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gohispeed2-my.sharepoint.com/personal/kwilliam_gohispeed_com/Documents/Documents/Vibration Reports/IFF/"/>
    </mc:Choice>
  </mc:AlternateContent>
  <xr:revisionPtr revIDLastSave="523" documentId="8_{6EF1C6F8-86AC-44D2-9B2B-620D414FA1CE}" xr6:coauthVersionLast="47" xr6:coauthVersionMax="47" xr10:uidLastSave="{DD606688-EFED-413D-B275-923D0359FF65}"/>
  <bookViews>
    <workbookView xWindow="-108" yWindow="-108" windowWidth="23256" windowHeight="12576" xr2:uid="{1BD066D8-CD0F-4401-B2B9-75B96198019F}"/>
  </bookViews>
  <sheets>
    <sheet name="Vibration Matrix New "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0" hidden="1">'Vibration Matrix New '!$A$8:$CA$376</definedName>
    <definedName name="_Hlk67031870" localSheetId="0">'Vibration Matrix New '!#REF!</definedName>
    <definedName name="_Hlk77772793" localSheetId="0">'Vibration Matrix New '!#REF!</definedName>
    <definedName name="_Hlk80089025" localSheetId="0">'Vibration Matrix New '!#REF!</definedName>
    <definedName name="_Hlk80089503" localSheetId="0">'Vibration Matrix New '!#REF!</definedName>
    <definedName name="_Hlk80866843" localSheetId="0">'Vibration Matrix New '!#REF!</definedName>
    <definedName name="adf" localSheetId="0">'[1]Strategy Matrix'!#REF!</definedName>
    <definedName name="adf">'[1]Strategy Matrix'!#REF!</definedName>
    <definedName name="adfa">[2]SAP!$A$2:$C$3458</definedName>
    <definedName name="adfadfsssssss">'[3]Strategy Matrix'!#REF!</definedName>
    <definedName name="adsfadf" localSheetId="0">#REF!</definedName>
    <definedName name="adsfadf">#REF!</definedName>
    <definedName name="all" localSheetId="0">'[3]Strategy Matrix'!#REF!</definedName>
    <definedName name="all">'[3]Strategy Matrix'!#REF!</definedName>
    <definedName name="Areas">#REF!</definedName>
    <definedName name="Atofina" localSheetId="0">'Vibration Matrix New '!#REF!</definedName>
    <definedName name="AU">#REF!</definedName>
    <definedName name="badjob" localSheetId="0">'Vibration Matrix New '!#REF!</definedName>
    <definedName name="badjob">'[4]Vibration Matrix old'!#REF!</definedName>
    <definedName name="codegroup">'[5]Revised full list of all Codes'!$A$1:$A$711</definedName>
    <definedName name="crit" localSheetId="0">#REF!</definedName>
    <definedName name="crit">#REF!</definedName>
    <definedName name="crit1">[6]!Table3[[FUNCTIONAL LOCATION]:[Business Impact]]</definedName>
    <definedName name="criticality2" localSheetId="0">'[1]Strategy Matrix'!#REF!</definedName>
    <definedName name="criticality2">'[1]Strategy Matrix'!#REF!</definedName>
    <definedName name="Customer_Impact">[7]Validation!$B$4:$B$9</definedName>
    <definedName name="data">'[5]Revised full list of all Codes'!$A$1:$C$711</definedName>
    <definedName name="ddd" localSheetId="0">'[1]Strategy Matrix'!#REF!</definedName>
    <definedName name="ddd">'[1]Strategy Matrix'!#REF!</definedName>
    <definedName name="ddddd" localSheetId="0">#REF!</definedName>
    <definedName name="ddddd">#REF!</definedName>
    <definedName name="dddddddddd">#REF!</definedName>
    <definedName name="dfa" localSheetId="0">#REF!</definedName>
    <definedName name="dfa">#REF!</definedName>
    <definedName name="dfdfsdfs" localSheetId="0">'[3]Strategy Matrix'!#REF!</definedName>
    <definedName name="dfdfsdfs">'[3]Strategy Matrix'!#REF!</definedName>
    <definedName name="eee" localSheetId="0">'[3]Strategy Matrix'!#REF!</definedName>
    <definedName name="eee">'[3]Strategy Matrix'!#REF!</definedName>
    <definedName name="eeeeee" localSheetId="0">'[1]Strategy Matrix'!#REF!</definedName>
    <definedName name="eeeeee">'[1]Strategy Matrix'!#REF!</definedName>
    <definedName name="fadfadfadf" localSheetId="0">#REF!</definedName>
    <definedName name="fadfadfadf">#REF!</definedName>
    <definedName name="ffffff">'[1]last monitored equipment 17 (2)'!$L$2:$M$411</definedName>
    <definedName name="first" localSheetId="0">'Vibration Matrix New '!$BU:$BU</definedName>
    <definedName name="fulllist" localSheetId="0">#REF!</definedName>
    <definedName name="fulllist">#REF!</definedName>
    <definedName name="intern" localSheetId="0">#REF!</definedName>
    <definedName name="intern">#REF!</definedName>
    <definedName name="key">'[5]Revised full list of all Codes'!$B$1:$B$711</definedName>
    <definedName name="list" localSheetId="0">#REF!</definedName>
    <definedName name="list">#REF!</definedName>
    <definedName name="list1">[8]SAP!$A$2:$C$3458</definedName>
    <definedName name="list2722">#REF!</definedName>
    <definedName name="list427">'[3]last monitored equipment 17 (2)'!$L$2:$M$411</definedName>
    <definedName name="list99" localSheetId="0">#REF!</definedName>
    <definedName name="list99">#REF!</definedName>
    <definedName name="loadd" localSheetId="0">#REF!</definedName>
    <definedName name="loadd">#REF!</definedName>
    <definedName name="local" localSheetId="0">'[6]Cross referance'!#REF!</definedName>
    <definedName name="local">'[6]Cross referance'!#REF!</definedName>
    <definedName name="local2" localSheetId="0">'[6]Cross referance'!#REF!</definedName>
    <definedName name="local2">'[6]Cross referance'!#REF!</definedName>
    <definedName name="local3" localSheetId="0">'[9]Cross referance'!#REF!</definedName>
    <definedName name="local3">'[9]Cross referance'!#REF!</definedName>
    <definedName name="locationdec">'[3]Strategy Matrix'!$A$3:$B$3459</definedName>
    <definedName name="Lubit">[10]lubit!$A$1:$C$953</definedName>
    <definedName name="material">'[11]memphis MRO list 20210212'!$C:$AF</definedName>
    <definedName name="ms2p" localSheetId="0">#REF!</definedName>
    <definedName name="ms2p">#REF!</definedName>
    <definedName name="newloc2">'[3]VA79 Criticaltiy'!$J$3:$L$3459</definedName>
    <definedName name="OEEFN">'[10]OEE Loss Data'!$A$8251:$B$8488</definedName>
    <definedName name="p1data">[12]P1!$D$3:$W$1820</definedName>
    <definedName name="p3data">[12]P3!$D$3:$W$1506</definedName>
    <definedName name="PM">'[3]PM list'!$A$2:$P$2428</definedName>
    <definedName name="_xlnm.Print_Area" localSheetId="0">'Vibration Matrix New '!$C$1:$BR$68</definedName>
    <definedName name="_xlnm.Print_Titles" localSheetId="0">'Vibration Matrix New '!$8:$8</definedName>
    <definedName name="Profit_Plan_Impact">[7]Validation!$A$4:$A$10</definedName>
    <definedName name="second" localSheetId="0">'Vibration Matrix New '!#REF!</definedName>
    <definedName name="second">'[4]Vibration Matrix old'!#REF!</definedName>
    <definedName name="selected_area">#REF!</definedName>
    <definedName name="Trap_Status">#REF!</definedName>
    <definedName name="try" localSheetId="0">'[3]Strategy Matrix'!#REF!</definedName>
    <definedName name="try">'[3]Strategy Matrix'!#REF!</definedName>
    <definedName name="vibelist2" localSheetId="0">'Vibration Matrix New '!$A$9:$G$546</definedName>
    <definedName name="vibematrix" localSheetId="0">'Vibration Matrix New '!$A$9:$BV$1048576</definedName>
    <definedName name="vibemay">'[3]last monitored equipment 17 (2)'!$O$2:$P$411</definedName>
    <definedName name="what">#REF!</definedName>
    <definedName name="yyyyyyyyyyyyy">'[6]Cross referance'!#REF!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U740" i="1" l="1"/>
  <c r="BU739" i="1"/>
  <c r="BU738" i="1"/>
  <c r="BU737" i="1"/>
  <c r="BU733" i="1"/>
  <c r="BU727" i="1"/>
  <c r="BU726" i="1"/>
  <c r="BU725" i="1"/>
  <c r="BU724" i="1"/>
  <c r="BU723" i="1"/>
  <c r="BU722" i="1"/>
  <c r="BU721" i="1"/>
  <c r="BU720" i="1"/>
  <c r="BU717" i="1"/>
  <c r="BU716" i="1"/>
  <c r="BU715" i="1"/>
  <c r="BU714" i="1"/>
  <c r="BU713" i="1"/>
  <c r="BU697" i="1"/>
  <c r="BU696" i="1"/>
  <c r="BU695" i="1"/>
  <c r="BU694" i="1"/>
  <c r="BU693" i="1"/>
  <c r="BU692" i="1"/>
  <c r="BU691" i="1"/>
  <c r="BU690" i="1"/>
  <c r="BU689" i="1"/>
  <c r="BU688" i="1"/>
  <c r="BU687" i="1"/>
  <c r="BU686" i="1"/>
  <c r="BU685" i="1"/>
  <c r="BU680" i="1"/>
  <c r="BU679" i="1"/>
  <c r="BU678" i="1"/>
  <c r="O645" i="1"/>
  <c r="O639" i="1"/>
  <c r="BU637" i="1"/>
  <c r="BU615" i="1"/>
  <c r="BU614" i="1"/>
  <c r="BU613" i="1"/>
  <c r="BU612" i="1"/>
  <c r="BU611" i="1"/>
  <c r="BU610" i="1"/>
  <c r="BU609" i="1"/>
  <c r="BU608" i="1"/>
  <c r="BU607" i="1"/>
  <c r="BU606" i="1"/>
  <c r="BU605" i="1"/>
  <c r="BU604" i="1"/>
  <c r="BU603" i="1"/>
  <c r="BU602" i="1"/>
  <c r="BU601" i="1"/>
  <c r="BU600" i="1"/>
  <c r="BU599" i="1"/>
  <c r="BU598" i="1"/>
  <c r="BU597" i="1"/>
  <c r="BU578" i="1"/>
  <c r="BU577" i="1"/>
  <c r="BU576" i="1"/>
  <c r="BU575" i="1"/>
  <c r="BU568" i="1"/>
  <c r="BU567" i="1"/>
  <c r="BU565" i="1"/>
  <c r="BU564" i="1"/>
  <c r="BU563" i="1"/>
  <c r="BU562" i="1"/>
  <c r="BU561" i="1"/>
  <c r="BU559" i="1"/>
  <c r="BU558" i="1"/>
  <c r="BU557" i="1"/>
  <c r="BU556" i="1"/>
  <c r="BU550" i="1"/>
  <c r="BU549" i="1"/>
  <c r="BU548" i="1"/>
  <c r="BU547" i="1"/>
  <c r="BU546" i="1"/>
  <c r="BU545" i="1"/>
  <c r="BU544" i="1"/>
  <c r="BU543" i="1"/>
  <c r="BU542" i="1"/>
  <c r="BU541" i="1"/>
  <c r="BU540" i="1"/>
  <c r="BU539" i="1"/>
  <c r="BU538" i="1"/>
  <c r="BU537" i="1"/>
  <c r="BU536" i="1"/>
  <c r="BU535" i="1"/>
  <c r="BU534" i="1"/>
  <c r="BU533" i="1"/>
  <c r="BU532" i="1"/>
  <c r="BU531" i="1"/>
  <c r="BU530" i="1"/>
  <c r="BU529" i="1"/>
  <c r="BU528" i="1"/>
  <c r="BU527" i="1"/>
  <c r="BU526" i="1"/>
  <c r="BU525" i="1"/>
  <c r="BU524" i="1"/>
  <c r="BU523" i="1"/>
  <c r="BU522" i="1"/>
  <c r="BU521" i="1"/>
  <c r="BU520" i="1"/>
  <c r="BU519" i="1"/>
  <c r="BU518" i="1"/>
  <c r="BU517" i="1"/>
  <c r="BU516" i="1"/>
  <c r="BU515" i="1"/>
  <c r="BU514" i="1"/>
  <c r="BU512" i="1"/>
  <c r="BU511" i="1"/>
  <c r="BU510" i="1"/>
  <c r="BU509" i="1"/>
  <c r="BU508" i="1"/>
  <c r="BU507" i="1"/>
  <c r="BU506" i="1"/>
  <c r="BU504" i="1"/>
  <c r="BU501" i="1"/>
  <c r="BU500" i="1"/>
  <c r="BU497" i="1"/>
  <c r="BU496" i="1"/>
  <c r="BU495" i="1"/>
  <c r="BU490" i="1"/>
  <c r="BU489" i="1"/>
  <c r="BU488" i="1"/>
  <c r="CB461" i="1"/>
  <c r="CA461" i="1"/>
  <c r="BZ461" i="1"/>
  <c r="BY461" i="1"/>
  <c r="BX461" i="1"/>
  <c r="BW461" i="1"/>
  <c r="BV461" i="1"/>
  <c r="BT461" i="1"/>
  <c r="AS461" i="1"/>
  <c r="CB460" i="1"/>
  <c r="CA460" i="1"/>
  <c r="BZ460" i="1"/>
  <c r="BY460" i="1"/>
  <c r="BX460" i="1"/>
  <c r="BW460" i="1"/>
  <c r="BV460" i="1"/>
  <c r="BT460" i="1"/>
  <c r="AS460" i="1"/>
  <c r="CB459" i="1"/>
  <c r="CA459" i="1"/>
  <c r="BZ459" i="1"/>
  <c r="BY459" i="1"/>
  <c r="BX459" i="1"/>
  <c r="BW459" i="1"/>
  <c r="BV459" i="1"/>
  <c r="BT459" i="1"/>
  <c r="AS459" i="1"/>
  <c r="CB458" i="1"/>
  <c r="CA458" i="1"/>
  <c r="BZ458" i="1"/>
  <c r="BY458" i="1"/>
  <c r="BX458" i="1"/>
  <c r="BW458" i="1"/>
  <c r="BV458" i="1"/>
  <c r="BT458" i="1"/>
  <c r="AS458" i="1"/>
  <c r="CB457" i="1"/>
  <c r="CA457" i="1"/>
  <c r="BZ457" i="1"/>
  <c r="BY457" i="1"/>
  <c r="BX457" i="1"/>
  <c r="BW457" i="1"/>
  <c r="BV457" i="1"/>
  <c r="BT457" i="1"/>
  <c r="AS457" i="1"/>
  <c r="CB456" i="1"/>
  <c r="CA456" i="1"/>
  <c r="BZ456" i="1"/>
  <c r="BY456" i="1"/>
  <c r="BX456" i="1"/>
  <c r="BW456" i="1"/>
  <c r="BV456" i="1"/>
  <c r="BT456" i="1"/>
  <c r="AS456" i="1"/>
  <c r="CB455" i="1"/>
  <c r="CA455" i="1"/>
  <c r="BZ455" i="1"/>
  <c r="BY455" i="1"/>
  <c r="BX455" i="1"/>
  <c r="BW455" i="1"/>
  <c r="BV455" i="1"/>
  <c r="BT455" i="1"/>
  <c r="AS455" i="1"/>
  <c r="CB454" i="1"/>
  <c r="CC454" i="1" s="1"/>
  <c r="CA454" i="1"/>
  <c r="BZ454" i="1"/>
  <c r="BY454" i="1"/>
  <c r="BX454" i="1"/>
  <c r="BW454" i="1"/>
  <c r="BV454" i="1"/>
  <c r="BT454" i="1"/>
  <c r="AS454" i="1"/>
  <c r="CB453" i="1"/>
  <c r="CA453" i="1"/>
  <c r="BZ453" i="1"/>
  <c r="BY453" i="1"/>
  <c r="BX453" i="1"/>
  <c r="BW453" i="1"/>
  <c r="BV453" i="1"/>
  <c r="BT453" i="1"/>
  <c r="AS453" i="1"/>
  <c r="CB452" i="1"/>
  <c r="CA452" i="1"/>
  <c r="BZ452" i="1"/>
  <c r="BY452" i="1"/>
  <c r="BX452" i="1"/>
  <c r="BW452" i="1"/>
  <c r="BV452" i="1"/>
  <c r="BT452" i="1"/>
  <c r="AS452" i="1"/>
  <c r="CB451" i="1"/>
  <c r="CA451" i="1"/>
  <c r="BZ451" i="1"/>
  <c r="BY451" i="1"/>
  <c r="BX451" i="1"/>
  <c r="BW451" i="1"/>
  <c r="BV451" i="1"/>
  <c r="BT451" i="1"/>
  <c r="AS451" i="1"/>
  <c r="CB450" i="1"/>
  <c r="CA450" i="1"/>
  <c r="BZ450" i="1"/>
  <c r="BY450" i="1"/>
  <c r="BX450" i="1"/>
  <c r="BW450" i="1"/>
  <c r="BV450" i="1"/>
  <c r="BT450" i="1"/>
  <c r="AS450" i="1"/>
  <c r="CB449" i="1"/>
  <c r="CA449" i="1"/>
  <c r="BZ449" i="1"/>
  <c r="CC449" i="1" s="1"/>
  <c r="BY449" i="1"/>
  <c r="BX449" i="1"/>
  <c r="BW449" i="1"/>
  <c r="BV449" i="1"/>
  <c r="BT449" i="1"/>
  <c r="AS449" i="1"/>
  <c r="CB448" i="1"/>
  <c r="CA448" i="1"/>
  <c r="BZ448" i="1"/>
  <c r="BY448" i="1"/>
  <c r="BX448" i="1"/>
  <c r="BW448" i="1"/>
  <c r="BV448" i="1"/>
  <c r="BT448" i="1"/>
  <c r="AS448" i="1"/>
  <c r="CB447" i="1"/>
  <c r="CA447" i="1"/>
  <c r="BZ447" i="1"/>
  <c r="BY447" i="1"/>
  <c r="BX447" i="1"/>
  <c r="BW447" i="1"/>
  <c r="BV447" i="1"/>
  <c r="BT447" i="1"/>
  <c r="AS447" i="1"/>
  <c r="CB446" i="1"/>
  <c r="CA446" i="1"/>
  <c r="BZ446" i="1"/>
  <c r="BY446" i="1"/>
  <c r="BX446" i="1"/>
  <c r="BW446" i="1"/>
  <c r="BV446" i="1"/>
  <c r="BT446" i="1"/>
  <c r="AS446" i="1"/>
  <c r="CB445" i="1"/>
  <c r="CA445" i="1"/>
  <c r="CC445" i="1" s="1"/>
  <c r="BZ445" i="1"/>
  <c r="BY445" i="1"/>
  <c r="BX445" i="1"/>
  <c r="BW445" i="1"/>
  <c r="BV445" i="1"/>
  <c r="BT445" i="1"/>
  <c r="AS445" i="1"/>
  <c r="CB444" i="1"/>
  <c r="CA444" i="1"/>
  <c r="BZ444" i="1"/>
  <c r="BY444" i="1"/>
  <c r="BX444" i="1"/>
  <c r="BW444" i="1"/>
  <c r="BV444" i="1"/>
  <c r="BT444" i="1"/>
  <c r="AS444" i="1"/>
  <c r="CB443" i="1"/>
  <c r="CA443" i="1"/>
  <c r="CC443" i="1" s="1"/>
  <c r="BZ443" i="1"/>
  <c r="BY443" i="1"/>
  <c r="BX443" i="1"/>
  <c r="BW443" i="1"/>
  <c r="BV443" i="1"/>
  <c r="BT443" i="1"/>
  <c r="AS443" i="1"/>
  <c r="CB442" i="1"/>
  <c r="CA442" i="1"/>
  <c r="BZ442" i="1"/>
  <c r="BY442" i="1"/>
  <c r="BX442" i="1"/>
  <c r="BW442" i="1"/>
  <c r="BV442" i="1"/>
  <c r="BT442" i="1"/>
  <c r="AS442" i="1"/>
  <c r="CB441" i="1"/>
  <c r="CA441" i="1"/>
  <c r="BZ441" i="1"/>
  <c r="BY441" i="1"/>
  <c r="BX441" i="1"/>
  <c r="BW441" i="1"/>
  <c r="BV441" i="1"/>
  <c r="BT441" i="1"/>
  <c r="AS441" i="1"/>
  <c r="CB440" i="1"/>
  <c r="CA440" i="1"/>
  <c r="BZ440" i="1"/>
  <c r="CC440" i="1" s="1"/>
  <c r="BY440" i="1"/>
  <c r="BX440" i="1"/>
  <c r="BW440" i="1"/>
  <c r="BV440" i="1"/>
  <c r="BT440" i="1"/>
  <c r="AS440" i="1"/>
  <c r="CB439" i="1"/>
  <c r="CA439" i="1"/>
  <c r="BZ439" i="1"/>
  <c r="BY439" i="1"/>
  <c r="BX439" i="1"/>
  <c r="BW439" i="1"/>
  <c r="BV439" i="1"/>
  <c r="BT439" i="1"/>
  <c r="AS439" i="1"/>
  <c r="CB438" i="1"/>
  <c r="CA438" i="1"/>
  <c r="BZ438" i="1"/>
  <c r="BY438" i="1"/>
  <c r="BX438" i="1"/>
  <c r="BW438" i="1"/>
  <c r="BV438" i="1"/>
  <c r="BT438" i="1"/>
  <c r="AS438" i="1"/>
  <c r="CB437" i="1"/>
  <c r="CA437" i="1"/>
  <c r="BZ437" i="1"/>
  <c r="BY437" i="1"/>
  <c r="BX437" i="1"/>
  <c r="BW437" i="1"/>
  <c r="BV437" i="1"/>
  <c r="BT437" i="1"/>
  <c r="AS437" i="1"/>
  <c r="CB436" i="1"/>
  <c r="CA436" i="1"/>
  <c r="BZ436" i="1"/>
  <c r="BY436" i="1"/>
  <c r="BX436" i="1"/>
  <c r="BW436" i="1"/>
  <c r="BV436" i="1"/>
  <c r="BT436" i="1"/>
  <c r="AS436" i="1"/>
  <c r="CB435" i="1"/>
  <c r="CA435" i="1"/>
  <c r="BZ435" i="1"/>
  <c r="BY435" i="1"/>
  <c r="BX435" i="1"/>
  <c r="BW435" i="1"/>
  <c r="BV435" i="1"/>
  <c r="BT435" i="1"/>
  <c r="AS435" i="1"/>
  <c r="CB434" i="1"/>
  <c r="CA434" i="1"/>
  <c r="BZ434" i="1"/>
  <c r="BY434" i="1"/>
  <c r="BX434" i="1"/>
  <c r="BW434" i="1"/>
  <c r="BV434" i="1"/>
  <c r="BT434" i="1"/>
  <c r="AS434" i="1"/>
  <c r="CB433" i="1"/>
  <c r="CA433" i="1"/>
  <c r="BZ433" i="1"/>
  <c r="BY433" i="1"/>
  <c r="BX433" i="1"/>
  <c r="BW433" i="1"/>
  <c r="BV433" i="1"/>
  <c r="BT433" i="1"/>
  <c r="AS433" i="1"/>
  <c r="CB432" i="1"/>
  <c r="CA432" i="1"/>
  <c r="BZ432" i="1"/>
  <c r="BY432" i="1"/>
  <c r="BX432" i="1"/>
  <c r="BW432" i="1"/>
  <c r="BV432" i="1"/>
  <c r="BT432" i="1"/>
  <c r="AS432" i="1"/>
  <c r="CB431" i="1"/>
  <c r="CA431" i="1"/>
  <c r="BZ431" i="1"/>
  <c r="BY431" i="1"/>
  <c r="BX431" i="1"/>
  <c r="BW431" i="1"/>
  <c r="BV431" i="1"/>
  <c r="BT431" i="1"/>
  <c r="AS431" i="1"/>
  <c r="CB430" i="1"/>
  <c r="CA430" i="1"/>
  <c r="BZ430" i="1"/>
  <c r="BY430" i="1"/>
  <c r="BX430" i="1"/>
  <c r="BW430" i="1"/>
  <c r="BV430" i="1"/>
  <c r="BT430" i="1"/>
  <c r="AS430" i="1"/>
  <c r="CB429" i="1"/>
  <c r="CA429" i="1"/>
  <c r="BZ429" i="1"/>
  <c r="BY429" i="1"/>
  <c r="BX429" i="1"/>
  <c r="BW429" i="1"/>
  <c r="BV429" i="1"/>
  <c r="BT429" i="1"/>
  <c r="AS429" i="1"/>
  <c r="CB428" i="1"/>
  <c r="CA428" i="1"/>
  <c r="BZ428" i="1"/>
  <c r="BY428" i="1"/>
  <c r="BX428" i="1"/>
  <c r="BW428" i="1"/>
  <c r="BV428" i="1"/>
  <c r="BT428" i="1"/>
  <c r="AS428" i="1"/>
  <c r="CB427" i="1"/>
  <c r="CA427" i="1"/>
  <c r="BZ427" i="1"/>
  <c r="BY427" i="1"/>
  <c r="BX427" i="1"/>
  <c r="BW427" i="1"/>
  <c r="BV427" i="1"/>
  <c r="BT427" i="1"/>
  <c r="AS427" i="1"/>
  <c r="CB426" i="1"/>
  <c r="CC426" i="1" s="1"/>
  <c r="CA426" i="1"/>
  <c r="BZ426" i="1"/>
  <c r="BY426" i="1"/>
  <c r="BX426" i="1"/>
  <c r="BW426" i="1"/>
  <c r="BV426" i="1"/>
  <c r="BT426" i="1"/>
  <c r="AS426" i="1"/>
  <c r="CB425" i="1"/>
  <c r="CA425" i="1"/>
  <c r="BZ425" i="1"/>
  <c r="BY425" i="1"/>
  <c r="BX425" i="1"/>
  <c r="BW425" i="1"/>
  <c r="BV425" i="1"/>
  <c r="BT425" i="1"/>
  <c r="AS425" i="1"/>
  <c r="CB424" i="1"/>
  <c r="CA424" i="1"/>
  <c r="CC424" i="1" s="1"/>
  <c r="BZ424" i="1"/>
  <c r="BY424" i="1"/>
  <c r="BX424" i="1"/>
  <c r="BW424" i="1"/>
  <c r="BV424" i="1"/>
  <c r="BT424" i="1"/>
  <c r="AS424" i="1"/>
  <c r="CB423" i="1"/>
  <c r="CA423" i="1"/>
  <c r="BZ423" i="1"/>
  <c r="BY423" i="1"/>
  <c r="BX423" i="1"/>
  <c r="BW423" i="1"/>
  <c r="BV423" i="1"/>
  <c r="BT423" i="1"/>
  <c r="AS423" i="1"/>
  <c r="CB422" i="1"/>
  <c r="CA422" i="1"/>
  <c r="BZ422" i="1"/>
  <c r="BY422" i="1"/>
  <c r="BX422" i="1"/>
  <c r="BW422" i="1"/>
  <c r="BV422" i="1"/>
  <c r="BT422" i="1"/>
  <c r="AS422" i="1"/>
  <c r="CB421" i="1"/>
  <c r="CA421" i="1"/>
  <c r="BZ421" i="1"/>
  <c r="CC421" i="1" s="1"/>
  <c r="BY421" i="1"/>
  <c r="BX421" i="1"/>
  <c r="BW421" i="1"/>
  <c r="BV421" i="1"/>
  <c r="BT421" i="1"/>
  <c r="AS421" i="1"/>
  <c r="CB420" i="1"/>
  <c r="CA420" i="1"/>
  <c r="BZ420" i="1"/>
  <c r="BY420" i="1"/>
  <c r="BX420" i="1"/>
  <c r="BW420" i="1"/>
  <c r="BV420" i="1"/>
  <c r="BT420" i="1"/>
  <c r="AS420" i="1"/>
  <c r="CB419" i="1"/>
  <c r="CA419" i="1"/>
  <c r="BZ419" i="1"/>
  <c r="BY419" i="1"/>
  <c r="BX419" i="1"/>
  <c r="BW419" i="1"/>
  <c r="BV419" i="1"/>
  <c r="BT419" i="1"/>
  <c r="AS419" i="1"/>
  <c r="CB418" i="1"/>
  <c r="CA418" i="1"/>
  <c r="BZ418" i="1"/>
  <c r="BY418" i="1"/>
  <c r="BX418" i="1"/>
  <c r="BW418" i="1"/>
  <c r="BV418" i="1"/>
  <c r="BT418" i="1"/>
  <c r="AS418" i="1"/>
  <c r="CB417" i="1"/>
  <c r="CA417" i="1"/>
  <c r="BZ417" i="1"/>
  <c r="BY417" i="1"/>
  <c r="BX417" i="1"/>
  <c r="BW417" i="1"/>
  <c r="BV417" i="1"/>
  <c r="BT417" i="1"/>
  <c r="AS417" i="1"/>
  <c r="CB416" i="1"/>
  <c r="CA416" i="1"/>
  <c r="BZ416" i="1"/>
  <c r="BY416" i="1"/>
  <c r="BX416" i="1"/>
  <c r="BW416" i="1"/>
  <c r="BV416" i="1"/>
  <c r="BT416" i="1"/>
  <c r="AS416" i="1"/>
  <c r="CB415" i="1"/>
  <c r="CA415" i="1"/>
  <c r="BZ415" i="1"/>
  <c r="BY415" i="1"/>
  <c r="BX415" i="1"/>
  <c r="BW415" i="1"/>
  <c r="BV415" i="1"/>
  <c r="BT415" i="1"/>
  <c r="AS415" i="1"/>
  <c r="CB414" i="1"/>
  <c r="CA414" i="1"/>
  <c r="BZ414" i="1"/>
  <c r="BY414" i="1"/>
  <c r="BX414" i="1"/>
  <c r="BW414" i="1"/>
  <c r="BV414" i="1"/>
  <c r="BT414" i="1"/>
  <c r="AS414" i="1"/>
  <c r="BZ373" i="1"/>
  <c r="BY373" i="1"/>
  <c r="BX373" i="1"/>
  <c r="BW373" i="1"/>
  <c r="BV373" i="1"/>
  <c r="BU373" i="1"/>
  <c r="BT373" i="1"/>
  <c r="BR373" i="1"/>
  <c r="BO373" i="1"/>
  <c r="AS373" i="1"/>
  <c r="BZ376" i="1"/>
  <c r="BY376" i="1"/>
  <c r="BX376" i="1"/>
  <c r="BW376" i="1"/>
  <c r="BV376" i="1"/>
  <c r="BU376" i="1"/>
  <c r="BT376" i="1"/>
  <c r="BR376" i="1"/>
  <c r="BO376" i="1"/>
  <c r="AS376" i="1"/>
  <c r="BZ375" i="1"/>
  <c r="BY375" i="1"/>
  <c r="BX375" i="1"/>
  <c r="BW375" i="1"/>
  <c r="BV375" i="1"/>
  <c r="BU375" i="1"/>
  <c r="BT375" i="1"/>
  <c r="BR375" i="1"/>
  <c r="BO375" i="1"/>
  <c r="AS375" i="1"/>
  <c r="BZ374" i="1"/>
  <c r="BY374" i="1"/>
  <c r="BX374" i="1"/>
  <c r="BW374" i="1"/>
  <c r="BV374" i="1"/>
  <c r="BU374" i="1"/>
  <c r="BT374" i="1"/>
  <c r="BR374" i="1"/>
  <c r="BO374" i="1"/>
  <c r="AS374" i="1"/>
  <c r="BZ370" i="1"/>
  <c r="BY370" i="1"/>
  <c r="BX370" i="1"/>
  <c r="BW370" i="1"/>
  <c r="BV370" i="1"/>
  <c r="BU370" i="1"/>
  <c r="BT370" i="1"/>
  <c r="BR370" i="1"/>
  <c r="BO370" i="1"/>
  <c r="AS370" i="1"/>
  <c r="BZ369" i="1"/>
  <c r="BY369" i="1"/>
  <c r="BX369" i="1"/>
  <c r="BW369" i="1"/>
  <c r="BV369" i="1"/>
  <c r="BU369" i="1"/>
  <c r="BT369" i="1"/>
  <c r="BR369" i="1"/>
  <c r="BO369" i="1"/>
  <c r="AS369" i="1"/>
  <c r="BZ368" i="1"/>
  <c r="BY368" i="1"/>
  <c r="BX368" i="1"/>
  <c r="BW368" i="1"/>
  <c r="BV368" i="1"/>
  <c r="BU368" i="1"/>
  <c r="BT368" i="1"/>
  <c r="BR368" i="1"/>
  <c r="BO368" i="1"/>
  <c r="AS368" i="1"/>
  <c r="BZ371" i="1"/>
  <c r="BY371" i="1"/>
  <c r="BX371" i="1"/>
  <c r="BW371" i="1"/>
  <c r="BV371" i="1"/>
  <c r="BU371" i="1"/>
  <c r="BT371" i="1"/>
  <c r="BR371" i="1"/>
  <c r="BO371" i="1"/>
  <c r="AS371" i="1"/>
  <c r="BZ367" i="1"/>
  <c r="BY367" i="1"/>
  <c r="BX367" i="1"/>
  <c r="BW367" i="1"/>
  <c r="BV367" i="1"/>
  <c r="BU367" i="1"/>
  <c r="BT367" i="1"/>
  <c r="BR367" i="1"/>
  <c r="BO367" i="1"/>
  <c r="AS367" i="1"/>
  <c r="BZ366" i="1"/>
  <c r="BY366" i="1"/>
  <c r="BX366" i="1"/>
  <c r="BW366" i="1"/>
  <c r="BV366" i="1"/>
  <c r="BU366" i="1"/>
  <c r="BT366" i="1"/>
  <c r="BR366" i="1"/>
  <c r="BO366" i="1"/>
  <c r="AS366" i="1"/>
  <c r="BZ365" i="1"/>
  <c r="BY365" i="1"/>
  <c r="BX365" i="1"/>
  <c r="BW365" i="1"/>
  <c r="BV365" i="1"/>
  <c r="BU365" i="1"/>
  <c r="BT365" i="1"/>
  <c r="BR365" i="1"/>
  <c r="BO365" i="1"/>
  <c r="AS365" i="1"/>
  <c r="BZ372" i="1"/>
  <c r="BY372" i="1"/>
  <c r="BX372" i="1"/>
  <c r="BW372" i="1"/>
  <c r="BV372" i="1"/>
  <c r="BU372" i="1"/>
  <c r="BT372" i="1"/>
  <c r="BR372" i="1"/>
  <c r="BO372" i="1"/>
  <c r="AS372" i="1"/>
  <c r="BZ364" i="1"/>
  <c r="BY364" i="1"/>
  <c r="BX364" i="1"/>
  <c r="BW364" i="1"/>
  <c r="BV364" i="1"/>
  <c r="BU364" i="1"/>
  <c r="BT364" i="1"/>
  <c r="BR364" i="1"/>
  <c r="BO364" i="1"/>
  <c r="AS364" i="1"/>
  <c r="BZ363" i="1"/>
  <c r="BY363" i="1"/>
  <c r="BX363" i="1"/>
  <c r="BW363" i="1"/>
  <c r="BV363" i="1"/>
  <c r="BU363" i="1"/>
  <c r="BT363" i="1"/>
  <c r="BR363" i="1"/>
  <c r="BO363" i="1"/>
  <c r="AS363" i="1"/>
  <c r="BZ362" i="1"/>
  <c r="BY362" i="1"/>
  <c r="BX362" i="1"/>
  <c r="BW362" i="1"/>
  <c r="BV362" i="1"/>
  <c r="BU362" i="1"/>
  <c r="BT362" i="1"/>
  <c r="BR362" i="1"/>
  <c r="BO362" i="1"/>
  <c r="AS362" i="1"/>
  <c r="BZ361" i="1"/>
  <c r="BY361" i="1"/>
  <c r="BX361" i="1"/>
  <c r="BW361" i="1"/>
  <c r="BV361" i="1"/>
  <c r="BU361" i="1"/>
  <c r="BT361" i="1"/>
  <c r="BR361" i="1"/>
  <c r="BO361" i="1"/>
  <c r="AS361" i="1"/>
  <c r="BZ360" i="1"/>
  <c r="BY360" i="1"/>
  <c r="BX360" i="1"/>
  <c r="BW360" i="1"/>
  <c r="BV360" i="1"/>
  <c r="BU360" i="1"/>
  <c r="BT360" i="1"/>
  <c r="BR360" i="1"/>
  <c r="BO360" i="1"/>
  <c r="AS360" i="1"/>
  <c r="BZ359" i="1"/>
  <c r="BY359" i="1"/>
  <c r="BX359" i="1"/>
  <c r="BW359" i="1"/>
  <c r="BV359" i="1"/>
  <c r="BU359" i="1"/>
  <c r="BT359" i="1"/>
  <c r="BR359" i="1"/>
  <c r="BO359" i="1"/>
  <c r="AS359" i="1"/>
  <c r="BZ358" i="1"/>
  <c r="BY358" i="1"/>
  <c r="BX358" i="1"/>
  <c r="BW358" i="1"/>
  <c r="BV358" i="1"/>
  <c r="BU358" i="1"/>
  <c r="BT358" i="1"/>
  <c r="BR358" i="1"/>
  <c r="BO358" i="1"/>
  <c r="AS358" i="1"/>
  <c r="BZ337" i="1"/>
  <c r="BY337" i="1"/>
  <c r="BX337" i="1"/>
  <c r="BW337" i="1"/>
  <c r="BV337" i="1"/>
  <c r="BU337" i="1"/>
  <c r="BT337" i="1"/>
  <c r="BR337" i="1"/>
  <c r="BO337" i="1"/>
  <c r="AS337" i="1"/>
  <c r="BZ334" i="1"/>
  <c r="BY334" i="1"/>
  <c r="BX334" i="1"/>
  <c r="BW334" i="1"/>
  <c r="BV334" i="1"/>
  <c r="BU334" i="1"/>
  <c r="BT334" i="1"/>
  <c r="BR334" i="1"/>
  <c r="BO334" i="1"/>
  <c r="AS334" i="1"/>
  <c r="BZ333" i="1"/>
  <c r="BY333" i="1"/>
  <c r="BX333" i="1"/>
  <c r="BW333" i="1"/>
  <c r="BV333" i="1"/>
  <c r="BU333" i="1"/>
  <c r="BT333" i="1"/>
  <c r="BR333" i="1"/>
  <c r="BO333" i="1"/>
  <c r="AS333" i="1"/>
  <c r="BZ335" i="1"/>
  <c r="BY335" i="1"/>
  <c r="BX335" i="1"/>
  <c r="BW335" i="1"/>
  <c r="BV335" i="1"/>
  <c r="BU335" i="1"/>
  <c r="BT335" i="1"/>
  <c r="BR335" i="1"/>
  <c r="BO335" i="1"/>
  <c r="AS335" i="1"/>
  <c r="BZ293" i="1"/>
  <c r="BY293" i="1"/>
  <c r="BX293" i="1"/>
  <c r="BW293" i="1"/>
  <c r="BV293" i="1"/>
  <c r="BU293" i="1"/>
  <c r="BT293" i="1"/>
  <c r="BR293" i="1"/>
  <c r="BO293" i="1"/>
  <c r="AS293" i="1"/>
  <c r="BZ292" i="1"/>
  <c r="BY292" i="1"/>
  <c r="BX292" i="1"/>
  <c r="BW292" i="1"/>
  <c r="BV292" i="1"/>
  <c r="BU292" i="1"/>
  <c r="BT292" i="1"/>
  <c r="BR292" i="1"/>
  <c r="BO292" i="1"/>
  <c r="AS292" i="1"/>
  <c r="BZ266" i="1"/>
  <c r="BY266" i="1"/>
  <c r="BX266" i="1"/>
  <c r="BW266" i="1"/>
  <c r="BV266" i="1"/>
  <c r="BU266" i="1"/>
  <c r="BT266" i="1"/>
  <c r="BR266" i="1"/>
  <c r="BO266" i="1"/>
  <c r="AS266" i="1"/>
  <c r="BZ336" i="1"/>
  <c r="BY336" i="1"/>
  <c r="BX336" i="1"/>
  <c r="BW336" i="1"/>
  <c r="BV336" i="1"/>
  <c r="BU336" i="1"/>
  <c r="BT336" i="1"/>
  <c r="BR336" i="1"/>
  <c r="BO336" i="1"/>
  <c r="AS336" i="1"/>
  <c r="BZ332" i="1"/>
  <c r="BY332" i="1"/>
  <c r="BX332" i="1"/>
  <c r="BW332" i="1"/>
  <c r="BV332" i="1"/>
  <c r="BU332" i="1"/>
  <c r="BT332" i="1"/>
  <c r="BR332" i="1"/>
  <c r="BO332" i="1"/>
  <c r="AS332" i="1"/>
  <c r="BZ331" i="1"/>
  <c r="BY331" i="1"/>
  <c r="BX331" i="1"/>
  <c r="BW331" i="1"/>
  <c r="BV331" i="1"/>
  <c r="BU331" i="1"/>
  <c r="BT331" i="1"/>
  <c r="BR331" i="1"/>
  <c r="BO331" i="1"/>
  <c r="AS331" i="1"/>
  <c r="BZ325" i="1"/>
  <c r="BY325" i="1"/>
  <c r="BX325" i="1"/>
  <c r="BW325" i="1"/>
  <c r="BV325" i="1"/>
  <c r="BU325" i="1"/>
  <c r="BT325" i="1"/>
  <c r="BR325" i="1"/>
  <c r="BO325" i="1"/>
  <c r="AS325" i="1"/>
  <c r="BZ297" i="1"/>
  <c r="BY297" i="1"/>
  <c r="BX297" i="1"/>
  <c r="BW297" i="1"/>
  <c r="BV297" i="1"/>
  <c r="BU297" i="1"/>
  <c r="BT297" i="1"/>
  <c r="BR297" i="1"/>
  <c r="BO297" i="1"/>
  <c r="AS297" i="1"/>
  <c r="BZ270" i="1"/>
  <c r="BY270" i="1"/>
  <c r="BX270" i="1"/>
  <c r="BW270" i="1"/>
  <c r="BV270" i="1"/>
  <c r="BU270" i="1"/>
  <c r="BT270" i="1"/>
  <c r="BR270" i="1"/>
  <c r="BO270" i="1"/>
  <c r="AS270" i="1"/>
  <c r="BZ269" i="1"/>
  <c r="BY269" i="1"/>
  <c r="BX269" i="1"/>
  <c r="BW269" i="1"/>
  <c r="BV269" i="1"/>
  <c r="BU269" i="1"/>
  <c r="BT269" i="1"/>
  <c r="BR269" i="1"/>
  <c r="BO269" i="1"/>
  <c r="AS269" i="1"/>
  <c r="BZ268" i="1"/>
  <c r="BY268" i="1"/>
  <c r="BX268" i="1"/>
  <c r="BW268" i="1"/>
  <c r="BV268" i="1"/>
  <c r="BU268" i="1"/>
  <c r="BT268" i="1"/>
  <c r="BR268" i="1"/>
  <c r="BO268" i="1"/>
  <c r="AS268" i="1"/>
  <c r="BZ267" i="1"/>
  <c r="BY267" i="1"/>
  <c r="BX267" i="1"/>
  <c r="BW267" i="1"/>
  <c r="BV267" i="1"/>
  <c r="BU267" i="1"/>
  <c r="BT267" i="1"/>
  <c r="BR267" i="1"/>
  <c r="BO267" i="1"/>
  <c r="AS267" i="1"/>
  <c r="BZ265" i="1"/>
  <c r="BY265" i="1"/>
  <c r="BX265" i="1"/>
  <c r="BW265" i="1"/>
  <c r="BV265" i="1"/>
  <c r="BU265" i="1"/>
  <c r="BT265" i="1"/>
  <c r="BR265" i="1"/>
  <c r="BO265" i="1"/>
  <c r="AS265" i="1"/>
  <c r="BZ346" i="1"/>
  <c r="BY346" i="1"/>
  <c r="BX346" i="1"/>
  <c r="BW346" i="1"/>
  <c r="BV346" i="1"/>
  <c r="BU346" i="1"/>
  <c r="BT346" i="1"/>
  <c r="BR346" i="1"/>
  <c r="BO346" i="1"/>
  <c r="AS346" i="1"/>
  <c r="BZ341" i="1"/>
  <c r="BY341" i="1"/>
  <c r="BX341" i="1"/>
  <c r="BW341" i="1"/>
  <c r="BV341" i="1"/>
  <c r="BU341" i="1"/>
  <c r="BT341" i="1"/>
  <c r="BR341" i="1"/>
  <c r="BO341" i="1"/>
  <c r="AS341" i="1"/>
  <c r="BZ345" i="1"/>
  <c r="BY345" i="1"/>
  <c r="BX345" i="1"/>
  <c r="BW345" i="1"/>
  <c r="BV345" i="1"/>
  <c r="BU345" i="1"/>
  <c r="BT345" i="1"/>
  <c r="BR345" i="1"/>
  <c r="BO345" i="1"/>
  <c r="AS345" i="1"/>
  <c r="BZ344" i="1"/>
  <c r="BY344" i="1"/>
  <c r="BX344" i="1"/>
  <c r="BW344" i="1"/>
  <c r="BV344" i="1"/>
  <c r="BU344" i="1"/>
  <c r="BT344" i="1"/>
  <c r="BR344" i="1"/>
  <c r="BO344" i="1"/>
  <c r="AS344" i="1"/>
  <c r="BZ343" i="1"/>
  <c r="BY343" i="1"/>
  <c r="BX343" i="1"/>
  <c r="BW343" i="1"/>
  <c r="BV343" i="1"/>
  <c r="BU343" i="1"/>
  <c r="BT343" i="1"/>
  <c r="BR343" i="1"/>
  <c r="BO343" i="1"/>
  <c r="AS343" i="1"/>
  <c r="BZ342" i="1"/>
  <c r="BY342" i="1"/>
  <c r="BX342" i="1"/>
  <c r="BW342" i="1"/>
  <c r="BV342" i="1"/>
  <c r="BU342" i="1"/>
  <c r="BT342" i="1"/>
  <c r="BR342" i="1"/>
  <c r="BO342" i="1"/>
  <c r="AS342" i="1"/>
  <c r="BZ340" i="1"/>
  <c r="BY340" i="1"/>
  <c r="BX340" i="1"/>
  <c r="BW340" i="1"/>
  <c r="BV340" i="1"/>
  <c r="BU340" i="1"/>
  <c r="BT340" i="1"/>
  <c r="BR340" i="1"/>
  <c r="BO340" i="1"/>
  <c r="AS340" i="1"/>
  <c r="BZ339" i="1"/>
  <c r="BY339" i="1"/>
  <c r="BX339" i="1"/>
  <c r="BW339" i="1"/>
  <c r="BV339" i="1"/>
  <c r="BU339" i="1"/>
  <c r="BT339" i="1"/>
  <c r="BR339" i="1"/>
  <c r="BO339" i="1"/>
  <c r="AS339" i="1"/>
  <c r="BZ264" i="1"/>
  <c r="BY264" i="1"/>
  <c r="BX264" i="1"/>
  <c r="BW264" i="1"/>
  <c r="BV264" i="1"/>
  <c r="BU264" i="1"/>
  <c r="BT264" i="1"/>
  <c r="BR264" i="1"/>
  <c r="BO264" i="1"/>
  <c r="AS264" i="1"/>
  <c r="BZ263" i="1"/>
  <c r="BY263" i="1"/>
  <c r="BX263" i="1"/>
  <c r="BW263" i="1"/>
  <c r="BV263" i="1"/>
  <c r="BU263" i="1"/>
  <c r="BT263" i="1"/>
  <c r="BR263" i="1"/>
  <c r="BO263" i="1"/>
  <c r="AS263" i="1"/>
  <c r="BZ262" i="1"/>
  <c r="BY262" i="1"/>
  <c r="BX262" i="1"/>
  <c r="BW262" i="1"/>
  <c r="BV262" i="1"/>
  <c r="BU262" i="1"/>
  <c r="BT262" i="1"/>
  <c r="BR262" i="1"/>
  <c r="BO262" i="1"/>
  <c r="AS262" i="1"/>
  <c r="BZ329" i="1"/>
  <c r="BY329" i="1"/>
  <c r="BX329" i="1"/>
  <c r="BW329" i="1"/>
  <c r="BV329" i="1"/>
  <c r="BU329" i="1"/>
  <c r="BT329" i="1"/>
  <c r="BR329" i="1"/>
  <c r="BO329" i="1"/>
  <c r="AS329" i="1"/>
  <c r="BZ328" i="1"/>
  <c r="BY328" i="1"/>
  <c r="BX328" i="1"/>
  <c r="BW328" i="1"/>
  <c r="BV328" i="1"/>
  <c r="BU328" i="1"/>
  <c r="BT328" i="1"/>
  <c r="BR328" i="1"/>
  <c r="BO328" i="1"/>
  <c r="AS328" i="1"/>
  <c r="BZ327" i="1"/>
  <c r="BY327" i="1"/>
  <c r="BX327" i="1"/>
  <c r="BW327" i="1"/>
  <c r="BV327" i="1"/>
  <c r="BU327" i="1"/>
  <c r="BT327" i="1"/>
  <c r="BR327" i="1"/>
  <c r="BO327" i="1"/>
  <c r="AS327" i="1"/>
  <c r="BZ326" i="1"/>
  <c r="BY326" i="1"/>
  <c r="BX326" i="1"/>
  <c r="BW326" i="1"/>
  <c r="BV326" i="1"/>
  <c r="BU326" i="1"/>
  <c r="BT326" i="1"/>
  <c r="BR326" i="1"/>
  <c r="BO326" i="1"/>
  <c r="AS326" i="1"/>
  <c r="BZ357" i="1"/>
  <c r="BY357" i="1"/>
  <c r="BX357" i="1"/>
  <c r="BW357" i="1"/>
  <c r="BV357" i="1"/>
  <c r="BU357" i="1"/>
  <c r="BT357" i="1"/>
  <c r="BR357" i="1"/>
  <c r="BO357" i="1"/>
  <c r="AS357" i="1"/>
  <c r="BZ324" i="1"/>
  <c r="BY324" i="1"/>
  <c r="BX324" i="1"/>
  <c r="BW324" i="1"/>
  <c r="BV324" i="1"/>
  <c r="BU324" i="1"/>
  <c r="BT324" i="1"/>
  <c r="BR324" i="1"/>
  <c r="BO324" i="1"/>
  <c r="AS324" i="1"/>
  <c r="BZ323" i="1"/>
  <c r="BY323" i="1"/>
  <c r="BX323" i="1"/>
  <c r="BW323" i="1"/>
  <c r="BV323" i="1"/>
  <c r="BU323" i="1"/>
  <c r="BT323" i="1"/>
  <c r="BR323" i="1"/>
  <c r="BO323" i="1"/>
  <c r="AS323" i="1"/>
  <c r="BZ322" i="1"/>
  <c r="BY322" i="1"/>
  <c r="BX322" i="1"/>
  <c r="BW322" i="1"/>
  <c r="BV322" i="1"/>
  <c r="BU322" i="1"/>
  <c r="BT322" i="1"/>
  <c r="BR322" i="1"/>
  <c r="BO322" i="1"/>
  <c r="AS322" i="1"/>
  <c r="BZ321" i="1"/>
  <c r="BY321" i="1"/>
  <c r="BX321" i="1"/>
  <c r="BW321" i="1"/>
  <c r="BV321" i="1"/>
  <c r="BU321" i="1"/>
  <c r="BT321" i="1"/>
  <c r="BR321" i="1"/>
  <c r="BO321" i="1"/>
  <c r="AS321" i="1"/>
  <c r="BZ320" i="1"/>
  <c r="BY320" i="1"/>
  <c r="BX320" i="1"/>
  <c r="BW320" i="1"/>
  <c r="BV320" i="1"/>
  <c r="BU320" i="1"/>
  <c r="BT320" i="1"/>
  <c r="BR320" i="1"/>
  <c r="BO320" i="1"/>
  <c r="AS320" i="1"/>
  <c r="BZ319" i="1"/>
  <c r="BY319" i="1"/>
  <c r="BX319" i="1"/>
  <c r="BW319" i="1"/>
  <c r="BV319" i="1"/>
  <c r="BU319" i="1"/>
  <c r="BT319" i="1"/>
  <c r="BR319" i="1"/>
  <c r="BO319" i="1"/>
  <c r="AS319" i="1"/>
  <c r="BZ318" i="1"/>
  <c r="BY318" i="1"/>
  <c r="BX318" i="1"/>
  <c r="BW318" i="1"/>
  <c r="BV318" i="1"/>
  <c r="BU318" i="1"/>
  <c r="BT318" i="1"/>
  <c r="BR318" i="1"/>
  <c r="BO318" i="1"/>
  <c r="AS318" i="1"/>
  <c r="BZ317" i="1"/>
  <c r="BY317" i="1"/>
  <c r="BX317" i="1"/>
  <c r="BW317" i="1"/>
  <c r="BV317" i="1"/>
  <c r="BU317" i="1"/>
  <c r="BT317" i="1"/>
  <c r="BR317" i="1"/>
  <c r="BO317" i="1"/>
  <c r="AS317" i="1"/>
  <c r="BZ316" i="1"/>
  <c r="BY316" i="1"/>
  <c r="BX316" i="1"/>
  <c r="BW316" i="1"/>
  <c r="BV316" i="1"/>
  <c r="BU316" i="1"/>
  <c r="BT316" i="1"/>
  <c r="BR316" i="1"/>
  <c r="BO316" i="1"/>
  <c r="AS316" i="1"/>
  <c r="BZ306" i="1"/>
  <c r="BY306" i="1"/>
  <c r="BX306" i="1"/>
  <c r="BW306" i="1"/>
  <c r="BV306" i="1"/>
  <c r="BU306" i="1"/>
  <c r="BT306" i="1"/>
  <c r="BR306" i="1"/>
  <c r="BO306" i="1"/>
  <c r="AS306" i="1"/>
  <c r="BZ302" i="1"/>
  <c r="BY302" i="1"/>
  <c r="BX302" i="1"/>
  <c r="BW302" i="1"/>
  <c r="BV302" i="1"/>
  <c r="BU302" i="1"/>
  <c r="BT302" i="1"/>
  <c r="BR302" i="1"/>
  <c r="BO302" i="1"/>
  <c r="AS302" i="1"/>
  <c r="BZ315" i="1"/>
  <c r="BY315" i="1"/>
  <c r="BX315" i="1"/>
  <c r="BW315" i="1"/>
  <c r="BV315" i="1"/>
  <c r="BU315" i="1"/>
  <c r="BT315" i="1"/>
  <c r="BR315" i="1"/>
  <c r="BO315" i="1"/>
  <c r="AS315" i="1"/>
  <c r="BZ314" i="1"/>
  <c r="BY314" i="1"/>
  <c r="BX314" i="1"/>
  <c r="BW314" i="1"/>
  <c r="BV314" i="1"/>
  <c r="BU314" i="1"/>
  <c r="BT314" i="1"/>
  <c r="BR314" i="1"/>
  <c r="BO314" i="1"/>
  <c r="AS314" i="1"/>
  <c r="BZ313" i="1"/>
  <c r="BY313" i="1"/>
  <c r="BX313" i="1"/>
  <c r="BW313" i="1"/>
  <c r="BV313" i="1"/>
  <c r="BU313" i="1"/>
  <c r="BT313" i="1"/>
  <c r="BR313" i="1"/>
  <c r="BO313" i="1"/>
  <c r="AS313" i="1"/>
  <c r="BZ312" i="1"/>
  <c r="BY312" i="1"/>
  <c r="BX312" i="1"/>
  <c r="BW312" i="1"/>
  <c r="BV312" i="1"/>
  <c r="BU312" i="1"/>
  <c r="BT312" i="1"/>
  <c r="BR312" i="1"/>
  <c r="BO312" i="1"/>
  <c r="AS312" i="1"/>
  <c r="BZ311" i="1"/>
  <c r="BY311" i="1"/>
  <c r="BX311" i="1"/>
  <c r="BW311" i="1"/>
  <c r="BV311" i="1"/>
  <c r="BU311" i="1"/>
  <c r="BT311" i="1"/>
  <c r="BR311" i="1"/>
  <c r="BO311" i="1"/>
  <c r="AS311" i="1"/>
  <c r="BZ310" i="1"/>
  <c r="BY310" i="1"/>
  <c r="BX310" i="1"/>
  <c r="BW310" i="1"/>
  <c r="BV310" i="1"/>
  <c r="BU310" i="1"/>
  <c r="BT310" i="1"/>
  <c r="BR310" i="1"/>
  <c r="BO310" i="1"/>
  <c r="AS310" i="1"/>
  <c r="BZ309" i="1"/>
  <c r="BY309" i="1"/>
  <c r="BX309" i="1"/>
  <c r="BW309" i="1"/>
  <c r="BV309" i="1"/>
  <c r="BU309" i="1"/>
  <c r="BT309" i="1"/>
  <c r="BR309" i="1"/>
  <c r="BO309" i="1"/>
  <c r="AS309" i="1"/>
  <c r="BZ308" i="1"/>
  <c r="BY308" i="1"/>
  <c r="BX308" i="1"/>
  <c r="BW308" i="1"/>
  <c r="BV308" i="1"/>
  <c r="BU308" i="1"/>
  <c r="BT308" i="1"/>
  <c r="BR308" i="1"/>
  <c r="BO308" i="1"/>
  <c r="AS308" i="1"/>
  <c r="BZ307" i="1"/>
  <c r="BY307" i="1"/>
  <c r="BX307" i="1"/>
  <c r="BW307" i="1"/>
  <c r="BV307" i="1"/>
  <c r="BU307" i="1"/>
  <c r="BT307" i="1"/>
  <c r="BR307" i="1"/>
  <c r="BO307" i="1"/>
  <c r="AS307" i="1"/>
  <c r="BZ305" i="1"/>
  <c r="BY305" i="1"/>
  <c r="BX305" i="1"/>
  <c r="BW305" i="1"/>
  <c r="BV305" i="1"/>
  <c r="BU305" i="1"/>
  <c r="BT305" i="1"/>
  <c r="BR305" i="1"/>
  <c r="BO305" i="1"/>
  <c r="AS305" i="1"/>
  <c r="BZ304" i="1"/>
  <c r="BY304" i="1"/>
  <c r="BX304" i="1"/>
  <c r="BW304" i="1"/>
  <c r="BV304" i="1"/>
  <c r="BU304" i="1"/>
  <c r="BT304" i="1"/>
  <c r="BR304" i="1"/>
  <c r="BO304" i="1"/>
  <c r="AS304" i="1"/>
  <c r="BZ303" i="1"/>
  <c r="BY303" i="1"/>
  <c r="BX303" i="1"/>
  <c r="BW303" i="1"/>
  <c r="BV303" i="1"/>
  <c r="BU303" i="1"/>
  <c r="BT303" i="1"/>
  <c r="BR303" i="1"/>
  <c r="BO303" i="1"/>
  <c r="AS303" i="1"/>
  <c r="BZ301" i="1"/>
  <c r="BY301" i="1"/>
  <c r="BX301" i="1"/>
  <c r="BW301" i="1"/>
  <c r="BV301" i="1"/>
  <c r="BU301" i="1"/>
  <c r="BT301" i="1"/>
  <c r="BR301" i="1"/>
  <c r="BO301" i="1"/>
  <c r="AS301" i="1"/>
  <c r="BZ300" i="1"/>
  <c r="BY300" i="1"/>
  <c r="BX300" i="1"/>
  <c r="BW300" i="1"/>
  <c r="BV300" i="1"/>
  <c r="BU300" i="1"/>
  <c r="BT300" i="1"/>
  <c r="BR300" i="1"/>
  <c r="BO300" i="1"/>
  <c r="AS300" i="1"/>
  <c r="BZ299" i="1"/>
  <c r="BY299" i="1"/>
  <c r="BX299" i="1"/>
  <c r="BW299" i="1"/>
  <c r="BV299" i="1"/>
  <c r="BU299" i="1"/>
  <c r="BT299" i="1"/>
  <c r="BR299" i="1"/>
  <c r="BO299" i="1"/>
  <c r="AS299" i="1"/>
  <c r="BZ298" i="1"/>
  <c r="BY298" i="1"/>
  <c r="BX298" i="1"/>
  <c r="BW298" i="1"/>
  <c r="BV298" i="1"/>
  <c r="BU298" i="1"/>
  <c r="BT298" i="1"/>
  <c r="BR298" i="1"/>
  <c r="BO298" i="1"/>
  <c r="AS298" i="1"/>
  <c r="BZ338" i="1"/>
  <c r="BY338" i="1"/>
  <c r="BX338" i="1"/>
  <c r="BW338" i="1"/>
  <c r="BV338" i="1"/>
  <c r="BU338" i="1"/>
  <c r="BT338" i="1"/>
  <c r="BR338" i="1"/>
  <c r="BO338" i="1"/>
  <c r="AS338" i="1"/>
  <c r="BZ253" i="1"/>
  <c r="BY253" i="1"/>
  <c r="BX253" i="1"/>
  <c r="BW253" i="1"/>
  <c r="BV253" i="1"/>
  <c r="BU253" i="1"/>
  <c r="BT253" i="1"/>
  <c r="BR253" i="1"/>
  <c r="BO253" i="1"/>
  <c r="AS253" i="1"/>
  <c r="BZ252" i="1"/>
  <c r="BY252" i="1"/>
  <c r="BX252" i="1"/>
  <c r="BW252" i="1"/>
  <c r="BV252" i="1"/>
  <c r="BU252" i="1"/>
  <c r="BT252" i="1"/>
  <c r="BR252" i="1"/>
  <c r="BO252" i="1"/>
  <c r="AS252" i="1"/>
  <c r="BZ251" i="1"/>
  <c r="BY251" i="1"/>
  <c r="BX251" i="1"/>
  <c r="BW251" i="1"/>
  <c r="BV251" i="1"/>
  <c r="BU251" i="1"/>
  <c r="BT251" i="1"/>
  <c r="BR251" i="1"/>
  <c r="BO251" i="1"/>
  <c r="AS251" i="1"/>
  <c r="BZ354" i="1"/>
  <c r="BY354" i="1"/>
  <c r="BX354" i="1"/>
  <c r="BW354" i="1"/>
  <c r="BV354" i="1"/>
  <c r="BU354" i="1"/>
  <c r="BT354" i="1"/>
  <c r="BR354" i="1"/>
  <c r="BO354" i="1"/>
  <c r="AS354" i="1"/>
  <c r="BZ353" i="1"/>
  <c r="BY353" i="1"/>
  <c r="BX353" i="1"/>
  <c r="BW353" i="1"/>
  <c r="BV353" i="1"/>
  <c r="BU353" i="1"/>
  <c r="BT353" i="1"/>
  <c r="BR353" i="1"/>
  <c r="BO353" i="1"/>
  <c r="AS353" i="1"/>
  <c r="BZ295" i="1"/>
  <c r="BY295" i="1"/>
  <c r="BX295" i="1"/>
  <c r="BW295" i="1"/>
  <c r="BV295" i="1"/>
  <c r="BU295" i="1"/>
  <c r="BT295" i="1"/>
  <c r="BR295" i="1"/>
  <c r="BO295" i="1"/>
  <c r="AS295" i="1"/>
  <c r="BZ294" i="1"/>
  <c r="BY294" i="1"/>
  <c r="BX294" i="1"/>
  <c r="BW294" i="1"/>
  <c r="BV294" i="1"/>
  <c r="BU294" i="1"/>
  <c r="BT294" i="1"/>
  <c r="BR294" i="1"/>
  <c r="BO294" i="1"/>
  <c r="AS294" i="1"/>
  <c r="BZ289" i="1"/>
  <c r="BY289" i="1"/>
  <c r="BX289" i="1"/>
  <c r="BW289" i="1"/>
  <c r="BV289" i="1"/>
  <c r="BU289" i="1"/>
  <c r="BT289" i="1"/>
  <c r="BR289" i="1"/>
  <c r="BO289" i="1"/>
  <c r="AS289" i="1"/>
  <c r="BZ288" i="1"/>
  <c r="BY288" i="1"/>
  <c r="BX288" i="1"/>
  <c r="BW288" i="1"/>
  <c r="BV288" i="1"/>
  <c r="BU288" i="1"/>
  <c r="BT288" i="1"/>
  <c r="BR288" i="1"/>
  <c r="BO288" i="1"/>
  <c r="AS288" i="1"/>
  <c r="BZ287" i="1"/>
  <c r="BY287" i="1"/>
  <c r="BX287" i="1"/>
  <c r="BW287" i="1"/>
  <c r="BV287" i="1"/>
  <c r="BU287" i="1"/>
  <c r="BT287" i="1"/>
  <c r="BR287" i="1"/>
  <c r="BO287" i="1"/>
  <c r="AS287" i="1"/>
  <c r="BZ286" i="1"/>
  <c r="BY286" i="1"/>
  <c r="BX286" i="1"/>
  <c r="BW286" i="1"/>
  <c r="BV286" i="1"/>
  <c r="BU286" i="1"/>
  <c r="BT286" i="1"/>
  <c r="BR286" i="1"/>
  <c r="BO286" i="1"/>
  <c r="AS286" i="1"/>
  <c r="BZ285" i="1"/>
  <c r="BY285" i="1"/>
  <c r="BX285" i="1"/>
  <c r="BW285" i="1"/>
  <c r="BV285" i="1"/>
  <c r="BU285" i="1"/>
  <c r="BT285" i="1"/>
  <c r="BR285" i="1"/>
  <c r="BO285" i="1"/>
  <c r="AS285" i="1"/>
  <c r="BZ284" i="1"/>
  <c r="BY284" i="1"/>
  <c r="BX284" i="1"/>
  <c r="BW284" i="1"/>
  <c r="BV284" i="1"/>
  <c r="BU284" i="1"/>
  <c r="BT284" i="1"/>
  <c r="BR284" i="1"/>
  <c r="BO284" i="1"/>
  <c r="AS284" i="1"/>
  <c r="BZ259" i="1"/>
  <c r="BY259" i="1"/>
  <c r="BX259" i="1"/>
  <c r="BW259" i="1"/>
  <c r="BV259" i="1"/>
  <c r="BU259" i="1"/>
  <c r="BT259" i="1"/>
  <c r="BR259" i="1"/>
  <c r="BO259" i="1"/>
  <c r="AS259" i="1"/>
  <c r="BZ258" i="1"/>
  <c r="BY258" i="1"/>
  <c r="BX258" i="1"/>
  <c r="BW258" i="1"/>
  <c r="BV258" i="1"/>
  <c r="BU258" i="1"/>
  <c r="BT258" i="1"/>
  <c r="BR258" i="1"/>
  <c r="BO258" i="1"/>
  <c r="AS258" i="1"/>
  <c r="BZ277" i="1"/>
  <c r="BY277" i="1"/>
  <c r="BX277" i="1"/>
  <c r="BW277" i="1"/>
  <c r="BV277" i="1"/>
  <c r="BU277" i="1"/>
  <c r="BT277" i="1"/>
  <c r="BR277" i="1"/>
  <c r="BO277" i="1"/>
  <c r="AS277" i="1"/>
  <c r="BZ276" i="1"/>
  <c r="BY276" i="1"/>
  <c r="BX276" i="1"/>
  <c r="BW276" i="1"/>
  <c r="BV276" i="1"/>
  <c r="BU276" i="1"/>
  <c r="BT276" i="1"/>
  <c r="BR276" i="1"/>
  <c r="BO276" i="1"/>
  <c r="AS276" i="1"/>
  <c r="BZ275" i="1"/>
  <c r="BY275" i="1"/>
  <c r="BX275" i="1"/>
  <c r="BW275" i="1"/>
  <c r="BV275" i="1"/>
  <c r="BU275" i="1"/>
  <c r="BT275" i="1"/>
  <c r="BR275" i="1"/>
  <c r="BO275" i="1"/>
  <c r="AS275" i="1"/>
  <c r="BZ274" i="1"/>
  <c r="BY274" i="1"/>
  <c r="BX274" i="1"/>
  <c r="BW274" i="1"/>
  <c r="BV274" i="1"/>
  <c r="BU274" i="1"/>
  <c r="BT274" i="1"/>
  <c r="BR274" i="1"/>
  <c r="BO274" i="1"/>
  <c r="AS274" i="1"/>
  <c r="BZ273" i="1"/>
  <c r="BY273" i="1"/>
  <c r="BX273" i="1"/>
  <c r="BW273" i="1"/>
  <c r="BV273" i="1"/>
  <c r="BU273" i="1"/>
  <c r="BT273" i="1"/>
  <c r="BR273" i="1"/>
  <c r="BO273" i="1"/>
  <c r="AS273" i="1"/>
  <c r="BZ272" i="1"/>
  <c r="BY272" i="1"/>
  <c r="BX272" i="1"/>
  <c r="BW272" i="1"/>
  <c r="BV272" i="1"/>
  <c r="BU272" i="1"/>
  <c r="BT272" i="1"/>
  <c r="BR272" i="1"/>
  <c r="BO272" i="1"/>
  <c r="AS272" i="1"/>
  <c r="BZ271" i="1"/>
  <c r="BY271" i="1"/>
  <c r="BX271" i="1"/>
  <c r="BW271" i="1"/>
  <c r="BV271" i="1"/>
  <c r="BU271" i="1"/>
  <c r="BT271" i="1"/>
  <c r="BR271" i="1"/>
  <c r="BO271" i="1"/>
  <c r="AS271" i="1"/>
  <c r="BZ261" i="1"/>
  <c r="BY261" i="1"/>
  <c r="BX261" i="1"/>
  <c r="BW261" i="1"/>
  <c r="BV261" i="1"/>
  <c r="BU261" i="1"/>
  <c r="BT261" i="1"/>
  <c r="BR261" i="1"/>
  <c r="BO261" i="1"/>
  <c r="AS261" i="1"/>
  <c r="BZ257" i="1"/>
  <c r="BY257" i="1"/>
  <c r="BX257" i="1"/>
  <c r="BW257" i="1"/>
  <c r="BV257" i="1"/>
  <c r="BU257" i="1"/>
  <c r="BT257" i="1"/>
  <c r="BR257" i="1"/>
  <c r="BO257" i="1"/>
  <c r="AS257" i="1"/>
  <c r="BZ260" i="1"/>
  <c r="BY260" i="1"/>
  <c r="BX260" i="1"/>
  <c r="BV260" i="1"/>
  <c r="BU260" i="1"/>
  <c r="BT260" i="1"/>
  <c r="BR260" i="1"/>
  <c r="BO260" i="1"/>
  <c r="AS260" i="1"/>
  <c r="BZ283" i="1"/>
  <c r="BY283" i="1"/>
  <c r="BX283" i="1"/>
  <c r="BW283" i="1"/>
  <c r="BV283" i="1"/>
  <c r="BU283" i="1"/>
  <c r="BT283" i="1"/>
  <c r="BR283" i="1"/>
  <c r="BO283" i="1"/>
  <c r="AS283" i="1"/>
  <c r="BZ356" i="1"/>
  <c r="BY356" i="1"/>
  <c r="BX356" i="1"/>
  <c r="BW356" i="1"/>
  <c r="BV356" i="1"/>
  <c r="BU356" i="1"/>
  <c r="BT356" i="1"/>
  <c r="BR356" i="1"/>
  <c r="BO356" i="1"/>
  <c r="AS356" i="1"/>
  <c r="BZ355" i="1"/>
  <c r="BY355" i="1"/>
  <c r="BX355" i="1"/>
  <c r="BW355" i="1"/>
  <c r="BV355" i="1"/>
  <c r="BU355" i="1"/>
  <c r="BT355" i="1"/>
  <c r="BR355" i="1"/>
  <c r="BO355" i="1"/>
  <c r="AS355" i="1"/>
  <c r="BZ352" i="1"/>
  <c r="BY352" i="1"/>
  <c r="BX352" i="1"/>
  <c r="BW352" i="1"/>
  <c r="BV352" i="1"/>
  <c r="BU352" i="1"/>
  <c r="BT352" i="1"/>
  <c r="BR352" i="1"/>
  <c r="BO352" i="1"/>
  <c r="AS352" i="1"/>
  <c r="BZ351" i="1"/>
  <c r="BY351" i="1"/>
  <c r="BX351" i="1"/>
  <c r="BW351" i="1"/>
  <c r="BV351" i="1"/>
  <c r="BU351" i="1"/>
  <c r="BT351" i="1"/>
  <c r="BR351" i="1"/>
  <c r="BO351" i="1"/>
  <c r="AS351" i="1"/>
  <c r="BZ350" i="1"/>
  <c r="BY350" i="1"/>
  <c r="BX350" i="1"/>
  <c r="BW350" i="1"/>
  <c r="BV350" i="1"/>
  <c r="BU350" i="1"/>
  <c r="BT350" i="1"/>
  <c r="BR350" i="1"/>
  <c r="BO350" i="1"/>
  <c r="AS350" i="1"/>
  <c r="BZ349" i="1"/>
  <c r="BY349" i="1"/>
  <c r="BX349" i="1"/>
  <c r="BW349" i="1"/>
  <c r="BV349" i="1"/>
  <c r="BU349" i="1"/>
  <c r="BT349" i="1"/>
  <c r="BR349" i="1"/>
  <c r="BO349" i="1"/>
  <c r="AS349" i="1"/>
  <c r="BZ348" i="1"/>
  <c r="BY348" i="1"/>
  <c r="BX348" i="1"/>
  <c r="BW348" i="1"/>
  <c r="BV348" i="1"/>
  <c r="BU348" i="1"/>
  <c r="BT348" i="1"/>
  <c r="BR348" i="1"/>
  <c r="BO348" i="1"/>
  <c r="AS348" i="1"/>
  <c r="BZ347" i="1"/>
  <c r="BY347" i="1"/>
  <c r="BX347" i="1"/>
  <c r="BW347" i="1"/>
  <c r="BV347" i="1"/>
  <c r="BU347" i="1"/>
  <c r="BT347" i="1"/>
  <c r="BR347" i="1"/>
  <c r="BO347" i="1"/>
  <c r="AS347" i="1"/>
  <c r="BZ330" i="1"/>
  <c r="BY330" i="1"/>
  <c r="BX330" i="1"/>
  <c r="BW330" i="1"/>
  <c r="BV330" i="1"/>
  <c r="BU330" i="1"/>
  <c r="BT330" i="1"/>
  <c r="BR330" i="1"/>
  <c r="BO330" i="1"/>
  <c r="AS330" i="1"/>
  <c r="BZ278" i="1"/>
  <c r="BY278" i="1"/>
  <c r="BX278" i="1"/>
  <c r="BW278" i="1"/>
  <c r="BV278" i="1"/>
  <c r="BU278" i="1"/>
  <c r="BT278" i="1"/>
  <c r="BR278" i="1"/>
  <c r="BO278" i="1"/>
  <c r="AS278" i="1"/>
  <c r="BZ282" i="1"/>
  <c r="BY282" i="1"/>
  <c r="BX282" i="1"/>
  <c r="BW282" i="1"/>
  <c r="BV282" i="1"/>
  <c r="BU282" i="1"/>
  <c r="BT282" i="1"/>
  <c r="BR282" i="1"/>
  <c r="BO282" i="1"/>
  <c r="AS282" i="1"/>
  <c r="BZ281" i="1"/>
  <c r="BY281" i="1"/>
  <c r="BX281" i="1"/>
  <c r="BW281" i="1"/>
  <c r="BV281" i="1"/>
  <c r="BU281" i="1"/>
  <c r="BT281" i="1"/>
  <c r="BR281" i="1"/>
  <c r="BO281" i="1"/>
  <c r="AS281" i="1"/>
  <c r="BZ280" i="1"/>
  <c r="BY280" i="1"/>
  <c r="BX280" i="1"/>
  <c r="BW280" i="1"/>
  <c r="BV280" i="1"/>
  <c r="BU280" i="1"/>
  <c r="BT280" i="1"/>
  <c r="BR280" i="1"/>
  <c r="BO280" i="1"/>
  <c r="AS280" i="1"/>
  <c r="BZ279" i="1"/>
  <c r="BY279" i="1"/>
  <c r="BX279" i="1"/>
  <c r="BW279" i="1"/>
  <c r="BV279" i="1"/>
  <c r="BU279" i="1"/>
  <c r="BT279" i="1"/>
  <c r="BR279" i="1"/>
  <c r="BO279" i="1"/>
  <c r="AS279" i="1"/>
  <c r="BZ296" i="1"/>
  <c r="BY296" i="1"/>
  <c r="BX296" i="1"/>
  <c r="BW296" i="1"/>
  <c r="BV296" i="1"/>
  <c r="BU296" i="1"/>
  <c r="BT296" i="1"/>
  <c r="BR296" i="1"/>
  <c r="BO296" i="1"/>
  <c r="AS296" i="1"/>
  <c r="BZ291" i="1"/>
  <c r="BY291" i="1"/>
  <c r="BX291" i="1"/>
  <c r="BW291" i="1"/>
  <c r="BV291" i="1"/>
  <c r="BU291" i="1"/>
  <c r="BT291" i="1"/>
  <c r="BR291" i="1"/>
  <c r="BO291" i="1"/>
  <c r="AS291" i="1"/>
  <c r="BZ290" i="1"/>
  <c r="BY290" i="1"/>
  <c r="BX290" i="1"/>
  <c r="BW290" i="1"/>
  <c r="BV290" i="1"/>
  <c r="BU290" i="1"/>
  <c r="BT290" i="1"/>
  <c r="BR290" i="1"/>
  <c r="BO290" i="1"/>
  <c r="AS290" i="1"/>
  <c r="BZ256" i="1"/>
  <c r="BY256" i="1"/>
  <c r="BX256" i="1"/>
  <c r="BW256" i="1"/>
  <c r="BV256" i="1"/>
  <c r="BU256" i="1"/>
  <c r="BT256" i="1"/>
  <c r="BR256" i="1"/>
  <c r="BO256" i="1"/>
  <c r="AS256" i="1"/>
  <c r="BZ255" i="1"/>
  <c r="BY255" i="1"/>
  <c r="BX255" i="1"/>
  <c r="BW255" i="1"/>
  <c r="BV255" i="1"/>
  <c r="BU255" i="1"/>
  <c r="BT255" i="1"/>
  <c r="BR255" i="1"/>
  <c r="BO255" i="1"/>
  <c r="AS255" i="1"/>
  <c r="BZ254" i="1"/>
  <c r="BY254" i="1"/>
  <c r="BX254" i="1"/>
  <c r="BW254" i="1"/>
  <c r="BV254" i="1"/>
  <c r="BU254" i="1"/>
  <c r="BT254" i="1"/>
  <c r="BR254" i="1"/>
  <c r="BO254" i="1"/>
  <c r="AS254" i="1"/>
  <c r="BZ226" i="1"/>
  <c r="BY226" i="1"/>
  <c r="BX226" i="1"/>
  <c r="BW226" i="1"/>
  <c r="BV226" i="1"/>
  <c r="BU226" i="1"/>
  <c r="BT226" i="1"/>
  <c r="BR226" i="1"/>
  <c r="BO226" i="1"/>
  <c r="AS226" i="1"/>
  <c r="BZ181" i="1"/>
  <c r="BY181" i="1"/>
  <c r="BX181" i="1"/>
  <c r="BW181" i="1"/>
  <c r="BV181" i="1"/>
  <c r="BU181" i="1"/>
  <c r="BT181" i="1"/>
  <c r="BR181" i="1"/>
  <c r="BO181" i="1"/>
  <c r="AS181" i="1"/>
  <c r="BZ154" i="1"/>
  <c r="BY154" i="1"/>
  <c r="BX154" i="1"/>
  <c r="BW154" i="1"/>
  <c r="BV154" i="1"/>
  <c r="BU154" i="1"/>
  <c r="BT154" i="1"/>
  <c r="BR154" i="1"/>
  <c r="BO154" i="1"/>
  <c r="AS154" i="1"/>
  <c r="BZ228" i="1"/>
  <c r="BY228" i="1"/>
  <c r="BX228" i="1"/>
  <c r="BW228" i="1"/>
  <c r="BV228" i="1"/>
  <c r="BU228" i="1"/>
  <c r="BT228" i="1"/>
  <c r="BR228" i="1"/>
  <c r="BO228" i="1"/>
  <c r="AS228" i="1"/>
  <c r="BZ225" i="1"/>
  <c r="BY225" i="1"/>
  <c r="BX225" i="1"/>
  <c r="BW225" i="1"/>
  <c r="BV225" i="1"/>
  <c r="BU225" i="1"/>
  <c r="BT225" i="1"/>
  <c r="BR225" i="1"/>
  <c r="BO225" i="1"/>
  <c r="AS225" i="1"/>
  <c r="BZ224" i="1"/>
  <c r="BY224" i="1"/>
  <c r="BX224" i="1"/>
  <c r="BW224" i="1"/>
  <c r="BV224" i="1"/>
  <c r="BU224" i="1"/>
  <c r="BT224" i="1"/>
  <c r="BR224" i="1"/>
  <c r="BO224" i="1"/>
  <c r="AS224" i="1"/>
  <c r="BZ149" i="1"/>
  <c r="BY149" i="1"/>
  <c r="BX149" i="1"/>
  <c r="BW149" i="1"/>
  <c r="BV149" i="1"/>
  <c r="BU149" i="1"/>
  <c r="BT149" i="1"/>
  <c r="BR149" i="1"/>
  <c r="BO149" i="1"/>
  <c r="AS149" i="1"/>
  <c r="BZ227" i="1"/>
  <c r="BY227" i="1"/>
  <c r="BX227" i="1"/>
  <c r="BW227" i="1"/>
  <c r="BV227" i="1"/>
  <c r="BU227" i="1"/>
  <c r="BT227" i="1"/>
  <c r="BR227" i="1"/>
  <c r="BO227" i="1"/>
  <c r="AS227" i="1"/>
  <c r="BZ223" i="1"/>
  <c r="BY223" i="1"/>
  <c r="BX223" i="1"/>
  <c r="BW223" i="1"/>
  <c r="BV223" i="1"/>
  <c r="BU223" i="1"/>
  <c r="BT223" i="1"/>
  <c r="BR223" i="1"/>
  <c r="BO223" i="1"/>
  <c r="AS223" i="1"/>
  <c r="BZ222" i="1"/>
  <c r="BY222" i="1"/>
  <c r="BX222" i="1"/>
  <c r="BW222" i="1"/>
  <c r="BV222" i="1"/>
  <c r="BU222" i="1"/>
  <c r="BT222" i="1"/>
  <c r="BR222" i="1"/>
  <c r="BO222" i="1"/>
  <c r="AS222" i="1"/>
  <c r="BZ221" i="1"/>
  <c r="BY221" i="1"/>
  <c r="BX221" i="1"/>
  <c r="BW221" i="1"/>
  <c r="BV221" i="1"/>
  <c r="BU221" i="1"/>
  <c r="BT221" i="1"/>
  <c r="BR221" i="1"/>
  <c r="BO221" i="1"/>
  <c r="AS221" i="1"/>
  <c r="BZ182" i="1"/>
  <c r="BY182" i="1"/>
  <c r="BX182" i="1"/>
  <c r="BW182" i="1"/>
  <c r="BV182" i="1"/>
  <c r="BU182" i="1"/>
  <c r="BT182" i="1"/>
  <c r="BR182" i="1"/>
  <c r="BO182" i="1"/>
  <c r="AS182" i="1"/>
  <c r="BZ153" i="1"/>
  <c r="BY153" i="1"/>
  <c r="BX153" i="1"/>
  <c r="BW153" i="1"/>
  <c r="BV153" i="1"/>
  <c r="BU153" i="1"/>
  <c r="BT153" i="1"/>
  <c r="BR153" i="1"/>
  <c r="BO153" i="1"/>
  <c r="AS153" i="1"/>
  <c r="BZ152" i="1"/>
  <c r="BY152" i="1"/>
  <c r="BX152" i="1"/>
  <c r="BW152" i="1"/>
  <c r="BV152" i="1"/>
  <c r="BU152" i="1"/>
  <c r="BT152" i="1"/>
  <c r="BR152" i="1"/>
  <c r="BO152" i="1"/>
  <c r="AS152" i="1"/>
  <c r="BZ151" i="1"/>
  <c r="BY151" i="1"/>
  <c r="BX151" i="1"/>
  <c r="BW151" i="1"/>
  <c r="BV151" i="1"/>
  <c r="BU151" i="1"/>
  <c r="BT151" i="1"/>
  <c r="BR151" i="1"/>
  <c r="BO151" i="1"/>
  <c r="AS151" i="1"/>
  <c r="BZ150" i="1"/>
  <c r="BY150" i="1"/>
  <c r="BX150" i="1"/>
  <c r="BW150" i="1"/>
  <c r="BV150" i="1"/>
  <c r="BU150" i="1"/>
  <c r="BT150" i="1"/>
  <c r="BR150" i="1"/>
  <c r="BO150" i="1"/>
  <c r="AS150" i="1"/>
  <c r="BZ148" i="1"/>
  <c r="BY148" i="1"/>
  <c r="BX148" i="1"/>
  <c r="BW148" i="1"/>
  <c r="BV148" i="1"/>
  <c r="BU148" i="1"/>
  <c r="BT148" i="1"/>
  <c r="BR148" i="1"/>
  <c r="BO148" i="1"/>
  <c r="AS148" i="1"/>
  <c r="BZ237" i="1"/>
  <c r="BY237" i="1"/>
  <c r="BX237" i="1"/>
  <c r="BW237" i="1"/>
  <c r="BV237" i="1"/>
  <c r="BU237" i="1"/>
  <c r="BT237" i="1"/>
  <c r="BR237" i="1"/>
  <c r="BO237" i="1"/>
  <c r="AS237" i="1"/>
  <c r="BZ232" i="1"/>
  <c r="BY232" i="1"/>
  <c r="BX232" i="1"/>
  <c r="BW232" i="1"/>
  <c r="BV232" i="1"/>
  <c r="BU232" i="1"/>
  <c r="BT232" i="1"/>
  <c r="BR232" i="1"/>
  <c r="BO232" i="1"/>
  <c r="AS232" i="1"/>
  <c r="BZ231" i="1"/>
  <c r="BY231" i="1"/>
  <c r="BX231" i="1"/>
  <c r="BW231" i="1"/>
  <c r="BV231" i="1"/>
  <c r="BU231" i="1"/>
  <c r="BT231" i="1"/>
  <c r="BR231" i="1"/>
  <c r="BO231" i="1"/>
  <c r="AS231" i="1"/>
  <c r="BZ236" i="1"/>
  <c r="BY236" i="1"/>
  <c r="BX236" i="1"/>
  <c r="BW236" i="1"/>
  <c r="BV236" i="1"/>
  <c r="BU236" i="1"/>
  <c r="BT236" i="1"/>
  <c r="BR236" i="1"/>
  <c r="BO236" i="1"/>
  <c r="AS236" i="1"/>
  <c r="BZ235" i="1"/>
  <c r="BY235" i="1"/>
  <c r="BX235" i="1"/>
  <c r="BW235" i="1"/>
  <c r="BV235" i="1"/>
  <c r="BU235" i="1"/>
  <c r="BT235" i="1"/>
  <c r="BR235" i="1"/>
  <c r="BO235" i="1"/>
  <c r="AS235" i="1"/>
  <c r="BZ234" i="1"/>
  <c r="BY234" i="1"/>
  <c r="BX234" i="1"/>
  <c r="BW234" i="1"/>
  <c r="BV234" i="1"/>
  <c r="BU234" i="1"/>
  <c r="BT234" i="1"/>
  <c r="BR234" i="1"/>
  <c r="BO234" i="1"/>
  <c r="AS234" i="1"/>
  <c r="BZ233" i="1"/>
  <c r="BY233" i="1"/>
  <c r="BX233" i="1"/>
  <c r="BW233" i="1"/>
  <c r="BV233" i="1"/>
  <c r="BU233" i="1"/>
  <c r="BT233" i="1"/>
  <c r="BR233" i="1"/>
  <c r="BO233" i="1"/>
  <c r="AS233" i="1"/>
  <c r="BZ147" i="1"/>
  <c r="BY147" i="1"/>
  <c r="BX147" i="1"/>
  <c r="BW147" i="1"/>
  <c r="BV147" i="1"/>
  <c r="BU147" i="1"/>
  <c r="BT147" i="1"/>
  <c r="BR147" i="1"/>
  <c r="BO147" i="1"/>
  <c r="AS147" i="1"/>
  <c r="BZ146" i="1"/>
  <c r="BY146" i="1"/>
  <c r="BX146" i="1"/>
  <c r="BW146" i="1"/>
  <c r="BV146" i="1"/>
  <c r="BU146" i="1"/>
  <c r="BT146" i="1"/>
  <c r="BR146" i="1"/>
  <c r="BO146" i="1"/>
  <c r="AS146" i="1"/>
  <c r="BZ145" i="1"/>
  <c r="BY145" i="1"/>
  <c r="BX145" i="1"/>
  <c r="BW145" i="1"/>
  <c r="BV145" i="1"/>
  <c r="BU145" i="1"/>
  <c r="BT145" i="1"/>
  <c r="BR145" i="1"/>
  <c r="BO145" i="1"/>
  <c r="AS145" i="1"/>
  <c r="BZ144" i="1"/>
  <c r="BY144" i="1"/>
  <c r="BX144" i="1"/>
  <c r="BW144" i="1"/>
  <c r="BV144" i="1"/>
  <c r="BU144" i="1"/>
  <c r="BT144" i="1"/>
  <c r="BR144" i="1"/>
  <c r="BO144" i="1"/>
  <c r="AS144" i="1"/>
  <c r="BZ143" i="1"/>
  <c r="BY143" i="1"/>
  <c r="BX143" i="1"/>
  <c r="BW143" i="1"/>
  <c r="BV143" i="1"/>
  <c r="BU143" i="1"/>
  <c r="BT143" i="1"/>
  <c r="BR143" i="1"/>
  <c r="BO143" i="1"/>
  <c r="AS143" i="1"/>
  <c r="BZ142" i="1"/>
  <c r="BY142" i="1"/>
  <c r="BX142" i="1"/>
  <c r="BW142" i="1"/>
  <c r="BV142" i="1"/>
  <c r="BU142" i="1"/>
  <c r="BT142" i="1"/>
  <c r="BR142" i="1"/>
  <c r="BO142" i="1"/>
  <c r="AS142" i="1"/>
  <c r="BZ220" i="1"/>
  <c r="BY220" i="1"/>
  <c r="BX220" i="1"/>
  <c r="BW220" i="1"/>
  <c r="BV220" i="1"/>
  <c r="BU220" i="1"/>
  <c r="BT220" i="1"/>
  <c r="BR220" i="1"/>
  <c r="BO220" i="1"/>
  <c r="AS220" i="1"/>
  <c r="BZ207" i="1"/>
  <c r="BY207" i="1"/>
  <c r="BX207" i="1"/>
  <c r="BW207" i="1"/>
  <c r="BV207" i="1"/>
  <c r="BU207" i="1"/>
  <c r="BT207" i="1"/>
  <c r="BR207" i="1"/>
  <c r="BO207" i="1"/>
  <c r="AS207" i="1"/>
  <c r="BZ218" i="1"/>
  <c r="BY218" i="1"/>
  <c r="BX218" i="1"/>
  <c r="BW218" i="1"/>
  <c r="BV218" i="1"/>
  <c r="BU218" i="1"/>
  <c r="BT218" i="1"/>
  <c r="BR218" i="1"/>
  <c r="BO218" i="1"/>
  <c r="AS218" i="1"/>
  <c r="BZ217" i="1"/>
  <c r="BY217" i="1"/>
  <c r="BX217" i="1"/>
  <c r="BW217" i="1"/>
  <c r="BV217" i="1"/>
  <c r="BU217" i="1"/>
  <c r="BT217" i="1"/>
  <c r="BR217" i="1"/>
  <c r="BO217" i="1"/>
  <c r="AS217" i="1"/>
  <c r="BZ216" i="1"/>
  <c r="BY216" i="1"/>
  <c r="BX216" i="1"/>
  <c r="BW216" i="1"/>
  <c r="BV216" i="1"/>
  <c r="BU216" i="1"/>
  <c r="BT216" i="1"/>
  <c r="BR216" i="1"/>
  <c r="BO216" i="1"/>
  <c r="AS216" i="1"/>
  <c r="BZ215" i="1"/>
  <c r="BY215" i="1"/>
  <c r="BX215" i="1"/>
  <c r="BW215" i="1"/>
  <c r="BV215" i="1"/>
  <c r="BU215" i="1"/>
  <c r="BT215" i="1"/>
  <c r="BR215" i="1"/>
  <c r="BO215" i="1"/>
  <c r="AS215" i="1"/>
  <c r="BZ214" i="1"/>
  <c r="BY214" i="1"/>
  <c r="BX214" i="1"/>
  <c r="BW214" i="1"/>
  <c r="BV214" i="1"/>
  <c r="BU214" i="1"/>
  <c r="BT214" i="1"/>
  <c r="BR214" i="1"/>
  <c r="BO214" i="1"/>
  <c r="AS214" i="1"/>
  <c r="BZ213" i="1"/>
  <c r="BY213" i="1"/>
  <c r="BX213" i="1"/>
  <c r="BW213" i="1"/>
  <c r="BV213" i="1"/>
  <c r="BU213" i="1"/>
  <c r="BT213" i="1"/>
  <c r="BR213" i="1"/>
  <c r="BO213" i="1"/>
  <c r="AS213" i="1"/>
  <c r="BZ212" i="1"/>
  <c r="BY212" i="1"/>
  <c r="BX212" i="1"/>
  <c r="BW212" i="1"/>
  <c r="BV212" i="1"/>
  <c r="BU212" i="1"/>
  <c r="BT212" i="1"/>
  <c r="BR212" i="1"/>
  <c r="BO212" i="1"/>
  <c r="AS212" i="1"/>
  <c r="BZ211" i="1"/>
  <c r="BY211" i="1"/>
  <c r="BX211" i="1"/>
  <c r="BW211" i="1"/>
  <c r="BV211" i="1"/>
  <c r="BU211" i="1"/>
  <c r="BT211" i="1"/>
  <c r="BR211" i="1"/>
  <c r="BO211" i="1"/>
  <c r="AS211" i="1"/>
  <c r="BZ210" i="1"/>
  <c r="BY210" i="1"/>
  <c r="BX210" i="1"/>
  <c r="BW210" i="1"/>
  <c r="BV210" i="1"/>
  <c r="BU210" i="1"/>
  <c r="BT210" i="1"/>
  <c r="BR210" i="1"/>
  <c r="BO210" i="1"/>
  <c r="AS210" i="1"/>
  <c r="BZ219" i="1"/>
  <c r="BY219" i="1"/>
  <c r="BX219" i="1"/>
  <c r="BW219" i="1"/>
  <c r="BV219" i="1"/>
  <c r="BU219" i="1"/>
  <c r="BT219" i="1"/>
  <c r="BR219" i="1"/>
  <c r="BO219" i="1"/>
  <c r="AS219" i="1"/>
  <c r="BZ208" i="1"/>
  <c r="BY208" i="1"/>
  <c r="BX208" i="1"/>
  <c r="BW208" i="1"/>
  <c r="BV208" i="1"/>
  <c r="BU208" i="1"/>
  <c r="BT208" i="1"/>
  <c r="BR208" i="1"/>
  <c r="BO208" i="1"/>
  <c r="AS208" i="1"/>
  <c r="BZ132" i="1"/>
  <c r="BY132" i="1"/>
  <c r="BX132" i="1"/>
  <c r="BW132" i="1"/>
  <c r="BV132" i="1"/>
  <c r="BU132" i="1"/>
  <c r="BT132" i="1"/>
  <c r="BR132" i="1"/>
  <c r="BO132" i="1"/>
  <c r="AS132" i="1"/>
  <c r="BZ206" i="1"/>
  <c r="BY206" i="1"/>
  <c r="BX206" i="1"/>
  <c r="BW206" i="1"/>
  <c r="BV206" i="1"/>
  <c r="BU206" i="1"/>
  <c r="BT206" i="1"/>
  <c r="BR206" i="1"/>
  <c r="BO206" i="1"/>
  <c r="AS206" i="1"/>
  <c r="BZ205" i="1"/>
  <c r="BY205" i="1"/>
  <c r="BX205" i="1"/>
  <c r="BW205" i="1"/>
  <c r="BV205" i="1"/>
  <c r="BU205" i="1"/>
  <c r="BT205" i="1"/>
  <c r="BR205" i="1"/>
  <c r="BO205" i="1"/>
  <c r="AS205" i="1"/>
  <c r="BZ204" i="1"/>
  <c r="BY204" i="1"/>
  <c r="BX204" i="1"/>
  <c r="BW204" i="1"/>
  <c r="BV204" i="1"/>
  <c r="BU204" i="1"/>
  <c r="BT204" i="1"/>
  <c r="BR204" i="1"/>
  <c r="BO204" i="1"/>
  <c r="AS204" i="1"/>
  <c r="BZ203" i="1"/>
  <c r="BY203" i="1"/>
  <c r="BX203" i="1"/>
  <c r="BW203" i="1"/>
  <c r="BV203" i="1"/>
  <c r="BU203" i="1"/>
  <c r="BT203" i="1"/>
  <c r="BR203" i="1"/>
  <c r="BO203" i="1"/>
  <c r="AS203" i="1"/>
  <c r="BZ199" i="1"/>
  <c r="BY199" i="1"/>
  <c r="BX199" i="1"/>
  <c r="BW199" i="1"/>
  <c r="BV199" i="1"/>
  <c r="BU199" i="1"/>
  <c r="BT199" i="1"/>
  <c r="BR199" i="1"/>
  <c r="BO199" i="1"/>
  <c r="AS199" i="1"/>
  <c r="BZ192" i="1"/>
  <c r="BY192" i="1"/>
  <c r="BX192" i="1"/>
  <c r="BW192" i="1"/>
  <c r="BV192" i="1"/>
  <c r="BU192" i="1"/>
  <c r="BT192" i="1"/>
  <c r="BR192" i="1"/>
  <c r="BO192" i="1"/>
  <c r="AS192" i="1"/>
  <c r="BZ191" i="1"/>
  <c r="BY191" i="1"/>
  <c r="BX191" i="1"/>
  <c r="BW191" i="1"/>
  <c r="BV191" i="1"/>
  <c r="BU191" i="1"/>
  <c r="BT191" i="1"/>
  <c r="BR191" i="1"/>
  <c r="BO191" i="1"/>
  <c r="AS191" i="1"/>
  <c r="BZ190" i="1"/>
  <c r="BY190" i="1"/>
  <c r="BX190" i="1"/>
  <c r="BW190" i="1"/>
  <c r="BV190" i="1"/>
  <c r="BU190" i="1"/>
  <c r="BT190" i="1"/>
  <c r="BR190" i="1"/>
  <c r="BO190" i="1"/>
  <c r="AS190" i="1"/>
  <c r="BZ198" i="1"/>
  <c r="BY198" i="1"/>
  <c r="BX198" i="1"/>
  <c r="BW198" i="1"/>
  <c r="BV198" i="1"/>
  <c r="BU198" i="1"/>
  <c r="BT198" i="1"/>
  <c r="BR198" i="1"/>
  <c r="BO198" i="1"/>
  <c r="AS198" i="1"/>
  <c r="BZ189" i="1"/>
  <c r="BY189" i="1"/>
  <c r="BX189" i="1"/>
  <c r="BW189" i="1"/>
  <c r="BV189" i="1"/>
  <c r="BU189" i="1"/>
  <c r="BT189" i="1"/>
  <c r="BR189" i="1"/>
  <c r="BO189" i="1"/>
  <c r="AS189" i="1"/>
  <c r="BZ188" i="1"/>
  <c r="BY188" i="1"/>
  <c r="BX188" i="1"/>
  <c r="BW188" i="1"/>
  <c r="BV188" i="1"/>
  <c r="BU188" i="1"/>
  <c r="BT188" i="1"/>
  <c r="BR188" i="1"/>
  <c r="BO188" i="1"/>
  <c r="AS188" i="1"/>
  <c r="BZ187" i="1"/>
  <c r="BY187" i="1"/>
  <c r="BX187" i="1"/>
  <c r="BW187" i="1"/>
  <c r="BV187" i="1"/>
  <c r="BU187" i="1"/>
  <c r="BT187" i="1"/>
  <c r="BR187" i="1"/>
  <c r="BO187" i="1"/>
  <c r="AS187" i="1"/>
  <c r="BZ186" i="1"/>
  <c r="BY186" i="1"/>
  <c r="BX186" i="1"/>
  <c r="BW186" i="1"/>
  <c r="BV186" i="1"/>
  <c r="BU186" i="1"/>
  <c r="BT186" i="1"/>
  <c r="BR186" i="1"/>
  <c r="BO186" i="1"/>
  <c r="AS186" i="1"/>
  <c r="BZ185" i="1"/>
  <c r="BY185" i="1"/>
  <c r="BX185" i="1"/>
  <c r="BW185" i="1"/>
  <c r="BV185" i="1"/>
  <c r="BU185" i="1"/>
  <c r="BT185" i="1"/>
  <c r="BR185" i="1"/>
  <c r="BO185" i="1"/>
  <c r="AS185" i="1"/>
  <c r="BZ184" i="1"/>
  <c r="BY184" i="1"/>
  <c r="BX184" i="1"/>
  <c r="BW184" i="1"/>
  <c r="BV184" i="1"/>
  <c r="BU184" i="1"/>
  <c r="BT184" i="1"/>
  <c r="BR184" i="1"/>
  <c r="BO184" i="1"/>
  <c r="AS184" i="1"/>
  <c r="BZ183" i="1"/>
  <c r="BY183" i="1"/>
  <c r="BX183" i="1"/>
  <c r="BW183" i="1"/>
  <c r="BV183" i="1"/>
  <c r="BU183" i="1"/>
  <c r="BT183" i="1"/>
  <c r="BR183" i="1"/>
  <c r="BO183" i="1"/>
  <c r="AS183" i="1"/>
  <c r="BZ201" i="1"/>
  <c r="BY201" i="1"/>
  <c r="BX201" i="1"/>
  <c r="BW201" i="1"/>
  <c r="BV201" i="1"/>
  <c r="BU201" i="1"/>
  <c r="BT201" i="1"/>
  <c r="BR201" i="1"/>
  <c r="BO201" i="1"/>
  <c r="AS201" i="1"/>
  <c r="BZ202" i="1"/>
  <c r="BY202" i="1"/>
  <c r="BX202" i="1"/>
  <c r="BW202" i="1"/>
  <c r="BV202" i="1"/>
  <c r="BU202" i="1"/>
  <c r="BT202" i="1"/>
  <c r="BR202" i="1"/>
  <c r="BO202" i="1"/>
  <c r="AS202" i="1"/>
  <c r="BZ200" i="1"/>
  <c r="BY200" i="1"/>
  <c r="BX200" i="1"/>
  <c r="BW200" i="1"/>
  <c r="BV200" i="1"/>
  <c r="BU200" i="1"/>
  <c r="BT200" i="1"/>
  <c r="BR200" i="1"/>
  <c r="BO200" i="1"/>
  <c r="AS200" i="1"/>
  <c r="BZ197" i="1"/>
  <c r="BY197" i="1"/>
  <c r="BX197" i="1"/>
  <c r="BW197" i="1"/>
  <c r="BV197" i="1"/>
  <c r="BU197" i="1"/>
  <c r="BT197" i="1"/>
  <c r="BR197" i="1"/>
  <c r="BO197" i="1"/>
  <c r="AS197" i="1"/>
  <c r="BZ196" i="1"/>
  <c r="BY196" i="1"/>
  <c r="BX196" i="1"/>
  <c r="BW196" i="1"/>
  <c r="BV196" i="1"/>
  <c r="BU196" i="1"/>
  <c r="BT196" i="1"/>
  <c r="BR196" i="1"/>
  <c r="BO196" i="1"/>
  <c r="AS196" i="1"/>
  <c r="BZ195" i="1"/>
  <c r="BY195" i="1"/>
  <c r="BX195" i="1"/>
  <c r="BW195" i="1"/>
  <c r="BV195" i="1"/>
  <c r="BU195" i="1"/>
  <c r="BT195" i="1"/>
  <c r="BR195" i="1"/>
  <c r="BO195" i="1"/>
  <c r="AS195" i="1"/>
  <c r="BZ194" i="1"/>
  <c r="BY194" i="1"/>
  <c r="BX194" i="1"/>
  <c r="BW194" i="1"/>
  <c r="BV194" i="1"/>
  <c r="BU194" i="1"/>
  <c r="BT194" i="1"/>
  <c r="BR194" i="1"/>
  <c r="BO194" i="1"/>
  <c r="AS194" i="1"/>
  <c r="BZ193" i="1"/>
  <c r="BY193" i="1"/>
  <c r="BX193" i="1"/>
  <c r="BW193" i="1"/>
  <c r="BV193" i="1"/>
  <c r="BU193" i="1"/>
  <c r="BT193" i="1"/>
  <c r="BR193" i="1"/>
  <c r="BO193" i="1"/>
  <c r="AS193" i="1"/>
  <c r="BZ229" i="1"/>
  <c r="BY229" i="1"/>
  <c r="BX229" i="1"/>
  <c r="BW229" i="1"/>
  <c r="BV229" i="1"/>
  <c r="BU229" i="1"/>
  <c r="BT229" i="1"/>
  <c r="BR229" i="1"/>
  <c r="BO229" i="1"/>
  <c r="AS229" i="1"/>
  <c r="BZ230" i="1"/>
  <c r="BY230" i="1"/>
  <c r="BX230" i="1"/>
  <c r="BW230" i="1"/>
  <c r="BV230" i="1"/>
  <c r="BU230" i="1"/>
  <c r="BT230" i="1"/>
  <c r="BR230" i="1"/>
  <c r="BO230" i="1"/>
  <c r="AS230" i="1"/>
  <c r="BZ209" i="1"/>
  <c r="BY209" i="1"/>
  <c r="BX209" i="1"/>
  <c r="BW209" i="1"/>
  <c r="BV209" i="1"/>
  <c r="BU209" i="1"/>
  <c r="BT209" i="1"/>
  <c r="BR209" i="1"/>
  <c r="BO209" i="1"/>
  <c r="AS209" i="1"/>
  <c r="BZ133" i="1"/>
  <c r="BY133" i="1"/>
  <c r="BX133" i="1"/>
  <c r="BW133" i="1"/>
  <c r="BV133" i="1"/>
  <c r="BU133" i="1"/>
  <c r="BT133" i="1"/>
  <c r="BR133" i="1"/>
  <c r="BO133" i="1"/>
  <c r="AS133" i="1"/>
  <c r="BZ128" i="1"/>
  <c r="BY128" i="1"/>
  <c r="BX128" i="1"/>
  <c r="BW128" i="1"/>
  <c r="BV128" i="1"/>
  <c r="BU128" i="1"/>
  <c r="BT128" i="1"/>
  <c r="BR128" i="1"/>
  <c r="BO128" i="1"/>
  <c r="AS128" i="1"/>
  <c r="BZ180" i="1"/>
  <c r="BY180" i="1"/>
  <c r="BX180" i="1"/>
  <c r="BW180" i="1"/>
  <c r="BV180" i="1"/>
  <c r="BU180" i="1"/>
  <c r="BT180" i="1"/>
  <c r="BR180" i="1"/>
  <c r="BO180" i="1"/>
  <c r="AS180" i="1"/>
  <c r="BZ179" i="1"/>
  <c r="BY179" i="1"/>
  <c r="BX179" i="1"/>
  <c r="BW179" i="1"/>
  <c r="BV179" i="1"/>
  <c r="BU179" i="1"/>
  <c r="BT179" i="1"/>
  <c r="BR179" i="1"/>
  <c r="BO179" i="1"/>
  <c r="AS179" i="1"/>
  <c r="BZ131" i="1"/>
  <c r="BY131" i="1"/>
  <c r="BX131" i="1"/>
  <c r="BW131" i="1"/>
  <c r="BV131" i="1"/>
  <c r="BU131" i="1"/>
  <c r="BT131" i="1"/>
  <c r="BR131" i="1"/>
  <c r="BO131" i="1"/>
  <c r="AS131" i="1"/>
  <c r="BZ174" i="1"/>
  <c r="BY174" i="1"/>
  <c r="BX174" i="1"/>
  <c r="BW174" i="1"/>
  <c r="BV174" i="1"/>
  <c r="BU174" i="1"/>
  <c r="BT174" i="1"/>
  <c r="BR174" i="1"/>
  <c r="BO174" i="1"/>
  <c r="AS174" i="1"/>
  <c r="BZ173" i="1"/>
  <c r="BY173" i="1"/>
  <c r="BX173" i="1"/>
  <c r="BW173" i="1"/>
  <c r="BV173" i="1"/>
  <c r="BU173" i="1"/>
  <c r="BT173" i="1"/>
  <c r="BR173" i="1"/>
  <c r="BO173" i="1"/>
  <c r="AS173" i="1"/>
  <c r="BZ172" i="1"/>
  <c r="BY172" i="1"/>
  <c r="BX172" i="1"/>
  <c r="BW172" i="1"/>
  <c r="BV172" i="1"/>
  <c r="BU172" i="1"/>
  <c r="BT172" i="1"/>
  <c r="BR172" i="1"/>
  <c r="BO172" i="1"/>
  <c r="AS172" i="1"/>
  <c r="BZ171" i="1"/>
  <c r="BY171" i="1"/>
  <c r="BX171" i="1"/>
  <c r="BW171" i="1"/>
  <c r="BV171" i="1"/>
  <c r="BU171" i="1"/>
  <c r="BT171" i="1"/>
  <c r="BR171" i="1"/>
  <c r="BO171" i="1"/>
  <c r="AS171" i="1"/>
  <c r="BZ170" i="1"/>
  <c r="BY170" i="1"/>
  <c r="BX170" i="1"/>
  <c r="BW170" i="1"/>
  <c r="BV170" i="1"/>
  <c r="BU170" i="1"/>
  <c r="BT170" i="1"/>
  <c r="BR170" i="1"/>
  <c r="BO170" i="1"/>
  <c r="AS170" i="1"/>
  <c r="BZ136" i="1"/>
  <c r="BY136" i="1"/>
  <c r="BX136" i="1"/>
  <c r="BW136" i="1"/>
  <c r="BV136" i="1"/>
  <c r="BU136" i="1"/>
  <c r="BT136" i="1"/>
  <c r="BR136" i="1"/>
  <c r="BO136" i="1"/>
  <c r="AS136" i="1"/>
  <c r="BZ164" i="1"/>
  <c r="BY164" i="1"/>
  <c r="BX164" i="1"/>
  <c r="BW164" i="1"/>
  <c r="BV164" i="1"/>
  <c r="BU164" i="1"/>
  <c r="BT164" i="1"/>
  <c r="BR164" i="1"/>
  <c r="BO164" i="1"/>
  <c r="AS164" i="1"/>
  <c r="BZ163" i="1"/>
  <c r="BY163" i="1"/>
  <c r="BX163" i="1"/>
  <c r="BW163" i="1"/>
  <c r="BV163" i="1"/>
  <c r="BU163" i="1"/>
  <c r="BT163" i="1"/>
  <c r="BR163" i="1"/>
  <c r="BO163" i="1"/>
  <c r="AS163" i="1"/>
  <c r="BZ162" i="1"/>
  <c r="BY162" i="1"/>
  <c r="BX162" i="1"/>
  <c r="BW162" i="1"/>
  <c r="BV162" i="1"/>
  <c r="BU162" i="1"/>
  <c r="BT162" i="1"/>
  <c r="BR162" i="1"/>
  <c r="BO162" i="1"/>
  <c r="AS162" i="1"/>
  <c r="BZ161" i="1"/>
  <c r="BY161" i="1"/>
  <c r="BX161" i="1"/>
  <c r="BW161" i="1"/>
  <c r="BV161" i="1"/>
  <c r="BU161" i="1"/>
  <c r="BT161" i="1"/>
  <c r="BR161" i="1"/>
  <c r="BO161" i="1"/>
  <c r="AS161" i="1"/>
  <c r="BZ160" i="1"/>
  <c r="BY160" i="1"/>
  <c r="BX160" i="1"/>
  <c r="BW160" i="1"/>
  <c r="BV160" i="1"/>
  <c r="BU160" i="1"/>
  <c r="BT160" i="1"/>
  <c r="BR160" i="1"/>
  <c r="BO160" i="1"/>
  <c r="AS160" i="1"/>
  <c r="BZ159" i="1"/>
  <c r="BY159" i="1"/>
  <c r="BX159" i="1"/>
  <c r="BW159" i="1"/>
  <c r="BV159" i="1"/>
  <c r="BU159" i="1"/>
  <c r="BT159" i="1"/>
  <c r="BR159" i="1"/>
  <c r="BO159" i="1"/>
  <c r="AS159" i="1"/>
  <c r="BZ158" i="1"/>
  <c r="BY158" i="1"/>
  <c r="BX158" i="1"/>
  <c r="BW158" i="1"/>
  <c r="BV158" i="1"/>
  <c r="BU158" i="1"/>
  <c r="BT158" i="1"/>
  <c r="BR158" i="1"/>
  <c r="BO158" i="1"/>
  <c r="AS158" i="1"/>
  <c r="BZ157" i="1"/>
  <c r="BY157" i="1"/>
  <c r="BX157" i="1"/>
  <c r="BW157" i="1"/>
  <c r="BV157" i="1"/>
  <c r="BU157" i="1"/>
  <c r="BT157" i="1"/>
  <c r="BR157" i="1"/>
  <c r="BO157" i="1"/>
  <c r="AS157" i="1"/>
  <c r="BZ156" i="1"/>
  <c r="BY156" i="1"/>
  <c r="BX156" i="1"/>
  <c r="BW156" i="1"/>
  <c r="BV156" i="1"/>
  <c r="BU156" i="1"/>
  <c r="BT156" i="1"/>
  <c r="BR156" i="1"/>
  <c r="BO156" i="1"/>
  <c r="AS156" i="1"/>
  <c r="BZ140" i="1"/>
  <c r="BY140" i="1"/>
  <c r="BX140" i="1"/>
  <c r="BW140" i="1"/>
  <c r="BV140" i="1"/>
  <c r="BU140" i="1"/>
  <c r="BT140" i="1"/>
  <c r="BR140" i="1"/>
  <c r="BO140" i="1"/>
  <c r="AS140" i="1"/>
  <c r="BZ139" i="1"/>
  <c r="BY139" i="1"/>
  <c r="BX139" i="1"/>
  <c r="BW139" i="1"/>
  <c r="BV139" i="1"/>
  <c r="BU139" i="1"/>
  <c r="BT139" i="1"/>
  <c r="BR139" i="1"/>
  <c r="BO139" i="1"/>
  <c r="AS139" i="1"/>
  <c r="BZ138" i="1"/>
  <c r="BY138" i="1"/>
  <c r="BX138" i="1"/>
  <c r="BW138" i="1"/>
  <c r="BV138" i="1"/>
  <c r="BU138" i="1"/>
  <c r="BT138" i="1"/>
  <c r="BR138" i="1"/>
  <c r="BO138" i="1"/>
  <c r="AS138" i="1"/>
  <c r="BZ137" i="1"/>
  <c r="BY137" i="1"/>
  <c r="BX137" i="1"/>
  <c r="BW137" i="1"/>
  <c r="BV137" i="1"/>
  <c r="BU137" i="1"/>
  <c r="BT137" i="1"/>
  <c r="BR137" i="1"/>
  <c r="BO137" i="1"/>
  <c r="AS137" i="1"/>
  <c r="BZ155" i="1"/>
  <c r="BY155" i="1"/>
  <c r="BX155" i="1"/>
  <c r="BW155" i="1"/>
  <c r="BV155" i="1"/>
  <c r="BU155" i="1"/>
  <c r="BT155" i="1"/>
  <c r="BR155" i="1"/>
  <c r="BO155" i="1"/>
  <c r="AS155" i="1"/>
  <c r="BZ250" i="1"/>
  <c r="BY250" i="1"/>
  <c r="BX250" i="1"/>
  <c r="BW250" i="1"/>
  <c r="BV250" i="1"/>
  <c r="BU250" i="1"/>
  <c r="BT250" i="1"/>
  <c r="BR250" i="1"/>
  <c r="BO250" i="1"/>
  <c r="AS250" i="1"/>
  <c r="BZ247" i="1"/>
  <c r="BY247" i="1"/>
  <c r="BX247" i="1"/>
  <c r="BW247" i="1"/>
  <c r="BV247" i="1"/>
  <c r="BU247" i="1"/>
  <c r="BT247" i="1"/>
  <c r="BR247" i="1"/>
  <c r="BO247" i="1"/>
  <c r="AS247" i="1"/>
  <c r="BZ246" i="1"/>
  <c r="BY246" i="1"/>
  <c r="BX246" i="1"/>
  <c r="BW246" i="1"/>
  <c r="BV246" i="1"/>
  <c r="BU246" i="1"/>
  <c r="BT246" i="1"/>
  <c r="BR246" i="1"/>
  <c r="BO246" i="1"/>
  <c r="AS246" i="1"/>
  <c r="BZ245" i="1"/>
  <c r="BY245" i="1"/>
  <c r="BX245" i="1"/>
  <c r="BW245" i="1"/>
  <c r="BV245" i="1"/>
  <c r="BU245" i="1"/>
  <c r="BT245" i="1"/>
  <c r="BR245" i="1"/>
  <c r="BO245" i="1"/>
  <c r="AS245" i="1"/>
  <c r="BZ141" i="1"/>
  <c r="BY141" i="1"/>
  <c r="BX141" i="1"/>
  <c r="BW141" i="1"/>
  <c r="BV141" i="1"/>
  <c r="BU141" i="1"/>
  <c r="BT141" i="1"/>
  <c r="BR141" i="1"/>
  <c r="BO141" i="1"/>
  <c r="AS141" i="1"/>
  <c r="BZ249" i="1"/>
  <c r="BY249" i="1"/>
  <c r="BX249" i="1"/>
  <c r="BW249" i="1"/>
  <c r="BV249" i="1"/>
  <c r="BU249" i="1"/>
  <c r="BT249" i="1"/>
  <c r="BR249" i="1"/>
  <c r="BO249" i="1"/>
  <c r="AS249" i="1"/>
  <c r="BZ248" i="1"/>
  <c r="BY248" i="1"/>
  <c r="BX248" i="1"/>
  <c r="BW248" i="1"/>
  <c r="BV248" i="1"/>
  <c r="BU248" i="1"/>
  <c r="BT248" i="1"/>
  <c r="BR248" i="1"/>
  <c r="BO248" i="1"/>
  <c r="AS248" i="1"/>
  <c r="BZ244" i="1"/>
  <c r="BY244" i="1"/>
  <c r="BX244" i="1"/>
  <c r="BW244" i="1"/>
  <c r="BV244" i="1"/>
  <c r="BU244" i="1"/>
  <c r="BT244" i="1"/>
  <c r="BR244" i="1"/>
  <c r="BO244" i="1"/>
  <c r="AS244" i="1"/>
  <c r="BZ243" i="1"/>
  <c r="BY243" i="1"/>
  <c r="BX243" i="1"/>
  <c r="BW243" i="1"/>
  <c r="BV243" i="1"/>
  <c r="BU243" i="1"/>
  <c r="BT243" i="1"/>
  <c r="BR243" i="1"/>
  <c r="BO243" i="1"/>
  <c r="AS243" i="1"/>
  <c r="BZ242" i="1"/>
  <c r="BY242" i="1"/>
  <c r="BX242" i="1"/>
  <c r="BW242" i="1"/>
  <c r="BV242" i="1"/>
  <c r="BU242" i="1"/>
  <c r="BT242" i="1"/>
  <c r="BR242" i="1"/>
  <c r="BO242" i="1"/>
  <c r="AS242" i="1"/>
  <c r="BZ241" i="1"/>
  <c r="BY241" i="1"/>
  <c r="BX241" i="1"/>
  <c r="BW241" i="1"/>
  <c r="BV241" i="1"/>
  <c r="BU241" i="1"/>
  <c r="BT241" i="1"/>
  <c r="BR241" i="1"/>
  <c r="BO241" i="1"/>
  <c r="AS241" i="1"/>
  <c r="BZ240" i="1"/>
  <c r="BY240" i="1"/>
  <c r="BX240" i="1"/>
  <c r="BW240" i="1"/>
  <c r="BV240" i="1"/>
  <c r="BU240" i="1"/>
  <c r="BT240" i="1"/>
  <c r="BR240" i="1"/>
  <c r="BO240" i="1"/>
  <c r="AS240" i="1"/>
  <c r="BZ239" i="1"/>
  <c r="BY239" i="1"/>
  <c r="BX239" i="1"/>
  <c r="BW239" i="1"/>
  <c r="BV239" i="1"/>
  <c r="BU239" i="1"/>
  <c r="BT239" i="1"/>
  <c r="BR239" i="1"/>
  <c r="BO239" i="1"/>
  <c r="AS239" i="1"/>
  <c r="BZ238" i="1"/>
  <c r="BY238" i="1"/>
  <c r="BX238" i="1"/>
  <c r="BW238" i="1"/>
  <c r="BV238" i="1"/>
  <c r="BU238" i="1"/>
  <c r="BT238" i="1"/>
  <c r="BR238" i="1"/>
  <c r="BO238" i="1"/>
  <c r="AS238" i="1"/>
  <c r="BZ165" i="1"/>
  <c r="BY165" i="1"/>
  <c r="BX165" i="1"/>
  <c r="BW165" i="1"/>
  <c r="BV165" i="1"/>
  <c r="BU165" i="1"/>
  <c r="BT165" i="1"/>
  <c r="BR165" i="1"/>
  <c r="BO165" i="1"/>
  <c r="AS165" i="1"/>
  <c r="BZ169" i="1"/>
  <c r="BY169" i="1"/>
  <c r="BX169" i="1"/>
  <c r="BW169" i="1"/>
  <c r="BV169" i="1"/>
  <c r="BU169" i="1"/>
  <c r="BT169" i="1"/>
  <c r="BR169" i="1"/>
  <c r="BO169" i="1"/>
  <c r="AS169" i="1"/>
  <c r="BZ168" i="1"/>
  <c r="BY168" i="1"/>
  <c r="BX168" i="1"/>
  <c r="BW168" i="1"/>
  <c r="BV168" i="1"/>
  <c r="BU168" i="1"/>
  <c r="BT168" i="1"/>
  <c r="BR168" i="1"/>
  <c r="BO168" i="1"/>
  <c r="AS168" i="1"/>
  <c r="BZ167" i="1"/>
  <c r="BY167" i="1"/>
  <c r="BX167" i="1"/>
  <c r="BW167" i="1"/>
  <c r="BV167" i="1"/>
  <c r="BU167" i="1"/>
  <c r="BT167" i="1"/>
  <c r="BR167" i="1"/>
  <c r="BO167" i="1"/>
  <c r="AS167" i="1"/>
  <c r="BZ166" i="1"/>
  <c r="BY166" i="1"/>
  <c r="BX166" i="1"/>
  <c r="BW166" i="1"/>
  <c r="BV166" i="1"/>
  <c r="BU166" i="1"/>
  <c r="BT166" i="1"/>
  <c r="BR166" i="1"/>
  <c r="BO166" i="1"/>
  <c r="AS166" i="1"/>
  <c r="BZ130" i="1"/>
  <c r="BY130" i="1"/>
  <c r="BX130" i="1"/>
  <c r="BW130" i="1"/>
  <c r="BV130" i="1"/>
  <c r="BU130" i="1"/>
  <c r="BT130" i="1"/>
  <c r="BR130" i="1"/>
  <c r="BO130" i="1"/>
  <c r="AS130" i="1"/>
  <c r="BZ129" i="1"/>
  <c r="BY129" i="1"/>
  <c r="BX129" i="1"/>
  <c r="BW129" i="1"/>
  <c r="BV129" i="1"/>
  <c r="BU129" i="1"/>
  <c r="BT129" i="1"/>
  <c r="BR129" i="1"/>
  <c r="BO129" i="1"/>
  <c r="AS129" i="1"/>
  <c r="BZ178" i="1"/>
  <c r="BY178" i="1"/>
  <c r="BX178" i="1"/>
  <c r="BW178" i="1"/>
  <c r="BV178" i="1"/>
  <c r="BU178" i="1"/>
  <c r="BT178" i="1"/>
  <c r="BR178" i="1"/>
  <c r="BO178" i="1"/>
  <c r="AS178" i="1"/>
  <c r="BZ177" i="1"/>
  <c r="BY177" i="1"/>
  <c r="BX177" i="1"/>
  <c r="BW177" i="1"/>
  <c r="BV177" i="1"/>
  <c r="BU177" i="1"/>
  <c r="BT177" i="1"/>
  <c r="BR177" i="1"/>
  <c r="BO177" i="1"/>
  <c r="AS177" i="1"/>
  <c r="BZ176" i="1"/>
  <c r="BY176" i="1"/>
  <c r="BX176" i="1"/>
  <c r="BW176" i="1"/>
  <c r="BV176" i="1"/>
  <c r="BU176" i="1"/>
  <c r="BT176" i="1"/>
  <c r="BR176" i="1"/>
  <c r="BO176" i="1"/>
  <c r="AS176" i="1"/>
  <c r="BZ175" i="1"/>
  <c r="BY175" i="1"/>
  <c r="BX175" i="1"/>
  <c r="BW175" i="1"/>
  <c r="BV175" i="1"/>
  <c r="BU175" i="1"/>
  <c r="BT175" i="1"/>
  <c r="BR175" i="1"/>
  <c r="BO175" i="1"/>
  <c r="AS175" i="1"/>
  <c r="BZ135" i="1"/>
  <c r="BY135" i="1"/>
  <c r="BX135" i="1"/>
  <c r="BW135" i="1"/>
  <c r="BV135" i="1"/>
  <c r="BU135" i="1"/>
  <c r="BT135" i="1"/>
  <c r="BR135" i="1"/>
  <c r="BO135" i="1"/>
  <c r="AS135" i="1"/>
  <c r="BZ134" i="1"/>
  <c r="BY134" i="1"/>
  <c r="BX134" i="1"/>
  <c r="BW134" i="1"/>
  <c r="BV134" i="1"/>
  <c r="BU134" i="1"/>
  <c r="BT134" i="1"/>
  <c r="BR134" i="1"/>
  <c r="BO134" i="1"/>
  <c r="AS134" i="1"/>
  <c r="BZ127" i="1"/>
  <c r="BY127" i="1"/>
  <c r="BX127" i="1"/>
  <c r="BW127" i="1"/>
  <c r="BV127" i="1"/>
  <c r="BU127" i="1"/>
  <c r="BT127" i="1"/>
  <c r="BR127" i="1"/>
  <c r="BO127" i="1"/>
  <c r="AS127" i="1"/>
  <c r="BZ111" i="1"/>
  <c r="BY111" i="1"/>
  <c r="BX111" i="1"/>
  <c r="BW111" i="1"/>
  <c r="BV111" i="1"/>
  <c r="BU111" i="1"/>
  <c r="BT111" i="1"/>
  <c r="BR111" i="1"/>
  <c r="BO111" i="1"/>
  <c r="AS111" i="1"/>
  <c r="BZ110" i="1"/>
  <c r="BY110" i="1"/>
  <c r="BX110" i="1"/>
  <c r="BW110" i="1"/>
  <c r="BV110" i="1"/>
  <c r="BU110" i="1"/>
  <c r="BT110" i="1"/>
  <c r="BR110" i="1"/>
  <c r="BO110" i="1"/>
  <c r="AS110" i="1"/>
  <c r="BZ109" i="1"/>
  <c r="BY109" i="1"/>
  <c r="BX109" i="1"/>
  <c r="BW109" i="1"/>
  <c r="BV109" i="1"/>
  <c r="BU109" i="1"/>
  <c r="BT109" i="1"/>
  <c r="BR109" i="1"/>
  <c r="BO109" i="1"/>
  <c r="AS109" i="1"/>
  <c r="BZ108" i="1"/>
  <c r="BY108" i="1"/>
  <c r="BX108" i="1"/>
  <c r="BW108" i="1"/>
  <c r="BV108" i="1"/>
  <c r="BU108" i="1"/>
  <c r="BT108" i="1"/>
  <c r="BR108" i="1"/>
  <c r="BO108" i="1"/>
  <c r="AS108" i="1"/>
  <c r="BZ107" i="1"/>
  <c r="BY107" i="1"/>
  <c r="BX107" i="1"/>
  <c r="BW107" i="1"/>
  <c r="BV107" i="1"/>
  <c r="BU107" i="1"/>
  <c r="BT107" i="1"/>
  <c r="BR107" i="1"/>
  <c r="BO107" i="1"/>
  <c r="AS107" i="1"/>
  <c r="BZ106" i="1"/>
  <c r="BY106" i="1"/>
  <c r="BX106" i="1"/>
  <c r="BW106" i="1"/>
  <c r="BV106" i="1"/>
  <c r="BU106" i="1"/>
  <c r="BT106" i="1"/>
  <c r="BR106" i="1"/>
  <c r="BO106" i="1"/>
  <c r="AS106" i="1"/>
  <c r="BZ126" i="1"/>
  <c r="BY126" i="1"/>
  <c r="BX126" i="1"/>
  <c r="BW126" i="1"/>
  <c r="BV126" i="1"/>
  <c r="BU126" i="1"/>
  <c r="BT126" i="1"/>
  <c r="BR126" i="1"/>
  <c r="BO126" i="1"/>
  <c r="AS126" i="1"/>
  <c r="BZ125" i="1"/>
  <c r="BY125" i="1"/>
  <c r="BX125" i="1"/>
  <c r="BW125" i="1"/>
  <c r="BV125" i="1"/>
  <c r="BU125" i="1"/>
  <c r="BT125" i="1"/>
  <c r="BR125" i="1"/>
  <c r="BO125" i="1"/>
  <c r="AS125" i="1"/>
  <c r="BZ123" i="1"/>
  <c r="BY123" i="1"/>
  <c r="BX123" i="1"/>
  <c r="BW123" i="1"/>
  <c r="BV123" i="1"/>
  <c r="BU123" i="1"/>
  <c r="BT123" i="1"/>
  <c r="BR123" i="1"/>
  <c r="BO123" i="1"/>
  <c r="AS123" i="1"/>
  <c r="BZ120" i="1"/>
  <c r="BY120" i="1"/>
  <c r="BX120" i="1"/>
  <c r="BW120" i="1"/>
  <c r="BV120" i="1"/>
  <c r="BU120" i="1"/>
  <c r="BT120" i="1"/>
  <c r="BR120" i="1"/>
  <c r="BO120" i="1"/>
  <c r="AS120" i="1"/>
  <c r="BZ119" i="1"/>
  <c r="BY119" i="1"/>
  <c r="BX119" i="1"/>
  <c r="BW119" i="1"/>
  <c r="BV119" i="1"/>
  <c r="BU119" i="1"/>
  <c r="BT119" i="1"/>
  <c r="BR119" i="1"/>
  <c r="BO119" i="1"/>
  <c r="AS119" i="1"/>
  <c r="BZ124" i="1"/>
  <c r="BY124" i="1"/>
  <c r="BX124" i="1"/>
  <c r="BW124" i="1"/>
  <c r="BV124" i="1"/>
  <c r="BU124" i="1"/>
  <c r="BT124" i="1"/>
  <c r="BR124" i="1"/>
  <c r="BO124" i="1"/>
  <c r="AS124" i="1"/>
  <c r="BZ114" i="1"/>
  <c r="BY114" i="1"/>
  <c r="BX114" i="1"/>
  <c r="BW114" i="1"/>
  <c r="BV114" i="1"/>
  <c r="BU114" i="1"/>
  <c r="BT114" i="1"/>
  <c r="BR114" i="1"/>
  <c r="BO114" i="1"/>
  <c r="AS114" i="1"/>
  <c r="BZ113" i="1"/>
  <c r="BY113" i="1"/>
  <c r="BX113" i="1"/>
  <c r="BW113" i="1"/>
  <c r="BV113" i="1"/>
  <c r="BU113" i="1"/>
  <c r="BT113" i="1"/>
  <c r="BR113" i="1"/>
  <c r="BO113" i="1"/>
  <c r="AS113" i="1"/>
  <c r="BZ112" i="1"/>
  <c r="BY112" i="1"/>
  <c r="BX112" i="1"/>
  <c r="BW112" i="1"/>
  <c r="BV112" i="1"/>
  <c r="BU112" i="1"/>
  <c r="BT112" i="1"/>
  <c r="BR112" i="1"/>
  <c r="BO112" i="1"/>
  <c r="AS112" i="1"/>
  <c r="BZ49" i="1"/>
  <c r="BY49" i="1"/>
  <c r="BX49" i="1"/>
  <c r="BW49" i="1"/>
  <c r="BV49" i="1"/>
  <c r="BU49" i="1"/>
  <c r="BT49" i="1"/>
  <c r="BR49" i="1"/>
  <c r="BO49" i="1"/>
  <c r="AS49" i="1"/>
  <c r="BZ64" i="1"/>
  <c r="BY64" i="1"/>
  <c r="BX64" i="1"/>
  <c r="BW64" i="1"/>
  <c r="BV64" i="1"/>
  <c r="BU64" i="1"/>
  <c r="BT64" i="1"/>
  <c r="BR64" i="1"/>
  <c r="BO64" i="1"/>
  <c r="AS64" i="1"/>
  <c r="BZ50" i="1"/>
  <c r="BY50" i="1"/>
  <c r="BX50" i="1"/>
  <c r="BW50" i="1"/>
  <c r="BV50" i="1"/>
  <c r="BU50" i="1"/>
  <c r="BT50" i="1"/>
  <c r="BR50" i="1"/>
  <c r="BO50" i="1"/>
  <c r="AS50" i="1"/>
  <c r="BZ103" i="1"/>
  <c r="BY103" i="1"/>
  <c r="BX103" i="1"/>
  <c r="BW103" i="1"/>
  <c r="BV103" i="1"/>
  <c r="BU103" i="1"/>
  <c r="BT103" i="1"/>
  <c r="BR103" i="1"/>
  <c r="BO103" i="1"/>
  <c r="AS103" i="1"/>
  <c r="BZ83" i="1"/>
  <c r="BY83" i="1"/>
  <c r="BX83" i="1"/>
  <c r="BW83" i="1"/>
  <c r="BV83" i="1"/>
  <c r="BU83" i="1"/>
  <c r="BT83" i="1"/>
  <c r="BR83" i="1"/>
  <c r="BO83" i="1"/>
  <c r="AS83" i="1"/>
  <c r="BZ57" i="1"/>
  <c r="BY57" i="1"/>
  <c r="BX57" i="1"/>
  <c r="BW57" i="1"/>
  <c r="BV57" i="1"/>
  <c r="BU57" i="1"/>
  <c r="BT57" i="1"/>
  <c r="BR57" i="1"/>
  <c r="BO57" i="1"/>
  <c r="AS57" i="1"/>
  <c r="BZ56" i="1"/>
  <c r="BY56" i="1"/>
  <c r="BX56" i="1"/>
  <c r="BW56" i="1"/>
  <c r="BV56" i="1"/>
  <c r="BU56" i="1"/>
  <c r="BT56" i="1"/>
  <c r="BR56" i="1"/>
  <c r="BO56" i="1"/>
  <c r="AS56" i="1"/>
  <c r="BZ55" i="1"/>
  <c r="BY55" i="1"/>
  <c r="BX55" i="1"/>
  <c r="BW55" i="1"/>
  <c r="BV55" i="1"/>
  <c r="BU55" i="1"/>
  <c r="BT55" i="1"/>
  <c r="BR55" i="1"/>
  <c r="BO55" i="1"/>
  <c r="AS55" i="1"/>
  <c r="BZ48" i="1"/>
  <c r="BY48" i="1"/>
  <c r="BX48" i="1"/>
  <c r="BW48" i="1"/>
  <c r="BV48" i="1"/>
  <c r="BU48" i="1"/>
  <c r="BT48" i="1"/>
  <c r="BR48" i="1"/>
  <c r="BO48" i="1"/>
  <c r="AS48" i="1"/>
  <c r="BZ41" i="1"/>
  <c r="BY41" i="1"/>
  <c r="BX41" i="1"/>
  <c r="BW41" i="1"/>
  <c r="BV41" i="1"/>
  <c r="BU41" i="1"/>
  <c r="BT41" i="1"/>
  <c r="BR41" i="1"/>
  <c r="BO41" i="1"/>
  <c r="AS41" i="1"/>
  <c r="BZ102" i="1"/>
  <c r="BY102" i="1"/>
  <c r="BX102" i="1"/>
  <c r="BW102" i="1"/>
  <c r="BV102" i="1"/>
  <c r="BU102" i="1"/>
  <c r="BT102" i="1"/>
  <c r="BR102" i="1"/>
  <c r="BO102" i="1"/>
  <c r="AS102" i="1"/>
  <c r="BZ43" i="1"/>
  <c r="BY43" i="1"/>
  <c r="BX43" i="1"/>
  <c r="BW43" i="1"/>
  <c r="BV43" i="1"/>
  <c r="BU43" i="1"/>
  <c r="BT43" i="1"/>
  <c r="BR43" i="1"/>
  <c r="BO43" i="1"/>
  <c r="AS43" i="1"/>
  <c r="BZ42" i="1"/>
  <c r="BY42" i="1"/>
  <c r="BX42" i="1"/>
  <c r="BW42" i="1"/>
  <c r="BV42" i="1"/>
  <c r="BU42" i="1"/>
  <c r="BT42" i="1"/>
  <c r="BR42" i="1"/>
  <c r="BO42" i="1"/>
  <c r="AS42" i="1"/>
  <c r="BZ96" i="1"/>
  <c r="BY96" i="1"/>
  <c r="BX96" i="1"/>
  <c r="BW96" i="1"/>
  <c r="BV96" i="1"/>
  <c r="BU96" i="1"/>
  <c r="BT96" i="1"/>
  <c r="BR96" i="1"/>
  <c r="BO96" i="1"/>
  <c r="AS96" i="1"/>
  <c r="BZ97" i="1"/>
  <c r="BY97" i="1"/>
  <c r="BX97" i="1"/>
  <c r="BW97" i="1"/>
  <c r="BV97" i="1"/>
  <c r="BU97" i="1"/>
  <c r="BT97" i="1"/>
  <c r="BR97" i="1"/>
  <c r="BO97" i="1"/>
  <c r="AS97" i="1"/>
  <c r="BZ95" i="1"/>
  <c r="BY95" i="1"/>
  <c r="BX95" i="1"/>
  <c r="BW95" i="1"/>
  <c r="BV95" i="1"/>
  <c r="BU95" i="1"/>
  <c r="BT95" i="1"/>
  <c r="BR95" i="1"/>
  <c r="BO95" i="1"/>
  <c r="AS95" i="1"/>
  <c r="BZ94" i="1"/>
  <c r="BY94" i="1"/>
  <c r="BX94" i="1"/>
  <c r="BW94" i="1"/>
  <c r="BV94" i="1"/>
  <c r="BU94" i="1"/>
  <c r="BT94" i="1"/>
  <c r="BR94" i="1"/>
  <c r="BO94" i="1"/>
  <c r="AS94" i="1"/>
  <c r="BZ92" i="1"/>
  <c r="BY92" i="1"/>
  <c r="BX92" i="1"/>
  <c r="BW92" i="1"/>
  <c r="BV92" i="1"/>
  <c r="BU92" i="1"/>
  <c r="BT92" i="1"/>
  <c r="BR92" i="1"/>
  <c r="BO92" i="1"/>
  <c r="AS92" i="1"/>
  <c r="BZ91" i="1"/>
  <c r="BY91" i="1"/>
  <c r="BX91" i="1"/>
  <c r="BW91" i="1"/>
  <c r="BV91" i="1"/>
  <c r="BU91" i="1"/>
  <c r="BT91" i="1"/>
  <c r="BR91" i="1"/>
  <c r="BO91" i="1"/>
  <c r="AS91" i="1"/>
  <c r="BZ93" i="1"/>
  <c r="BY93" i="1"/>
  <c r="BX93" i="1"/>
  <c r="BW93" i="1"/>
  <c r="BV93" i="1"/>
  <c r="BU93" i="1"/>
  <c r="BT93" i="1"/>
  <c r="BR93" i="1"/>
  <c r="BO93" i="1"/>
  <c r="AS93" i="1"/>
  <c r="BZ90" i="1"/>
  <c r="BY90" i="1"/>
  <c r="BX90" i="1"/>
  <c r="BW90" i="1"/>
  <c r="BV90" i="1"/>
  <c r="BU90" i="1"/>
  <c r="BT90" i="1"/>
  <c r="BR90" i="1"/>
  <c r="BO90" i="1"/>
  <c r="AS90" i="1"/>
  <c r="BZ89" i="1"/>
  <c r="BY89" i="1"/>
  <c r="BX89" i="1"/>
  <c r="BW89" i="1"/>
  <c r="BV89" i="1"/>
  <c r="BU89" i="1"/>
  <c r="BT89" i="1"/>
  <c r="BR89" i="1"/>
  <c r="BO89" i="1"/>
  <c r="AS89" i="1"/>
  <c r="BZ88" i="1"/>
  <c r="BY88" i="1"/>
  <c r="BX88" i="1"/>
  <c r="BW88" i="1"/>
  <c r="BV88" i="1"/>
  <c r="BU88" i="1"/>
  <c r="BT88" i="1"/>
  <c r="BR88" i="1"/>
  <c r="BO88" i="1"/>
  <c r="AS88" i="1"/>
  <c r="BZ87" i="1"/>
  <c r="BY87" i="1"/>
  <c r="BX87" i="1"/>
  <c r="BW87" i="1"/>
  <c r="BV87" i="1"/>
  <c r="BU87" i="1"/>
  <c r="BT87" i="1"/>
  <c r="BR87" i="1"/>
  <c r="BO87" i="1"/>
  <c r="AS87" i="1"/>
  <c r="BZ86" i="1"/>
  <c r="BY86" i="1"/>
  <c r="BX86" i="1"/>
  <c r="BW86" i="1"/>
  <c r="BV86" i="1"/>
  <c r="BU86" i="1"/>
  <c r="BT86" i="1"/>
  <c r="BR86" i="1"/>
  <c r="BO86" i="1"/>
  <c r="AS86" i="1"/>
  <c r="BZ85" i="1"/>
  <c r="BY85" i="1"/>
  <c r="BX85" i="1"/>
  <c r="BW85" i="1"/>
  <c r="BV85" i="1"/>
  <c r="BU85" i="1"/>
  <c r="BT85" i="1"/>
  <c r="BR85" i="1"/>
  <c r="BO85" i="1"/>
  <c r="AS85" i="1"/>
  <c r="BZ46" i="1"/>
  <c r="BY46" i="1"/>
  <c r="BX46" i="1"/>
  <c r="BW46" i="1"/>
  <c r="BV46" i="1"/>
  <c r="BU46" i="1"/>
  <c r="BT46" i="1"/>
  <c r="BR46" i="1"/>
  <c r="BO46" i="1"/>
  <c r="AS46" i="1"/>
  <c r="BZ53" i="1"/>
  <c r="BY53" i="1"/>
  <c r="BX53" i="1"/>
  <c r="BW53" i="1"/>
  <c r="BV53" i="1"/>
  <c r="BU53" i="1"/>
  <c r="BT53" i="1"/>
  <c r="BR53" i="1"/>
  <c r="BO53" i="1"/>
  <c r="AS53" i="1"/>
  <c r="BZ54" i="1"/>
  <c r="BY54" i="1"/>
  <c r="BX54" i="1"/>
  <c r="BW54" i="1"/>
  <c r="BV54" i="1"/>
  <c r="BU54" i="1"/>
  <c r="BT54" i="1"/>
  <c r="BR54" i="1"/>
  <c r="BO54" i="1"/>
  <c r="AS54" i="1"/>
  <c r="BZ82" i="1"/>
  <c r="BY82" i="1"/>
  <c r="BX82" i="1"/>
  <c r="BW82" i="1"/>
  <c r="BV82" i="1"/>
  <c r="BU82" i="1"/>
  <c r="BT82" i="1"/>
  <c r="BR82" i="1"/>
  <c r="BO82" i="1"/>
  <c r="AS82" i="1"/>
  <c r="BZ45" i="1"/>
  <c r="BY45" i="1"/>
  <c r="BX45" i="1"/>
  <c r="BW45" i="1"/>
  <c r="BV45" i="1"/>
  <c r="BU45" i="1"/>
  <c r="BT45" i="1"/>
  <c r="BR45" i="1"/>
  <c r="BO45" i="1"/>
  <c r="AS45" i="1"/>
  <c r="BZ101" i="1"/>
  <c r="BY101" i="1"/>
  <c r="BX101" i="1"/>
  <c r="BW101" i="1"/>
  <c r="BV101" i="1"/>
  <c r="BU101" i="1"/>
  <c r="BT101" i="1"/>
  <c r="BR101" i="1"/>
  <c r="BO101" i="1"/>
  <c r="AS101" i="1"/>
  <c r="BZ100" i="1"/>
  <c r="BY100" i="1"/>
  <c r="BX100" i="1"/>
  <c r="BW100" i="1"/>
  <c r="BV100" i="1"/>
  <c r="BU100" i="1"/>
  <c r="BT100" i="1"/>
  <c r="BR100" i="1"/>
  <c r="BO100" i="1"/>
  <c r="AS100" i="1"/>
  <c r="BZ78" i="1"/>
  <c r="BY78" i="1"/>
  <c r="BX78" i="1"/>
  <c r="BW78" i="1"/>
  <c r="BV78" i="1"/>
  <c r="BU78" i="1"/>
  <c r="BT78" i="1"/>
  <c r="BR78" i="1"/>
  <c r="BO78" i="1"/>
  <c r="AS78" i="1"/>
  <c r="BZ71" i="1"/>
  <c r="BY71" i="1"/>
  <c r="BX71" i="1"/>
  <c r="BW71" i="1"/>
  <c r="BV71" i="1"/>
  <c r="BU71" i="1"/>
  <c r="BT71" i="1"/>
  <c r="BR71" i="1"/>
  <c r="BO71" i="1"/>
  <c r="AS71" i="1"/>
  <c r="BZ67" i="1"/>
  <c r="BY67" i="1"/>
  <c r="BX67" i="1"/>
  <c r="BW67" i="1"/>
  <c r="BV67" i="1"/>
  <c r="BU67" i="1"/>
  <c r="BT67" i="1"/>
  <c r="BR67" i="1"/>
  <c r="BO67" i="1"/>
  <c r="AS67" i="1"/>
  <c r="BZ66" i="1"/>
  <c r="BY66" i="1"/>
  <c r="BX66" i="1"/>
  <c r="BW66" i="1"/>
  <c r="BV66" i="1"/>
  <c r="BU66" i="1"/>
  <c r="BT66" i="1"/>
  <c r="BR66" i="1"/>
  <c r="BO66" i="1"/>
  <c r="AS66" i="1"/>
  <c r="BZ77" i="1"/>
  <c r="BY77" i="1"/>
  <c r="BX77" i="1"/>
  <c r="BW77" i="1"/>
  <c r="BV77" i="1"/>
  <c r="BU77" i="1"/>
  <c r="BT77" i="1"/>
  <c r="BR77" i="1"/>
  <c r="BO77" i="1"/>
  <c r="AS77" i="1"/>
  <c r="BZ76" i="1"/>
  <c r="BY76" i="1"/>
  <c r="BX76" i="1"/>
  <c r="BW76" i="1"/>
  <c r="BV76" i="1"/>
  <c r="BU76" i="1"/>
  <c r="BT76" i="1"/>
  <c r="BR76" i="1"/>
  <c r="BO76" i="1"/>
  <c r="AS76" i="1"/>
  <c r="BZ75" i="1"/>
  <c r="BY75" i="1"/>
  <c r="BX75" i="1"/>
  <c r="BW75" i="1"/>
  <c r="BV75" i="1"/>
  <c r="BU75" i="1"/>
  <c r="BT75" i="1"/>
  <c r="BR75" i="1"/>
  <c r="BO75" i="1"/>
  <c r="AS75" i="1"/>
  <c r="BZ74" i="1"/>
  <c r="BY74" i="1"/>
  <c r="BX74" i="1"/>
  <c r="BW74" i="1"/>
  <c r="BV74" i="1"/>
  <c r="BU74" i="1"/>
  <c r="BT74" i="1"/>
  <c r="BR74" i="1"/>
  <c r="BO74" i="1"/>
  <c r="AS74" i="1"/>
  <c r="BZ73" i="1"/>
  <c r="BY73" i="1"/>
  <c r="BX73" i="1"/>
  <c r="BW73" i="1"/>
  <c r="BV73" i="1"/>
  <c r="BU73" i="1"/>
  <c r="BT73" i="1"/>
  <c r="BR73" i="1"/>
  <c r="BO73" i="1"/>
  <c r="AS73" i="1"/>
  <c r="BZ72" i="1"/>
  <c r="BY72" i="1"/>
  <c r="BX72" i="1"/>
  <c r="BW72" i="1"/>
  <c r="BV72" i="1"/>
  <c r="BU72" i="1"/>
  <c r="BT72" i="1"/>
  <c r="BR72" i="1"/>
  <c r="BO72" i="1"/>
  <c r="AS72" i="1"/>
  <c r="BZ70" i="1"/>
  <c r="BY70" i="1"/>
  <c r="BX70" i="1"/>
  <c r="BW70" i="1"/>
  <c r="BV70" i="1"/>
  <c r="BU70" i="1"/>
  <c r="BT70" i="1"/>
  <c r="BR70" i="1"/>
  <c r="BO70" i="1"/>
  <c r="AS70" i="1"/>
  <c r="BZ69" i="1"/>
  <c r="BY69" i="1"/>
  <c r="BX69" i="1"/>
  <c r="BW69" i="1"/>
  <c r="BV69" i="1"/>
  <c r="BU69" i="1"/>
  <c r="BT69" i="1"/>
  <c r="BR69" i="1"/>
  <c r="BO69" i="1"/>
  <c r="AS69" i="1"/>
  <c r="BZ68" i="1"/>
  <c r="BY68" i="1"/>
  <c r="BX68" i="1"/>
  <c r="BW68" i="1"/>
  <c r="BV68" i="1"/>
  <c r="BU68" i="1"/>
  <c r="BT68" i="1"/>
  <c r="BR68" i="1"/>
  <c r="BO68" i="1"/>
  <c r="AS68" i="1"/>
  <c r="BZ122" i="1"/>
  <c r="BY122" i="1"/>
  <c r="BX122" i="1"/>
  <c r="BW122" i="1"/>
  <c r="BV122" i="1"/>
  <c r="BU122" i="1"/>
  <c r="BT122" i="1"/>
  <c r="BR122" i="1"/>
  <c r="BO122" i="1"/>
  <c r="AS122" i="1"/>
  <c r="BZ121" i="1"/>
  <c r="BY121" i="1"/>
  <c r="BX121" i="1"/>
  <c r="BW121" i="1"/>
  <c r="BV121" i="1"/>
  <c r="BU121" i="1"/>
  <c r="BT121" i="1"/>
  <c r="BR121" i="1"/>
  <c r="BO121" i="1"/>
  <c r="AS121" i="1"/>
  <c r="BZ116" i="1"/>
  <c r="BY116" i="1"/>
  <c r="BX116" i="1"/>
  <c r="BW116" i="1"/>
  <c r="BV116" i="1"/>
  <c r="BU116" i="1"/>
  <c r="BT116" i="1"/>
  <c r="BR116" i="1"/>
  <c r="BO116" i="1"/>
  <c r="AS116" i="1"/>
  <c r="BZ115" i="1"/>
  <c r="BY115" i="1"/>
  <c r="BX115" i="1"/>
  <c r="BW115" i="1"/>
  <c r="BV115" i="1"/>
  <c r="BU115" i="1"/>
  <c r="BT115" i="1"/>
  <c r="BR115" i="1"/>
  <c r="BO115" i="1"/>
  <c r="AS115" i="1"/>
  <c r="BZ84" i="1"/>
  <c r="BY84" i="1"/>
  <c r="BX84" i="1"/>
  <c r="BW84" i="1"/>
  <c r="BV84" i="1"/>
  <c r="BU84" i="1"/>
  <c r="BT84" i="1"/>
  <c r="BR84" i="1"/>
  <c r="BO84" i="1"/>
  <c r="AS84" i="1"/>
  <c r="BZ65" i="1"/>
  <c r="BY65" i="1"/>
  <c r="BX65" i="1"/>
  <c r="BW65" i="1"/>
  <c r="BV65" i="1"/>
  <c r="BU65" i="1"/>
  <c r="BT65" i="1"/>
  <c r="BR65" i="1"/>
  <c r="BO65" i="1"/>
  <c r="AS65" i="1"/>
  <c r="BZ118" i="1"/>
  <c r="BY118" i="1"/>
  <c r="BX118" i="1"/>
  <c r="BW118" i="1"/>
  <c r="BV118" i="1"/>
  <c r="BU118" i="1"/>
  <c r="BT118" i="1"/>
  <c r="BR118" i="1"/>
  <c r="BO118" i="1"/>
  <c r="AS118" i="1"/>
  <c r="BZ117" i="1"/>
  <c r="BY117" i="1"/>
  <c r="BX117" i="1"/>
  <c r="BW117" i="1"/>
  <c r="BV117" i="1"/>
  <c r="BU117" i="1"/>
  <c r="BT117" i="1"/>
  <c r="BR117" i="1"/>
  <c r="BO117" i="1"/>
  <c r="AS117" i="1"/>
  <c r="BZ105" i="1"/>
  <c r="BY105" i="1"/>
  <c r="BX105" i="1"/>
  <c r="BW105" i="1"/>
  <c r="BV105" i="1"/>
  <c r="BU105" i="1"/>
  <c r="BT105" i="1"/>
  <c r="BR105" i="1"/>
  <c r="BO105" i="1"/>
  <c r="AS105" i="1"/>
  <c r="BZ104" i="1"/>
  <c r="BY104" i="1"/>
  <c r="BX104" i="1"/>
  <c r="BW104" i="1"/>
  <c r="BV104" i="1"/>
  <c r="BU104" i="1"/>
  <c r="BT104" i="1"/>
  <c r="BR104" i="1"/>
  <c r="BO104" i="1"/>
  <c r="AS104" i="1"/>
  <c r="BZ63" i="1"/>
  <c r="BY63" i="1"/>
  <c r="BX63" i="1"/>
  <c r="BW63" i="1"/>
  <c r="BV63" i="1"/>
  <c r="BU63" i="1"/>
  <c r="BT63" i="1"/>
  <c r="BR63" i="1"/>
  <c r="BO63" i="1"/>
  <c r="AS63" i="1"/>
  <c r="BZ62" i="1"/>
  <c r="BY62" i="1"/>
  <c r="BX62" i="1"/>
  <c r="BW62" i="1"/>
  <c r="BV62" i="1"/>
  <c r="BU62" i="1"/>
  <c r="BT62" i="1"/>
  <c r="BR62" i="1"/>
  <c r="BO62" i="1"/>
  <c r="AS62" i="1"/>
  <c r="BZ61" i="1"/>
  <c r="BY61" i="1"/>
  <c r="BX61" i="1"/>
  <c r="BW61" i="1"/>
  <c r="BV61" i="1"/>
  <c r="BU61" i="1"/>
  <c r="BT61" i="1"/>
  <c r="BR61" i="1"/>
  <c r="BO61" i="1"/>
  <c r="AS61" i="1"/>
  <c r="BZ60" i="1"/>
  <c r="BY60" i="1"/>
  <c r="BX60" i="1"/>
  <c r="BW60" i="1"/>
  <c r="BV60" i="1"/>
  <c r="BU60" i="1"/>
  <c r="BT60" i="1"/>
  <c r="BR60" i="1"/>
  <c r="BO60" i="1"/>
  <c r="AS60" i="1"/>
  <c r="BZ59" i="1"/>
  <c r="BY59" i="1"/>
  <c r="BX59" i="1"/>
  <c r="BW59" i="1"/>
  <c r="BV59" i="1"/>
  <c r="BU59" i="1"/>
  <c r="BT59" i="1"/>
  <c r="BR59" i="1"/>
  <c r="BO59" i="1"/>
  <c r="AS59" i="1"/>
  <c r="BZ58" i="1"/>
  <c r="BY58" i="1"/>
  <c r="BX58" i="1"/>
  <c r="BW58" i="1"/>
  <c r="BV58" i="1"/>
  <c r="BU58" i="1"/>
  <c r="BT58" i="1"/>
  <c r="BR58" i="1"/>
  <c r="BO58" i="1"/>
  <c r="AS58" i="1"/>
  <c r="BZ52" i="1"/>
  <c r="BY52" i="1"/>
  <c r="BX52" i="1"/>
  <c r="BW52" i="1"/>
  <c r="BV52" i="1"/>
  <c r="BU52" i="1"/>
  <c r="BT52" i="1"/>
  <c r="BR52" i="1"/>
  <c r="BO52" i="1"/>
  <c r="AS52" i="1"/>
  <c r="BZ51" i="1"/>
  <c r="BY51" i="1"/>
  <c r="BX51" i="1"/>
  <c r="BW51" i="1"/>
  <c r="BV51" i="1"/>
  <c r="BU51" i="1"/>
  <c r="BT51" i="1"/>
  <c r="BR51" i="1"/>
  <c r="BO51" i="1"/>
  <c r="AS51" i="1"/>
  <c r="BZ44" i="1"/>
  <c r="BY44" i="1"/>
  <c r="BX44" i="1"/>
  <c r="BW44" i="1"/>
  <c r="BV44" i="1"/>
  <c r="BU44" i="1"/>
  <c r="BT44" i="1"/>
  <c r="BR44" i="1"/>
  <c r="BO44" i="1"/>
  <c r="AS44" i="1"/>
  <c r="BZ98" i="1"/>
  <c r="BY98" i="1"/>
  <c r="BX98" i="1"/>
  <c r="BW98" i="1"/>
  <c r="BV98" i="1"/>
  <c r="BU98" i="1"/>
  <c r="BT98" i="1"/>
  <c r="BR98" i="1"/>
  <c r="BO98" i="1"/>
  <c r="AS98" i="1"/>
  <c r="BZ99" i="1"/>
  <c r="BY99" i="1"/>
  <c r="BX99" i="1"/>
  <c r="BW99" i="1"/>
  <c r="BV99" i="1"/>
  <c r="BU99" i="1"/>
  <c r="BT99" i="1"/>
  <c r="BR99" i="1"/>
  <c r="BO99" i="1"/>
  <c r="AS99" i="1"/>
  <c r="BZ81" i="1"/>
  <c r="BY81" i="1"/>
  <c r="BX81" i="1"/>
  <c r="BW81" i="1"/>
  <c r="BV81" i="1"/>
  <c r="BU81" i="1"/>
  <c r="BT81" i="1"/>
  <c r="BR81" i="1"/>
  <c r="BO81" i="1"/>
  <c r="AS81" i="1"/>
  <c r="BZ80" i="1"/>
  <c r="BY80" i="1"/>
  <c r="BX80" i="1"/>
  <c r="BW80" i="1"/>
  <c r="BV80" i="1"/>
  <c r="BU80" i="1"/>
  <c r="BT80" i="1"/>
  <c r="BR80" i="1"/>
  <c r="BO80" i="1"/>
  <c r="AS80" i="1"/>
  <c r="BZ79" i="1"/>
  <c r="BY79" i="1"/>
  <c r="BX79" i="1"/>
  <c r="BW79" i="1"/>
  <c r="BV79" i="1"/>
  <c r="BU79" i="1"/>
  <c r="BT79" i="1"/>
  <c r="BR79" i="1"/>
  <c r="BO79" i="1"/>
  <c r="AS79" i="1"/>
  <c r="BZ47" i="1"/>
  <c r="BY47" i="1"/>
  <c r="BX47" i="1"/>
  <c r="BW47" i="1"/>
  <c r="BV47" i="1"/>
  <c r="BU47" i="1"/>
  <c r="BT47" i="1"/>
  <c r="BR47" i="1"/>
  <c r="BO47" i="1"/>
  <c r="AS47" i="1"/>
  <c r="BZ40" i="1"/>
  <c r="BY40" i="1"/>
  <c r="BX40" i="1"/>
  <c r="BW40" i="1"/>
  <c r="BV40" i="1"/>
  <c r="BU40" i="1"/>
  <c r="BT40" i="1"/>
  <c r="BR40" i="1"/>
  <c r="BO40" i="1"/>
  <c r="AS40" i="1"/>
  <c r="BZ39" i="1"/>
  <c r="BY39" i="1"/>
  <c r="BX39" i="1"/>
  <c r="BW39" i="1"/>
  <c r="BV39" i="1"/>
  <c r="BU39" i="1"/>
  <c r="BT39" i="1"/>
  <c r="BR39" i="1"/>
  <c r="BO39" i="1"/>
  <c r="AS39" i="1"/>
  <c r="BZ38" i="1"/>
  <c r="BY38" i="1"/>
  <c r="BX38" i="1"/>
  <c r="BW38" i="1"/>
  <c r="BV38" i="1"/>
  <c r="BU38" i="1"/>
  <c r="BT38" i="1"/>
  <c r="BR38" i="1"/>
  <c r="BO38" i="1"/>
  <c r="AS38" i="1"/>
  <c r="BZ37" i="1"/>
  <c r="BY37" i="1"/>
  <c r="BX37" i="1"/>
  <c r="BW37" i="1"/>
  <c r="BV37" i="1"/>
  <c r="BU37" i="1"/>
  <c r="BT37" i="1"/>
  <c r="BR37" i="1"/>
  <c r="BO37" i="1"/>
  <c r="AS37" i="1"/>
  <c r="BZ36" i="1"/>
  <c r="BY36" i="1"/>
  <c r="BX36" i="1"/>
  <c r="BW36" i="1"/>
  <c r="BV36" i="1"/>
  <c r="BU36" i="1"/>
  <c r="BT36" i="1"/>
  <c r="BR36" i="1"/>
  <c r="BO36" i="1"/>
  <c r="AS36" i="1"/>
  <c r="BZ35" i="1"/>
  <c r="BY35" i="1"/>
  <c r="BX35" i="1"/>
  <c r="BW35" i="1"/>
  <c r="BV35" i="1"/>
  <c r="BU35" i="1"/>
  <c r="BT35" i="1"/>
  <c r="BR35" i="1"/>
  <c r="BO35" i="1"/>
  <c r="AS35" i="1"/>
  <c r="BZ26" i="1"/>
  <c r="BY26" i="1"/>
  <c r="BX26" i="1"/>
  <c r="BW26" i="1"/>
  <c r="BV26" i="1"/>
  <c r="BU26" i="1"/>
  <c r="BT26" i="1"/>
  <c r="BR26" i="1"/>
  <c r="BO26" i="1"/>
  <c r="AS26" i="1"/>
  <c r="BZ25" i="1"/>
  <c r="BY25" i="1"/>
  <c r="BX25" i="1"/>
  <c r="BW25" i="1"/>
  <c r="BV25" i="1"/>
  <c r="BU25" i="1"/>
  <c r="BT25" i="1"/>
  <c r="BR25" i="1"/>
  <c r="BO25" i="1"/>
  <c r="AS25" i="1"/>
  <c r="BZ24" i="1"/>
  <c r="BY24" i="1"/>
  <c r="BX24" i="1"/>
  <c r="BW24" i="1"/>
  <c r="BV24" i="1"/>
  <c r="BU24" i="1"/>
  <c r="BT24" i="1"/>
  <c r="BR24" i="1"/>
  <c r="BO24" i="1"/>
  <c r="AS24" i="1"/>
  <c r="BZ23" i="1"/>
  <c r="BY23" i="1"/>
  <c r="BX23" i="1"/>
  <c r="BW23" i="1"/>
  <c r="BV23" i="1"/>
  <c r="BU23" i="1"/>
  <c r="BT23" i="1"/>
  <c r="BR23" i="1"/>
  <c r="BO23" i="1"/>
  <c r="AS23" i="1"/>
  <c r="BZ30" i="1"/>
  <c r="BY30" i="1"/>
  <c r="BX30" i="1"/>
  <c r="BW30" i="1"/>
  <c r="BV30" i="1"/>
  <c r="BU30" i="1"/>
  <c r="BT30" i="1"/>
  <c r="BR30" i="1"/>
  <c r="BO30" i="1"/>
  <c r="AS30" i="1"/>
  <c r="BZ29" i="1"/>
  <c r="BY29" i="1"/>
  <c r="BX29" i="1"/>
  <c r="BW29" i="1"/>
  <c r="BV29" i="1"/>
  <c r="BU29" i="1"/>
  <c r="BT29" i="1"/>
  <c r="BR29" i="1"/>
  <c r="BO29" i="1"/>
  <c r="AS29" i="1"/>
  <c r="BZ27" i="1"/>
  <c r="BY27" i="1"/>
  <c r="BX27" i="1"/>
  <c r="BW27" i="1"/>
  <c r="BV27" i="1"/>
  <c r="BU27" i="1"/>
  <c r="BT27" i="1"/>
  <c r="BR27" i="1"/>
  <c r="BO27" i="1"/>
  <c r="AS27" i="1"/>
  <c r="BZ22" i="1"/>
  <c r="BY22" i="1"/>
  <c r="BX22" i="1"/>
  <c r="BW22" i="1"/>
  <c r="BV22" i="1"/>
  <c r="BU22" i="1"/>
  <c r="BT22" i="1"/>
  <c r="BR22" i="1"/>
  <c r="BO22" i="1"/>
  <c r="AS22" i="1"/>
  <c r="BZ21" i="1"/>
  <c r="BY21" i="1"/>
  <c r="BX21" i="1"/>
  <c r="BW21" i="1"/>
  <c r="BV21" i="1"/>
  <c r="BU21" i="1"/>
  <c r="BT21" i="1"/>
  <c r="BR21" i="1"/>
  <c r="BO21" i="1"/>
  <c r="AS21" i="1"/>
  <c r="BZ20" i="1"/>
  <c r="BY20" i="1"/>
  <c r="BX20" i="1"/>
  <c r="BW20" i="1"/>
  <c r="BV20" i="1"/>
  <c r="BU20" i="1"/>
  <c r="BT20" i="1"/>
  <c r="BR20" i="1"/>
  <c r="BO20" i="1"/>
  <c r="AS20" i="1"/>
  <c r="BZ19" i="1"/>
  <c r="BY19" i="1"/>
  <c r="BX19" i="1"/>
  <c r="BW19" i="1"/>
  <c r="BV19" i="1"/>
  <c r="BU19" i="1"/>
  <c r="BT19" i="1"/>
  <c r="BR19" i="1"/>
  <c r="BO19" i="1"/>
  <c r="AS19" i="1"/>
  <c r="BZ18" i="1"/>
  <c r="BY18" i="1"/>
  <c r="BX18" i="1"/>
  <c r="BW18" i="1"/>
  <c r="BV18" i="1"/>
  <c r="BU18" i="1"/>
  <c r="BT18" i="1"/>
  <c r="BR18" i="1"/>
  <c r="BO18" i="1"/>
  <c r="AS18" i="1"/>
  <c r="BZ34" i="1"/>
  <c r="BY34" i="1"/>
  <c r="BX34" i="1"/>
  <c r="BW34" i="1"/>
  <c r="BV34" i="1"/>
  <c r="BU34" i="1"/>
  <c r="BT34" i="1"/>
  <c r="BR34" i="1"/>
  <c r="BO34" i="1"/>
  <c r="AS34" i="1"/>
  <c r="BZ33" i="1"/>
  <c r="BY33" i="1"/>
  <c r="BX33" i="1"/>
  <c r="BW33" i="1"/>
  <c r="BV33" i="1"/>
  <c r="BU33" i="1"/>
  <c r="BT33" i="1"/>
  <c r="BR33" i="1"/>
  <c r="BO33" i="1"/>
  <c r="AS33" i="1"/>
  <c r="BZ32" i="1"/>
  <c r="BY32" i="1"/>
  <c r="BX32" i="1"/>
  <c r="BW32" i="1"/>
  <c r="BV32" i="1"/>
  <c r="BU32" i="1"/>
  <c r="BT32" i="1"/>
  <c r="BR32" i="1"/>
  <c r="BO32" i="1"/>
  <c r="AS32" i="1"/>
  <c r="BZ31" i="1"/>
  <c r="BY31" i="1"/>
  <c r="BX31" i="1"/>
  <c r="BW31" i="1"/>
  <c r="BV31" i="1"/>
  <c r="BU31" i="1"/>
  <c r="BT31" i="1"/>
  <c r="BR31" i="1"/>
  <c r="BO31" i="1"/>
  <c r="AS31" i="1"/>
  <c r="BZ28" i="1"/>
  <c r="BY28" i="1"/>
  <c r="BX28" i="1"/>
  <c r="BW28" i="1"/>
  <c r="BV28" i="1"/>
  <c r="BU28" i="1"/>
  <c r="BT28" i="1"/>
  <c r="BR28" i="1"/>
  <c r="BO28" i="1"/>
  <c r="AS28" i="1"/>
  <c r="BZ17" i="1"/>
  <c r="BY17" i="1"/>
  <c r="BX17" i="1"/>
  <c r="BW17" i="1"/>
  <c r="BV17" i="1"/>
  <c r="BU17" i="1"/>
  <c r="BT17" i="1"/>
  <c r="BR17" i="1"/>
  <c r="BO17" i="1"/>
  <c r="AS17" i="1"/>
  <c r="BZ16" i="1"/>
  <c r="BY16" i="1"/>
  <c r="BX16" i="1"/>
  <c r="BW16" i="1"/>
  <c r="BV16" i="1"/>
  <c r="BU16" i="1"/>
  <c r="BT16" i="1"/>
  <c r="BR16" i="1"/>
  <c r="BO16" i="1"/>
  <c r="AS16" i="1"/>
  <c r="BZ15" i="1"/>
  <c r="BY15" i="1"/>
  <c r="BX15" i="1"/>
  <c r="BW15" i="1"/>
  <c r="BV15" i="1"/>
  <c r="BU15" i="1"/>
  <c r="BT15" i="1"/>
  <c r="BR15" i="1"/>
  <c r="BO15" i="1"/>
  <c r="AS15" i="1"/>
  <c r="BZ13" i="1"/>
  <c r="BY13" i="1"/>
  <c r="BX13" i="1"/>
  <c r="BW13" i="1"/>
  <c r="BV13" i="1"/>
  <c r="BU13" i="1"/>
  <c r="BT13" i="1"/>
  <c r="BR13" i="1"/>
  <c r="BO13" i="1"/>
  <c r="AS13" i="1"/>
  <c r="BZ11" i="1"/>
  <c r="BY11" i="1"/>
  <c r="BX11" i="1"/>
  <c r="BW11" i="1"/>
  <c r="BV11" i="1"/>
  <c r="BU11" i="1"/>
  <c r="BT11" i="1"/>
  <c r="BR11" i="1"/>
  <c r="BO11" i="1"/>
  <c r="BZ10" i="1"/>
  <c r="BY10" i="1"/>
  <c r="BX10" i="1"/>
  <c r="BW10" i="1"/>
  <c r="BV10" i="1"/>
  <c r="BU10" i="1"/>
  <c r="BT10" i="1"/>
  <c r="BR10" i="1"/>
  <c r="BO10" i="1"/>
  <c r="AS10" i="1"/>
  <c r="BZ14" i="1"/>
  <c r="BY14" i="1"/>
  <c r="BX14" i="1"/>
  <c r="BW14" i="1"/>
  <c r="BV14" i="1"/>
  <c r="BU14" i="1"/>
  <c r="BT14" i="1"/>
  <c r="BR14" i="1"/>
  <c r="BO14" i="1"/>
  <c r="AS14" i="1"/>
  <c r="BZ12" i="1"/>
  <c r="BY12" i="1"/>
  <c r="BX12" i="1"/>
  <c r="BW12" i="1"/>
  <c r="BV12" i="1"/>
  <c r="BU12" i="1"/>
  <c r="BT12" i="1"/>
  <c r="BR12" i="1"/>
  <c r="BO12" i="1"/>
  <c r="AS12" i="1"/>
  <c r="BZ9" i="1"/>
  <c r="BY9" i="1"/>
  <c r="BX9" i="1"/>
  <c r="BW9" i="1"/>
  <c r="BV9" i="1"/>
  <c r="BU9" i="1"/>
  <c r="BT9" i="1"/>
  <c r="BR9" i="1"/>
  <c r="BO9" i="1"/>
  <c r="AS9" i="1"/>
  <c r="BN7" i="1"/>
  <c r="BM7" i="1"/>
  <c r="BL7" i="1"/>
  <c r="BK7" i="1"/>
  <c r="BI7" i="1"/>
  <c r="BH7" i="1"/>
  <c r="BD7" i="1"/>
  <c r="BA7" i="1"/>
  <c r="AX7" i="1"/>
  <c r="AW7" i="1"/>
  <c r="AU7" i="1"/>
  <c r="AO7" i="1"/>
  <c r="AN7" i="1"/>
  <c r="AM7" i="1"/>
  <c r="AL7" i="1"/>
  <c r="AK7" i="1"/>
  <c r="AJ7" i="1"/>
  <c r="AI7" i="1"/>
  <c r="AA7" i="1"/>
  <c r="Z7" i="1"/>
  <c r="Y7" i="1"/>
  <c r="X7" i="1"/>
  <c r="W7" i="1"/>
  <c r="V7" i="1"/>
  <c r="U7" i="1"/>
  <c r="T7" i="1"/>
  <c r="S7" i="1"/>
  <c r="R7" i="1"/>
  <c r="Q7" i="1"/>
  <c r="P7" i="1"/>
  <c r="O7" i="1"/>
  <c r="CC418" i="1" l="1"/>
  <c r="CC435" i="1"/>
  <c r="CC442" i="1"/>
  <c r="CC456" i="1"/>
  <c r="CC414" i="1"/>
  <c r="CC419" i="1"/>
  <c r="CC428" i="1"/>
  <c r="CC433" i="1"/>
  <c r="CC441" i="1"/>
  <c r="CC447" i="1"/>
  <c r="CC461" i="1"/>
  <c r="CC427" i="1"/>
  <c r="CC436" i="1"/>
  <c r="CC415" i="1"/>
  <c r="CC422" i="1"/>
  <c r="CC450" i="1"/>
  <c r="CC457" i="1"/>
  <c r="CC416" i="1"/>
  <c r="CC429" i="1"/>
  <c r="CC430" i="1"/>
  <c r="CC444" i="1"/>
  <c r="CC458" i="1"/>
  <c r="CA297" i="1"/>
  <c r="CA30" i="1"/>
  <c r="CA31" i="1"/>
  <c r="CA61" i="1"/>
  <c r="CA170" i="1"/>
  <c r="CA199" i="1"/>
  <c r="CA300" i="1"/>
  <c r="CA43" i="1"/>
  <c r="CA290" i="1"/>
  <c r="CA39" i="1"/>
  <c r="CA166" i="1"/>
  <c r="CA221" i="1"/>
  <c r="CA352" i="1"/>
  <c r="CA298" i="1"/>
  <c r="CA122" i="1"/>
  <c r="CA239" i="1"/>
  <c r="CA146" i="1"/>
  <c r="CA16" i="1"/>
  <c r="CA89" i="1"/>
  <c r="CA175" i="1"/>
  <c r="CA198" i="1"/>
  <c r="CA207" i="1"/>
  <c r="CA226" i="1"/>
  <c r="CA280" i="1"/>
  <c r="CA273" i="1"/>
  <c r="CA67" i="1"/>
  <c r="CA100" i="1"/>
  <c r="CA150" i="1"/>
  <c r="CA323" i="1"/>
  <c r="CA376" i="1"/>
  <c r="CA101" i="1"/>
  <c r="CA53" i="1"/>
  <c r="CA295" i="1"/>
  <c r="CA346" i="1"/>
  <c r="CA319" i="1"/>
  <c r="CA325" i="1"/>
  <c r="CA334" i="1"/>
  <c r="CA167" i="1"/>
  <c r="CA205" i="1"/>
  <c r="CA237" i="1"/>
  <c r="CA307" i="1"/>
  <c r="CA339" i="1"/>
  <c r="CA137" i="1"/>
  <c r="CA182" i="1"/>
  <c r="CA353" i="1"/>
  <c r="CA302" i="1"/>
  <c r="CA321" i="1"/>
  <c r="CA44" i="1"/>
  <c r="CA123" i="1"/>
  <c r="CA15" i="1"/>
  <c r="CA29" i="1"/>
  <c r="CA84" i="1"/>
  <c r="CA91" i="1"/>
  <c r="CA80" i="1"/>
  <c r="CA105" i="1"/>
  <c r="CA74" i="1"/>
  <c r="CA106" i="1"/>
  <c r="CA177" i="1"/>
  <c r="CA128" i="1"/>
  <c r="CA194" i="1"/>
  <c r="CA132" i="1"/>
  <c r="CA214" i="1"/>
  <c r="CA142" i="1"/>
  <c r="CA256" i="1"/>
  <c r="CA283" i="1"/>
  <c r="CA328" i="1"/>
  <c r="CA28" i="1"/>
  <c r="CA156" i="1"/>
  <c r="CA217" i="1"/>
  <c r="CA351" i="1"/>
  <c r="CA261" i="1"/>
  <c r="CA277" i="1"/>
  <c r="CA284" i="1"/>
  <c r="CA252" i="1"/>
  <c r="CA324" i="1"/>
  <c r="CA360" i="1"/>
  <c r="CA375" i="1"/>
  <c r="CA13" i="1"/>
  <c r="CA20" i="1"/>
  <c r="CA24" i="1"/>
  <c r="CA98" i="1"/>
  <c r="CA65" i="1"/>
  <c r="CA77" i="1"/>
  <c r="CA48" i="1"/>
  <c r="CA120" i="1"/>
  <c r="CA174" i="1"/>
  <c r="CA180" i="1"/>
  <c r="CA230" i="1"/>
  <c r="CA183" i="1"/>
  <c r="CA147" i="1"/>
  <c r="CA315" i="1"/>
  <c r="CA345" i="1"/>
  <c r="CA267" i="1"/>
  <c r="CA55" i="1"/>
  <c r="CA243" i="1"/>
  <c r="CA159" i="1"/>
  <c r="CA69" i="1"/>
  <c r="CA176" i="1"/>
  <c r="CA249" i="1"/>
  <c r="CA200" i="1"/>
  <c r="CA212" i="1"/>
  <c r="CA233" i="1"/>
  <c r="CA181" i="1"/>
  <c r="CA296" i="1"/>
  <c r="CA347" i="1"/>
  <c r="CA311" i="1"/>
  <c r="CA314" i="1"/>
  <c r="CA316" i="1"/>
  <c r="CA326" i="1"/>
  <c r="CA340" i="1"/>
  <c r="CA363" i="1"/>
  <c r="CA368" i="1"/>
  <c r="CA149" i="1"/>
  <c r="CA228" i="1"/>
  <c r="CA254" i="1"/>
  <c r="CA278" i="1"/>
  <c r="CA355" i="1"/>
  <c r="CA294" i="1"/>
  <c r="CA306" i="1"/>
  <c r="CA266" i="1"/>
  <c r="CA335" i="1"/>
  <c r="CA25" i="1"/>
  <c r="CA66" i="1"/>
  <c r="CA95" i="1"/>
  <c r="CA130" i="1"/>
  <c r="CA33" i="1"/>
  <c r="CA27" i="1"/>
  <c r="CA42" i="1"/>
  <c r="CA104" i="1"/>
  <c r="CA127" i="1"/>
  <c r="CA17" i="1"/>
  <c r="CA45" i="1"/>
  <c r="CA113" i="1"/>
  <c r="CA162" i="1"/>
  <c r="CA236" i="1"/>
  <c r="CA281" i="1"/>
  <c r="CA359" i="1"/>
  <c r="CA365" i="1"/>
  <c r="CA81" i="1"/>
  <c r="CA60" i="1"/>
  <c r="CA117" i="1"/>
  <c r="CA68" i="1"/>
  <c r="CA75" i="1"/>
  <c r="CA87" i="1"/>
  <c r="CA94" i="1"/>
  <c r="CA41" i="1"/>
  <c r="CA119" i="1"/>
  <c r="CA238" i="1"/>
  <c r="CA209" i="1"/>
  <c r="CA154" i="1"/>
  <c r="CA344" i="1"/>
  <c r="CA331" i="1"/>
  <c r="CA361" i="1"/>
  <c r="CA32" i="1"/>
  <c r="CA38" i="1"/>
  <c r="CA96" i="1"/>
  <c r="CA50" i="1"/>
  <c r="CA108" i="1"/>
  <c r="CA155" i="1"/>
  <c r="CA136" i="1"/>
  <c r="CA272" i="1"/>
  <c r="CA301" i="1"/>
  <c r="CA51" i="1"/>
  <c r="CA115" i="1"/>
  <c r="CA112" i="1"/>
  <c r="CA111" i="1"/>
  <c r="CA193" i="1"/>
  <c r="CA189" i="1"/>
  <c r="CA191" i="1"/>
  <c r="CA18" i="1"/>
  <c r="CA26" i="1"/>
  <c r="CA85" i="1"/>
  <c r="CA92" i="1"/>
  <c r="CA114" i="1"/>
  <c r="CA241" i="1"/>
  <c r="CA305" i="1"/>
  <c r="CA367" i="1"/>
  <c r="CA83" i="1"/>
  <c r="CA14" i="1"/>
  <c r="CA88" i="1"/>
  <c r="CA46" i="1"/>
  <c r="CA93" i="1"/>
  <c r="CA116" i="1"/>
  <c r="CA73" i="1"/>
  <c r="CA168" i="1"/>
  <c r="CA140" i="1"/>
  <c r="CA12" i="1"/>
  <c r="CA19" i="1"/>
  <c r="CA79" i="1"/>
  <c r="CA242" i="1"/>
  <c r="CA219" i="1"/>
  <c r="CA216" i="1"/>
  <c r="CA9" i="1"/>
  <c r="CA37" i="1"/>
  <c r="CA59" i="1"/>
  <c r="CA103" i="1"/>
  <c r="CA107" i="1"/>
  <c r="CA134" i="1"/>
  <c r="CA245" i="1"/>
  <c r="CA139" i="1"/>
  <c r="CA161" i="1"/>
  <c r="CA260" i="1"/>
  <c r="CA286" i="1"/>
  <c r="CA318" i="1"/>
  <c r="CA343" i="1"/>
  <c r="CA372" i="1"/>
  <c r="CA165" i="1"/>
  <c r="CA250" i="1"/>
  <c r="CA172" i="1"/>
  <c r="CA133" i="1"/>
  <c r="CA196" i="1"/>
  <c r="CA185" i="1"/>
  <c r="CA211" i="1"/>
  <c r="CA151" i="1"/>
  <c r="CA258" i="1"/>
  <c r="CA264" i="1"/>
  <c r="CA213" i="1"/>
  <c r="CC439" i="1"/>
  <c r="CA195" i="1"/>
  <c r="CA202" i="1"/>
  <c r="CA145" i="1"/>
  <c r="CA291" i="1"/>
  <c r="CA289" i="1"/>
  <c r="CA320" i="1"/>
  <c r="CA341" i="1"/>
  <c r="CA268" i="1"/>
  <c r="CC448" i="1"/>
  <c r="CA10" i="1"/>
  <c r="CA99" i="1"/>
  <c r="CA90" i="1"/>
  <c r="CA126" i="1"/>
  <c r="CA247" i="1"/>
  <c r="CA138" i="1"/>
  <c r="CA173" i="1"/>
  <c r="CA220" i="1"/>
  <c r="CA234" i="1"/>
  <c r="CA227" i="1"/>
  <c r="CA350" i="1"/>
  <c r="CA285" i="1"/>
  <c r="CA354" i="1"/>
  <c r="CA310" i="1"/>
  <c r="CA263" i="1"/>
  <c r="CA358" i="1"/>
  <c r="CA362" i="1"/>
  <c r="CC451" i="1"/>
  <c r="CC460" i="1"/>
  <c r="CA58" i="1"/>
  <c r="CA110" i="1"/>
  <c r="CA158" i="1"/>
  <c r="CA333" i="1"/>
  <c r="CA78" i="1"/>
  <c r="CA109" i="1"/>
  <c r="CA157" i="1"/>
  <c r="CA188" i="1"/>
  <c r="CA204" i="1"/>
  <c r="CA208" i="1"/>
  <c r="CA330" i="1"/>
  <c r="CA356" i="1"/>
  <c r="CA327" i="1"/>
  <c r="CA342" i="1"/>
  <c r="CA336" i="1"/>
  <c r="CA374" i="1"/>
  <c r="CC417" i="1"/>
  <c r="CC420" i="1"/>
  <c r="CA36" i="1"/>
  <c r="CA82" i="1"/>
  <c r="CA49" i="1"/>
  <c r="CA184" i="1"/>
  <c r="CA231" i="1"/>
  <c r="CA257" i="1"/>
  <c r="CA253" i="1"/>
  <c r="CA371" i="1"/>
  <c r="CC423" i="1"/>
  <c r="CC432" i="1"/>
  <c r="CA135" i="1"/>
  <c r="CA47" i="1"/>
  <c r="CA225" i="1"/>
  <c r="CA76" i="1"/>
  <c r="CA125" i="1"/>
  <c r="CA248" i="1"/>
  <c r="CA246" i="1"/>
  <c r="CA160" i="1"/>
  <c r="CA215" i="1"/>
  <c r="CA153" i="1"/>
  <c r="CA349" i="1"/>
  <c r="CA276" i="1"/>
  <c r="CA304" i="1"/>
  <c r="CA262" i="1"/>
  <c r="CA293" i="1"/>
  <c r="CA337" i="1"/>
  <c r="CC453" i="1"/>
  <c r="CA274" i="1"/>
  <c r="CA338" i="1"/>
  <c r="CA40" i="1"/>
  <c r="CA72" i="1"/>
  <c r="CA164" i="1"/>
  <c r="CA179" i="1"/>
  <c r="CA57" i="1"/>
  <c r="CA187" i="1"/>
  <c r="CA190" i="1"/>
  <c r="CA203" i="1"/>
  <c r="CA148" i="1"/>
  <c r="CA223" i="1"/>
  <c r="CA279" i="1"/>
  <c r="CA299" i="1"/>
  <c r="CA309" i="1"/>
  <c r="CA322" i="1"/>
  <c r="CA270" i="1"/>
  <c r="CA370" i="1"/>
  <c r="CA373" i="1"/>
  <c r="CC459" i="1"/>
  <c r="CA121" i="1"/>
  <c r="CA64" i="1"/>
  <c r="CA169" i="1"/>
  <c r="CA197" i="1"/>
  <c r="CA265" i="1"/>
  <c r="CA332" i="1"/>
  <c r="CA364" i="1"/>
  <c r="CC425" i="1"/>
  <c r="CA62" i="1"/>
  <c r="CA178" i="1"/>
  <c r="CA52" i="1"/>
  <c r="CA124" i="1"/>
  <c r="CA288" i="1"/>
  <c r="CA313" i="1"/>
  <c r="CA35" i="1"/>
  <c r="CA34" i="1"/>
  <c r="CA70" i="1"/>
  <c r="CA97" i="1"/>
  <c r="CA240" i="1"/>
  <c r="CA163" i="1"/>
  <c r="CA171" i="1"/>
  <c r="CA131" i="1"/>
  <c r="CA210" i="1"/>
  <c r="CA218" i="1"/>
  <c r="CA143" i="1"/>
  <c r="CA224" i="1"/>
  <c r="CA259" i="1"/>
  <c r="CA287" i="1"/>
  <c r="CA312" i="1"/>
  <c r="CC431" i="1"/>
  <c r="CC434" i="1"/>
  <c r="CA141" i="1"/>
  <c r="CA63" i="1"/>
  <c r="CA102" i="1"/>
  <c r="CA244" i="1"/>
  <c r="CA206" i="1"/>
  <c r="CA152" i="1"/>
  <c r="CA222" i="1"/>
  <c r="CA282" i="1"/>
  <c r="CA348" i="1"/>
  <c r="CA271" i="1"/>
  <c r="CA303" i="1"/>
  <c r="CA308" i="1"/>
  <c r="CA357" i="1"/>
  <c r="CA329" i="1"/>
  <c r="CA292" i="1"/>
  <c r="CC437" i="1"/>
  <c r="CC446" i="1"/>
  <c r="CA54" i="1"/>
  <c r="CA192" i="1"/>
  <c r="CA232" i="1"/>
  <c r="CA86" i="1"/>
  <c r="CA144" i="1"/>
  <c r="CC438" i="1"/>
  <c r="CA22" i="1"/>
  <c r="CA23" i="1"/>
  <c r="CA71" i="1"/>
  <c r="CA21" i="1"/>
  <c r="CA11" i="1"/>
  <c r="CA118" i="1"/>
  <c r="CA56" i="1"/>
  <c r="CA129" i="1"/>
  <c r="CA229" i="1"/>
  <c r="CA201" i="1"/>
  <c r="CA186" i="1"/>
  <c r="CA235" i="1"/>
  <c r="CA255" i="1"/>
  <c r="CA275" i="1"/>
  <c r="CA251" i="1"/>
  <c r="CA317" i="1"/>
  <c r="CA269" i="1"/>
  <c r="CA366" i="1"/>
  <c r="CA369" i="1"/>
  <c r="CC452" i="1"/>
  <c r="CC455" i="1"/>
</calcChain>
</file>

<file path=xl/sharedStrings.xml><?xml version="1.0" encoding="utf-8"?>
<sst xmlns="http://schemas.openxmlformats.org/spreadsheetml/2006/main" count="25953" uniqueCount="2208">
  <si>
    <t>Monthly Memphis Asset Health Report Equipment Report</t>
  </si>
  <si>
    <t>Emergency</t>
  </si>
  <si>
    <r>
      <rPr>
        <b/>
        <sz val="10"/>
        <rFont val="Arial"/>
        <family val="2"/>
      </rPr>
      <t>SAP Emergency Priority 1 - Class IV; Defect (s) present that makes continued reliability unpredictable, and possibility of secondary damage is high. Repairs should be made ASAP. An unscheduled shutdown should be considered for repairsmmediate action required.</t>
    </r>
    <r>
      <rPr>
        <sz val="10"/>
        <rFont val="Arial"/>
        <family val="2"/>
      </rPr>
      <t xml:space="preserve"> &lt;24 hours</t>
    </r>
  </si>
  <si>
    <t>Urgent</t>
  </si>
  <si>
    <t xml:space="preserve">SAP Urgent Priority 2 - Class III; Defect (s) present that may cause failure in short term (less than 2 months.). This should be addressed as soon as practical, with a high maintenance priority. Increase monitoring frequency. </t>
  </si>
  <si>
    <t>KEVIN VLOOKUP</t>
  </si>
  <si>
    <t>=VLOOKUP([@[New Number]],'Vibration Matrix New  (2)'!A:C,3,FALSE)</t>
  </si>
  <si>
    <t>Routine</t>
  </si>
  <si>
    <t xml:space="preserve">SAP Priority 3 - Class II: Defect (s) present that may cause problem in long term (2-6 months.). Repair during normal maintenance scheduling. Continue to monitor. </t>
  </si>
  <si>
    <t>COMMENTS VLOOKUP</t>
  </si>
  <si>
    <t>Watch</t>
  </si>
  <si>
    <r>
      <t xml:space="preserve">Low level event has been noticed on this machine. No immediate action is required.  </t>
    </r>
    <r>
      <rPr>
        <b/>
        <sz val="10"/>
        <rFont val="Arial"/>
        <family val="2"/>
      </rPr>
      <t>Informational purposes only.</t>
    </r>
  </si>
  <si>
    <t>OK</t>
  </si>
  <si>
    <t>No Defects</t>
  </si>
  <si>
    <r>
      <t>Machinery condition</t>
    </r>
    <r>
      <rPr>
        <b/>
        <sz val="10"/>
        <rFont val="Arial"/>
        <family val="2"/>
      </rPr>
      <t xml:space="preserve"> acceptable</t>
    </r>
    <r>
      <rPr>
        <sz val="11"/>
        <color theme="1"/>
        <rFont val="Aptos Narrow"/>
        <family val="2"/>
        <scheme val="minor"/>
      </rPr>
      <t>.</t>
    </r>
  </si>
  <si>
    <t>NR</t>
  </si>
  <si>
    <t>No Data Collected</t>
  </si>
  <si>
    <t>Machinery not in operation or out of service.</t>
  </si>
  <si>
    <t>WR</t>
  </si>
  <si>
    <t>Waiting Analysis</t>
  </si>
  <si>
    <t>Route Compliance</t>
  </si>
  <si>
    <t>SAP Flocation</t>
  </si>
  <si>
    <t>SAP Description</t>
  </si>
  <si>
    <t>Route</t>
  </si>
  <si>
    <t>New Number</t>
  </si>
  <si>
    <t>2140 Description</t>
  </si>
  <si>
    <t>comments</t>
  </si>
  <si>
    <t>April-20</t>
  </si>
  <si>
    <t>May-20</t>
  </si>
  <si>
    <t>June-20</t>
  </si>
  <si>
    <t>July-20</t>
  </si>
  <si>
    <t>August-20</t>
  </si>
  <si>
    <t>September-20</t>
  </si>
  <si>
    <t>October-20</t>
  </si>
  <si>
    <t>November-20</t>
  </si>
  <si>
    <t>December-20</t>
  </si>
  <si>
    <t>January-21</t>
  </si>
  <si>
    <t>February-21</t>
  </si>
  <si>
    <t>March-21</t>
  </si>
  <si>
    <t>April-21</t>
  </si>
  <si>
    <t>May-21</t>
  </si>
  <si>
    <t>June-21</t>
  </si>
  <si>
    <t>July-21</t>
  </si>
  <si>
    <t>August-21</t>
  </si>
  <si>
    <t>September-21</t>
  </si>
  <si>
    <t>October-21</t>
  </si>
  <si>
    <t>November-21</t>
  </si>
  <si>
    <t>December-21</t>
  </si>
  <si>
    <t>January-22</t>
  </si>
  <si>
    <t>February-22</t>
  </si>
  <si>
    <t>March-22</t>
  </si>
  <si>
    <t>April-22</t>
  </si>
  <si>
    <t>May-22</t>
  </si>
  <si>
    <t>June-22</t>
  </si>
  <si>
    <t>July-22</t>
  </si>
  <si>
    <t>August-22</t>
  </si>
  <si>
    <t>September-22</t>
  </si>
  <si>
    <t>October-22</t>
  </si>
  <si>
    <t>November-22</t>
  </si>
  <si>
    <t>December-22</t>
  </si>
  <si>
    <t>January-23</t>
  </si>
  <si>
    <t>February-23</t>
  </si>
  <si>
    <t>March-23</t>
  </si>
  <si>
    <t>April-23</t>
  </si>
  <si>
    <t>May-23</t>
  </si>
  <si>
    <t>August-23</t>
  </si>
  <si>
    <t>December-24</t>
  </si>
  <si>
    <t>January-24</t>
  </si>
  <si>
    <t>February-24</t>
  </si>
  <si>
    <t>March-24</t>
  </si>
  <si>
    <t>April-24</t>
  </si>
  <si>
    <t>April-242</t>
  </si>
  <si>
    <t>April-25</t>
  </si>
  <si>
    <t>May-24</t>
  </si>
  <si>
    <t>June-24</t>
  </si>
  <si>
    <t>July-24</t>
  </si>
  <si>
    <t>Aug-24</t>
  </si>
  <si>
    <t>Sept-24</t>
  </si>
  <si>
    <t>Oct-24</t>
  </si>
  <si>
    <t>Nov-24</t>
  </si>
  <si>
    <t>Dec-24</t>
  </si>
  <si>
    <t>Jan -25</t>
  </si>
  <si>
    <t>Feb-25</t>
  </si>
  <si>
    <t>March 25</t>
  </si>
  <si>
    <t>April 25</t>
  </si>
  <si>
    <t>May 25</t>
  </si>
  <si>
    <t>June 25</t>
  </si>
  <si>
    <t>WO</t>
  </si>
  <si>
    <t>Column1</t>
  </si>
  <si>
    <t>Column2</t>
  </si>
  <si>
    <t>Last Reading</t>
  </si>
  <si>
    <t>Best Case Loss Hours</t>
  </si>
  <si>
    <t>1</t>
  </si>
  <si>
    <t>2</t>
  </si>
  <si>
    <t>3</t>
  </si>
  <si>
    <t>4</t>
  </si>
  <si>
    <t>% Missed</t>
  </si>
  <si>
    <t>MEM-PRO-010-BLD-AHU-8095</t>
  </si>
  <si>
    <t>MRAL-VENT EXHAUST FAN</t>
  </si>
  <si>
    <t>MS2P DRYER DRY</t>
  </si>
  <si>
    <t>10-8095-0</t>
  </si>
  <si>
    <t>MRAL-BAG H VENT EXHAUST FAN</t>
  </si>
  <si>
    <t>ok</t>
  </si>
  <si>
    <t>MEM-PRO-010-GRD-N3G-6421</t>
  </si>
  <si>
    <t>MSS-300T N GRINDER UT62</t>
  </si>
  <si>
    <t>300 TON</t>
  </si>
  <si>
    <t>10-6421-0</t>
  </si>
  <si>
    <t>MSS-300T NORTH GRINDER UT62</t>
  </si>
  <si>
    <t>w.o completed 11/6/24  waiting on next reading to make new w.o.</t>
  </si>
  <si>
    <t>MEM-PRO-010-GRD-N3G-7917</t>
  </si>
  <si>
    <t>MSS-300T E GRD FILT REC'R ASP FAN</t>
  </si>
  <si>
    <t>10-7917-0</t>
  </si>
  <si>
    <t>300T E GRD FILT RECR ASP FAN</t>
  </si>
  <si>
    <t>MEM-PRO-010-GRD-S3G-6382</t>
  </si>
  <si>
    <t>S 300T TRANSFER BLOWER</t>
  </si>
  <si>
    <t>10-6382-0</t>
  </si>
  <si>
    <t>S 300T BYPASS TRANS BLOWER</t>
  </si>
  <si>
    <t>Blower goes to P1- Out of commision</t>
  </si>
  <si>
    <t>MEM-PRO-010-GRD-S3G-6417</t>
  </si>
  <si>
    <t>MSS-300T S. GRINDER UT62</t>
  </si>
  <si>
    <t>10-6417-0</t>
  </si>
  <si>
    <t>MSS-300T SOUTH GRINDER UT62</t>
  </si>
  <si>
    <t>Non TAR</t>
  </si>
  <si>
    <t>MEM-PRO-010-GRD-S3G-7907</t>
  </si>
  <si>
    <t>MSS-300T W GRD FILT REC'R ASP FAN</t>
  </si>
  <si>
    <t>10-7907-0</t>
  </si>
  <si>
    <t>300T W GRD FILT RECR ASP FAN</t>
  </si>
  <si>
    <t>MEM-PRO-010-UTL-CHS-9305</t>
  </si>
  <si>
    <t>Main Plant Chill Water Pump #1</t>
  </si>
  <si>
    <t>P3 CURD A</t>
  </si>
  <si>
    <t>10-9305-0</t>
  </si>
  <si>
    <t>West Chilled Water Pump #1</t>
  </si>
  <si>
    <t>MEM-PRO-010-UTL-CHS-9306</t>
  </si>
  <si>
    <t>Main Plant Chill Water Pump #2</t>
  </si>
  <si>
    <t>10-9306-0</t>
  </si>
  <si>
    <t>CENTER CHILLED WTR PMP</t>
  </si>
  <si>
    <t>nr</t>
  </si>
  <si>
    <t>MEM-PRO-010-UTL-CHS-9307</t>
  </si>
  <si>
    <t>Main Plant Chill Water Pump #3</t>
  </si>
  <si>
    <t>10-9307-0</t>
  </si>
  <si>
    <t>East Chill Water Pump #3</t>
  </si>
  <si>
    <t>MEM-PRO-010-UTL-CWS-8505</t>
  </si>
  <si>
    <t>MSS-W PROCESS COOLING TOWER W PUMP</t>
  </si>
  <si>
    <t>NORTH UTIL</t>
  </si>
  <si>
    <t>10-8505-0</t>
  </si>
  <si>
    <t>COOLING TOWER W CIRC PUMP #3</t>
  </si>
  <si>
    <t>cavitation</t>
  </si>
  <si>
    <t>MEM-PRO-010-UTL-CWS-8506</t>
  </si>
  <si>
    <t>MSS-W PROCESS COOLING TOWER E PUMP</t>
  </si>
  <si>
    <t>10-8506-0</t>
  </si>
  <si>
    <t>COOLING TOWER E CIRC PUMP #4</t>
  </si>
  <si>
    <t>MEM-PRO-010-UTL-CWS-8520</t>
  </si>
  <si>
    <t>MSS-EAST UTILITY COOLING TOWER</t>
  </si>
  <si>
    <t>10-8520-0</t>
  </si>
  <si>
    <t>EAST COOLING TOWER FAN</t>
  </si>
  <si>
    <t>WROTE NOTIFICATION FOR BOX TO BE INSTALLED- CAN NOT GET READINGS WITHOUT IT</t>
  </si>
  <si>
    <t>MEM-PRO-010-UTL-CWS-8525</t>
  </si>
  <si>
    <t>MSS-E UTILITY COOLING TOWER EAST PUMP</t>
  </si>
  <si>
    <t>10-8525-0</t>
  </si>
  <si>
    <t>COOLING TOWER E CIRC PUMP #1</t>
  </si>
  <si>
    <t>MEM-PRO-010-UTL-CWS-8530</t>
  </si>
  <si>
    <t>MSS-E UTILITY COOL TOWER WEST PUMP</t>
  </si>
  <si>
    <t>10-8530-0</t>
  </si>
  <si>
    <t>E COOL TOWER W CIRC PUMP #2</t>
  </si>
  <si>
    <t>MEM-PRO-010-UTL-IAS-0820</t>
  </si>
  <si>
    <t>MSS-N PLANT #3 AIR COMPRESSOR 100 HP</t>
  </si>
  <si>
    <t>10-0820</t>
  </si>
  <si>
    <t>#3 AIR COMPRESSOR 100 HP</t>
  </si>
  <si>
    <t>email to air people</t>
  </si>
  <si>
    <t>MEM-PRO-010-UTL-IAS-0890</t>
  </si>
  <si>
    <t>MSS-N PLANT #4 AIR COMPRESSOR 200 HP</t>
  </si>
  <si>
    <t>10-0890</t>
  </si>
  <si>
    <t>#4 AIR COMPRESSOR 200 HP</t>
  </si>
  <si>
    <t>MEM-PRO-010-UTL-IAS-0891</t>
  </si>
  <si>
    <t>MSS-N PLANT #5 AIR COMPRESSOR 150 HP</t>
  </si>
  <si>
    <t>10-0891</t>
  </si>
  <si>
    <t>#5 AIR COMPRESSOR 150 HP</t>
  </si>
  <si>
    <t>MEM-PRO-010-UTL-IAS-1401</t>
  </si>
  <si>
    <t>MSS-#6 200 HP AIR COMPRESSOR</t>
  </si>
  <si>
    <t>10-1401</t>
  </si>
  <si>
    <t>#6 200 HP AIR COMPRESSOR</t>
  </si>
  <si>
    <t>MEM-PRO-010-UTL-IAS-2100</t>
  </si>
  <si>
    <t>MSS-N PLANT #2 AIR COMPRESSOR 125 HP</t>
  </si>
  <si>
    <t>10-2100-0</t>
  </si>
  <si>
    <t>#2 AIR COMPRESSOR 125 HP</t>
  </si>
  <si>
    <t>MEM-PRO-010-UTL-IAS-2600</t>
  </si>
  <si>
    <t>MSS-300 Ton #7 AIR COMPRESSOR 50 HP</t>
  </si>
  <si>
    <t>10-2600-0</t>
  </si>
  <si>
    <t>#7 AIR COMPRESSOR 50 HP</t>
  </si>
  <si>
    <t>MEM-PRO-010-UTL-IAS-4141</t>
  </si>
  <si>
    <t>800 Ton 2P 60HP AIR COMPRESSOR</t>
  </si>
  <si>
    <t>800 TON</t>
  </si>
  <si>
    <t>10-4141-0</t>
  </si>
  <si>
    <t>800T 2P 60HP AIR COMPRESSOR</t>
  </si>
  <si>
    <t>MEM-PRO-010-UTL-IAS-4142</t>
  </si>
  <si>
    <t>MSS-800T 100 HP CTR AIR COMPRESSOR</t>
  </si>
  <si>
    <t>10-4142-0</t>
  </si>
  <si>
    <t>800T 100 HP AIR COMPRESSOR</t>
  </si>
  <si>
    <t>bad data</t>
  </si>
  <si>
    <t>MEM-PRO-010-UTL-PRW-2495</t>
  </si>
  <si>
    <t>MN-PLT STH 90 DEG WTR TK S. SUPPLY PUMP</t>
  </si>
  <si>
    <t>10-2495-0</t>
  </si>
  <si>
    <t>90 D WTR TK S SUPPLY PUMP #3</t>
  </si>
  <si>
    <t>MEM-PRO-010-UTL-PRW-2496</t>
  </si>
  <si>
    <t>MSS-MN PLT NORTH 90 DEG WTR TK N PUMP</t>
  </si>
  <si>
    <t>10-2496-0</t>
  </si>
  <si>
    <t>90 D WTR TK N SUPPLY PUMP #1</t>
  </si>
  <si>
    <t>MEM-PRO-010-UTL-PRW-2497</t>
  </si>
  <si>
    <t>MSS-MN PLT NORTH 90 DEG WTR TK C PUMP</t>
  </si>
  <si>
    <t>10-2497-0</t>
  </si>
  <si>
    <t>90 D WTR TK C SUPPLY PUMP #2</t>
  </si>
  <si>
    <t>MEM-PRO-010-UTL-PRW-2499</t>
  </si>
  <si>
    <t>MSS-MN PT WASHDOWN BOOSTER PUMP</t>
  </si>
  <si>
    <t>10-2499-0</t>
  </si>
  <si>
    <t>90 D WASHDOWN BOOSTER PUMP</t>
  </si>
  <si>
    <t>MEM-PRO-011-PKG-BLD-6640</t>
  </si>
  <si>
    <t>MP1B-PRODUCT COLLECTOR EXHAUST FAN</t>
  </si>
  <si>
    <t>P3 DRYER</t>
  </si>
  <si>
    <t>11-6640-0</t>
  </si>
  <si>
    <t>PRODUCT COLLECTOR EXH FAN</t>
  </si>
  <si>
    <t>P1</t>
  </si>
  <si>
    <t>MEM-PRO-011-PKG-BLD-6650</t>
  </si>
  <si>
    <t>MP1B-BLENDER - RIBBON</t>
  </si>
  <si>
    <t>11-6650-0</t>
  </si>
  <si>
    <t>MEM-PRO-011-PKG-BLD-6660</t>
  </si>
  <si>
    <t>MP1B-DCE FILTER BLOWER</t>
  </si>
  <si>
    <t>11-6660-0</t>
  </si>
  <si>
    <t>BLENDER FILTER ASP BLOWER</t>
  </si>
  <si>
    <t>MEM-PRO-011-PKG-PAK-5304</t>
  </si>
  <si>
    <t>MP1B-SURGE BIN ASPIRATION FAN</t>
  </si>
  <si>
    <t>MSP DRYER DRY</t>
  </si>
  <si>
    <t>11-5304-0</t>
  </si>
  <si>
    <t>PH1 PACKER SURGE BIN ASP FAN</t>
  </si>
  <si>
    <t>MEM-PRO-011-PKG-PAK-5307</t>
  </si>
  <si>
    <t>MP1B-ASPIRATION FILTER FAN</t>
  </si>
  <si>
    <t>11-5307-0</t>
  </si>
  <si>
    <t>MEM-PRO-011-WEI-WIS-6430</t>
  </si>
  <si>
    <t>MP1-300T P1 FEED TRANSFER BLOWER</t>
  </si>
  <si>
    <t>11-6430-0</t>
  </si>
  <si>
    <t>300T P1 FEED TRANSFER BLOWER</t>
  </si>
  <si>
    <t>MEM-PRO-013-BGY-FCS-6243</t>
  </si>
  <si>
    <t>MP3B-700 VACUUMIZER CONDENSATE PUMP</t>
  </si>
  <si>
    <t>P3 CURD B</t>
  </si>
  <si>
    <t>13-6243</t>
  </si>
  <si>
    <t>700 VACUUMIZER COND PUMP</t>
  </si>
  <si>
    <t>MEM-PRO-013-BGY-FCS-6244</t>
  </si>
  <si>
    <t>MP3B-700 VACUUMIZER VACUUM PUMP</t>
  </si>
  <si>
    <t>13-6244</t>
  </si>
  <si>
    <t>700 VACUUMIZER VACUUM PUMP</t>
  </si>
  <si>
    <t>MEM-PRO-013-BGY-FCS-6251</t>
  </si>
  <si>
    <t>MP3B-700 VACUMMIZER DISCH PUMP</t>
  </si>
  <si>
    <t>13-6251</t>
  </si>
  <si>
    <t>700 VACUUMIZER DISCH PUMP</t>
  </si>
  <si>
    <t>MEM-PRO-013-BGY-FCS-6266</t>
  </si>
  <si>
    <t>MP3B-S 600 VACUMMIZER DISCHARGE PUMP</t>
  </si>
  <si>
    <t>13-6266</t>
  </si>
  <si>
    <t>S 600 VACUUMIZER DISCH PUMP</t>
  </si>
  <si>
    <t>MEM-PRO-013-BGY-FCS-6293</t>
  </si>
  <si>
    <t>MP3B-N 600 VAC VACUUM PUMP (WEST)</t>
  </si>
  <si>
    <t>13-6293</t>
  </si>
  <si>
    <t>N 600 VAC VACUUM PUMP WEST</t>
  </si>
  <si>
    <t>base PDM</t>
  </si>
  <si>
    <t>MEM-PRO-013-BLD-AHU-2680</t>
  </si>
  <si>
    <t>MP3B-N BAGHOUSE CONE HEATER BLOWER</t>
  </si>
  <si>
    <t>13-2680</t>
  </si>
  <si>
    <t>N BAGHOUSE CONE HEAT BLOWER</t>
  </si>
  <si>
    <t>MEM-PRO-013-CHL-CCS-6115</t>
  </si>
  <si>
    <t>MP3B-N #3/S #4 CHILL TANK DISCH PUMP</t>
  </si>
  <si>
    <t>13-6115</t>
  </si>
  <si>
    <t>CHILL TANK DISCH PUMP</t>
  </si>
  <si>
    <t>MEM-PRO-013-CON-CON-0075</t>
  </si>
  <si>
    <t>MP3B-#5 CONCENTRATION CENTRIFUGE</t>
  </si>
  <si>
    <t>13-0075</t>
  </si>
  <si>
    <t>#5 CONCENTRATION CENTRIFUGE</t>
  </si>
  <si>
    <t>wait on march data</t>
  </si>
  <si>
    <t>13-0075-1</t>
  </si>
  <si>
    <t>#5 CON CENTRIFUGE OIL PUMP</t>
  </si>
  <si>
    <t>MEM-PRO-013-CON-CON-0096</t>
  </si>
  <si>
    <t>MP3B-#3 CONCENTRATION CENTRIFUGE-P500</t>
  </si>
  <si>
    <t>13-0096</t>
  </si>
  <si>
    <t>#3 CONCENTRATION CENTRIFUGE</t>
  </si>
  <si>
    <t>13-0096-1</t>
  </si>
  <si>
    <t>#3 CON CENTRIFUGE OIL PUMP</t>
  </si>
  <si>
    <t>MEM-PRO-013-CON-CON-0097</t>
  </si>
  <si>
    <t>MP3B-#2 CONCENTRATION CENTRIFUGE</t>
  </si>
  <si>
    <t>13-0097</t>
  </si>
  <si>
    <t>#2 CONCENTRAION CENTRIFUGE</t>
  </si>
  <si>
    <t>motor changed 3/7/22</t>
  </si>
  <si>
    <t>13-0097-1</t>
  </si>
  <si>
    <t>#2 CON CENTRIFUGE OIL PUMP</t>
  </si>
  <si>
    <t>MEM-PRO-013-CON-CON-0099</t>
  </si>
  <si>
    <t>MP3B-#4 CONCENTRATION CENTRIFUGE</t>
  </si>
  <si>
    <t>13-0099</t>
  </si>
  <si>
    <t>#4 CONCENTRATION CENTRIFUGE</t>
  </si>
  <si>
    <t>13-0099-1</t>
  </si>
  <si>
    <t>#4 CON CENTRIFUGE OIL PUMP</t>
  </si>
  <si>
    <t>MEM-PRO-013-CON-CON-0279</t>
  </si>
  <si>
    <t>MP3B-#1 CONCENTRATION CENTRIFUGE</t>
  </si>
  <si>
    <t>13-0279</t>
  </si>
  <si>
    <t>#1 CONCENTRATION CENTRIFUGE</t>
  </si>
  <si>
    <t>mca</t>
  </si>
  <si>
    <t>13-0279-1</t>
  </si>
  <si>
    <t>#1 CON CENTRIFUGE OIL PUMP</t>
  </si>
  <si>
    <t>MEM-PRO-013-CON-CON-0610</t>
  </si>
  <si>
    <t>MP3B-#6 CONCENTRATION CENTRIFUGE</t>
  </si>
  <si>
    <t>13-0610</t>
  </si>
  <si>
    <t>#6 CONCENTRATION CENTRIFUGE</t>
  </si>
  <si>
    <t>13-0610-1</t>
  </si>
  <si>
    <t>#6 CON CENTRIFUGE OIL PUMP</t>
  </si>
  <si>
    <t>MEM-PRO-013-CON-CRE-0137</t>
  </si>
  <si>
    <t>MP3B-#1/#2 CONC PRODUCT POT GRINDER</t>
  </si>
  <si>
    <t>13-0137</t>
  </si>
  <si>
    <t>N REITZ PRODUCT POT GRINDER</t>
  </si>
  <si>
    <t>MEM-PRO-013-CON-CRE-0165</t>
  </si>
  <si>
    <t>MP3B-#3/4 CONC PRODUCT POT GRINDER</t>
  </si>
  <si>
    <t>13-0165</t>
  </si>
  <si>
    <t>S REITZ PRODUCT POT GRINDER</t>
  </si>
  <si>
    <t>MEM-PRO-013-CON-CRE-0458</t>
  </si>
  <si>
    <t>MP3B-#5 CONC PRODUCT POT PUMP</t>
  </si>
  <si>
    <t>13-0458</t>
  </si>
  <si>
    <t>#5 CONC PRODUCT POT DIS PUMP</t>
  </si>
  <si>
    <t>MEM-PRO-013-CON-CRE-0580</t>
  </si>
  <si>
    <t>MP3B-#5 CONC CENT PROD POT AGITATOR</t>
  </si>
  <si>
    <t>13-0580</t>
  </si>
  <si>
    <t>5 CON CENT PROD POT AGITATOR</t>
  </si>
  <si>
    <t>MEM-PRO-013-CON-CRE-0628</t>
  </si>
  <si>
    <t>MP3B-#6 CONC PRODUCT POT AGITATOR</t>
  </si>
  <si>
    <t>13-0628</t>
  </si>
  <si>
    <t>#6 CONC PRODUCT POT AGITATOR</t>
  </si>
  <si>
    <t>MEM-PRO-013-CON-CRE-0630</t>
  </si>
  <si>
    <t>MP3B-#6 CONC PRODUCT POT PUMP</t>
  </si>
  <si>
    <t>13-0630</t>
  </si>
  <si>
    <t>#6 CONC PRODUCT POT PUMP</t>
  </si>
  <si>
    <t>MEM-PRO-013-FED-FED-3026</t>
  </si>
  <si>
    <t>MP3B-FEED DRYER VENT FILTER EXHAUST FAN</t>
  </si>
  <si>
    <t>P3 ALJET DRYER</t>
  </si>
  <si>
    <t>13-3026</t>
  </si>
  <si>
    <t>FD VENT FILTER EXHAUST FAN</t>
  </si>
  <si>
    <t>MEM-PRO-013-FED-FED-3036</t>
  </si>
  <si>
    <t>MP3B-FD DISCHARGE TO FEED LOADOUT RFV</t>
  </si>
  <si>
    <t>13-3036</t>
  </si>
  <si>
    <t>FD DISCH TO FEED LOADOUT 036</t>
  </si>
  <si>
    <t>MEM-PRO-013-FED-FED-3045</t>
  </si>
  <si>
    <t>MP3B-FEED LOADOUT BLOWER</t>
  </si>
  <si>
    <t>13-3045</t>
  </si>
  <si>
    <t>FEED LOADOUT BLOWER</t>
  </si>
  <si>
    <t>MEM-PRO-013-FED-FED-3399</t>
  </si>
  <si>
    <t>MP3B-ALJET DRYER INLET FAN</t>
  </si>
  <si>
    <t>13-3399</t>
  </si>
  <si>
    <t>checking lubricaiton</t>
  </si>
  <si>
    <t>MEM-PRO-013-FED-FED-3407</t>
  </si>
  <si>
    <t>MP3B-FEED DRYER INFEED SCREW CONVEYOR</t>
  </si>
  <si>
    <t>13-3407</t>
  </si>
  <si>
    <t>FD INFEED SCREW CONVEYOR</t>
  </si>
  <si>
    <t>MEM-PRO-013-FED-FED-3409</t>
  </si>
  <si>
    <t>MP3-FEED DRYER PRIM CYCL TRANS BLR</t>
  </si>
  <si>
    <t>13-3409</t>
  </si>
  <si>
    <t>FD PRIM CYCL TRANS BLOWER</t>
  </si>
  <si>
    <t>MEM-PRO-013-FED-FED-3418</t>
  </si>
  <si>
    <t>MP3B-FEED DRYER EXHAUST FAN</t>
  </si>
  <si>
    <t>13-3418</t>
  </si>
  <si>
    <t>GREASE WAS ADDED 7/2024</t>
  </si>
  <si>
    <t>MEM-PRO-013-FED-FED-3419</t>
  </si>
  <si>
    <t>MP3B-FEED BAGHOUSE SCREW CONVEYOR</t>
  </si>
  <si>
    <t>13-3419</t>
  </si>
  <si>
    <t>FEED BAGHOUSE SCREW CONVEYOR</t>
  </si>
  <si>
    <t>MEM-PRO-013-FED-FED-3422</t>
  </si>
  <si>
    <t>MP3B-FEED DRYER SCREW CONVEYOR</t>
  </si>
  <si>
    <t>13-3422</t>
  </si>
  <si>
    <t>FEED DRYER SCREW CONVEYOR</t>
  </si>
  <si>
    <t>MEM-PRO-013-FED-SLT-0295</t>
  </si>
  <si>
    <t>MP3B-S DESLUDGER SOLIDS CONVEYOR</t>
  </si>
  <si>
    <t>13-0295</t>
  </si>
  <si>
    <t>S DESLUDGER SOLIDS CONVEYOR</t>
  </si>
  <si>
    <t>MEM-PRO-013-FED-SLT-0594</t>
  </si>
  <si>
    <t>MP3B-SCREW CONV FROM 3RD EXT SOLIDS</t>
  </si>
  <si>
    <t>13-0594</t>
  </si>
  <si>
    <t>SCREW CONV FROM DESLUD SOLID</t>
  </si>
  <si>
    <t>MEM-PRO-013-FED-SLT-3257</t>
  </si>
  <si>
    <t>MP3B-FEED DRYER MIXING CONVEYOR</t>
  </si>
  <si>
    <t>13-3257</t>
  </si>
  <si>
    <t>FEED DRYER MIXING CONVEYOR</t>
  </si>
  <si>
    <t>TAR May 25</t>
  </si>
  <si>
    <t>MEM-PRO-013-GRD-MFG-6431</t>
  </si>
  <si>
    <t>MP-BLOWER TO PHASE 3 GROUND FLAKE BIN</t>
  </si>
  <si>
    <t>13-6431</t>
  </si>
  <si>
    <t>BLOW TO P3 GROUND FLAKE BIN</t>
  </si>
  <si>
    <t>MEM-PRO-013-IDN-HYS-6326</t>
  </si>
  <si>
    <t>MP3B-W BATCH TANK DISCHARGE PUMP</t>
  </si>
  <si>
    <t>13-6326</t>
  </si>
  <si>
    <t>W BATCH TANK DISCHARGE PUMP</t>
  </si>
  <si>
    <t>MEM-PRO-013-IDN-HYS-6327</t>
  </si>
  <si>
    <t>MP3B-E BATCH TANK DISCHARGE PUMP</t>
  </si>
  <si>
    <t>13-6327</t>
  </si>
  <si>
    <t>E BATCH TANK DISCHARGE PUMP</t>
  </si>
  <si>
    <t>MEM-PRO-013-IDN-IDF-6124</t>
  </si>
  <si>
    <t>MP3B-IDN FEED PUMP</t>
  </si>
  <si>
    <t>13-6124</t>
  </si>
  <si>
    <t>IDN TANK DISCHARGE FEED PUMP</t>
  </si>
  <si>
    <t>MEM-PRO-013-IDN-IDF-6286</t>
  </si>
  <si>
    <t>MP3B-NEUTRALIZATION TK DISCHARGE PUMP</t>
  </si>
  <si>
    <t>13-6286</t>
  </si>
  <si>
    <t>NEUTRALIZATION TK DISCH PUMP</t>
  </si>
  <si>
    <t>Bad data</t>
  </si>
  <si>
    <t>MEM-PRO-013-PCP-PCT-0084</t>
  </si>
  <si>
    <t>MP3B-PRECIPITATION TANK DISCH PUMP</t>
  </si>
  <si>
    <t>13-0084</t>
  </si>
  <si>
    <t>C30 PRECIP FEED TANK PUMP</t>
  </si>
  <si>
    <t>MEM-PRO-013-PCP-PHA-0082</t>
  </si>
  <si>
    <t>MP3B-CLARIFIED TANK PUMP</t>
  </si>
  <si>
    <t>13-0082</t>
  </si>
  <si>
    <t>CLARIFIED TANK DISCH PUMP</t>
  </si>
  <si>
    <t>MEM-PRO-013-PKG-PAK-2181</t>
  </si>
  <si>
    <t>MP3B - BLENDER</t>
  </si>
  <si>
    <t>13-2181</t>
  </si>
  <si>
    <t>MP3B-BLENDER</t>
  </si>
  <si>
    <t>MEM-PRO-013-PKG-PAK-2184</t>
  </si>
  <si>
    <t>MP3B - BLENDER ASP FILTER EXH FAN</t>
  </si>
  <si>
    <t>13-2184</t>
  </si>
  <si>
    <t>BLENDER ASP FILTER EXH FAN</t>
  </si>
  <si>
    <t>MEM-PRO-013-PKG-PAK-2188</t>
  </si>
  <si>
    <t>MP3B-BLENDER DISCH BLOWER</t>
  </si>
  <si>
    <t>13-2188</t>
  </si>
  <si>
    <t>JEFF IDENTIFIED LOCATION OF THIS EQUIPMENT- WILL START GETTING READINGS ON THIS EQUIPMENT</t>
  </si>
  <si>
    <t>MEM-PRO-013-PKG-PAK-2198</t>
  </si>
  <si>
    <t>MP3B- W PRODUCT SCREENER</t>
  </si>
  <si>
    <t>13-2198</t>
  </si>
  <si>
    <t>NIRO W AZO PRODUCT SCREENER</t>
  </si>
  <si>
    <t>MEM-PRO-013-PKG-PAK-2208</t>
  </si>
  <si>
    <t>MP3B-NIRO PK'ER SURGE BIN ASP FAN</t>
  </si>
  <si>
    <t>13-2208</t>
  </si>
  <si>
    <t>NIRO PK'ER SURGE BIN ASP FAN</t>
  </si>
  <si>
    <t>MEM-PRO-013-PKG-PAK-2257</t>
  </si>
  <si>
    <t>MP3B-BB PRODUCT SCREENER</t>
  </si>
  <si>
    <t>13-2257</t>
  </si>
  <si>
    <t>AZO BB PRODUCT SCREENER</t>
  </si>
  <si>
    <t>MEM-PRO-013-PKG-PAK-2262</t>
  </si>
  <si>
    <t>MP3B-BB REC EXHAUST FAN</t>
  </si>
  <si>
    <t>13-2262</t>
  </si>
  <si>
    <t>SEMI BULK BB REC EXHAUST FAN</t>
  </si>
  <si>
    <t>MEM-PRO-013-SPR-AIS-2524</t>
  </si>
  <si>
    <t>MP3B-S BAGHOUSE CONE HEATER BLOWER</t>
  </si>
  <si>
    <t>13-2524</t>
  </si>
  <si>
    <t>S BAGHOUSE CONE HEAT BLOWER</t>
  </si>
  <si>
    <t>MEM-PRO-013-SPR-DRY-2431</t>
  </si>
  <si>
    <t>MP3B-INLET FAN</t>
  </si>
  <si>
    <t>13-2431</t>
  </si>
  <si>
    <t>MEM-PRO-013-SPR-DRY-2448</t>
  </si>
  <si>
    <t>MP3B-COOLING RING FAN</t>
  </si>
  <si>
    <t>13-2448</t>
  </si>
  <si>
    <t>MEM-PRO-013-SPR-DRY-2531</t>
  </si>
  <si>
    <t>MP3B-N EXHAUST FAN</t>
  </si>
  <si>
    <t>13-2531</t>
  </si>
  <si>
    <t>PM Active April</t>
  </si>
  <si>
    <t>MEM-PRO-013-SPR-DRY-2535</t>
  </si>
  <si>
    <t>MP3B-S EXHAUST FAN</t>
  </si>
  <si>
    <t>13-2535</t>
  </si>
  <si>
    <t>MEM-PRO-013-SPR-DRY-2558</t>
  </si>
  <si>
    <t>MP3B-PRODUCT SURGE BIN EXHAUST FAN</t>
  </si>
  <si>
    <t>13-2558</t>
  </si>
  <si>
    <t>PRODUCT SURGE BIN EXH FAN</t>
  </si>
  <si>
    <t>MEM-PRO-013-SPR-PRC-2545</t>
  </si>
  <si>
    <t>MP3B-PRODUCT MILL GRINDER</t>
  </si>
  <si>
    <t>13-2545</t>
  </si>
  <si>
    <t xml:space="preserve">Need history probably change out bearings. </t>
  </si>
  <si>
    <t>MEM-PRO-013-UTL-CSY-4704</t>
  </si>
  <si>
    <t>LIME SLURRY TANK AGITATOR</t>
  </si>
  <si>
    <t>13-4704</t>
  </si>
  <si>
    <t>MEM-PRO-013-UTL-CSY-4714</t>
  </si>
  <si>
    <t>LIME SLURRY PUMP</t>
  </si>
  <si>
    <t>13-4714</t>
  </si>
  <si>
    <t>waiting on march data</t>
  </si>
  <si>
    <t>MEM-PRO-013-UTL-PRW-7283</t>
  </si>
  <si>
    <t>P3 - 90 DEG F WATER PUMP</t>
  </si>
  <si>
    <t>13-7283</t>
  </si>
  <si>
    <t>MEM-PRO-013-WEI-WIS-0014</t>
  </si>
  <si>
    <t>MP3B-LIME BIN SCREW CONVEYOR</t>
  </si>
  <si>
    <t>13-0014</t>
  </si>
  <si>
    <t>wireless- JEFF HAS IDENTIFED THE LOCATION OF THIS EQUIPMENT AND WILL START GETTING READINGS</t>
  </si>
  <si>
    <t>MEM-PRO-013-WEI-WIS-0030</t>
  </si>
  <si>
    <t>MP3B-WET-IN PUMP</t>
  </si>
  <si>
    <t>13-0030</t>
  </si>
  <si>
    <t>MEM-PRO-013-WSH-CWH-0085</t>
  </si>
  <si>
    <t>MP3B-#1 WASHING CENTRIFUGE</t>
  </si>
  <si>
    <t>13-0085</t>
  </si>
  <si>
    <t>C30 #1 WASHING CENTRIFUGE</t>
  </si>
  <si>
    <t>MEM-PRO-013-WSH-CWH-0086</t>
  </si>
  <si>
    <t>MP3B-#2 WASHING CENTRIFUGE</t>
  </si>
  <si>
    <t>13-0086</t>
  </si>
  <si>
    <t>C30 #2 WASHING CENTRIFUGE</t>
  </si>
  <si>
    <t>MEM-PRO-013-WSH-CWH-0087</t>
  </si>
  <si>
    <t>MP3B-#3 WASHING CENTRIFUGE</t>
  </si>
  <si>
    <t>13-0087</t>
  </si>
  <si>
    <t>C30 #3 WASHING CENTRIFUGE</t>
  </si>
  <si>
    <t>MEM-PRO-013-WSH-CWH-0145</t>
  </si>
  <si>
    <t>MP3B-#5 WASHING CENTRIFUGE</t>
  </si>
  <si>
    <t>13-0145</t>
  </si>
  <si>
    <t>C30 #5 WASHING CENTRIFUGE</t>
  </si>
  <si>
    <t>MEM-PRO-013-WSH-CWH-0278</t>
  </si>
  <si>
    <t>MP3B-#4 WASHING CENTRIFUGE</t>
  </si>
  <si>
    <t>13-0278</t>
  </si>
  <si>
    <t>C30 #4 WASHING CENTRIFUGE</t>
  </si>
  <si>
    <t>MEM-PRO-013-WSH-WRE-0072</t>
  </si>
  <si>
    <t>MP3B-W RESLURRY POT PUMP</t>
  </si>
  <si>
    <t>13-0072</t>
  </si>
  <si>
    <t>W CON FEED RESLURRY POT PUMP</t>
  </si>
  <si>
    <t>MEM-PRO-013-WSH-WRE-0120</t>
  </si>
  <si>
    <t>MP3B-E RESLURRY POT DISCH PUMP</t>
  </si>
  <si>
    <t>13-0120</t>
  </si>
  <si>
    <t>E RESLURRY POT DISCH PUMP</t>
  </si>
  <si>
    <t>MEM-PRO-013-XTR-1EX-0043</t>
  </si>
  <si>
    <t>MP3B-1ST EXTRACTION TANK DISCH PUMP</t>
  </si>
  <si>
    <t>13-0043</t>
  </si>
  <si>
    <t>1ST EXT TANK DISCH PUMP</t>
  </si>
  <si>
    <t>Failed late feb/early march - wait on march data</t>
  </si>
  <si>
    <t>MEM-PRO-013-XTR-1EX-9300</t>
  </si>
  <si>
    <t>MP3B-#3 1ST EXTRACTION CENTRIFUGE</t>
  </si>
  <si>
    <t>13-9300</t>
  </si>
  <si>
    <t>#3 1ST EXT FLOTTWEG CENTRIFU</t>
  </si>
  <si>
    <t>MEM-PRO-013-XTR-1EX-9301</t>
  </si>
  <si>
    <t>MP3B-#2 1ST EXTRACTION CENTRIFUGE</t>
  </si>
  <si>
    <t>13-9301</t>
  </si>
  <si>
    <t>#2 1ST EXT FLOTTWEG CENTRIFU</t>
  </si>
  <si>
    <t>MEM-PRO-013-XTR-1EX-9302</t>
  </si>
  <si>
    <t>MP3B-#1 1ST EXTRACTION CENTRIFUGE</t>
  </si>
  <si>
    <t>13-9302</t>
  </si>
  <si>
    <t>#1 1ST EXT FLOTTWEG CENTRIFU</t>
  </si>
  <si>
    <t>MEM-PRO-013-XTR-1EX-9308</t>
  </si>
  <si>
    <t>MP3B-1ST EXTRACT BOOSTER POT PUMP</t>
  </si>
  <si>
    <t>13-9308</t>
  </si>
  <si>
    <t>P3-1ST EXT BOOSTER POT PUMP</t>
  </si>
  <si>
    <t>MEM-PRO-013-XTR-2EX-0620</t>
  </si>
  <si>
    <t>MP3B-EAST 2ND EXTRACTION CENTRIFUGE</t>
  </si>
  <si>
    <t>13-0620</t>
  </si>
  <si>
    <t>E 5400 2ND EXT CENTRIFUGE</t>
  </si>
  <si>
    <t>13-0620-1</t>
  </si>
  <si>
    <t>E 5400 2ND EXT CENT OIL P</t>
  </si>
  <si>
    <t>MEM-PRO-013-XTR-2EX-9303</t>
  </si>
  <si>
    <t>MP3B-WEST 2ND EXTRACTION CENTRIFUGE</t>
  </si>
  <si>
    <t>13-9303</t>
  </si>
  <si>
    <t>#4 1ST EXT FLOTTWEG CENTRIFU</t>
  </si>
  <si>
    <t>MEM-PRO-013-XTR-2EX-9309</t>
  </si>
  <si>
    <t>MP3B-2ND EXTRACTION FEED TANK PUMP</t>
  </si>
  <si>
    <t>13-9309</t>
  </si>
  <si>
    <t>2ND EXT FEED TANK DIS PUMP</t>
  </si>
  <si>
    <t>MEM-PRO-013-XTR-2EX-9314</t>
  </si>
  <si>
    <t>MP3B-2ND EXTRACT TANK PUMP</t>
  </si>
  <si>
    <t>13-9314</t>
  </si>
  <si>
    <t>2ND EXT 5400 TANK DIS PUMP</t>
  </si>
  <si>
    <t>MEM-PRO-013-XTR-3EX-0291</t>
  </si>
  <si>
    <t>MP3B-S 3RD EXTRACTION DISCH PUMP</t>
  </si>
  <si>
    <t>13-0291</t>
  </si>
  <si>
    <t>S 5000 3RD EXT DISCH PUMP</t>
  </si>
  <si>
    <t>MEM-PRO-013-XTR-3EX-0299</t>
  </si>
  <si>
    <t>MP3B-S 3RD EXTRACTION CENTRIFUGE</t>
  </si>
  <si>
    <t>13-0299</t>
  </si>
  <si>
    <t>S 5400 3RD EXT CENTRIFUGE</t>
  </si>
  <si>
    <t>MOTOR WAS REPLACED 6/2024</t>
  </si>
  <si>
    <t>13-0299-1</t>
  </si>
  <si>
    <t>S 5400 3RD EXT CENT OIL P</t>
  </si>
  <si>
    <t>MEM-PRO-013-XTR-3EX-0300</t>
  </si>
  <si>
    <t>MP3B-N 3RD EXTRACTION CENTRIFUGE</t>
  </si>
  <si>
    <t>13-0300</t>
  </si>
  <si>
    <t>N 5000 3RD EXT CENTRIFUGE</t>
  </si>
  <si>
    <t>13-0300-1</t>
  </si>
  <si>
    <t>N 5000 3RD EXT CENT OIL PUMP</t>
  </si>
  <si>
    <t>MEM-PRO-013-XTR-3EX-0301</t>
  </si>
  <si>
    <t>MP3B-N DESLUDGER EXTRACT DISCH PUMP</t>
  </si>
  <si>
    <t>13-0301</t>
  </si>
  <si>
    <t>N 5400 DESL 3RD EXT DIS PUMP</t>
  </si>
  <si>
    <t>NOT RUNNING- NORTH DESLUDGER HAS BEEN DOWN</t>
  </si>
  <si>
    <t>MEM-PRO-013-XTR-3EX-9315</t>
  </si>
  <si>
    <t>MP3B-3RD EXTRACTION FEED TANK PUMP</t>
  </si>
  <si>
    <t>13-9315</t>
  </si>
  <si>
    <t>3RD EXT FEED TANK PUMP</t>
  </si>
  <si>
    <t>MEM-PRO-014-BGY-FCS-3461</t>
  </si>
  <si>
    <t>MSP-S BOGEY CONDENSATE PUMP</t>
  </si>
  <si>
    <t>MSP DRYER WET</t>
  </si>
  <si>
    <t>14-3461</t>
  </si>
  <si>
    <t>SOUTH BOGEY CONDENSATE PUMP</t>
  </si>
  <si>
    <t>MEM-PRO-014-BGY-FCS-3471</t>
  </si>
  <si>
    <t>MSP-S BOGEY VACUUM PUMP</t>
  </si>
  <si>
    <t>14-3471</t>
  </si>
  <si>
    <t>SOUTH BOGEY VACUUM PUMP</t>
  </si>
  <si>
    <t>MEM-PRO-014-BGY-FCS-3475</t>
  </si>
  <si>
    <t>MSP-S BOGEY VACUMMIZER DISCHARGE PUMP</t>
  </si>
  <si>
    <t>14-3475</t>
  </si>
  <si>
    <t>S BOGEY VACUUMIZER DIS PUMP</t>
  </si>
  <si>
    <t>MEM-PRO-014-BGY-FCS-3534</t>
  </si>
  <si>
    <t>MSP-N BOGEY CONDENSATE PUMP</t>
  </si>
  <si>
    <t>14-3534</t>
  </si>
  <si>
    <t>NORTH BOGEY CONDENSATE PUMP</t>
  </si>
  <si>
    <t>MEM-PRO-014-BGY-FCS-3539</t>
  </si>
  <si>
    <t>MSP-N BOGEY VACUUM PUMP</t>
  </si>
  <si>
    <t>14-3539</t>
  </si>
  <si>
    <t>NORTH BOGEY VACUUM PUMP</t>
  </si>
  <si>
    <t>MEM-PRO-014-BGY-FCS-3550</t>
  </si>
  <si>
    <t>MSP-N BOGEY VACUMMIZER DISCHARGE PUMP</t>
  </si>
  <si>
    <t>14-3550</t>
  </si>
  <si>
    <t>N BOGEY VACUUMIZER DIS PUMP</t>
  </si>
  <si>
    <t>MEM-PRO-014-CHL-CCS-3350</t>
  </si>
  <si>
    <t>MSP-W. CHILL TANK PUMP</t>
  </si>
  <si>
    <t>14-3350</t>
  </si>
  <si>
    <t>MSP-WEST CHILL TANK PUMP</t>
  </si>
  <si>
    <t>NOT RUNNING- EAST HSA BEEN RUNNING- NEED TO GET OPERATOR TO START PUMP FOR READINGS</t>
  </si>
  <si>
    <t>MEM-PRO-014-CHL-CCS-3352</t>
  </si>
  <si>
    <t>MSP-E. CHILL TANK PUMP</t>
  </si>
  <si>
    <t>14-3352</t>
  </si>
  <si>
    <t>MSP-EAST CHILL TANK PUMP</t>
  </si>
  <si>
    <t>MEM-PRO-014-CIP-CAC-4027</t>
  </si>
  <si>
    <t>MSP-CIP RINSE TANK FLOW VALVE TO 4027</t>
  </si>
  <si>
    <t>MSP FEED DRYER</t>
  </si>
  <si>
    <t>14-4027</t>
  </si>
  <si>
    <t>MSP-CIP SUPPLY PUMP/WET-IN</t>
  </si>
  <si>
    <t>wireless</t>
  </si>
  <si>
    <t>MEM-PRO-014-CIP-CAC-4028</t>
  </si>
  <si>
    <t>MSP-CIP RINSE TANK FLOW VALVE TO 4028</t>
  </si>
  <si>
    <t>14-4028</t>
  </si>
  <si>
    <t>MSP-CIP SUPPLY FEED PUMP</t>
  </si>
  <si>
    <t>MEM-PRO-014-CIP-DAC-4050</t>
  </si>
  <si>
    <t>MSP-CIP SUPPLY PUMP TO DRYER #1</t>
  </si>
  <si>
    <t>14-4050</t>
  </si>
  <si>
    <t>CIP SUPPLY PUMP TO DRYER #1</t>
  </si>
  <si>
    <t>MEM-PRO-014-CIP-DAC-4051</t>
  </si>
  <si>
    <t>MSP-CIP SUPPLY PUMP TO DRYER #2</t>
  </si>
  <si>
    <t>14-4051</t>
  </si>
  <si>
    <t>MSP #2 CIP FEED PUMP</t>
  </si>
  <si>
    <t>MEM-PRO-014-CIP-SAC-4007</t>
  </si>
  <si>
    <t>MSP-CIP WATER RINSE TANK HEATER PUMP</t>
  </si>
  <si>
    <t>14-4007</t>
  </si>
  <si>
    <t>CIP W RINSE TANK HEATER PUMP</t>
  </si>
  <si>
    <t>MEM-PRO-014-CON-CON-3296</t>
  </si>
  <si>
    <t>MSP-#8 CONCENTRATION CENTRIFUGE</t>
  </si>
  <si>
    <t>MSP CURD</t>
  </si>
  <si>
    <t>14-3296</t>
  </si>
  <si>
    <t>#8 CON CNETRIFUGE SHARPLE</t>
  </si>
  <si>
    <t>14-3296-08</t>
  </si>
  <si>
    <t>#8 CON CENTRIFUGE OIL PUMP</t>
  </si>
  <si>
    <t>MEM-PRO-014-CON-CON-3304</t>
  </si>
  <si>
    <t>MSP-#6 CONCENTRATION CENTRIFUGE</t>
  </si>
  <si>
    <t>14-3304</t>
  </si>
  <si>
    <t>#6 CON CENTRIFUGE SHARPLE</t>
  </si>
  <si>
    <t>14-3304-08</t>
  </si>
  <si>
    <t>MEM-PRO-014-CON-CON-3319</t>
  </si>
  <si>
    <t>MSP-#6 CENTRIFUGE SLUDGE PUMP</t>
  </si>
  <si>
    <t>14-3319</t>
  </si>
  <si>
    <t>MSP #6 Sharple Discharge Pump</t>
  </si>
  <si>
    <t>MEM-PRO-014-CON-CON-3320</t>
  </si>
  <si>
    <t>MSP-#7 CONCENTRATION CENTRIFUGE</t>
  </si>
  <si>
    <t>14-3320</t>
  </si>
  <si>
    <t>#7 CON CENTRIFUGE SHARPLE</t>
  </si>
  <si>
    <t>14-3320-08</t>
  </si>
  <si>
    <t>#7 CON CENTRIFUGE OIL PUMP</t>
  </si>
  <si>
    <t>MEM-PRO-014-CON-CON-4085</t>
  </si>
  <si>
    <t>MSP-#9 CONCENTRATION CENTRIFUGE</t>
  </si>
  <si>
    <t>14-4085</t>
  </si>
  <si>
    <t>#9 CON CENTRIFUGE SHARPLE</t>
  </si>
  <si>
    <t>14-4085-08</t>
  </si>
  <si>
    <t>#9 CON CENTRIFUGE OIL PUMP</t>
  </si>
  <si>
    <t>MEM-PRO-014-CON-CRE-2184</t>
  </si>
  <si>
    <t>MSP-WET GRINDER FEED PUMP</t>
  </si>
  <si>
    <t>14-2184</t>
  </si>
  <si>
    <t>MEM-PRO-014-CON-CRE-3363</t>
  </si>
  <si>
    <t>MSP-#3 CURD POT GRINDER</t>
  </si>
  <si>
    <t>14-3363</t>
  </si>
  <si>
    <t>#3 CURD POT GRINDER</t>
  </si>
  <si>
    <t>MEM-PRO-014-CON-CRE-4072</t>
  </si>
  <si>
    <t>MSP-#2 CURD POT GRINDER</t>
  </si>
  <si>
    <t>14-4072</t>
  </si>
  <si>
    <t>MEM-PRO-014-CON-CRE-4073</t>
  </si>
  <si>
    <t>MSP-#1 CURD POT GRINDER</t>
  </si>
  <si>
    <t>14-4073</t>
  </si>
  <si>
    <t>MEM-PRO-014-CON-CRE-4095</t>
  </si>
  <si>
    <t>MSP-#4 CURD POT GRINDER</t>
  </si>
  <si>
    <t>14-4095</t>
  </si>
  <si>
    <t>MEM-PRO-014-FED-FED-2297</t>
  </si>
  <si>
    <t>MSP-RECYL FLW ELE TO PDL MXR</t>
  </si>
  <si>
    <t>14-2297</t>
  </si>
  <si>
    <t>Resonance</t>
  </si>
  <si>
    <t>MEM-PRO-014-FED-FED-3800</t>
  </si>
  <si>
    <t>MSP-DOUBLE PADDLE MIXER</t>
  </si>
  <si>
    <t>14-3800</t>
  </si>
  <si>
    <t>DOUBLE PADDLE MIXER CONVEYOR</t>
  </si>
  <si>
    <t>MEM-PRO-014-FED-FED-3806</t>
  </si>
  <si>
    <t>MSP-FEED DRYER DISCH BLOWER</t>
  </si>
  <si>
    <t>14-3806</t>
  </si>
  <si>
    <t>FEED DRYER DISCH TRAN BLOWER</t>
  </si>
  <si>
    <t>MEM-PRO-014-FED-FED-3827</t>
  </si>
  <si>
    <t>MSP-FEED DRYER TO FEED LOADOUT BLOWER</t>
  </si>
  <si>
    <t>14-3827</t>
  </si>
  <si>
    <t>FD TO FEED LOADOUT BLOWER</t>
  </si>
  <si>
    <t>MEM-PRO-014-FED-FED-3828</t>
  </si>
  <si>
    <t>MSP-FEED DRYER RECYCLE BLOWER</t>
  </si>
  <si>
    <t>14-3828</t>
  </si>
  <si>
    <t>FEED DRYER RECYCLE BLOWER</t>
  </si>
  <si>
    <t>MEM-PRO-014-FED-FED-3832</t>
  </si>
  <si>
    <t>MSP-F.D. RECYCLE SCREW CONVEYOR</t>
  </si>
  <si>
    <t>14-3832</t>
  </si>
  <si>
    <t>F.D. RECYCLE SCREW CONVEYOR</t>
  </si>
  <si>
    <t>MEM-PRO-014-FED-FED-3836</t>
  </si>
  <si>
    <t>MSP-FEED DRYER DRY FEED RECEIVER ASP FAN</t>
  </si>
  <si>
    <t>14-3836</t>
  </si>
  <si>
    <t>DRY FEED RECEIVER ASP FAN</t>
  </si>
  <si>
    <t>speed</t>
  </si>
  <si>
    <t>MEM-PRO-014-FED-FED-3843</t>
  </si>
  <si>
    <t>MSP-BURNER #1 PROCESS FAN</t>
  </si>
  <si>
    <t>14-3843</t>
  </si>
  <si>
    <t>S INLET BURNER 1 PROCESS FAN</t>
  </si>
  <si>
    <t>lube</t>
  </si>
  <si>
    <t>MEM-PRO-014-FED-FED-3844</t>
  </si>
  <si>
    <t>MSP-BURNER #1 COMBUSTION FAN</t>
  </si>
  <si>
    <t>14-3844</t>
  </si>
  <si>
    <t>S BURNER #1 COMBUSTION FAN</t>
  </si>
  <si>
    <t>Platform 7253848</t>
  </si>
  <si>
    <t>MEM-PRO-014-FED-FED-3847</t>
  </si>
  <si>
    <t>MSP-BURNER #2 PROCESS FAN</t>
  </si>
  <si>
    <t>14-3847</t>
  </si>
  <si>
    <t>N BURNER 2 PROCESS INLET FAN</t>
  </si>
  <si>
    <t>MEM-PRO-014-FED-FED-3848</t>
  </si>
  <si>
    <t>MSP-BURNER #2 COMBUSTION FAN</t>
  </si>
  <si>
    <t>14-3848</t>
  </si>
  <si>
    <t>N BURNER #2 COMBUSTION FAN</t>
  </si>
  <si>
    <t>MEM-PRO-014-FED-FED-3863</t>
  </si>
  <si>
    <t>MSP-FEED DRYER EXHAUST FAN</t>
  </si>
  <si>
    <t>14-3863</t>
  </si>
  <si>
    <t>MEM-PRO-014-FED-FED-3866</t>
  </si>
  <si>
    <t>MSP-FEED DRYER BAGHOUSE DISC SCREW</t>
  </si>
  <si>
    <t>14-3866</t>
  </si>
  <si>
    <t>FD DCE BAGHOUSE DISC SCREW</t>
  </si>
  <si>
    <t>MEM-PRO-014-FED-FED-3868</t>
  </si>
  <si>
    <t>MSP-FEED DRYER BAGHOUSE DISC BLOWER</t>
  </si>
  <si>
    <t>14-3868</t>
  </si>
  <si>
    <t>FD DCE BAGHOUSE DISC BLOWER</t>
  </si>
  <si>
    <t>MEM-PRO-014-FED-SLT-2201</t>
  </si>
  <si>
    <t>MSP - FEED SLUDGE XFER CONVEYOR</t>
  </si>
  <si>
    <t>14-2201</t>
  </si>
  <si>
    <t>FEED SLUDGE XFER CONVEYOR</t>
  </si>
  <si>
    <t>MEM-PRO-014-GRD-MFG-3008</t>
  </si>
  <si>
    <t>MSP-GRINDER SURGE BIN ASP. FAN</t>
  </si>
  <si>
    <t>14-3008</t>
  </si>
  <si>
    <t>GRINDER SURGE BIN ASP FAN</t>
  </si>
  <si>
    <t>MEM-PRO-014-GRD-MFG-3016</t>
  </si>
  <si>
    <t>MSP-N FLAKE GRINDING MILL</t>
  </si>
  <si>
    <t>14-3016</t>
  </si>
  <si>
    <t>MEM-PRO-014-GRD-MFG-3029</t>
  </si>
  <si>
    <t>MSP-S. FLAKE GRINDING MILL</t>
  </si>
  <si>
    <t>14-3029</t>
  </si>
  <si>
    <t>MSP-S FLAKE GRINDING MILL</t>
  </si>
  <si>
    <t>Need Picture- Add vibe pucks on main bearings</t>
  </si>
  <si>
    <t>MEM-PRO-014-GRD-MFG-3043</t>
  </si>
  <si>
    <t>MSP-N. DUST COLLECTOR ASP FAN #1</t>
  </si>
  <si>
    <t>14-3043</t>
  </si>
  <si>
    <t>N DUST COLLECTOR ASP FAN #1</t>
  </si>
  <si>
    <t>MEM-PRO-014-GRD-MFG-3048</t>
  </si>
  <si>
    <t>MSP-S. DUST COLLECTOR ASP FAN #2</t>
  </si>
  <si>
    <t>14-3048</t>
  </si>
  <si>
    <t>S DUST COLLECTOR ASP FAN #2</t>
  </si>
  <si>
    <t>MEM-PRO-014-IDN-HYS-3383</t>
  </si>
  <si>
    <t>MSP-NAOH PUMP TO HYDROLYSIS TANKS</t>
  </si>
  <si>
    <t>14-3383</t>
  </si>
  <si>
    <t>NAOH PUMP-HYDROLYSIS TANKS</t>
  </si>
  <si>
    <t>HAS NOT BEEN RUNNING- GOT IT THIS MONTH- NEED TO TALK WITH OPERATOR TO TURN IT ON EACH MONTH</t>
  </si>
  <si>
    <t>MEM-PRO-014-IDN-HYS-3562</t>
  </si>
  <si>
    <t>MSP-N HYDROLYSIS PUMP</t>
  </si>
  <si>
    <t>14-3562</t>
  </si>
  <si>
    <t>NORTH HYDROLYSIS TANK PUMP</t>
  </si>
  <si>
    <t>MEM-PRO-014-IDN-HYS-3572</t>
  </si>
  <si>
    <t>MSP-S HYDROLYSIS PUMP</t>
  </si>
  <si>
    <t>14-3572</t>
  </si>
  <si>
    <t>SOUTH HYDROLYSIS TANK PUMP</t>
  </si>
  <si>
    <t>NOT RUNNING- NORTH PUMP NORMALLY RUNS- NEED TO TALK WITH OPERATOR TO GET READINGS ON THIS EQUIPMENT</t>
  </si>
  <si>
    <t>MEM-PRO-014-IDN-IDF-2981</t>
  </si>
  <si>
    <t>MSP-EAST DYNATROL PUMP</t>
  </si>
  <si>
    <t>14-2981</t>
  </si>
  <si>
    <t>MEM-PRO-014-IDN-IDF-3425</t>
  </si>
  <si>
    <t>MSP-E IDN TANK PUMP</t>
  </si>
  <si>
    <t>14-3425</t>
  </si>
  <si>
    <t>MSP-EAST IDN TANK PUMP</t>
  </si>
  <si>
    <t>MEM-PRO-014-IDN-IDF-4710</t>
  </si>
  <si>
    <t>MSP-CAUSTIC ADJUST DISCHARGE PUMP</t>
  </si>
  <si>
    <t>14-4710</t>
  </si>
  <si>
    <t>CAUSTIC ADJUST DISCH PUMP</t>
  </si>
  <si>
    <t>MEM-PRO-014-PCP-PCT-3233</t>
  </si>
  <si>
    <t>MSP-HOLD TANK PUMP TO 1&amp;2 WASH CENT</t>
  </si>
  <si>
    <t>14-3233</t>
  </si>
  <si>
    <t>PREC HOLD TANK #1 SOUTH PUMP</t>
  </si>
  <si>
    <t>MEM-PRO-014-PCP-PHA-3224</t>
  </si>
  <si>
    <t>MSP-CLARIFIED TANK PUMP</t>
  </si>
  <si>
    <t>14-3224</t>
  </si>
  <si>
    <t>MEM-PRO-014-PKG-BLD-3697</t>
  </si>
  <si>
    <t>MSP-PACKAGING ASPIRATION FILTER RCVR FAN</t>
  </si>
  <si>
    <t>14-3697</t>
  </si>
  <si>
    <t>FILTER EXHAUST FAN</t>
  </si>
  <si>
    <t>MEM-PRO-014-PKG-BLD-3706</t>
  </si>
  <si>
    <t>MSP-ISOLATE SURGE BIN ASPIRATION FAN</t>
  </si>
  <si>
    <t>14-3706</t>
  </si>
  <si>
    <t>ISOLATE SURGE BIN ASP FAN</t>
  </si>
  <si>
    <t>Guarding 7287678</t>
  </si>
  <si>
    <t>repair</t>
  </si>
  <si>
    <t>MEM-PRO-014-PKG-BLD-3710</t>
  </si>
  <si>
    <t>MSP-BLENDER - RIBBON</t>
  </si>
  <si>
    <t>14-3710</t>
  </si>
  <si>
    <t>MEM-PRO-014-PKG-BLD-3712</t>
  </si>
  <si>
    <t>MSP-BLENDER BIN ASPIRATION FAN</t>
  </si>
  <si>
    <t>14-3712</t>
  </si>
  <si>
    <t>MSP-BLENDER BIN ASP FAN</t>
  </si>
  <si>
    <t>guarding 7287679</t>
  </si>
  <si>
    <t>MEM-PRO-014-PKG-PAK-3720</t>
  </si>
  <si>
    <t>MSP-#1 AZO SCREENER SYSTEM</t>
  </si>
  <si>
    <t>14-3720</t>
  </si>
  <si>
    <t>#1 AZO AUTOP SCREENER SYSTEM</t>
  </si>
  <si>
    <t>MEM-PRO-014-PKG-PAK-4921</t>
  </si>
  <si>
    <t>MSP-BAG PACKER VACCUUM PUMP</t>
  </si>
  <si>
    <t>14-4921</t>
  </si>
  <si>
    <t>MEM-PRO-014-PKG-PAK-5376</t>
  </si>
  <si>
    <t>MSP-BLENDER DISCHARGE BLOWER</t>
  </si>
  <si>
    <t>14-5376</t>
  </si>
  <si>
    <t>BLENDER DIS XFER BLOWER</t>
  </si>
  <si>
    <t>MEM-PRO-014-RWS-DRW-5212</t>
  </si>
  <si>
    <t>MSP-DRY REWORK FILTER RECEIVER ASP FAN</t>
  </si>
  <si>
    <t>14-5212</t>
  </si>
  <si>
    <t>REWORK FAN</t>
  </si>
  <si>
    <t>MEM-PRO-014-SPR-DRY-3608</t>
  </si>
  <si>
    <t>MSP-COOLING RING INTAKE FAN</t>
  </si>
  <si>
    <t>14-3608</t>
  </si>
  <si>
    <t>MEM-PRO-014-SPR-DRY-3617</t>
  </si>
  <si>
    <t>MSP-SPRAY DRYER SE FILTER</t>
  </si>
  <si>
    <t>14-3617</t>
  </si>
  <si>
    <t>DRYER SE CS FILTER BLOWER</t>
  </si>
  <si>
    <t>MEM-PRO-014-SPR-DRY-3618</t>
  </si>
  <si>
    <t>MSP-SPRAY DRYER EAST EXHAUST FAN</t>
  </si>
  <si>
    <t>14-3618</t>
  </si>
  <si>
    <t>SPRAY DRYER EAST EXHAUST FAN</t>
  </si>
  <si>
    <t>PM active Oct</t>
  </si>
  <si>
    <t>MEM-PRO-014-SPR-DRY-3627</t>
  </si>
  <si>
    <t>MSP-SPRAY DRYER NE FILTER</t>
  </si>
  <si>
    <t>14-3627</t>
  </si>
  <si>
    <t>DRYER NE CS FILTER BLOWER</t>
  </si>
  <si>
    <t>MEM-PRO-014-SPR-DRY-3634</t>
  </si>
  <si>
    <t>MSP-SPRAY DRYER SW FILTER</t>
  </si>
  <si>
    <t>14-3634</t>
  </si>
  <si>
    <t>DRYER SW CS FILTER BLOWER</t>
  </si>
  <si>
    <t>MEM-PRO-014-SPR-DRY-3636</t>
  </si>
  <si>
    <t>MSP-SPRAY DRYER WEST EXHAUST FAN</t>
  </si>
  <si>
    <t>14-3636</t>
  </si>
  <si>
    <t>SPRAY DRYER WEST EXHAUST FAN</t>
  </si>
  <si>
    <t>RDI WO</t>
  </si>
  <si>
    <t>MEM-PRO-014-SPR-DRY-3642</t>
  </si>
  <si>
    <t>MSP-SPRAY DRYER NW FILTER</t>
  </si>
  <si>
    <t>14-3642</t>
  </si>
  <si>
    <t>DRYER NW CS FILTER BLOWER</t>
  </si>
  <si>
    <t>Blower replaced 3/20/25</t>
  </si>
  <si>
    <t>MEM-PRO-014-SPR-DRY-3761</t>
  </si>
  <si>
    <t>MSP-SPRAY DRYER INLET FAN</t>
  </si>
  <si>
    <t>14-3761</t>
  </si>
  <si>
    <t>MEM-PRO-014-SPR-PRC-3648</t>
  </si>
  <si>
    <t>MSP-PRODUCT COLLECTOR</t>
  </si>
  <si>
    <t>14-3648</t>
  </si>
  <si>
    <t>MSP-PRODUCT COLLECTOR BLOWER</t>
  </si>
  <si>
    <t>MEM-PRO-014-SPR-PRC-3649</t>
  </si>
  <si>
    <t>MSP-PRODUCT COLLECTOR EXHAUST FAN</t>
  </si>
  <si>
    <t>14-3649</t>
  </si>
  <si>
    <t>PRODUCT COLLECT EXHAUST FAN</t>
  </si>
  <si>
    <t>MEM-PRO-014-SPR-PRC-3655</t>
  </si>
  <si>
    <t>MSP-PARTICLE REDUCTION TURBO FAN</t>
  </si>
  <si>
    <t>14-3655</t>
  </si>
  <si>
    <t>PARTICLE REDUCTION TURBO FAN</t>
  </si>
  <si>
    <t>Bearing Failure 3/20/25, waiting for an okay after that date</t>
  </si>
  <si>
    <t>MEM-PRO-014-SPR-PRC-4070</t>
  </si>
  <si>
    <t>MSP-PRODUCT COLLECTOR TRANSFER BLOWER</t>
  </si>
  <si>
    <t>14-4070</t>
  </si>
  <si>
    <t>PROD COLLECTOR TRANS BLOWER</t>
  </si>
  <si>
    <t>MEM-PRO-014-STS-ALK-5110</t>
  </si>
  <si>
    <t>MSS-ALKALI TRANSFER STANDBY PUMP</t>
  </si>
  <si>
    <t>SOUTH UTIL</t>
  </si>
  <si>
    <t>14-5110</t>
  </si>
  <si>
    <t>ALKALI TRANSFER STANDBY PUMP</t>
  </si>
  <si>
    <t xml:space="preserve">NOT RUNNING- NEED TO CORDINATE WITH WHEN THEY RUN ALKALI </t>
  </si>
  <si>
    <t>MEM-PRO-014-UTL-CHS-4160</t>
  </si>
  <si>
    <t>MSP-CHILL WTR SUPPLY PUMP #3</t>
  </si>
  <si>
    <t>14-4160</t>
  </si>
  <si>
    <t>MEM-PRO-014-UTL-CHS-4161</t>
  </si>
  <si>
    <t>MSP-CHILL WTR SUPPLY PUMP #2  (STANDBY)</t>
  </si>
  <si>
    <t>14-4161</t>
  </si>
  <si>
    <t>CHILL WTR SUP PMP #2 STANDBY</t>
  </si>
  <si>
    <t>MEM-PRO-014-UTL-CHS-4162</t>
  </si>
  <si>
    <t>MSP-CHILL WTR SUPPLY PUMP #1</t>
  </si>
  <si>
    <t>14-4162</t>
  </si>
  <si>
    <t>MSP-#1 CHILL WTR SUPPLY PUMP</t>
  </si>
  <si>
    <t>MEM-PRO-014-UTL-CSY-3404</t>
  </si>
  <si>
    <t>MSP-IDN CAUSTIC SUPPLY PUMP</t>
  </si>
  <si>
    <t>14-3404</t>
  </si>
  <si>
    <t>MEM-PRO-014-UTL-CSY-3545</t>
  </si>
  <si>
    <t>MSP-N BOGEY ENZYME FEED PUMP</t>
  </si>
  <si>
    <t>14-3545</t>
  </si>
  <si>
    <t>this needs to be changed to MEM-PRO-014-UTL-SAS-8686</t>
  </si>
  <si>
    <t>MEM-PRO-014-UTL-CSY-4714</t>
  </si>
  <si>
    <t>MSP-PASTEURIZATION TANK DISCHARGE PUMP</t>
  </si>
  <si>
    <t>14-4714</t>
  </si>
  <si>
    <t>PASTEURZTION TANK DISC PUMP</t>
  </si>
  <si>
    <t>MEM-PRO-014-UTL-CWS-4103</t>
  </si>
  <si>
    <t>MSP-Cooling Tower N FAN</t>
  </si>
  <si>
    <t>14-4103</t>
  </si>
  <si>
    <t>MSP COOLING TOWER N.FAN A</t>
  </si>
  <si>
    <t>Repair</t>
  </si>
  <si>
    <t>MEM-PRO-014-UTL-CWS-4104</t>
  </si>
  <si>
    <t>MSP-COOLING TOWER S FAN</t>
  </si>
  <si>
    <t>14-4104</t>
  </si>
  <si>
    <t>MSP COOLING TOWER S.FAN B</t>
  </si>
  <si>
    <t>MEM-PRO-014-UTL-CWS-4114</t>
  </si>
  <si>
    <t>MSP-COOLING TOWER WATER PUMP</t>
  </si>
  <si>
    <t>14-4114</t>
  </si>
  <si>
    <t>W COOL TOWER WATER CIRC PUMP</t>
  </si>
  <si>
    <t>MEM-PRO-014-UTL-IAS-4120</t>
  </si>
  <si>
    <t>MSP-40 HP S 800T AIR COMPRESSOR</t>
  </si>
  <si>
    <t>14-4120</t>
  </si>
  <si>
    <t>40 HP S 800T AIR COMPRESSOR</t>
  </si>
  <si>
    <t>COMPRESSOR HAS BEEN DOWN- PROCESS AND POWER HAS BEEN WORKING ON EQUIPMENT</t>
  </si>
  <si>
    <t>MEM-PRO-014-UTL-IAS-4126</t>
  </si>
  <si>
    <t>MSP-E.300 HP  AIR COMPRESSOR</t>
  </si>
  <si>
    <t>14-4126</t>
  </si>
  <si>
    <t>MSP-E.300 HP AIR COMPRESSOR</t>
  </si>
  <si>
    <t>MEM-PRO-014-UTL-IAS-4127</t>
  </si>
  <si>
    <t>MSP-WEST AIR COMPRESSOR</t>
  </si>
  <si>
    <t>14-4127</t>
  </si>
  <si>
    <t>MSP-#2 WEST AIR COMPRESSOR</t>
  </si>
  <si>
    <t>MEM-PRO-014-UTL-PRW-4203</t>
  </si>
  <si>
    <t>MSP-HOT WATER PUMP TO H-HEATER</t>
  </si>
  <si>
    <t>14-4203</t>
  </si>
  <si>
    <t>HOT WATER PUMP TO H-HEATER</t>
  </si>
  <si>
    <t>MEM-PRO-014-UTL-PRW-4208</t>
  </si>
  <si>
    <t>MSP-90 DEG F PROCESS WTR PUMP</t>
  </si>
  <si>
    <t>14-4208</t>
  </si>
  <si>
    <t>90 DEG F PROCESS WTR PUMP</t>
  </si>
  <si>
    <t>MEM-PRO-014-UTL-PRW-4209</t>
  </si>
  <si>
    <t>MSP-90 DEG PROCESS STANDBY WTR PUMP</t>
  </si>
  <si>
    <t>14-4209</t>
  </si>
  <si>
    <t>90D PROCESS STANDBY WTR PUMP</t>
  </si>
  <si>
    <t>MEM-PRO-014-UTL-PRW-4216</t>
  </si>
  <si>
    <t>MSP-90 DEG WASHDOWN WTR BOOSTER PUMP</t>
  </si>
  <si>
    <t>14-4216</t>
  </si>
  <si>
    <t>90 DEG WASHDOWN WTR BSTR PMP</t>
  </si>
  <si>
    <t>MEM-PRO-014-UTL-SAS-9177</t>
  </si>
  <si>
    <t>MSP-STARCH WET IN DISCHARGE PUMP</t>
  </si>
  <si>
    <t>14-9177</t>
  </si>
  <si>
    <t>STARCH WET-IN DISCHARGE PUMP</t>
  </si>
  <si>
    <t>WE USE THIS PUMP EVERY TIME WE RUN STARCH</t>
  </si>
  <si>
    <t>MEM-PRO-014-WEI-WIS-3039</t>
  </si>
  <si>
    <t>MSP-FLAKE BIN ASPIRATION FAN #3</t>
  </si>
  <si>
    <t>14-3039</t>
  </si>
  <si>
    <t>FLAKE BIN N ASPIRATION FAN 3</t>
  </si>
  <si>
    <t>MEM-PRO-014-WEI-WIS-3050</t>
  </si>
  <si>
    <t>MSP-FLAKE BIN EXHAUST FAN</t>
  </si>
  <si>
    <t>14-3050</t>
  </si>
  <si>
    <t>S FLAKE BIN EXHAUST ASP FAN</t>
  </si>
  <si>
    <t>MEM-PRO-014-WEI-WIS-3085</t>
  </si>
  <si>
    <t>MSP-WET IN CROSS SCREW CONVEYOR</t>
  </si>
  <si>
    <t>14-3085</t>
  </si>
  <si>
    <t>WET IN CROSS SCREW CONVEYOR</t>
  </si>
  <si>
    <t xml:space="preserve">BAD DATA </t>
  </si>
  <si>
    <t>MEM-PRO-014-WEI-WIS-3087</t>
  </si>
  <si>
    <t>MSP-FLAKE GRAVIMETRIC FEEDER</t>
  </si>
  <si>
    <t>14-3087</t>
  </si>
  <si>
    <t>FLAKE ACRISON FEEDER</t>
  </si>
  <si>
    <t>MEM-PRO-014-WEI-WIS-3090</t>
  </si>
  <si>
    <t>MSP-WET IN XFER PUMP</t>
  </si>
  <si>
    <t>14-3090</t>
  </si>
  <si>
    <t>MSP WET IN XFER PUMP</t>
  </si>
  <si>
    <t>MEM-PRO-014-WEI-WIS-3108</t>
  </si>
  <si>
    <t>MSP SULFITE WORK TANK DISCHARGE PUMP</t>
  </si>
  <si>
    <t>14-3108</t>
  </si>
  <si>
    <t>SULFITE WORK TANK DISCH PUMP</t>
  </si>
  <si>
    <t>MEM-PRO-014-WSH-CWH-3246</t>
  </si>
  <si>
    <t>MSP-#1 WASHING CENTRIFUGE</t>
  </si>
  <si>
    <t>14-3246</t>
  </si>
  <si>
    <t>MEM-PRO-014-WSH-CWH-3256</t>
  </si>
  <si>
    <t>MSP-#2 WASHING CENTRIFUGE</t>
  </si>
  <si>
    <t>14-3256</t>
  </si>
  <si>
    <t>MEM-PRO-014-WSH-CWH-3266</t>
  </si>
  <si>
    <t>MSP-#3 WASHING CENTRIFUGE</t>
  </si>
  <si>
    <t>14-3266</t>
  </si>
  <si>
    <t>MEM-PRO-014-WSH-CWH-3276</t>
  </si>
  <si>
    <t>MSP-#4 WASHING CENTRIFUGE</t>
  </si>
  <si>
    <t>14-3276</t>
  </si>
  <si>
    <t>MEM-PRO-014-WSH-WRE-3234</t>
  </si>
  <si>
    <t>MSP-PREC TANK #2 PUMP</t>
  </si>
  <si>
    <t>14-3234</t>
  </si>
  <si>
    <t>PREC HOLD TANK #2 NORTH PUMP</t>
  </si>
  <si>
    <t>MEM-PRO-014-WSH-WRE-3237</t>
  </si>
  <si>
    <t>MSP-E. WASHING RESLURRY TANK PUMP</t>
  </si>
  <si>
    <t>14-3237</t>
  </si>
  <si>
    <t>E WASHING RESLURRY TANK PUMP</t>
  </si>
  <si>
    <t>Pump was replaced 9/24</t>
  </si>
  <si>
    <t>MEM-PRO-014-WSH-WRE-3289</t>
  </si>
  <si>
    <t>MSP-W. WASHING RESLURRY PUMP</t>
  </si>
  <si>
    <t>14-3289</t>
  </si>
  <si>
    <t>WEST WASHING RESLURRY PUMP</t>
  </si>
  <si>
    <t>MEM-PRO-014-XTR-1EX-3114</t>
  </si>
  <si>
    <t>MSP-1ST EXTRACTION FEED PUMP</t>
  </si>
  <si>
    <t>14-3114</t>
  </si>
  <si>
    <t>MEM-PRO-014-XTR-1EX-3133</t>
  </si>
  <si>
    <t>MSP-#1 1ST EXT CENT DEFOAMER PUMP</t>
  </si>
  <si>
    <t>14-3133</t>
  </si>
  <si>
    <t>#1-1ST EXT CENT DEFOAM PUMP</t>
  </si>
  <si>
    <t>MEM-PRO-014-XTR-1EX-3137</t>
  </si>
  <si>
    <t>MSP-#2 1ST EXT CENT DEFOAMER PUMP</t>
  </si>
  <si>
    <t>14-3137</t>
  </si>
  <si>
    <t>#2 1ST EXT CENT DEFOAM PUMP</t>
  </si>
  <si>
    <t>MEM-PRO-014-XTR-1EX-3141</t>
  </si>
  <si>
    <t>MSP-#1 1ST EXTRACTION CENTRIFUGE</t>
  </si>
  <si>
    <t>14-3141</t>
  </si>
  <si>
    <t>#1 1ST EXTRACTION CENTRIFUGE</t>
  </si>
  <si>
    <t>14-3141-08</t>
  </si>
  <si>
    <t>#1 1ST EXT CENTRIFUGE OIL P</t>
  </si>
  <si>
    <t>MEM-PRO-014-XTR-1EX-3151</t>
  </si>
  <si>
    <t>MSP-#2 1ST EXTRACTION CENTRIFUGE</t>
  </si>
  <si>
    <t>14-3151</t>
  </si>
  <si>
    <t>#2 1ST EXT CENTRIFUGE SHARPL</t>
  </si>
  <si>
    <t>14-3151-08</t>
  </si>
  <si>
    <t>#2 1ST EXT CENTRIFUGE OIL P</t>
  </si>
  <si>
    <t>MEM-PRO-014-XTR-1EX-3161</t>
  </si>
  <si>
    <t>MSP-#3 1ST EXTRACTION CENTRIFUGE</t>
  </si>
  <si>
    <t>14-3161</t>
  </si>
  <si>
    <t>#3 1ST EXT CENTRIFUGE SHARPL</t>
  </si>
  <si>
    <t>14-3161-08</t>
  </si>
  <si>
    <t>#3 1ST EXT CENTRIFUGE OIL P</t>
  </si>
  <si>
    <t>MEM-PRO-014-XTR-1EX-3207</t>
  </si>
  <si>
    <t>MSP-1ST EXT DEF PUMP (#3 CENTRIFUGE)</t>
  </si>
  <si>
    <t>14-3207</t>
  </si>
  <si>
    <t>#3 1ST EXT DEF CENT PUMP</t>
  </si>
  <si>
    <t>MEM-PRO-014-XTR-2EX-3130</t>
  </si>
  <si>
    <t>MSP-2ND EXT FEED PUMP</t>
  </si>
  <si>
    <t>14-3130</t>
  </si>
  <si>
    <t>MEM-PRO-014-XTR-2EX-3171</t>
  </si>
  <si>
    <t>MSP-#5 CENTRIFUGE 2ND EXTRACTION</t>
  </si>
  <si>
    <t>14-3171</t>
  </si>
  <si>
    <t>#5 CETRIFUGE 2ND EXT SHARPL</t>
  </si>
  <si>
    <t>14-3171-08</t>
  </si>
  <si>
    <t>#5 CENTRIFUGE 2ND EXT OIL P</t>
  </si>
  <si>
    <t>MEM-PRO-014-XTR-2EX-3212</t>
  </si>
  <si>
    <t>MSP-#5 CENTRIFUGE 2ND EXT DEFOAMER PUMP</t>
  </si>
  <si>
    <t>14-3212</t>
  </si>
  <si>
    <t>#5 CENT 2ND EXT DEFOAM PUMP</t>
  </si>
  <si>
    <t>MEM-PRO-014-XTR-3EX-3149</t>
  </si>
  <si>
    <t>MSP-#4 3RD EXTRACTION CENTRIFUGE</t>
  </si>
  <si>
    <t>14-3149</t>
  </si>
  <si>
    <t>#4 3RD EXT CENTRIFUGE SHARPL</t>
  </si>
  <si>
    <t>14-3149-08</t>
  </si>
  <si>
    <t>#4 3RD EXT CENTRIFUGE OIL P</t>
  </si>
  <si>
    <t>MEM-PRO-014-XTR-3EX-3179</t>
  </si>
  <si>
    <t>MSP-#4 CENTRIFUGE 2ND EXT DEFOAMER PUMP</t>
  </si>
  <si>
    <t>14-3179</t>
  </si>
  <si>
    <t>#4 CENT 2ND EXT DEFOAM PUMP</t>
  </si>
  <si>
    <t>MEM-PRO-015-BGY-FCS-3461</t>
  </si>
  <si>
    <t>MS2P-E VACUUMIZER CONDENSATE PUMP</t>
  </si>
  <si>
    <t>MS2P DRYER WET</t>
  </si>
  <si>
    <t>15-3461</t>
  </si>
  <si>
    <t>E VACUUMIZER CONDENSATE PUMP</t>
  </si>
  <si>
    <t>MEM-PRO-015-BGY-FCS-3471</t>
  </si>
  <si>
    <t>MS2P-E VACUUMIZER VACUUM PUMP</t>
  </si>
  <si>
    <t>15-3471</t>
  </si>
  <si>
    <t>E VACUUMIZER VACUUM PUMP</t>
  </si>
  <si>
    <t>MEM-PRO-015-BGY-FCS-3475</t>
  </si>
  <si>
    <t>MS2P-E VACUUMIZER DISCHARGE PUMP</t>
  </si>
  <si>
    <t>15-3475</t>
  </si>
  <si>
    <t>E VACUUMIZER DISCHARGE PUMP</t>
  </si>
  <si>
    <t>pump failed on 5/13/22</t>
  </si>
  <si>
    <t>MEM-PRO-015-BGY-FCS-3534</t>
  </si>
  <si>
    <t>MS2P-W VACUUMIZER CONDENSATE PUMP</t>
  </si>
  <si>
    <t>15-3534</t>
  </si>
  <si>
    <t>W VACUUMIZER CONDENSATE PUMP</t>
  </si>
  <si>
    <t>getting jeff to take another reading today with accurate speeds</t>
  </si>
  <si>
    <t>MEM-PRO-015-BGY-FCS-3539</t>
  </si>
  <si>
    <t>MS2P-W VACUUMIZER VACUUM PUMP</t>
  </si>
  <si>
    <t>15-3539</t>
  </si>
  <si>
    <t>W VACUUMIZER VACUUM PUMP</t>
  </si>
  <si>
    <t>MEM-PRO-015-BGY-FCS-9241</t>
  </si>
  <si>
    <t>MS2P-W VACUUMIZER DISCHARGE PUMP</t>
  </si>
  <si>
    <t>15-9241</t>
  </si>
  <si>
    <t>W VACUUMIZER DISCHARGE PUMP</t>
  </si>
  <si>
    <t>rpm</t>
  </si>
  <si>
    <t>MEM-PRO-015-CIP-CAC-4027</t>
  </si>
  <si>
    <t>MS2P-CIP FEED PUMP TO CURD FRONT END</t>
  </si>
  <si>
    <t>MS2P FEED DRYR</t>
  </si>
  <si>
    <t>15-4027</t>
  </si>
  <si>
    <t>#4 CIP FEED PUMP 2 FRONT END</t>
  </si>
  <si>
    <t>MEM-PRO-015-CIP-CAC-4028</t>
  </si>
  <si>
    <t>MS2P-CIP FEED PUMP TO CURD BACK END</t>
  </si>
  <si>
    <t>15-4028</t>
  </si>
  <si>
    <t>#2 CIP FEED PUMP 2 BACK END</t>
  </si>
  <si>
    <t>MEM-PRO-015-CIP-DAC-4050</t>
  </si>
  <si>
    <t>MS2P-CIP FEED PUMP TO SWITCH STATION</t>
  </si>
  <si>
    <t>15-4050</t>
  </si>
  <si>
    <t>#1 CIP FEED PUMP-SWITCH STAT</t>
  </si>
  <si>
    <t>MEM-PRO-015-CIP-DAC-4051</t>
  </si>
  <si>
    <t>15-4051</t>
  </si>
  <si>
    <t>#3 CIP FEED PUMP-SWITCH STAT</t>
  </si>
  <si>
    <t>MEM-PRO-015-CIP-SAC-4019</t>
  </si>
  <si>
    <t>MS2P-CIP CAUSTIC RECIRC HEAT PUMP</t>
  </si>
  <si>
    <t>15-4019</t>
  </si>
  <si>
    <t>`</t>
  </si>
  <si>
    <t>MEM-PRO-015-CLG-CLF-3156</t>
  </si>
  <si>
    <t>MS2P-CLARIFIER FEED BOOSTER PUMP</t>
  </si>
  <si>
    <t>MS2P CURD</t>
  </si>
  <si>
    <t>15-3156</t>
  </si>
  <si>
    <t>CLARIFIED FEED BOOSTER PUMP</t>
  </si>
  <si>
    <t>MEM-PRO-015-CON-CON-3296</t>
  </si>
  <si>
    <t>MS2P-#4 CONCENTRATION CENTRIFUGE</t>
  </si>
  <si>
    <t>15-3296</t>
  </si>
  <si>
    <t>#4 CONCENTRAT CENT SHARPLES</t>
  </si>
  <si>
    <t>15-3296-08</t>
  </si>
  <si>
    <t>w.o. to replace motor</t>
  </si>
  <si>
    <t>MEM-PRO-015-CON-CON-3304</t>
  </si>
  <si>
    <t>MS2P-#2 CONCENTRATION CENTRIFUGE</t>
  </si>
  <si>
    <t>15-3304</t>
  </si>
  <si>
    <t>#2 CONCENTRATI CENT SHARPLES</t>
  </si>
  <si>
    <t>15-3304-08</t>
  </si>
  <si>
    <t>#2 CONCENTRATI CENT OIL PUMP</t>
  </si>
  <si>
    <t>MEM-PRO-015-CON-CON-3320</t>
  </si>
  <si>
    <t>MS2P-#3 CONCENTRATION CENTRIFUGE</t>
  </si>
  <si>
    <t>15-3320</t>
  </si>
  <si>
    <t>#3 CONCENTRATI CENT SHARPLES</t>
  </si>
  <si>
    <t xml:space="preserve">Changed from 3 to 2 </t>
  </si>
  <si>
    <t>15-3320-08</t>
  </si>
  <si>
    <t>#3 CONCENTRATION CENT OIL P</t>
  </si>
  <si>
    <t>MEM-PRO-015-CON-CON-4085</t>
  </si>
  <si>
    <t>MS2P-#1 CONCENTRATION CENTRIFUGE</t>
  </si>
  <si>
    <t>15-4085</t>
  </si>
  <si>
    <t>#1 CONCENTRATI CENT SHARPLES</t>
  </si>
  <si>
    <t>15-4085-08</t>
  </si>
  <si>
    <t>#1 CONCENTRATION CENT OIL P</t>
  </si>
  <si>
    <t>MEM-PRO-015-FED-BLP-4110</t>
  </si>
  <si>
    <t>MS2P-BELT PRESS PRESSURE PUMP</t>
  </si>
  <si>
    <t>15-4110</t>
  </si>
  <si>
    <t>BELT PRESS PRESSURE PUMP</t>
  </si>
  <si>
    <t>ONLY ONE OF THESE PUMPS RUNS AT A TIME- NEED TO TALK WITH OPERATOR TO GET  READINGS ON THIS ONE- NEED TO ADD 15-4111  PUMP TO VIBRATION ROUTE</t>
  </si>
  <si>
    <t>MEM-PRO-015-FED-FED-3803</t>
  </si>
  <si>
    <t>MS2P-FEED DRYER</t>
  </si>
  <si>
    <t>15-3803</t>
  </si>
  <si>
    <t>2P FEED DRYER-(DRUM DRIVE)</t>
  </si>
  <si>
    <t>MEM-PRO-015-FED-FED-3827</t>
  </si>
  <si>
    <t>MS2P-FEED TRANSFER BLOWER</t>
  </si>
  <si>
    <t>10-3827-0</t>
  </si>
  <si>
    <t>FEED TRANSFE LOAD OUT BLOWER</t>
  </si>
  <si>
    <t>MEM-PRO-015-FED-FED-3828</t>
  </si>
  <si>
    <t>MS2P-FEED RECYCLE BLOWER</t>
  </si>
  <si>
    <t>15-3828</t>
  </si>
  <si>
    <t>MEM-PRO-015-FED-FED-3842</t>
  </si>
  <si>
    <t>MS2P-FEED DRYER FEED TRANSFER BLOWER</t>
  </si>
  <si>
    <t>15-3842</t>
  </si>
  <si>
    <t>FEED DRYER TRANSFER BLOWER</t>
  </si>
  <si>
    <t>MEM-PRO-015-FED-FED-3843</t>
  </si>
  <si>
    <t>MS2P-FEED DRYER FILTER TRANSFER BLOWER</t>
  </si>
  <si>
    <t>15-3843</t>
  </si>
  <si>
    <t>2P FD FILTER TRANSFER BLOWER</t>
  </si>
  <si>
    <t>MEM-PRO-015-FED-FED-3844</t>
  </si>
  <si>
    <t>MS2P-FEED DRYER EXHAUST FAN</t>
  </si>
  <si>
    <t>15-3844</t>
  </si>
  <si>
    <t>MEM-PRO-015-FED-FED-3847</t>
  </si>
  <si>
    <t>MS2P-FEED DRYER INLET FAN</t>
  </si>
  <si>
    <t>15-3847</t>
  </si>
  <si>
    <t>MEM-PRO-015-FED-FED-3848</t>
  </si>
  <si>
    <t>MS2P-FEED DRYER COMBUSTION FAN</t>
  </si>
  <si>
    <t>15-3848</t>
  </si>
  <si>
    <t>FEED DRYER COMBUSTION FAN</t>
  </si>
  <si>
    <t>Guarding 7280926</t>
  </si>
  <si>
    <t>MEM-PRO-015-FED-FED-3862</t>
  </si>
  <si>
    <t>MS2P-FEED MILL RCVR VENT FAN</t>
  </si>
  <si>
    <t>15-3862</t>
  </si>
  <si>
    <t>guarding 7253921</t>
  </si>
  <si>
    <t>MEM-PRO-015-FED-FED-3863</t>
  </si>
  <si>
    <t>MS2P-FEED RECYCLE RECEIVER VENT FAN</t>
  </si>
  <si>
    <t>15-3863</t>
  </si>
  <si>
    <t>FEED RECYC RECEIVER VENT FAN</t>
  </si>
  <si>
    <t>guraring 7287676</t>
  </si>
  <si>
    <t>MEM-PRO-015-FED-SLT-3800</t>
  </si>
  <si>
    <t>MS2P-FEED PADDLE MIXER</t>
  </si>
  <si>
    <t>15-3800</t>
  </si>
  <si>
    <t>MEM-PRO-015-FED-SLT-3801</t>
  </si>
  <si>
    <t>MS2P-INFEED SCREW CONVEYOR</t>
  </si>
  <si>
    <t>15-3801</t>
  </si>
  <si>
    <t>wr</t>
  </si>
  <si>
    <t>MEM-PRO-015-GRD-M2G-3008</t>
  </si>
  <si>
    <t>MS2P-GRINDER SURGE BIN FLTR RCVR ASP FAN</t>
  </si>
  <si>
    <t>15-3008</t>
  </si>
  <si>
    <t>GRINDER SURGE BIN FLTR FAN</t>
  </si>
  <si>
    <t>MEM-PRO-015-GRD-M2G-3016</t>
  </si>
  <si>
    <t>MS2P-N FLAKE GRINDING MILL</t>
  </si>
  <si>
    <t>15-3016</t>
  </si>
  <si>
    <t>MEM-PRO-015-GRD-M2G-3029</t>
  </si>
  <si>
    <t>MS2P-S FLAKE GRINDING MILL</t>
  </si>
  <si>
    <t>15-3029</t>
  </si>
  <si>
    <t>MEM-PRO-015-GRD-M2G-3034</t>
  </si>
  <si>
    <t>MS2P-GROUND FLAKE TRANSFER BLOWER</t>
  </si>
  <si>
    <t>15-3034</t>
  </si>
  <si>
    <t>GROUND FLAKE TRANSFER BLOWER</t>
  </si>
  <si>
    <t>MEM-PRO-015-GRD-M2G-3043</t>
  </si>
  <si>
    <t>MS2P-N GRIND MILL RECEIVER ASP FAN</t>
  </si>
  <si>
    <t>15-3043</t>
  </si>
  <si>
    <t>N GRIND MILL RECEIVE ASP FAN</t>
  </si>
  <si>
    <t>MEM-PRO-015-GRD-M2G-3048</t>
  </si>
  <si>
    <t>MS2P-S GRIND MILL RECEIVER ASP FAN</t>
  </si>
  <si>
    <t>15-3048</t>
  </si>
  <si>
    <t>S GRIND MILL RECEIVE ASP FAN</t>
  </si>
  <si>
    <t>Bad Data</t>
  </si>
  <si>
    <t>MEM-PRO-015-IDN-HYS-3562</t>
  </si>
  <si>
    <t>MS2P-E HYDROLYSIS DISCHARGE PUMP</t>
  </si>
  <si>
    <t>15-3562</t>
  </si>
  <si>
    <t>E HYDROLISIS DISHARGE PUMP</t>
  </si>
  <si>
    <t>MEM-PRO-015-IDN-HYS-3572</t>
  </si>
  <si>
    <t>MS2P-W HYDROLYSIS DISCHARGE PUMP</t>
  </si>
  <si>
    <t>15-3572</t>
  </si>
  <si>
    <t>W HYDROLISIS DISCHARGE PUMP</t>
  </si>
  <si>
    <t>MEM-PRO-015-IDN-IDF-3350</t>
  </si>
  <si>
    <t>MS2P-N CHILL TANK PUMP</t>
  </si>
  <si>
    <t>15-3350</t>
  </si>
  <si>
    <t>MEM-PRO-015-IDN-IDF-3352</t>
  </si>
  <si>
    <t>MS2P-S. CHILL TANK PUMP</t>
  </si>
  <si>
    <t>15-3352</t>
  </si>
  <si>
    <t>MS2P-SOUTH CHILL TANK PUMP</t>
  </si>
  <si>
    <t>MEM-PRO-015-IDN-IDF-3364</t>
  </si>
  <si>
    <t>MS2P-IDN FEED PUMP</t>
  </si>
  <si>
    <t>15-3364</t>
  </si>
  <si>
    <t>MS2P-WEST IDN TANK FEED PUMP</t>
  </si>
  <si>
    <t>MEM-PRO-015-IDN-IDF-3425</t>
  </si>
  <si>
    <t>MS2P-E IDN TANK DISCHARGE PUMP</t>
  </si>
  <si>
    <t>15-3425</t>
  </si>
  <si>
    <t>2P E IDN TANK DISCHARGE PUMP</t>
  </si>
  <si>
    <t>MEM-PRO-015-IDN-IDF-3432</t>
  </si>
  <si>
    <t>MS2P-EAST IDN PH PUMP</t>
  </si>
  <si>
    <t>15-3432</t>
  </si>
  <si>
    <t>EAST IDN TANK CIRC PH PUMP</t>
  </si>
  <si>
    <t>MEM-PRO-015-PCP-PHA-3224</t>
  </si>
  <si>
    <t>MS2P-CLARIFIED TANK PUMP</t>
  </si>
  <si>
    <t>15-3224</t>
  </si>
  <si>
    <t>MEM-PRO-015-PKG-BLD-3710</t>
  </si>
  <si>
    <t>MS2P-BLENDER - RIBBON</t>
  </si>
  <si>
    <t>15-3710</t>
  </si>
  <si>
    <t>MEM-PRO-015-PKG-BLD-3712</t>
  </si>
  <si>
    <t>MS2P-BLENDER ASP FAN</t>
  </si>
  <si>
    <t>15-3712</t>
  </si>
  <si>
    <t>MEM-PRO-015-PKG-PAK-3720</t>
  </si>
  <si>
    <t>MS2P-BB ROTARY SCREENER</t>
  </si>
  <si>
    <t>15-3720</t>
  </si>
  <si>
    <t>#2 AZO BB ROTARY SCREENER</t>
  </si>
  <si>
    <t>MEM-PRO-015-PKG-PAK-3727</t>
  </si>
  <si>
    <t>MS2P-PACKER ROTARY SCREENER</t>
  </si>
  <si>
    <t>15-3727</t>
  </si>
  <si>
    <t>1 AZO PACKER ROTARY SCREENER</t>
  </si>
  <si>
    <t>MEM-PRO-015-SPR-DRY-8001</t>
  </si>
  <si>
    <t>MS2P-SPRAY DRYER INLET FAN</t>
  </si>
  <si>
    <t>15-8001</t>
  </si>
  <si>
    <t>MEM-PRO-015-SPR-DRY-8006</t>
  </si>
  <si>
    <t>MS2P-COOLING RING FAN</t>
  </si>
  <si>
    <t>15-8006</t>
  </si>
  <si>
    <t>MEM-PRO-015-SPR-DRY-8008</t>
  </si>
  <si>
    <t>MS2P-STATIC FLUID BED FAN</t>
  </si>
  <si>
    <t>15-8008</t>
  </si>
  <si>
    <t>MEM-PRO-015-SPR-DRY-8054</t>
  </si>
  <si>
    <t>MS2P-NW BAGHOUSE BLOWER</t>
  </si>
  <si>
    <t>15-8054</t>
  </si>
  <si>
    <t>#2 CMC NW BAGHOUSE BLOWER</t>
  </si>
  <si>
    <t>MEM-PRO-015-SPR-DRY-8064</t>
  </si>
  <si>
    <t>MS2P-NE BAGHOUSE BLOWER</t>
  </si>
  <si>
    <t>15-8064</t>
  </si>
  <si>
    <t>#1 CMC NE BAGHOUSE BLOWER</t>
  </si>
  <si>
    <t>MEM-PRO-015-SPR-DRY-8068</t>
  </si>
  <si>
    <t>MS2P-SPRAY DRYER N EXHAUST FAN</t>
  </si>
  <si>
    <t>15-8068</t>
  </si>
  <si>
    <t>#1 SPRAY DRYER N EXHAUST FAN</t>
  </si>
  <si>
    <t>Lube-Check back</t>
  </si>
  <si>
    <t>MEM-PRO-015-SPR-DRY-8069</t>
  </si>
  <si>
    <t>MS2P-NW &amp; NE BAGHOUSE CONE HEATER</t>
  </si>
  <si>
    <t>15-8069</t>
  </si>
  <si>
    <t>NW &amp; NE BH CONE HEATER FAN</t>
  </si>
  <si>
    <t>MEM-PRO-015-SPR-DRY-8074</t>
  </si>
  <si>
    <t>MS2P-SE BAGHOUSE BLOWER</t>
  </si>
  <si>
    <t>15-8074</t>
  </si>
  <si>
    <t>#4 CMC SE BAGHOUSE BLOWER</t>
  </si>
  <si>
    <t>MEM-PRO-015-SPR-DRY-8084</t>
  </si>
  <si>
    <t>MS2P-SW BAGHOUSE BLOWER</t>
  </si>
  <si>
    <t>15-8084</t>
  </si>
  <si>
    <t>#3 CMC SW BAGHOUSE BLOWER</t>
  </si>
  <si>
    <t>MEM-PRO-015-SPR-DRY-8088</t>
  </si>
  <si>
    <t>MS2P-SPRAY DRYER S EXHAUST FAN</t>
  </si>
  <si>
    <t>15-8088</t>
  </si>
  <si>
    <t>#2 SPRAY DRYER S EXHAUST FAN</t>
  </si>
  <si>
    <t>MEM-PRO-015-SPR-DRY-8089</t>
  </si>
  <si>
    <t>MS2P-SW &amp; SE BAGHOUSE CONE HEATER</t>
  </si>
  <si>
    <t>15-8089</t>
  </si>
  <si>
    <t>SW &amp; SE BH CONE HEATER FAN</t>
  </si>
  <si>
    <t>MEM-PRO-015-SPR-DRY-8100</t>
  </si>
  <si>
    <t>MS2P-VF BAGHOUSE EXHAUST FAN</t>
  </si>
  <si>
    <t>15-8100</t>
  </si>
  <si>
    <t>MS2P VF BAGHOUSE EXHAUST FAN</t>
  </si>
  <si>
    <t>Bearings replaced 9/24</t>
  </si>
  <si>
    <t>MEM-PRO-015-SPR-PRC-3980</t>
  </si>
  <si>
    <t>MS2P-ISOLATE PARTICLE SIZING FAN</t>
  </si>
  <si>
    <t>15-3980</t>
  </si>
  <si>
    <t>ISOLATE PARTICLE SIZING FAN</t>
  </si>
  <si>
    <t>MEM-PRO-015-SPR-PRC-8014</t>
  </si>
  <si>
    <t>MS2P-PC TRANSFER BLOWER TO ISO SURGE BIN</t>
  </si>
  <si>
    <t>15-8014</t>
  </si>
  <si>
    <t>PC TRANS BLOWER TO ISO S BIN</t>
  </si>
  <si>
    <t>MEM-PRO-015-UTL-CHS-4160</t>
  </si>
  <si>
    <t>MS2P-WEST CHILLED WATER SUPPLY PUMP</t>
  </si>
  <si>
    <t>15-4160</t>
  </si>
  <si>
    <t>W CHILLED WATER SUPPLY PUMP</t>
  </si>
  <si>
    <t>MEM-PRO-015-UTL-CHS-4161</t>
  </si>
  <si>
    <t>MS2P-CENTER CHILLED WATER SUPPLY PUMP</t>
  </si>
  <si>
    <t>15-4161</t>
  </si>
  <si>
    <t>CENTER CHILL WTR SUPPLY PUMP</t>
  </si>
  <si>
    <t>MEM-PRO-015-UTL-CHS-4162</t>
  </si>
  <si>
    <t>MS2P-EAST CHILLED WATER SUPPLY PUMP</t>
  </si>
  <si>
    <t>15-4162</t>
  </si>
  <si>
    <t>E CHILLED WATER SUPPLY PUMP</t>
  </si>
  <si>
    <t>MEM-PRO-015-UTL-CWS-4103</t>
  </si>
  <si>
    <t>MS2P-COOLING TOWER N FAN</t>
  </si>
  <si>
    <t>15-4103</t>
  </si>
  <si>
    <t>MS2P COOLING TOWER N.FAN</t>
  </si>
  <si>
    <t>MEM-PRO-015-UTL-CWS-4104</t>
  </si>
  <si>
    <t>MS2P-COOLING TOWER S FAN</t>
  </si>
  <si>
    <t>15-4104</t>
  </si>
  <si>
    <t>MS2P COOLING TOWER S.FAN</t>
  </si>
  <si>
    <t>MEM-PRO-015-UTL-CWS-4111</t>
  </si>
  <si>
    <t>MS2P-COOLING TOWER E WATER PUMP</t>
  </si>
  <si>
    <t>15-4111</t>
  </si>
  <si>
    <t>COOLING TOWER E WATER PUMP</t>
  </si>
  <si>
    <t>ONLY ONE PUMP RUNS AT A TIME- THEY HAVE NOT RAN THIS PUMP IN A LONG TIME- TALKED WITH THE LEAD BOILER OPERATOR ON SWAPPING PUMPS EVERY OTHER MONTH</t>
  </si>
  <si>
    <t>MEM-PRO-015-UTL-CWS-4112</t>
  </si>
  <si>
    <t>MS2P UT COOL TOWER W. PUMP B&amp;G 1510</t>
  </si>
  <si>
    <t>15-4112</t>
  </si>
  <si>
    <t>MS2P #2 UT COOL TOWER W PUMP</t>
  </si>
  <si>
    <t>MEM-PRO-015-UTL-CWS-4113</t>
  </si>
  <si>
    <t>MS2P-COOLING TOWER CTR WTR PUMP</t>
  </si>
  <si>
    <t>15-4113</t>
  </si>
  <si>
    <t>COOLING TOWER CTR WTR PUMP</t>
  </si>
  <si>
    <t>MEM-PRO-015-UTL-CWS-4114</t>
  </si>
  <si>
    <t>15-4114</t>
  </si>
  <si>
    <t>#1 COOLING TOWER WATER PUMP</t>
  </si>
  <si>
    <t>MEM-PRO-015-UTL-HRC-4452</t>
  </si>
  <si>
    <t>MS2P-WASTE WATER PUM</t>
  </si>
  <si>
    <t>15-4452</t>
  </si>
  <si>
    <t>WASTE WATER PUMP</t>
  </si>
  <si>
    <t xml:space="preserve">RDI Base ? Criticality? </t>
  </si>
  <si>
    <t>MEM-PRO-015-UTL-IAS-4126</t>
  </si>
  <si>
    <t>MS2P-E. 400 HP AIR COMPRESSOR</t>
  </si>
  <si>
    <t>15-4126</t>
  </si>
  <si>
    <t>MS2P-E 400 HP AIR COMPRESSOR</t>
  </si>
  <si>
    <t>MEM-PRO-015-UTL-IAS-4127</t>
  </si>
  <si>
    <t>MS2P-W. 400 HP AIR COMPRESSOR</t>
  </si>
  <si>
    <t>15-4127</t>
  </si>
  <si>
    <t>MS2P-W 400 HP AIR COMPRESSOR</t>
  </si>
  <si>
    <t>OUT OF SERVICE- PROCESS AND POWER IS WORKING TO GET TTHIS BACK ONLINE</t>
  </si>
  <si>
    <t>MEM-PRO-015-UTL-PRW-4203</t>
  </si>
  <si>
    <t>MS2P-HOT WTR PUMP PRESS IND IN</t>
  </si>
  <si>
    <t>15-4203</t>
  </si>
  <si>
    <t>HOT WTR PUMP PRESS IND IN</t>
  </si>
  <si>
    <t>MEM-PRO-015-UTL-PRW-4209</t>
  </si>
  <si>
    <t>MS2P-90 DEG F PROCESS WTR PUMP #2</t>
  </si>
  <si>
    <t>15-4209</t>
  </si>
  <si>
    <t>90 DEG F PROCESS WTR PUMP #2</t>
  </si>
  <si>
    <t>MEM-PRO-015-WEI-WIS-3050</t>
  </si>
  <si>
    <t>15-3050</t>
  </si>
  <si>
    <t>FLAKE BIN EXHAUST FAN</t>
  </si>
  <si>
    <t>MEM-PRO-015-WEI-WIS-3085</t>
  </si>
  <si>
    <t>MS2P-WET-IN FLAKE SCREW CONVEYOR</t>
  </si>
  <si>
    <t>15-3085</t>
  </si>
  <si>
    <t>WET-IN FLAKE SCREW CONVEYOR</t>
  </si>
  <si>
    <t>RPM</t>
  </si>
  <si>
    <t>MEM-PRO-015-WEI-WIS-3090</t>
  </si>
  <si>
    <t>MS2P-WET IN TRANSFER PUMP</t>
  </si>
  <si>
    <t>15-3090</t>
  </si>
  <si>
    <t>MEM-PRO-015-WSH-CWH-3233</t>
  </si>
  <si>
    <t>MS2P-HOLD TANK PUMP TO #1 &amp; #2 WASH CENT</t>
  </si>
  <si>
    <t>15-3233</t>
  </si>
  <si>
    <t>E HOLD PUMP TO 1&amp;2 WASH CENT</t>
  </si>
  <si>
    <t>MEM-PRO-015-WSH-CWH-3234</t>
  </si>
  <si>
    <t>MS2P-HOLD TANK PUMP TO #3 &amp; #4 WASH CENT</t>
  </si>
  <si>
    <t>15-3234</t>
  </si>
  <si>
    <t>W HOLD PUMP TO 3&amp;4 WASH CENT</t>
  </si>
  <si>
    <t>MEM-PRO-015-WSH-CWH-3246</t>
  </si>
  <si>
    <t>MS2P-#1 WASHING CENTRIFUGE</t>
  </si>
  <si>
    <t>15-3246</t>
  </si>
  <si>
    <t>C-30 #1 WASHING CENTRIFUGE</t>
  </si>
  <si>
    <t>MEM-PRO-015-WSH-CWH-3256</t>
  </si>
  <si>
    <t>MS2P-#2 WASHING CENTRIFUGE</t>
  </si>
  <si>
    <t>15-3256</t>
  </si>
  <si>
    <t>C-30 #2 WASHING CENTRIFUGE</t>
  </si>
  <si>
    <t>MEM-PRO-015-WSH-CWH-3266</t>
  </si>
  <si>
    <t>MS2P-#3 WASHING CENTRIFUGE</t>
  </si>
  <si>
    <t>15-3266</t>
  </si>
  <si>
    <t>C-30 #3 WASHING CENTRIFUGE</t>
  </si>
  <si>
    <t>MEM-PRO-015-WSH-CWH-3276</t>
  </si>
  <si>
    <t>MS2P-#4 WASHING CENTRIFUGE</t>
  </si>
  <si>
    <t>15-3276</t>
  </si>
  <si>
    <t>C-30 #4 WASHING CENTRIFUGE</t>
  </si>
  <si>
    <t>MEM-PRO-015-WSH-WRE-3237</t>
  </si>
  <si>
    <t>MS2P-E WASHING RESLURRY TANK PUMP</t>
  </si>
  <si>
    <t>15-3237</t>
  </si>
  <si>
    <t>vane pass</t>
  </si>
  <si>
    <t>MEM-PRO-015-WSH-WRE-3289</t>
  </si>
  <si>
    <t>MS2P-W WASHING RESLURRY TANK PUMP</t>
  </si>
  <si>
    <t>15-3289</t>
  </si>
  <si>
    <t>W WASHING RESLURRY TANK PUMP</t>
  </si>
  <si>
    <t>MEM-PRO-015-XTR-1EX-3114</t>
  </si>
  <si>
    <t>MS2P-1ST EXTRACTION TANK FEED PUMP</t>
  </si>
  <si>
    <t>15-3114</t>
  </si>
  <si>
    <t>1ST EXT TANK FEED PUMP</t>
  </si>
  <si>
    <t>MEM-PRO-015-XTR-1EX-3133</t>
  </si>
  <si>
    <t>MS2P-#9 CENTRIFUGE DEFOAMER PUMP</t>
  </si>
  <si>
    <t>15-3133</t>
  </si>
  <si>
    <t>#9 CENTRIFUGE DEFOAMER PUMP</t>
  </si>
  <si>
    <t>not running</t>
  </si>
  <si>
    <t>MEM-PRO-015-XTR-1EX-3137</t>
  </si>
  <si>
    <t>MS2P-#8 CENTRIFUGE DEFOAMER PUMP</t>
  </si>
  <si>
    <t>15-3137</t>
  </si>
  <si>
    <t>#8 CENTRIFUGE DEFOAMER PUMP</t>
  </si>
  <si>
    <t>MEM-PRO-015-XTR-1EX-3141</t>
  </si>
  <si>
    <t>MS2P-#9 1ST EXTRACTION CENTRIFUGE</t>
  </si>
  <si>
    <t>15-3141</t>
  </si>
  <si>
    <t>#9 1ST EXT SHARPLE CENTRIFUG</t>
  </si>
  <si>
    <t>MCA WO in</t>
  </si>
  <si>
    <t>15-3141-08</t>
  </si>
  <si>
    <t>#9 1ST EXT CENTRIFUGE OIL P</t>
  </si>
  <si>
    <t>MEM-PRO-015-XTR-1EX-3151</t>
  </si>
  <si>
    <t>MS2P-#8 1ST EXTRACTION CENTRIFUGE</t>
  </si>
  <si>
    <t>15-3151</t>
  </si>
  <si>
    <t>#8 1ST EXT CENT SHARPLES</t>
  </si>
  <si>
    <t>15-3151-08</t>
  </si>
  <si>
    <t>#8 1ST EXT CENTRIFUGE OIL P</t>
  </si>
  <si>
    <t>MEM-PRO-015-XTR-1EX-3161</t>
  </si>
  <si>
    <t>MS2P-#7 1ST EXTRACTION CENTRIFUGE</t>
  </si>
  <si>
    <t>15-3161</t>
  </si>
  <si>
    <t>#7 1ST EXT CENT SHARPLES</t>
  </si>
  <si>
    <t>NOTIFIED OPERATIONS TO CLEAN AND FLUSH</t>
  </si>
  <si>
    <t>15-3161-08</t>
  </si>
  <si>
    <t>#7 1ST EXT CENTRIFUGE OIL P</t>
  </si>
  <si>
    <t>MEM-PRO-015-XTR-1EX-3207</t>
  </si>
  <si>
    <t>MS2P-#7 CENTRIFUGE DEFOAMER PUMP</t>
  </si>
  <si>
    <t>15-3207</t>
  </si>
  <si>
    <t>#7 CENTRIFUGE DEFOAMER PUMP</t>
  </si>
  <si>
    <t>MEM-PRO-015-XTR-2EX-3130</t>
  </si>
  <si>
    <t>15-3130</t>
  </si>
  <si>
    <t>2ND EXTRACTION FEED PUMP</t>
  </si>
  <si>
    <t>MEM-PRO-015-XTR-2EX-3149</t>
  </si>
  <si>
    <t>MS2P-#6 2ND EXTRACTION CENTRIFUGE</t>
  </si>
  <si>
    <t>15-3149</t>
  </si>
  <si>
    <t>#6 2ND EXT CENT SHARPLES</t>
  </si>
  <si>
    <t>15-3149-08</t>
  </si>
  <si>
    <t>#6 2ND EXT CENTRIFUGE OIL P</t>
  </si>
  <si>
    <t>MEM-PRO-015-XTR-2EX-3179</t>
  </si>
  <si>
    <t>MS2P-#6 CENTRIFUGE DEFOAMER PUMP</t>
  </si>
  <si>
    <t>15-3179</t>
  </si>
  <si>
    <t>#6 CENTRIFUGE DEFOAMER PUMP</t>
  </si>
  <si>
    <t>MEM-PRO-015-XTR-3EX-3171</t>
  </si>
  <si>
    <t>MS2P-#5 3RD EXTRACTION CENTRIFUGE</t>
  </si>
  <si>
    <t>15-3171</t>
  </si>
  <si>
    <t>#5 3RD EXT CENT SHARPLES</t>
  </si>
  <si>
    <t>15-3171-08</t>
  </si>
  <si>
    <t>#5 3RD EXT CENTRIFUGE OIL P</t>
  </si>
  <si>
    <t>MEM-PRO-015-XTR-3EX-3212</t>
  </si>
  <si>
    <t>MS2P-#5 CENTRIFUGE DEFOAMER PUMP</t>
  </si>
  <si>
    <t>15-3212</t>
  </si>
  <si>
    <t>#5 CENTRIFUGE DEFOAMER PUMP</t>
  </si>
  <si>
    <t>MEM-PRO-022-STS-C8T-5028</t>
  </si>
  <si>
    <t>CENTER 800T BIN BLOWER</t>
  </si>
  <si>
    <t>22-5028</t>
  </si>
  <si>
    <t>C 800T BIN DISCHARGE BLOWER</t>
  </si>
  <si>
    <t>MEM-PRO-022-STS-E8T-5032</t>
  </si>
  <si>
    <t>MSS-E 800T BIN TRANSFER BLOWER</t>
  </si>
  <si>
    <t>22-5032</t>
  </si>
  <si>
    <t>E 800T BIN TRANS DIS BLOWER</t>
  </si>
  <si>
    <t>motor failed and reaplced 6/10/25</t>
  </si>
  <si>
    <t>W-R</t>
  </si>
  <si>
    <t>MEM-PRO-022-STS-W8T-5031</t>
  </si>
  <si>
    <t>MSS-WEST 800T TRANSFER BLOWER</t>
  </si>
  <si>
    <t>22-5031</t>
  </si>
  <si>
    <t>W 800T TRANSFER DIS BLOWER</t>
  </si>
  <si>
    <t>MEM-PRO-022-UNL-TK1-0687</t>
  </si>
  <si>
    <t>MSS-TRACK 1 VACUUM BLOWER</t>
  </si>
  <si>
    <t>22-0687</t>
  </si>
  <si>
    <t>TRACK 1 VACUUM ASP BLOWER</t>
  </si>
  <si>
    <t>MEM-PRO-022-UNL-TK1-2030</t>
  </si>
  <si>
    <t>MSS-N FLAKE BLOWER @ TRACK #1</t>
  </si>
  <si>
    <t>22-2030</t>
  </si>
  <si>
    <t>N FLAKE BLOWER @ TRACK #1</t>
  </si>
  <si>
    <t>MEM-PRO-022-UNL-TK1-2032</t>
  </si>
  <si>
    <t>MSS-S FLAKE BLOWER @ TRACK #1</t>
  </si>
  <si>
    <t>22-2032</t>
  </si>
  <si>
    <t>S FLAKE BLOWER @ TRACK #1</t>
  </si>
  <si>
    <t>MEM-PRO-022-UNL-TK5-2040</t>
  </si>
  <si>
    <t>MSS-CYCLONAIRE EAST RAIL UNLOAD SYS</t>
  </si>
  <si>
    <t>22-2040</t>
  </si>
  <si>
    <t>TRACK 5 BLOWER</t>
  </si>
  <si>
    <t>MEM-PRO-024-UTL-WE1-5659</t>
  </si>
  <si>
    <t>24-5659</t>
  </si>
  <si>
    <t>WELL PUMP #1 (SOUTEAST)</t>
  </si>
  <si>
    <t>MEM-PRO-024-UTL-WE2-5650</t>
  </si>
  <si>
    <t>MSS-WELL PUMP #2 (SOUTHEAST)</t>
  </si>
  <si>
    <t>24-5650</t>
  </si>
  <si>
    <t>WELL PUMP #2 (SOUTEAST)</t>
  </si>
  <si>
    <t>MEM-PRO-024-UTL-WE3-5651</t>
  </si>
  <si>
    <t>MSS-WELL PUMP #3 (CENTER EAST)</t>
  </si>
  <si>
    <t>24-5651</t>
  </si>
  <si>
    <t>WELL PUMP #3 (CENTER EAST)</t>
  </si>
  <si>
    <t>7396346 for motor replacement</t>
  </si>
  <si>
    <t>MEM-PRO-024-UTL-WE4-5652</t>
  </si>
  <si>
    <t>MSS-WELL PUMP #4 (EXISTING) (COOLING TOW</t>
  </si>
  <si>
    <t>24-5652</t>
  </si>
  <si>
    <t>WELL PUMP #4 (EXISTING)</t>
  </si>
  <si>
    <t>Send Bearing Info</t>
  </si>
  <si>
    <t>MEM-PRO-024-UTL-WE5-5658</t>
  </si>
  <si>
    <t>MSS-WELL PUMP #5 (PARKING LOT)</t>
  </si>
  <si>
    <t>24-5658</t>
  </si>
  <si>
    <t>WELL PUMP #5 (PARKING LOT)</t>
  </si>
  <si>
    <t>MEM-PRO-024-UTL-WE6-5653</t>
  </si>
  <si>
    <t>MSS-WELL PUMP #6 (EXISTING) (NORTHWEST)</t>
  </si>
  <si>
    <t>24-5653</t>
  </si>
  <si>
    <t>WELL PUMP #6 (EXISTING) (NW)</t>
  </si>
  <si>
    <t>MEM-PRO-024-UTL-WE7-5654</t>
  </si>
  <si>
    <t>MSS-WELL PUMP #7 (EXISTING) (CENTER WEST</t>
  </si>
  <si>
    <t>24-5654</t>
  </si>
  <si>
    <t>WELL PUMP #7 (EXISTING) (CW)</t>
  </si>
  <si>
    <t>MEM-PRO-024-UTL-WE8-5655</t>
  </si>
  <si>
    <t>MSS-WELL PUMP #8 (EXISTING) (SOUTHWEST)</t>
  </si>
  <si>
    <t>24-5655</t>
  </si>
  <si>
    <t>WELL PUMP #8 (EXISTING) (SW)</t>
  </si>
  <si>
    <t>MEM-PRO-025-UTL-NDR-4277</t>
  </si>
  <si>
    <t>MSS-NE BFW  PUMP</t>
  </si>
  <si>
    <t>25-4277</t>
  </si>
  <si>
    <t>NORTH EAST BFW PUMP</t>
  </si>
  <si>
    <t>MEM-PRO-025-UTL-NDR-4278</t>
  </si>
  <si>
    <t>MSS-C BFW  PUMP</t>
  </si>
  <si>
    <t>25-4278</t>
  </si>
  <si>
    <t>CENTER BFW PUMP</t>
  </si>
  <si>
    <t>MEM-PRO-025-UTL-NDR-4280</t>
  </si>
  <si>
    <t>MSS-NW BFW PUMP</t>
  </si>
  <si>
    <t>25-4280</t>
  </si>
  <si>
    <t>WEST BFW PUMP</t>
  </si>
  <si>
    <t>MEM-PRO-025-UTL-RBL-0001</t>
  </si>
  <si>
    <t>#2 BOILER SYSTEM</t>
  </si>
  <si>
    <t>25-0001</t>
  </si>
  <si>
    <t>BOILER COMBUSTION FAN #2</t>
  </si>
  <si>
    <t>ingredion</t>
  </si>
  <si>
    <t>ADM</t>
  </si>
  <si>
    <t>MEM-PRO-011-SPR-DRY-1041</t>
  </si>
  <si>
    <t>MP1-NW CSX BLOWBACK FAN</t>
  </si>
  <si>
    <t xml:space="preserve"> P1 DRYER</t>
  </si>
  <si>
    <t>11-1041</t>
  </si>
  <si>
    <t>MEM-PRO-011-SPR-DRY-1021</t>
  </si>
  <si>
    <t>MP1-NE CSX COLLECTOR BLOWBACK FAN MOTOR</t>
  </si>
  <si>
    <t>11-1021</t>
  </si>
  <si>
    <t>MP1-NE BLOWBACK FAN MOTOR</t>
  </si>
  <si>
    <t>MEM-PRO-011-SPR-PRC-1098</t>
  </si>
  <si>
    <t>S.D. PARTICLE SIZING FAN</t>
  </si>
  <si>
    <t>11-1098</t>
  </si>
  <si>
    <t>MEM-PRO-011-SPR-DRY-1061</t>
  </si>
  <si>
    <t>MP1-SE CSX BLOWBACK FAN MOTOR</t>
  </si>
  <si>
    <t>11-1061</t>
  </si>
  <si>
    <t>MP1-SE BLOWBACK FAN MOTOR</t>
  </si>
  <si>
    <t>MEM-PRO-011-SPR-DRY-1003</t>
  </si>
  <si>
    <t>MP1-NORTH DRYER INLET FAN</t>
  </si>
  <si>
    <t>11-1003</t>
  </si>
  <si>
    <t>MEM-PRO-011-SPR-DRY-1081</t>
  </si>
  <si>
    <t>MP1-SW CSX BLOWBACK FAN</t>
  </si>
  <si>
    <t>11-1081</t>
  </si>
  <si>
    <t>MEM-PRO-011-SPR-BRN-1008</t>
  </si>
  <si>
    <t>MP1-COOLING RING FAN</t>
  </si>
  <si>
    <t>11-1008</t>
  </si>
  <si>
    <t>MEM-PRO-011-SPR-DRY-1035</t>
  </si>
  <si>
    <t>S.D. NORTH EXHAUST FAN</t>
  </si>
  <si>
    <t>11-1035</t>
  </si>
  <si>
    <t>MEM-PRO-011-SPR-DRY-1075</t>
  </si>
  <si>
    <t>MP1-NORTH CENTER EXHAUST FAN</t>
  </si>
  <si>
    <t>11-1075</t>
  </si>
  <si>
    <t>P1-SOUTH EXHAUST FAN (NC)</t>
  </si>
  <si>
    <t>MEM-PRO-011-SPR-PRC-1103</t>
  </si>
  <si>
    <t>MP1B-PROD COLLECTOR EXHAUST FAN</t>
  </si>
  <si>
    <t>11-1103</t>
  </si>
  <si>
    <t>PROD COLLECTOR EXHAUST FAN</t>
  </si>
  <si>
    <t>MEM-PRO-011-XTR-3EX-0715</t>
  </si>
  <si>
    <t>DECANTER - 3RD EXT</t>
  </si>
  <si>
    <t>P1 CURD</t>
  </si>
  <si>
    <t>11-0715</t>
  </si>
  <si>
    <t>DECANTER-3RD EXT NX438</t>
  </si>
  <si>
    <t>MEM-PRO-011-CON-1SC-4557</t>
  </si>
  <si>
    <t>MP1-IKA WORKS DISPAX GRINDER</t>
  </si>
  <si>
    <t>11-4557-0</t>
  </si>
  <si>
    <t>CURD POT WET GRINDER</t>
  </si>
  <si>
    <t>MEM-PRO-011-XTR-1EX-0714</t>
  </si>
  <si>
    <t>DECANTER - 1ST EXT EAST</t>
  </si>
  <si>
    <t>11-0714</t>
  </si>
  <si>
    <t>DECANTER 1st EXT EAST NX438</t>
  </si>
  <si>
    <t>MEM-PRO-011-BGY-FCS-4845</t>
  </si>
  <si>
    <t>MP1-N BOGEY VACUUMIZER DISCH PUMP</t>
  </si>
  <si>
    <t>11-4845-0</t>
  </si>
  <si>
    <t>MEM-PRO-011-WSH-CWH-4380</t>
  </si>
  <si>
    <t>MP1-#1 WASHING CENTRIFUGE</t>
  </si>
  <si>
    <t>11-4380-0</t>
  </si>
  <si>
    <t>MEM-PRO-011-CON-1SC-4495</t>
  </si>
  <si>
    <t>MP1-#2 CONCENTRATOR</t>
  </si>
  <si>
    <t>11-4495-0</t>
  </si>
  <si>
    <t>CONCENTRATOR #2</t>
  </si>
  <si>
    <t>MEM-PRO-011-CIP-SAC-5007</t>
  </si>
  <si>
    <t>MP1-CIP SUPPLY PUMP</t>
  </si>
  <si>
    <t>11-5007-0</t>
  </si>
  <si>
    <t>MEM-PRO-011-PKG-BLD-1201</t>
  </si>
  <si>
    <t>MP1B-PROD COLL XFER BLOWER</t>
  </si>
  <si>
    <t>11-1201</t>
  </si>
  <si>
    <t>MEM-PRO-011-PKG-BLD-6657</t>
  </si>
  <si>
    <t>MP1B-BLENDER SEAL BLOWER</t>
  </si>
  <si>
    <t>11-6657-0</t>
  </si>
  <si>
    <t>MEM-PRO-011-PKG-BLD-6815</t>
  </si>
  <si>
    <t>MP1B-BLENDER DISCHARGE BLOWER</t>
  </si>
  <si>
    <t>11-6815-0</t>
  </si>
  <si>
    <t>P1B-BLENDER DISCHARGE BLOWER</t>
  </si>
  <si>
    <t>MEM-PRO-023-DIS-ALK-3770</t>
  </si>
  <si>
    <t>ALKALI/BLEND TANK DISCH PUMP</t>
  </si>
  <si>
    <t>23-3770</t>
  </si>
  <si>
    <t>MEM-PRO-011-CHL-CCS-4615</t>
  </si>
  <si>
    <t>MP1-#2 CHILL TANK DISCHARGE PUMP</t>
  </si>
  <si>
    <t>11-4615-0</t>
  </si>
  <si>
    <t>#2 CHILL TANK DISCHARGE PUMP</t>
  </si>
  <si>
    <t>MEM-PRO-011-CHL-CCS-0341</t>
  </si>
  <si>
    <t>MP1-#1 CHILL TANK DISCHARGE PUMP</t>
  </si>
  <si>
    <t>11-0341</t>
  </si>
  <si>
    <t>#1 CHILL TANK DISCHARGE PUMP</t>
  </si>
  <si>
    <t>MEM-PRO-011-XTR-1EX-9320</t>
  </si>
  <si>
    <t>MP1 1ST EXT EAST DCNTR PUMP</t>
  </si>
  <si>
    <t>11-9320-0</t>
  </si>
  <si>
    <t>WEST 1ST DCNTR NX PUMP)</t>
  </si>
  <si>
    <t>MEM-PRO-011-XTR-2EX-4350</t>
  </si>
  <si>
    <t>MP1-5000 DESLUDGER DISCH PUMP</t>
  </si>
  <si>
    <t>11-4350-0</t>
  </si>
  <si>
    <t>5000 DESLUDGER DISCH PUMP</t>
  </si>
  <si>
    <t>MEM-PRO-011-BGY-FCS-4880</t>
  </si>
  <si>
    <t>MP1-N BOGEY CONDENSER DISCH PUMP</t>
  </si>
  <si>
    <t>11-4880-0</t>
  </si>
  <si>
    <t>N BOGEY CONDENSER DISCH PUMP</t>
  </si>
  <si>
    <t>MEM-PRO-011-XTR-1EX-9321</t>
  </si>
  <si>
    <t>MP1 1ST EXT EAST DCNTR SLDG PUMP</t>
  </si>
  <si>
    <t>11-9321-0</t>
  </si>
  <si>
    <t>E 1ST EXT DCNTR SLDG NX PUMP</t>
  </si>
  <si>
    <t>MEM-PRO-011-XTR-3EX-9319</t>
  </si>
  <si>
    <t>MP1 -3RD EXT FEED PUMP</t>
  </si>
  <si>
    <t>11-9319-0</t>
  </si>
  <si>
    <t>3RD EXTRACTION FEED PUMP</t>
  </si>
  <si>
    <t>MEM-PRO-011-XTR-2EX-4340</t>
  </si>
  <si>
    <t>MP1-2ND EXTRACTION CENTRIFUGE</t>
  </si>
  <si>
    <t>11-4340-1</t>
  </si>
  <si>
    <t>2ND EXT CENTRIFUGE P5000 OIL</t>
  </si>
  <si>
    <t>MEM-PRO-011-MEB-CLF-4280</t>
  </si>
  <si>
    <t>MP1-CLARIFIED EXTRACT DISCHARGE PUMP</t>
  </si>
  <si>
    <t>11-4280-0</t>
  </si>
  <si>
    <t>CLARIFIED EXTRACT DISCH PUMP</t>
  </si>
  <si>
    <t>MEM-PRO-011-BGY-FCS-4890</t>
  </si>
  <si>
    <t>BOGEY VACUUM PUMP</t>
  </si>
  <si>
    <t>11-4890-0</t>
  </si>
  <si>
    <t>MEM-PRO-011-IDN-IDF-4695</t>
  </si>
  <si>
    <t>MP1-NEUTRAL TANK PH RECIRC. PUMP</t>
  </si>
  <si>
    <t>11-4695-0</t>
  </si>
  <si>
    <t>NEUTRAL TANK PH RECIRC PUMP</t>
  </si>
  <si>
    <t>MEM-PRO-011-CON-1SC-4555</t>
  </si>
  <si>
    <t>MP1-CENTRIFUGE DESLUDGER GRINDER</t>
  </si>
  <si>
    <t>11-4555-0</t>
  </si>
  <si>
    <t>REITZ CENTRIFUGE GRINDER</t>
  </si>
  <si>
    <t>MEM-PRO-011-XTR-3EX-9322</t>
  </si>
  <si>
    <t>MP1 3RD EXT DCNTR PUMP</t>
  </si>
  <si>
    <t>11-9322-0</t>
  </si>
  <si>
    <t>3RD EXTRACTION DCNTR NX PUMP</t>
  </si>
  <si>
    <t>11-4340-0</t>
  </si>
  <si>
    <t>MP1-2ND EXT CENTRIFUGE P5000</t>
  </si>
  <si>
    <t>MEM-PRO-011-XTR-2EX-4265</t>
  </si>
  <si>
    <t>MP1-2ND EXTRACTION FEED POT DISCH PUMP</t>
  </si>
  <si>
    <t>11-4265-0</t>
  </si>
  <si>
    <t>2ND EXT FEED POT DISCH PUMP</t>
  </si>
  <si>
    <t>MEM-PRO-011-WSH-CWH-4330</t>
  </si>
  <si>
    <t>MP1-C30 FEED TANK DISCH PUMP</t>
  </si>
  <si>
    <t>11-4330-0</t>
  </si>
  <si>
    <t>MEM-PRO-011-WEI-WIS-4140</t>
  </si>
  <si>
    <t>MP1-ISOLATE WET-IN TUBE PUMP</t>
  </si>
  <si>
    <t>11-4140-0</t>
  </si>
  <si>
    <t>MEM-PRO-011-WSH-CWH-4375</t>
  </si>
  <si>
    <t>MP1-#2 WASHING CENTRIFUGE</t>
  </si>
  <si>
    <t>11-4375-0</t>
  </si>
  <si>
    <t>MEM-PRO-011-XTR-1EX-4351</t>
  </si>
  <si>
    <t>MP1-P5400 1ST EXTRACT DISCH PUMP</t>
  </si>
  <si>
    <t>11-4351-0</t>
  </si>
  <si>
    <t>P5400 1ST EXT DISCH PUMP N</t>
  </si>
  <si>
    <t>base PDM- add gearbox points</t>
  </si>
  <si>
    <t>MEM-PRO-011-XTR-1EX-4170</t>
  </si>
  <si>
    <t>MP1-1ST EXTRACTION TANK DISCHARGE PUMP</t>
  </si>
  <si>
    <t>11-4170-0</t>
  </si>
  <si>
    <t>1ST EXT TANK DISCHARGE PUMP</t>
  </si>
  <si>
    <t>MEM-PRO-011-XTR-1EX-4352</t>
  </si>
  <si>
    <t>MP1-P5400 DESLUDGER DISCH SOLIDS PUMP</t>
  </si>
  <si>
    <t>11-4352-0</t>
  </si>
  <si>
    <t>5400 DESLUDGER DISCH PUMP S</t>
  </si>
  <si>
    <t>MEM-PRO-011-CON-1SC-4500</t>
  </si>
  <si>
    <t>MP1-#1 CONCENTRATOR</t>
  </si>
  <si>
    <t>11-4500-0</t>
  </si>
  <si>
    <t>CONCENTRATOR #1</t>
  </si>
  <si>
    <t>MEM-PRO-011-XTR-1EX-4341</t>
  </si>
  <si>
    <t>MP1-1ST EXTRACTION CENTRIFUGE</t>
  </si>
  <si>
    <t>11-4341-0</t>
  </si>
  <si>
    <t>MP1-1ST EXT CENTRIFUGE 5400</t>
  </si>
  <si>
    <t>11-4341-1</t>
  </si>
  <si>
    <t>1ST EXT CENTRIFUGE 5400 OIL</t>
  </si>
  <si>
    <t>MEM-PRO-011-WSH-WRE-4435</t>
  </si>
  <si>
    <t>MP1-CENTRIFUGE FEED PUMP</t>
  </si>
  <si>
    <t>11-4435-0</t>
  </si>
  <si>
    <t>11-4495-1</t>
  </si>
  <si>
    <t>CONCENTRATOR OIL PUMP #2)</t>
  </si>
  <si>
    <t>11-4500-1</t>
  </si>
  <si>
    <t>CONCENTRATOR OIL PUMP #1</t>
  </si>
  <si>
    <t>MEM-PRO-014-FED-FED-3837</t>
  </si>
  <si>
    <t>14-3837</t>
  </si>
  <si>
    <t>MSP-FEED DRYER DRY FEED RECVR DISCH RFV</t>
  </si>
  <si>
    <t xml:space="preserve">Need to add MS2P 15-3087 took dryer down.  Add to UE and critial list 6 hours. </t>
  </si>
  <si>
    <t>15-3047- add to ue Route and criticality 6 down on dryer</t>
  </si>
  <si>
    <t>14-3542</t>
  </si>
  <si>
    <t>Caustic Pump - replaced gearbox</t>
  </si>
  <si>
    <t>MEM-PRO-014-UTL-CWS-4113</t>
  </si>
  <si>
    <t>MSP-COOLING TOWER WATER PUMP (STANDBY)</t>
  </si>
  <si>
    <t>14-4113</t>
  </si>
  <si>
    <t>CT WATER PUMP STANDBY</t>
  </si>
  <si>
    <t>MEM-PRO-014-UTL-CWS-4111</t>
  </si>
  <si>
    <t>14-4111</t>
  </si>
  <si>
    <t>E COOL TOWER WTR CIRC PUMP</t>
  </si>
  <si>
    <t>MEM-PRO-015-FED-BLP-4107</t>
  </si>
  <si>
    <t>MS2P-BELT PRESS WASH WATER CIRC PUMP</t>
  </si>
  <si>
    <t>15-4107</t>
  </si>
  <si>
    <t>BELT PRES WASH WTR CIRC PUMP</t>
  </si>
  <si>
    <t>removed on 3-29-22 same equipment as 14-5376</t>
  </si>
  <si>
    <t>MEM-PRO-014-PKG-PAK-4180</t>
  </si>
  <si>
    <t>14-4180</t>
  </si>
  <si>
    <t>BLENDER DISCHARGE BLOWER</t>
  </si>
  <si>
    <t>MEM-PRO-010-SLM-AEQ-5681</t>
  </si>
  <si>
    <t>MS2P-SLAM SURGE PUMP #1</t>
  </si>
  <si>
    <t>10-5681-0</t>
  </si>
  <si>
    <t>SLAM SURGE PUMP #1</t>
  </si>
  <si>
    <t>Removed from service in July 2021</t>
  </si>
  <si>
    <t>MEM-PRO-013-BGY-FCS-6274</t>
  </si>
  <si>
    <t>MP3B-S 600 VAC VACUUM PUMP (EAST)</t>
  </si>
  <si>
    <t>13-6274</t>
  </si>
  <si>
    <t>MP3B-S 600 VAC VACUUM PUMP E</t>
  </si>
  <si>
    <t xml:space="preserve">can not reach and not on critial list. </t>
  </si>
  <si>
    <t>MEM-PRO-025-UTL-1BL-4275</t>
  </si>
  <si>
    <t>25-4275</t>
  </si>
  <si>
    <t>BOILER COMBUSTION FAN #1</t>
  </si>
  <si>
    <t>moved to UE</t>
  </si>
  <si>
    <t>15-5506</t>
  </si>
  <si>
    <t>DRY INGREDIENT SURGE RFV</t>
  </si>
  <si>
    <t>MEM-PRO-014-GRD-MFG-3012</t>
  </si>
  <si>
    <t>MSP - NORTH GRINDER FEED RFV</t>
  </si>
  <si>
    <t>14-3012</t>
  </si>
  <si>
    <t>MSP-NORTH GRINDER FEED RFV</t>
  </si>
  <si>
    <t>MEM-PRO-014-GRD-MFG-3020</t>
  </si>
  <si>
    <t>MSP - N. GRND SRG HPPR DSCH RFV</t>
  </si>
  <si>
    <t>14-3020</t>
  </si>
  <si>
    <t>N. GRND SRG HPPR DSCH RFV</t>
  </si>
  <si>
    <t>MEM-PRO-014-GRD-MFG-3025</t>
  </si>
  <si>
    <t>MSP - SOUTH GRINDER FEED RFV</t>
  </si>
  <si>
    <t>14-3025</t>
  </si>
  <si>
    <t>MSP-SOUTH GRINDER FEED RFV</t>
  </si>
  <si>
    <t>MEM-PRO-014-GRD-MFG-3047</t>
  </si>
  <si>
    <t>MSP-S. DUST COLLECTOR DSCH RFV #2</t>
  </si>
  <si>
    <t>14-3047</t>
  </si>
  <si>
    <t>S.DUST COLLECTOR DSCH RFV 2</t>
  </si>
  <si>
    <t>MEM-PRO-014-FED-FED-2369</t>
  </si>
  <si>
    <t>MSP-FIBRIM LOADOUT BLOWER</t>
  </si>
  <si>
    <t>14-2369</t>
  </si>
  <si>
    <t>MEM-PRO-014-XTR-1EX-3112</t>
  </si>
  <si>
    <t>MSP-1ST EXTRACTION TANK AGITATOR</t>
  </si>
  <si>
    <t>14-3112</t>
  </si>
  <si>
    <t>1ST EXTRACTION TANK AGITATOR</t>
  </si>
  <si>
    <t>MEM-PRO-014-BGY-TIL-3505</t>
  </si>
  <si>
    <t>MSP-N BOGEY MC75 FEED PUMP</t>
  </si>
  <si>
    <t>14-3505</t>
  </si>
  <si>
    <t>14-3545C</t>
  </si>
  <si>
    <t>MEM-PRO-014-SPR-PRC-3644</t>
  </si>
  <si>
    <t>MSP-MAIN DRYER BODY RFV</t>
  </si>
  <si>
    <t>14-3644</t>
  </si>
  <si>
    <t>MEM-PRO-014-SPR-DRY-3647</t>
  </si>
  <si>
    <t>MSP-DRYER BOTTOM PRODUCT SCREENER RFV</t>
  </si>
  <si>
    <t>14-3647</t>
  </si>
  <si>
    <t>DRYER BOTTOM PROD SCREEN RFV</t>
  </si>
  <si>
    <t>MEM-PRO-014-SPR-PRC-3650</t>
  </si>
  <si>
    <t>MSP-PRODUCT COLLECTOR RFV</t>
  </si>
  <si>
    <t>14-3650</t>
  </si>
  <si>
    <t>MEM-PRO-014-UTL-CSY-3906</t>
  </si>
  <si>
    <t>MSP-PROCESS DEFOAMER PUMP</t>
  </si>
  <si>
    <t>14-3906</t>
  </si>
  <si>
    <t>14-3906C</t>
  </si>
  <si>
    <t>MEM-PRO-014-UTL-CHS-4159</t>
  </si>
  <si>
    <t>MSP-CHILL WTR SUPPLY PUMP #4</t>
  </si>
  <si>
    <t>14-4159</t>
  </si>
  <si>
    <t>MEM-PRO-014-WEI-WIS-4303</t>
  </si>
  <si>
    <t>MSP-COUNTER CURRENT TANK AGITATOR</t>
  </si>
  <si>
    <t>14-4303</t>
  </si>
  <si>
    <t>COUNTER CURT TANK AGITATOR</t>
  </si>
  <si>
    <t>MEM-PRO-014-IDN-IDF-4704</t>
  </si>
  <si>
    <t>MSP-CAUSTIC ADJ TK AGITATOR</t>
  </si>
  <si>
    <t>14-4704</t>
  </si>
  <si>
    <t>MEM-PRO-014-UTL-CSY-4711</t>
  </si>
  <si>
    <t>MSP-PASTEURIZATION TANK AGITATOR</t>
  </si>
  <si>
    <t>14-4711</t>
  </si>
  <si>
    <t>PASTEURIZATION TANK AGITATOR</t>
  </si>
  <si>
    <t>MEM-PRO-014-PKG-PAK-4902</t>
  </si>
  <si>
    <t>MSP-BLENDER SURGE BIN  RFV</t>
  </si>
  <si>
    <t>14-4902</t>
  </si>
  <si>
    <t>MSP-BLENDER SURGE BIN RFV</t>
  </si>
  <si>
    <t>MEM-PRO-014-STS-ALK-5101</t>
  </si>
  <si>
    <t>MSP-ALKALI TANK AGITATOR</t>
  </si>
  <si>
    <t>14-5101</t>
  </si>
  <si>
    <t>MEM-PRO-023-DIS-ALK-5110</t>
  </si>
  <si>
    <t>14-5110C</t>
  </si>
  <si>
    <t>MEM-PRO-014-IDN-HYS-5679</t>
  </si>
  <si>
    <t>MSP-SLAM SURGE TANK AGITATOR</t>
  </si>
  <si>
    <t>14-5679</t>
  </si>
  <si>
    <t>MEM-PRO-014-UTL-CSY-9174</t>
  </si>
  <si>
    <t>MSP-STARCH AGITATOR</t>
  </si>
  <si>
    <t>14-9174</t>
  </si>
  <si>
    <t>14-9174C</t>
  </si>
  <si>
    <t>MEM-PRO-014-UTL-CSY-9177</t>
  </si>
  <si>
    <t>MSP-STARCH WET-IN DISCHARGE PUMP</t>
  </si>
  <si>
    <t>14-9177C</t>
  </si>
  <si>
    <t>MEM-PRO-015-XTR-2EX-3203</t>
  </si>
  <si>
    <t>15-3203</t>
  </si>
  <si>
    <t>6 CENT SLUDGE TRANS CONVEYOR</t>
  </si>
  <si>
    <t>MEM-PRO-015-IDN-IDF-3435</t>
  </si>
  <si>
    <t>MS2P-E VACUUMIZER FEED PUMP</t>
  </si>
  <si>
    <t>15-3435</t>
  </si>
  <si>
    <t>2P EAST BOGEY FP</t>
  </si>
  <si>
    <t>MEM-PRO-015-UTL-CSY-3497</t>
  </si>
  <si>
    <t>MS2P-ENZYME WORK TANK AGITATOR</t>
  </si>
  <si>
    <t>15-3497</t>
  </si>
  <si>
    <t>ENZYME WORK TANK AGITATOR</t>
  </si>
  <si>
    <t>MEM-PRO-015-FED-FED-3866</t>
  </si>
  <si>
    <t>MS2P-N FEED DRYER FILTER SCREW CONVEYOR</t>
  </si>
  <si>
    <t>15-3866</t>
  </si>
  <si>
    <t>N FD FILTER SCREW CONVEYOR</t>
  </si>
  <si>
    <t>MEM-PRO-015-FED-FED-3888</t>
  </si>
  <si>
    <t>MS2P-S FEED DRYER FILTER SCREW CONVEYOR</t>
  </si>
  <si>
    <t>15-3888</t>
  </si>
  <si>
    <t>S FD FILTER SCREW CONVEYOR</t>
  </si>
  <si>
    <t>MEM-PRO-015-FED-SLT-4102</t>
  </si>
  <si>
    <t>MS2P-BELT PRESS SCREW CONVEYOR #2</t>
  </si>
  <si>
    <t>15-4102</t>
  </si>
  <si>
    <t>BELT PRESS SCREW CONVEYOR #2</t>
  </si>
  <si>
    <t>MEM-PRO-015-FED-BLP-4109</t>
  </si>
  <si>
    <t>MS2P-BELT PRESS DISCHARGE SCREW CONV #4</t>
  </si>
  <si>
    <t>15-4109</t>
  </si>
  <si>
    <t>BELT PRES DISCH SCREW CONV 4</t>
  </si>
  <si>
    <t>MEM-PRO-011-HPF-SDF-4925</t>
  </si>
  <si>
    <t>MP1-#2 SSMG HI-PRESS DRYER FEED PUMP</t>
  </si>
  <si>
    <t>11-4925-0</t>
  </si>
  <si>
    <t>MP1-#2 SSMG DRYER FEED PUMP</t>
  </si>
  <si>
    <t>MEM-PRO-011-HPF-SDF-4930</t>
  </si>
  <si>
    <t>MP1-#1 SSMG HI-PRESS DRYER FEED PUMP</t>
  </si>
  <si>
    <t>11-4930-0</t>
  </si>
  <si>
    <t>MP1-#1 SSMG DRYER FEED PUMP</t>
  </si>
  <si>
    <t>MEM-PRO-013-SPR-DRY-2473</t>
  </si>
  <si>
    <t>M3PB-DRYER BOTTOM RFV</t>
  </si>
  <si>
    <t>13-2473</t>
  </si>
  <si>
    <t>MEM-PRO-013-SPR-DRY-2481</t>
  </si>
  <si>
    <t>MP3B-N CYCLONE DISCHARGE RFV</t>
  </si>
  <si>
    <t>13-2481</t>
  </si>
  <si>
    <t>MEM-PRO-013-SPR-DRY-2489</t>
  </si>
  <si>
    <t>MP3B-S CYCLONE DISCHARGE RFV</t>
  </si>
  <si>
    <t>13-2489</t>
  </si>
  <si>
    <t>MEM-PRO-013-SPR-DRY-2522</t>
  </si>
  <si>
    <t>MP3B-S BAGHOUSE DISCHARGE RFV</t>
  </si>
  <si>
    <t>13-2522</t>
  </si>
  <si>
    <t>P3B-S BAGHOUSE DISCHARGE RFV</t>
  </si>
  <si>
    <t>MEM-PRO-013-FED-FED-3021</t>
  </si>
  <si>
    <t>MP3B-FEED DRYER VENT FILTER COLLCTOR RFV</t>
  </si>
  <si>
    <t>13-3021</t>
  </si>
  <si>
    <t>FD VENT FILTER COLLECTOR RFV</t>
  </si>
  <si>
    <t>MEM-PRO-013-FED-FED-3031</t>
  </si>
  <si>
    <t>13-3031</t>
  </si>
  <si>
    <t>FD DISCH TO FEED LOADOUT RFV</t>
  </si>
  <si>
    <t>MEM-PRO-013-BGY-TIL-6194</t>
  </si>
  <si>
    <t>MP3-N MC75 FEED PUMP</t>
  </si>
  <si>
    <t>13-6194</t>
  </si>
  <si>
    <t>MEM-PRO-013-BGY-TIL-6197</t>
  </si>
  <si>
    <t>MP3-S MC75 FEED PUMP</t>
  </si>
  <si>
    <t>13-6197</t>
  </si>
  <si>
    <t>MEM-PRO-013-CHL-REW-1451</t>
  </si>
  <si>
    <t>WET REWORK DISCHARGE PUMP</t>
  </si>
  <si>
    <t>13-1451</t>
  </si>
  <si>
    <t>=100/367</t>
  </si>
  <si>
    <t>MEM-PRO-015-HPF-SDF-3583</t>
  </si>
  <si>
    <t>182 and 32 on the number of teeth on each gear</t>
  </si>
  <si>
    <t>MEM-PRO-015-HPF-SDF-3587</t>
  </si>
  <si>
    <t>183 and 32 on the number of teeth on each gear</t>
  </si>
  <si>
    <t>MEM-PRO-015-HPF-SDF-3594</t>
  </si>
  <si>
    <t>184 and 32 on the number of teeth on each gear</t>
  </si>
  <si>
    <t>MEM-PRO-015-HPF-SDF-3598</t>
  </si>
  <si>
    <t>185 and 32 on the number of teeth on each gear</t>
  </si>
  <si>
    <t>MEM-PRO-014-HPF-SDF-3583</t>
  </si>
  <si>
    <t>178 and 32 on the number of teeth on each gear</t>
  </si>
  <si>
    <t>MEM-PRO-014-HPF-SDF-3587</t>
  </si>
  <si>
    <t>179 and 32 on the number of teeth on each gear</t>
  </si>
  <si>
    <t>MEM-PRO-014-HPF-SDF-3594</t>
  </si>
  <si>
    <t>180 and 32 on the number of teeth on each gear</t>
  </si>
  <si>
    <t>MEM-PRO-014-HPF-SDF-3598</t>
  </si>
  <si>
    <t>181 and 32 on the number of teeth on each gear</t>
  </si>
  <si>
    <t>172 and 32 on the number of teeth on each gear</t>
  </si>
  <si>
    <t>173 and 32 on the number of teeth on each gear</t>
  </si>
  <si>
    <t>MEM-PRO-013-HPF-SDF-6170</t>
  </si>
  <si>
    <t>174 and 32 on the number of teeth on each gear</t>
  </si>
  <si>
    <t>MEM-PRO-013-HPF-SDF-6171</t>
  </si>
  <si>
    <t>175 and 32 on the number of teeth on each gear</t>
  </si>
  <si>
    <t>MEM-PRO-013-HPF-SDF-6172</t>
  </si>
  <si>
    <t>176 and 32 on the number of teeth on each gear</t>
  </si>
  <si>
    <t>MEM-PRO-013-HPF-SDF-6173</t>
  </si>
  <si>
    <t>177 and 32 on the number of teeth on each gear</t>
  </si>
  <si>
    <t>Add to current equipment more points</t>
  </si>
  <si>
    <t>Add to Wireless program not currently on list</t>
  </si>
  <si>
    <t>Jason King, jason.king@emerson.com, +18653992446, Machinery Health Solutions Manager</t>
  </si>
  <si>
    <r>
      <t xml:space="preserve">Name new database as </t>
    </r>
    <r>
      <rPr>
        <sz val="16"/>
        <color rgb="FFFF0000"/>
        <rFont val="Arial"/>
        <family val="2"/>
      </rPr>
      <t>IFF-Vibe database update-2021</t>
    </r>
  </si>
  <si>
    <t xml:space="preserve">Equipment we never got readings on. </t>
  </si>
  <si>
    <t>MPU - MAIN PLANT UTILITIES</t>
  </si>
  <si>
    <t xml:space="preserve">  P3 CURD</t>
  </si>
  <si>
    <t>10-9306</t>
  </si>
  <si>
    <t xml:space="preserve">  SOUTH PLANT UTILITIES</t>
  </si>
  <si>
    <t>WR2</t>
  </si>
  <si>
    <t>MS2P-COOLING TOWER W WATER PUMP</t>
  </si>
  <si>
    <t xml:space="preserve">  MSP CIP</t>
  </si>
  <si>
    <t>MEM-PRO-014-SPR-PRC-5212</t>
  </si>
  <si>
    <t>MSP-DRY REWORK FAN</t>
  </si>
  <si>
    <t>10-5681</t>
  </si>
  <si>
    <t>MSP-CIP SUPPLY FEED PUMP TO PREC. TANK</t>
  </si>
  <si>
    <t>-</t>
  </si>
  <si>
    <t xml:space="preserve">  P1 CURD</t>
  </si>
  <si>
    <t>11-4435</t>
  </si>
  <si>
    <t>MSS-WELL PUMP #1 (SOUTHEAST)</t>
  </si>
  <si>
    <t>Removed from routes</t>
  </si>
  <si>
    <t>MEM-PRO-014-SPR-PRC-3646</t>
  </si>
  <si>
    <t>MSP-DRYER BOTTOM PRODUCT SCREENER</t>
  </si>
  <si>
    <t>MEM-PRO-010-UTL-IAS-1402</t>
  </si>
  <si>
    <t>MSS-AIR RECEIVER FOR #6 AIR COMPRESSOR</t>
  </si>
  <si>
    <t>MEM-PRO-010-UTL-IAS-2105</t>
  </si>
  <si>
    <t>MSS-N PLANT #1 AIR COMPRESSOR 100 HP</t>
  </si>
  <si>
    <t>MEM-PRO-010-BLD-IAS-0893</t>
  </si>
  <si>
    <t>MRAL-25 HP AIR COMPRESSOR</t>
  </si>
  <si>
    <t>MEM-PRO-010-UTL-IAS-0893</t>
  </si>
  <si>
    <t>delete</t>
  </si>
  <si>
    <t>MEM-PRO-011-XTR-1EX-4159</t>
  </si>
  <si>
    <t>MEM-PRO-014-WEI-WIS-3038</t>
  </si>
  <si>
    <t>MSP-DUST COLLECTOR #3 ROTARY VALVE</t>
  </si>
  <si>
    <t>MEM-PRO-011-CON-1SC-4565</t>
  </si>
  <si>
    <t>MP1-CENTRIFUGE PROD POT MOYNO DISCH PUMP</t>
  </si>
  <si>
    <t>MEM-PRO-014-FED-SLT-3203</t>
  </si>
  <si>
    <t>MSP-3RD EXT SLUDGE CONV FROM #4 SHARP</t>
  </si>
  <si>
    <t>MEM-PRO-011-IDN-IDF-4777</t>
  </si>
  <si>
    <t>MP1-NEUTRAL TK DISCH PUMP, REDUCER &amp; MOT</t>
  </si>
  <si>
    <t>MEM-PRO-011-CON-1SC-4510</t>
  </si>
  <si>
    <t>MP1-#1 CONCENTRATOR DISCH PUMP</t>
  </si>
  <si>
    <t>MEM-PRO-011-XTR-2EX-4341</t>
  </si>
  <si>
    <t>MEM-PRO-011-XTR-2EX-9323</t>
  </si>
  <si>
    <t>MP1  2ND EXT DCNTR SLDG PUMP</t>
  </si>
  <si>
    <t>MEM-PRO-013-IDN-IDF-6289</t>
  </si>
  <si>
    <t>MP3B - NEUT TK AGITATOR MTR</t>
  </si>
  <si>
    <t>MEM-PRO-015-UTL-PRW-4208</t>
  </si>
  <si>
    <t>MS2P-90 DEG F PROCESS WTR PUMP</t>
  </si>
  <si>
    <t>MEM-PRO-015-SPR-DRY-8109</t>
  </si>
  <si>
    <t>MS2P-VF BAGHOUSE RFV</t>
  </si>
  <si>
    <t>Never</t>
  </si>
  <si>
    <t>MEM-PRO-013-IDN-IDF-6119</t>
  </si>
  <si>
    <t>MP3B-IDN FEED TANK AGITATOR</t>
  </si>
  <si>
    <t>MEM-PRO-013-IDN-HYS-6323</t>
  </si>
  <si>
    <t>MP3B-E BATCH TANK AGITATOR</t>
  </si>
  <si>
    <t>MEM-PRO-013-IDN-HYS-6322</t>
  </si>
  <si>
    <t>MP3B-W BATCH TANK AGITATOR</t>
  </si>
  <si>
    <t>MEM-PRO-013-CHL-CCS-0182</t>
  </si>
  <si>
    <t>MP3B-N #3 CHILL TANK AGITATOR</t>
  </si>
  <si>
    <t>MEM-PRO-013-CHL-CCS-0181</t>
  </si>
  <si>
    <t>MP3B-S #4 CHILL TANK AGITATOR</t>
  </si>
  <si>
    <t>MEM-PRO-013-PKG-PAK-2277</t>
  </si>
  <si>
    <t>MP3-ASP. PACKER FAN</t>
  </si>
  <si>
    <t>MEM-PRO-013-CON-CRE-0149</t>
  </si>
  <si>
    <t>MP3B-#1/#2 CONC PRODUCT POT PUMP</t>
  </si>
  <si>
    <t>MEM-PRO-013-CON-CRE-0166</t>
  </si>
  <si>
    <t>MP3B-#3/4 CONC PRODUCT POT PUMP</t>
  </si>
  <si>
    <t>MEM-PRO-013-UTL-LAL-7246</t>
  </si>
  <si>
    <t>MP3 (LAL LIME) CONC P5000</t>
  </si>
  <si>
    <t>MEM-PRO-013-PKG-BLD-2190</t>
  </si>
  <si>
    <t>MP3B-BLENDER SEAL BLOWER</t>
  </si>
  <si>
    <t>MEM-PRO-014-CON-CRE-3344</t>
  </si>
  <si>
    <t>MSP-#2 CURD POT PUMP</t>
  </si>
  <si>
    <t>MEM-PRO-010-CAL-HPO-4060</t>
  </si>
  <si>
    <t>MSS-CALPRO LIME BIN #8 COLL BLWBK FAN</t>
  </si>
  <si>
    <t>MEM-PRO-010-OP1-AEQ-3333</t>
  </si>
  <si>
    <t>MP1-SCOTT DRYER BURNER CHAMBER</t>
  </si>
  <si>
    <t>MEM-PRO-014-CON-CRE-4098</t>
  </si>
  <si>
    <t>MSP-#4 CURD POT PUMP</t>
  </si>
  <si>
    <t>MSP-#6 CENTRIFUGE CONC SLUDGE PUMP</t>
  </si>
  <si>
    <t>MEM-PRO-014-CON-CON-3321</t>
  </si>
  <si>
    <t>MSP-#7 CENTRIFUGE SLUDGE PUMP</t>
  </si>
  <si>
    <t>MEM-PRO-010-OP1-AEQ-3297</t>
  </si>
  <si>
    <t>MP1-SCOTT DRYER E. DCE SCREW CONVEYOR</t>
  </si>
  <si>
    <t>MEM-PRO-011-WEI-WIS-4092</t>
  </si>
  <si>
    <t>MP1-ACRISON DCE VIBRATOR</t>
  </si>
  <si>
    <t>MSP-#1 SSMG HI-PRESS DRYER FEED PUMP</t>
  </si>
  <si>
    <t>MSP-#2 SSMG HI-PRESS DRYER FEED PUMP</t>
  </si>
  <si>
    <t>MSP-#3 SSMG HI-PRESS DRYER FEED PUMP</t>
  </si>
  <si>
    <t>MSP-#4 SSMG HI-PRESS DRYER FEED PUMP</t>
  </si>
  <si>
    <t>MP3B-#1 SSMG HI-PRESS DRYER FEED PUMP</t>
  </si>
  <si>
    <t>MP3B-#2 SSMG HI-PRESS DRYER FEED PUMP</t>
  </si>
  <si>
    <t>MP3B-#3 SSMG HI-PRESS DRYER FEED PUMP</t>
  </si>
  <si>
    <t>MP3B-#4 SSMG HI-PRESS DRYER FEED PUMP</t>
  </si>
  <si>
    <t>MEM-PRO-010-OPA-AEQ-1234</t>
  </si>
  <si>
    <t>MP1A-OIL TANK DISCHARGE VALVE</t>
  </si>
  <si>
    <t>MEM-PRO-013-CON-CON-0098</t>
  </si>
  <si>
    <t>MP3B-#1 CONC CENT PRODUCT PUMP</t>
  </si>
  <si>
    <t>MEM-PRO-013-CON-CON-0260</t>
  </si>
  <si>
    <t>MP3B-#2 CONC CENT PRODUCT PUMP</t>
  </si>
  <si>
    <t>MEM-PRO-013-CON-CON-0281</t>
  </si>
  <si>
    <t>MP3B-#3 CONC CENT PRODUCT PUMP</t>
  </si>
  <si>
    <t>MEM-PRO-013-CON-CON-0270</t>
  </si>
  <si>
    <t>MP3B-#4 CONC CENT PRODUCT PUMP</t>
  </si>
  <si>
    <t>MEM-PRO-013-PKG-PAK-2214</t>
  </si>
  <si>
    <t>MP3B-PACKER NUIS DUST COLL ASP FAN</t>
  </si>
  <si>
    <t>MEM-PRO-010-MDU-AEQ-6815</t>
  </si>
  <si>
    <t>MMDU-INLET FILTER FOR COOLING RING AIR</t>
  </si>
  <si>
    <t>init</t>
  </si>
  <si>
    <t>pip</t>
  </si>
  <si>
    <t>pok</t>
  </si>
  <si>
    <t>rts</t>
  </si>
  <si>
    <t>sch</t>
  </si>
  <si>
    <t>MEM-PRO-010-UTL-PRW-6557</t>
  </si>
  <si>
    <t>MSS-140 DEG WTR TK NORTH PUMP</t>
  </si>
  <si>
    <t>MEM-PRO-013-BGY-FCS-6295</t>
  </si>
  <si>
    <t>MP3B-N 600 VAC CONDENSATE PUMP</t>
  </si>
  <si>
    <t>MEM-PRO-011-WEI-WIS-4106</t>
  </si>
  <si>
    <t>MP1-540/545 RECEIVER</t>
  </si>
  <si>
    <t>MEM-PRO-011-WEI-WIS-4112</t>
  </si>
  <si>
    <t>MP1-540/545 PRECONDITIONER</t>
  </si>
  <si>
    <t>MEM-PRO-011-WEI-WIS-4123</t>
  </si>
  <si>
    <t>MP1-540/545 WET-IN GRINDER #1</t>
  </si>
  <si>
    <t>MEM-PRO-011-WEI-WIS-4118</t>
  </si>
  <si>
    <t>MP1-540/545 WET-IN TUBE DISCH PUMP</t>
  </si>
  <si>
    <t>MEM-PRO-013-PKG-PAK-2234</t>
  </si>
  <si>
    <t>MP3-ONLINE REWORK BAG SP STAT BLOWER</t>
  </si>
  <si>
    <t>MEM-PRO-013-PKG-PAK-2270</t>
  </si>
  <si>
    <t>MP3B-BB PACKER</t>
  </si>
  <si>
    <t>MEM-PRO-022-STS-W8T-5008</t>
  </si>
  <si>
    <t>MSS-W 800T BIN DISCH ROTARY VALVE</t>
  </si>
  <si>
    <t>MEM-PRO-014-GRD-MFG-3033</t>
  </si>
  <si>
    <t>MSP - D. GRND SRG HPPR DSCH RFV</t>
  </si>
  <si>
    <t>MEM-PRO-013-FED-FED-3020</t>
  </si>
  <si>
    <t>MP3B-FEED DRYER VENT FILTER COLLECTOR</t>
  </si>
  <si>
    <t>MEM-PRO-014-GRD-MFG-3042</t>
  </si>
  <si>
    <t>MSP-N. DUST COLLECTOR DSCH RFV #1</t>
  </si>
  <si>
    <t>MEM-PRO-022-STS-E8T-5010</t>
  </si>
  <si>
    <t>MSS-E 800T BIN DISCH ROTARY VALVE</t>
  </si>
  <si>
    <t>MEM-PRO-014-SPR-PRC-5205</t>
  </si>
  <si>
    <t>MSP-DRY REWORK ASPIRATION BIN RFV</t>
  </si>
  <si>
    <t>MEM-PRO-011-PKG-PAK-5306</t>
  </si>
  <si>
    <t>MP1B-ASPIRATION FILTER RFV</t>
  </si>
  <si>
    <t>MEM-PRO-014-PKG-BLD-3699</t>
  </si>
  <si>
    <t>MSP-PACKAGING ASPIRATION FILTER RCVR RFV</t>
  </si>
  <si>
    <t>MEM-PRO-014-SPR-DRY-3690</t>
  </si>
  <si>
    <t>MSP-SW CYCLONE ROTARY VALVE</t>
  </si>
  <si>
    <t>MEM-PRO-014-SPR-DRY-3635</t>
  </si>
  <si>
    <t>MSP-SW FILTER ROTARY VALVE</t>
  </si>
  <si>
    <t>MEM-PRO-014-SPR-DRY-3686</t>
  </si>
  <si>
    <t>MSP-SE CYCLONE ROTARY VALVE</t>
  </si>
  <si>
    <t>MEM-PRO-014-SPR-DRY-3619</t>
  </si>
  <si>
    <t>MSP-SE FILTER ROTARY VALVE</t>
  </si>
  <si>
    <t>MEM-PRO-014-SPR-DRY-3692</t>
  </si>
  <si>
    <t>MSP-NW CYCLONE ROTARY VALVE</t>
  </si>
  <si>
    <t>MEM-PRO-014-SPR-DRY-3643</t>
  </si>
  <si>
    <t>MSP-NW FILTER ROTARY VALVE</t>
  </si>
  <si>
    <t>MEM-PRO-014-SPR-DRY-3688</t>
  </si>
  <si>
    <t>MSP-NE CYCLONE ROTARY VALVE</t>
  </si>
  <si>
    <t>MEM-PRO-014-SPR-DRY-3628</t>
  </si>
  <si>
    <t>MSP-NE FILTER ROTARY VALVE</t>
  </si>
  <si>
    <t>MEM-PRO-014-FED-FED-3831</t>
  </si>
  <si>
    <t>MSP-WEST CYCLONE DISCH RFV</t>
  </si>
  <si>
    <t>MEM-PRO-014-FED-FED-3823</t>
  </si>
  <si>
    <t>MSP-FEED DRYER SURGE BIN DISCH RFV</t>
  </si>
  <si>
    <t>MEM-PRO-014-FED-FED-3825</t>
  </si>
  <si>
    <t>MSP-SURGE BIN DISC RFV TO FEED LOADOUT</t>
  </si>
  <si>
    <t>MEM-PRO-014-FED-FED-3804</t>
  </si>
  <si>
    <t>MSP-BED DRYER #1 &amp; #2 DISCH ROTARY VALVE</t>
  </si>
  <si>
    <t>MEM-PRO-014-FED-FED-3865</t>
  </si>
  <si>
    <t>MSP-FEED DRYER BAGHOUSE DISC RFV</t>
  </si>
  <si>
    <t>MEM-PRO-015-SPR-DRY-8063</t>
  </si>
  <si>
    <t>MS2P-NW BAGHOUSE RFV</t>
  </si>
  <si>
    <t>MEM-PRO-015-SPR-DRY-8041</t>
  </si>
  <si>
    <t>MS2P-SE CSP CYCLONE FINES RFV</t>
  </si>
  <si>
    <t>MEM-PRO-015-SPR-DRY-8083</t>
  </si>
  <si>
    <t>MS2P-SE BAGHOUSE RFV</t>
  </si>
  <si>
    <t>MEM-PRO-015-SPR-DRY-8073</t>
  </si>
  <si>
    <t>MS2P-SW BAGHOUSE RFV</t>
  </si>
  <si>
    <t>MEM-PRO-015-SPR-DRY-8037</t>
  </si>
  <si>
    <t>MS2P-SW CMC CYCLONE RFV</t>
  </si>
  <si>
    <t>MEM-PRO-015-SPR-DRY-8040</t>
  </si>
  <si>
    <t>MS2P-SE CMC CYCLONE RFV</t>
  </si>
  <si>
    <t>MEM-PRO-015-SPR-DRY-8035</t>
  </si>
  <si>
    <t>MS2P-NW CSP CYCLONE FINES RFV</t>
  </si>
  <si>
    <t>MEM-PRO-015-SPR-DRY-8038</t>
  </si>
  <si>
    <t>MS2P-SW CSP CYCLONE FINES RFV</t>
  </si>
  <si>
    <t>MEM-PRO-015-SPR-DRY-8034</t>
  </si>
  <si>
    <t>MS2P-NW CMC CYCLONE RFV</t>
  </si>
  <si>
    <t>MEM-PRO-015-SPR-DRY-8031</t>
  </si>
  <si>
    <t>MS2P-NE CMC CYCLONE RFV</t>
  </si>
  <si>
    <t>MEM-PRO-015-SPR-DRY-8053</t>
  </si>
  <si>
    <t>MS2P-NE BAGHOUSE RFV</t>
  </si>
  <si>
    <t>MEM-PRO-015-SPR-DRY-8032</t>
  </si>
  <si>
    <t>MS2P-NE CSP CYCLONE FINES RFV</t>
  </si>
  <si>
    <t>MEM-PRO-013-PCP-PHA-0080</t>
  </si>
  <si>
    <t>MP3B-CLARIFIED TANK</t>
  </si>
  <si>
    <t>MEM-PRO-011-UTL-PWS-5538</t>
  </si>
  <si>
    <t>CITY WATER BOOSTER PUMP</t>
  </si>
  <si>
    <t>MEM-PRO-011-MEB-CLF-5508</t>
  </si>
  <si>
    <t>ALPHA CLARIFIER TANK PUMP</t>
  </si>
  <si>
    <t>MEM-PRO-011-MEB-FCS-5832</t>
  </si>
  <si>
    <t>MP1 FLASH COOLER DISCH PUMP</t>
  </si>
  <si>
    <t>MEM-PRO-010-SLM-AEQ-5827</t>
  </si>
  <si>
    <t>MS2P-ACID LINE BLEED VALVE</t>
  </si>
  <si>
    <t>MEM-PRO-010-SLM-AEQ-5912</t>
  </si>
  <si>
    <t>MS2P-SLAM CONDENSATE PUMP</t>
  </si>
  <si>
    <t>MEM-PRO-011-MEB-MES-5926</t>
  </si>
  <si>
    <t>MP1 ALPHA RECIRC. PUMP # 2</t>
  </si>
  <si>
    <t>MEM-PRO-011-MEB-MES-5928</t>
  </si>
  <si>
    <t>MP1 ALPHA RECIRC. PUMP # 3</t>
  </si>
  <si>
    <t>MEM-PRO-011-MEB-MES-5942</t>
  </si>
  <si>
    <t>MP1 ALPHA RECIRC. PUMP # 4</t>
  </si>
  <si>
    <t>MEM-PRO-011-MEB-MES-5945</t>
  </si>
  <si>
    <t>MP1 ALPHA RECIRC. PUMP # 5</t>
  </si>
  <si>
    <t>MEM-PRO-011-MEB-CLF-5516</t>
  </si>
  <si>
    <t>ALPHA CLARIFIER CENTRIFUGE</t>
  </si>
  <si>
    <t>MEM-PRO-011-MEB-MES-5902</t>
  </si>
  <si>
    <t>MP1 ALPHA ULTRA FILTRATION FEED PUMP</t>
  </si>
  <si>
    <t>MEM-PRO-011-MEB-MES-5909</t>
  </si>
  <si>
    <t>MP1 ALPHA CIP PUMP FROM BALANCE TANK</t>
  </si>
  <si>
    <t>MEM-PRO-010-MDU-AEQ-7025</t>
  </si>
  <si>
    <t>MMDU-ASP. DCE GROUND FLAKE COLLECTOR</t>
  </si>
  <si>
    <t>MEM-PRO-010-MDU-AEQ-7035</t>
  </si>
  <si>
    <t>MMDU-U-42" WHOLE FLAKE GRINDER</t>
  </si>
  <si>
    <t>MEM-PRO-010-UTL-CWS-8510</t>
  </si>
  <si>
    <t>MSS-WEST PROCESS COOLING TOWER</t>
  </si>
  <si>
    <t> 1 x motor rpm vib is higher in motor. Likely a structural/base issue. Inpsect unit for base issues as time allows. Check fasteners and sheaves and belts also.</t>
  </si>
  <si>
    <t xml:space="preserve">Vane pass vibration and cavitation present in pump data. Ensure pump flows are within spec. </t>
  </si>
  <si>
    <t>C2H shows huge increase in 1-20 KHZ G's. Data shows non synch peaks indicitive of bearing faluts. Also back drive B1 and B2 have elevated G' and peakvue G's. Bearings are defective.Unit needs attention asap.</t>
  </si>
  <si>
    <t xml:space="preserve">Back drive has some 1 x rpm vibration. Check couplings, fasteners, and alignment as time allows. </t>
  </si>
  <si>
    <t xml:space="preserve">Motor data is starting to show signs of bearing defects. Back drive also has some 1 x rpm vibration. Check couplings, fasteners, and alignment as time allows. Watching motor bearing vib closely. </t>
  </si>
  <si>
    <t xml:space="preserve">Centrifuge has increased high 1 x rpm in vertical and axial data. May be imbalance and or sheave issue. Inpsect unit asap. </t>
  </si>
  <si>
    <t xml:space="preserve">Centrifuge has increased high 1 x motor and centrifuge rpm vibration in axial data. May be imbalance and or sheave issue. Inpsect unit asap. </t>
  </si>
  <si>
    <t xml:space="preserve">Motor data shows electrical peaks in data causing some elevated G's. Back drive bearings show some 1 x rpm vibration. Check couplings, fasteners, and alignment as time allows. </t>
  </si>
  <si>
    <t xml:space="preserve">Motor data shows electrical peaks in data causing some elevated G's. Centrifuge has elevated voverall vibration. Mainly 1 x rpm. Clean and flush may help. Watching motor vibs closely. </t>
  </si>
  <si>
    <t xml:space="preserve"> 1 x rpm can be seen in M1 motor data and centrifuge data. All centrifuge 1 x rpm. Clean and flush may help. </t>
  </si>
  <si>
    <t xml:space="preserve">Peak to peak waveform amplitude has increased on outboard fan bearing. Check bearing lube. Watching closely. </t>
  </si>
  <si>
    <t>Motor vib is still high…..Check sheaves and belts soon. Check all fasteners and motor base for issues.</t>
  </si>
  <si>
    <t xml:space="preserve">Data shows electrical vibration  present in motor. Check motor for soft foot issue as scheduling allows. Motor soft foot can cause an air gap issue and may be cause of electrical vibration (high G's)  in motor. Motor data also shows signs of bearing defects in DE motor bearing. Grinder alos has eleavted G's. Inpsect grinder if possible. </t>
  </si>
  <si>
    <t xml:space="preserve">Motor has electrical vibrations. May be air gap issue. </t>
  </si>
  <si>
    <t xml:space="preserve">Blower has elevated G's with noise floor. Check blower as time allows. </t>
  </si>
  <si>
    <t xml:space="preserve">data shows spindle section has some rpm harmoncs with noise floor and motor has some 1 x rpm vibration. Check sheaves, fasteners, and spindle bearing clearances as time allows. </t>
  </si>
  <si>
    <t xml:space="preserve">Centrifuge has increased overall vibration at outboard end. High 1 x rpm with a 2 and 3 x rpm peak as well. Clean and flush may help lower 1 x rpm vibration. Watching closely. </t>
  </si>
  <si>
    <t xml:space="preserve"> non-synch peaks still exist in back end conveyor bearings. Check conveyor slow shaft bearings soon.</t>
  </si>
  <si>
    <t xml:space="preserve"> Motor has electrical vibrations that may be associated with air gap variation. Monitoring this closely. </t>
  </si>
  <si>
    <t xml:space="preserve">Motor data shows decreased amplitude and decreased presence of bearing defect peaks in motor spectra. </t>
  </si>
  <si>
    <t>Need to confirm motor rpm.  Data shows sub synch vibration and several possible non synch peaks in motor data. Motor likely has defects. Confirm rpm and inpsect motor SOON.</t>
  </si>
  <si>
    <t>Fan data shows some slightly high G's in DE fan bearing. May be lube and or early stage bearing defects/wear. Watching closely.</t>
  </si>
  <si>
    <t>Check belts and sheaves as scheduling allows.</t>
  </si>
  <si>
    <t xml:space="preserve">Data shows ODE fan bearing data shows non synch peaks likely bearing faults. Unit needs attention soon. </t>
  </si>
  <si>
    <t xml:space="preserve">Motor has high  1 x rpm vibration. The high axial vibration suggests a coupling or base issue. Motor shaft could also be bent.  Check motor shaft, Check couplings, motor base, and alignment SOON. </t>
  </si>
  <si>
    <t>Motor vib is lower this survey but data still shows that motor has high  1 x rpm vibration. Axial seems highest in amplitude. High axial vibration suggests a coupling or base issue. Motor shaft could also be bent.  Check motor shaft, Check couplings, motor base, and alignment as time allows.</t>
  </si>
  <si>
    <t>Pump data shows pump vib to be much lower. TAR work?</t>
  </si>
  <si>
    <t xml:space="preserve">Increased vib at ODE fan bearing. Mostly 1 x rpm with some 6 x rpm. Not sure how many blades are on fan. Check fan for build up and damage SOON. </t>
  </si>
  <si>
    <t xml:space="preserve">Back end of centrifuge  shows high 2 x rpm axial. Check bearing and sungear if equppied. </t>
  </si>
  <si>
    <t>Back end of centrifuge has high vertical vibration. Check all fasteners, base, couplings, alignment etc. SOON. Checks back end bearings for looseness/wear (lift check). Vib is 1.15 ips overall at B1V</t>
  </si>
  <si>
    <t xml:space="preserve">Back end bearings and back drive motor have significant increase in vibration. 1 x and 2 x rpm vibration. Check all fasteners, couplings, shafts, alignment ASAP. Vib is over 1.5 ips overall at B2V and M4A. </t>
  </si>
  <si>
    <t>Motor data shows some high acceleation/ electrical vibrations so this may be a soft foot condition of the motor which can cause an air gap issue. Could also be a rotor issue.  Motor also has signs of early stage bearing issues. Back end of centrifuge has high vertical vibration. Check all fasteners, base, couplings, alignment etc. SOON. Checks back end bearings for looseness/wear (lift check). Vib is 1.7 ips overall at B1V</t>
  </si>
  <si>
    <t xml:space="preserve">Outboard centrifuge data remains to show high G's with some non-synchronous peaks likely associated with bearing defects. </t>
  </si>
  <si>
    <t>Data suggests to check alignment and check couplings for wear.</t>
  </si>
  <si>
    <t xml:space="preserve"> Motor data shows signs of bearing wear/defects. </t>
  </si>
  <si>
    <t>Motor data shows progressive bearing defects/wear. Motor needs attention soon.</t>
  </si>
  <si>
    <t xml:space="preserve">Pump has high 1,2,and 3 x rpm vibration. Pump base bolts are likely loose and need to be replaced and motor should be re-aligned asap. </t>
  </si>
  <si>
    <t xml:space="preserve"> centrifuge data shows some fit looseness/wear especially at the DE bearing. 1/2 order of rpm harmonics are present in DE data..Back end of centrifuge has high vertical vibration. Check all fasteners, base, couplings, alignment etc. SOON. Checks back end bearings for looseness/wear (lift check). Vib is 1.58 ips overall at B1V...Inpsect unit soon...Monitoring closely. </t>
  </si>
  <si>
    <t>Back end of centrifuge has high vertical vibration. Check all fasteners, base, couplings, alignment etc. SOON. Checks back end bearings for looseness/wear (lift check). Vib is .9 ips overall at B1V</t>
  </si>
  <si>
    <t>Centrifuge data shows a non-synchronous peak with harmonics (8.1 orders of rpm) which may be a race defect. Monitoring this issue closely.</t>
  </si>
  <si>
    <t>Back end of centrifuge has high vertical vibration. Check all fasteners, base, couplings, alignment etc. SOON. Checks back end bearings for looseness/wear (lift check). Vib is .6 ips overall at B1V</t>
  </si>
  <si>
    <t>Motor has some rpm harmonic peaks with some high axial vib. Check drive train components for wear as time allows.</t>
  </si>
  <si>
    <t>Blower has some 1 and 3 x rpm vibration. May have internal wear. Monitoring closely.</t>
  </si>
  <si>
    <t xml:space="preserve">Blower high frequency vib is still high not sure if work was done during TAR but this blower has issues and needs to be inspected soon. Check blower ASAP and enusre oil level is good. </t>
  </si>
  <si>
    <t xml:space="preserve">Blower has signs of internal wear. </t>
  </si>
  <si>
    <t xml:space="preserve">Motor has high vertical vibration. Check base, fasteners, sheaves, soon. </t>
  </si>
  <si>
    <t xml:space="preserve">Fan has some increased 1 x rpn vibration. Fan had high 1 x rpm vib a couple of months ago then decreased and now back up again. Mainly  1 x rpm. Fan may be getting build up on it causing imbalance. Speed has not changed. </t>
  </si>
  <si>
    <t>sub synch vibration is still present  Peak is at 9.3 Hz.Check belts and ensure fan is not running near resonance.  Motor is also showing signs of bearing defects. May be cage related due to 11 HZ modulation (.406 orders of rpm) Fan bearings also have increased noise floor and increased G's (Peakvue) Check motor and fan bearings as time allows.</t>
  </si>
  <si>
    <t xml:space="preserve">Pump has some vane pass vibration with some rpm sidebands. This is good indication of impeller wear or some other internal pump issue. Watching closely. </t>
  </si>
  <si>
    <t> 9 hz vibration comes and goes. Remaining above .7 ips . Check drive train components. May be load related.</t>
  </si>
  <si>
    <t xml:space="preserve">Sub synch vibration is present in motor and geardrive. 8.4 Hz. Check all base , fasteners, sheaves, belts as time allows. </t>
  </si>
  <si>
    <t xml:space="preserve"> Motor data and fan axial data shows high vibration. Some 1 x rpm with possible belt vibration. Check base, sheaves and belts soon. </t>
  </si>
  <si>
    <t xml:space="preserve"> Motor and fan data both have signs of bearing wear. Motor has some electrical vibrations as well. Inpsect unit soon </t>
  </si>
  <si>
    <t> Fan data shows low level defects/wear in fan bearings. Watching closely.</t>
  </si>
  <si>
    <t> Fan data shows low level defects/wear in fan bearings. Motor data has high fan speed vibration in motor verticals. Check base, fasteners, sheaves, belts SOON.  Watching closely.</t>
  </si>
  <si>
    <t> Fan data shows defects/wear in fan bearings. Watching closely.</t>
  </si>
  <si>
    <t xml:space="preserve">Motor may have some bearing issues. Data show some non sync peaks in spectra. Check motor as time allows. </t>
  </si>
  <si>
    <t xml:space="preserve">Motor data shows early stage beairng issues may be present. Could also be harmonics of second shaft of  screw compressor. Need confirmed speeds of shafts... Watching closely. </t>
  </si>
  <si>
    <t xml:space="preserve">Combo of electrical peaks in motor data with some low level motor bearing issues. Watching closely for change. </t>
  </si>
  <si>
    <t xml:space="preserve">Pump data shows cavitation. Ensure pump flows are correct. If flows are good, then there may be an internal issue with pump and or impeller. </t>
  </si>
  <si>
    <t>ump axial vibration is high. .6  ips axial...  Check pump couplings and fasteners soon. Ensure pump shaft isnt bent. Pump has some elevated G's likely due to raised noise floor in data that may be caused by cavitation.  Impeller may have damage or wear causing a mass unbalance of the pump. INSPECT SOON.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</si>
</sst>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m\-yy"/>
  </numFmts>
  <fonts count="32" x14ac:knownFonts="1">
    <font>
      <sz val="11"/>
      <color theme="1"/>
      <name val="Aptos Narrow"/>
      <family val="2"/>
      <scheme val="minor"/>
    </font>
    <font>
      <sz val="11"/>
      <color theme="1"/>
      <name val="Aptos Narrow"/>
      <family val="2"/>
      <scheme val="minor"/>
    </font>
    <font>
      <sz val="10"/>
      <name val="Arial"/>
      <family val="2"/>
    </font>
    <font>
      <b/>
      <sz val="24"/>
      <name val="Arial"/>
      <family val="2"/>
    </font>
    <font>
      <b/>
      <sz val="10"/>
      <name val="Arial"/>
      <family val="2"/>
    </font>
    <font>
      <b/>
      <sz val="14"/>
      <name val="Arial"/>
      <family val="2"/>
    </font>
    <font>
      <sz val="8"/>
      <name val="Arial"/>
      <family val="2"/>
    </font>
    <font>
      <sz val="8"/>
      <name val="Arial"/>
    </font>
    <font>
      <b/>
      <sz val="12"/>
      <name val="Arial"/>
    </font>
    <font>
      <b/>
      <sz val="12"/>
      <name val="Arial"/>
      <family val="2"/>
    </font>
    <font>
      <b/>
      <sz val="11"/>
      <name val="Arial"/>
      <family val="2"/>
    </font>
    <font>
      <strike/>
      <sz val="10"/>
      <color rgb="FFFF0000"/>
      <name val="Arial"/>
      <family val="2"/>
    </font>
    <font>
      <strike/>
      <sz val="11"/>
      <color rgb="FFFF0000"/>
      <name val="Aptos Narrow"/>
      <family val="2"/>
      <scheme val="minor"/>
    </font>
    <font>
      <sz val="10"/>
      <color theme="1"/>
      <name val="Arial"/>
      <family val="2"/>
    </font>
    <font>
      <sz val="10"/>
      <name val="Arial"/>
    </font>
    <font>
      <sz val="10"/>
      <color rgb="FF000000"/>
      <name val="Arial"/>
    </font>
    <font>
      <sz val="10"/>
      <color theme="1"/>
      <name val="Arial"/>
    </font>
    <font>
      <sz val="10"/>
      <color rgb="FF212121"/>
      <name val="Arial"/>
      <family val="2"/>
    </font>
    <font>
      <strike/>
      <sz val="11"/>
      <color theme="1"/>
      <name val="Aptos Narrow"/>
      <family val="2"/>
      <scheme val="minor"/>
    </font>
    <font>
      <strike/>
      <sz val="10"/>
      <name val="Arial"/>
      <family val="2"/>
    </font>
    <font>
      <strike/>
      <sz val="10"/>
      <color theme="0"/>
      <name val="Arial"/>
      <family val="2"/>
    </font>
    <font>
      <sz val="10"/>
      <color theme="0"/>
      <name val="Arial"/>
      <family val="2"/>
    </font>
    <font>
      <sz val="12"/>
      <color rgb="FFFF0000"/>
      <name val="Aptos Narrow"/>
      <family val="2"/>
      <scheme val="minor"/>
    </font>
    <font>
      <sz val="11"/>
      <name val="Aptos Narrow"/>
      <family val="2"/>
      <scheme val="minor"/>
    </font>
    <font>
      <b/>
      <sz val="18"/>
      <name val="Arial"/>
      <family val="2"/>
    </font>
    <font>
      <b/>
      <sz val="20"/>
      <color theme="1"/>
      <name val="Aptos Narrow"/>
      <family val="2"/>
      <scheme val="minor"/>
    </font>
    <font>
      <sz val="16"/>
      <color rgb="FFFF0000"/>
      <name val="Arial"/>
      <family val="2"/>
    </font>
    <font>
      <sz val="10"/>
      <color rgb="FFFF0000"/>
      <name val="Arial"/>
      <family val="2"/>
    </font>
    <font>
      <b/>
      <sz val="48"/>
      <name val="Arial"/>
      <family val="2"/>
    </font>
    <font>
      <strike/>
      <vertAlign val="superscript"/>
      <sz val="11"/>
      <color theme="1"/>
      <name val="Aptos Narrow"/>
      <family val="2"/>
      <scheme val="minor"/>
    </font>
    <font>
      <strike/>
      <vertAlign val="superscript"/>
      <sz val="10"/>
      <name val="Arial"/>
      <family val="2"/>
    </font>
    <font>
      <strike/>
      <sz val="10"/>
      <color rgb="FF7030A0"/>
      <name val="Arial"/>
      <family val="2"/>
    </font>
  </fonts>
  <fills count="26">
    <fill>
      <patternFill patternType="none"/>
    </fill>
    <fill>
      <patternFill patternType="gray125"/>
    </fill>
    <fill>
      <patternFill patternType="solid">
        <fgColor rgb="FFFF0000"/>
        <bgColor indexed="64"/>
      </patternFill>
    </fill>
    <fill>
      <patternFill patternType="solid">
        <fgColor rgb="FF00FF00"/>
        <bgColor indexed="64"/>
      </patternFill>
    </fill>
    <fill>
      <patternFill patternType="solid">
        <fgColor rgb="FFFF00FF"/>
        <bgColor indexed="64"/>
      </patternFill>
    </fill>
    <fill>
      <patternFill patternType="solid">
        <fgColor rgb="FFFFFF00"/>
        <bgColor indexed="64"/>
      </patternFill>
    </fill>
    <fill>
      <patternFill patternType="solid">
        <fgColor rgb="FF0070C0"/>
        <bgColor indexed="64"/>
      </patternFill>
    </fill>
    <fill>
      <patternFill patternType="solid">
        <fgColor indexed="11"/>
        <bgColor indexed="64"/>
      </patternFill>
    </fill>
    <fill>
      <patternFill patternType="solid">
        <fgColor theme="3" tint="0.59999389629810485"/>
        <bgColor indexed="64"/>
      </patternFill>
    </fill>
    <fill>
      <patternFill patternType="solid">
        <fgColor rgb="FF00B0F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66FF33"/>
        <bgColor rgb="FF000000"/>
      </patternFill>
    </fill>
    <fill>
      <patternFill patternType="solid">
        <fgColor rgb="FF00FF00"/>
        <bgColor rgb="FF000000"/>
      </patternFill>
    </fill>
    <fill>
      <patternFill patternType="solid">
        <fgColor rgb="FFFFFF00"/>
        <bgColor rgb="FF000000"/>
      </patternFill>
    </fill>
    <fill>
      <patternFill patternType="solid">
        <fgColor theme="5" tint="0.59999389629810485"/>
        <bgColor rgb="FF000000"/>
      </patternFill>
    </fill>
    <fill>
      <patternFill patternType="solid">
        <fgColor theme="0" tint="-0.14999847407452621"/>
        <bgColor rgb="FF000000"/>
      </patternFill>
    </fill>
    <fill>
      <patternFill patternType="solid">
        <fgColor rgb="FFFF00FF"/>
        <bgColor rgb="FF000000"/>
      </patternFill>
    </fill>
    <fill>
      <patternFill patternType="solid">
        <fgColor theme="5" tint="0.59999389629810485"/>
        <bgColor indexed="64"/>
      </patternFill>
    </fill>
    <fill>
      <patternFill patternType="solid">
        <fgColor rgb="FF0070C0"/>
        <bgColor rgb="FF000000"/>
      </patternFill>
    </fill>
    <fill>
      <patternFill patternType="solid">
        <fgColor rgb="FFFF0000"/>
        <bgColor rgb="FF000000"/>
      </patternFill>
    </fill>
    <fill>
      <patternFill patternType="solid">
        <fgColor rgb="FFFFC000"/>
        <bgColor indexed="64"/>
      </patternFill>
    </fill>
    <fill>
      <patternFill patternType="solid">
        <fgColor theme="7" tint="0.79998168889431442"/>
        <bgColor indexed="64"/>
      </patternFill>
    </fill>
    <fill>
      <patternFill patternType="solid">
        <fgColor rgb="FFC10FA8"/>
        <bgColor indexed="64"/>
      </patternFill>
    </fill>
    <fill>
      <patternFill patternType="solid">
        <fgColor theme="9" tint="0.59999389629810485"/>
        <bgColor indexed="64"/>
      </patternFill>
    </fill>
  </fills>
  <borders count="4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6"/>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2" fillId="0" borderId="0"/>
  </cellStyleXfs>
  <cellXfs count="454">
    <xf numFmtId="0" fontId="0" fillId="0" borderId="0" xfId="0"/>
    <xf numFmtId="0" fontId="2" fillId="2" borderId="3" xfId="2" applyFill="1" applyBorder="1" applyAlignment="1">
      <alignment horizontal="center" vertical="center" wrapText="1"/>
    </xf>
    <xf numFmtId="0" fontId="2" fillId="0" borderId="4" xfId="2" applyBorder="1" applyAlignment="1">
      <alignment vertical="center" wrapText="1"/>
    </xf>
    <xf numFmtId="9" fontId="5" fillId="0" borderId="3" xfId="2" applyNumberFormat="1" applyFont="1" applyBorder="1" applyAlignment="1">
      <alignment horizontal="center" vertical="center" wrapText="1"/>
    </xf>
    <xf numFmtId="9" fontId="6" fillId="0" borderId="5" xfId="1" applyFont="1" applyBorder="1" applyAlignment="1">
      <alignment vertical="center" wrapText="1"/>
    </xf>
    <xf numFmtId="9" fontId="2" fillId="0" borderId="5" xfId="1" applyFont="1" applyBorder="1" applyAlignment="1">
      <alignment vertical="center" wrapText="1"/>
    </xf>
    <xf numFmtId="9" fontId="6" fillId="0" borderId="6" xfId="1" applyFont="1" applyBorder="1" applyAlignment="1">
      <alignment vertical="center" wrapText="1"/>
    </xf>
    <xf numFmtId="1" fontId="6" fillId="0" borderId="6" xfId="1" applyNumberFormat="1" applyFont="1" applyBorder="1" applyAlignment="1">
      <alignment vertical="center" wrapText="1"/>
    </xf>
    <xf numFmtId="9" fontId="7" fillId="0" borderId="6" xfId="1" applyFont="1" applyBorder="1" applyAlignment="1">
      <alignment vertical="center" wrapText="1"/>
    </xf>
    <xf numFmtId="2" fontId="6" fillId="0" borderId="6" xfId="1" applyNumberFormat="1" applyFont="1" applyBorder="1" applyAlignment="1">
      <alignment horizontal="left" vertical="center" wrapText="1"/>
    </xf>
    <xf numFmtId="2" fontId="6" fillId="3" borderId="7" xfId="1" applyNumberFormat="1" applyFont="1" applyFill="1" applyBorder="1" applyAlignment="1">
      <alignment horizontal="center" vertical="center" wrapText="1"/>
    </xf>
    <xf numFmtId="164" fontId="8" fillId="3" borderId="7" xfId="2" applyNumberFormat="1" applyFont="1" applyFill="1" applyBorder="1" applyAlignment="1">
      <alignment horizontal="center" vertical="center" textRotation="90" wrapText="1"/>
    </xf>
    <xf numFmtId="164" fontId="9" fillId="3" borderId="8" xfId="2" applyNumberFormat="1" applyFont="1" applyFill="1" applyBorder="1" applyAlignment="1">
      <alignment horizontal="center" vertical="center" textRotation="90" wrapText="1"/>
    </xf>
    <xf numFmtId="164" fontId="9" fillId="3" borderId="6" xfId="2" applyNumberFormat="1" applyFont="1" applyFill="1" applyBorder="1" applyAlignment="1">
      <alignment horizontal="center" vertical="center" textRotation="90" wrapText="1"/>
    </xf>
    <xf numFmtId="14" fontId="2" fillId="0" borderId="9" xfId="2" applyNumberFormat="1" applyBorder="1" applyAlignment="1">
      <alignment vertical="center" wrapText="1"/>
    </xf>
    <xf numFmtId="0" fontId="2" fillId="0" borderId="2" xfId="2" applyBorder="1" applyAlignment="1">
      <alignment vertical="center"/>
    </xf>
    <xf numFmtId="0" fontId="2" fillId="0" borderId="0" xfId="2" applyAlignment="1">
      <alignment vertical="center"/>
    </xf>
    <xf numFmtId="0" fontId="2" fillId="4" borderId="12" xfId="2" applyFill="1" applyBorder="1" applyAlignment="1">
      <alignment horizontal="center" vertical="center" wrapText="1"/>
    </xf>
    <xf numFmtId="0" fontId="2" fillId="0" borderId="13" xfId="2" applyBorder="1" applyAlignment="1">
      <alignment vertical="center" wrapText="1"/>
    </xf>
    <xf numFmtId="9" fontId="5" fillId="0" borderId="14" xfId="2" applyNumberFormat="1" applyFont="1" applyBorder="1" applyAlignment="1">
      <alignment horizontal="center" vertical="center" wrapText="1"/>
    </xf>
    <xf numFmtId="9" fontId="6" fillId="0" borderId="7" xfId="1" applyFont="1" applyBorder="1" applyAlignment="1">
      <alignment vertical="center" wrapText="1"/>
    </xf>
    <xf numFmtId="9" fontId="2" fillId="0" borderId="7" xfId="1" applyFont="1" applyBorder="1" applyAlignment="1">
      <alignment vertical="center" wrapText="1"/>
    </xf>
    <xf numFmtId="9" fontId="6" fillId="0" borderId="15" xfId="1" applyFont="1" applyBorder="1" applyAlignment="1">
      <alignment vertical="center" wrapText="1"/>
    </xf>
    <xf numFmtId="2" fontId="6" fillId="0" borderId="6" xfId="1" applyNumberFormat="1" applyFont="1" applyBorder="1" applyAlignment="1">
      <alignment vertical="center" wrapText="1"/>
    </xf>
    <xf numFmtId="14" fontId="2" fillId="0" borderId="16" xfId="2" applyNumberFormat="1" applyBorder="1" applyAlignment="1">
      <alignment vertical="center" wrapText="1"/>
    </xf>
    <xf numFmtId="0" fontId="2" fillId="0" borderId="11" xfId="2" applyBorder="1" applyAlignment="1">
      <alignment vertical="center"/>
    </xf>
    <xf numFmtId="0" fontId="2" fillId="5" borderId="12" xfId="2" applyFill="1" applyBorder="1" applyAlignment="1">
      <alignment horizontal="center" vertical="center" wrapText="1"/>
    </xf>
    <xf numFmtId="0" fontId="2" fillId="0" borderId="16" xfId="2" applyBorder="1" applyAlignment="1">
      <alignment vertical="center" wrapText="1"/>
    </xf>
    <xf numFmtId="0" fontId="2" fillId="6" borderId="12" xfId="2" applyFill="1" applyBorder="1" applyAlignment="1">
      <alignment horizontal="center" vertical="center" wrapText="1"/>
    </xf>
    <xf numFmtId="10" fontId="6" fillId="0" borderId="7" xfId="1" applyNumberFormat="1" applyFont="1" applyBorder="1" applyAlignment="1">
      <alignment vertical="center" wrapText="1"/>
    </xf>
    <xf numFmtId="0" fontId="2" fillId="7" borderId="12" xfId="2" applyFill="1" applyBorder="1" applyAlignment="1">
      <alignment horizontal="center" vertical="center" wrapText="1"/>
    </xf>
    <xf numFmtId="0" fontId="2" fillId="8" borderId="12" xfId="2" applyFill="1" applyBorder="1" applyAlignment="1">
      <alignment horizontal="center" vertical="center" wrapText="1"/>
    </xf>
    <xf numFmtId="9" fontId="5" fillId="0" borderId="17" xfId="2" applyNumberFormat="1" applyFont="1" applyBorder="1" applyAlignment="1">
      <alignment horizontal="center" vertical="center" wrapText="1"/>
    </xf>
    <xf numFmtId="9" fontId="6" fillId="0" borderId="18" xfId="1" applyFont="1" applyBorder="1" applyAlignment="1">
      <alignment vertical="center" wrapText="1"/>
    </xf>
    <xf numFmtId="9" fontId="2" fillId="0" borderId="18" xfId="1" applyFont="1" applyBorder="1" applyAlignment="1">
      <alignment vertical="center" wrapText="1"/>
    </xf>
    <xf numFmtId="9" fontId="6" fillId="0" borderId="13" xfId="1" applyFont="1" applyBorder="1" applyAlignment="1">
      <alignment vertical="center" wrapText="1"/>
    </xf>
    <xf numFmtId="1" fontId="6" fillId="0" borderId="13" xfId="1" applyNumberFormat="1" applyFont="1" applyBorder="1" applyAlignment="1">
      <alignment vertical="center" wrapText="1"/>
    </xf>
    <xf numFmtId="2" fontId="6" fillId="0" borderId="13" xfId="1" applyNumberFormat="1" applyFont="1" applyBorder="1" applyAlignment="1">
      <alignment horizontal="left" vertical="center" wrapText="1"/>
    </xf>
    <xf numFmtId="0" fontId="2" fillId="9" borderId="21" xfId="2" applyFill="1" applyBorder="1" applyAlignment="1">
      <alignment horizontal="center" vertical="center" wrapText="1"/>
    </xf>
    <xf numFmtId="0" fontId="2" fillId="0" borderId="22" xfId="2" applyBorder="1" applyAlignment="1">
      <alignment vertical="center" wrapText="1"/>
    </xf>
    <xf numFmtId="9" fontId="6" fillId="0" borderId="24" xfId="1" applyFont="1" applyBorder="1" applyAlignment="1">
      <alignment horizontal="center" vertical="center" wrapText="1"/>
    </xf>
    <xf numFmtId="9" fontId="6" fillId="0" borderId="25" xfId="1" applyFont="1" applyBorder="1" applyAlignment="1">
      <alignment horizontal="center" vertical="center" wrapText="1"/>
    </xf>
    <xf numFmtId="9" fontId="6" fillId="0" borderId="26" xfId="1" applyFont="1" applyBorder="1" applyAlignment="1">
      <alignment horizontal="center" vertical="center" wrapText="1"/>
    </xf>
    <xf numFmtId="9" fontId="6" fillId="0" borderId="0" xfId="1" applyFont="1" applyBorder="1" applyAlignment="1">
      <alignment horizontal="center" vertical="center" wrapText="1"/>
    </xf>
    <xf numFmtId="9" fontId="6" fillId="0" borderId="0" xfId="1" applyFont="1" applyAlignment="1">
      <alignment horizontal="center" vertical="center" wrapText="1"/>
    </xf>
    <xf numFmtId="2" fontId="6" fillId="0" borderId="0" xfId="1" applyNumberFormat="1" applyFont="1" applyAlignment="1">
      <alignment horizontal="left" vertical="center" wrapText="1"/>
    </xf>
    <xf numFmtId="164" fontId="9" fillId="3" borderId="13" xfId="2" applyNumberFormat="1" applyFont="1" applyFill="1" applyBorder="1" applyAlignment="1">
      <alignment horizontal="center" vertical="center" textRotation="90" wrapText="1"/>
    </xf>
    <xf numFmtId="0" fontId="2" fillId="0" borderId="27" xfId="2" applyBorder="1" applyAlignment="1">
      <alignment vertical="center"/>
    </xf>
    <xf numFmtId="0" fontId="9" fillId="10" borderId="28" xfId="2" applyFont="1" applyFill="1" applyBorder="1" applyAlignment="1" applyProtection="1">
      <alignment horizontal="center" vertical="center" wrapText="1"/>
      <protection locked="0"/>
    </xf>
    <xf numFmtId="0" fontId="9" fillId="10" borderId="5" xfId="2" applyFont="1" applyFill="1" applyBorder="1" applyAlignment="1" applyProtection="1">
      <alignment horizontal="center" vertical="center" wrapText="1"/>
      <protection locked="0"/>
    </xf>
    <xf numFmtId="0" fontId="9" fillId="10" borderId="29" xfId="2" applyFont="1" applyFill="1" applyBorder="1" applyAlignment="1" applyProtection="1">
      <alignment horizontal="center" vertical="center" wrapText="1"/>
      <protection locked="0"/>
    </xf>
    <xf numFmtId="0" fontId="9" fillId="0" borderId="29" xfId="2" applyFont="1" applyBorder="1" applyAlignment="1" applyProtection="1">
      <alignment horizontal="center" vertical="center" wrapText="1"/>
      <protection locked="0"/>
    </xf>
    <xf numFmtId="164" fontId="9" fillId="10" borderId="29" xfId="2" applyNumberFormat="1" applyFont="1" applyFill="1" applyBorder="1" applyAlignment="1" applyProtection="1">
      <alignment horizontal="center" vertical="center" textRotation="90" wrapText="1"/>
      <protection locked="0"/>
    </xf>
    <xf numFmtId="164" fontId="9" fillId="10" borderId="6" xfId="2" applyNumberFormat="1" applyFont="1" applyFill="1" applyBorder="1" applyAlignment="1" applyProtection="1">
      <alignment horizontal="center" vertical="center" textRotation="90" wrapText="1"/>
      <protection locked="0"/>
    </xf>
    <xf numFmtId="164" fontId="9" fillId="11" borderId="6" xfId="2" applyNumberFormat="1" applyFont="1" applyFill="1" applyBorder="1" applyAlignment="1" applyProtection="1">
      <alignment horizontal="center" vertical="center" textRotation="90" wrapText="1"/>
      <protection locked="0"/>
    </xf>
    <xf numFmtId="164" fontId="9" fillId="11" borderId="29" xfId="2" applyNumberFormat="1" applyFont="1" applyFill="1" applyBorder="1" applyAlignment="1" applyProtection="1">
      <alignment horizontal="center" vertical="center" textRotation="90" wrapText="1"/>
      <protection locked="0"/>
    </xf>
    <xf numFmtId="164" fontId="9" fillId="11" borderId="15" xfId="2" applyNumberFormat="1" applyFont="1" applyFill="1" applyBorder="1" applyAlignment="1" applyProtection="1">
      <alignment horizontal="center" vertical="center" textRotation="90" wrapText="1"/>
      <protection locked="0"/>
    </xf>
    <xf numFmtId="49" fontId="9" fillId="11" borderId="15" xfId="2" applyNumberFormat="1" applyFont="1" applyFill="1" applyBorder="1" applyAlignment="1" applyProtection="1">
      <alignment horizontal="center" vertical="center" textRotation="90" wrapText="1"/>
      <protection locked="0"/>
    </xf>
    <xf numFmtId="2" fontId="9" fillId="11" borderId="15" xfId="2" applyNumberFormat="1" applyFont="1" applyFill="1" applyBorder="1" applyAlignment="1" applyProtection="1">
      <alignment horizontal="left" vertical="center" wrapText="1"/>
      <protection locked="0"/>
    </xf>
    <xf numFmtId="2" fontId="9" fillId="3" borderId="7" xfId="2" applyNumberFormat="1" applyFont="1" applyFill="1" applyBorder="1" applyAlignment="1" applyProtection="1">
      <alignment horizontal="center" vertical="center" textRotation="90" wrapText="1"/>
      <protection locked="0"/>
    </xf>
    <xf numFmtId="17" fontId="9" fillId="10" borderId="6" xfId="2" applyNumberFormat="1" applyFont="1" applyFill="1" applyBorder="1" applyAlignment="1" applyProtection="1">
      <alignment horizontal="center" vertical="center" wrapText="1"/>
      <protection locked="0"/>
    </xf>
    <xf numFmtId="0" fontId="9" fillId="10" borderId="30" xfId="2" applyFont="1" applyFill="1" applyBorder="1" applyAlignment="1" applyProtection="1">
      <alignment horizontal="center" vertical="center" wrapText="1"/>
      <protection locked="0"/>
    </xf>
    <xf numFmtId="0" fontId="2" fillId="4" borderId="5" xfId="2" applyFill="1" applyBorder="1" applyAlignment="1">
      <alignment horizontal="center" vertical="center" wrapText="1"/>
    </xf>
    <xf numFmtId="0" fontId="2" fillId="5" borderId="5" xfId="2" applyFill="1" applyBorder="1" applyAlignment="1">
      <alignment horizontal="center" vertical="center" wrapText="1"/>
    </xf>
    <xf numFmtId="0" fontId="2" fillId="6" borderId="5" xfId="2" applyFill="1" applyBorder="1" applyAlignment="1">
      <alignment horizontal="center" vertical="center" wrapText="1"/>
    </xf>
    <xf numFmtId="0" fontId="2" fillId="7" borderId="5" xfId="2" applyFill="1" applyBorder="1" applyAlignment="1">
      <alignment horizontal="center" vertical="center" wrapText="1"/>
    </xf>
    <xf numFmtId="0" fontId="2" fillId="8" borderId="5" xfId="2" applyFill="1" applyBorder="1" applyAlignment="1">
      <alignment horizontal="center" vertical="center" wrapText="1"/>
    </xf>
    <xf numFmtId="0" fontId="2" fillId="9" borderId="5" xfId="2" applyFill="1" applyBorder="1" applyAlignment="1">
      <alignment horizontal="center" vertical="center" wrapText="1"/>
    </xf>
    <xf numFmtId="0" fontId="2" fillId="8" borderId="31" xfId="2" applyFill="1" applyBorder="1" applyAlignment="1">
      <alignment horizontal="center" vertical="center" wrapText="1"/>
    </xf>
    <xf numFmtId="0" fontId="2" fillId="0" borderId="0" xfId="2" applyAlignment="1" applyProtection="1">
      <alignment vertical="center"/>
      <protection locked="0"/>
    </xf>
    <xf numFmtId="0" fontId="2" fillId="0" borderId="32" xfId="2" applyBorder="1" applyAlignment="1">
      <alignment vertical="center"/>
    </xf>
    <xf numFmtId="0" fontId="2" fillId="0" borderId="7" xfId="2" applyBorder="1" applyAlignment="1">
      <alignment vertical="center" wrapText="1"/>
    </xf>
    <xf numFmtId="0" fontId="2" fillId="0" borderId="7" xfId="2" applyBorder="1" applyAlignment="1">
      <alignment horizontal="center" vertical="center"/>
    </xf>
    <xf numFmtId="49" fontId="2" fillId="12" borderId="7" xfId="2" applyNumberFormat="1" applyFill="1" applyBorder="1" applyAlignment="1">
      <alignment horizontal="center" vertical="center"/>
    </xf>
    <xf numFmtId="0" fontId="2" fillId="12" borderId="7" xfId="2" applyFill="1" applyBorder="1" applyAlignment="1">
      <alignment horizontal="center" vertical="center"/>
    </xf>
    <xf numFmtId="0" fontId="2" fillId="5" borderId="7" xfId="2" applyFill="1" applyBorder="1" applyAlignment="1">
      <alignment horizontal="center" vertical="center"/>
    </xf>
    <xf numFmtId="0" fontId="2" fillId="7" borderId="7" xfId="2" applyFill="1" applyBorder="1" applyAlignment="1">
      <alignment horizontal="center" vertical="center" wrapText="1"/>
    </xf>
    <xf numFmtId="0" fontId="2" fillId="7" borderId="33" xfId="2" applyFill="1" applyBorder="1" applyAlignment="1">
      <alignment horizontal="center" vertical="center" wrapText="1"/>
    </xf>
    <xf numFmtId="0" fontId="2" fillId="11" borderId="33" xfId="2" applyFill="1" applyBorder="1" applyAlignment="1">
      <alignment horizontal="center" vertical="center" wrapText="1"/>
    </xf>
    <xf numFmtId="0" fontId="2" fillId="3" borderId="7" xfId="2" applyFill="1" applyBorder="1" applyAlignment="1">
      <alignment horizontal="center" vertical="center" wrapText="1"/>
    </xf>
    <xf numFmtId="2" fontId="2" fillId="3" borderId="7" xfId="2" applyNumberFormat="1" applyFill="1" applyBorder="1" applyAlignment="1">
      <alignment horizontal="center" vertical="center" wrapText="1"/>
    </xf>
    <xf numFmtId="2" fontId="2" fillId="13" borderId="7" xfId="0" applyNumberFormat="1" applyFont="1" applyFill="1" applyBorder="1" applyAlignment="1">
      <alignment horizontal="center" vertical="center" wrapText="1"/>
    </xf>
    <xf numFmtId="2" fontId="2" fillId="11" borderId="7" xfId="2" applyNumberFormat="1" applyFill="1" applyBorder="1" applyAlignment="1">
      <alignment horizontal="left" vertical="center" wrapText="1"/>
    </xf>
    <xf numFmtId="0" fontId="2" fillId="14" borderId="7" xfId="0" applyFont="1" applyFill="1" applyBorder="1" applyAlignment="1">
      <alignment horizontal="center" wrapText="1"/>
    </xf>
    <xf numFmtId="0" fontId="2" fillId="14" borderId="7" xfId="0" applyFont="1" applyFill="1" applyBorder="1" applyAlignment="1">
      <alignment wrapText="1"/>
    </xf>
    <xf numFmtId="14" fontId="2" fillId="5" borderId="6" xfId="2" applyNumberFormat="1" applyFill="1" applyBorder="1" applyAlignment="1">
      <alignment horizontal="center" vertical="center" wrapText="1"/>
    </xf>
    <xf numFmtId="0" fontId="2" fillId="0" borderId="34" xfId="2" applyBorder="1" applyAlignment="1">
      <alignment horizontal="center" vertical="center"/>
    </xf>
    <xf numFmtId="0" fontId="2" fillId="0" borderId="12" xfId="2" applyBorder="1" applyAlignment="1">
      <alignment vertical="center"/>
    </xf>
    <xf numFmtId="0" fontId="2" fillId="0" borderId="7" xfId="2" applyBorder="1" applyAlignment="1">
      <alignment vertical="center"/>
    </xf>
    <xf numFmtId="9" fontId="2" fillId="0" borderId="33" xfId="1" applyFont="1" applyBorder="1" applyAlignment="1">
      <alignment vertical="center"/>
    </xf>
    <xf numFmtId="0" fontId="2" fillId="3" borderId="33" xfId="2" applyFill="1" applyBorder="1" applyAlignment="1">
      <alignment horizontal="center" vertical="center" wrapText="1"/>
    </xf>
    <xf numFmtId="2" fontId="2" fillId="15" borderId="7" xfId="0" applyNumberFormat="1" applyFont="1" applyFill="1" applyBorder="1" applyAlignment="1">
      <alignment horizontal="center" vertical="center" wrapText="1"/>
    </xf>
    <xf numFmtId="1" fontId="2" fillId="16" borderId="7" xfId="0" applyNumberFormat="1" applyFont="1" applyFill="1" applyBorder="1" applyAlignment="1">
      <alignment horizontal="left" vertical="center" wrapText="1"/>
    </xf>
    <xf numFmtId="0" fontId="2" fillId="13" borderId="7" xfId="0" applyFont="1" applyFill="1" applyBorder="1" applyAlignment="1">
      <alignment horizontal="center" vertical="center" wrapText="1"/>
    </xf>
    <xf numFmtId="2" fontId="2" fillId="17" borderId="7" xfId="0" applyNumberFormat="1" applyFont="1" applyFill="1" applyBorder="1" applyAlignment="1">
      <alignment horizontal="left" vertical="center" wrapText="1"/>
    </xf>
    <xf numFmtId="0" fontId="11" fillId="0" borderId="32" xfId="2" applyFont="1" applyBorder="1" applyAlignment="1">
      <alignment vertical="center"/>
    </xf>
    <xf numFmtId="0" fontId="11" fillId="0" borderId="7" xfId="2" applyFont="1" applyBorder="1" applyAlignment="1">
      <alignment vertical="center" wrapText="1"/>
    </xf>
    <xf numFmtId="0" fontId="11" fillId="0" borderId="7" xfId="2" applyFont="1" applyBorder="1" applyAlignment="1">
      <alignment horizontal="center" vertical="center"/>
    </xf>
    <xf numFmtId="49" fontId="11" fillId="12" borderId="7" xfId="2" applyNumberFormat="1" applyFont="1" applyFill="1" applyBorder="1" applyAlignment="1">
      <alignment horizontal="center" vertical="center"/>
    </xf>
    <xf numFmtId="0" fontId="11" fillId="12" borderId="7" xfId="2" applyFont="1" applyFill="1" applyBorder="1" applyAlignment="1">
      <alignment horizontal="center" vertical="center"/>
    </xf>
    <xf numFmtId="0" fontId="11" fillId="5" borderId="7" xfId="2" applyFont="1" applyFill="1" applyBorder="1" applyAlignment="1">
      <alignment horizontal="center" vertical="center"/>
    </xf>
    <xf numFmtId="0" fontId="11" fillId="7" borderId="7" xfId="2" applyFont="1" applyFill="1" applyBorder="1" applyAlignment="1">
      <alignment horizontal="center" vertical="center" wrapText="1"/>
    </xf>
    <xf numFmtId="0" fontId="11" fillId="7" borderId="33" xfId="2" applyFont="1" applyFill="1" applyBorder="1" applyAlignment="1">
      <alignment horizontal="center" vertical="center" wrapText="1"/>
    </xf>
    <xf numFmtId="0" fontId="11" fillId="11" borderId="33" xfId="2" applyFont="1" applyFill="1" applyBorder="1" applyAlignment="1">
      <alignment horizontal="center" vertical="center" wrapText="1"/>
    </xf>
    <xf numFmtId="0" fontId="11" fillId="11" borderId="7" xfId="2" applyFont="1" applyFill="1" applyBorder="1" applyAlignment="1">
      <alignment horizontal="center" vertical="center" wrapText="1"/>
    </xf>
    <xf numFmtId="0" fontId="11" fillId="3" borderId="7" xfId="2" applyFont="1" applyFill="1" applyBorder="1" applyAlignment="1">
      <alignment horizontal="center" vertical="center" wrapText="1"/>
    </xf>
    <xf numFmtId="2" fontId="11" fillId="3" borderId="7" xfId="2" applyNumberFormat="1" applyFont="1" applyFill="1" applyBorder="1" applyAlignment="1">
      <alignment horizontal="center" vertical="center" wrapText="1"/>
    </xf>
    <xf numFmtId="14" fontId="11" fillId="5" borderId="6" xfId="2" applyNumberFormat="1" applyFont="1" applyFill="1" applyBorder="1" applyAlignment="1">
      <alignment horizontal="center" vertical="center" wrapText="1"/>
    </xf>
    <xf numFmtId="0" fontId="11" fillId="0" borderId="34" xfId="2" applyFont="1" applyBorder="1" applyAlignment="1">
      <alignment horizontal="center" vertical="center"/>
    </xf>
    <xf numFmtId="0" fontId="11" fillId="0" borderId="12" xfId="2" applyFont="1" applyBorder="1" applyAlignment="1">
      <alignment vertical="center"/>
    </xf>
    <xf numFmtId="0" fontId="11" fillId="0" borderId="7" xfId="2" applyFont="1" applyBorder="1" applyAlignment="1">
      <alignment vertical="center"/>
    </xf>
    <xf numFmtId="9" fontId="11" fillId="0" borderId="33" xfId="1" applyFont="1" applyBorder="1" applyAlignment="1">
      <alignment vertical="center"/>
    </xf>
    <xf numFmtId="0" fontId="11" fillId="0" borderId="0" xfId="2" applyFont="1" applyAlignment="1">
      <alignment vertical="center"/>
    </xf>
    <xf numFmtId="0" fontId="2" fillId="11" borderId="7" xfId="2" applyFill="1" applyBorder="1" applyAlignment="1">
      <alignment horizontal="center" vertical="center" wrapText="1"/>
    </xf>
    <xf numFmtId="2" fontId="2" fillId="18" borderId="7" xfId="0" applyNumberFormat="1" applyFont="1" applyFill="1" applyBorder="1" applyAlignment="1">
      <alignment horizontal="center" vertical="center" wrapText="1"/>
    </xf>
    <xf numFmtId="49" fontId="0" fillId="12" borderId="7" xfId="0" applyNumberFormat="1" applyFill="1" applyBorder="1" applyAlignment="1">
      <alignment horizontal="center" vertical="center"/>
    </xf>
    <xf numFmtId="0" fontId="0" fillId="0" borderId="7" xfId="0" applyBorder="1" applyAlignment="1">
      <alignment horizontal="center" vertical="center"/>
    </xf>
    <xf numFmtId="0" fontId="2" fillId="0" borderId="7" xfId="2" applyBorder="1" applyAlignment="1">
      <alignment horizontal="center" vertical="center" wrapText="1"/>
    </xf>
    <xf numFmtId="0" fontId="2" fillId="2" borderId="7" xfId="2" applyFill="1" applyBorder="1" applyAlignment="1">
      <alignment horizontal="center" vertical="center"/>
    </xf>
    <xf numFmtId="0" fontId="2" fillId="14" borderId="33" xfId="0" applyFont="1" applyFill="1" applyBorder="1" applyAlignment="1">
      <alignment wrapText="1"/>
    </xf>
    <xf numFmtId="0" fontId="2" fillId="14" borderId="7" xfId="0" applyFont="1" applyFill="1" applyBorder="1"/>
    <xf numFmtId="0" fontId="0" fillId="0" borderId="7" xfId="0" applyBorder="1" applyAlignment="1">
      <alignment vertical="center" wrapText="1"/>
    </xf>
    <xf numFmtId="0" fontId="0" fillId="0" borderId="32" xfId="0" applyBorder="1" applyAlignment="1">
      <alignment vertical="center"/>
    </xf>
    <xf numFmtId="1" fontId="2" fillId="19" borderId="7" xfId="2" applyNumberFormat="1" applyFill="1" applyBorder="1" applyAlignment="1">
      <alignment horizontal="left" vertical="center" wrapText="1"/>
    </xf>
    <xf numFmtId="2" fontId="2" fillId="20" borderId="7" xfId="0" applyNumberFormat="1" applyFont="1" applyFill="1" applyBorder="1" applyAlignment="1">
      <alignment horizontal="center" vertical="center" wrapText="1"/>
    </xf>
    <xf numFmtId="0" fontId="12" fillId="0" borderId="32" xfId="0" applyFont="1" applyBorder="1" applyAlignment="1">
      <alignment vertical="center"/>
    </xf>
    <xf numFmtId="0" fontId="12" fillId="0" borderId="7" xfId="0" applyFont="1" applyBorder="1" applyAlignment="1">
      <alignment vertical="center"/>
    </xf>
    <xf numFmtId="49" fontId="2" fillId="0" borderId="7" xfId="2" applyNumberFormat="1" applyBorder="1" applyAlignment="1">
      <alignment horizontal="center" vertical="center"/>
    </xf>
    <xf numFmtId="2" fontId="2" fillId="21" borderId="7" xfId="0" applyNumberFormat="1" applyFont="1" applyFill="1" applyBorder="1" applyAlignment="1">
      <alignment horizontal="center" vertical="center" wrapText="1"/>
    </xf>
    <xf numFmtId="0" fontId="0" fillId="12" borderId="32" xfId="0" applyFill="1" applyBorder="1" applyAlignment="1">
      <alignment vertical="center"/>
    </xf>
    <xf numFmtId="0" fontId="2" fillId="12" borderId="7" xfId="2" applyFill="1" applyBorder="1" applyAlignment="1">
      <alignment vertical="center" wrapText="1"/>
    </xf>
    <xf numFmtId="0" fontId="2" fillId="5" borderId="7" xfId="2" applyFill="1" applyBorder="1" applyAlignment="1">
      <alignment horizontal="center" vertical="center" wrapText="1"/>
    </xf>
    <xf numFmtId="0" fontId="2" fillId="14" borderId="7" xfId="0" applyFont="1" applyFill="1" applyBorder="1" applyAlignment="1">
      <alignment horizontal="center" vertical="center" wrapText="1"/>
    </xf>
    <xf numFmtId="0" fontId="13" fillId="0" borderId="32" xfId="2" applyFont="1" applyBorder="1" applyAlignment="1">
      <alignment vertical="center"/>
    </xf>
    <xf numFmtId="49" fontId="0" fillId="0" borderId="32" xfId="0" applyNumberFormat="1" applyBorder="1" applyAlignment="1">
      <alignment vertical="center"/>
    </xf>
    <xf numFmtId="2" fontId="2" fillId="4" borderId="7" xfId="2" applyNumberFormat="1" applyFill="1" applyBorder="1" applyAlignment="1">
      <alignment horizontal="center" vertical="center" wrapText="1"/>
    </xf>
    <xf numFmtId="0" fontId="0" fillId="0" borderId="7" xfId="0" applyBorder="1" applyAlignment="1">
      <alignment vertical="center"/>
    </xf>
    <xf numFmtId="0" fontId="2" fillId="13" borderId="7" xfId="0" applyFont="1" applyFill="1" applyBorder="1" applyAlignment="1">
      <alignment horizontal="center" wrapText="1"/>
    </xf>
    <xf numFmtId="0" fontId="2" fillId="12" borderId="32" xfId="2" applyFill="1" applyBorder="1" applyAlignment="1">
      <alignment vertical="center"/>
    </xf>
    <xf numFmtId="0" fontId="14" fillId="0" borderId="7" xfId="2" applyFont="1" applyBorder="1" applyAlignment="1">
      <alignment vertical="center" wrapText="1"/>
    </xf>
    <xf numFmtId="0" fontId="2" fillId="9" borderId="7" xfId="2" applyFill="1" applyBorder="1" applyAlignment="1">
      <alignment horizontal="center" vertical="center"/>
    </xf>
    <xf numFmtId="0" fontId="15" fillId="2" borderId="7" xfId="2" applyFont="1" applyFill="1" applyBorder="1" applyAlignment="1">
      <alignment horizontal="center" vertical="center"/>
    </xf>
    <xf numFmtId="0" fontId="0" fillId="12" borderId="7" xfId="0" applyFill="1" applyBorder="1" applyAlignment="1">
      <alignment vertical="center" wrapText="1"/>
    </xf>
    <xf numFmtId="0" fontId="2" fillId="22" borderId="7" xfId="2" applyFill="1" applyBorder="1" applyAlignment="1">
      <alignment horizontal="center" vertical="center"/>
    </xf>
    <xf numFmtId="0" fontId="14" fillId="0" borderId="7" xfId="2" applyFont="1" applyBorder="1" applyAlignment="1">
      <alignment vertical="center"/>
    </xf>
    <xf numFmtId="0" fontId="2" fillId="22" borderId="32" xfId="2" applyFill="1" applyBorder="1" applyAlignment="1">
      <alignment vertical="center"/>
    </xf>
    <xf numFmtId="0" fontId="14" fillId="22" borderId="7" xfId="2" applyFont="1" applyFill="1" applyBorder="1" applyAlignment="1">
      <alignment vertical="center" wrapText="1"/>
    </xf>
    <xf numFmtId="0" fontId="2" fillId="22" borderId="7" xfId="2" applyFill="1" applyBorder="1" applyAlignment="1">
      <alignment horizontal="center" vertical="center" wrapText="1"/>
    </xf>
    <xf numFmtId="0" fontId="2" fillId="22" borderId="34" xfId="2" applyFill="1" applyBorder="1" applyAlignment="1">
      <alignment horizontal="center" vertical="center"/>
    </xf>
    <xf numFmtId="0" fontId="0" fillId="12" borderId="7" xfId="0" applyFill="1" applyBorder="1" applyAlignment="1">
      <alignment vertical="center"/>
    </xf>
    <xf numFmtId="0" fontId="4" fillId="5" borderId="7" xfId="2" applyFont="1" applyFill="1" applyBorder="1" applyAlignment="1">
      <alignment horizontal="center" vertical="center" wrapText="1"/>
    </xf>
    <xf numFmtId="0" fontId="14" fillId="0" borderId="0" xfId="2" applyFont="1" applyAlignment="1">
      <alignment vertical="center" wrapText="1"/>
    </xf>
    <xf numFmtId="2" fontId="2" fillId="5" borderId="7" xfId="2" applyNumberFormat="1" applyFill="1" applyBorder="1" applyAlignment="1">
      <alignment horizontal="center" vertical="center" wrapText="1"/>
    </xf>
    <xf numFmtId="0" fontId="2" fillId="15" borderId="7" xfId="0" applyFont="1" applyFill="1" applyBorder="1" applyAlignment="1">
      <alignment horizontal="center" vertical="center" wrapText="1"/>
    </xf>
    <xf numFmtId="0" fontId="16" fillId="0" borderId="7" xfId="2" applyFont="1" applyBorder="1" applyAlignment="1">
      <alignment vertical="center" wrapText="1"/>
    </xf>
    <xf numFmtId="0" fontId="13" fillId="0" borderId="7" xfId="2" applyFont="1" applyBorder="1" applyAlignment="1">
      <alignment vertical="center" wrapText="1"/>
    </xf>
    <xf numFmtId="0" fontId="2" fillId="14" borderId="7" xfId="0" applyFont="1" applyFill="1" applyBorder="1" applyAlignment="1">
      <alignment horizontal="center"/>
    </xf>
    <xf numFmtId="0" fontId="0" fillId="12" borderId="7" xfId="0" applyFill="1" applyBorder="1" applyAlignment="1">
      <alignment horizontal="center" vertical="center"/>
    </xf>
    <xf numFmtId="0" fontId="2" fillId="3" borderId="7" xfId="2" applyFill="1" applyBorder="1" applyAlignment="1">
      <alignment horizontal="center" vertical="center"/>
    </xf>
    <xf numFmtId="0" fontId="0" fillId="0" borderId="0" xfId="0" applyAlignment="1">
      <alignment vertical="center"/>
    </xf>
    <xf numFmtId="0" fontId="2" fillId="15" borderId="7" xfId="0" applyFont="1" applyFill="1" applyBorder="1" applyAlignment="1">
      <alignment horizontal="center" wrapText="1"/>
    </xf>
    <xf numFmtId="0" fontId="2" fillId="0" borderId="0" xfId="2" applyAlignment="1">
      <alignment vertical="center" wrapText="1"/>
    </xf>
    <xf numFmtId="0" fontId="2" fillId="14" borderId="33" xfId="0" applyFont="1" applyFill="1" applyBorder="1" applyAlignment="1">
      <alignment horizontal="center" wrapText="1"/>
    </xf>
    <xf numFmtId="2" fontId="2" fillId="3" borderId="33" xfId="2" applyNumberFormat="1" applyFill="1" applyBorder="1" applyAlignment="1">
      <alignment horizontal="center" vertical="center" wrapText="1"/>
    </xf>
    <xf numFmtId="14" fontId="2" fillId="5" borderId="15" xfId="2" applyNumberFormat="1" applyFill="1" applyBorder="1" applyAlignment="1">
      <alignment horizontal="center" vertical="center" wrapText="1"/>
    </xf>
    <xf numFmtId="0" fontId="2" fillId="23" borderId="7" xfId="2" applyFill="1" applyBorder="1" applyAlignment="1">
      <alignment horizontal="center" vertical="center" wrapText="1"/>
    </xf>
    <xf numFmtId="0" fontId="2" fillId="23" borderId="33" xfId="2" applyFill="1" applyBorder="1" applyAlignment="1">
      <alignment horizontal="center" vertical="center" wrapText="1"/>
    </xf>
    <xf numFmtId="0" fontId="2" fillId="5" borderId="33" xfId="2" applyFill="1" applyBorder="1" applyAlignment="1">
      <alignment horizontal="center" vertical="center" wrapText="1"/>
    </xf>
    <xf numFmtId="0" fontId="17" fillId="0" borderId="32" xfId="0" applyFont="1" applyBorder="1" applyAlignment="1">
      <alignment vertical="center"/>
    </xf>
    <xf numFmtId="0" fontId="0" fillId="0" borderId="35" xfId="0" applyBorder="1" applyAlignment="1">
      <alignment vertical="center"/>
    </xf>
    <xf numFmtId="49" fontId="2" fillId="0" borderId="18" xfId="2" applyNumberFormat="1" applyBorder="1" applyAlignment="1">
      <alignment horizontal="center" vertical="center"/>
    </xf>
    <xf numFmtId="0" fontId="2" fillId="12" borderId="18" xfId="2" applyFill="1" applyBorder="1" applyAlignment="1">
      <alignment horizontal="center" vertical="center"/>
    </xf>
    <xf numFmtId="0" fontId="2" fillId="5" borderId="18" xfId="2" applyFill="1" applyBorder="1" applyAlignment="1">
      <alignment horizontal="center" vertical="center"/>
    </xf>
    <xf numFmtId="0" fontId="2" fillId="7" borderId="36" xfId="2" applyFill="1" applyBorder="1" applyAlignment="1">
      <alignment horizontal="center" vertical="center" wrapText="1"/>
    </xf>
    <xf numFmtId="0" fontId="2" fillId="11" borderId="36" xfId="2" applyFill="1" applyBorder="1" applyAlignment="1">
      <alignment horizontal="center" vertical="center" wrapText="1"/>
    </xf>
    <xf numFmtId="0" fontId="2" fillId="0" borderId="37" xfId="2" applyBorder="1" applyAlignment="1">
      <alignment vertical="center" wrapText="1"/>
    </xf>
    <xf numFmtId="0" fontId="0" fillId="0" borderId="38" xfId="0" applyBorder="1" applyAlignment="1">
      <alignment vertical="center"/>
    </xf>
    <xf numFmtId="49" fontId="2" fillId="12" borderId="29" xfId="2" applyNumberFormat="1" applyFill="1" applyBorder="1" applyAlignment="1">
      <alignment horizontal="center" vertical="center"/>
    </xf>
    <xf numFmtId="0" fontId="2" fillId="12" borderId="29" xfId="2" applyFill="1" applyBorder="1" applyAlignment="1">
      <alignment horizontal="center" vertical="center"/>
    </xf>
    <xf numFmtId="0" fontId="2" fillId="5" borderId="29" xfId="2" applyFill="1" applyBorder="1" applyAlignment="1">
      <alignment horizontal="center" vertical="center"/>
    </xf>
    <xf numFmtId="0" fontId="2" fillId="7" borderId="6" xfId="2" applyFill="1" applyBorder="1" applyAlignment="1">
      <alignment horizontal="center" vertical="center" wrapText="1"/>
    </xf>
    <xf numFmtId="0" fontId="2" fillId="11" borderId="6" xfId="2" applyFill="1" applyBorder="1" applyAlignment="1">
      <alignment horizontal="center" vertical="center" wrapText="1"/>
    </xf>
    <xf numFmtId="49" fontId="2" fillId="12" borderId="18" xfId="2" applyNumberFormat="1" applyFill="1" applyBorder="1" applyAlignment="1">
      <alignment horizontal="center" vertical="center"/>
    </xf>
    <xf numFmtId="0" fontId="2" fillId="14" borderId="33" xfId="0" applyFont="1" applyFill="1" applyBorder="1" applyAlignment="1">
      <alignment horizontal="center" vertical="center" wrapText="1"/>
    </xf>
    <xf numFmtId="0" fontId="0" fillId="0" borderId="39" xfId="0" applyBorder="1" applyAlignment="1">
      <alignment vertical="center"/>
    </xf>
    <xf numFmtId="49" fontId="2" fillId="12" borderId="40" xfId="2" applyNumberFormat="1" applyFill="1" applyBorder="1" applyAlignment="1">
      <alignment horizontal="center" vertical="center"/>
    </xf>
    <xf numFmtId="0" fontId="2" fillId="12" borderId="40" xfId="2" applyFill="1" applyBorder="1" applyAlignment="1">
      <alignment horizontal="center" vertical="center"/>
    </xf>
    <xf numFmtId="0" fontId="2" fillId="5" borderId="40" xfId="2" applyFill="1" applyBorder="1" applyAlignment="1">
      <alignment horizontal="center" vertical="center"/>
    </xf>
    <xf numFmtId="0" fontId="2" fillId="7" borderId="13" xfId="2" applyFill="1" applyBorder="1" applyAlignment="1">
      <alignment horizontal="center" vertical="center" wrapText="1"/>
    </xf>
    <xf numFmtId="0" fontId="2" fillId="11" borderId="13" xfId="2" applyFill="1" applyBorder="1" applyAlignment="1">
      <alignment horizontal="center" vertical="center" wrapText="1"/>
    </xf>
    <xf numFmtId="0" fontId="2" fillId="14" borderId="7" xfId="0" applyFont="1" applyFill="1" applyBorder="1" applyAlignment="1">
      <alignment horizontal="center" vertical="center"/>
    </xf>
    <xf numFmtId="0" fontId="2" fillId="0" borderId="38" xfId="2" applyBorder="1" applyAlignment="1">
      <alignment vertical="center"/>
    </xf>
    <xf numFmtId="0" fontId="0" fillId="0" borderId="12" xfId="0" applyBorder="1" applyAlignment="1">
      <alignment vertical="center" wrapText="1"/>
    </xf>
    <xf numFmtId="0" fontId="2" fillId="0" borderId="12" xfId="2" applyBorder="1" applyAlignment="1">
      <alignment vertical="center" wrapText="1"/>
    </xf>
    <xf numFmtId="0" fontId="13" fillId="0" borderId="12" xfId="2" applyFont="1" applyBorder="1" applyAlignment="1">
      <alignment vertical="center" wrapText="1"/>
    </xf>
    <xf numFmtId="0" fontId="14" fillId="0" borderId="12" xfId="2" applyFont="1" applyBorder="1" applyAlignment="1">
      <alignment vertical="center"/>
    </xf>
    <xf numFmtId="49" fontId="0" fillId="0" borderId="7" xfId="0" applyNumberFormat="1" applyBorder="1" applyAlignment="1">
      <alignment horizontal="center" vertical="center"/>
    </xf>
    <xf numFmtId="0" fontId="13" fillId="0" borderId="35" xfId="2" applyFont="1" applyBorder="1" applyAlignment="1">
      <alignment vertical="center"/>
    </xf>
    <xf numFmtId="0" fontId="13" fillId="0" borderId="37" xfId="2" applyFont="1" applyBorder="1" applyAlignment="1">
      <alignment vertical="center" wrapText="1"/>
    </xf>
    <xf numFmtId="0" fontId="13" fillId="0" borderId="38" xfId="2" applyFont="1" applyBorder="1" applyAlignment="1">
      <alignment vertical="center"/>
    </xf>
    <xf numFmtId="0" fontId="14" fillId="0" borderId="12" xfId="2" applyFont="1" applyBorder="1" applyAlignment="1">
      <alignment vertical="center" wrapText="1"/>
    </xf>
    <xf numFmtId="0" fontId="2" fillId="3" borderId="36" xfId="2" applyFill="1" applyBorder="1" applyAlignment="1">
      <alignment horizontal="center" vertical="center" wrapText="1"/>
    </xf>
    <xf numFmtId="2" fontId="14" fillId="21" borderId="7" xfId="0" applyNumberFormat="1" applyFont="1" applyFill="1" applyBorder="1" applyAlignment="1">
      <alignment horizontal="center" vertical="center" wrapText="1"/>
    </xf>
    <xf numFmtId="0" fontId="2" fillId="2" borderId="18" xfId="2" applyFill="1" applyBorder="1" applyAlignment="1">
      <alignment horizontal="center" vertical="center"/>
    </xf>
    <xf numFmtId="0" fontId="0" fillId="12" borderId="37" xfId="0" applyFill="1" applyBorder="1" applyAlignment="1">
      <alignment vertical="center" wrapText="1"/>
    </xf>
    <xf numFmtId="0" fontId="2" fillId="0" borderId="35" xfId="2" applyBorder="1" applyAlignment="1">
      <alignment vertical="center"/>
    </xf>
    <xf numFmtId="49" fontId="0" fillId="12" borderId="18" xfId="0" applyNumberFormat="1" applyFill="1" applyBorder="1" applyAlignment="1">
      <alignment horizontal="center" vertical="center"/>
    </xf>
    <xf numFmtId="0" fontId="0" fillId="12" borderId="18" xfId="0" applyFill="1" applyBorder="1" applyAlignment="1">
      <alignment horizontal="center" vertical="center"/>
    </xf>
    <xf numFmtId="0" fontId="0" fillId="0" borderId="37" xfId="0" applyBorder="1" applyAlignment="1">
      <alignment vertical="center" wrapText="1"/>
    </xf>
    <xf numFmtId="0" fontId="2" fillId="3" borderId="6" xfId="2" applyFill="1" applyBorder="1" applyAlignment="1">
      <alignment horizontal="center" vertical="center" wrapText="1"/>
    </xf>
    <xf numFmtId="0" fontId="0" fillId="0" borderId="12" xfId="0" applyBorder="1" applyAlignment="1">
      <alignment vertical="center"/>
    </xf>
    <xf numFmtId="0" fontId="0" fillId="12" borderId="12" xfId="0" applyFill="1" applyBorder="1" applyAlignment="1">
      <alignment vertical="center" wrapText="1"/>
    </xf>
    <xf numFmtId="0" fontId="2" fillId="0" borderId="41" xfId="2" applyBorder="1" applyAlignment="1">
      <alignment vertical="center"/>
    </xf>
    <xf numFmtId="0" fontId="2" fillId="0" borderId="42" xfId="2" applyBorder="1" applyAlignment="1">
      <alignment horizontal="center" vertical="center"/>
    </xf>
    <xf numFmtId="49" fontId="2" fillId="12" borderId="42" xfId="2" applyNumberFormat="1" applyFill="1" applyBorder="1" applyAlignment="1">
      <alignment horizontal="center" vertical="center"/>
    </xf>
    <xf numFmtId="0" fontId="2" fillId="12" borderId="42" xfId="2" applyFill="1" applyBorder="1" applyAlignment="1">
      <alignment horizontal="center" vertical="center"/>
    </xf>
    <xf numFmtId="0" fontId="2" fillId="5" borderId="42" xfId="2" applyFill="1" applyBorder="1" applyAlignment="1">
      <alignment horizontal="center" vertical="center"/>
    </xf>
    <xf numFmtId="0" fontId="2" fillId="7" borderId="43" xfId="2" applyFill="1" applyBorder="1" applyAlignment="1">
      <alignment horizontal="center" vertical="center" wrapText="1"/>
    </xf>
    <xf numFmtId="0" fontId="2" fillId="3" borderId="43" xfId="2" applyFill="1" applyBorder="1" applyAlignment="1">
      <alignment horizontal="center" vertical="center" wrapText="1"/>
    </xf>
    <xf numFmtId="0" fontId="2" fillId="11" borderId="43" xfId="2" applyFill="1" applyBorder="1" applyAlignment="1">
      <alignment horizontal="center" vertical="center" wrapText="1"/>
    </xf>
    <xf numFmtId="0" fontId="2" fillId="3" borderId="42" xfId="2" applyFill="1" applyBorder="1" applyAlignment="1">
      <alignment horizontal="center" vertical="center" wrapText="1"/>
    </xf>
    <xf numFmtId="0" fontId="2" fillId="0" borderId="44" xfId="2" applyBorder="1" applyAlignment="1">
      <alignment horizontal="center" vertical="center"/>
    </xf>
    <xf numFmtId="0" fontId="2" fillId="0" borderId="45" xfId="2" applyBorder="1" applyAlignment="1">
      <alignment vertical="center"/>
    </xf>
    <xf numFmtId="0" fontId="2" fillId="0" borderId="42" xfId="2" applyBorder="1" applyAlignment="1">
      <alignment vertical="center"/>
    </xf>
    <xf numFmtId="9" fontId="2" fillId="0" borderId="43" xfId="1" applyFont="1" applyBorder="1" applyAlignment="1">
      <alignment vertical="center"/>
    </xf>
    <xf numFmtId="0" fontId="2" fillId="0" borderId="0" xfId="2" applyAlignment="1">
      <alignment horizontal="center" vertical="center"/>
    </xf>
    <xf numFmtId="49" fontId="0" fillId="0" borderId="0" xfId="0" applyNumberFormat="1" applyAlignment="1">
      <alignment horizontal="center" vertical="center"/>
    </xf>
    <xf numFmtId="0" fontId="2" fillId="0" borderId="0" xfId="2" applyAlignment="1">
      <alignment horizontal="center" vertical="center" wrapText="1"/>
    </xf>
    <xf numFmtId="2" fontId="2" fillId="0" borderId="0" xfId="2" applyNumberFormat="1" applyAlignment="1">
      <alignment horizontal="center" vertical="center" wrapText="1"/>
    </xf>
    <xf numFmtId="2" fontId="2" fillId="0" borderId="0" xfId="2" applyNumberFormat="1" applyAlignment="1">
      <alignment horizontal="left" vertical="center" wrapText="1"/>
    </xf>
    <xf numFmtId="14" fontId="2" fillId="0" borderId="0" xfId="2" applyNumberFormat="1" applyAlignment="1">
      <alignment horizontal="center" vertical="center" wrapText="1"/>
    </xf>
    <xf numFmtId="9" fontId="2" fillId="0" borderId="0" xfId="1" applyFont="1" applyFill="1" applyBorder="1" applyAlignment="1">
      <alignment vertical="center"/>
    </xf>
    <xf numFmtId="0" fontId="0" fillId="0" borderId="0" xfId="0" applyAlignment="1">
      <alignment horizontal="center" vertical="center"/>
    </xf>
    <xf numFmtId="9" fontId="2" fillId="0" borderId="0" xfId="1" applyFont="1" applyFill="1" applyAlignment="1">
      <alignment vertical="center"/>
    </xf>
    <xf numFmtId="0" fontId="2" fillId="12" borderId="0" xfId="2" applyFill="1" applyAlignment="1">
      <alignment vertical="center"/>
    </xf>
    <xf numFmtId="0" fontId="2" fillId="12" borderId="0" xfId="2" applyFill="1" applyAlignment="1">
      <alignment horizontal="center" vertical="center"/>
    </xf>
    <xf numFmtId="49" fontId="0" fillId="12" borderId="0" xfId="0" applyNumberFormat="1" applyFill="1" applyAlignment="1">
      <alignment horizontal="center" vertical="center"/>
    </xf>
    <xf numFmtId="0" fontId="0" fillId="12" borderId="0" xfId="0" applyFill="1" applyAlignment="1">
      <alignment horizontal="center" vertical="center"/>
    </xf>
    <xf numFmtId="0" fontId="2" fillId="12" borderId="0" xfId="2" applyFill="1" applyAlignment="1">
      <alignment horizontal="center" vertical="center" wrapText="1"/>
    </xf>
    <xf numFmtId="2" fontId="2" fillId="12" borderId="0" xfId="2" applyNumberFormat="1" applyFill="1" applyAlignment="1">
      <alignment horizontal="center" vertical="center" wrapText="1"/>
    </xf>
    <xf numFmtId="2" fontId="2" fillId="12" borderId="0" xfId="2" applyNumberFormat="1" applyFill="1" applyAlignment="1">
      <alignment horizontal="left" vertical="center" wrapText="1"/>
    </xf>
    <xf numFmtId="14" fontId="2" fillId="12" borderId="0" xfId="2" applyNumberFormat="1" applyFill="1" applyAlignment="1">
      <alignment horizontal="center" vertical="center" wrapText="1"/>
    </xf>
    <xf numFmtId="9" fontId="2" fillId="0" borderId="0" xfId="1" applyFont="1" applyAlignment="1">
      <alignment vertical="center"/>
    </xf>
    <xf numFmtId="0" fontId="18" fillId="0" borderId="32" xfId="0" applyFont="1" applyBorder="1" applyAlignment="1">
      <alignment vertical="center"/>
    </xf>
    <xf numFmtId="0" fontId="19" fillId="0" borderId="7" xfId="2" applyFont="1" applyBorder="1" applyAlignment="1">
      <alignment horizontal="center" vertical="center"/>
    </xf>
    <xf numFmtId="49" fontId="19" fillId="0" borderId="7" xfId="2" applyNumberFormat="1" applyFont="1" applyBorder="1" applyAlignment="1">
      <alignment horizontal="center" vertical="center"/>
    </xf>
    <xf numFmtId="0" fontId="2" fillId="3" borderId="29" xfId="2" applyFill="1" applyBorder="1" applyAlignment="1">
      <alignment horizontal="center" vertical="center" wrapText="1"/>
    </xf>
    <xf numFmtId="2" fontId="2" fillId="3" borderId="7" xfId="2" applyNumberFormat="1" applyFill="1" applyBorder="1" applyAlignment="1">
      <alignment horizontal="left" vertical="center" wrapText="1"/>
    </xf>
    <xf numFmtId="14" fontId="2" fillId="5" borderId="33" xfId="2" applyNumberFormat="1" applyFill="1" applyBorder="1" applyAlignment="1">
      <alignment horizontal="center" vertical="center" wrapText="1"/>
    </xf>
    <xf numFmtId="0" fontId="19" fillId="0" borderId="32" xfId="2" applyFont="1" applyBorder="1" applyAlignment="1">
      <alignment vertical="center"/>
    </xf>
    <xf numFmtId="49" fontId="18" fillId="0" borderId="7" xfId="0" applyNumberFormat="1" applyFont="1" applyBorder="1" applyAlignment="1">
      <alignment horizontal="center" vertical="center"/>
    </xf>
    <xf numFmtId="49" fontId="19" fillId="12" borderId="7" xfId="2" applyNumberFormat="1" applyFont="1" applyFill="1" applyBorder="1" applyAlignment="1">
      <alignment horizontal="center" vertical="center"/>
    </xf>
    <xf numFmtId="0" fontId="19" fillId="12" borderId="7" xfId="2" applyFont="1" applyFill="1" applyBorder="1" applyAlignment="1">
      <alignment horizontal="center" vertical="center"/>
    </xf>
    <xf numFmtId="49" fontId="18" fillId="12" borderId="7" xfId="0" applyNumberFormat="1" applyFont="1" applyFill="1" applyBorder="1" applyAlignment="1">
      <alignment horizontal="center" vertical="center"/>
    </xf>
    <xf numFmtId="0" fontId="19" fillId="9" borderId="7" xfId="2" applyFont="1" applyFill="1" applyBorder="1" applyAlignment="1">
      <alignment horizontal="center" vertical="center"/>
    </xf>
    <xf numFmtId="0" fontId="19" fillId="12" borderId="32" xfId="2" applyFont="1" applyFill="1" applyBorder="1" applyAlignment="1">
      <alignment vertical="center"/>
    </xf>
    <xf numFmtId="0" fontId="19" fillId="12" borderId="17" xfId="2" applyFont="1" applyFill="1" applyBorder="1" applyAlignment="1">
      <alignment vertical="center"/>
    </xf>
    <xf numFmtId="0" fontId="19" fillId="12" borderId="17" xfId="2" applyFont="1" applyFill="1" applyBorder="1" applyAlignment="1">
      <alignment vertical="center" wrapText="1"/>
    </xf>
    <xf numFmtId="0" fontId="19" fillId="0" borderId="29" xfId="2" applyFont="1" applyBorder="1" applyAlignment="1">
      <alignment horizontal="center" vertical="center"/>
    </xf>
    <xf numFmtId="49" fontId="18" fillId="12" borderId="40" xfId="0" applyNumberFormat="1" applyFont="1" applyFill="1" applyBorder="1" applyAlignment="1">
      <alignment horizontal="center" vertical="center"/>
    </xf>
    <xf numFmtId="0" fontId="18" fillId="9" borderId="40" xfId="0" applyFont="1" applyFill="1" applyBorder="1" applyAlignment="1">
      <alignment horizontal="center" vertical="center"/>
    </xf>
    <xf numFmtId="0" fontId="19" fillId="0" borderId="40" xfId="2" applyFont="1" applyBorder="1" applyAlignment="1">
      <alignment horizontal="center" vertical="center"/>
    </xf>
    <xf numFmtId="0" fontId="19" fillId="12" borderId="40" xfId="2" applyFont="1" applyFill="1" applyBorder="1" applyAlignment="1">
      <alignment horizontal="center" vertical="center" wrapText="1"/>
    </xf>
    <xf numFmtId="0" fontId="19" fillId="7" borderId="40" xfId="2" applyFont="1" applyFill="1" applyBorder="1" applyAlignment="1">
      <alignment horizontal="center" vertical="center" wrapText="1"/>
    </xf>
    <xf numFmtId="0" fontId="19" fillId="7" borderId="13" xfId="2" applyFont="1" applyFill="1" applyBorder="1" applyAlignment="1">
      <alignment horizontal="center" vertical="center" wrapText="1"/>
    </xf>
    <xf numFmtId="0" fontId="19" fillId="7" borderId="6" xfId="2" applyFont="1" applyFill="1" applyBorder="1" applyAlignment="1">
      <alignment horizontal="center" vertical="center" wrapText="1"/>
    </xf>
    <xf numFmtId="0" fontId="20" fillId="11" borderId="6" xfId="2" applyFont="1" applyFill="1" applyBorder="1" applyAlignment="1">
      <alignment horizontal="center" vertical="center" wrapText="1"/>
    </xf>
    <xf numFmtId="0" fontId="19" fillId="11" borderId="6" xfId="2" applyFont="1" applyFill="1" applyBorder="1" applyAlignment="1">
      <alignment horizontal="center" vertical="center" wrapText="1"/>
    </xf>
    <xf numFmtId="0" fontId="19" fillId="3" borderId="29" xfId="2" applyFont="1" applyFill="1" applyBorder="1" applyAlignment="1">
      <alignment horizontal="center" vertical="center" wrapText="1"/>
    </xf>
    <xf numFmtId="2" fontId="19" fillId="3" borderId="29" xfId="2" applyNumberFormat="1" applyFont="1" applyFill="1" applyBorder="1" applyAlignment="1">
      <alignment horizontal="center" vertical="center" wrapText="1"/>
    </xf>
    <xf numFmtId="2" fontId="19" fillId="3" borderId="29" xfId="2" applyNumberFormat="1" applyFont="1" applyFill="1" applyBorder="1" applyAlignment="1">
      <alignment horizontal="left" vertical="center" wrapText="1"/>
    </xf>
    <xf numFmtId="14" fontId="19" fillId="5" borderId="29" xfId="2" applyNumberFormat="1" applyFont="1" applyFill="1" applyBorder="1" applyAlignment="1">
      <alignment horizontal="center" vertical="center" wrapText="1"/>
    </xf>
    <xf numFmtId="0" fontId="19" fillId="12" borderId="40" xfId="2" applyFont="1" applyFill="1" applyBorder="1" applyAlignment="1">
      <alignment vertical="center"/>
    </xf>
    <xf numFmtId="0" fontId="19" fillId="12" borderId="0" xfId="2" applyFont="1" applyFill="1" applyAlignment="1">
      <alignment vertical="center"/>
    </xf>
    <xf numFmtId="0" fontId="19" fillId="12" borderId="0" xfId="2" applyFont="1" applyFill="1" applyAlignment="1">
      <alignment vertical="center" wrapText="1"/>
    </xf>
    <xf numFmtId="0" fontId="19" fillId="0" borderId="0" xfId="2" applyFont="1" applyAlignment="1">
      <alignment horizontal="center" vertical="center"/>
    </xf>
    <xf numFmtId="49" fontId="18" fillId="12" borderId="0" xfId="0" applyNumberFormat="1" applyFont="1" applyFill="1" applyAlignment="1">
      <alignment horizontal="center" vertical="center"/>
    </xf>
    <xf numFmtId="0" fontId="18" fillId="12" borderId="0" xfId="0" applyFont="1" applyFill="1" applyAlignment="1">
      <alignment horizontal="center" vertical="center"/>
    </xf>
    <xf numFmtId="0" fontId="19" fillId="12" borderId="0" xfId="2" applyFont="1" applyFill="1" applyAlignment="1">
      <alignment horizontal="center" vertical="center" wrapText="1"/>
    </xf>
    <xf numFmtId="0" fontId="19" fillId="11" borderId="0" xfId="2" applyFont="1" applyFill="1" applyAlignment="1">
      <alignment horizontal="center" vertical="center" wrapText="1"/>
    </xf>
    <xf numFmtId="0" fontId="19" fillId="11" borderId="36" xfId="2" applyFont="1" applyFill="1" applyBorder="1" applyAlignment="1">
      <alignment horizontal="center" vertical="center" wrapText="1"/>
    </xf>
    <xf numFmtId="0" fontId="19" fillId="3" borderId="7" xfId="2" applyFont="1" applyFill="1" applyBorder="1" applyAlignment="1">
      <alignment horizontal="center" vertical="center" wrapText="1"/>
    </xf>
    <xf numFmtId="2" fontId="19" fillId="3" borderId="7" xfId="2" applyNumberFormat="1" applyFont="1" applyFill="1" applyBorder="1" applyAlignment="1">
      <alignment horizontal="center" vertical="center" wrapText="1"/>
    </xf>
    <xf numFmtId="2" fontId="19" fillId="3" borderId="7" xfId="2" applyNumberFormat="1" applyFont="1" applyFill="1" applyBorder="1" applyAlignment="1">
      <alignment horizontal="left" vertical="center" wrapText="1"/>
    </xf>
    <xf numFmtId="14" fontId="19" fillId="5" borderId="7" xfId="2" applyNumberFormat="1" applyFont="1" applyFill="1" applyBorder="1" applyAlignment="1">
      <alignment horizontal="center" vertical="center" wrapText="1"/>
    </xf>
    <xf numFmtId="0" fontId="19" fillId="12" borderId="7" xfId="2" applyFont="1" applyFill="1" applyBorder="1" applyAlignment="1">
      <alignment vertical="center"/>
    </xf>
    <xf numFmtId="0" fontId="18" fillId="12" borderId="7" xfId="0" applyFont="1" applyFill="1" applyBorder="1" applyAlignment="1">
      <alignment horizontal="center" vertical="center"/>
    </xf>
    <xf numFmtId="0" fontId="19" fillId="11" borderId="7" xfId="2" applyFont="1" applyFill="1" applyBorder="1" applyAlignment="1">
      <alignment horizontal="center" vertical="center" wrapText="1"/>
    </xf>
    <xf numFmtId="0" fontId="2" fillId="12" borderId="0" xfId="2" applyFill="1" applyAlignment="1">
      <alignment vertical="center" wrapText="1"/>
    </xf>
    <xf numFmtId="0" fontId="21" fillId="0" borderId="0" xfId="2" applyFont="1" applyAlignment="1">
      <alignment horizontal="center" vertical="center" wrapText="1"/>
    </xf>
    <xf numFmtId="0" fontId="2" fillId="11" borderId="0" xfId="2" applyFill="1" applyAlignment="1">
      <alignment horizontal="center" vertical="center" wrapText="1"/>
    </xf>
    <xf numFmtId="2" fontId="21" fillId="0" borderId="0" xfId="2" applyNumberFormat="1" applyFont="1" applyAlignment="1">
      <alignment horizontal="center" vertical="center" wrapText="1"/>
    </xf>
    <xf numFmtId="2" fontId="21" fillId="0" borderId="0" xfId="2" applyNumberFormat="1" applyFont="1" applyAlignment="1">
      <alignment horizontal="left" vertical="center" wrapText="1"/>
    </xf>
    <xf numFmtId="0" fontId="22" fillId="0" borderId="0" xfId="0" applyFont="1" applyAlignment="1">
      <alignment vertical="center"/>
    </xf>
    <xf numFmtId="49" fontId="12" fillId="12" borderId="7" xfId="0" applyNumberFormat="1" applyFont="1" applyFill="1" applyBorder="1" applyAlignment="1">
      <alignment horizontal="center" vertical="center"/>
    </xf>
    <xf numFmtId="0" fontId="12" fillId="12" borderId="7" xfId="0" applyFont="1" applyFill="1" applyBorder="1" applyAlignment="1">
      <alignment horizontal="center" vertical="center"/>
    </xf>
    <xf numFmtId="0" fontId="11" fillId="0" borderId="7" xfId="2" applyFont="1" applyBorder="1" applyAlignment="1">
      <alignment horizontal="center" vertical="center" wrapText="1"/>
    </xf>
    <xf numFmtId="2" fontId="11" fillId="3" borderId="7" xfId="2" applyNumberFormat="1" applyFont="1" applyFill="1" applyBorder="1" applyAlignment="1">
      <alignment horizontal="left" vertical="center" wrapText="1"/>
    </xf>
    <xf numFmtId="14" fontId="11" fillId="5" borderId="7" xfId="2" applyNumberFormat="1" applyFont="1" applyFill="1" applyBorder="1" applyAlignment="1">
      <alignment horizontal="center" vertical="center" wrapText="1"/>
    </xf>
    <xf numFmtId="0" fontId="12" fillId="0" borderId="12" xfId="0" applyFont="1" applyBorder="1" applyAlignment="1">
      <alignment vertical="center"/>
    </xf>
    <xf numFmtId="0" fontId="12" fillId="0" borderId="12" xfId="0" applyFont="1" applyBorder="1" applyAlignment="1">
      <alignment vertical="center" wrapText="1"/>
    </xf>
    <xf numFmtId="0" fontId="11" fillId="2" borderId="12" xfId="2" applyFont="1" applyFill="1" applyBorder="1" applyAlignment="1">
      <alignment vertical="center"/>
    </xf>
    <xf numFmtId="0" fontId="2" fillId="2" borderId="7" xfId="2" applyFill="1" applyBorder="1" applyAlignment="1">
      <alignment vertical="center"/>
    </xf>
    <xf numFmtId="49" fontId="12" fillId="2" borderId="7" xfId="0" applyNumberFormat="1" applyFont="1" applyFill="1" applyBorder="1" applyAlignment="1">
      <alignment horizontal="center" vertical="center"/>
    </xf>
    <xf numFmtId="0" fontId="11" fillId="9" borderId="7" xfId="2" applyFont="1" applyFill="1" applyBorder="1" applyAlignment="1">
      <alignment horizontal="center" vertical="center"/>
    </xf>
    <xf numFmtId="0" fontId="2" fillId="2" borderId="12" xfId="2" applyFill="1" applyBorder="1" applyAlignment="1">
      <alignment vertical="center"/>
    </xf>
    <xf numFmtId="49" fontId="0" fillId="2" borderId="7" xfId="0" applyNumberFormat="1" applyFill="1" applyBorder="1" applyAlignment="1">
      <alignment horizontal="center" vertical="center"/>
    </xf>
    <xf numFmtId="14" fontId="2" fillId="5" borderId="7" xfId="2" applyNumberFormat="1" applyFill="1" applyBorder="1" applyAlignment="1">
      <alignment horizontal="center" vertical="center" wrapText="1"/>
    </xf>
    <xf numFmtId="49" fontId="23" fillId="2" borderId="7" xfId="0" applyNumberFormat="1" applyFont="1" applyFill="1" applyBorder="1" applyAlignment="1">
      <alignment horizontal="center" vertical="center"/>
    </xf>
    <xf numFmtId="0" fontId="2" fillId="0" borderId="29" xfId="2" applyBorder="1" applyAlignment="1">
      <alignment horizontal="center" vertical="center"/>
    </xf>
    <xf numFmtId="0" fontId="18" fillId="0" borderId="12" xfId="0" applyFont="1" applyBorder="1" applyAlignment="1">
      <alignment vertical="center"/>
    </xf>
    <xf numFmtId="0" fontId="19" fillId="7" borderId="7" xfId="2" applyFont="1" applyFill="1" applyBorder="1" applyAlignment="1">
      <alignment horizontal="center" vertical="center" wrapText="1"/>
    </xf>
    <xf numFmtId="0" fontId="19" fillId="3" borderId="6" xfId="2" applyFont="1" applyFill="1" applyBorder="1" applyAlignment="1">
      <alignment horizontal="center" vertical="center" wrapText="1"/>
    </xf>
    <xf numFmtId="2" fontId="19" fillId="3" borderId="6" xfId="2" applyNumberFormat="1" applyFont="1" applyFill="1" applyBorder="1" applyAlignment="1">
      <alignment horizontal="center" vertical="center" wrapText="1"/>
    </xf>
    <xf numFmtId="2" fontId="19" fillId="3" borderId="6" xfId="2" applyNumberFormat="1" applyFont="1" applyFill="1" applyBorder="1" applyAlignment="1">
      <alignment horizontal="left" vertical="center" wrapText="1"/>
    </xf>
    <xf numFmtId="2" fontId="2" fillId="3" borderId="33" xfId="2" applyNumberFormat="1" applyFill="1" applyBorder="1" applyAlignment="1">
      <alignment horizontal="left" vertical="center" wrapText="1"/>
    </xf>
    <xf numFmtId="0" fontId="2" fillId="3" borderId="0" xfId="2" applyFill="1" applyAlignment="1">
      <alignment horizontal="center" vertical="center" wrapText="1"/>
    </xf>
    <xf numFmtId="0" fontId="19" fillId="0" borderId="12" xfId="2" applyFont="1" applyBorder="1" applyAlignment="1">
      <alignment vertical="center"/>
    </xf>
    <xf numFmtId="0" fontId="19" fillId="0" borderId="7" xfId="2" applyFont="1" applyBorder="1" applyAlignment="1">
      <alignment horizontal="center" vertical="center" wrapText="1"/>
    </xf>
    <xf numFmtId="0" fontId="19" fillId="7" borderId="33" xfId="2" applyFont="1" applyFill="1" applyBorder="1" applyAlignment="1">
      <alignment horizontal="center" vertical="center" wrapText="1"/>
    </xf>
    <xf numFmtId="0" fontId="19" fillId="11" borderId="33" xfId="2" applyFont="1" applyFill="1" applyBorder="1" applyAlignment="1">
      <alignment horizontal="center" vertical="center" wrapText="1"/>
    </xf>
    <xf numFmtId="0" fontId="19" fillId="3" borderId="33" xfId="2" applyFont="1" applyFill="1" applyBorder="1" applyAlignment="1">
      <alignment horizontal="center" vertical="center" wrapText="1"/>
    </xf>
    <xf numFmtId="2" fontId="19" fillId="3" borderId="33" xfId="2" applyNumberFormat="1" applyFont="1" applyFill="1" applyBorder="1" applyAlignment="1">
      <alignment horizontal="center" vertical="center" wrapText="1"/>
    </xf>
    <xf numFmtId="2" fontId="19" fillId="3" borderId="33" xfId="2" applyNumberFormat="1" applyFont="1" applyFill="1" applyBorder="1" applyAlignment="1">
      <alignment horizontal="left" vertical="center" wrapText="1"/>
    </xf>
    <xf numFmtId="49" fontId="0" fillId="4" borderId="7" xfId="0" applyNumberFormat="1" applyFill="1" applyBorder="1" applyAlignment="1">
      <alignment horizontal="center" vertical="center"/>
    </xf>
    <xf numFmtId="49" fontId="2" fillId="4" borderId="7" xfId="2" applyNumberFormat="1" applyFill="1" applyBorder="1" applyAlignment="1">
      <alignment horizontal="center" vertical="center"/>
    </xf>
    <xf numFmtId="0" fontId="2" fillId="0" borderId="33" xfId="2" applyBorder="1" applyAlignment="1">
      <alignment horizontal="center" vertical="center"/>
    </xf>
    <xf numFmtId="0" fontId="2" fillId="11" borderId="33" xfId="2" applyFill="1" applyBorder="1" applyAlignment="1">
      <alignment horizontal="center" vertical="center"/>
    </xf>
    <xf numFmtId="0" fontId="2" fillId="3" borderId="33" xfId="2" applyFill="1" applyBorder="1" applyAlignment="1">
      <alignment horizontal="center" vertical="center"/>
    </xf>
    <xf numFmtId="2" fontId="2" fillId="3" borderId="33" xfId="2" applyNumberFormat="1" applyFill="1" applyBorder="1" applyAlignment="1">
      <alignment horizontal="center" vertical="center"/>
    </xf>
    <xf numFmtId="2" fontId="2" fillId="3" borderId="33" xfId="2" applyNumberFormat="1" applyFill="1" applyBorder="1" applyAlignment="1">
      <alignment horizontal="left" vertical="center"/>
    </xf>
    <xf numFmtId="14" fontId="2" fillId="0" borderId="7" xfId="2" applyNumberFormat="1" applyBorder="1" applyAlignment="1">
      <alignment vertical="center" wrapText="1"/>
    </xf>
    <xf numFmtId="49" fontId="0" fillId="24" borderId="7" xfId="0" applyNumberFormat="1" applyFill="1" applyBorder="1" applyAlignment="1">
      <alignment horizontal="center" vertical="center"/>
    </xf>
    <xf numFmtId="0" fontId="2" fillId="24" borderId="7" xfId="2" applyFill="1" applyBorder="1" applyAlignment="1">
      <alignment horizontal="center" vertical="center"/>
    </xf>
    <xf numFmtId="0" fontId="2" fillId="4" borderId="7" xfId="2" applyFill="1" applyBorder="1" applyAlignment="1">
      <alignment horizontal="center" vertical="center"/>
    </xf>
    <xf numFmtId="0" fontId="0" fillId="12" borderId="0" xfId="0" applyFill="1" applyAlignment="1">
      <alignment vertical="center"/>
    </xf>
    <xf numFmtId="49" fontId="2" fillId="12" borderId="0" xfId="2" applyNumberFormat="1" applyFill="1" applyAlignment="1">
      <alignment horizontal="center" vertical="center"/>
    </xf>
    <xf numFmtId="0" fontId="0" fillId="12" borderId="0" xfId="0" applyFill="1" applyAlignment="1">
      <alignment vertical="center" wrapText="1"/>
    </xf>
    <xf numFmtId="0" fontId="24" fillId="0" borderId="14" xfId="2" applyFont="1" applyBorder="1" applyAlignment="1">
      <alignment vertical="center"/>
    </xf>
    <xf numFmtId="49" fontId="2" fillId="12" borderId="0" xfId="2" applyNumberFormat="1" applyFill="1" applyAlignment="1">
      <alignment vertical="center"/>
    </xf>
    <xf numFmtId="0" fontId="2" fillId="0" borderId="11" xfId="2" applyBorder="1" applyAlignment="1">
      <alignment horizontal="center" vertical="center" wrapText="1"/>
    </xf>
    <xf numFmtId="0" fontId="2" fillId="0" borderId="29" xfId="2" applyBorder="1" applyAlignment="1">
      <alignment vertical="center"/>
    </xf>
    <xf numFmtId="0" fontId="25" fillId="0" borderId="45" xfId="0" applyFont="1" applyBorder="1" applyAlignment="1">
      <alignment vertical="center"/>
    </xf>
    <xf numFmtId="0" fontId="2" fillId="0" borderId="22" xfId="2" applyBorder="1" applyAlignment="1">
      <alignment horizontal="center" vertical="center"/>
    </xf>
    <xf numFmtId="49" fontId="0" fillId="12" borderId="22" xfId="0" applyNumberFormat="1" applyFill="1" applyBorder="1" applyAlignment="1">
      <alignment horizontal="center" vertical="center"/>
    </xf>
    <xf numFmtId="0" fontId="0" fillId="12" borderId="22" xfId="0" applyFill="1" applyBorder="1" applyAlignment="1">
      <alignment horizontal="center" vertical="center"/>
    </xf>
    <xf numFmtId="0" fontId="2" fillId="0" borderId="20" xfId="2" applyBorder="1" applyAlignment="1">
      <alignment horizontal="center" vertical="center" wrapText="1"/>
    </xf>
    <xf numFmtId="0" fontId="24" fillId="25" borderId="1" xfId="2" applyFont="1" applyFill="1" applyBorder="1" applyAlignment="1">
      <alignment vertical="center"/>
    </xf>
    <xf numFmtId="0" fontId="2" fillId="25" borderId="46" xfId="2" applyFill="1" applyBorder="1" applyAlignment="1">
      <alignment vertical="center" wrapText="1"/>
    </xf>
    <xf numFmtId="0" fontId="2" fillId="25" borderId="46" xfId="2" applyFill="1" applyBorder="1" applyAlignment="1">
      <alignment horizontal="center" vertical="center"/>
    </xf>
    <xf numFmtId="0" fontId="0" fillId="25" borderId="3" xfId="0" applyFill="1" applyBorder="1" applyAlignment="1">
      <alignment vertical="center"/>
    </xf>
    <xf numFmtId="0" fontId="0" fillId="25" borderId="46" xfId="0" applyFill="1" applyBorder="1" applyAlignment="1">
      <alignment vertical="center"/>
    </xf>
    <xf numFmtId="0" fontId="2" fillId="25" borderId="5" xfId="2" applyFill="1" applyBorder="1" applyAlignment="1">
      <alignment horizontal="center" vertical="center"/>
    </xf>
    <xf numFmtId="49" fontId="2" fillId="12" borderId="32" xfId="2" applyNumberFormat="1" applyFill="1" applyBorder="1" applyAlignment="1">
      <alignment horizontal="center" vertical="center"/>
    </xf>
    <xf numFmtId="0" fontId="2" fillId="12" borderId="15" xfId="2" applyFill="1" applyBorder="1" applyAlignment="1">
      <alignment horizontal="center" vertical="center"/>
    </xf>
    <xf numFmtId="0" fontId="2" fillId="0" borderId="38" xfId="2" applyBorder="1" applyAlignment="1">
      <alignment horizontal="center" vertical="center"/>
    </xf>
    <xf numFmtId="0" fontId="2" fillId="7" borderId="9" xfId="2" applyFill="1" applyBorder="1" applyAlignment="1">
      <alignment horizontal="center" vertical="center" wrapText="1"/>
    </xf>
    <xf numFmtId="0" fontId="2" fillId="7" borderId="32" xfId="2" applyFill="1" applyBorder="1" applyAlignment="1">
      <alignment horizontal="center" vertical="center" wrapText="1"/>
    </xf>
    <xf numFmtId="0" fontId="2" fillId="3" borderId="15" xfId="2" applyFill="1" applyBorder="1" applyAlignment="1">
      <alignment horizontal="center" vertical="center" wrapText="1"/>
    </xf>
    <xf numFmtId="14" fontId="2" fillId="5" borderId="47" xfId="2" applyNumberFormat="1" applyFill="1" applyBorder="1" applyAlignment="1">
      <alignment horizontal="center" vertical="center" wrapText="1"/>
    </xf>
    <xf numFmtId="0" fontId="2" fillId="25" borderId="12" xfId="2" applyFill="1" applyBorder="1" applyAlignment="1">
      <alignment vertical="center"/>
    </xf>
    <xf numFmtId="0" fontId="2" fillId="25" borderId="7" xfId="2" applyFill="1" applyBorder="1" applyAlignment="1">
      <alignment vertical="center" wrapText="1"/>
    </xf>
    <xf numFmtId="0" fontId="2" fillId="25" borderId="7" xfId="2" applyFill="1" applyBorder="1" applyAlignment="1">
      <alignment horizontal="center" vertical="center"/>
    </xf>
    <xf numFmtId="0" fontId="2" fillId="12" borderId="37" xfId="2" applyFill="1" applyBorder="1" applyAlignment="1">
      <alignment horizontal="center" vertical="center"/>
    </xf>
    <xf numFmtId="0" fontId="2" fillId="0" borderId="32" xfId="2" applyBorder="1" applyAlignment="1">
      <alignment horizontal="center" vertical="center"/>
    </xf>
    <xf numFmtId="0" fontId="2" fillId="7" borderId="16" xfId="2" applyFill="1" applyBorder="1" applyAlignment="1">
      <alignment horizontal="center" vertical="center" wrapText="1"/>
    </xf>
    <xf numFmtId="0" fontId="2" fillId="3" borderId="37" xfId="2" applyFill="1" applyBorder="1" applyAlignment="1">
      <alignment horizontal="center" vertical="center" wrapText="1"/>
    </xf>
    <xf numFmtId="14" fontId="2" fillId="5" borderId="48" xfId="2" applyNumberFormat="1" applyFill="1" applyBorder="1" applyAlignment="1">
      <alignment horizontal="center" vertical="center" wrapText="1"/>
    </xf>
    <xf numFmtId="0" fontId="0" fillId="25" borderId="12" xfId="0" applyFill="1" applyBorder="1" applyAlignment="1">
      <alignment vertical="center"/>
    </xf>
    <xf numFmtId="0" fontId="0" fillId="25" borderId="7" xfId="0" applyFill="1" applyBorder="1" applyAlignment="1">
      <alignment vertical="center" wrapText="1"/>
    </xf>
    <xf numFmtId="0" fontId="0" fillId="25" borderId="7" xfId="0" applyFill="1" applyBorder="1" applyAlignment="1">
      <alignment vertical="center"/>
    </xf>
    <xf numFmtId="49" fontId="27" fillId="12" borderId="32" xfId="2" applyNumberFormat="1" applyFont="1" applyFill="1" applyBorder="1" applyAlignment="1">
      <alignment horizontal="center" vertical="center"/>
    </xf>
    <xf numFmtId="0" fontId="27" fillId="12" borderId="37" xfId="2" applyFont="1" applyFill="1" applyBorder="1" applyAlignment="1">
      <alignment horizontal="center" vertical="center"/>
    </xf>
    <xf numFmtId="0" fontId="0" fillId="5" borderId="12" xfId="0" applyFill="1" applyBorder="1" applyAlignment="1">
      <alignment vertical="center"/>
    </xf>
    <xf numFmtId="0" fontId="2" fillId="5" borderId="12" xfId="2" applyFill="1" applyBorder="1" applyAlignment="1">
      <alignment vertical="center"/>
    </xf>
    <xf numFmtId="0" fontId="2" fillId="0" borderId="19" xfId="2" applyBorder="1" applyAlignment="1">
      <alignment vertical="center"/>
    </xf>
    <xf numFmtId="0" fontId="2" fillId="0" borderId="22" xfId="2" applyBorder="1" applyAlignment="1">
      <alignment vertical="center"/>
    </xf>
    <xf numFmtId="0" fontId="2" fillId="25" borderId="42" xfId="2" applyFill="1" applyBorder="1" applyAlignment="1">
      <alignment horizontal="center" vertical="center"/>
    </xf>
    <xf numFmtId="0" fontId="0" fillId="0" borderId="18" xfId="0" applyBorder="1" applyAlignment="1">
      <alignment vertical="center"/>
    </xf>
    <xf numFmtId="0" fontId="2" fillId="0" borderId="22" xfId="2" applyBorder="1" applyAlignment="1">
      <alignment horizontal="center" vertical="center" wrapText="1"/>
    </xf>
    <xf numFmtId="14" fontId="2" fillId="0" borderId="20" xfId="2" applyNumberFormat="1" applyBorder="1" applyAlignment="1">
      <alignment horizontal="center" vertical="center" wrapText="1"/>
    </xf>
    <xf numFmtId="0" fontId="28" fillId="0" borderId="0" xfId="2" applyFont="1" applyAlignment="1">
      <alignment vertical="center"/>
    </xf>
    <xf numFmtId="14" fontId="2" fillId="5" borderId="37" xfId="2" applyNumberFormat="1" applyFill="1" applyBorder="1" applyAlignment="1">
      <alignment horizontal="center" vertical="center" wrapText="1"/>
    </xf>
    <xf numFmtId="0" fontId="0" fillId="0" borderId="3" xfId="0" applyBorder="1" applyAlignment="1">
      <alignment vertical="center"/>
    </xf>
    <xf numFmtId="0" fontId="0" fillId="0" borderId="5" xfId="0" applyBorder="1" applyAlignment="1">
      <alignment vertical="center"/>
    </xf>
    <xf numFmtId="0" fontId="2" fillId="0" borderId="5" xfId="2" applyBorder="1" applyAlignment="1">
      <alignment horizontal="center" vertical="center"/>
    </xf>
    <xf numFmtId="49" fontId="0" fillId="12" borderId="5" xfId="0" applyNumberFormat="1" applyFill="1" applyBorder="1" applyAlignment="1">
      <alignment horizontal="center" vertical="center"/>
    </xf>
    <xf numFmtId="0" fontId="0" fillId="12" borderId="5" xfId="0" applyFill="1" applyBorder="1" applyAlignment="1">
      <alignment horizontal="center" vertical="center"/>
    </xf>
    <xf numFmtId="0" fontId="2" fillId="0" borderId="5" xfId="2" applyBorder="1" applyAlignment="1">
      <alignment horizontal="center" vertical="center" wrapText="1"/>
    </xf>
    <xf numFmtId="0" fontId="2" fillId="0" borderId="31" xfId="2" applyBorder="1" applyAlignment="1">
      <alignment horizontal="center" vertical="center" wrapText="1"/>
    </xf>
    <xf numFmtId="0" fontId="2" fillId="0" borderId="6" xfId="2" applyBorder="1" applyAlignment="1">
      <alignment horizontal="center" vertical="center" wrapText="1"/>
    </xf>
    <xf numFmtId="14" fontId="2" fillId="0" borderId="5" xfId="2" applyNumberFormat="1" applyBorder="1" applyAlignment="1">
      <alignment horizontal="center" vertical="center" wrapText="1"/>
    </xf>
    <xf numFmtId="0" fontId="2" fillId="0" borderId="5" xfId="2" applyBorder="1" applyAlignment="1">
      <alignment vertical="center"/>
    </xf>
    <xf numFmtId="0" fontId="2" fillId="0" borderId="33" xfId="2" applyBorder="1" applyAlignment="1">
      <alignment horizontal="center" vertical="center" wrapText="1"/>
    </xf>
    <xf numFmtId="14" fontId="2" fillId="0" borderId="7" xfId="2" applyNumberFormat="1" applyBorder="1" applyAlignment="1">
      <alignment horizontal="center" vertical="center" wrapText="1"/>
    </xf>
    <xf numFmtId="0" fontId="18" fillId="0" borderId="7" xfId="0" applyFont="1" applyBorder="1" applyAlignment="1">
      <alignment vertical="center" wrapText="1"/>
    </xf>
    <xf numFmtId="0" fontId="19" fillId="0" borderId="0" xfId="2" applyFont="1" applyAlignment="1">
      <alignment vertical="center"/>
    </xf>
    <xf numFmtId="0" fontId="29" fillId="0" borderId="12" xfId="0" applyFont="1" applyBorder="1" applyAlignment="1">
      <alignment vertical="center"/>
    </xf>
    <xf numFmtId="0" fontId="29" fillId="0" borderId="7" xfId="0" applyFont="1" applyBorder="1" applyAlignment="1">
      <alignment vertical="center" wrapText="1"/>
    </xf>
    <xf numFmtId="0" fontId="30" fillId="0" borderId="7" xfId="2" applyFont="1" applyBorder="1" applyAlignment="1">
      <alignment horizontal="center" vertical="center"/>
    </xf>
    <xf numFmtId="49" fontId="30" fillId="12" borderId="7" xfId="2" applyNumberFormat="1" applyFont="1" applyFill="1" applyBorder="1" applyAlignment="1">
      <alignment horizontal="center" vertical="center"/>
    </xf>
    <xf numFmtId="0" fontId="30" fillId="12" borderId="7" xfId="2" applyFont="1" applyFill="1" applyBorder="1" applyAlignment="1">
      <alignment horizontal="center" vertical="center"/>
    </xf>
    <xf numFmtId="0" fontId="30" fillId="0" borderId="7" xfId="2" applyFont="1" applyBorder="1" applyAlignment="1">
      <alignment horizontal="center" vertical="center" wrapText="1"/>
    </xf>
    <xf numFmtId="0" fontId="30" fillId="0" borderId="0" xfId="2" applyFont="1" applyAlignment="1">
      <alignment vertical="center"/>
    </xf>
    <xf numFmtId="49" fontId="13" fillId="12" borderId="7" xfId="2" applyNumberFormat="1" applyFont="1" applyFill="1" applyBorder="1" applyAlignment="1">
      <alignment horizontal="center" vertical="center"/>
    </xf>
    <xf numFmtId="0" fontId="13" fillId="12" borderId="7" xfId="2" applyFont="1" applyFill="1" applyBorder="1" applyAlignment="1">
      <alignment horizontal="center" vertical="center"/>
    </xf>
    <xf numFmtId="0" fontId="13" fillId="0" borderId="7" xfId="2" applyFont="1" applyBorder="1" applyAlignment="1">
      <alignment horizontal="center" vertical="center"/>
    </xf>
    <xf numFmtId="0" fontId="13" fillId="0" borderId="12" xfId="2" applyFont="1" applyBorder="1" applyAlignment="1">
      <alignment vertical="center"/>
    </xf>
    <xf numFmtId="0" fontId="1" fillId="0" borderId="12" xfId="0" applyFont="1" applyBorder="1" applyAlignment="1">
      <alignment vertical="center"/>
    </xf>
    <xf numFmtId="49" fontId="0" fillId="0" borderId="12" xfId="0" applyNumberFormat="1" applyBorder="1" applyAlignment="1">
      <alignment vertical="center"/>
    </xf>
    <xf numFmtId="0" fontId="27" fillId="0" borderId="7" xfId="2" applyFont="1" applyBorder="1" applyAlignment="1">
      <alignment horizontal="center" vertical="center"/>
    </xf>
    <xf numFmtId="49" fontId="27" fillId="12" borderId="7" xfId="2" applyNumberFormat="1" applyFont="1" applyFill="1" applyBorder="1" applyAlignment="1">
      <alignment horizontal="center" vertical="center"/>
    </xf>
    <xf numFmtId="0" fontId="27" fillId="12" borderId="7" xfId="2" applyFont="1" applyFill="1" applyBorder="1" applyAlignment="1">
      <alignment horizontal="center" vertical="center"/>
    </xf>
    <xf numFmtId="0" fontId="31" fillId="0" borderId="12" xfId="2" applyFont="1" applyBorder="1" applyAlignment="1">
      <alignment vertical="center"/>
    </xf>
    <xf numFmtId="0" fontId="31" fillId="0" borderId="7" xfId="2" applyFont="1" applyBorder="1" applyAlignment="1">
      <alignment vertical="center" wrapText="1"/>
    </xf>
    <xf numFmtId="0" fontId="31" fillId="0" borderId="7" xfId="2" applyFont="1" applyBorder="1" applyAlignment="1">
      <alignment horizontal="center" vertical="center"/>
    </xf>
    <xf numFmtId="49" fontId="31" fillId="12" borderId="7" xfId="2" applyNumberFormat="1" applyFont="1" applyFill="1" applyBorder="1" applyAlignment="1">
      <alignment horizontal="center" vertical="center"/>
    </xf>
    <xf numFmtId="0" fontId="31" fillId="12" borderId="7" xfId="2" applyFont="1" applyFill="1" applyBorder="1" applyAlignment="1">
      <alignment horizontal="center" vertical="center"/>
    </xf>
    <xf numFmtId="0" fontId="31" fillId="0" borderId="7" xfId="2" applyFont="1" applyBorder="1" applyAlignment="1">
      <alignment horizontal="center" vertical="center" wrapText="1"/>
    </xf>
    <xf numFmtId="0" fontId="31" fillId="0" borderId="45" xfId="2" applyFont="1" applyBorder="1" applyAlignment="1">
      <alignment vertical="center"/>
    </xf>
    <xf numFmtId="0" fontId="31" fillId="0" borderId="42" xfId="2" applyFont="1" applyBorder="1" applyAlignment="1">
      <alignment vertical="center" wrapText="1"/>
    </xf>
    <xf numFmtId="0" fontId="31" fillId="0" borderId="42" xfId="2" applyFont="1" applyBorder="1" applyAlignment="1">
      <alignment horizontal="center" vertical="center"/>
    </xf>
    <xf numFmtId="49" fontId="31" fillId="12" borderId="42" xfId="2" applyNumberFormat="1" applyFont="1" applyFill="1" applyBorder="1" applyAlignment="1">
      <alignment horizontal="center" vertical="center"/>
    </xf>
    <xf numFmtId="0" fontId="31" fillId="12" borderId="42" xfId="2" applyFont="1" applyFill="1" applyBorder="1" applyAlignment="1">
      <alignment horizontal="center" vertical="center"/>
    </xf>
    <xf numFmtId="0" fontId="31" fillId="0" borderId="42" xfId="2" applyFont="1" applyBorder="1" applyAlignment="1">
      <alignment horizontal="center" vertical="center" wrapText="1"/>
    </xf>
    <xf numFmtId="0" fontId="2" fillId="0" borderId="42" xfId="2" applyBorder="1" applyAlignment="1">
      <alignment horizontal="center" vertical="center" wrapText="1"/>
    </xf>
    <xf numFmtId="0" fontId="2" fillId="0" borderId="43" xfId="2" applyBorder="1" applyAlignment="1">
      <alignment horizontal="center" vertical="center" wrapText="1"/>
    </xf>
    <xf numFmtId="0" fontId="2" fillId="0" borderId="36" xfId="2" applyBorder="1" applyAlignment="1">
      <alignment horizontal="center" vertical="center" wrapText="1"/>
    </xf>
    <xf numFmtId="14" fontId="2" fillId="0" borderId="42" xfId="2" applyNumberFormat="1" applyBorder="1" applyAlignment="1">
      <alignment horizontal="center" vertical="center" wrapText="1"/>
    </xf>
    <xf numFmtId="0" fontId="2" fillId="0" borderId="6" xfId="2" applyBorder="1" applyAlignment="1">
      <alignment horizontal="center" vertical="center"/>
    </xf>
    <xf numFmtId="0" fontId="2" fillId="11" borderId="6" xfId="2" applyFill="1" applyBorder="1" applyAlignment="1">
      <alignment horizontal="center" vertical="center"/>
    </xf>
    <xf numFmtId="0" fontId="2" fillId="3" borderId="0" xfId="2" applyFill="1" applyAlignment="1">
      <alignment horizontal="center" vertical="center"/>
    </xf>
    <xf numFmtId="14" fontId="2" fillId="0" borderId="0" xfId="2" applyNumberFormat="1" applyAlignment="1">
      <alignment vertical="center" wrapText="1"/>
    </xf>
    <xf numFmtId="0" fontId="2" fillId="14" borderId="33" xfId="0" applyFont="1" applyFill="1" applyBorder="1"/>
    <xf numFmtId="0" fontId="1" fillId="0" borderId="12" xfId="0" applyFont="1" applyBorder="1" applyAlignment="1">
      <alignment vertical="center" wrapText="1"/>
    </xf>
    <xf numFmtId="0" fontId="0" fillId="0" borderId="37" xfId="0" applyBorder="1" applyAlignment="1">
      <alignment vertical="center"/>
    </xf>
    <xf numFmtId="0" fontId="2" fillId="7" borderId="0" xfId="2" applyFill="1" applyAlignment="1">
      <alignment horizontal="center" vertical="center" wrapText="1"/>
    </xf>
    <xf numFmtId="0" fontId="2" fillId="14" borderId="33" xfId="0" applyFont="1" applyFill="1" applyBorder="1" applyAlignment="1">
      <alignment horizontal="center" vertical="center"/>
    </xf>
    <xf numFmtId="0" fontId="3" fillId="0" borderId="1" xfId="2" applyFont="1" applyBorder="1" applyAlignment="1">
      <alignment horizontal="center" vertical="center" wrapText="1"/>
    </xf>
    <xf numFmtId="0" fontId="3" fillId="0" borderId="2"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9" xfId="2" applyFont="1" applyBorder="1" applyAlignment="1">
      <alignment horizontal="center" vertical="center" wrapText="1"/>
    </xf>
    <xf numFmtId="0" fontId="3" fillId="0" borderId="20" xfId="2" applyFont="1" applyBorder="1" applyAlignment="1">
      <alignment horizontal="center" vertical="center" wrapText="1"/>
    </xf>
    <xf numFmtId="0" fontId="10" fillId="0" borderId="23" xfId="2" applyFont="1" applyBorder="1" applyAlignment="1">
      <alignment horizontal="center" vertical="center"/>
    </xf>
    <xf numFmtId="0" fontId="10" fillId="0" borderId="24" xfId="2" applyFont="1" applyBorder="1" applyAlignment="1">
      <alignment horizontal="center" vertical="center"/>
    </xf>
    <xf numFmtId="0" fontId="2" fillId="22" borderId="18" xfId="2" applyFill="1" applyBorder="1" applyAlignment="1">
      <alignment horizontal="center" vertical="center"/>
    </xf>
    <xf numFmtId="0" fontId="2" fillId="0" borderId="0" xfId="2" applyBorder="1" applyAlignment="1">
      <alignment vertical="center"/>
    </xf>
    <xf numFmtId="0" fontId="2" fillId="13" borderId="33" xfId="0" applyFont="1" applyFill="1" applyBorder="1" applyAlignment="1">
      <alignment horizontal="center" vertical="center" wrapText="1"/>
    </xf>
    <xf numFmtId="2" fontId="2" fillId="17" borderId="33" xfId="0" applyNumberFormat="1" applyFont="1" applyFill="1" applyBorder="1" applyAlignment="1">
      <alignment horizontal="left" vertical="center" wrapText="1"/>
    </xf>
    <xf numFmtId="0" fontId="2" fillId="0" borderId="0" xfId="2" applyBorder="1" applyAlignment="1">
      <alignment vertical="center" wrapText="1"/>
    </xf>
    <xf numFmtId="0" fontId="2" fillId="14" borderId="7" xfId="0" applyFont="1" applyFill="1" applyBorder="1" applyAlignment="1">
      <alignment horizontal="left" wrapText="1"/>
    </xf>
    <xf numFmtId="0" fontId="2" fillId="0" borderId="42" xfId="2" applyBorder="1" applyAlignment="1">
      <alignment vertical="center" wrapText="1"/>
    </xf>
    <xf numFmtId="0" fontId="2" fillId="22" borderId="29" xfId="2" applyFill="1" applyBorder="1" applyAlignment="1">
      <alignment horizontal="center" vertical="center"/>
    </xf>
  </cellXfs>
  <cellStyles count="3">
    <cellStyle name="Normal" xfId="0" builtinId="0"/>
    <cellStyle name="Normal 5" xfId="2" xr:uid="{6327F6D4-B9B2-4361-82CF-1FC5D027B942}"/>
    <cellStyle name="Percent" xfId="1" builtinId="5"/>
  </cellStyles>
  <dxfs count="639">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theme="4" tint="0.59996337778862885"/>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theme="4" tint="0.59996337778862885"/>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theme="4" tint="0.59996337778862885"/>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ont>
        <b val="0"/>
        <i val="0"/>
        <strike val="0"/>
        <condense val="0"/>
        <extend val="0"/>
        <outline val="0"/>
        <shadow val="0"/>
        <u val="none"/>
        <vertAlign val="baseline"/>
        <sz val="10"/>
        <color auto="1"/>
        <name val="Arial"/>
        <family val="2"/>
        <scheme val="none"/>
      </font>
      <alignment vertical="center"/>
      <border diagonalUp="0" diagonalDown="0">
        <left style="thin">
          <color indexed="64"/>
        </left>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medium">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medium">
          <color indexed="64"/>
        </left>
        <right/>
        <top style="thin">
          <color indexed="64"/>
        </top>
        <bottom style="thin">
          <color indexed="64"/>
        </bottom>
        <vertical/>
        <horizontal/>
      </border>
    </dxf>
    <dxf>
      <numFmt numFmtId="19" formatCode="m/d/yyyy"/>
      <fill>
        <patternFill patternType="solid">
          <fgColor indexed="64"/>
          <bgColor rgb="FFFFFF0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dxf>
    <dxf>
      <numFmt numFmtId="1" formatCode="0"/>
      <alignment horizontal="left" vertical="center" textRotation="0" relativeIndent="-1" justifyLastLine="0" shrinkToFit="0" readingOrder="0"/>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indexed="1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medium">
          <color indexed="64"/>
        </left>
        <right style="thin">
          <color indexed="64"/>
        </right>
        <top style="thin">
          <color indexed="64"/>
        </top>
        <bottom style="thin">
          <color indexed="64"/>
        </bottom>
        <vertical/>
        <horizontal/>
      </border>
    </dxf>
    <dxf>
      <alignment vertical="center"/>
      <border diagonalUp="0" diagonalDown="0">
        <left/>
        <right style="thin">
          <color indexed="64"/>
        </right>
        <top style="thin">
          <color indexed="64"/>
        </top>
        <bottom style="thin">
          <color indexed="64"/>
        </bottom>
        <vertical/>
        <horizontal/>
      </border>
    </dxf>
    <dxf>
      <border outline="0">
        <left style="medium">
          <color indexed="64"/>
        </left>
        <right style="medium">
          <color indexed="64"/>
        </right>
      </border>
    </dxf>
    <dxf>
      <alignment vertical="center"/>
    </dxf>
    <dxf>
      <border outline="0">
        <bottom style="thin">
          <color indexed="64"/>
        </bottom>
      </border>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microsoft.com/office/2017/10/relationships/person" Target="persons/person.xml"/><Relationship Id="rId2" Type="http://schemas.openxmlformats.org/officeDocument/2006/relationships/externalLink" Target="externalLinks/externalLink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upont-my.sharepoint.com/Users/rs3121/Documents/PdM%20-%20PM/Vibe/Victor%20Foster%20Reliability%20Program%20Matrix%204-17-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entas\SHARED\RCP$\Maint%205%20Year%20Plan%20to%2090%20O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entas\SHARED\RCP$\SAP%20Spare%20Parts%20%20Working%20Do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Copy%20of%20Second%20Criticatliy%20Review%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PdMA%20MTAP2%20Modules%20R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s3121\Documents\PdM%20-%20PM\Vibe\Victor%20Foster%20Reliability%20Program%20Matrix%204-17-202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iff.sharepoint.com/sites/NB-US-MemMainEng/Reliability_Engineering/Monthly%20Vibration%20Report/New%20Asset%20Health%20Matrix%20Memphis.xlsb.xlsx" TargetMode="External"/><Relationship Id="rId1" Type="http://schemas.openxmlformats.org/officeDocument/2006/relationships/externalLinkPath" Target="https://iff.sharepoint.com/sites/NB-US-MemMainEng/Reliability_Engineering/Monthly%20Vibration%20Report/New%20Asset%20Health%20Matrix%20Memphis.xls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upont.sharepoint.com/teams/NHCI/RCPdolar/CBFRP/Shared%20Documents/Revised%20Catalog%20Profile%20and%20Codes%20-%20REV%20-%2010-1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s3121\Desktop\Victor%20Foster%20Reliability%20Program%20Matrix%204-17-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rs3121\Desktop\Memphis%20Master%20Criticality%20Analysis%20Spreadsheet%20201805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s3121\Desktop\PdMA%20MTAP2%20Modules%20R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Victor%20Foster%20Reliability%20Program%20Matrix%204-17-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s>
    <sheetDataSet>
      <sheetData sheetId="0"/>
      <sheetData sheetId="1">
        <row r="3">
          <cell r="J3" t="str">
            <v>10-5042</v>
          </cell>
        </row>
      </sheetData>
      <sheetData sheetId="2"/>
      <sheetData sheetId="3">
        <row r="10">
          <cell r="A10" t="str">
            <v>MEM-PRO-014-WSH-CWH-3246</v>
          </cell>
        </row>
      </sheetData>
      <sheetData sheetId="4"/>
      <sheetData sheetId="5"/>
      <sheetData sheetId="6">
        <row r="3">
          <cell r="B3" t="str">
            <v>MEM-PRO-013-SPR-DRY-2506</v>
          </cell>
        </row>
      </sheetData>
      <sheetData sheetId="7"/>
      <sheetData sheetId="8"/>
      <sheetData sheetId="9"/>
      <sheetData sheetId="10">
        <row r="2">
          <cell r="A2" t="str">
            <v>MEM-PRO-022-STS-C8T-5001</v>
          </cell>
        </row>
      </sheetData>
      <sheetData sheetId="11"/>
      <sheetData sheetId="12"/>
      <sheetData sheetId="13"/>
      <sheetData sheetId="14"/>
      <sheetData sheetId="15">
        <row r="2">
          <cell r="L2" t="str">
            <v>2P 3246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Update"/>
      <sheetName val="List"/>
      <sheetName val="OEE Loss Data"/>
      <sheetName val="2-5 year plan Old"/>
      <sheetName val="2-5 year plan Team Build"/>
      <sheetName val="2-5 yr Plan changes"/>
      <sheetName val="2-5 year plan New"/>
      <sheetName val="Action Plan by Team Member"/>
      <sheetName val="Monthly Team Meeting"/>
      <sheetName val="Mech RE Action Planning"/>
      <sheetName val="Projects"/>
      <sheetName val="Cost Savings"/>
      <sheetName val="Strategy Matrix"/>
      <sheetName val="UE"/>
      <sheetName val="lubit"/>
      <sheetName val="IR"/>
      <sheetName val="Oil"/>
      <sheetName val="MCA"/>
      <sheetName val="PM List"/>
      <sheetName val="Steam Traps"/>
      <sheetName val="Transformer Oil"/>
      <sheetName val="cost savings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Data"/>
      <sheetName val="critical spares list"/>
      <sheetName val="add locations (2)"/>
      <sheetName val="memphis MRO list 20210212"/>
      <sheetName val="memphis SQ01 BOM 20200212"/>
      <sheetName val="Criticatliy"/>
      <sheetName val="Coop Raw OEE Review"/>
      <sheetName val="VFD"/>
      <sheetName val="VA79"/>
      <sheetName val="Catalog Profile Groups"/>
      <sheetName val="cost"/>
      <sheetName val="Catalog Profile Translations"/>
      <sheetName val="Unknown Equ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los List"/>
      <sheetName val="Sheet2"/>
      <sheetName val="P1"/>
      <sheetName val="P3"/>
      <sheetName val="MSP"/>
      <sheetName val="Strategy Matrix MS2P"/>
      <sheetName val="combined"/>
      <sheetName val="Sheet1"/>
    </sheetNames>
    <sheetDataSet>
      <sheetData sheetId="0" refreshError="1"/>
      <sheetData sheetId="1" refreshError="1"/>
      <sheetData sheetId="2">
        <row r="3">
          <cell r="D3" t="str">
            <v>MEM-PRO-010-UTL-VAC-1041</v>
          </cell>
          <cell r="E3" t="str">
            <v>MSS-S PLANT FLAKE GRINDING VAC SYSTEM</v>
          </cell>
          <cell r="F3" t="str">
            <v>shared systems</v>
          </cell>
          <cell r="G3" t="str">
            <v>UTILITIES</v>
          </cell>
          <cell r="H3" t="str">
            <v>CENTRAL VACUUM SYSTEMS</v>
          </cell>
          <cell r="I3" t="str">
            <v>Valve, Control Linear Motion</v>
          </cell>
          <cell r="J3"/>
          <cell r="K3"/>
          <cell r="L3">
            <v>8</v>
          </cell>
          <cell r="M3"/>
          <cell r="N3"/>
          <cell r="O3"/>
          <cell r="P3"/>
          <cell r="Q3"/>
          <cell r="R3"/>
          <cell r="S3"/>
          <cell r="T3" t="str">
            <v>12 MTH PSM MECH RUPTURE PANEL PM</v>
          </cell>
          <cell r="U3">
            <v>7</v>
          </cell>
          <cell r="V3" t="str">
            <v>Stratagy</v>
          </cell>
        </row>
        <row r="4">
          <cell r="D4" t="str">
            <v>MEM-PRO-010-OP1-AEQ-4655</v>
          </cell>
          <cell r="E4" t="str">
            <v>MP1-90 DEG WTR DILUTION TK CONTROL VALVE</v>
          </cell>
          <cell r="F4" t="str">
            <v>shared systems</v>
          </cell>
          <cell r="G4" t="str">
            <v>OLD PHASE 1</v>
          </cell>
          <cell r="H4" t="str">
            <v>ABANDONED EQUIPMENT</v>
          </cell>
          <cell r="I4"/>
          <cell r="J4"/>
          <cell r="K4"/>
          <cell r="L4"/>
          <cell r="M4"/>
          <cell r="N4"/>
          <cell r="O4"/>
          <cell r="P4"/>
          <cell r="Q4"/>
          <cell r="R4"/>
          <cell r="S4"/>
          <cell r="T4"/>
          <cell r="U4">
            <v>9</v>
          </cell>
          <cell r="V4" t="str">
            <v>Run to Failure</v>
          </cell>
          <cell r="W4" t="str">
            <v>do not have</v>
          </cell>
        </row>
        <row r="5">
          <cell r="D5" t="str">
            <v>MEM-PRO-010-SLM-AEQ-5947</v>
          </cell>
          <cell r="E5" t="str">
            <v>MS2P-SLAM FLOW CONTROL VALVE</v>
          </cell>
          <cell r="F5" t="str">
            <v>shared systems</v>
          </cell>
          <cell r="G5" t="str">
            <v>OLD SLAM</v>
          </cell>
          <cell r="H5" t="str">
            <v>ABANDONED EQUIPMENT</v>
          </cell>
          <cell r="I5" t="str">
            <v>Valve, Control Linear Motion</v>
          </cell>
          <cell r="J5"/>
          <cell r="K5"/>
          <cell r="L5"/>
          <cell r="M5"/>
          <cell r="N5"/>
          <cell r="O5"/>
          <cell r="P5"/>
          <cell r="Q5"/>
          <cell r="R5"/>
          <cell r="S5"/>
          <cell r="T5"/>
          <cell r="U5">
            <v>9</v>
          </cell>
          <cell r="V5" t="str">
            <v>Run to Failure</v>
          </cell>
          <cell r="W5" t="str">
            <v>do not have</v>
          </cell>
        </row>
        <row r="6">
          <cell r="D6" t="str">
            <v>MEM-PRO-010-SLM-AEQ-6005</v>
          </cell>
          <cell r="E6" t="str">
            <v>MS2P-PROD MIX TK #1 FLOW CONTROL VALVE</v>
          </cell>
          <cell r="F6" t="str">
            <v>shared systems</v>
          </cell>
          <cell r="G6" t="str">
            <v>OLD SLAM</v>
          </cell>
          <cell r="H6" t="str">
            <v>ABANDONED EQUIPMENT</v>
          </cell>
          <cell r="I6" t="str">
            <v>Tank</v>
          </cell>
          <cell r="J6"/>
          <cell r="K6"/>
          <cell r="L6"/>
          <cell r="M6"/>
          <cell r="N6"/>
          <cell r="O6"/>
          <cell r="P6"/>
          <cell r="Q6"/>
          <cell r="R6"/>
          <cell r="S6"/>
          <cell r="T6"/>
          <cell r="U6">
            <v>9</v>
          </cell>
          <cell r="V6" t="str">
            <v>Run to Failure</v>
          </cell>
          <cell r="W6" t="str">
            <v>do not have</v>
          </cell>
        </row>
        <row r="7">
          <cell r="D7" t="str">
            <v>MEM-PRO-010-SLM-AEQ-6006</v>
          </cell>
          <cell r="E7" t="str">
            <v>MS2P-PROD MIX TK #2 FLOW CONTROL VALVE</v>
          </cell>
          <cell r="F7" t="str">
            <v>shared systems</v>
          </cell>
          <cell r="G7" t="str">
            <v>OLD SLAM</v>
          </cell>
          <cell r="H7" t="str">
            <v>ABANDONED EQUIPMENT</v>
          </cell>
          <cell r="I7"/>
          <cell r="J7"/>
          <cell r="K7"/>
          <cell r="L7"/>
          <cell r="M7"/>
          <cell r="N7"/>
          <cell r="O7"/>
          <cell r="P7"/>
          <cell r="Q7"/>
          <cell r="R7"/>
          <cell r="S7"/>
          <cell r="T7"/>
          <cell r="U7">
            <v>9</v>
          </cell>
          <cell r="V7" t="str">
            <v>Run to Failure</v>
          </cell>
          <cell r="W7" t="str">
            <v>do not have</v>
          </cell>
        </row>
        <row r="8">
          <cell r="D8" t="str">
            <v>MEM-PRO-010-SLM-AEQ-6008</v>
          </cell>
          <cell r="E8" t="str">
            <v>MS2P-FLOW CONTROL VALVE</v>
          </cell>
          <cell r="F8" t="str">
            <v>shared systems</v>
          </cell>
          <cell r="G8" t="str">
            <v>OLD SLAM</v>
          </cell>
          <cell r="H8" t="str">
            <v>ABANDONED EQUIPMENT</v>
          </cell>
          <cell r="I8" t="str">
            <v>Transducer</v>
          </cell>
          <cell r="J8"/>
          <cell r="K8"/>
          <cell r="L8"/>
          <cell r="M8"/>
          <cell r="N8"/>
          <cell r="O8"/>
          <cell r="P8"/>
          <cell r="Q8"/>
          <cell r="R8"/>
          <cell r="S8"/>
          <cell r="T8"/>
          <cell r="U8">
            <v>9</v>
          </cell>
          <cell r="V8" t="str">
            <v>Run to Failure</v>
          </cell>
          <cell r="W8" t="str">
            <v>do not have</v>
          </cell>
        </row>
        <row r="9">
          <cell r="D9" t="str">
            <v>MEM-PRO-010-SLM-AEQ-6024</v>
          </cell>
          <cell r="E9" t="str">
            <v>MS2P-PROCESS WATER PRESS CONTROL VALVE</v>
          </cell>
          <cell r="F9" t="str">
            <v>shared systems</v>
          </cell>
          <cell r="G9" t="str">
            <v>OLD SLAM</v>
          </cell>
          <cell r="H9" t="str">
            <v>ABANDONED EQUIPMENT</v>
          </cell>
          <cell r="I9" t="str">
            <v>Valve, Control Linear Motion</v>
          </cell>
          <cell r="J9"/>
          <cell r="K9"/>
          <cell r="L9"/>
          <cell r="M9"/>
          <cell r="N9"/>
          <cell r="O9"/>
          <cell r="P9"/>
          <cell r="Q9"/>
          <cell r="R9"/>
          <cell r="S9"/>
          <cell r="T9"/>
          <cell r="U9">
            <v>9</v>
          </cell>
          <cell r="V9" t="str">
            <v>Run to Failure</v>
          </cell>
          <cell r="W9" t="str">
            <v>do not have</v>
          </cell>
        </row>
        <row r="10">
          <cell r="D10" t="str">
            <v>MEM-PRO-010-SLM-AEQ-6026</v>
          </cell>
          <cell r="E10" t="str">
            <v>MS2P-PROCESS WATER FLOW CONTROL VALVE</v>
          </cell>
          <cell r="F10" t="str">
            <v>shared systems</v>
          </cell>
          <cell r="G10" t="str">
            <v>OLD SLAM</v>
          </cell>
          <cell r="H10" t="str">
            <v>ABANDONED EQUIPMENT</v>
          </cell>
          <cell r="I10" t="str">
            <v>Valve, Control Linear Motion</v>
          </cell>
          <cell r="J10"/>
          <cell r="K10"/>
          <cell r="L10"/>
          <cell r="M10"/>
          <cell r="N10"/>
          <cell r="O10"/>
          <cell r="P10"/>
          <cell r="Q10"/>
          <cell r="R10"/>
          <cell r="S10"/>
          <cell r="T10"/>
          <cell r="U10">
            <v>9</v>
          </cell>
          <cell r="V10" t="str">
            <v>Run to Failure</v>
          </cell>
          <cell r="W10" t="str">
            <v>do not have</v>
          </cell>
        </row>
        <row r="11">
          <cell r="D11" t="str">
            <v>MEM-PRO-023-STS-ALK-6401</v>
          </cell>
          <cell r="E11" t="str">
            <v>MSP-ALKALI PRESSURE CONTROL VALVE</v>
          </cell>
          <cell r="F11" t="str">
            <v>chemical unloading and storage</v>
          </cell>
          <cell r="G11" t="str">
            <v>STORAGE SYSTEMS</v>
          </cell>
          <cell r="H11" t="str">
            <v>ALKALI BLEND</v>
          </cell>
          <cell r="I11" t="str">
            <v>Valve, Pressure Regulator</v>
          </cell>
          <cell r="J11"/>
          <cell r="K11"/>
          <cell r="L11"/>
          <cell r="M11"/>
          <cell r="N11"/>
          <cell r="O11"/>
          <cell r="P11"/>
          <cell r="Q11"/>
          <cell r="R11"/>
          <cell r="S11"/>
          <cell r="T11"/>
          <cell r="U11">
            <v>9</v>
          </cell>
          <cell r="V11" t="str">
            <v>Run to Failure</v>
          </cell>
          <cell r="W11"/>
        </row>
        <row r="12">
          <cell r="D12" t="str">
            <v>MEM-PRO-026-UTL-PHA-6200</v>
          </cell>
          <cell r="E12" t="str">
            <v>MSS-FIRST NEUT TK LEVEL CONTROL VALVE</v>
          </cell>
          <cell r="F12" t="str">
            <v>sewer/water treatment</v>
          </cell>
          <cell r="G12" t="str">
            <v>UTILITIES</v>
          </cell>
          <cell r="H12" t="str">
            <v>PH ADJUSTMENT</v>
          </cell>
          <cell r="I12" t="str">
            <v>Valve, Control Linear Motion</v>
          </cell>
          <cell r="J12"/>
          <cell r="K12"/>
          <cell r="L12"/>
          <cell r="M12"/>
          <cell r="N12"/>
          <cell r="O12"/>
          <cell r="P12"/>
          <cell r="Q12"/>
          <cell r="R12"/>
          <cell r="S12"/>
          <cell r="T12"/>
          <cell r="U12">
            <v>9</v>
          </cell>
          <cell r="V12" t="str">
            <v>Run to Failure</v>
          </cell>
          <cell r="W12"/>
        </row>
        <row r="13">
          <cell r="D13" t="str">
            <v>MEM-PRO-010-BLD-HOI-7032</v>
          </cell>
          <cell r="E13" t="str">
            <v>MMDU-GRINDING TOWER HOIST</v>
          </cell>
          <cell r="F13" t="str">
            <v>shared systems</v>
          </cell>
          <cell r="G13" t="str">
            <v>Buildings, Grounds &amp; lights</v>
          </cell>
          <cell r="H13" t="str">
            <v>HOISTING SYSTEMS</v>
          </cell>
          <cell r="I13"/>
          <cell r="J13"/>
          <cell r="K13"/>
          <cell r="L13"/>
          <cell r="M13"/>
          <cell r="N13"/>
          <cell r="O13"/>
          <cell r="P13"/>
          <cell r="Q13"/>
          <cell r="R13"/>
          <cell r="S13"/>
          <cell r="T13"/>
          <cell r="U13">
            <v>9</v>
          </cell>
          <cell r="V13" t="str">
            <v>Run to Failure</v>
          </cell>
          <cell r="W13"/>
        </row>
        <row r="14">
          <cell r="D14" t="str">
            <v>MEM-PRO-010-GRD-HOI-6441</v>
          </cell>
          <cell r="E14" t="str">
            <v>MSS-300T SWECO CHAIN HOIST</v>
          </cell>
          <cell r="F14" t="str">
            <v>shared systems</v>
          </cell>
          <cell r="G14" t="str">
            <v>FLAKE GRINDING</v>
          </cell>
          <cell r="H14" t="str">
            <v>HOISTING SYSTEMS</v>
          </cell>
          <cell r="I14" t="str">
            <v>Hoist</v>
          </cell>
          <cell r="J14"/>
          <cell r="K14"/>
          <cell r="L14"/>
          <cell r="M14"/>
          <cell r="N14"/>
          <cell r="O14"/>
          <cell r="P14"/>
          <cell r="Q14"/>
          <cell r="R14"/>
          <cell r="S14"/>
          <cell r="T14"/>
          <cell r="U14">
            <v>9</v>
          </cell>
          <cell r="V14" t="str">
            <v>Run to Failure</v>
          </cell>
          <cell r="W14"/>
        </row>
        <row r="15">
          <cell r="D15" t="str">
            <v>MEM-PRO-010-GRD-HOI-8100</v>
          </cell>
          <cell r="E15" t="str">
            <v>MSS-STORAGE SILOS 2-TON HOIST</v>
          </cell>
          <cell r="F15" t="str">
            <v>shared systems</v>
          </cell>
          <cell r="G15" t="str">
            <v>FLAKE GRINDING</v>
          </cell>
          <cell r="H15" t="str">
            <v>HOISTING SYSTEMS</v>
          </cell>
          <cell r="I15" t="str">
            <v>Hoist</v>
          </cell>
          <cell r="J15"/>
          <cell r="K15"/>
          <cell r="L15">
            <v>16</v>
          </cell>
          <cell r="M15"/>
          <cell r="N15"/>
          <cell r="O15"/>
          <cell r="P15"/>
          <cell r="Q15"/>
          <cell r="R15"/>
          <cell r="S15"/>
          <cell r="T15"/>
          <cell r="U15">
            <v>8</v>
          </cell>
          <cell r="V15" t="str">
            <v>Stratagy</v>
          </cell>
          <cell r="W15"/>
        </row>
        <row r="16">
          <cell r="D16" t="str">
            <v>MEM-PRO-010-STS-TK2-2387</v>
          </cell>
          <cell r="E16" t="str">
            <v>MSP-LOADOUT HOSE HOIST</v>
          </cell>
          <cell r="F16" t="str">
            <v>shared systems</v>
          </cell>
          <cell r="G16" t="str">
            <v>STORAGE SYSTEMS</v>
          </cell>
          <cell r="H16" t="str">
            <v>TRACK 2/FEED LOADOUT</v>
          </cell>
          <cell r="I16" t="str">
            <v>Hoist</v>
          </cell>
          <cell r="J16"/>
          <cell r="K16"/>
          <cell r="L16"/>
          <cell r="M16"/>
          <cell r="N16"/>
          <cell r="O16"/>
          <cell r="P16"/>
          <cell r="Q16"/>
          <cell r="R16"/>
          <cell r="S16"/>
          <cell r="T16"/>
          <cell r="U16">
            <v>9</v>
          </cell>
          <cell r="V16" t="str">
            <v>Run to Failure</v>
          </cell>
          <cell r="W16"/>
        </row>
        <row r="17">
          <cell r="D17" t="str">
            <v>MEM-PRO-010-UTL-VAC-1043</v>
          </cell>
          <cell r="E17" t="str">
            <v>MSS-S PLANT FLAKE GRINDING VAC SYST RFV</v>
          </cell>
          <cell r="F17" t="str">
            <v>shared systems</v>
          </cell>
          <cell r="G17" t="str">
            <v>UTILITIES</v>
          </cell>
          <cell r="H17" t="str">
            <v>CENTRAL VACUUM SYSTEMS</v>
          </cell>
          <cell r="I17"/>
          <cell r="J17"/>
          <cell r="K17"/>
          <cell r="L17"/>
          <cell r="M17"/>
          <cell r="N17"/>
          <cell r="O17"/>
          <cell r="P17"/>
          <cell r="Q17"/>
          <cell r="R17"/>
          <cell r="S17"/>
          <cell r="T17"/>
          <cell r="U17">
            <v>9</v>
          </cell>
          <cell r="V17" t="str">
            <v>Run to Failure</v>
          </cell>
          <cell r="W17"/>
        </row>
        <row r="18">
          <cell r="D18" t="str">
            <v>MEM-PRO-010-UTL-VAC-1044</v>
          </cell>
          <cell r="E18" t="str">
            <v>MSS-S PLANT FLAKE GRINDING VAC BLOWER</v>
          </cell>
          <cell r="F18" t="str">
            <v>shared systems</v>
          </cell>
          <cell r="G18" t="str">
            <v>UTILITIES</v>
          </cell>
          <cell r="H18" t="str">
            <v>CENTRAL VACUUM SYSTEMS</v>
          </cell>
          <cell r="I18" t="str">
            <v>Pressure Gauge</v>
          </cell>
          <cell r="J18"/>
          <cell r="K18"/>
          <cell r="L18"/>
          <cell r="M18"/>
          <cell r="N18"/>
          <cell r="O18"/>
          <cell r="P18"/>
          <cell r="Q18"/>
          <cell r="R18"/>
          <cell r="S18"/>
          <cell r="T18"/>
          <cell r="U18">
            <v>9</v>
          </cell>
          <cell r="V18" t="str">
            <v>Run to Failure</v>
          </cell>
          <cell r="W18"/>
        </row>
        <row r="19">
          <cell r="D19" t="str">
            <v>MEM-PRO-010-OPA-AEQ-1117</v>
          </cell>
          <cell r="E19" t="str">
            <v>MP1A-PRODUCT BLENDING HOPPER RFV</v>
          </cell>
          <cell r="F19" t="str">
            <v>shared systems</v>
          </cell>
          <cell r="G19" t="str">
            <v>OLD PHASE 1A</v>
          </cell>
          <cell r="H19" t="str">
            <v>ABANDONED EQUIPMENT</v>
          </cell>
          <cell r="I19"/>
          <cell r="J19"/>
          <cell r="K19"/>
          <cell r="L19"/>
          <cell r="M19"/>
          <cell r="N19"/>
          <cell r="O19"/>
          <cell r="P19"/>
          <cell r="Q19"/>
          <cell r="R19"/>
          <cell r="S19"/>
          <cell r="T19"/>
          <cell r="U19">
            <v>9</v>
          </cell>
          <cell r="V19" t="str">
            <v>Run to Failure</v>
          </cell>
          <cell r="W19" t="str">
            <v>do not have</v>
          </cell>
        </row>
        <row r="20">
          <cell r="D20" t="str">
            <v>MEM-PRO-010-OPA-AEQ-1158</v>
          </cell>
          <cell r="E20" t="str">
            <v>MP1A-PACKER ASPIRATION FILTER</v>
          </cell>
          <cell r="F20" t="str">
            <v>shared systems</v>
          </cell>
          <cell r="G20" t="str">
            <v>OLD PHASE 1A</v>
          </cell>
          <cell r="H20" t="str">
            <v>ABANDONED EQUIPMENT</v>
          </cell>
          <cell r="I20"/>
          <cell r="J20"/>
          <cell r="K20"/>
          <cell r="L20"/>
          <cell r="M20"/>
          <cell r="N20"/>
          <cell r="O20"/>
          <cell r="P20"/>
          <cell r="Q20"/>
          <cell r="R20"/>
          <cell r="S20"/>
          <cell r="T20"/>
          <cell r="U20">
            <v>9</v>
          </cell>
          <cell r="V20" t="str">
            <v>Run to Failure</v>
          </cell>
          <cell r="W20" t="str">
            <v>do not have</v>
          </cell>
        </row>
        <row r="21">
          <cell r="D21" t="str">
            <v>MEM-PRO-010-OPA-AEQ-1160</v>
          </cell>
          <cell r="E21" t="str">
            <v>MP1A-SLIDELL BAGGING MACHINE</v>
          </cell>
          <cell r="F21" t="str">
            <v>shared systems</v>
          </cell>
          <cell r="G21" t="str">
            <v>OLD PHASE 1A</v>
          </cell>
          <cell r="H21" t="str">
            <v>ABANDONED EQUIPMENT</v>
          </cell>
          <cell r="I21"/>
          <cell r="J21"/>
          <cell r="K21"/>
          <cell r="L21"/>
          <cell r="M21"/>
          <cell r="N21"/>
          <cell r="O21"/>
          <cell r="P21"/>
          <cell r="Q21"/>
          <cell r="R21"/>
          <cell r="S21"/>
          <cell r="T21"/>
          <cell r="U21">
            <v>9</v>
          </cell>
          <cell r="V21" t="str">
            <v>Run to Failure</v>
          </cell>
          <cell r="W21" t="str">
            <v>do not have</v>
          </cell>
        </row>
        <row r="22">
          <cell r="D22" t="str">
            <v>MEM-PRO-010-OPA-AEQ-1164</v>
          </cell>
          <cell r="E22" t="str">
            <v>MP1A-SEALER CONVEYOR</v>
          </cell>
          <cell r="F22" t="str">
            <v>shared systems</v>
          </cell>
          <cell r="G22" t="str">
            <v>OLD PHASE 1A</v>
          </cell>
          <cell r="H22" t="str">
            <v>ABANDONED EQUIPMENT</v>
          </cell>
          <cell r="I22"/>
          <cell r="J22"/>
          <cell r="K22"/>
          <cell r="L22"/>
          <cell r="M22"/>
          <cell r="N22"/>
          <cell r="O22"/>
          <cell r="P22"/>
          <cell r="Q22"/>
          <cell r="R22"/>
          <cell r="S22"/>
          <cell r="T22"/>
          <cell r="U22">
            <v>9</v>
          </cell>
          <cell r="V22" t="str">
            <v>Run to Failure</v>
          </cell>
          <cell r="W22" t="str">
            <v>do not have</v>
          </cell>
        </row>
        <row r="23">
          <cell r="D23" t="str">
            <v>MEM-PRO-010-OPA-AEQ-1167</v>
          </cell>
          <cell r="E23" t="str">
            <v>MP1A-90 DEG. TURN BAG CONVEYOR</v>
          </cell>
          <cell r="F23" t="str">
            <v>shared systems</v>
          </cell>
          <cell r="G23" t="str">
            <v>OLD PHASE 1A</v>
          </cell>
          <cell r="H23" t="str">
            <v>ABANDONED EQUIPMENT</v>
          </cell>
          <cell r="I23"/>
          <cell r="J23"/>
          <cell r="K23"/>
          <cell r="L23"/>
          <cell r="M23"/>
          <cell r="N23"/>
          <cell r="O23"/>
          <cell r="P23"/>
          <cell r="Q23"/>
          <cell r="R23"/>
          <cell r="S23"/>
          <cell r="T23"/>
          <cell r="U23">
            <v>9</v>
          </cell>
          <cell r="V23" t="str">
            <v>Run to Failure</v>
          </cell>
          <cell r="W23" t="str">
            <v>do not have</v>
          </cell>
        </row>
        <row r="24">
          <cell r="D24" t="str">
            <v>MEM-PRO-010-OP1-AEQ-1202</v>
          </cell>
          <cell r="E24" t="str">
            <v>MP1B-PROD COLL FERRO MAG SCREW SCREENER</v>
          </cell>
          <cell r="F24" t="str">
            <v>shared systems</v>
          </cell>
          <cell r="G24" t="str">
            <v>OLD PHASE 1</v>
          </cell>
          <cell r="H24" t="str">
            <v>ABANDONED EQUIPMENT</v>
          </cell>
          <cell r="I24"/>
          <cell r="J24"/>
          <cell r="K24"/>
          <cell r="L24"/>
          <cell r="M24"/>
          <cell r="N24"/>
          <cell r="O24"/>
          <cell r="P24"/>
          <cell r="Q24"/>
          <cell r="R24"/>
          <cell r="S24"/>
          <cell r="T24"/>
          <cell r="U24">
            <v>9</v>
          </cell>
          <cell r="V24" t="str">
            <v>Run to Failure</v>
          </cell>
          <cell r="W24" t="str">
            <v>do not have</v>
          </cell>
        </row>
        <row r="25">
          <cell r="D25" t="str">
            <v>MEM-PRO-010-OPA-AEQ-1216</v>
          </cell>
          <cell r="E25" t="str">
            <v>MP1A-ASPIRATION FAN - BLENDER</v>
          </cell>
          <cell r="F25" t="str">
            <v>shared systems</v>
          </cell>
          <cell r="G25" t="str">
            <v>OLD PHASE 1A</v>
          </cell>
          <cell r="H25" t="str">
            <v>ABANDONED EQUIPMENT</v>
          </cell>
          <cell r="I25"/>
          <cell r="J25"/>
          <cell r="K25"/>
          <cell r="L25"/>
          <cell r="M25"/>
          <cell r="N25"/>
          <cell r="O25"/>
          <cell r="P25"/>
          <cell r="Q25"/>
          <cell r="R25"/>
          <cell r="S25"/>
          <cell r="T25"/>
          <cell r="U25">
            <v>9</v>
          </cell>
          <cell r="V25" t="str">
            <v>Run to Failure</v>
          </cell>
          <cell r="W25" t="str">
            <v>do not have</v>
          </cell>
        </row>
        <row r="26">
          <cell r="D26" t="str">
            <v>MEM-PRO-010-OP1-AEQ-1219</v>
          </cell>
          <cell r="E26" t="str">
            <v>P1 BLENDER DISCHARGE ROTARY VALVE</v>
          </cell>
          <cell r="F26" t="str">
            <v>shared systems</v>
          </cell>
          <cell r="G26" t="str">
            <v>OLD PHASE 1</v>
          </cell>
          <cell r="H26" t="str">
            <v>ABANDONED EQUIPMENT</v>
          </cell>
          <cell r="I26" t="str">
            <v>Valve, Control Linear Motion</v>
          </cell>
          <cell r="J26"/>
          <cell r="K26"/>
          <cell r="L26"/>
          <cell r="M26"/>
          <cell r="N26"/>
          <cell r="O26"/>
          <cell r="P26"/>
          <cell r="Q26"/>
          <cell r="R26"/>
          <cell r="S26"/>
          <cell r="T26"/>
          <cell r="U26">
            <v>9</v>
          </cell>
          <cell r="V26" t="str">
            <v>Run to Failure</v>
          </cell>
          <cell r="W26" t="str">
            <v>do not have</v>
          </cell>
        </row>
        <row r="27">
          <cell r="D27" t="str">
            <v>MEM-PRO-010-OPA-AEQ-1220</v>
          </cell>
          <cell r="E27" t="str">
            <v>MP1A-ROTARY VALVE - BLENDER DISCH.</v>
          </cell>
          <cell r="F27" t="str">
            <v>shared systems</v>
          </cell>
          <cell r="G27" t="str">
            <v>OLD PHASE 1A</v>
          </cell>
          <cell r="H27" t="str">
            <v>ABANDONED EQUIPMENT</v>
          </cell>
          <cell r="I27"/>
          <cell r="J27"/>
          <cell r="K27"/>
          <cell r="L27"/>
          <cell r="M27"/>
          <cell r="N27"/>
          <cell r="O27"/>
          <cell r="P27"/>
          <cell r="Q27"/>
          <cell r="R27"/>
          <cell r="S27"/>
          <cell r="T27"/>
          <cell r="U27">
            <v>9</v>
          </cell>
          <cell r="V27" t="str">
            <v>Run to Failure</v>
          </cell>
          <cell r="W27" t="str">
            <v>do not have</v>
          </cell>
        </row>
        <row r="28">
          <cell r="D28" t="str">
            <v>MEM-PRO-010-OPA-AEQ-1226</v>
          </cell>
          <cell r="E28" t="str">
            <v>MP1A-AZO OVERS DISCHARGE RFV</v>
          </cell>
          <cell r="F28" t="str">
            <v>shared systems</v>
          </cell>
          <cell r="G28" t="str">
            <v>OLD PHASE 1A</v>
          </cell>
          <cell r="H28" t="str">
            <v>ABANDONED EQUIPMENT</v>
          </cell>
          <cell r="I28"/>
          <cell r="J28"/>
          <cell r="K28"/>
          <cell r="L28"/>
          <cell r="M28"/>
          <cell r="N28"/>
          <cell r="O28"/>
          <cell r="P28"/>
          <cell r="Q28"/>
          <cell r="R28"/>
          <cell r="S28"/>
          <cell r="T28"/>
          <cell r="U28">
            <v>9</v>
          </cell>
          <cell r="V28" t="str">
            <v>Run to Failure</v>
          </cell>
          <cell r="W28" t="str">
            <v>do not have</v>
          </cell>
        </row>
        <row r="29">
          <cell r="D29" t="str">
            <v>MEM-PRO-010-OPA-AEQ-1229</v>
          </cell>
          <cell r="E29" t="str">
            <v>MP1A-ROTARY VALVE - BLENDER DISCH.</v>
          </cell>
          <cell r="F29" t="str">
            <v>shared systems</v>
          </cell>
          <cell r="G29" t="str">
            <v>OLD PHASE 1A</v>
          </cell>
          <cell r="H29" t="str">
            <v>ABANDONED EQUIPMENT</v>
          </cell>
          <cell r="I29"/>
          <cell r="J29"/>
          <cell r="K29"/>
          <cell r="L29"/>
          <cell r="M29"/>
          <cell r="N29"/>
          <cell r="O29"/>
          <cell r="P29"/>
          <cell r="Q29"/>
          <cell r="R29"/>
          <cell r="S29"/>
          <cell r="T29"/>
          <cell r="U29">
            <v>9</v>
          </cell>
          <cell r="V29" t="str">
            <v>Run to Failure</v>
          </cell>
          <cell r="W29" t="str">
            <v>do not have</v>
          </cell>
        </row>
        <row r="30">
          <cell r="D30" t="str">
            <v>MEM-PRO-010-OPA-AEQ-1235</v>
          </cell>
          <cell r="E30" t="str">
            <v>MP1A-OIL/LECITHIN DRUM PUMP</v>
          </cell>
          <cell r="F30" t="str">
            <v>shared systems</v>
          </cell>
          <cell r="G30" t="str">
            <v>OLD PHASE 1A</v>
          </cell>
          <cell r="H30" t="str">
            <v>ABANDONED EQUIPMENT</v>
          </cell>
          <cell r="I30"/>
          <cell r="J30"/>
          <cell r="K30"/>
          <cell r="L30"/>
          <cell r="M30"/>
          <cell r="N30"/>
          <cell r="O30"/>
          <cell r="P30"/>
          <cell r="Q30"/>
          <cell r="R30"/>
          <cell r="S30"/>
          <cell r="T30"/>
          <cell r="U30">
            <v>9</v>
          </cell>
          <cell r="V30" t="str">
            <v>Run to Failure</v>
          </cell>
          <cell r="W30" t="str">
            <v>do not have</v>
          </cell>
        </row>
        <row r="31">
          <cell r="D31" t="str">
            <v>MEM-PRO-010-OPA-AEQ-1237</v>
          </cell>
          <cell r="E31" t="str">
            <v>MP1A-LECITHIN MIX TANK</v>
          </cell>
          <cell r="F31" t="str">
            <v>shared systems</v>
          </cell>
          <cell r="G31" t="str">
            <v>OLD PHASE 1A</v>
          </cell>
          <cell r="H31" t="str">
            <v>ABANDONED EQUIPMENT</v>
          </cell>
          <cell r="I31"/>
          <cell r="J31"/>
          <cell r="K31"/>
          <cell r="L31"/>
          <cell r="M31"/>
          <cell r="N31"/>
          <cell r="O31"/>
          <cell r="P31"/>
          <cell r="Q31"/>
          <cell r="R31"/>
          <cell r="S31"/>
          <cell r="T31"/>
          <cell r="U31">
            <v>9</v>
          </cell>
          <cell r="V31" t="str">
            <v>Run to Failure</v>
          </cell>
          <cell r="W31" t="str">
            <v>do not have</v>
          </cell>
        </row>
        <row r="32">
          <cell r="D32" t="str">
            <v>MEM-PRO-010-OPA-AEQ-1238</v>
          </cell>
          <cell r="E32" t="str">
            <v>MP1A-LECITHIN TANK AGITATOR</v>
          </cell>
          <cell r="F32" t="str">
            <v>shared systems</v>
          </cell>
          <cell r="G32" t="str">
            <v>OLD PHASE 1A</v>
          </cell>
          <cell r="H32" t="str">
            <v>ABANDONED EQUIPMENT</v>
          </cell>
          <cell r="I32"/>
          <cell r="J32"/>
          <cell r="K32"/>
          <cell r="L32"/>
          <cell r="M32"/>
          <cell r="N32"/>
          <cell r="O32"/>
          <cell r="P32"/>
          <cell r="Q32"/>
          <cell r="R32"/>
          <cell r="S32"/>
          <cell r="T32"/>
          <cell r="U32">
            <v>9</v>
          </cell>
          <cell r="V32" t="str">
            <v>Run to Failure</v>
          </cell>
          <cell r="W32" t="str">
            <v>do not have</v>
          </cell>
        </row>
        <row r="33">
          <cell r="D33" t="str">
            <v>MEM-PRO-010-OPA-AEQ-1241</v>
          </cell>
          <cell r="E33" t="str">
            <v>MP1A-OIL MIX TANK</v>
          </cell>
          <cell r="F33" t="str">
            <v>shared systems</v>
          </cell>
          <cell r="G33" t="str">
            <v>OLD PHASE 1A</v>
          </cell>
          <cell r="H33" t="str">
            <v>ABANDONED EQUIPMENT</v>
          </cell>
          <cell r="I33"/>
          <cell r="J33"/>
          <cell r="K33"/>
          <cell r="L33"/>
          <cell r="M33"/>
          <cell r="N33"/>
          <cell r="O33"/>
          <cell r="P33"/>
          <cell r="Q33"/>
          <cell r="R33"/>
          <cell r="S33"/>
          <cell r="T33"/>
          <cell r="U33">
            <v>9</v>
          </cell>
          <cell r="V33" t="str">
            <v>Run to Failure</v>
          </cell>
          <cell r="W33" t="str">
            <v>do not have</v>
          </cell>
        </row>
        <row r="34">
          <cell r="D34" t="str">
            <v>MEM-PRO-010-OPA-AEQ-1242</v>
          </cell>
          <cell r="E34" t="str">
            <v>MP1A-OIL MIX AGITATOR</v>
          </cell>
          <cell r="F34" t="str">
            <v>shared systems</v>
          </cell>
          <cell r="G34" t="str">
            <v>OLD PHASE 1A</v>
          </cell>
          <cell r="H34" t="str">
            <v>ABANDONED EQUIPMENT</v>
          </cell>
          <cell r="I34"/>
          <cell r="J34"/>
          <cell r="K34"/>
          <cell r="L34"/>
          <cell r="M34"/>
          <cell r="N34"/>
          <cell r="O34"/>
          <cell r="P34"/>
          <cell r="Q34"/>
          <cell r="R34"/>
          <cell r="S34"/>
          <cell r="T34"/>
          <cell r="U34">
            <v>9</v>
          </cell>
          <cell r="V34" t="str">
            <v>Run to Failure</v>
          </cell>
          <cell r="W34" t="str">
            <v>do not have</v>
          </cell>
        </row>
        <row r="35">
          <cell r="D35" t="str">
            <v>MEM-PRO-010-OPA-AEQ-1245</v>
          </cell>
          <cell r="E35" t="str">
            <v>MP1A-OIL/LECITHIN BATCH PUMP</v>
          </cell>
          <cell r="F35" t="str">
            <v>shared systems</v>
          </cell>
          <cell r="G35" t="str">
            <v>OLD PHASE 1A</v>
          </cell>
          <cell r="H35" t="str">
            <v>ABANDONED EQUIPMENT</v>
          </cell>
          <cell r="I35"/>
          <cell r="J35"/>
          <cell r="K35"/>
          <cell r="L35"/>
          <cell r="M35"/>
          <cell r="N35"/>
          <cell r="O35"/>
          <cell r="P35"/>
          <cell r="Q35"/>
          <cell r="R35"/>
          <cell r="S35"/>
          <cell r="T35"/>
          <cell r="U35">
            <v>9</v>
          </cell>
          <cell r="V35" t="str">
            <v>Run to Failure</v>
          </cell>
          <cell r="W35" t="str">
            <v>do not have</v>
          </cell>
        </row>
        <row r="36">
          <cell r="D36" t="str">
            <v>MEM-PRO-010-OPA-AEQ-1246</v>
          </cell>
          <cell r="E36" t="str">
            <v>MP1A-OIL/LECITHIN BATCH PUMP STRAINER</v>
          </cell>
          <cell r="F36" t="str">
            <v>shared systems</v>
          </cell>
          <cell r="G36" t="str">
            <v>OLD PHASE 1A</v>
          </cell>
          <cell r="H36" t="str">
            <v>ABANDONED EQUIPMENT</v>
          </cell>
          <cell r="I36"/>
          <cell r="J36"/>
          <cell r="K36"/>
          <cell r="L36"/>
          <cell r="M36"/>
          <cell r="N36"/>
          <cell r="O36"/>
          <cell r="P36"/>
          <cell r="Q36"/>
          <cell r="R36"/>
          <cell r="S36"/>
          <cell r="T36"/>
          <cell r="U36">
            <v>9</v>
          </cell>
          <cell r="V36" t="str">
            <v>Run to Failure</v>
          </cell>
          <cell r="W36" t="str">
            <v>do not have</v>
          </cell>
        </row>
        <row r="37">
          <cell r="D37" t="str">
            <v>MEM-PRO-010-OPA-AEQ-1247</v>
          </cell>
          <cell r="E37" t="str">
            <v>MP1A-OIL/LECITHIN BATCH PUMP FLOW METER</v>
          </cell>
          <cell r="F37" t="str">
            <v>shared systems</v>
          </cell>
          <cell r="G37" t="str">
            <v>OLD PHASE 1A</v>
          </cell>
          <cell r="H37" t="str">
            <v>ABANDONED EQUIPMENT</v>
          </cell>
          <cell r="I37"/>
          <cell r="J37"/>
          <cell r="K37"/>
          <cell r="L37"/>
          <cell r="M37"/>
          <cell r="N37"/>
          <cell r="O37"/>
          <cell r="P37"/>
          <cell r="Q37"/>
          <cell r="R37"/>
          <cell r="S37"/>
          <cell r="T37"/>
          <cell r="U37">
            <v>9</v>
          </cell>
          <cell r="V37" t="str">
            <v>Run to Failure</v>
          </cell>
          <cell r="W37" t="str">
            <v>do not have</v>
          </cell>
        </row>
        <row r="38">
          <cell r="D38" t="str">
            <v>MEM-PRO-010-OPA-AEQ-1248</v>
          </cell>
          <cell r="E38" t="str">
            <v>MP1A-WATER EXPANSION TANK</v>
          </cell>
          <cell r="F38" t="str">
            <v>shared systems</v>
          </cell>
          <cell r="G38" t="str">
            <v>OLD PHASE 1A</v>
          </cell>
          <cell r="H38" t="str">
            <v>ABANDONED EQUIPMENT</v>
          </cell>
          <cell r="I38"/>
          <cell r="J38"/>
          <cell r="K38"/>
          <cell r="L38"/>
          <cell r="M38"/>
          <cell r="N38"/>
          <cell r="O38"/>
          <cell r="P38"/>
          <cell r="Q38"/>
          <cell r="R38"/>
          <cell r="S38"/>
          <cell r="T38"/>
          <cell r="U38">
            <v>9</v>
          </cell>
          <cell r="V38" t="str">
            <v>Run to Failure</v>
          </cell>
          <cell r="W38" t="str">
            <v>do not have</v>
          </cell>
        </row>
        <row r="39">
          <cell r="D39" t="str">
            <v>MEM-PRO-010-OPA-AEQ-1249</v>
          </cell>
          <cell r="E39" t="str">
            <v>MP1A-HOT WATER CIRC. PUMP</v>
          </cell>
          <cell r="F39" t="str">
            <v>shared systems</v>
          </cell>
          <cell r="G39" t="str">
            <v>OLD PHASE 1A</v>
          </cell>
          <cell r="H39" t="str">
            <v>ABANDONED EQUIPMENT</v>
          </cell>
          <cell r="I39"/>
          <cell r="J39"/>
          <cell r="K39"/>
          <cell r="L39"/>
          <cell r="M39"/>
          <cell r="N39"/>
          <cell r="O39"/>
          <cell r="P39"/>
          <cell r="Q39"/>
          <cell r="R39"/>
          <cell r="S39"/>
          <cell r="T39"/>
          <cell r="U39">
            <v>9</v>
          </cell>
          <cell r="V39" t="str">
            <v>Run to Failure</v>
          </cell>
          <cell r="W39" t="str">
            <v>do not have</v>
          </cell>
        </row>
        <row r="40">
          <cell r="D40" t="str">
            <v>MEM-PRO-010-OPA-AEQ-1251</v>
          </cell>
          <cell r="E40" t="str">
            <v>MP1A-LECITHIN PUMP</v>
          </cell>
          <cell r="F40" t="str">
            <v>shared systems</v>
          </cell>
          <cell r="G40" t="str">
            <v>OLD PHASE 1A</v>
          </cell>
          <cell r="H40" t="str">
            <v>ABANDONED EQUIPMENT</v>
          </cell>
          <cell r="I40"/>
          <cell r="J40"/>
          <cell r="K40"/>
          <cell r="L40"/>
          <cell r="M40"/>
          <cell r="N40"/>
          <cell r="O40"/>
          <cell r="P40"/>
          <cell r="Q40"/>
          <cell r="R40"/>
          <cell r="S40"/>
          <cell r="T40"/>
          <cell r="U40">
            <v>9</v>
          </cell>
          <cell r="V40" t="str">
            <v>Run to Failure</v>
          </cell>
          <cell r="W40" t="str">
            <v>do not have</v>
          </cell>
        </row>
        <row r="41">
          <cell r="D41" t="str">
            <v>MEM-PRO-010-OPA-AEQ-1274</v>
          </cell>
          <cell r="E41" t="str">
            <v>MP1A-BEHN PACKER VIBRATING CONVEYOR</v>
          </cell>
          <cell r="F41" t="str">
            <v>shared systems</v>
          </cell>
          <cell r="G41" t="str">
            <v>OLD PHASE 1A</v>
          </cell>
          <cell r="H41" t="str">
            <v>ABANDONED EQUIPMENT</v>
          </cell>
          <cell r="I41"/>
          <cell r="J41"/>
          <cell r="K41"/>
          <cell r="L41"/>
          <cell r="M41"/>
          <cell r="N41"/>
          <cell r="O41"/>
          <cell r="P41"/>
          <cell r="Q41"/>
          <cell r="R41"/>
          <cell r="S41"/>
          <cell r="T41"/>
          <cell r="U41">
            <v>9</v>
          </cell>
          <cell r="V41" t="str">
            <v>Run to Failure</v>
          </cell>
          <cell r="W41" t="str">
            <v>do not have</v>
          </cell>
        </row>
        <row r="42">
          <cell r="D42" t="str">
            <v>MEM-PRO-010-OPA-AEQ-1276</v>
          </cell>
          <cell r="E42" t="str">
            <v>MP1A-ASP FAN - AZO - REMOVED 11/6/02</v>
          </cell>
          <cell r="F42" t="str">
            <v>shared systems</v>
          </cell>
          <cell r="G42" t="str">
            <v>OLD PHASE 1A</v>
          </cell>
          <cell r="H42" t="str">
            <v>ABANDONED EQUIPMENT</v>
          </cell>
          <cell r="I42"/>
          <cell r="J42"/>
          <cell r="K42"/>
          <cell r="L42"/>
          <cell r="M42"/>
          <cell r="N42"/>
          <cell r="O42"/>
          <cell r="P42"/>
          <cell r="Q42"/>
          <cell r="R42"/>
          <cell r="S42"/>
          <cell r="T42"/>
          <cell r="U42">
            <v>9</v>
          </cell>
          <cell r="V42" t="str">
            <v>Run to Failure</v>
          </cell>
          <cell r="W42" t="str">
            <v>do not have</v>
          </cell>
        </row>
        <row r="43">
          <cell r="D43" t="str">
            <v>MEM-PRO-010-OPA-AEQ-1282</v>
          </cell>
          <cell r="E43" t="str">
            <v>MP1A-BEHN PACKER ASP. FILTER EXH FAN</v>
          </cell>
          <cell r="F43" t="str">
            <v>shared systems</v>
          </cell>
          <cell r="G43" t="str">
            <v>OLD PHASE 1A</v>
          </cell>
          <cell r="H43" t="str">
            <v>ABANDONED EQUIPMENT</v>
          </cell>
          <cell r="I43"/>
          <cell r="J43"/>
          <cell r="K43"/>
          <cell r="L43"/>
          <cell r="M43"/>
          <cell r="N43"/>
          <cell r="O43"/>
          <cell r="P43"/>
          <cell r="Q43"/>
          <cell r="R43"/>
          <cell r="S43"/>
          <cell r="T43"/>
          <cell r="U43">
            <v>9</v>
          </cell>
          <cell r="V43" t="str">
            <v>Run to Failure</v>
          </cell>
          <cell r="W43" t="str">
            <v>do not have</v>
          </cell>
        </row>
        <row r="44">
          <cell r="D44" t="str">
            <v>MEM-PRO-010-OPA-AEQ-1284</v>
          </cell>
          <cell r="E44" t="str">
            <v>MP1A-BLOWER PACKAGE - PACKE</v>
          </cell>
          <cell r="F44" t="str">
            <v>shared systems</v>
          </cell>
          <cell r="G44" t="str">
            <v>OLD PHASE 1A</v>
          </cell>
          <cell r="H44" t="str">
            <v>ABANDONED EQUIPMENT</v>
          </cell>
          <cell r="I44"/>
          <cell r="J44"/>
          <cell r="K44"/>
          <cell r="L44"/>
          <cell r="M44"/>
          <cell r="N44"/>
          <cell r="O44"/>
          <cell r="P44"/>
          <cell r="Q44"/>
          <cell r="R44"/>
          <cell r="S44"/>
          <cell r="T44"/>
          <cell r="U44">
            <v>9</v>
          </cell>
          <cell r="V44" t="str">
            <v>Run to Failure</v>
          </cell>
          <cell r="W44" t="str">
            <v>do not have</v>
          </cell>
        </row>
        <row r="45">
          <cell r="D45" t="str">
            <v>MEM-PRO-010-OP1-AEQ-1360</v>
          </cell>
          <cell r="E45" t="str">
            <v>MSS-PHOS ACID STORAGE TANK (PH1)</v>
          </cell>
          <cell r="F45" t="str">
            <v>shared systems</v>
          </cell>
          <cell r="G45" t="str">
            <v>OLD PHASE 1</v>
          </cell>
          <cell r="H45" t="str">
            <v>ABANDONED EQUIPMENT</v>
          </cell>
          <cell r="I45" t="str">
            <v>Tank</v>
          </cell>
          <cell r="J45"/>
          <cell r="K45"/>
          <cell r="L45"/>
          <cell r="M45"/>
          <cell r="N45"/>
          <cell r="O45"/>
          <cell r="P45"/>
          <cell r="Q45"/>
          <cell r="R45"/>
          <cell r="S45"/>
          <cell r="T45" t="str">
            <v>12-MTH I/E MSS PHOS AC ST TK LVL XMTR</v>
          </cell>
          <cell r="U45">
            <v>8</v>
          </cell>
          <cell r="V45" t="str">
            <v>Stratagy</v>
          </cell>
          <cell r="W45" t="str">
            <v>do not have</v>
          </cell>
        </row>
        <row r="46">
          <cell r="D46" t="str">
            <v>MEM-PRO-010-OP1-AEQ-1362</v>
          </cell>
          <cell r="E46" t="str">
            <v>MSS-PHOS ACID EAST DISCHARGE PUMP</v>
          </cell>
          <cell r="F46" t="str">
            <v>shared systems</v>
          </cell>
          <cell r="G46" t="str">
            <v>OLD PHASE 1</v>
          </cell>
          <cell r="H46" t="str">
            <v>ABANDONED EQUIPMENT</v>
          </cell>
          <cell r="I46" t="str">
            <v>Motor AC</v>
          </cell>
          <cell r="J46"/>
          <cell r="K46"/>
          <cell r="L46"/>
          <cell r="M46"/>
          <cell r="N46"/>
          <cell r="O46"/>
          <cell r="P46"/>
          <cell r="Q46"/>
          <cell r="R46"/>
          <cell r="S46"/>
          <cell r="T46"/>
          <cell r="U46">
            <v>9</v>
          </cell>
          <cell r="V46" t="str">
            <v>Run to Failure</v>
          </cell>
          <cell r="W46" t="str">
            <v>do not have</v>
          </cell>
        </row>
        <row r="47">
          <cell r="D47" t="str">
            <v>MEM-PRO-010-OP1-AEQ-1363</v>
          </cell>
          <cell r="E47" t="str">
            <v>MSS-PHOS ACID CENTER DISCHARGE PUMP</v>
          </cell>
          <cell r="F47" t="str">
            <v>shared systems</v>
          </cell>
          <cell r="G47" t="str">
            <v>OLD PHASE 1</v>
          </cell>
          <cell r="H47" t="str">
            <v>ABANDONED EQUIPMENT</v>
          </cell>
          <cell r="I47" t="str">
            <v>Motor AC</v>
          </cell>
          <cell r="J47"/>
          <cell r="K47"/>
          <cell r="L47"/>
          <cell r="M47"/>
          <cell r="N47"/>
          <cell r="O47"/>
          <cell r="P47"/>
          <cell r="Q47"/>
          <cell r="R47"/>
          <cell r="S47"/>
          <cell r="T47"/>
          <cell r="U47">
            <v>9</v>
          </cell>
          <cell r="V47" t="str">
            <v>Run to Failure</v>
          </cell>
          <cell r="W47" t="str">
            <v>do not have</v>
          </cell>
        </row>
        <row r="48">
          <cell r="D48" t="str">
            <v>MEM-PRO-010-OP1-AEQ-1365</v>
          </cell>
          <cell r="E48" t="str">
            <v>MSS-PHOS ACID PUMPS WEST STRAINER</v>
          </cell>
          <cell r="F48" t="str">
            <v>shared systems</v>
          </cell>
          <cell r="G48" t="str">
            <v>OLD PHASE 1</v>
          </cell>
          <cell r="H48" t="str">
            <v>ABANDONED EQUIPMENT</v>
          </cell>
          <cell r="I48" t="str">
            <v>Strainer</v>
          </cell>
          <cell r="J48"/>
          <cell r="K48"/>
          <cell r="L48"/>
          <cell r="M48"/>
          <cell r="N48"/>
          <cell r="O48"/>
          <cell r="P48"/>
          <cell r="Q48"/>
          <cell r="R48"/>
          <cell r="S48"/>
          <cell r="T48"/>
          <cell r="U48">
            <v>9</v>
          </cell>
          <cell r="V48" t="str">
            <v>Run to Failure</v>
          </cell>
          <cell r="W48" t="str">
            <v>do not have</v>
          </cell>
        </row>
        <row r="49">
          <cell r="D49" t="str">
            <v>MEM-PRO-010-OP1-AEQ-1366</v>
          </cell>
          <cell r="E49" t="str">
            <v>MSS-PHOS ACID PUMPS EAST STRAINER</v>
          </cell>
          <cell r="F49" t="str">
            <v>shared systems</v>
          </cell>
          <cell r="G49" t="str">
            <v>OLD PHASE 1</v>
          </cell>
          <cell r="H49" t="str">
            <v>ABANDONED EQUIPMENT</v>
          </cell>
          <cell r="I49" t="str">
            <v>Strainer</v>
          </cell>
          <cell r="J49"/>
          <cell r="K49"/>
          <cell r="L49"/>
          <cell r="M49"/>
          <cell r="N49"/>
          <cell r="O49"/>
          <cell r="P49"/>
          <cell r="Q49"/>
          <cell r="R49"/>
          <cell r="S49"/>
          <cell r="T49"/>
          <cell r="U49">
            <v>9</v>
          </cell>
          <cell r="V49" t="str">
            <v>Run to Failure</v>
          </cell>
          <cell r="W49" t="str">
            <v>do not have</v>
          </cell>
        </row>
        <row r="50">
          <cell r="D50" t="str">
            <v>MEM-PRO-010-UTL-IAS-1401</v>
          </cell>
          <cell r="E50" t="str">
            <v>MSS-#6 200 HP AIR COMPRESSOR</v>
          </cell>
          <cell r="F50" t="str">
            <v>shared systems</v>
          </cell>
          <cell r="G50" t="str">
            <v>UTILITIES</v>
          </cell>
          <cell r="H50" t="str">
            <v>INSTRUMENT / COMPRESSED AIR SYSTEM</v>
          </cell>
          <cell r="I50" t="str">
            <v>Motor AC</v>
          </cell>
          <cell r="J50"/>
          <cell r="K50"/>
          <cell r="L50">
            <v>8</v>
          </cell>
          <cell r="M50"/>
          <cell r="N50"/>
          <cell r="O50"/>
          <cell r="P50" t="str">
            <v>Yes</v>
          </cell>
          <cell r="Q50"/>
          <cell r="R50"/>
          <cell r="S50"/>
          <cell r="T50" t="str">
            <v>60-MTH MECH MSS #6 AIR COMP PRV</v>
          </cell>
          <cell r="U50">
            <v>6</v>
          </cell>
          <cell r="V50" t="str">
            <v>Stratagy</v>
          </cell>
          <cell r="W50"/>
        </row>
        <row r="51">
          <cell r="D51" t="str">
            <v>MEM-PRO-010-UTL-IAS-1402</v>
          </cell>
          <cell r="E51" t="str">
            <v>MSS-AIR RECEIVER FOR #6 AIR COMPRESSOR</v>
          </cell>
          <cell r="F51" t="str">
            <v>shared systems</v>
          </cell>
          <cell r="G51" t="str">
            <v>UTILITIES</v>
          </cell>
          <cell r="H51" t="str">
            <v>INSTRUMENT / COMPRESSED AIR SYSTEM</v>
          </cell>
          <cell r="I51" t="str">
            <v>Valve, Safety Relief</v>
          </cell>
          <cell r="J51"/>
          <cell r="K51"/>
          <cell r="L51"/>
          <cell r="M51"/>
          <cell r="N51"/>
          <cell r="O51"/>
          <cell r="P51"/>
          <cell r="Q51"/>
          <cell r="R51"/>
          <cell r="S51"/>
          <cell r="T51" t="str">
            <v>60-MTH API 510  INSPECTION OF P.V.</v>
          </cell>
          <cell r="U51">
            <v>8</v>
          </cell>
          <cell r="V51" t="str">
            <v>Stratagy</v>
          </cell>
          <cell r="W51"/>
        </row>
        <row r="52">
          <cell r="D52" t="str">
            <v>MEM-PRO-010-BLD-AHU-0002</v>
          </cell>
          <cell r="E52" t="str">
            <v>DDC HVAC</v>
          </cell>
          <cell r="F52" t="str">
            <v>shared systems</v>
          </cell>
          <cell r="G52" t="str">
            <v>Buildings, Grounds &amp; lights</v>
          </cell>
          <cell r="H52" t="str">
            <v>HVAC / AIR HANDLING UNIT</v>
          </cell>
          <cell r="I52"/>
          <cell r="J52"/>
          <cell r="K52"/>
          <cell r="L52"/>
          <cell r="M52"/>
          <cell r="N52"/>
          <cell r="O52"/>
          <cell r="P52"/>
          <cell r="Q52"/>
          <cell r="R52"/>
          <cell r="S52"/>
          <cell r="T52"/>
          <cell r="U52">
            <v>9</v>
          </cell>
          <cell r="V52" t="str">
            <v>Run to Failure</v>
          </cell>
          <cell r="W52" t="str">
            <v>do not have</v>
          </cell>
        </row>
        <row r="53">
          <cell r="D53" t="str">
            <v>MEM-PRO-010-BLD-AEQ-4329</v>
          </cell>
          <cell r="E53" t="str">
            <v>MRAL-B C COMPRESSOR SUCTION PRESS PI</v>
          </cell>
          <cell r="F53" t="str">
            <v>shared systems</v>
          </cell>
          <cell r="G53" t="str">
            <v>Buildings, Grounds &amp; lights</v>
          </cell>
          <cell r="H53" t="str">
            <v>ABANDONED EQUIPMENT</v>
          </cell>
          <cell r="I53"/>
          <cell r="J53"/>
          <cell r="K53"/>
          <cell r="L53"/>
          <cell r="M53"/>
          <cell r="N53"/>
          <cell r="O53"/>
          <cell r="P53"/>
          <cell r="Q53"/>
          <cell r="R53"/>
          <cell r="S53"/>
          <cell r="T53"/>
          <cell r="U53">
            <v>9</v>
          </cell>
          <cell r="V53" t="str">
            <v>Run to Failure</v>
          </cell>
          <cell r="W53" t="str">
            <v>do not have</v>
          </cell>
        </row>
        <row r="54">
          <cell r="D54" t="str">
            <v>MEM-PRO-010-MDU-AEQ-6804</v>
          </cell>
          <cell r="E54" t="str">
            <v>MMDU-DRYER NECK PRESSURE SW</v>
          </cell>
          <cell r="F54" t="str">
            <v>shared systems</v>
          </cell>
          <cell r="G54" t="str">
            <v>OLD MDU</v>
          </cell>
          <cell r="H54" t="str">
            <v>ABANDONED EQUIPMENT</v>
          </cell>
          <cell r="I54"/>
          <cell r="J54"/>
          <cell r="K54"/>
          <cell r="L54"/>
          <cell r="M54"/>
          <cell r="N54"/>
          <cell r="O54"/>
          <cell r="P54"/>
          <cell r="Q54"/>
          <cell r="R54"/>
          <cell r="S54"/>
          <cell r="T54"/>
          <cell r="U54">
            <v>9</v>
          </cell>
          <cell r="V54" t="str">
            <v>Run to Failure</v>
          </cell>
          <cell r="W54" t="str">
            <v>do not have</v>
          </cell>
        </row>
        <row r="55">
          <cell r="D55" t="str">
            <v>MEM-PRO-010-MDU-AEQ-6809</v>
          </cell>
          <cell r="E55" t="str">
            <v>MMDU-DRYER NECK PRESSURE SW (PS-201)</v>
          </cell>
          <cell r="F55" t="str">
            <v>shared systems</v>
          </cell>
          <cell r="G55" t="str">
            <v>OLD MDU</v>
          </cell>
          <cell r="H55" t="str">
            <v>ABANDONED EQUIPMENT</v>
          </cell>
          <cell r="I55"/>
          <cell r="J55"/>
          <cell r="K55"/>
          <cell r="L55"/>
          <cell r="M55"/>
          <cell r="N55"/>
          <cell r="O55"/>
          <cell r="P55"/>
          <cell r="Q55"/>
          <cell r="R55"/>
          <cell r="S55"/>
          <cell r="T55"/>
          <cell r="U55">
            <v>9</v>
          </cell>
          <cell r="V55" t="str">
            <v>Run to Failure</v>
          </cell>
          <cell r="W55" t="str">
            <v>do not have</v>
          </cell>
        </row>
        <row r="56">
          <cell r="D56" t="str">
            <v>MEM-PRO-010-MDU-AEQ-6814</v>
          </cell>
          <cell r="E56" t="str">
            <v>MMDU-COOLING RING PRESSURE SWITCH</v>
          </cell>
          <cell r="F56" t="str">
            <v>shared systems</v>
          </cell>
          <cell r="G56" t="str">
            <v>OLD MDU</v>
          </cell>
          <cell r="H56" t="str">
            <v>ABANDONED EQUIPMENT</v>
          </cell>
          <cell r="I56"/>
          <cell r="J56"/>
          <cell r="K56"/>
          <cell r="L56"/>
          <cell r="M56"/>
          <cell r="N56"/>
          <cell r="O56"/>
          <cell r="P56"/>
          <cell r="Q56"/>
          <cell r="R56"/>
          <cell r="S56"/>
          <cell r="T56"/>
          <cell r="U56">
            <v>9</v>
          </cell>
          <cell r="V56" t="str">
            <v>Run to Failure</v>
          </cell>
          <cell r="W56" t="str">
            <v>do not have</v>
          </cell>
        </row>
        <row r="57">
          <cell r="D57" t="str">
            <v>MEM-PRO-010-MDU-AEQ-7603</v>
          </cell>
          <cell r="E57" t="str">
            <v>MMDU-DRYER COLLECTOR EXH PRESSURE XMTR</v>
          </cell>
          <cell r="F57" t="str">
            <v>shared systems</v>
          </cell>
          <cell r="G57" t="str">
            <v>OLD MDU</v>
          </cell>
          <cell r="H57" t="str">
            <v>ABANDONED EQUIPMENT</v>
          </cell>
          <cell r="I57"/>
          <cell r="J57"/>
          <cell r="K57"/>
          <cell r="L57"/>
          <cell r="M57"/>
          <cell r="N57"/>
          <cell r="O57"/>
          <cell r="P57"/>
          <cell r="Q57"/>
          <cell r="R57"/>
          <cell r="S57"/>
          <cell r="T57"/>
          <cell r="U57">
            <v>9</v>
          </cell>
          <cell r="V57" t="str">
            <v>Run to Failure</v>
          </cell>
          <cell r="W57" t="str">
            <v>do not have</v>
          </cell>
        </row>
        <row r="58">
          <cell r="D58" t="str">
            <v>MEM-PRO-010-MDU-AEQ-7608</v>
          </cell>
          <cell r="E58" t="str">
            <v>MMDU-W. COLL INLET PRESSURE XMTR</v>
          </cell>
          <cell r="F58" t="str">
            <v>shared systems</v>
          </cell>
          <cell r="G58" t="str">
            <v>OLD MDU</v>
          </cell>
          <cell r="H58" t="str">
            <v>ABANDONED EQUIPMENT</v>
          </cell>
          <cell r="I58"/>
          <cell r="J58"/>
          <cell r="K58"/>
          <cell r="L58"/>
          <cell r="M58"/>
          <cell r="N58"/>
          <cell r="O58"/>
          <cell r="P58"/>
          <cell r="Q58"/>
          <cell r="R58"/>
          <cell r="S58"/>
          <cell r="T58"/>
          <cell r="U58">
            <v>9</v>
          </cell>
          <cell r="V58" t="str">
            <v>Run to Failure</v>
          </cell>
          <cell r="W58" t="str">
            <v>do not have</v>
          </cell>
        </row>
        <row r="59">
          <cell r="D59" t="str">
            <v>MEM-PRO-010-MDU-AEQ-7612</v>
          </cell>
          <cell r="E59" t="str">
            <v>MMDU-S DRYER PRESSURE X-MTR</v>
          </cell>
          <cell r="F59" t="str">
            <v>shared systems</v>
          </cell>
          <cell r="G59" t="str">
            <v>OLD MDU</v>
          </cell>
          <cell r="H59" t="str">
            <v>ABANDONED EQUIPMENT</v>
          </cell>
          <cell r="I59"/>
          <cell r="J59"/>
          <cell r="K59"/>
          <cell r="L59"/>
          <cell r="M59"/>
          <cell r="N59"/>
          <cell r="O59"/>
          <cell r="P59"/>
          <cell r="Q59"/>
          <cell r="R59"/>
          <cell r="S59"/>
          <cell r="T59"/>
          <cell r="U59">
            <v>9</v>
          </cell>
          <cell r="V59" t="str">
            <v>Run to Failure</v>
          </cell>
          <cell r="W59" t="str">
            <v>do not have</v>
          </cell>
        </row>
        <row r="60">
          <cell r="D60" t="str">
            <v>MEM-PRO-010-MDU-AEQ-7629</v>
          </cell>
          <cell r="E60" t="str">
            <v>MMDU-MAG II AIR CLASSIFIER PRESSURE XMTR</v>
          </cell>
          <cell r="F60" t="str">
            <v>shared systems</v>
          </cell>
          <cell r="G60" t="str">
            <v>OLD MDU</v>
          </cell>
          <cell r="H60" t="str">
            <v>ABANDONED EQUIPMENT</v>
          </cell>
          <cell r="I60"/>
          <cell r="J60"/>
          <cell r="K60"/>
          <cell r="L60"/>
          <cell r="M60"/>
          <cell r="N60"/>
          <cell r="O60"/>
          <cell r="P60"/>
          <cell r="Q60"/>
          <cell r="R60"/>
          <cell r="S60"/>
          <cell r="T60"/>
          <cell r="U60">
            <v>9</v>
          </cell>
          <cell r="V60" t="str">
            <v>Run to Failure</v>
          </cell>
          <cell r="W60" t="str">
            <v>do not have</v>
          </cell>
        </row>
        <row r="61">
          <cell r="D61" t="str">
            <v>MEM-PRO-010-MDU-AEQ-7874</v>
          </cell>
          <cell r="E61" t="str">
            <v>MMDU-BLOWER (7868) HIGH PRESSURE SWITCH</v>
          </cell>
          <cell r="F61" t="str">
            <v>shared systems</v>
          </cell>
          <cell r="G61" t="str">
            <v>OLD MDU</v>
          </cell>
          <cell r="H61" t="str">
            <v>ABANDONED EQUIPMENT</v>
          </cell>
          <cell r="I61"/>
          <cell r="J61"/>
          <cell r="K61"/>
          <cell r="L61"/>
          <cell r="M61"/>
          <cell r="N61"/>
          <cell r="O61"/>
          <cell r="P61"/>
          <cell r="Q61"/>
          <cell r="R61"/>
          <cell r="S61"/>
          <cell r="T61"/>
          <cell r="U61">
            <v>9</v>
          </cell>
          <cell r="V61" t="str">
            <v>Run to Failure</v>
          </cell>
          <cell r="W61" t="str">
            <v>do not have</v>
          </cell>
        </row>
        <row r="62">
          <cell r="D62" t="str">
            <v>MEM-PRO-010-OP1-AEQ-3341</v>
          </cell>
          <cell r="E62" t="str">
            <v>MP1-BURNER CHAMBER PRESSURE SW</v>
          </cell>
          <cell r="F62" t="str">
            <v>shared systems</v>
          </cell>
          <cell r="G62" t="str">
            <v>OLD PHASE 1</v>
          </cell>
          <cell r="H62" t="str">
            <v>ABANDONED EQUIPMENT</v>
          </cell>
          <cell r="I62"/>
          <cell r="J62"/>
          <cell r="K62"/>
          <cell r="L62"/>
          <cell r="M62"/>
          <cell r="N62"/>
          <cell r="O62"/>
          <cell r="P62"/>
          <cell r="Q62"/>
          <cell r="R62"/>
          <cell r="S62"/>
          <cell r="T62"/>
          <cell r="U62">
            <v>9</v>
          </cell>
          <cell r="V62" t="str">
            <v>Run to Failure</v>
          </cell>
          <cell r="W62" t="str">
            <v>do not have</v>
          </cell>
        </row>
        <row r="63">
          <cell r="D63" t="str">
            <v>MEM-PRO-010-UTL-PRW-4211</v>
          </cell>
          <cell r="E63" t="str">
            <v>MSP-90 DEG WTR PUMPS PRESSURE ELEMENT</v>
          </cell>
          <cell r="F63" t="str">
            <v>shared systems</v>
          </cell>
          <cell r="G63" t="str">
            <v>UTILITIES</v>
          </cell>
          <cell r="H63" t="str">
            <v>Process Water</v>
          </cell>
          <cell r="I63" t="str">
            <v>Pressure Transmitter</v>
          </cell>
          <cell r="J63"/>
          <cell r="K63"/>
          <cell r="L63"/>
          <cell r="M63"/>
          <cell r="N63"/>
          <cell r="O63"/>
          <cell r="P63"/>
          <cell r="Q63"/>
          <cell r="R63"/>
          <cell r="S63"/>
          <cell r="T63"/>
          <cell r="U63">
            <v>9</v>
          </cell>
          <cell r="V63" t="str">
            <v>Run to Failure</v>
          </cell>
          <cell r="W63"/>
        </row>
        <row r="64">
          <cell r="D64" t="str">
            <v>MEM-PRO-010-BLD-AEQ-4327</v>
          </cell>
          <cell r="E64" t="str">
            <v>MRAL-OIL COOLER COOLING WTR SUP'Y TEMP</v>
          </cell>
          <cell r="F64" t="str">
            <v>shared systems</v>
          </cell>
          <cell r="G64" t="str">
            <v>Buildings, Grounds &amp; lights</v>
          </cell>
          <cell r="H64" t="str">
            <v>ABANDONED EQUIPMENT</v>
          </cell>
          <cell r="I64"/>
          <cell r="J64"/>
          <cell r="K64"/>
          <cell r="L64"/>
          <cell r="M64"/>
          <cell r="N64"/>
          <cell r="O64"/>
          <cell r="P64"/>
          <cell r="Q64"/>
          <cell r="R64"/>
          <cell r="S64"/>
          <cell r="T64"/>
          <cell r="U64">
            <v>9</v>
          </cell>
          <cell r="V64" t="str">
            <v>Run to Failure</v>
          </cell>
          <cell r="W64" t="str">
            <v>do not have</v>
          </cell>
        </row>
        <row r="65">
          <cell r="D65" t="str">
            <v>MEM-PRO-010-MDU-AEQ-6739</v>
          </cell>
          <cell r="E65" t="str">
            <v>MMDU-SO DRYER EXH TEMP XMTR</v>
          </cell>
          <cell r="F65" t="str">
            <v>shared systems</v>
          </cell>
          <cell r="G65" t="str">
            <v>OLD MDU</v>
          </cell>
          <cell r="H65" t="str">
            <v>ABANDONED EQUIPMENT</v>
          </cell>
          <cell r="I65"/>
          <cell r="J65"/>
          <cell r="K65"/>
          <cell r="L65"/>
          <cell r="M65"/>
          <cell r="N65"/>
          <cell r="O65"/>
          <cell r="P65"/>
          <cell r="Q65"/>
          <cell r="R65"/>
          <cell r="S65"/>
          <cell r="T65"/>
          <cell r="U65">
            <v>9</v>
          </cell>
          <cell r="V65" t="str">
            <v>Run to Failure</v>
          </cell>
          <cell r="W65" t="str">
            <v>do not have</v>
          </cell>
        </row>
        <row r="66">
          <cell r="D66" t="str">
            <v>MEM-PRO-010-MDU-AEQ-6810</v>
          </cell>
          <cell r="E66" t="str">
            <v>MMDU-DRYER COOLING RING TEMP ELEMENT</v>
          </cell>
          <cell r="F66" t="str">
            <v>shared systems</v>
          </cell>
          <cell r="G66" t="str">
            <v>OLD MDU</v>
          </cell>
          <cell r="H66" t="str">
            <v>ABANDONED EQUIPMENT</v>
          </cell>
          <cell r="I66"/>
          <cell r="J66"/>
          <cell r="K66"/>
          <cell r="L66"/>
          <cell r="M66"/>
          <cell r="N66"/>
          <cell r="O66"/>
          <cell r="P66"/>
          <cell r="Q66"/>
          <cell r="R66"/>
          <cell r="S66"/>
          <cell r="T66"/>
          <cell r="U66">
            <v>9</v>
          </cell>
          <cell r="V66" t="str">
            <v>Run to Failure</v>
          </cell>
          <cell r="W66" t="str">
            <v>do not have</v>
          </cell>
        </row>
        <row r="67">
          <cell r="D67" t="str">
            <v>MEM-PRO-010-MDU-AEQ-6811</v>
          </cell>
          <cell r="E67" t="str">
            <v>MMDU-DRYER NECK TEMP ELEMENT</v>
          </cell>
          <cell r="F67" t="str">
            <v>shared systems</v>
          </cell>
          <cell r="G67" t="str">
            <v>OLD MDU</v>
          </cell>
          <cell r="H67" t="str">
            <v>ABANDONED EQUIPMENT</v>
          </cell>
          <cell r="I67"/>
          <cell r="J67"/>
          <cell r="K67"/>
          <cell r="L67"/>
          <cell r="M67"/>
          <cell r="N67"/>
          <cell r="O67"/>
          <cell r="P67"/>
          <cell r="Q67"/>
          <cell r="R67"/>
          <cell r="S67"/>
          <cell r="T67"/>
          <cell r="U67">
            <v>9</v>
          </cell>
          <cell r="V67" t="str">
            <v>Run to Failure</v>
          </cell>
          <cell r="W67" t="str">
            <v>do not have</v>
          </cell>
        </row>
        <row r="68">
          <cell r="D68" t="str">
            <v>MEM-PRO-010-MDU-AEQ-6812</v>
          </cell>
          <cell r="E68" t="str">
            <v>MMDU-DRYER BUSTLE EXH TEMP SW</v>
          </cell>
          <cell r="F68" t="str">
            <v>shared systems</v>
          </cell>
          <cell r="G68" t="str">
            <v>OLD MDU</v>
          </cell>
          <cell r="H68" t="str">
            <v>ABANDONED EQUIPMENT</v>
          </cell>
          <cell r="I68"/>
          <cell r="J68"/>
          <cell r="K68"/>
          <cell r="L68"/>
          <cell r="M68"/>
          <cell r="N68"/>
          <cell r="O68"/>
          <cell r="P68"/>
          <cell r="Q68"/>
          <cell r="R68"/>
          <cell r="S68"/>
          <cell r="T68"/>
          <cell r="U68">
            <v>9</v>
          </cell>
          <cell r="V68" t="str">
            <v>Run to Failure</v>
          </cell>
          <cell r="W68" t="str">
            <v>do not have</v>
          </cell>
        </row>
        <row r="69">
          <cell r="D69" t="str">
            <v>MEM-PRO-010-MDU-AEQ-6830</v>
          </cell>
          <cell r="E69" t="str">
            <v>MMDU-DRYER CONE TEMP ELEMENT</v>
          </cell>
          <cell r="F69" t="str">
            <v>shared systems</v>
          </cell>
          <cell r="G69" t="str">
            <v>OLD MDU</v>
          </cell>
          <cell r="H69" t="str">
            <v>ABANDONED EQUIPMENT</v>
          </cell>
          <cell r="I69"/>
          <cell r="J69"/>
          <cell r="K69"/>
          <cell r="L69"/>
          <cell r="M69"/>
          <cell r="N69"/>
          <cell r="O69"/>
          <cell r="P69"/>
          <cell r="Q69"/>
          <cell r="R69"/>
          <cell r="S69"/>
          <cell r="T69"/>
          <cell r="U69">
            <v>9</v>
          </cell>
          <cell r="V69" t="str">
            <v>Run to Failure</v>
          </cell>
          <cell r="W69" t="str">
            <v>do not have</v>
          </cell>
        </row>
        <row r="70">
          <cell r="D70" t="str">
            <v>MEM-PRO-010-MDU-AEQ-6833</v>
          </cell>
          <cell r="E70" t="str">
            <v>MMDU-DRYER BUSTLE TEMP, HI-TEMP CUT OUT</v>
          </cell>
          <cell r="F70" t="str">
            <v>shared systems</v>
          </cell>
          <cell r="G70" t="str">
            <v>OLD MDU</v>
          </cell>
          <cell r="H70" t="str">
            <v>ABANDONED EQUIPMENT</v>
          </cell>
          <cell r="I70"/>
          <cell r="J70"/>
          <cell r="K70"/>
          <cell r="L70"/>
          <cell r="M70"/>
          <cell r="N70"/>
          <cell r="O70"/>
          <cell r="P70"/>
          <cell r="Q70"/>
          <cell r="R70"/>
          <cell r="S70"/>
          <cell r="T70"/>
          <cell r="U70">
            <v>9</v>
          </cell>
          <cell r="V70" t="str">
            <v>Run to Failure</v>
          </cell>
          <cell r="W70" t="str">
            <v>do not have</v>
          </cell>
        </row>
        <row r="71">
          <cell r="D71" t="str">
            <v>MEM-PRO-010-MDU-AEQ-6834</v>
          </cell>
          <cell r="E71" t="str">
            <v>MMDU-DRYER BUSTLE TEMP,LO-TEMP CUT OUT</v>
          </cell>
          <cell r="F71" t="str">
            <v>shared systems</v>
          </cell>
          <cell r="G71" t="str">
            <v>OLD MDU</v>
          </cell>
          <cell r="H71" t="str">
            <v>ABANDONED EQUIPMENT</v>
          </cell>
          <cell r="I71"/>
          <cell r="J71"/>
          <cell r="K71"/>
          <cell r="L71"/>
          <cell r="M71"/>
          <cell r="N71"/>
          <cell r="O71"/>
          <cell r="P71"/>
          <cell r="Q71"/>
          <cell r="R71"/>
          <cell r="S71"/>
          <cell r="T71"/>
          <cell r="U71">
            <v>9</v>
          </cell>
          <cell r="V71" t="str">
            <v>Run to Failure</v>
          </cell>
          <cell r="W71" t="str">
            <v>do not have</v>
          </cell>
        </row>
        <row r="72">
          <cell r="D72" t="str">
            <v>MEM-PRO-010-MDU-AEQ-6835</v>
          </cell>
          <cell r="E72" t="str">
            <v>MMDU-DRYER BUSTLE TEMP ELEMENT</v>
          </cell>
          <cell r="F72" t="str">
            <v>shared systems</v>
          </cell>
          <cell r="G72" t="str">
            <v>OLD MDU</v>
          </cell>
          <cell r="H72" t="str">
            <v>ABANDONED EQUIPMENT</v>
          </cell>
          <cell r="I72"/>
          <cell r="J72"/>
          <cell r="K72"/>
          <cell r="L72"/>
          <cell r="M72"/>
          <cell r="N72"/>
          <cell r="O72"/>
          <cell r="P72"/>
          <cell r="Q72"/>
          <cell r="R72"/>
          <cell r="S72"/>
          <cell r="T72"/>
          <cell r="U72">
            <v>9</v>
          </cell>
          <cell r="V72" t="str">
            <v>Run to Failure</v>
          </cell>
          <cell r="W72" t="str">
            <v>do not have</v>
          </cell>
        </row>
        <row r="73">
          <cell r="D73" t="str">
            <v>MEM-PRO-010-MDU-AEQ-6836</v>
          </cell>
          <cell r="E73" t="str">
            <v>MMDU-E DRYER COLL'R INLET DUCT TEMP ELE</v>
          </cell>
          <cell r="F73" t="str">
            <v>shared systems</v>
          </cell>
          <cell r="G73" t="str">
            <v>OLD MDU</v>
          </cell>
          <cell r="H73" t="str">
            <v>ABANDONED EQUIPMENT</v>
          </cell>
          <cell r="I73"/>
          <cell r="J73"/>
          <cell r="K73"/>
          <cell r="L73"/>
          <cell r="M73"/>
          <cell r="N73"/>
          <cell r="O73"/>
          <cell r="P73"/>
          <cell r="Q73"/>
          <cell r="R73"/>
          <cell r="S73"/>
          <cell r="T73"/>
          <cell r="U73">
            <v>9</v>
          </cell>
          <cell r="V73" t="str">
            <v>Run to Failure</v>
          </cell>
          <cell r="W73" t="str">
            <v>do not have</v>
          </cell>
        </row>
        <row r="74">
          <cell r="D74" t="str">
            <v>MEM-PRO-010-MDU-AEQ-6845</v>
          </cell>
          <cell r="E74" t="str">
            <v>MMDU-EAST COLLECTOR CONE TEMP ELEMENT</v>
          </cell>
          <cell r="F74" t="str">
            <v>shared systems</v>
          </cell>
          <cell r="G74" t="str">
            <v>OLD MDU</v>
          </cell>
          <cell r="H74" t="str">
            <v>ABANDONED EQUIPMENT</v>
          </cell>
          <cell r="I74"/>
          <cell r="J74"/>
          <cell r="K74"/>
          <cell r="L74"/>
          <cell r="M74"/>
          <cell r="N74"/>
          <cell r="O74"/>
          <cell r="P74"/>
          <cell r="Q74"/>
          <cell r="R74"/>
          <cell r="S74"/>
          <cell r="T74"/>
          <cell r="U74">
            <v>9</v>
          </cell>
          <cell r="V74" t="str">
            <v>Run to Failure</v>
          </cell>
          <cell r="W74" t="str">
            <v>do not have</v>
          </cell>
        </row>
        <row r="75">
          <cell r="D75" t="str">
            <v>MEM-PRO-010-MDU-AEQ-6854</v>
          </cell>
          <cell r="E75" t="str">
            <v>MMDU-WEST COLLECTOR CONE TEMP ELEMENT</v>
          </cell>
          <cell r="F75" t="str">
            <v>shared systems</v>
          </cell>
          <cell r="G75" t="str">
            <v>OLD MDU</v>
          </cell>
          <cell r="H75" t="str">
            <v>ABANDONED EQUIPMENT</v>
          </cell>
          <cell r="I75"/>
          <cell r="J75"/>
          <cell r="K75"/>
          <cell r="L75"/>
          <cell r="M75"/>
          <cell r="N75"/>
          <cell r="O75"/>
          <cell r="P75"/>
          <cell r="Q75"/>
          <cell r="R75"/>
          <cell r="S75"/>
          <cell r="T75"/>
          <cell r="U75">
            <v>9</v>
          </cell>
          <cell r="V75" t="str">
            <v>Run to Failure</v>
          </cell>
          <cell r="W75" t="str">
            <v>do not have</v>
          </cell>
        </row>
        <row r="76">
          <cell r="D76" t="str">
            <v>MEM-PRO-010-MDU-AEQ-6857</v>
          </cell>
          <cell r="E76" t="str">
            <v>MMDU-COLLECTOR #1 EXHAUST TEMP SWITCH</v>
          </cell>
          <cell r="F76" t="str">
            <v>shared systems</v>
          </cell>
          <cell r="G76" t="str">
            <v>OLD MDU</v>
          </cell>
          <cell r="H76" t="str">
            <v>ABANDONED EQUIPMENT</v>
          </cell>
          <cell r="I76"/>
          <cell r="J76"/>
          <cell r="K76"/>
          <cell r="L76"/>
          <cell r="M76"/>
          <cell r="N76"/>
          <cell r="O76"/>
          <cell r="P76"/>
          <cell r="Q76"/>
          <cell r="R76"/>
          <cell r="S76"/>
          <cell r="T76"/>
          <cell r="U76">
            <v>9</v>
          </cell>
          <cell r="V76" t="str">
            <v>Run to Failure</v>
          </cell>
          <cell r="W76" t="str">
            <v>do not have</v>
          </cell>
        </row>
        <row r="77">
          <cell r="D77" t="str">
            <v>MEM-PRO-010-MDU-AEQ-6867</v>
          </cell>
          <cell r="E77" t="str">
            <v>MMDU-COLLECTOR #2 EXHAUST TEMP SWITCH</v>
          </cell>
          <cell r="F77" t="str">
            <v>shared systems</v>
          </cell>
          <cell r="G77" t="str">
            <v>OLD MDU</v>
          </cell>
          <cell r="H77" t="str">
            <v>ABANDONED EQUIPMENT</v>
          </cell>
          <cell r="I77"/>
          <cell r="J77"/>
          <cell r="K77"/>
          <cell r="L77"/>
          <cell r="M77"/>
          <cell r="N77"/>
          <cell r="O77"/>
          <cell r="P77"/>
          <cell r="Q77"/>
          <cell r="R77"/>
          <cell r="S77"/>
          <cell r="T77"/>
          <cell r="U77">
            <v>9</v>
          </cell>
          <cell r="V77" t="str">
            <v>Run to Failure</v>
          </cell>
          <cell r="W77" t="str">
            <v>do not have</v>
          </cell>
        </row>
        <row r="78">
          <cell r="D78" t="str">
            <v>MEM-PRO-010-MDU-AEQ-6872</v>
          </cell>
          <cell r="E78" t="str">
            <v>MMDU-DRYER COLLECTOR EXHAUST TEMP SWITCH</v>
          </cell>
          <cell r="F78" t="str">
            <v>shared systems</v>
          </cell>
          <cell r="G78" t="str">
            <v>OLD MDU</v>
          </cell>
          <cell r="H78" t="str">
            <v>ABANDONED EQUIPMENT</v>
          </cell>
          <cell r="I78"/>
          <cell r="J78"/>
          <cell r="K78"/>
          <cell r="L78"/>
          <cell r="M78"/>
          <cell r="N78"/>
          <cell r="O78"/>
          <cell r="P78"/>
          <cell r="Q78"/>
          <cell r="R78"/>
          <cell r="S78"/>
          <cell r="T78"/>
          <cell r="U78">
            <v>9</v>
          </cell>
          <cell r="V78" t="str">
            <v>Run to Failure</v>
          </cell>
          <cell r="W78" t="str">
            <v>do not have</v>
          </cell>
        </row>
        <row r="79">
          <cell r="D79" t="str">
            <v>MEM-PRO-010-MDU-AEQ-6875</v>
          </cell>
          <cell r="E79" t="str">
            <v>MMDU-DRYER COLLECTOR EXH TEMP ELEMENT</v>
          </cell>
          <cell r="F79" t="str">
            <v>shared systems</v>
          </cell>
          <cell r="G79" t="str">
            <v>OLD MDU</v>
          </cell>
          <cell r="H79" t="str">
            <v>ABANDONED EQUIPMENT</v>
          </cell>
          <cell r="I79"/>
          <cell r="J79"/>
          <cell r="K79"/>
          <cell r="L79"/>
          <cell r="M79"/>
          <cell r="N79"/>
          <cell r="O79"/>
          <cell r="P79"/>
          <cell r="Q79"/>
          <cell r="R79"/>
          <cell r="S79"/>
          <cell r="T79"/>
          <cell r="U79">
            <v>9</v>
          </cell>
          <cell r="V79" t="str">
            <v>Run to Failure</v>
          </cell>
          <cell r="W79" t="str">
            <v>do not have</v>
          </cell>
        </row>
        <row r="80">
          <cell r="D80" t="str">
            <v>MEM-PRO-010-MDU-AEQ-6884</v>
          </cell>
          <cell r="E80" t="str">
            <v>MMDU-DRYER HEAT EXCHANGER TEMP ELEMENT</v>
          </cell>
          <cell r="F80" t="str">
            <v>shared systems</v>
          </cell>
          <cell r="G80" t="str">
            <v>OLD MDU</v>
          </cell>
          <cell r="H80" t="str">
            <v>ABANDONED EQUIPMENT</v>
          </cell>
          <cell r="I80"/>
          <cell r="J80"/>
          <cell r="K80"/>
          <cell r="L80"/>
          <cell r="M80"/>
          <cell r="N80"/>
          <cell r="O80"/>
          <cell r="P80"/>
          <cell r="Q80"/>
          <cell r="R80"/>
          <cell r="S80"/>
          <cell r="T80"/>
          <cell r="U80">
            <v>9</v>
          </cell>
          <cell r="V80" t="str">
            <v>Run to Failure</v>
          </cell>
          <cell r="W80" t="str">
            <v>do not have</v>
          </cell>
        </row>
        <row r="81">
          <cell r="D81" t="str">
            <v>MEM-PRO-010-MDU-AEQ-6887</v>
          </cell>
          <cell r="E81" t="str">
            <v>MMDU-DRYER STACK TEMP ELEMENT</v>
          </cell>
          <cell r="F81" t="str">
            <v>shared systems</v>
          </cell>
          <cell r="G81" t="str">
            <v>OLD MDU</v>
          </cell>
          <cell r="H81" t="str">
            <v>ABANDONED EQUIPMENT</v>
          </cell>
          <cell r="I81"/>
          <cell r="J81"/>
          <cell r="K81"/>
          <cell r="L81"/>
          <cell r="M81"/>
          <cell r="N81"/>
          <cell r="O81"/>
          <cell r="P81"/>
          <cell r="Q81"/>
          <cell r="R81"/>
          <cell r="S81"/>
          <cell r="T81"/>
          <cell r="U81">
            <v>9</v>
          </cell>
          <cell r="V81" t="str">
            <v>Run to Failure</v>
          </cell>
          <cell r="W81" t="str">
            <v>do not have</v>
          </cell>
        </row>
        <row r="82">
          <cell r="D82" t="str">
            <v>MEM-PRO-010-MDU-AEQ-6931</v>
          </cell>
          <cell r="E82" t="str">
            <v>MMDU-DRYER BURN#2 HEAT RECOVERY TEMP ELE</v>
          </cell>
          <cell r="F82" t="str">
            <v>shared systems</v>
          </cell>
          <cell r="G82" t="str">
            <v>OLD MDU</v>
          </cell>
          <cell r="H82" t="str">
            <v>ABANDONED EQUIPMENT</v>
          </cell>
          <cell r="I82"/>
          <cell r="J82"/>
          <cell r="K82"/>
          <cell r="L82"/>
          <cell r="M82"/>
          <cell r="N82"/>
          <cell r="O82"/>
          <cell r="P82"/>
          <cell r="Q82"/>
          <cell r="R82"/>
          <cell r="S82"/>
          <cell r="T82"/>
          <cell r="U82">
            <v>9</v>
          </cell>
          <cell r="V82" t="str">
            <v>Run to Failure</v>
          </cell>
          <cell r="W82" t="str">
            <v>do not have</v>
          </cell>
        </row>
        <row r="83">
          <cell r="D83" t="str">
            <v>MEM-PRO-010-MDU-AEQ-6893</v>
          </cell>
          <cell r="E83" t="str">
            <v>MMDU-DRYER HEAT RECOVERY TEMP ELEMENT</v>
          </cell>
          <cell r="F83" t="str">
            <v>shared systems</v>
          </cell>
          <cell r="G83" t="str">
            <v>OLD MDU</v>
          </cell>
          <cell r="H83" t="str">
            <v>ABANDONED EQUIPMENT</v>
          </cell>
          <cell r="I83"/>
          <cell r="J83"/>
          <cell r="K83"/>
          <cell r="L83"/>
          <cell r="M83"/>
          <cell r="N83"/>
          <cell r="O83"/>
          <cell r="P83"/>
          <cell r="Q83"/>
          <cell r="R83"/>
          <cell r="S83"/>
          <cell r="T83"/>
          <cell r="U83">
            <v>9</v>
          </cell>
          <cell r="V83" t="str">
            <v>Run to Failure</v>
          </cell>
          <cell r="W83" t="str">
            <v>do not have</v>
          </cell>
        </row>
        <row r="84">
          <cell r="D84" t="str">
            <v>MEM-PRO-010-MDU-AEQ-6920</v>
          </cell>
          <cell r="E84" t="str">
            <v>MMDU-DRYER BURNER #1 EXHAUST TEMP ELEM</v>
          </cell>
          <cell r="F84" t="str">
            <v>shared systems</v>
          </cell>
          <cell r="G84" t="str">
            <v>OLD MDU</v>
          </cell>
          <cell r="H84" t="str">
            <v>ABANDONED EQUIPMENT</v>
          </cell>
          <cell r="I84"/>
          <cell r="J84"/>
          <cell r="K84"/>
          <cell r="L84"/>
          <cell r="M84"/>
          <cell r="N84"/>
          <cell r="O84"/>
          <cell r="P84"/>
          <cell r="Q84"/>
          <cell r="R84"/>
          <cell r="S84"/>
          <cell r="T84"/>
          <cell r="U84">
            <v>9</v>
          </cell>
          <cell r="V84" t="str">
            <v>Run to Failure</v>
          </cell>
          <cell r="W84" t="str">
            <v>do not have</v>
          </cell>
        </row>
        <row r="85">
          <cell r="D85" t="str">
            <v>MEM-PRO-010-MDU-AEQ-6894</v>
          </cell>
          <cell r="E85" t="str">
            <v>MMDU-DRYER HEAT RECOVERY TEMP ELEMENT</v>
          </cell>
          <cell r="F85" t="str">
            <v>shared systems</v>
          </cell>
          <cell r="G85" t="str">
            <v>OLD MDU</v>
          </cell>
          <cell r="H85" t="str">
            <v>ABANDONED EQUIPMENT</v>
          </cell>
          <cell r="I85"/>
          <cell r="J85"/>
          <cell r="K85"/>
          <cell r="L85"/>
          <cell r="M85"/>
          <cell r="N85"/>
          <cell r="O85"/>
          <cell r="P85"/>
          <cell r="Q85"/>
          <cell r="R85"/>
          <cell r="S85"/>
          <cell r="T85"/>
          <cell r="U85">
            <v>9</v>
          </cell>
          <cell r="V85" t="str">
            <v>Run to Failure</v>
          </cell>
          <cell r="W85" t="str">
            <v>do not have</v>
          </cell>
        </row>
        <row r="86">
          <cell r="D86" t="str">
            <v>MEM-PRO-010-MDU-AEQ-6936</v>
          </cell>
          <cell r="E86" t="str">
            <v>MMDU-DRYER BURNER #2 EXHAUST TEMP ELE</v>
          </cell>
          <cell r="F86" t="str">
            <v>shared systems</v>
          </cell>
          <cell r="G86" t="str">
            <v>OLD MDU</v>
          </cell>
          <cell r="H86" t="str">
            <v>ABANDONED EQUIPMENT</v>
          </cell>
          <cell r="I86"/>
          <cell r="J86"/>
          <cell r="K86"/>
          <cell r="L86"/>
          <cell r="M86"/>
          <cell r="N86"/>
          <cell r="O86"/>
          <cell r="P86"/>
          <cell r="Q86"/>
          <cell r="R86"/>
          <cell r="S86"/>
          <cell r="T86"/>
          <cell r="U86">
            <v>9</v>
          </cell>
          <cell r="V86" t="str">
            <v>Run to Failure</v>
          </cell>
          <cell r="W86" t="str">
            <v>do not have</v>
          </cell>
        </row>
        <row r="87">
          <cell r="D87" t="str">
            <v>MEM-PRO-010-MDU-AEQ-6915</v>
          </cell>
          <cell r="E87" t="str">
            <v>MMDU-DRYR BURN #1 HEAT RECOVERY TEMP ELE</v>
          </cell>
          <cell r="F87" t="str">
            <v>shared systems</v>
          </cell>
          <cell r="G87" t="str">
            <v>OLD MDU</v>
          </cell>
          <cell r="H87" t="str">
            <v>ABANDONED EQUIPMENT</v>
          </cell>
          <cell r="I87"/>
          <cell r="J87"/>
          <cell r="K87"/>
          <cell r="L87"/>
          <cell r="M87"/>
          <cell r="N87"/>
          <cell r="O87"/>
          <cell r="P87"/>
          <cell r="Q87"/>
          <cell r="R87"/>
          <cell r="S87"/>
          <cell r="T87"/>
          <cell r="U87">
            <v>9</v>
          </cell>
          <cell r="V87" t="str">
            <v>Run to Failure</v>
          </cell>
          <cell r="W87" t="str">
            <v>do not have</v>
          </cell>
        </row>
        <row r="88">
          <cell r="D88" t="str">
            <v>MEM-PRO-010-MDU-AEQ-6952</v>
          </cell>
          <cell r="E88" t="str">
            <v>MMDU-DRYER BURNR #3 EXHAUST TEMP ELEMENT</v>
          </cell>
          <cell r="F88" t="str">
            <v>shared systems</v>
          </cell>
          <cell r="G88" t="str">
            <v>OLD MDU</v>
          </cell>
          <cell r="H88" t="str">
            <v>ABANDONED EQUIPMENT</v>
          </cell>
          <cell r="I88"/>
          <cell r="J88"/>
          <cell r="K88"/>
          <cell r="L88"/>
          <cell r="M88"/>
          <cell r="N88"/>
          <cell r="O88"/>
          <cell r="P88"/>
          <cell r="Q88"/>
          <cell r="R88"/>
          <cell r="S88"/>
          <cell r="T88"/>
          <cell r="U88">
            <v>9</v>
          </cell>
          <cell r="V88" t="str">
            <v>Run to Failure</v>
          </cell>
          <cell r="W88" t="str">
            <v>do not have</v>
          </cell>
        </row>
        <row r="89">
          <cell r="D89" t="str">
            <v>MEM-PRO-010-MDU-AEQ-6947</v>
          </cell>
          <cell r="E89" t="str">
            <v>MMDU-DRYR BURN #3 HEAT RECOVERY TEMP ELE</v>
          </cell>
          <cell r="F89" t="str">
            <v>shared systems</v>
          </cell>
          <cell r="G89" t="str">
            <v>OLD MDU</v>
          </cell>
          <cell r="H89" t="str">
            <v>ABANDONED EQUIPMENT</v>
          </cell>
          <cell r="I89"/>
          <cell r="J89"/>
          <cell r="K89"/>
          <cell r="L89"/>
          <cell r="M89"/>
          <cell r="N89"/>
          <cell r="O89"/>
          <cell r="P89"/>
          <cell r="Q89"/>
          <cell r="R89"/>
          <cell r="S89"/>
          <cell r="T89"/>
          <cell r="U89">
            <v>9</v>
          </cell>
          <cell r="V89" t="str">
            <v>Run to Failure</v>
          </cell>
          <cell r="W89" t="str">
            <v>do not have</v>
          </cell>
        </row>
        <row r="90">
          <cell r="D90" t="str">
            <v>MEM-PRO-010-MDU-AEQ-6971</v>
          </cell>
          <cell r="E90" t="str">
            <v>MMDU-DIR FIRED BURNER,NAT'L GAS TEMP ELE</v>
          </cell>
          <cell r="F90" t="str">
            <v>shared systems</v>
          </cell>
          <cell r="G90" t="str">
            <v>OLD MDU</v>
          </cell>
          <cell r="H90" t="str">
            <v>ABANDONED EQUIPMENT</v>
          </cell>
          <cell r="I90"/>
          <cell r="J90"/>
          <cell r="K90"/>
          <cell r="L90"/>
          <cell r="M90"/>
          <cell r="N90"/>
          <cell r="O90"/>
          <cell r="P90"/>
          <cell r="Q90"/>
          <cell r="R90"/>
          <cell r="S90"/>
          <cell r="T90"/>
          <cell r="U90">
            <v>9</v>
          </cell>
          <cell r="V90" t="str">
            <v>Run to Failure</v>
          </cell>
          <cell r="W90" t="str">
            <v>do not have</v>
          </cell>
        </row>
        <row r="91">
          <cell r="D91" t="str">
            <v>MEM-PRO-010-MDU-AEQ-7278</v>
          </cell>
          <cell r="E91" t="str">
            <v>MMDU-PRECIP TANK DISCH TEMP. ELEMENT</v>
          </cell>
          <cell r="F91" t="str">
            <v>shared systems</v>
          </cell>
          <cell r="G91" t="str">
            <v>OLD MDU</v>
          </cell>
          <cell r="H91" t="str">
            <v>ABANDONED EQUIPMENT</v>
          </cell>
          <cell r="I91" t="str">
            <v>Temperature Transmitter RTD/TC</v>
          </cell>
          <cell r="J91"/>
          <cell r="K91"/>
          <cell r="L91"/>
          <cell r="M91"/>
          <cell r="N91"/>
          <cell r="O91"/>
          <cell r="P91"/>
          <cell r="Q91"/>
          <cell r="R91"/>
          <cell r="S91"/>
          <cell r="T91"/>
          <cell r="U91">
            <v>9</v>
          </cell>
          <cell r="V91" t="str">
            <v>Run to Failure</v>
          </cell>
          <cell r="W91" t="str">
            <v>do not have</v>
          </cell>
        </row>
        <row r="92">
          <cell r="D92" t="str">
            <v>MEM-PRO-010-MDU-AEQ-7309</v>
          </cell>
          <cell r="E92" t="str">
            <v>MMDU-CHILLER TRIPLE TUBE TEMP ELEMENT</v>
          </cell>
          <cell r="F92" t="str">
            <v>shared systems</v>
          </cell>
          <cell r="G92" t="str">
            <v>OLD MDU</v>
          </cell>
          <cell r="H92" t="str">
            <v>ABANDONED EQUIPMENT</v>
          </cell>
          <cell r="I92" t="str">
            <v>Temperature Transmitter RTD/TC</v>
          </cell>
          <cell r="J92"/>
          <cell r="K92"/>
          <cell r="L92"/>
          <cell r="M92"/>
          <cell r="N92"/>
          <cell r="O92"/>
          <cell r="P92"/>
          <cell r="Q92"/>
          <cell r="R92"/>
          <cell r="S92"/>
          <cell r="T92"/>
          <cell r="U92">
            <v>9</v>
          </cell>
          <cell r="V92" t="str">
            <v>Run to Failure</v>
          </cell>
          <cell r="W92" t="str">
            <v>do not have</v>
          </cell>
        </row>
        <row r="93">
          <cell r="D93" t="str">
            <v>MEM-PRO-010-MDU-AEQ-7604</v>
          </cell>
          <cell r="E93" t="str">
            <v>MMDU-DRYER COLLECTOR EXH HI-TEMP SW</v>
          </cell>
          <cell r="F93" t="str">
            <v>shared systems</v>
          </cell>
          <cell r="G93" t="str">
            <v>OLD MDU</v>
          </cell>
          <cell r="H93" t="str">
            <v>ABANDONED EQUIPMENT</v>
          </cell>
          <cell r="I93"/>
          <cell r="J93"/>
          <cell r="K93"/>
          <cell r="L93"/>
          <cell r="M93"/>
          <cell r="N93"/>
          <cell r="O93"/>
          <cell r="P93"/>
          <cell r="Q93"/>
          <cell r="R93"/>
          <cell r="S93"/>
          <cell r="T93"/>
          <cell r="U93">
            <v>9</v>
          </cell>
          <cell r="V93" t="str">
            <v>Run to Failure</v>
          </cell>
          <cell r="W93" t="str">
            <v>do not have</v>
          </cell>
        </row>
        <row r="94">
          <cell r="D94" t="str">
            <v>MEM-PRO-010-MDU-AEQ-7611</v>
          </cell>
          <cell r="E94" t="str">
            <v>MMDU-W. COLLECTOR EXHAUST TEMP ELEMENT</v>
          </cell>
          <cell r="F94" t="str">
            <v>shared systems</v>
          </cell>
          <cell r="G94" t="str">
            <v>OLD MDU</v>
          </cell>
          <cell r="H94" t="str">
            <v>ABANDONED EQUIPMENT</v>
          </cell>
          <cell r="I94"/>
          <cell r="J94"/>
          <cell r="K94"/>
          <cell r="L94"/>
          <cell r="M94"/>
          <cell r="N94"/>
          <cell r="O94"/>
          <cell r="P94"/>
          <cell r="Q94"/>
          <cell r="R94"/>
          <cell r="S94"/>
          <cell r="T94"/>
          <cell r="U94">
            <v>9</v>
          </cell>
          <cell r="V94" t="str">
            <v>Run to Failure</v>
          </cell>
          <cell r="W94" t="str">
            <v>do not have</v>
          </cell>
        </row>
        <row r="95">
          <cell r="D95" t="str">
            <v>MEM-PRO-010-MDU-AEQ-7614</v>
          </cell>
          <cell r="E95" t="str">
            <v>MMDU-S DRYER EXHAUST TEMP ELEMENT</v>
          </cell>
          <cell r="F95" t="str">
            <v>shared systems</v>
          </cell>
          <cell r="G95" t="str">
            <v>OLD MDU</v>
          </cell>
          <cell r="H95" t="str">
            <v>ABANDONED EQUIPMENT</v>
          </cell>
          <cell r="I95"/>
          <cell r="J95"/>
          <cell r="K95"/>
          <cell r="L95"/>
          <cell r="M95"/>
          <cell r="N95"/>
          <cell r="O95"/>
          <cell r="P95"/>
          <cell r="Q95"/>
          <cell r="R95"/>
          <cell r="S95"/>
          <cell r="T95"/>
          <cell r="U95">
            <v>9</v>
          </cell>
          <cell r="V95" t="str">
            <v>Run to Failure</v>
          </cell>
          <cell r="W95" t="str">
            <v>do not have</v>
          </cell>
        </row>
        <row r="96">
          <cell r="D96" t="str">
            <v>MEM-PRO-010-MDU-AEQ-7622</v>
          </cell>
          <cell r="E96" t="str">
            <v>MMDU-BLENDER RJ COLL #2 INLET TEMP XMTR</v>
          </cell>
          <cell r="F96" t="str">
            <v>shared systems</v>
          </cell>
          <cell r="G96" t="str">
            <v>OLD MDU</v>
          </cell>
          <cell r="H96" t="str">
            <v>ABANDONED EQUIPMENT</v>
          </cell>
          <cell r="I96"/>
          <cell r="J96"/>
          <cell r="K96"/>
          <cell r="L96"/>
          <cell r="M96"/>
          <cell r="N96"/>
          <cell r="O96"/>
          <cell r="P96"/>
          <cell r="Q96"/>
          <cell r="R96"/>
          <cell r="S96"/>
          <cell r="T96"/>
          <cell r="U96">
            <v>9</v>
          </cell>
          <cell r="V96" t="str">
            <v>Run to Failure</v>
          </cell>
          <cell r="W96" t="str">
            <v>do not have</v>
          </cell>
        </row>
        <row r="97">
          <cell r="D97" t="str">
            <v>MEM-PRO-010-MDU-AEQ-7632</v>
          </cell>
          <cell r="E97" t="str">
            <v>MMDU-SURGE BIN (7735) TEMP ELEMENT</v>
          </cell>
          <cell r="F97" t="str">
            <v>shared systems</v>
          </cell>
          <cell r="G97" t="str">
            <v>OLD MDU</v>
          </cell>
          <cell r="H97" t="str">
            <v>ABANDONED EQUIPMENT</v>
          </cell>
          <cell r="I97"/>
          <cell r="J97"/>
          <cell r="K97"/>
          <cell r="L97"/>
          <cell r="M97"/>
          <cell r="N97"/>
          <cell r="O97"/>
          <cell r="P97"/>
          <cell r="Q97"/>
          <cell r="R97"/>
          <cell r="S97"/>
          <cell r="T97"/>
          <cell r="U97">
            <v>9</v>
          </cell>
          <cell r="V97" t="str">
            <v>Run to Failure</v>
          </cell>
          <cell r="W97" t="str">
            <v>do not have</v>
          </cell>
        </row>
        <row r="98">
          <cell r="D98" t="str">
            <v>MEM-PRO-010-MDU-AEQ-7700</v>
          </cell>
          <cell r="E98" t="str">
            <v>MMDU-SD PRODUCT COLLECTOR HI-TEMP SW</v>
          </cell>
          <cell r="F98" t="str">
            <v>shared systems</v>
          </cell>
          <cell r="G98" t="str">
            <v>OLD MDU</v>
          </cell>
          <cell r="H98" t="str">
            <v>ABANDONED EQUIPMENT</v>
          </cell>
          <cell r="I98" t="str">
            <v>Temperature Sensor Thermal Rad</v>
          </cell>
          <cell r="J98"/>
          <cell r="K98"/>
          <cell r="L98"/>
          <cell r="M98"/>
          <cell r="N98"/>
          <cell r="O98"/>
          <cell r="P98"/>
          <cell r="Q98"/>
          <cell r="R98"/>
          <cell r="S98"/>
          <cell r="T98"/>
          <cell r="U98">
            <v>9</v>
          </cell>
          <cell r="V98" t="str">
            <v>Run to Failure</v>
          </cell>
          <cell r="W98" t="str">
            <v>do not have</v>
          </cell>
        </row>
        <row r="99">
          <cell r="D99" t="str">
            <v>MEM-PRO-010-MDU-AEQ-7736</v>
          </cell>
          <cell r="E99" t="str">
            <v>MMDU-SURGE BIN RJ COLL #1 TEMP ELEMENT</v>
          </cell>
          <cell r="F99" t="str">
            <v>shared systems</v>
          </cell>
          <cell r="G99" t="str">
            <v>OLD MDU</v>
          </cell>
          <cell r="H99" t="str">
            <v>ABANDONED EQUIPMENT</v>
          </cell>
          <cell r="I99"/>
          <cell r="J99"/>
          <cell r="K99"/>
          <cell r="L99"/>
          <cell r="M99"/>
          <cell r="N99"/>
          <cell r="O99"/>
          <cell r="P99"/>
          <cell r="Q99"/>
          <cell r="R99"/>
          <cell r="S99"/>
          <cell r="T99"/>
          <cell r="U99">
            <v>9</v>
          </cell>
          <cell r="V99" t="str">
            <v>Run to Failure</v>
          </cell>
          <cell r="W99" t="str">
            <v>do not have</v>
          </cell>
        </row>
        <row r="100">
          <cell r="D100" t="str">
            <v>MEM-PRO-010-MDU-AEQ-7834</v>
          </cell>
          <cell r="E100" t="str">
            <v>MMDU-2 KG PKER RECEIVER EXH DUCT TEMP SW</v>
          </cell>
          <cell r="F100" t="str">
            <v>shared systems</v>
          </cell>
          <cell r="G100" t="str">
            <v>OLD MDU</v>
          </cell>
          <cell r="H100" t="str">
            <v>ABANDONED EQUIPMENT</v>
          </cell>
          <cell r="I100"/>
          <cell r="J100"/>
          <cell r="K100"/>
          <cell r="L100"/>
          <cell r="M100"/>
          <cell r="N100"/>
          <cell r="O100"/>
          <cell r="P100"/>
          <cell r="Q100"/>
          <cell r="R100"/>
          <cell r="S100"/>
          <cell r="T100"/>
          <cell r="U100">
            <v>9</v>
          </cell>
          <cell r="V100" t="str">
            <v>Run to Failure</v>
          </cell>
          <cell r="W100" t="str">
            <v>do not have</v>
          </cell>
        </row>
        <row r="101">
          <cell r="D101" t="str">
            <v>MEM-PRO-010-MDU-AEQ-7842</v>
          </cell>
          <cell r="E101" t="str">
            <v>MMDU-2 KG PKG REC. EXH DUCT HI-TEMP SW</v>
          </cell>
          <cell r="F101" t="str">
            <v>shared systems</v>
          </cell>
          <cell r="G101" t="str">
            <v>OLD MDU</v>
          </cell>
          <cell r="H101" t="str">
            <v>ABANDONED EQUIPMENT</v>
          </cell>
          <cell r="I101"/>
          <cell r="J101"/>
          <cell r="K101"/>
          <cell r="L101"/>
          <cell r="M101"/>
          <cell r="N101"/>
          <cell r="O101"/>
          <cell r="P101"/>
          <cell r="Q101"/>
          <cell r="R101"/>
          <cell r="S101"/>
          <cell r="T101"/>
          <cell r="U101">
            <v>9</v>
          </cell>
          <cell r="V101" t="str">
            <v>Run to Failure</v>
          </cell>
          <cell r="W101" t="str">
            <v>do not have</v>
          </cell>
        </row>
        <row r="102">
          <cell r="D102" t="str">
            <v>MEM-PRO-010-OP1-AEQ-3288</v>
          </cell>
          <cell r="E102" t="str">
            <v>MP1-SCOTT DRYER EXHAUST TEMP SW</v>
          </cell>
          <cell r="F102" t="str">
            <v>shared systems</v>
          </cell>
          <cell r="G102" t="str">
            <v>OLD PHASE 1</v>
          </cell>
          <cell r="H102" t="str">
            <v>ABANDONED EQUIPMENT</v>
          </cell>
          <cell r="I102"/>
          <cell r="J102"/>
          <cell r="K102"/>
          <cell r="L102"/>
          <cell r="M102"/>
          <cell r="N102"/>
          <cell r="O102"/>
          <cell r="P102"/>
          <cell r="Q102"/>
          <cell r="R102"/>
          <cell r="S102"/>
          <cell r="T102"/>
          <cell r="U102">
            <v>9</v>
          </cell>
          <cell r="V102" t="str">
            <v>Run to Failure</v>
          </cell>
          <cell r="W102" t="str">
            <v>do not have</v>
          </cell>
        </row>
        <row r="103">
          <cell r="D103" t="str">
            <v>MEM-PRO-010-OP1-AEQ-3294</v>
          </cell>
          <cell r="E103" t="str">
            <v>MP1-SCOTT DRYER W. DCE COLL EXH TEMP SW</v>
          </cell>
          <cell r="F103" t="str">
            <v>shared systems</v>
          </cell>
          <cell r="G103" t="str">
            <v>OLD PHASE 1</v>
          </cell>
          <cell r="H103" t="str">
            <v>ABANDONED EQUIPMENT</v>
          </cell>
          <cell r="I103"/>
          <cell r="J103"/>
          <cell r="K103"/>
          <cell r="L103"/>
          <cell r="M103"/>
          <cell r="N103"/>
          <cell r="O103"/>
          <cell r="P103"/>
          <cell r="Q103"/>
          <cell r="R103"/>
          <cell r="S103"/>
          <cell r="T103"/>
          <cell r="U103">
            <v>9</v>
          </cell>
          <cell r="V103" t="str">
            <v>Run to Failure</v>
          </cell>
          <cell r="W103" t="str">
            <v>do not have</v>
          </cell>
        </row>
        <row r="104">
          <cell r="D104" t="str">
            <v>MEM-PRO-010-OP1-AEQ-3301</v>
          </cell>
          <cell r="E104" t="str">
            <v>MP1-SCOTT DRYER E. COLLECT EXH TEMP SW</v>
          </cell>
          <cell r="F104" t="str">
            <v>shared systems</v>
          </cell>
          <cell r="G104" t="str">
            <v>OLD PHASE 1</v>
          </cell>
          <cell r="H104" t="str">
            <v>ABANDONED EQUIPMENT</v>
          </cell>
          <cell r="I104"/>
          <cell r="J104"/>
          <cell r="K104"/>
          <cell r="L104"/>
          <cell r="M104"/>
          <cell r="N104"/>
          <cell r="O104"/>
          <cell r="P104"/>
          <cell r="Q104"/>
          <cell r="R104"/>
          <cell r="S104"/>
          <cell r="T104"/>
          <cell r="U104">
            <v>9</v>
          </cell>
          <cell r="V104" t="str">
            <v>Run to Failure</v>
          </cell>
          <cell r="W104" t="str">
            <v>do not have</v>
          </cell>
        </row>
        <row r="105">
          <cell r="D105" t="str">
            <v>MEM-PRO-010-OP1-AEQ-3312</v>
          </cell>
          <cell r="E105" t="str">
            <v>MP1-SCOTT D BURN CHMB INLT DUCT  TEMP SW</v>
          </cell>
          <cell r="F105" t="str">
            <v>shared systems</v>
          </cell>
          <cell r="G105" t="str">
            <v>OLD PHASE 1</v>
          </cell>
          <cell r="H105" t="str">
            <v>ABANDONED EQUIPMENT</v>
          </cell>
          <cell r="I105"/>
          <cell r="J105"/>
          <cell r="K105"/>
          <cell r="L105"/>
          <cell r="M105"/>
          <cell r="N105"/>
          <cell r="O105"/>
          <cell r="P105"/>
          <cell r="Q105"/>
          <cell r="R105"/>
          <cell r="S105"/>
          <cell r="T105"/>
          <cell r="U105">
            <v>9</v>
          </cell>
          <cell r="V105" t="str">
            <v>Run to Failure</v>
          </cell>
          <cell r="W105" t="str">
            <v>do not have</v>
          </cell>
        </row>
        <row r="106">
          <cell r="D106" t="str">
            <v>MEM-PRO-010-OP1-AEQ-3354</v>
          </cell>
          <cell r="E106" t="str">
            <v>MP1-RF CYCLONE EXH TEMP ELE</v>
          </cell>
          <cell r="F106" t="str">
            <v>shared systems</v>
          </cell>
          <cell r="G106" t="str">
            <v>OLD PHASE 1</v>
          </cell>
          <cell r="H106" t="str">
            <v>ABANDONED EQUIPMENT</v>
          </cell>
          <cell r="I106"/>
          <cell r="J106"/>
          <cell r="K106"/>
          <cell r="L106"/>
          <cell r="M106"/>
          <cell r="N106"/>
          <cell r="O106"/>
          <cell r="P106"/>
          <cell r="Q106"/>
          <cell r="R106"/>
          <cell r="S106"/>
          <cell r="T106"/>
          <cell r="U106">
            <v>9</v>
          </cell>
          <cell r="V106" t="str">
            <v>Run to Failure</v>
          </cell>
          <cell r="W106" t="str">
            <v>do not have</v>
          </cell>
        </row>
        <row r="107">
          <cell r="D107" t="str">
            <v>MEM-PRO-010-OP1-AEQ-4783</v>
          </cell>
          <cell r="E107" t="str">
            <v>MSP-S WHEY T-TUBE H EXCH TEMP GAUGE</v>
          </cell>
          <cell r="F107" t="str">
            <v>shared systems</v>
          </cell>
          <cell r="G107" t="str">
            <v>OLD PHASE 1</v>
          </cell>
          <cell r="H107" t="str">
            <v>ABANDONED EQUIPMENT</v>
          </cell>
          <cell r="I107"/>
          <cell r="J107"/>
          <cell r="K107"/>
          <cell r="L107"/>
          <cell r="M107"/>
          <cell r="N107"/>
          <cell r="O107"/>
          <cell r="P107"/>
          <cell r="Q107"/>
          <cell r="R107"/>
          <cell r="S107"/>
          <cell r="T107"/>
          <cell r="U107">
            <v>9</v>
          </cell>
          <cell r="V107" t="str">
            <v>Run to Failure</v>
          </cell>
          <cell r="W107" t="str">
            <v>do not have</v>
          </cell>
        </row>
        <row r="108">
          <cell r="D108" t="str">
            <v>MEM-PRO-010-RAL-AEQ-4327</v>
          </cell>
          <cell r="E108" t="str">
            <v>MRAL-OIL COOLER COOLING WTR SUP'Y TEMP</v>
          </cell>
          <cell r="F108" t="str">
            <v>shared systems</v>
          </cell>
          <cell r="G108" t="str">
            <v>OLD RALCON</v>
          </cell>
          <cell r="H108" t="str">
            <v>ABANDONED EQUIPMENT</v>
          </cell>
          <cell r="I108"/>
          <cell r="J108"/>
          <cell r="K108"/>
          <cell r="L108"/>
          <cell r="M108"/>
          <cell r="N108"/>
          <cell r="O108"/>
          <cell r="P108"/>
          <cell r="Q108"/>
          <cell r="R108"/>
          <cell r="S108"/>
          <cell r="T108"/>
          <cell r="U108">
            <v>9</v>
          </cell>
          <cell r="V108" t="str">
            <v>Run to Failure</v>
          </cell>
          <cell r="W108" t="str">
            <v>do not have</v>
          </cell>
        </row>
        <row r="109">
          <cell r="D109" t="str">
            <v>MEM-PRO-010-UTL-PRW-2502</v>
          </cell>
          <cell r="E109" t="str">
            <v>MSS-90F TK WATR RETURN TEMP ELE</v>
          </cell>
          <cell r="F109" t="str">
            <v>shared systems</v>
          </cell>
          <cell r="G109" t="str">
            <v>UTILITIES</v>
          </cell>
          <cell r="H109" t="str">
            <v>Process Water</v>
          </cell>
          <cell r="I109" t="str">
            <v>Flowmeter, Magnetic</v>
          </cell>
          <cell r="J109"/>
          <cell r="K109"/>
          <cell r="L109"/>
          <cell r="M109"/>
          <cell r="N109"/>
          <cell r="O109"/>
          <cell r="P109"/>
          <cell r="Q109"/>
          <cell r="R109"/>
          <cell r="S109"/>
          <cell r="T109"/>
          <cell r="U109">
            <v>9</v>
          </cell>
          <cell r="V109" t="str">
            <v>Run to Failure</v>
          </cell>
          <cell r="W109"/>
        </row>
        <row r="110">
          <cell r="D110" t="str">
            <v>MEM-PRO-025-UTL-4BL-8598</v>
          </cell>
          <cell r="E110" t="str">
            <v>MSS-#4 BOILER STACK TEMP BEFORE ECON RTD</v>
          </cell>
          <cell r="F110" t="str">
            <v>boiler steam distribution</v>
          </cell>
          <cell r="G110" t="str">
            <v>UTILITIES</v>
          </cell>
          <cell r="H110" t="str">
            <v>#4 BOILER</v>
          </cell>
          <cell r="I110" t="str">
            <v>Temperature Transmitter RTD/TC</v>
          </cell>
          <cell r="J110"/>
          <cell r="K110"/>
          <cell r="L110"/>
          <cell r="M110"/>
          <cell r="N110"/>
          <cell r="O110"/>
          <cell r="P110"/>
          <cell r="Q110"/>
          <cell r="R110"/>
          <cell r="S110"/>
          <cell r="T110" t="str">
            <v>STACK TEMP AFTER ECONOMIZER</v>
          </cell>
          <cell r="U110">
            <v>8</v>
          </cell>
          <cell r="V110" t="str">
            <v>Stratagy</v>
          </cell>
          <cell r="W110"/>
        </row>
        <row r="111">
          <cell r="D111" t="str">
            <v>MEM-PRO-025-UTL-4BL-8599</v>
          </cell>
          <cell r="E111" t="str">
            <v>MSS #4 BOILER STACK TEMP AFTER ECON RTD</v>
          </cell>
          <cell r="F111" t="str">
            <v>boiler steam distribution</v>
          </cell>
          <cell r="G111" t="str">
            <v>UTILITIES</v>
          </cell>
          <cell r="H111" t="str">
            <v>#4 BOILER</v>
          </cell>
          <cell r="I111" t="str">
            <v>Temperature Transmitter RTD/TC</v>
          </cell>
          <cell r="J111"/>
          <cell r="K111"/>
          <cell r="L111"/>
          <cell r="M111"/>
          <cell r="N111"/>
          <cell r="O111"/>
          <cell r="P111"/>
          <cell r="Q111"/>
          <cell r="R111"/>
          <cell r="S111"/>
          <cell r="T111" t="str">
            <v>STACK TEMP BEFORE ECONOMIZER</v>
          </cell>
          <cell r="U111">
            <v>8</v>
          </cell>
          <cell r="V111" t="str">
            <v>Stratagy</v>
          </cell>
          <cell r="W111"/>
        </row>
        <row r="112">
          <cell r="D112" t="str">
            <v>MEM-PRO-023-STS-HCL-5639</v>
          </cell>
          <cell r="E112" t="str">
            <v>MSS-HCL PIPING</v>
          </cell>
          <cell r="F112" t="str">
            <v>chemical unloading and storage</v>
          </cell>
          <cell r="G112" t="str">
            <v>STORAGE SYSTEMS</v>
          </cell>
          <cell r="H112" t="str">
            <v>HYDROCHLORIC ACID</v>
          </cell>
          <cell r="I112" t="str">
            <v>Hoisting - Lifting</v>
          </cell>
          <cell r="J112"/>
          <cell r="K112"/>
          <cell r="L112"/>
          <cell r="M112"/>
          <cell r="N112"/>
          <cell r="O112"/>
          <cell r="P112"/>
          <cell r="Q112"/>
          <cell r="R112"/>
          <cell r="S112"/>
          <cell r="T112" t="str">
            <v>60-MTH FAC MSS HCl Pipe Internal Insp</v>
          </cell>
          <cell r="U112">
            <v>8</v>
          </cell>
          <cell r="V112" t="str">
            <v>Stratagy</v>
          </cell>
          <cell r="W112"/>
        </row>
        <row r="113">
          <cell r="D113" t="str">
            <v>MEM-PRO-025-UTL-PWS-4299</v>
          </cell>
          <cell r="E113" t="str">
            <v>#1 BOILER FEEDWATER PIPING</v>
          </cell>
          <cell r="F113" t="str">
            <v>boiler steam distribution</v>
          </cell>
          <cell r="G113" t="str">
            <v>UTILITIES</v>
          </cell>
          <cell r="H113" t="str">
            <v>POTABLE WATER SYSTEM</v>
          </cell>
          <cell r="I113" t="str">
            <v>Motor AC</v>
          </cell>
          <cell r="J113"/>
          <cell r="K113"/>
          <cell r="L113"/>
          <cell r="M113"/>
          <cell r="N113"/>
          <cell r="O113"/>
          <cell r="P113"/>
          <cell r="Q113"/>
          <cell r="R113"/>
          <cell r="S113"/>
          <cell r="T113"/>
          <cell r="U113">
            <v>9</v>
          </cell>
          <cell r="V113" t="str">
            <v>Run to Failure</v>
          </cell>
          <cell r="W113"/>
        </row>
        <row r="114">
          <cell r="D114" t="str">
            <v>MEM-PRO-010-BLD-AEQ-4315</v>
          </cell>
          <cell r="E114" t="str">
            <v>MRAL-AMM RECIRC OIL POT RELIEF VALVE A</v>
          </cell>
          <cell r="F114" t="str">
            <v>shared systems</v>
          </cell>
          <cell r="G114" t="str">
            <v>Buildings, Grounds &amp; lights</v>
          </cell>
          <cell r="H114" t="str">
            <v>ABANDONED EQUIPMENT</v>
          </cell>
          <cell r="I114"/>
          <cell r="J114"/>
          <cell r="K114"/>
          <cell r="L114"/>
          <cell r="M114"/>
          <cell r="N114"/>
          <cell r="O114"/>
          <cell r="P114"/>
          <cell r="Q114"/>
          <cell r="R114"/>
          <cell r="S114"/>
          <cell r="T114"/>
          <cell r="U114">
            <v>9</v>
          </cell>
          <cell r="V114" t="str">
            <v>Run to Failure</v>
          </cell>
          <cell r="W114" t="str">
            <v>do not have</v>
          </cell>
        </row>
        <row r="115">
          <cell r="D115" t="str">
            <v>MEM-PRO-010-BLD-AEQ-4316</v>
          </cell>
          <cell r="E115" t="str">
            <v>MRAL-AMM RECIRC OIL POT RELIEF VALVE B</v>
          </cell>
          <cell r="F115" t="str">
            <v>shared systems</v>
          </cell>
          <cell r="G115" t="str">
            <v>Buildings, Grounds &amp; lights</v>
          </cell>
          <cell r="H115" t="str">
            <v>ABANDONED EQUIPMENT</v>
          </cell>
          <cell r="I115"/>
          <cell r="J115"/>
          <cell r="K115"/>
          <cell r="L115"/>
          <cell r="M115"/>
          <cell r="N115"/>
          <cell r="O115"/>
          <cell r="P115"/>
          <cell r="Q115"/>
          <cell r="R115"/>
          <cell r="S115"/>
          <cell r="T115"/>
          <cell r="U115">
            <v>9</v>
          </cell>
          <cell r="V115" t="str">
            <v>Run to Failure</v>
          </cell>
          <cell r="W115" t="str">
            <v>do not have</v>
          </cell>
        </row>
        <row r="116">
          <cell r="D116" t="str">
            <v>MEM-PRO-010-BLD-AEQ-4325</v>
          </cell>
          <cell r="E116" t="str">
            <v>MRAL-LIQ AMM RECIRC OIL POT RELIEF VALVE</v>
          </cell>
          <cell r="F116" t="str">
            <v>shared systems</v>
          </cell>
          <cell r="G116" t="str">
            <v>Buildings, Grounds &amp; lights</v>
          </cell>
          <cell r="H116" t="str">
            <v>ABANDONED EQUIPMENT</v>
          </cell>
          <cell r="I116"/>
          <cell r="J116"/>
          <cell r="K116"/>
          <cell r="L116"/>
          <cell r="M116"/>
          <cell r="N116"/>
          <cell r="O116"/>
          <cell r="P116"/>
          <cell r="Q116"/>
          <cell r="R116"/>
          <cell r="S116"/>
          <cell r="T116"/>
          <cell r="U116">
            <v>9</v>
          </cell>
          <cell r="V116" t="str">
            <v>Run to Failure</v>
          </cell>
          <cell r="W116" t="str">
            <v>do not have</v>
          </cell>
        </row>
        <row r="117">
          <cell r="D117" t="str">
            <v>MEM-PRO-010-MDU-AEQ-7846</v>
          </cell>
          <cell r="E117" t="str">
            <v>MMDU-PKG REC'R RELIEF VALVE</v>
          </cell>
          <cell r="F117" t="str">
            <v>shared systems</v>
          </cell>
          <cell r="G117" t="str">
            <v>OLD MDU</v>
          </cell>
          <cell r="H117" t="str">
            <v>ABANDONED EQUIPMENT</v>
          </cell>
          <cell r="I117"/>
          <cell r="J117"/>
          <cell r="K117"/>
          <cell r="L117"/>
          <cell r="M117"/>
          <cell r="N117"/>
          <cell r="O117"/>
          <cell r="P117"/>
          <cell r="Q117"/>
          <cell r="R117"/>
          <cell r="S117"/>
          <cell r="T117"/>
          <cell r="U117">
            <v>9</v>
          </cell>
          <cell r="V117" t="str">
            <v>Run to Failure</v>
          </cell>
          <cell r="W117" t="str">
            <v>do not have</v>
          </cell>
        </row>
        <row r="118">
          <cell r="D118" t="str">
            <v>MEM-PRO-010-OP1-AEQ-4662</v>
          </cell>
          <cell r="E118" t="str">
            <v>MP1-EPA RELIEF VALVE TO DIL TK PUMP 4665</v>
          </cell>
          <cell r="F118" t="str">
            <v>shared systems</v>
          </cell>
          <cell r="G118" t="str">
            <v>OLD PHASE 1</v>
          </cell>
          <cell r="H118" t="str">
            <v>ABANDONED EQUIPMENT</v>
          </cell>
          <cell r="I118" t="str">
            <v>Valve, Safety Relief</v>
          </cell>
          <cell r="J118"/>
          <cell r="K118"/>
          <cell r="L118"/>
          <cell r="M118"/>
          <cell r="N118"/>
          <cell r="O118"/>
          <cell r="P118"/>
          <cell r="Q118"/>
          <cell r="R118"/>
          <cell r="S118"/>
          <cell r="T118"/>
          <cell r="U118">
            <v>9</v>
          </cell>
          <cell r="V118" t="str">
            <v>Run to Failure</v>
          </cell>
          <cell r="W118" t="str">
            <v>do not have</v>
          </cell>
        </row>
        <row r="119">
          <cell r="D119" t="str">
            <v>MEM-PRO-010-RAL-AEQ-4315</v>
          </cell>
          <cell r="E119" t="str">
            <v>MRAL-AMM RECIRC OIL POT RELIEF VALVE A</v>
          </cell>
          <cell r="F119" t="str">
            <v>shared systems</v>
          </cell>
          <cell r="G119" t="str">
            <v>OLD RALCON</v>
          </cell>
          <cell r="H119" t="str">
            <v>ABANDONED EQUIPMENT</v>
          </cell>
          <cell r="I119"/>
          <cell r="J119"/>
          <cell r="K119"/>
          <cell r="L119"/>
          <cell r="M119"/>
          <cell r="N119"/>
          <cell r="O119"/>
          <cell r="P119"/>
          <cell r="Q119"/>
          <cell r="R119"/>
          <cell r="S119"/>
          <cell r="T119"/>
          <cell r="U119">
            <v>9</v>
          </cell>
          <cell r="V119" t="str">
            <v>Run to Failure</v>
          </cell>
          <cell r="W119" t="str">
            <v>do not have</v>
          </cell>
        </row>
        <row r="120">
          <cell r="D120" t="str">
            <v>MEM-PRO-010-RAL-AEQ-4316</v>
          </cell>
          <cell r="E120" t="str">
            <v>MRAL-AMM RECIRC OIL POT RELIEF VALVE B</v>
          </cell>
          <cell r="F120" t="str">
            <v>shared systems</v>
          </cell>
          <cell r="G120" t="str">
            <v>OLD RALCON</v>
          </cell>
          <cell r="H120" t="str">
            <v>ABANDONED EQUIPMENT</v>
          </cell>
          <cell r="I120"/>
          <cell r="J120"/>
          <cell r="K120"/>
          <cell r="L120"/>
          <cell r="M120"/>
          <cell r="N120"/>
          <cell r="O120"/>
          <cell r="P120"/>
          <cell r="Q120"/>
          <cell r="R120"/>
          <cell r="S120"/>
          <cell r="T120"/>
          <cell r="U120">
            <v>9</v>
          </cell>
          <cell r="V120" t="str">
            <v>Run to Failure</v>
          </cell>
          <cell r="W120" t="str">
            <v>do not have</v>
          </cell>
        </row>
        <row r="121">
          <cell r="D121" t="str">
            <v>MEM-PRO-010-RAL-AEQ-4325</v>
          </cell>
          <cell r="E121" t="str">
            <v>MRAL-LIQ AMM RECIRC OIL POT RELIEF VALVE</v>
          </cell>
          <cell r="F121" t="str">
            <v>shared systems</v>
          </cell>
          <cell r="G121" t="str">
            <v>OLD RALCON</v>
          </cell>
          <cell r="H121" t="str">
            <v>ABANDONED EQUIPMENT</v>
          </cell>
          <cell r="I121"/>
          <cell r="J121"/>
          <cell r="K121"/>
          <cell r="L121"/>
          <cell r="M121"/>
          <cell r="N121"/>
          <cell r="O121"/>
          <cell r="P121"/>
          <cell r="Q121"/>
          <cell r="R121"/>
          <cell r="S121"/>
          <cell r="T121"/>
          <cell r="U121">
            <v>9</v>
          </cell>
          <cell r="V121" t="str">
            <v>Run to Failure</v>
          </cell>
          <cell r="W121" t="str">
            <v>do not have</v>
          </cell>
        </row>
        <row r="122">
          <cell r="D122" t="str">
            <v>MEM-PRO-010-UTL-IAS-2100</v>
          </cell>
          <cell r="E122" t="str">
            <v>MSS-N PLANT #2 AIR COMPRESSOR 125 HP</v>
          </cell>
          <cell r="F122" t="str">
            <v>shared systems</v>
          </cell>
          <cell r="G122" t="str">
            <v>UTILITIES</v>
          </cell>
          <cell r="H122" t="str">
            <v>INSTRUMENT / COMPRESSED AIR SYSTEM</v>
          </cell>
          <cell r="I122" t="str">
            <v>Motor AC</v>
          </cell>
          <cell r="J122"/>
          <cell r="K122"/>
          <cell r="L122">
            <v>8</v>
          </cell>
          <cell r="M122"/>
          <cell r="N122"/>
          <cell r="O122"/>
          <cell r="P122" t="str">
            <v>Yes</v>
          </cell>
          <cell r="Q122"/>
          <cell r="R122"/>
          <cell r="S122"/>
          <cell r="T122" t="str">
            <v>60-MTH MECH MSS #2 AIR COMP PRV</v>
          </cell>
          <cell r="U122">
            <v>6</v>
          </cell>
          <cell r="V122" t="str">
            <v>Stratagy</v>
          </cell>
          <cell r="W122"/>
        </row>
        <row r="123">
          <cell r="D123" t="str">
            <v>MEM-PRO-010-UTL-IAS-2105</v>
          </cell>
          <cell r="E123" t="str">
            <v>MSS-N PLANT #1 AIR COMPRESSOR 100 HP</v>
          </cell>
          <cell r="F123" t="str">
            <v>shared systems</v>
          </cell>
          <cell r="G123" t="str">
            <v>UTILITIES</v>
          </cell>
          <cell r="H123" t="str">
            <v>INSTRUMENT / COMPRESSED AIR SYSTEM</v>
          </cell>
          <cell r="I123" t="str">
            <v>Motor AC</v>
          </cell>
          <cell r="J123"/>
          <cell r="K123"/>
          <cell r="L123">
            <v>8</v>
          </cell>
          <cell r="M123"/>
          <cell r="N123"/>
          <cell r="O123"/>
          <cell r="P123" t="str">
            <v>Yes</v>
          </cell>
          <cell r="Q123"/>
          <cell r="R123"/>
          <cell r="S123"/>
          <cell r="T123" t="str">
            <v>60-MTH MECH MSS #1 AIR COMP PRV</v>
          </cell>
          <cell r="U123">
            <v>6</v>
          </cell>
          <cell r="V123" t="str">
            <v>Stratagy</v>
          </cell>
          <cell r="W123"/>
        </row>
        <row r="124">
          <cell r="D124" t="str">
            <v>MEM-PRO-010-UTL-IAS-2130</v>
          </cell>
          <cell r="E124" t="str">
            <v>MSS-MN PT #6 AIR RECEIVER TANK</v>
          </cell>
          <cell r="F124" t="str">
            <v>shared systems</v>
          </cell>
          <cell r="G124" t="str">
            <v>UTILITIES</v>
          </cell>
          <cell r="H124" t="str">
            <v>INSTRUMENT / COMPRESSED AIR SYSTEM</v>
          </cell>
          <cell r="I124" t="str">
            <v>Tank</v>
          </cell>
          <cell r="J124"/>
          <cell r="K124"/>
          <cell r="L124"/>
          <cell r="M124"/>
          <cell r="N124"/>
          <cell r="O124"/>
          <cell r="P124"/>
          <cell r="Q124"/>
          <cell r="R124"/>
          <cell r="S124"/>
          <cell r="T124"/>
          <cell r="U124">
            <v>9</v>
          </cell>
          <cell r="V124" t="str">
            <v>Run to Failure</v>
          </cell>
          <cell r="W124"/>
        </row>
        <row r="125">
          <cell r="D125" t="str">
            <v>MEM-PRO-010-UTL-IAS-2131</v>
          </cell>
          <cell r="E125" t="str">
            <v>MSS-MN PT #3 AIR RECEIVER TANK</v>
          </cell>
          <cell r="F125" t="str">
            <v>shared systems</v>
          </cell>
          <cell r="G125" t="str">
            <v>UTILITIES</v>
          </cell>
          <cell r="H125" t="str">
            <v>INSTRUMENT / COMPRESSED AIR SYSTEM</v>
          </cell>
          <cell r="I125" t="str">
            <v>Tank</v>
          </cell>
          <cell r="J125"/>
          <cell r="K125"/>
          <cell r="L125"/>
          <cell r="M125"/>
          <cell r="N125"/>
          <cell r="O125"/>
          <cell r="P125"/>
          <cell r="Q125"/>
          <cell r="R125"/>
          <cell r="S125"/>
          <cell r="T125"/>
          <cell r="U125">
            <v>9</v>
          </cell>
          <cell r="V125" t="str">
            <v>Run to Failure</v>
          </cell>
          <cell r="W125"/>
        </row>
        <row r="126">
          <cell r="D126" t="str">
            <v>MEM-PRO-010-UTL-PRW-2493</v>
          </cell>
          <cell r="E126" t="str">
            <v>MSS-MAIN PLT SOUTH 90 DEG WATER TANK</v>
          </cell>
          <cell r="F126" t="str">
            <v>shared systems</v>
          </cell>
          <cell r="G126" t="str">
            <v>UTILITIES</v>
          </cell>
          <cell r="H126" t="str">
            <v>Process Water</v>
          </cell>
          <cell r="I126" t="str">
            <v>Tank</v>
          </cell>
          <cell r="J126"/>
          <cell r="K126"/>
          <cell r="L126"/>
          <cell r="M126"/>
          <cell r="N126"/>
          <cell r="O126"/>
          <cell r="P126"/>
          <cell r="Q126"/>
          <cell r="R126"/>
          <cell r="S126"/>
          <cell r="T126"/>
          <cell r="U126">
            <v>9</v>
          </cell>
          <cell r="V126" t="str">
            <v>Run to Failure</v>
          </cell>
          <cell r="W126"/>
        </row>
        <row r="127">
          <cell r="D127" t="str">
            <v>MEM-PRO-010-UTL-PRW-2494</v>
          </cell>
          <cell r="E127" t="str">
            <v>MSS-MAIN PLT NORTH 90 DEG WATER TANK</v>
          </cell>
          <cell r="F127" t="str">
            <v>shared systems</v>
          </cell>
          <cell r="G127" t="str">
            <v>UTILITIES</v>
          </cell>
          <cell r="H127" t="str">
            <v>Process Water</v>
          </cell>
          <cell r="I127" t="str">
            <v>Tank</v>
          </cell>
          <cell r="J127"/>
          <cell r="K127"/>
          <cell r="L127"/>
          <cell r="M127"/>
          <cell r="N127"/>
          <cell r="O127"/>
          <cell r="P127"/>
          <cell r="Q127"/>
          <cell r="R127"/>
          <cell r="S127"/>
          <cell r="T127" t="str">
            <v>Main Plant 90 deg F Tank Temperature</v>
          </cell>
          <cell r="U127">
            <v>8</v>
          </cell>
          <cell r="V127" t="str">
            <v>Stratagy</v>
          </cell>
          <cell r="W127"/>
        </row>
        <row r="128">
          <cell r="D128" t="str">
            <v>MEM-PRO-010-UTL-PRW-2495</v>
          </cell>
          <cell r="E128" t="str">
            <v>MN-PLT STH 90 DEG WTR TK S. SUPPLY PUMP</v>
          </cell>
          <cell r="F128" t="str">
            <v>shared systems</v>
          </cell>
          <cell r="G128" t="str">
            <v>UTILITIES</v>
          </cell>
          <cell r="H128" t="str">
            <v>Process Water</v>
          </cell>
          <cell r="I128" t="str">
            <v>Motor AC</v>
          </cell>
          <cell r="J128" t="str">
            <v>Pump</v>
          </cell>
          <cell r="K128" t="str">
            <v>NORTH PLANT -1-NWQ</v>
          </cell>
          <cell r="L128">
            <v>16</v>
          </cell>
          <cell r="M128"/>
          <cell r="N128"/>
          <cell r="O128"/>
          <cell r="P128"/>
          <cell r="Q128"/>
          <cell r="R128"/>
          <cell r="S128"/>
          <cell r="T128"/>
          <cell r="U128">
            <v>8</v>
          </cell>
          <cell r="V128" t="str">
            <v>Stratagy</v>
          </cell>
          <cell r="W128"/>
        </row>
        <row r="129">
          <cell r="D129" t="str">
            <v>MEM-PRO-010-UTL-PRW-2496</v>
          </cell>
          <cell r="E129" t="str">
            <v>MSS-MN PLT NORTH 90 DEG WTR TK N PUMP</v>
          </cell>
          <cell r="F129" t="str">
            <v>shared systems</v>
          </cell>
          <cell r="G129" t="str">
            <v>UTILITIES</v>
          </cell>
          <cell r="H129" t="str">
            <v>Process Water</v>
          </cell>
          <cell r="I129" t="str">
            <v>Motor AC</v>
          </cell>
          <cell r="J129" t="str">
            <v>Pump</v>
          </cell>
          <cell r="K129" t="str">
            <v>NORTH PLANT -1-NWQ</v>
          </cell>
          <cell r="L129">
            <v>16</v>
          </cell>
          <cell r="M129"/>
          <cell r="N129"/>
          <cell r="O129"/>
          <cell r="P129"/>
          <cell r="Q129"/>
          <cell r="R129"/>
          <cell r="S129"/>
          <cell r="T129"/>
          <cell r="U129">
            <v>8</v>
          </cell>
          <cell r="V129" t="str">
            <v>Stratagy</v>
          </cell>
          <cell r="W129"/>
        </row>
        <row r="130">
          <cell r="D130" t="str">
            <v>MEM-PRO-010-UTL-PRW-2497</v>
          </cell>
          <cell r="E130" t="str">
            <v>MSS-MN PLT NORTH 90 DEG WTR TK C PUMP</v>
          </cell>
          <cell r="F130" t="str">
            <v>shared systems</v>
          </cell>
          <cell r="G130" t="str">
            <v>UTILITIES</v>
          </cell>
          <cell r="H130" t="str">
            <v>Process Water</v>
          </cell>
          <cell r="I130" t="str">
            <v>Motor AC</v>
          </cell>
          <cell r="J130" t="str">
            <v>Pump</v>
          </cell>
          <cell r="K130" t="str">
            <v>NORTH PLANT -1-NWQ</v>
          </cell>
          <cell r="L130">
            <v>16</v>
          </cell>
          <cell r="M130"/>
          <cell r="N130"/>
          <cell r="O130"/>
          <cell r="P130"/>
          <cell r="Q130"/>
          <cell r="R130"/>
          <cell r="S130"/>
          <cell r="T130"/>
          <cell r="U130">
            <v>8</v>
          </cell>
          <cell r="V130" t="str">
            <v>Stratagy</v>
          </cell>
          <cell r="W130"/>
        </row>
        <row r="131">
          <cell r="D131" t="str">
            <v>MEM-PRO-010-UTL-PRW-2499</v>
          </cell>
          <cell r="E131" t="str">
            <v>MSS-MN PT WASHDOWN BOOSTER PUMP</v>
          </cell>
          <cell r="F131" t="str">
            <v>shared systems</v>
          </cell>
          <cell r="G131" t="str">
            <v>UTILITIES</v>
          </cell>
          <cell r="H131" t="str">
            <v>Process Water</v>
          </cell>
          <cell r="I131" t="str">
            <v>Motor AC</v>
          </cell>
          <cell r="J131" t="str">
            <v>Pump</v>
          </cell>
          <cell r="K131" t="str">
            <v>NORTH PLANT -1-NWQ</v>
          </cell>
          <cell r="L131">
            <v>16</v>
          </cell>
          <cell r="M131"/>
          <cell r="N131"/>
          <cell r="O131"/>
          <cell r="P131"/>
          <cell r="Q131"/>
          <cell r="R131"/>
          <cell r="S131"/>
          <cell r="T131"/>
          <cell r="U131">
            <v>8</v>
          </cell>
          <cell r="V131" t="str">
            <v>Stratagy</v>
          </cell>
          <cell r="W131"/>
        </row>
        <row r="132">
          <cell r="D132" t="str">
            <v>MEM-PRO-010-UTL-IAS-2700</v>
          </cell>
          <cell r="E132" t="str">
            <v>MSS-#8 15 HP AIR COMP - IMC BLDG</v>
          </cell>
          <cell r="F132" t="str">
            <v>shared systems</v>
          </cell>
          <cell r="G132" t="str">
            <v>UTILITIES</v>
          </cell>
          <cell r="H132" t="str">
            <v>INSTRUMENT / COMPRESSED AIR SYSTEM</v>
          </cell>
          <cell r="I132" t="str">
            <v>Motor AC</v>
          </cell>
          <cell r="J132"/>
          <cell r="K132"/>
          <cell r="L132"/>
          <cell r="M132"/>
          <cell r="N132"/>
          <cell r="O132"/>
          <cell r="P132"/>
          <cell r="Q132"/>
          <cell r="R132"/>
          <cell r="S132"/>
          <cell r="T132"/>
          <cell r="U132">
            <v>9</v>
          </cell>
          <cell r="V132" t="str">
            <v>Run to Failure</v>
          </cell>
          <cell r="W132"/>
        </row>
        <row r="133">
          <cell r="D133" t="str">
            <v>MEM-PRO-010-UTL-IAS-2800</v>
          </cell>
          <cell r="E133" t="str">
            <v>MSS-N PLANT COMPRESSED AIR DEMISTER TANK</v>
          </cell>
          <cell r="F133" t="str">
            <v>shared systems</v>
          </cell>
          <cell r="G133" t="str">
            <v>UTILITIES</v>
          </cell>
          <cell r="H133" t="str">
            <v>INSTRUMENT / COMPRESSED AIR SYSTEM</v>
          </cell>
          <cell r="I133" t="str">
            <v>Tank</v>
          </cell>
          <cell r="J133"/>
          <cell r="K133"/>
          <cell r="L133"/>
          <cell r="M133"/>
          <cell r="N133"/>
          <cell r="O133"/>
          <cell r="P133"/>
          <cell r="Q133"/>
          <cell r="R133"/>
          <cell r="S133"/>
          <cell r="T133" t="str">
            <v>60-MTH API 510  INSPECTION OF P.V.</v>
          </cell>
          <cell r="U133">
            <v>8</v>
          </cell>
          <cell r="V133" t="str">
            <v>Stratagy</v>
          </cell>
          <cell r="W133"/>
        </row>
        <row r="134">
          <cell r="D134" t="str">
            <v>MEM-PRO-010-UTL-IAS-2809</v>
          </cell>
          <cell r="E134" t="str">
            <v>MSS-NPLANT PURGER AIR BLOWER</v>
          </cell>
          <cell r="F134" t="str">
            <v>shared systems</v>
          </cell>
          <cell r="G134" t="str">
            <v>UTILITIES</v>
          </cell>
          <cell r="H134" t="str">
            <v>INSTRUMENT / COMPRESSED AIR SYSTEM</v>
          </cell>
          <cell r="I134" t="str">
            <v>Motor AC</v>
          </cell>
          <cell r="J134"/>
          <cell r="K134"/>
          <cell r="L134"/>
          <cell r="M134"/>
          <cell r="N134"/>
          <cell r="O134"/>
          <cell r="P134"/>
          <cell r="Q134"/>
          <cell r="R134"/>
          <cell r="S134"/>
          <cell r="T134"/>
          <cell r="U134">
            <v>9</v>
          </cell>
          <cell r="V134" t="str">
            <v>Run to Failure</v>
          </cell>
          <cell r="W134"/>
        </row>
        <row r="135">
          <cell r="D135" t="str">
            <v>MEM-PRO-010-OP1-AEQ-3283</v>
          </cell>
          <cell r="E135" t="str">
            <v>MP1-SCOTT DRYER MAIN DRIVE</v>
          </cell>
          <cell r="F135" t="str">
            <v>shared systems</v>
          </cell>
          <cell r="G135" t="str">
            <v>OLD PHASE 1</v>
          </cell>
          <cell r="H135" t="str">
            <v>ABANDONED EQUIPMENT</v>
          </cell>
          <cell r="I135"/>
          <cell r="J135"/>
          <cell r="K135"/>
          <cell r="L135"/>
          <cell r="M135"/>
          <cell r="N135"/>
          <cell r="O135"/>
          <cell r="P135"/>
          <cell r="Q135"/>
          <cell r="R135"/>
          <cell r="S135"/>
          <cell r="T135"/>
          <cell r="U135">
            <v>9</v>
          </cell>
          <cell r="V135" t="str">
            <v>Run to Failure</v>
          </cell>
          <cell r="W135" t="str">
            <v>do not have</v>
          </cell>
        </row>
        <row r="136">
          <cell r="D136" t="str">
            <v>MEM-PRO-010-OP1-AEQ-3285</v>
          </cell>
          <cell r="E136" t="str">
            <v>MP1-SCOTT DRYER INFEED CONVEYOR</v>
          </cell>
          <cell r="F136" t="str">
            <v>shared systems</v>
          </cell>
          <cell r="G136" t="str">
            <v>OLD PHASE 1</v>
          </cell>
          <cell r="H136" t="str">
            <v>ABANDONED EQUIPMENT</v>
          </cell>
          <cell r="I136"/>
          <cell r="J136"/>
          <cell r="K136"/>
          <cell r="L136"/>
          <cell r="M136"/>
          <cell r="N136"/>
          <cell r="O136"/>
          <cell r="P136"/>
          <cell r="Q136"/>
          <cell r="R136"/>
          <cell r="S136"/>
          <cell r="T136"/>
          <cell r="U136">
            <v>9</v>
          </cell>
          <cell r="V136" t="str">
            <v>Run to Failure</v>
          </cell>
          <cell r="W136" t="str">
            <v>do not have</v>
          </cell>
        </row>
        <row r="137">
          <cell r="D137" t="str">
            <v>MEM-PRO-010-OP1-AEQ-3290</v>
          </cell>
          <cell r="E137" t="str">
            <v>MP1-SCOTT DRYER W. DCE SCREW CONVEYOR</v>
          </cell>
          <cell r="F137" t="str">
            <v>shared systems</v>
          </cell>
          <cell r="G137" t="str">
            <v>OLD PHASE 1</v>
          </cell>
          <cell r="H137" t="str">
            <v>ABANDONED EQUIPMENT</v>
          </cell>
          <cell r="I137"/>
          <cell r="J137"/>
          <cell r="K137"/>
          <cell r="L137"/>
          <cell r="M137"/>
          <cell r="N137"/>
          <cell r="O137"/>
          <cell r="P137"/>
          <cell r="Q137"/>
          <cell r="R137"/>
          <cell r="S137"/>
          <cell r="T137"/>
          <cell r="U137">
            <v>9</v>
          </cell>
          <cell r="V137" t="str">
            <v>Run to Failure</v>
          </cell>
          <cell r="W137" t="str">
            <v>do not have</v>
          </cell>
        </row>
        <row r="138">
          <cell r="D138" t="str">
            <v>MEM-PRO-010-OP1-AEQ-3291</v>
          </cell>
          <cell r="E138" t="str">
            <v>MP1-SCOTT DRYER W. DCE COLLECTOR RFV</v>
          </cell>
          <cell r="F138" t="str">
            <v>shared systems</v>
          </cell>
          <cell r="G138" t="str">
            <v>OLD PHASE 1</v>
          </cell>
          <cell r="H138" t="str">
            <v>ABANDONED EQUIPMENT</v>
          </cell>
          <cell r="I138"/>
          <cell r="J138"/>
          <cell r="K138"/>
          <cell r="L138"/>
          <cell r="M138"/>
          <cell r="N138"/>
          <cell r="O138"/>
          <cell r="P138"/>
          <cell r="Q138"/>
          <cell r="R138"/>
          <cell r="S138"/>
          <cell r="T138"/>
          <cell r="U138">
            <v>9</v>
          </cell>
          <cell r="V138" t="str">
            <v>Run to Failure</v>
          </cell>
          <cell r="W138" t="str">
            <v>do not have</v>
          </cell>
        </row>
        <row r="139">
          <cell r="D139" t="str">
            <v>MEM-PRO-010-OP1-AEQ-3292</v>
          </cell>
          <cell r="E139" t="str">
            <v>MP1-SCOTT DRY W DCE COLL RFV ZERO SPD SW</v>
          </cell>
          <cell r="F139" t="str">
            <v>shared systems</v>
          </cell>
          <cell r="G139" t="str">
            <v>OLD PHASE 1</v>
          </cell>
          <cell r="H139" t="str">
            <v>ABANDONED EQUIPMENT</v>
          </cell>
          <cell r="I139"/>
          <cell r="J139"/>
          <cell r="K139"/>
          <cell r="L139"/>
          <cell r="M139"/>
          <cell r="N139"/>
          <cell r="O139"/>
          <cell r="P139"/>
          <cell r="Q139"/>
          <cell r="R139"/>
          <cell r="S139"/>
          <cell r="T139"/>
          <cell r="U139">
            <v>9</v>
          </cell>
          <cell r="V139" t="str">
            <v>Run to Failure</v>
          </cell>
          <cell r="W139" t="str">
            <v>do not have</v>
          </cell>
        </row>
        <row r="140">
          <cell r="D140" t="str">
            <v>MEM-PRO-010-OP1-AEQ-3297</v>
          </cell>
          <cell r="E140" t="str">
            <v>MP1-SCOTT DRYER E. DCE SCREW CONVEYOR</v>
          </cell>
          <cell r="F140" t="str">
            <v>shared systems</v>
          </cell>
          <cell r="G140" t="str">
            <v>OLD PHASE 1</v>
          </cell>
          <cell r="H140" t="str">
            <v>ABANDONED EQUIPMENT</v>
          </cell>
          <cell r="I140"/>
          <cell r="J140"/>
          <cell r="K140"/>
          <cell r="L140">
            <v>18</v>
          </cell>
          <cell r="M140"/>
          <cell r="N140"/>
          <cell r="O140"/>
          <cell r="P140"/>
          <cell r="Q140"/>
          <cell r="R140"/>
          <cell r="S140"/>
          <cell r="T140"/>
          <cell r="U140">
            <v>8</v>
          </cell>
          <cell r="V140" t="str">
            <v>Stratagy</v>
          </cell>
          <cell r="W140" t="str">
            <v>do not have</v>
          </cell>
        </row>
        <row r="141">
          <cell r="D141" t="str">
            <v>MEM-PRO-010-CAL-BAT-5650</v>
          </cell>
          <cell r="E141" t="str">
            <v>MSS-FLOW VALVE - PLUG</v>
          </cell>
          <cell r="F141" t="str">
            <v>shared systems</v>
          </cell>
          <cell r="G141" t="str">
            <v>CALPRO</v>
          </cell>
          <cell r="H141" t="str">
            <v>BATCH SYSTEM</v>
          </cell>
          <cell r="I141" t="str">
            <v>Valve, Actuated Block</v>
          </cell>
          <cell r="J141"/>
          <cell r="K141"/>
          <cell r="L141">
            <v>8</v>
          </cell>
          <cell r="M141"/>
          <cell r="N141"/>
          <cell r="O141"/>
          <cell r="P141"/>
          <cell r="Q141"/>
          <cell r="R141"/>
          <cell r="S141"/>
          <cell r="T141"/>
          <cell r="U141">
            <v>8</v>
          </cell>
          <cell r="V141" t="str">
            <v>Stratagy</v>
          </cell>
          <cell r="W141"/>
        </row>
        <row r="142">
          <cell r="D142" t="str">
            <v>MEM-PRO-010-OP1-AEQ-3298</v>
          </cell>
          <cell r="E142" t="str">
            <v>MP1-SCOTT DRYER E. DCE COLLECTOR RFV</v>
          </cell>
          <cell r="F142" t="str">
            <v>shared systems</v>
          </cell>
          <cell r="G142" t="str">
            <v>OLD PHASE 1</v>
          </cell>
          <cell r="H142" t="str">
            <v>ABANDONED EQUIPMENT</v>
          </cell>
          <cell r="I142"/>
          <cell r="J142"/>
          <cell r="K142"/>
          <cell r="L142"/>
          <cell r="M142"/>
          <cell r="N142"/>
          <cell r="O142"/>
          <cell r="P142"/>
          <cell r="Q142"/>
          <cell r="R142"/>
          <cell r="S142"/>
          <cell r="T142"/>
          <cell r="U142">
            <v>9</v>
          </cell>
          <cell r="V142" t="str">
            <v>Run to Failure</v>
          </cell>
          <cell r="W142" t="str">
            <v>do not have</v>
          </cell>
        </row>
        <row r="143">
          <cell r="D143" t="str">
            <v>MEM-PRO-010-OP1-AEQ-3299</v>
          </cell>
          <cell r="E143" t="str">
            <v>MP1-SCOTT DRY E DCE COLL RFV ZERO SPD SW</v>
          </cell>
          <cell r="F143" t="str">
            <v>shared systems</v>
          </cell>
          <cell r="G143" t="str">
            <v>OLD PHASE 1</v>
          </cell>
          <cell r="H143" t="str">
            <v>ABANDONED EQUIPMENT</v>
          </cell>
          <cell r="I143"/>
          <cell r="J143"/>
          <cell r="K143"/>
          <cell r="L143"/>
          <cell r="M143"/>
          <cell r="N143"/>
          <cell r="O143"/>
          <cell r="P143"/>
          <cell r="Q143"/>
          <cell r="R143"/>
          <cell r="S143"/>
          <cell r="T143"/>
          <cell r="U143">
            <v>9</v>
          </cell>
          <cell r="V143" t="str">
            <v>Run to Failure</v>
          </cell>
          <cell r="W143" t="str">
            <v>do not have</v>
          </cell>
        </row>
        <row r="144">
          <cell r="D144" t="str">
            <v>MEM-PRO-010-OP1-AEQ-3308</v>
          </cell>
          <cell r="E144" t="str">
            <v>MP1-SCOTT DRYER EXHAUST FAN</v>
          </cell>
          <cell r="F144" t="str">
            <v>shared systems</v>
          </cell>
          <cell r="G144" t="str">
            <v>OLD PHASE 1</v>
          </cell>
          <cell r="H144" t="str">
            <v>ABANDONED EQUIPMENT</v>
          </cell>
          <cell r="I144"/>
          <cell r="J144"/>
          <cell r="K144"/>
          <cell r="L144"/>
          <cell r="M144"/>
          <cell r="N144"/>
          <cell r="O144"/>
          <cell r="P144"/>
          <cell r="Q144"/>
          <cell r="R144"/>
          <cell r="S144"/>
          <cell r="T144"/>
          <cell r="U144">
            <v>9</v>
          </cell>
          <cell r="V144" t="str">
            <v>Run to Failure</v>
          </cell>
          <cell r="W144" t="str">
            <v>do not have</v>
          </cell>
        </row>
        <row r="145">
          <cell r="D145" t="str">
            <v>MEM-PRO-010-OP1-AEQ-3311</v>
          </cell>
          <cell r="E145" t="str">
            <v>MP1-SCOTT DRYER BURNER FAN INTAKE FILTER</v>
          </cell>
          <cell r="F145" t="str">
            <v>shared systems</v>
          </cell>
          <cell r="G145" t="str">
            <v>OLD PHASE 1</v>
          </cell>
          <cell r="H145" t="str">
            <v>ABANDONED EQUIPMENT</v>
          </cell>
          <cell r="I145"/>
          <cell r="J145"/>
          <cell r="K145"/>
          <cell r="L145"/>
          <cell r="M145"/>
          <cell r="N145"/>
          <cell r="O145"/>
          <cell r="P145"/>
          <cell r="Q145"/>
          <cell r="R145"/>
          <cell r="S145"/>
          <cell r="T145"/>
          <cell r="U145">
            <v>9</v>
          </cell>
          <cell r="V145" t="str">
            <v>Run to Failure</v>
          </cell>
          <cell r="W145" t="str">
            <v>do not have</v>
          </cell>
        </row>
        <row r="146">
          <cell r="D146" t="str">
            <v>MEM-PRO-010-OP1-AEQ-3315</v>
          </cell>
          <cell r="E146" t="str">
            <v>MP1 MD-75 RFV</v>
          </cell>
          <cell r="F146" t="str">
            <v>shared systems</v>
          </cell>
          <cell r="G146" t="str">
            <v>OLD PHASE 1</v>
          </cell>
          <cell r="H146" t="str">
            <v>ABANDONED EQUIPMENT</v>
          </cell>
          <cell r="I146"/>
          <cell r="J146"/>
          <cell r="K146"/>
          <cell r="L146"/>
          <cell r="M146"/>
          <cell r="N146"/>
          <cell r="O146"/>
          <cell r="P146"/>
          <cell r="Q146"/>
          <cell r="R146"/>
          <cell r="S146"/>
          <cell r="T146"/>
          <cell r="U146">
            <v>9</v>
          </cell>
          <cell r="V146" t="str">
            <v>Run to Failure</v>
          </cell>
          <cell r="W146" t="str">
            <v>do not have</v>
          </cell>
        </row>
        <row r="147">
          <cell r="D147" t="str">
            <v>MEM-PRO-010-OP1-AEQ-3332</v>
          </cell>
          <cell r="E147" t="str">
            <v>MP1-SCOTT DRYER BURNER COMBUST FAN #3</v>
          </cell>
          <cell r="F147" t="str">
            <v>shared systems</v>
          </cell>
          <cell r="G147" t="str">
            <v>OLD PHASE 1</v>
          </cell>
          <cell r="H147" t="str">
            <v>ABANDONED EQUIPMENT</v>
          </cell>
          <cell r="I147"/>
          <cell r="J147"/>
          <cell r="K147"/>
          <cell r="L147"/>
          <cell r="M147"/>
          <cell r="N147"/>
          <cell r="O147"/>
          <cell r="P147"/>
          <cell r="Q147"/>
          <cell r="R147"/>
          <cell r="S147"/>
          <cell r="T147"/>
          <cell r="U147">
            <v>9</v>
          </cell>
          <cell r="V147" t="str">
            <v>Run to Failure</v>
          </cell>
          <cell r="W147" t="str">
            <v>do not have</v>
          </cell>
        </row>
        <row r="148">
          <cell r="D148" t="str">
            <v>MEM-PRO-010-OP1-AEQ-3335</v>
          </cell>
          <cell r="E148" t="str">
            <v>MP1-SCOTT DRYER BURNER COMB FAN #1 PS</v>
          </cell>
          <cell r="F148" t="str">
            <v>shared systems</v>
          </cell>
          <cell r="G148" t="str">
            <v>OLD PHASE 1</v>
          </cell>
          <cell r="H148" t="str">
            <v>ABANDONED EQUIPMENT</v>
          </cell>
          <cell r="I148"/>
          <cell r="J148"/>
          <cell r="K148"/>
          <cell r="L148"/>
          <cell r="M148"/>
          <cell r="N148"/>
          <cell r="O148"/>
          <cell r="P148"/>
          <cell r="Q148"/>
          <cell r="R148"/>
          <cell r="S148"/>
          <cell r="T148"/>
          <cell r="U148">
            <v>9</v>
          </cell>
          <cell r="V148" t="str">
            <v>Run to Failure</v>
          </cell>
          <cell r="W148" t="str">
            <v>do not have</v>
          </cell>
        </row>
        <row r="149">
          <cell r="D149" t="str">
            <v>MEM-PRO-010-OP1-AEQ-3336</v>
          </cell>
          <cell r="E149" t="str">
            <v>MP1-SCOTT DRYER BURNER COMB FAN #2 PS</v>
          </cell>
          <cell r="F149" t="str">
            <v>shared systems</v>
          </cell>
          <cell r="G149" t="str">
            <v>OLD PHASE 1</v>
          </cell>
          <cell r="H149" t="str">
            <v>ABANDONED EQUIPMENT</v>
          </cell>
          <cell r="I149"/>
          <cell r="J149"/>
          <cell r="K149"/>
          <cell r="L149"/>
          <cell r="M149"/>
          <cell r="N149"/>
          <cell r="O149"/>
          <cell r="P149"/>
          <cell r="Q149"/>
          <cell r="R149"/>
          <cell r="S149"/>
          <cell r="T149"/>
          <cell r="U149">
            <v>9</v>
          </cell>
          <cell r="V149" t="str">
            <v>Run to Failure</v>
          </cell>
          <cell r="W149" t="str">
            <v>do not have</v>
          </cell>
        </row>
        <row r="150">
          <cell r="D150" t="str">
            <v>MEM-PRO-010-OP1-AEQ-3337</v>
          </cell>
          <cell r="E150" t="str">
            <v>MP1-SCOTT DRYER BURNER COMB FAN #3 P SW</v>
          </cell>
          <cell r="F150" t="str">
            <v>shared systems</v>
          </cell>
          <cell r="G150" t="str">
            <v>OLD PHASE 1</v>
          </cell>
          <cell r="H150" t="str">
            <v>ABANDONED EQUIPMENT</v>
          </cell>
          <cell r="I150"/>
          <cell r="J150"/>
          <cell r="K150"/>
          <cell r="L150"/>
          <cell r="M150"/>
          <cell r="N150"/>
          <cell r="O150"/>
          <cell r="P150"/>
          <cell r="Q150"/>
          <cell r="R150"/>
          <cell r="S150"/>
          <cell r="T150"/>
          <cell r="U150">
            <v>9</v>
          </cell>
          <cell r="V150" t="str">
            <v>Run to Failure</v>
          </cell>
          <cell r="W150" t="str">
            <v>do not have</v>
          </cell>
        </row>
        <row r="151">
          <cell r="D151" t="str">
            <v>MEM-PRO-010-STS-TK2-3827</v>
          </cell>
          <cell r="E151" t="str">
            <v>MS2P-FEED TRANSFER BLOWER</v>
          </cell>
          <cell r="F151" t="str">
            <v>shared systems</v>
          </cell>
          <cell r="G151" t="str">
            <v>STORAGE SYSTEMS</v>
          </cell>
          <cell r="H151" t="str">
            <v>TRACK 2/FEED LOADOUT</v>
          </cell>
          <cell r="I151" t="str">
            <v>Motor AC</v>
          </cell>
          <cell r="J151" t="str">
            <v>Blower</v>
          </cell>
          <cell r="K151" t="str">
            <v>S.Plant.L1.015</v>
          </cell>
          <cell r="L151">
            <v>16</v>
          </cell>
          <cell r="M151"/>
          <cell r="N151"/>
          <cell r="O151"/>
          <cell r="P151"/>
          <cell r="Q151"/>
          <cell r="R151"/>
          <cell r="S151"/>
          <cell r="T151" t="str">
            <v>60-MTH MECH MS2P FD FEED TRAN BLOW PSV</v>
          </cell>
          <cell r="U151">
            <v>7</v>
          </cell>
          <cell r="V151" t="str">
            <v>Stratagy</v>
          </cell>
          <cell r="W151"/>
        </row>
        <row r="152">
          <cell r="D152" t="str">
            <v>MEM-PRO-010-CAL-HPO-4050</v>
          </cell>
          <cell r="E152" t="str">
            <v>MSS-CALPRO LIME BIN #8 COLL EXH FAN</v>
          </cell>
          <cell r="F152" t="str">
            <v>shared systems</v>
          </cell>
          <cell r="G152" t="str">
            <v>CALPRO</v>
          </cell>
          <cell r="H152" t="str">
            <v>PHOS ACID</v>
          </cell>
          <cell r="I152" t="str">
            <v>Motor AC</v>
          </cell>
          <cell r="J152"/>
          <cell r="K152"/>
          <cell r="L152">
            <v>16</v>
          </cell>
          <cell r="M152"/>
          <cell r="N152"/>
          <cell r="O152"/>
          <cell r="P152"/>
          <cell r="Q152"/>
          <cell r="R152"/>
          <cell r="S152"/>
          <cell r="T152" t="str">
            <v>12-MTH MECH Shared EXH FAN BRNG PM - DN</v>
          </cell>
          <cell r="U152">
            <v>7</v>
          </cell>
          <cell r="V152" t="str">
            <v>Stratagy</v>
          </cell>
          <cell r="W152"/>
        </row>
        <row r="153">
          <cell r="D153" t="str">
            <v>MEM-PRO-010-CAL-HPO-4060</v>
          </cell>
          <cell r="E153" t="str">
            <v>MSS-CALPRO LIME BIN #8 COLL BLWBK FAN</v>
          </cell>
          <cell r="F153" t="str">
            <v>shared systems</v>
          </cell>
          <cell r="G153" t="str">
            <v>CALPRO</v>
          </cell>
          <cell r="H153" t="str">
            <v>PHOS ACID</v>
          </cell>
          <cell r="I153" t="str">
            <v>Motor AC</v>
          </cell>
          <cell r="J153"/>
          <cell r="K153"/>
          <cell r="L153">
            <v>14</v>
          </cell>
          <cell r="M153"/>
          <cell r="N153"/>
          <cell r="O153"/>
          <cell r="P153"/>
          <cell r="Q153"/>
          <cell r="R153"/>
          <cell r="S153"/>
          <cell r="T153"/>
          <cell r="U153">
            <v>8</v>
          </cell>
          <cell r="V153" t="str">
            <v>Stratagy</v>
          </cell>
          <cell r="W153"/>
        </row>
        <row r="154">
          <cell r="D154" t="str">
            <v>MEM-PRO-010-UTL-IAS-4104</v>
          </cell>
          <cell r="E154" t="str">
            <v>FILTER NON-LUBE MODULE 800 TON</v>
          </cell>
          <cell r="F154" t="str">
            <v>shared systems</v>
          </cell>
          <cell r="G154" t="str">
            <v>UTILITIES</v>
          </cell>
          <cell r="H154" t="str">
            <v>INSTRUMENT / COMPRESSED AIR SYSTEM</v>
          </cell>
          <cell r="I154"/>
          <cell r="J154"/>
          <cell r="K154"/>
          <cell r="L154">
            <v>24</v>
          </cell>
          <cell r="M154"/>
          <cell r="N154"/>
          <cell r="O154"/>
          <cell r="P154"/>
          <cell r="Q154"/>
          <cell r="R154"/>
          <cell r="S154"/>
          <cell r="T154"/>
          <cell r="U154">
            <v>8</v>
          </cell>
          <cell r="V154" t="str">
            <v>Stratagy</v>
          </cell>
          <cell r="W154"/>
        </row>
        <row r="155">
          <cell r="D155" t="str">
            <v>MEM-PRO-010-UTL-IAS-4124</v>
          </cell>
          <cell r="E155" t="str">
            <v>800 TON COMPRESSED AIR TANK</v>
          </cell>
          <cell r="F155" t="str">
            <v>shared systems</v>
          </cell>
          <cell r="G155" t="str">
            <v>UTILITIES</v>
          </cell>
          <cell r="H155" t="str">
            <v>INSTRUMENT / COMPRESSED AIR SYSTEM</v>
          </cell>
          <cell r="I155" t="str">
            <v>Flowmeter, Magnetic</v>
          </cell>
          <cell r="J155"/>
          <cell r="K155"/>
          <cell r="L155"/>
          <cell r="M155"/>
          <cell r="N155"/>
          <cell r="O155"/>
          <cell r="P155"/>
          <cell r="Q155"/>
          <cell r="R155"/>
          <cell r="S155"/>
          <cell r="T155" t="str">
            <v>60-MTH API 510  INSPECTION OF P.V.</v>
          </cell>
          <cell r="U155">
            <v>8</v>
          </cell>
          <cell r="V155" t="str">
            <v>Stratagy</v>
          </cell>
          <cell r="W155"/>
        </row>
        <row r="156">
          <cell r="D156" t="str">
            <v>MEM-PRO-010-UTL-IAS-4142</v>
          </cell>
          <cell r="E156" t="str">
            <v>MSS-800T 100 HP CTR AIR COMPRESSOR</v>
          </cell>
          <cell r="F156" t="str">
            <v>shared systems</v>
          </cell>
          <cell r="G156" t="str">
            <v>UTILITIES</v>
          </cell>
          <cell r="H156" t="str">
            <v>INSTRUMENT / COMPRESSED AIR SYSTEM</v>
          </cell>
          <cell r="I156" t="str">
            <v>Motor AC</v>
          </cell>
          <cell r="J156"/>
          <cell r="K156"/>
          <cell r="L156"/>
          <cell r="M156"/>
          <cell r="N156"/>
          <cell r="O156"/>
          <cell r="P156" t="str">
            <v>Yes</v>
          </cell>
          <cell r="Q156"/>
          <cell r="R156"/>
          <cell r="S156"/>
          <cell r="T156"/>
          <cell r="U156">
            <v>8</v>
          </cell>
          <cell r="V156" t="str">
            <v>Stratagy</v>
          </cell>
          <cell r="W156"/>
        </row>
        <row r="157">
          <cell r="D157" t="str">
            <v>MEM-PRO-010-UTL-IAS-4182</v>
          </cell>
          <cell r="E157" t="str">
            <v>MSS-DESSICANT PURGE AIR BLOWER</v>
          </cell>
          <cell r="F157" t="str">
            <v>shared systems</v>
          </cell>
          <cell r="G157" t="str">
            <v>UTILITIES</v>
          </cell>
          <cell r="H157" t="str">
            <v>INSTRUMENT / COMPRESSED AIR SYSTEM</v>
          </cell>
          <cell r="I157" t="str">
            <v>Motor AC</v>
          </cell>
          <cell r="J157"/>
          <cell r="K157"/>
          <cell r="L157"/>
          <cell r="M157"/>
          <cell r="N157"/>
          <cell r="O157"/>
          <cell r="P157"/>
          <cell r="Q157"/>
          <cell r="R157"/>
          <cell r="S157"/>
          <cell r="T157"/>
          <cell r="U157">
            <v>9</v>
          </cell>
          <cell r="V157" t="str">
            <v>Run to Failure</v>
          </cell>
          <cell r="W157"/>
        </row>
        <row r="158">
          <cell r="D158" t="str">
            <v>MEM-PRO-010-SHE-EMS-4256</v>
          </cell>
          <cell r="E158" t="str">
            <v>MS2P-FIRE WATER BOOSTER PUMP</v>
          </cell>
          <cell r="F158" t="str">
            <v>shared systems</v>
          </cell>
          <cell r="G158" t="str">
            <v>SHE Buildings and Grounds</v>
          </cell>
          <cell r="H158" t="str">
            <v>EMERGENCY SYSTEMS</v>
          </cell>
          <cell r="I158" t="str">
            <v>Motor AC</v>
          </cell>
          <cell r="J158"/>
          <cell r="K158"/>
          <cell r="L158"/>
          <cell r="M158"/>
          <cell r="N158"/>
          <cell r="O158"/>
          <cell r="P158"/>
          <cell r="Q158"/>
          <cell r="R158"/>
          <cell r="S158"/>
          <cell r="T158" t="str">
            <v>12-MTH PM Fire Site Pump</v>
          </cell>
          <cell r="U158">
            <v>8</v>
          </cell>
          <cell r="V158" t="str">
            <v>Stratagy</v>
          </cell>
          <cell r="W158"/>
        </row>
        <row r="159">
          <cell r="D159" t="str">
            <v>MEM-PRO-010-BLD-AEQ-4313</v>
          </cell>
          <cell r="E159" t="str">
            <v>MRAL-AMM RECIRC PUMPS RECYCLE PRES REG</v>
          </cell>
          <cell r="F159" t="str">
            <v>shared systems</v>
          </cell>
          <cell r="G159" t="str">
            <v>Buildings, Grounds &amp; lights</v>
          </cell>
          <cell r="H159" t="str">
            <v>ABANDONED EQUIPMENT</v>
          </cell>
          <cell r="I159"/>
          <cell r="J159"/>
          <cell r="K159"/>
          <cell r="L159"/>
          <cell r="M159"/>
          <cell r="N159"/>
          <cell r="O159"/>
          <cell r="P159"/>
          <cell r="Q159"/>
          <cell r="R159"/>
          <cell r="S159"/>
          <cell r="T159"/>
          <cell r="U159">
            <v>9</v>
          </cell>
          <cell r="V159" t="str">
            <v>Run to Failure</v>
          </cell>
          <cell r="W159" t="str">
            <v>do not have</v>
          </cell>
        </row>
        <row r="160">
          <cell r="D160" t="str">
            <v>MEM-PRO-010-RAL-AEQ-4313</v>
          </cell>
          <cell r="E160" t="str">
            <v>MRAL-AMM RECIRC PUMPS RECYCLE PRES REG</v>
          </cell>
          <cell r="F160" t="str">
            <v>shared systems</v>
          </cell>
          <cell r="G160" t="str">
            <v>OLD RALCON</v>
          </cell>
          <cell r="H160" t="str">
            <v>ABANDONED EQUIPMENT</v>
          </cell>
          <cell r="I160"/>
          <cell r="J160"/>
          <cell r="K160"/>
          <cell r="L160"/>
          <cell r="M160"/>
          <cell r="N160"/>
          <cell r="O160"/>
          <cell r="P160"/>
          <cell r="Q160"/>
          <cell r="R160"/>
          <cell r="S160"/>
          <cell r="T160"/>
          <cell r="U160">
            <v>9</v>
          </cell>
          <cell r="V160" t="str">
            <v>Run to Failure</v>
          </cell>
          <cell r="W160" t="str">
            <v>do not have</v>
          </cell>
        </row>
        <row r="161">
          <cell r="D161" t="str">
            <v>MEM-PRO-010-BLD-AEQ-4323</v>
          </cell>
          <cell r="E161" t="str">
            <v>MRAL-AMM RECIRC PUMPS RECYCLE PRESS REG</v>
          </cell>
          <cell r="F161" t="str">
            <v>shared systems</v>
          </cell>
          <cell r="G161" t="str">
            <v>Buildings, Grounds &amp; lights</v>
          </cell>
          <cell r="H161" t="str">
            <v>ABANDONED EQUIPMENT</v>
          </cell>
          <cell r="I161"/>
          <cell r="J161"/>
          <cell r="K161"/>
          <cell r="L161"/>
          <cell r="M161"/>
          <cell r="N161"/>
          <cell r="O161"/>
          <cell r="P161"/>
          <cell r="Q161"/>
          <cell r="R161"/>
          <cell r="S161"/>
          <cell r="T161"/>
          <cell r="U161">
            <v>9</v>
          </cell>
          <cell r="V161" t="str">
            <v>Run to Failure</v>
          </cell>
          <cell r="W161" t="str">
            <v>do not have</v>
          </cell>
        </row>
        <row r="162">
          <cell r="D162" t="str">
            <v>MEM-PRO-010-RAL-AEQ-4323</v>
          </cell>
          <cell r="E162" t="str">
            <v>MRAL-AMM RECIRC PUMPS RECYCLE PRESS REG</v>
          </cell>
          <cell r="F162" t="str">
            <v>shared systems</v>
          </cell>
          <cell r="G162" t="str">
            <v>OLD RALCON</v>
          </cell>
          <cell r="H162" t="str">
            <v>ABANDONED EQUIPMENT</v>
          </cell>
          <cell r="I162"/>
          <cell r="J162"/>
          <cell r="K162"/>
          <cell r="L162"/>
          <cell r="M162"/>
          <cell r="N162"/>
          <cell r="O162"/>
          <cell r="P162"/>
          <cell r="Q162"/>
          <cell r="R162"/>
          <cell r="S162"/>
          <cell r="T162"/>
          <cell r="U162">
            <v>9</v>
          </cell>
          <cell r="V162" t="str">
            <v>Run to Failure</v>
          </cell>
          <cell r="W162" t="str">
            <v>do not have</v>
          </cell>
        </row>
        <row r="163">
          <cell r="D163" t="str">
            <v>MEM-PRO-010-BLD-AEQ-4333</v>
          </cell>
          <cell r="E163" t="str">
            <v>MRAL-AMM RECIRC PUMPS RECYC PRES REG</v>
          </cell>
          <cell r="F163" t="str">
            <v>shared systems</v>
          </cell>
          <cell r="G163" t="str">
            <v>Buildings, Grounds &amp; lights</v>
          </cell>
          <cell r="H163" t="str">
            <v>ABANDONED EQUIPMENT</v>
          </cell>
          <cell r="I163"/>
          <cell r="J163"/>
          <cell r="K163"/>
          <cell r="L163"/>
          <cell r="M163"/>
          <cell r="N163"/>
          <cell r="O163"/>
          <cell r="P163"/>
          <cell r="Q163"/>
          <cell r="R163"/>
          <cell r="S163"/>
          <cell r="T163"/>
          <cell r="U163">
            <v>9</v>
          </cell>
          <cell r="V163" t="str">
            <v>Run to Failure</v>
          </cell>
          <cell r="W163" t="str">
            <v>do not have</v>
          </cell>
        </row>
        <row r="164">
          <cell r="D164" t="str">
            <v>MEM-PRO-010-RAL-AEQ-4333</v>
          </cell>
          <cell r="E164" t="str">
            <v>MRAL-AMM RECIRC PUMPS RECYC PRES REG</v>
          </cell>
          <cell r="F164" t="str">
            <v>shared systems</v>
          </cell>
          <cell r="G164" t="str">
            <v>OLD RALCON</v>
          </cell>
          <cell r="H164" t="str">
            <v>ABANDONED EQUIPMENT</v>
          </cell>
          <cell r="I164"/>
          <cell r="J164"/>
          <cell r="K164"/>
          <cell r="L164"/>
          <cell r="M164"/>
          <cell r="N164"/>
          <cell r="O164"/>
          <cell r="P164"/>
          <cell r="Q164"/>
          <cell r="R164"/>
          <cell r="S164"/>
          <cell r="T164"/>
          <cell r="U164">
            <v>9</v>
          </cell>
          <cell r="V164" t="str">
            <v>Run to Failure</v>
          </cell>
          <cell r="W164" t="str">
            <v>do not have</v>
          </cell>
        </row>
        <row r="165">
          <cell r="D165" t="str">
            <v>MEM-PRO-010-BLD-AEQ-4334</v>
          </cell>
          <cell r="E165" t="str">
            <v>MRAL-AMM RECIRC E PUMP DIFF PRESS</v>
          </cell>
          <cell r="F165" t="str">
            <v>shared systems</v>
          </cell>
          <cell r="G165" t="str">
            <v>Buildings, Grounds &amp; lights</v>
          </cell>
          <cell r="H165" t="str">
            <v>ABANDONED EQUIPMENT</v>
          </cell>
          <cell r="I165"/>
          <cell r="J165"/>
          <cell r="K165"/>
          <cell r="L165"/>
          <cell r="M165"/>
          <cell r="N165"/>
          <cell r="O165"/>
          <cell r="P165"/>
          <cell r="Q165"/>
          <cell r="R165"/>
          <cell r="S165"/>
          <cell r="T165"/>
          <cell r="U165">
            <v>9</v>
          </cell>
          <cell r="V165" t="str">
            <v>Run to Failure</v>
          </cell>
          <cell r="W165" t="str">
            <v>do not have</v>
          </cell>
        </row>
        <row r="166">
          <cell r="D166" t="str">
            <v>MEM-PRO-010-RAL-AEQ-4334</v>
          </cell>
          <cell r="E166" t="str">
            <v>MRAL-AMM RECIRC E PUMP DIFF PRESS</v>
          </cell>
          <cell r="F166" t="str">
            <v>shared systems</v>
          </cell>
          <cell r="G166" t="str">
            <v>OLD RALCON</v>
          </cell>
          <cell r="H166" t="str">
            <v>ABANDONED EQUIPMENT</v>
          </cell>
          <cell r="I166"/>
          <cell r="J166"/>
          <cell r="K166"/>
          <cell r="L166"/>
          <cell r="M166"/>
          <cell r="N166"/>
          <cell r="O166"/>
          <cell r="P166"/>
          <cell r="Q166"/>
          <cell r="R166"/>
          <cell r="S166"/>
          <cell r="T166"/>
          <cell r="U166">
            <v>9</v>
          </cell>
          <cell r="V166" t="str">
            <v>Run to Failure</v>
          </cell>
          <cell r="W166" t="str">
            <v>do not have</v>
          </cell>
        </row>
        <row r="167">
          <cell r="D167" t="str">
            <v>MEM-PRO-010-BLD-AHU-4340</v>
          </cell>
          <cell r="E167" t="str">
            <v>MRAL-O DEG RM AIR UNIT #1 FAN A</v>
          </cell>
          <cell r="F167" t="str">
            <v>shared systems</v>
          </cell>
          <cell r="G167" t="str">
            <v>Buildings, Grounds &amp; lights</v>
          </cell>
          <cell r="H167" t="str">
            <v>HVAC / AIR HANDLING UNIT</v>
          </cell>
          <cell r="I167" t="str">
            <v>Fan</v>
          </cell>
          <cell r="J167"/>
          <cell r="K167"/>
          <cell r="L167">
            <v>34</v>
          </cell>
          <cell r="M167"/>
          <cell r="N167"/>
          <cell r="O167"/>
          <cell r="P167"/>
          <cell r="Q167"/>
          <cell r="R167"/>
          <cell r="S167"/>
          <cell r="T167"/>
          <cell r="U167">
            <v>8</v>
          </cell>
          <cell r="V167" t="str">
            <v>Stratagy</v>
          </cell>
          <cell r="W167"/>
        </row>
        <row r="168">
          <cell r="D168" t="str">
            <v>MEM-PRO-010-BLD-AHU-4345</v>
          </cell>
          <cell r="E168" t="str">
            <v>MRAL-O DEG RM UNIT #2 FAN A</v>
          </cell>
          <cell r="F168" t="str">
            <v>shared systems</v>
          </cell>
          <cell r="G168" t="str">
            <v>Buildings, Grounds &amp; lights</v>
          </cell>
          <cell r="H168" t="str">
            <v>HVAC / AIR HANDLING UNIT</v>
          </cell>
          <cell r="I168" t="str">
            <v>Fan</v>
          </cell>
          <cell r="J168"/>
          <cell r="K168"/>
          <cell r="L168"/>
          <cell r="M168"/>
          <cell r="N168"/>
          <cell r="O168"/>
          <cell r="P168"/>
          <cell r="Q168"/>
          <cell r="R168"/>
          <cell r="S168"/>
          <cell r="T168"/>
          <cell r="U168">
            <v>9</v>
          </cell>
          <cell r="V168" t="str">
            <v>Run to Failure</v>
          </cell>
          <cell r="W168"/>
        </row>
        <row r="169">
          <cell r="D169" t="str">
            <v>MEM-PRO-010-BLD-SFS-4555</v>
          </cell>
          <cell r="E169" t="str">
            <v>MSP &amp; MS2P BACKUP DIESEL GENERATOR</v>
          </cell>
          <cell r="F169" t="str">
            <v>shared systems</v>
          </cell>
          <cell r="G169" t="str">
            <v>Buildings, Grounds &amp; lights</v>
          </cell>
          <cell r="H169" t="str">
            <v>SAFETY SYSTEMS</v>
          </cell>
          <cell r="I169"/>
          <cell r="J169"/>
          <cell r="K169"/>
          <cell r="L169">
            <v>16</v>
          </cell>
          <cell r="M169"/>
          <cell r="N169"/>
          <cell r="O169"/>
          <cell r="P169"/>
          <cell r="Q169"/>
          <cell r="R169"/>
          <cell r="S169"/>
          <cell r="T169"/>
          <cell r="U169">
            <v>8</v>
          </cell>
          <cell r="V169" t="str">
            <v>Stratagy</v>
          </cell>
          <cell r="W169"/>
        </row>
        <row r="170">
          <cell r="D170" t="str">
            <v>MEM-PRO-010-UNL-AEQ-4596</v>
          </cell>
          <cell r="E170" t="str">
            <v>MP1-SLUDGE SCREW CONVEYOR</v>
          </cell>
          <cell r="F170" t="str">
            <v>shared systems</v>
          </cell>
          <cell r="G170" t="str">
            <v>OLD UNLOADING</v>
          </cell>
          <cell r="H170" t="str">
            <v>ABANDONED EQUIPMENT</v>
          </cell>
          <cell r="I170"/>
          <cell r="J170"/>
          <cell r="K170"/>
          <cell r="L170"/>
          <cell r="M170"/>
          <cell r="N170"/>
          <cell r="O170"/>
          <cell r="P170"/>
          <cell r="Q170"/>
          <cell r="R170"/>
          <cell r="S170"/>
          <cell r="T170"/>
          <cell r="U170">
            <v>9</v>
          </cell>
          <cell r="V170" t="str">
            <v>Run to Failure</v>
          </cell>
          <cell r="W170"/>
        </row>
        <row r="171">
          <cell r="D171" t="str">
            <v>MEM-PRO-010-OP1-AEQ-4625</v>
          </cell>
          <cell r="E171" t="str">
            <v>MP1-DILUTION TANK</v>
          </cell>
          <cell r="F171" t="str">
            <v>shared systems</v>
          </cell>
          <cell r="G171" t="str">
            <v>OLD PHASE 1</v>
          </cell>
          <cell r="H171" t="str">
            <v>ABANDONED EQUIPMENT</v>
          </cell>
          <cell r="I171" t="str">
            <v>Pump, Centrifugal</v>
          </cell>
          <cell r="J171"/>
          <cell r="K171"/>
          <cell r="L171"/>
          <cell r="M171"/>
          <cell r="N171"/>
          <cell r="O171"/>
          <cell r="P171"/>
          <cell r="Q171"/>
          <cell r="R171"/>
          <cell r="S171"/>
          <cell r="T171"/>
          <cell r="U171">
            <v>9</v>
          </cell>
          <cell r="V171" t="str">
            <v>Run to Failure</v>
          </cell>
          <cell r="W171" t="str">
            <v>do not have</v>
          </cell>
        </row>
        <row r="172">
          <cell r="D172" t="str">
            <v>MEM-PRO-010-OP1-AEQ-4630</v>
          </cell>
          <cell r="E172" t="str">
            <v>MP1-DILUTION TANK AGITATOR</v>
          </cell>
          <cell r="F172" t="str">
            <v>shared systems</v>
          </cell>
          <cell r="G172" t="str">
            <v>OLD PHASE 1</v>
          </cell>
          <cell r="H172" t="str">
            <v>ABANDONED EQUIPMENT</v>
          </cell>
          <cell r="I172"/>
          <cell r="J172"/>
          <cell r="K172"/>
          <cell r="L172"/>
          <cell r="M172"/>
          <cell r="N172"/>
          <cell r="O172"/>
          <cell r="P172"/>
          <cell r="Q172"/>
          <cell r="R172"/>
          <cell r="S172"/>
          <cell r="T172"/>
          <cell r="U172">
            <v>9</v>
          </cell>
          <cell r="V172" t="str">
            <v>Run to Failure</v>
          </cell>
          <cell r="W172" t="str">
            <v>do not have</v>
          </cell>
        </row>
        <row r="173">
          <cell r="D173" t="str">
            <v>MEM-PRO-010-OP1-AEQ-4640</v>
          </cell>
          <cell r="E173" t="str">
            <v>MP1-DILUTION TANK RECYCLE PUMP</v>
          </cell>
          <cell r="F173" t="str">
            <v>shared systems</v>
          </cell>
          <cell r="G173" t="str">
            <v>OLD PHASE 1</v>
          </cell>
          <cell r="H173" t="str">
            <v>ABANDONED EQUIPMENT</v>
          </cell>
          <cell r="I173"/>
          <cell r="J173"/>
          <cell r="K173"/>
          <cell r="L173"/>
          <cell r="M173"/>
          <cell r="N173"/>
          <cell r="O173"/>
          <cell r="P173"/>
          <cell r="Q173"/>
          <cell r="R173"/>
          <cell r="S173"/>
          <cell r="T173"/>
          <cell r="U173">
            <v>9</v>
          </cell>
          <cell r="V173" t="str">
            <v>Run to Failure</v>
          </cell>
          <cell r="W173" t="str">
            <v>do not have</v>
          </cell>
        </row>
        <row r="174">
          <cell r="D174" t="str">
            <v>MEM-PRO-010-OP1-AEQ-4665</v>
          </cell>
          <cell r="E174" t="str">
            <v>MP1-DILUTION TANK DISCH PUMP</v>
          </cell>
          <cell r="F174" t="str">
            <v>shared systems</v>
          </cell>
          <cell r="G174" t="str">
            <v>OLD PHASE 1</v>
          </cell>
          <cell r="H174" t="str">
            <v>ABANDONED EQUIPMENT</v>
          </cell>
          <cell r="I174"/>
          <cell r="J174"/>
          <cell r="K174"/>
          <cell r="L174"/>
          <cell r="M174"/>
          <cell r="N174"/>
          <cell r="O174"/>
          <cell r="P174"/>
          <cell r="Q174"/>
          <cell r="R174"/>
          <cell r="S174"/>
          <cell r="T174"/>
          <cell r="U174">
            <v>9</v>
          </cell>
          <cell r="V174" t="str">
            <v>Run to Failure</v>
          </cell>
          <cell r="W174" t="str">
            <v>do not have</v>
          </cell>
        </row>
        <row r="175">
          <cell r="D175" t="str">
            <v>MEM-PRO-010-RWS-SRW-4702</v>
          </cell>
          <cell r="E175" t="str">
            <v>MSS-WHEY UNLOADING PUMP</v>
          </cell>
          <cell r="F175" t="str">
            <v>shared systems</v>
          </cell>
          <cell r="G175" t="str">
            <v>REWORK SYSTEMS</v>
          </cell>
          <cell r="H175" t="str">
            <v>SOUTH PLANT REWORK</v>
          </cell>
          <cell r="I175" t="str">
            <v>Motor AC</v>
          </cell>
          <cell r="J175"/>
          <cell r="K175"/>
          <cell r="L175"/>
          <cell r="M175"/>
          <cell r="N175"/>
          <cell r="O175"/>
          <cell r="P175"/>
          <cell r="Q175"/>
          <cell r="R175"/>
          <cell r="S175"/>
          <cell r="T175"/>
          <cell r="U175">
            <v>9</v>
          </cell>
          <cell r="V175" t="str">
            <v>Run to Failure</v>
          </cell>
          <cell r="W175"/>
        </row>
        <row r="176">
          <cell r="D176" t="str">
            <v>MEM-PRO-010-WEY-AEQ-4704</v>
          </cell>
          <cell r="E176" t="str">
            <v>MS2P-LOW TAS WHEY HOLD TANK AGITATOR</v>
          </cell>
          <cell r="F176" t="str">
            <v>shared systems</v>
          </cell>
          <cell r="G176" t="str">
            <v>OLD WHEY</v>
          </cell>
          <cell r="H176" t="str">
            <v>ABANDONED EQUIPMENT</v>
          </cell>
          <cell r="I176" t="str">
            <v>Motor AC</v>
          </cell>
          <cell r="J176"/>
          <cell r="K176"/>
          <cell r="L176"/>
          <cell r="M176"/>
          <cell r="N176"/>
          <cell r="O176"/>
          <cell r="P176"/>
          <cell r="Q176"/>
          <cell r="R176"/>
          <cell r="S176"/>
          <cell r="T176"/>
          <cell r="U176">
            <v>9</v>
          </cell>
          <cell r="V176" t="str">
            <v>Run to Failure</v>
          </cell>
          <cell r="W176" t="str">
            <v>do not use</v>
          </cell>
        </row>
        <row r="177">
          <cell r="D177" t="str">
            <v>MEM-PRO-010-WEY-AEQ-4706</v>
          </cell>
          <cell r="E177" t="str">
            <v>MS2P-LOW TAS WHEY HOLD TANK</v>
          </cell>
          <cell r="F177" t="str">
            <v>shared systems</v>
          </cell>
          <cell r="G177" t="str">
            <v>OLD WHEY</v>
          </cell>
          <cell r="H177" t="str">
            <v>ABANDONED EQUIPMENT</v>
          </cell>
          <cell r="I177" t="str">
            <v>Tank</v>
          </cell>
          <cell r="J177"/>
          <cell r="K177"/>
          <cell r="L177"/>
          <cell r="M177"/>
          <cell r="N177"/>
          <cell r="O177"/>
          <cell r="P177"/>
          <cell r="Q177"/>
          <cell r="R177"/>
          <cell r="S177"/>
          <cell r="T177"/>
          <cell r="U177">
            <v>9</v>
          </cell>
          <cell r="V177" t="str">
            <v>Run to Failure</v>
          </cell>
          <cell r="W177" t="str">
            <v>do not use</v>
          </cell>
        </row>
        <row r="178">
          <cell r="D178" t="str">
            <v>MEM-PRO-010-WEY-AEQ-4708</v>
          </cell>
          <cell r="E178" t="str">
            <v>MS2P-HOLD TANK RECIRCULATION PUMP</v>
          </cell>
          <cell r="F178" t="str">
            <v>shared systems</v>
          </cell>
          <cell r="G178" t="str">
            <v>OLD WHEY</v>
          </cell>
          <cell r="H178" t="str">
            <v>ABANDONED EQUIPMENT</v>
          </cell>
          <cell r="I178" t="str">
            <v>Pump, Vane</v>
          </cell>
          <cell r="J178"/>
          <cell r="K178"/>
          <cell r="L178"/>
          <cell r="M178"/>
          <cell r="N178"/>
          <cell r="O178"/>
          <cell r="P178"/>
          <cell r="Q178"/>
          <cell r="R178"/>
          <cell r="S178"/>
          <cell r="T178"/>
          <cell r="U178">
            <v>9</v>
          </cell>
          <cell r="V178" t="str">
            <v>Run to Failure</v>
          </cell>
          <cell r="W178" t="str">
            <v>do not use</v>
          </cell>
        </row>
        <row r="179">
          <cell r="D179" t="str">
            <v>MEM-PRO-010-WEY-AEQ-4737</v>
          </cell>
          <cell r="E179" t="str">
            <v>MS2P-CATALASE MIX TANK PUMP</v>
          </cell>
          <cell r="F179" t="str">
            <v>shared systems</v>
          </cell>
          <cell r="G179" t="str">
            <v>OLD WHEY</v>
          </cell>
          <cell r="H179" t="str">
            <v>ABANDONED EQUIPMENT</v>
          </cell>
          <cell r="I179" t="str">
            <v>Motor AC</v>
          </cell>
          <cell r="J179"/>
          <cell r="K179"/>
          <cell r="L179"/>
          <cell r="M179"/>
          <cell r="N179"/>
          <cell r="O179"/>
          <cell r="P179"/>
          <cell r="Q179"/>
          <cell r="R179"/>
          <cell r="S179"/>
          <cell r="T179"/>
          <cell r="U179">
            <v>9</v>
          </cell>
          <cell r="V179" t="str">
            <v>Run to Failure</v>
          </cell>
          <cell r="W179" t="str">
            <v>do not use</v>
          </cell>
        </row>
        <row r="180">
          <cell r="D180" t="str">
            <v>MEM-PRO-010-GRD-VAC-0476</v>
          </cell>
          <cell r="E180" t="str">
            <v>MSS-300T FG VAC BLOWER SYSTEM</v>
          </cell>
          <cell r="F180" t="str">
            <v>shared systems</v>
          </cell>
          <cell r="G180" t="str">
            <v>FLAKE GRINDING</v>
          </cell>
          <cell r="H180" t="str">
            <v>CENTRAL VACUUM SYSTEMS</v>
          </cell>
          <cell r="I180" t="str">
            <v>Motor AC</v>
          </cell>
          <cell r="J180"/>
          <cell r="K180"/>
          <cell r="L180"/>
          <cell r="M180"/>
          <cell r="N180"/>
          <cell r="O180"/>
          <cell r="P180"/>
          <cell r="Q180"/>
          <cell r="R180"/>
          <cell r="S180"/>
          <cell r="T180"/>
          <cell r="U180">
            <v>9</v>
          </cell>
          <cell r="V180" t="str">
            <v>Run to Failure</v>
          </cell>
          <cell r="W180"/>
        </row>
        <row r="181">
          <cell r="D181" t="str">
            <v>MEM-PRO-010-RWS-SRW-4770</v>
          </cell>
          <cell r="E181" t="str">
            <v>MSP-S REWORK STORAGE TANK</v>
          </cell>
          <cell r="F181" t="str">
            <v>shared systems</v>
          </cell>
          <cell r="G181" t="str">
            <v>REWORK SYSTEMS</v>
          </cell>
          <cell r="H181" t="str">
            <v>SOUTH PLANT REWORK</v>
          </cell>
          <cell r="I181" t="str">
            <v>Valve, Control Linear Motion</v>
          </cell>
          <cell r="J181"/>
          <cell r="K181"/>
          <cell r="L181"/>
          <cell r="M181"/>
          <cell r="N181"/>
          <cell r="O181"/>
          <cell r="P181"/>
          <cell r="Q181"/>
          <cell r="R181"/>
          <cell r="S181"/>
          <cell r="T181"/>
          <cell r="U181">
            <v>9</v>
          </cell>
          <cell r="V181" t="str">
            <v>Run to Failure</v>
          </cell>
          <cell r="W181"/>
        </row>
        <row r="182">
          <cell r="D182" t="str">
            <v>MEM-PRO-010-RWS-SRW-4771</v>
          </cell>
          <cell r="E182" t="str">
            <v>MSP-S REWORK STORAGE TANK AGITATOR</v>
          </cell>
          <cell r="F182" t="str">
            <v>shared systems</v>
          </cell>
          <cell r="G182" t="str">
            <v>REWORK SYSTEMS</v>
          </cell>
          <cell r="H182" t="str">
            <v>SOUTH PLANT REWORK</v>
          </cell>
          <cell r="I182" t="str">
            <v>Motor AC</v>
          </cell>
          <cell r="J182"/>
          <cell r="K182"/>
          <cell r="L182"/>
          <cell r="M182"/>
          <cell r="N182"/>
          <cell r="O182"/>
          <cell r="P182"/>
          <cell r="Q182"/>
          <cell r="R182"/>
          <cell r="S182"/>
          <cell r="T182"/>
          <cell r="U182">
            <v>9</v>
          </cell>
          <cell r="V182" t="str">
            <v>Run to Failure</v>
          </cell>
          <cell r="W182"/>
        </row>
        <row r="183">
          <cell r="D183" t="str">
            <v>MEM-PRO-010-RWS-SRW-4774</v>
          </cell>
          <cell r="E183" t="str">
            <v>MSS-WHEY SUMP PUMP</v>
          </cell>
          <cell r="F183" t="str">
            <v>shared systems</v>
          </cell>
          <cell r="G183" t="str">
            <v>REWORK SYSTEMS</v>
          </cell>
          <cell r="H183" t="str">
            <v>SOUTH PLANT REWORK</v>
          </cell>
          <cell r="I183" t="str">
            <v>Pump, Centrifugal</v>
          </cell>
          <cell r="J183"/>
          <cell r="K183"/>
          <cell r="L183"/>
          <cell r="M183"/>
          <cell r="N183"/>
          <cell r="O183"/>
          <cell r="P183"/>
          <cell r="Q183"/>
          <cell r="R183"/>
          <cell r="S183"/>
          <cell r="T183"/>
          <cell r="U183">
            <v>9</v>
          </cell>
          <cell r="V183" t="str">
            <v>Run to Failure</v>
          </cell>
          <cell r="W183"/>
        </row>
        <row r="184">
          <cell r="D184" t="str">
            <v>MEM-PRO-010-RWS-SRW-4775</v>
          </cell>
          <cell r="E184" t="str">
            <v>MSP-S REWORK STORAGE TANK TRANSFER PUMP</v>
          </cell>
          <cell r="F184" t="str">
            <v>shared systems</v>
          </cell>
          <cell r="G184" t="str">
            <v>REWORK SYSTEMS</v>
          </cell>
          <cell r="H184" t="str">
            <v>SOUTH PLANT REWORK</v>
          </cell>
          <cell r="I184" t="str">
            <v>Motor AC</v>
          </cell>
          <cell r="J184"/>
          <cell r="K184"/>
          <cell r="L184"/>
          <cell r="M184"/>
          <cell r="N184"/>
          <cell r="O184"/>
          <cell r="P184"/>
          <cell r="Q184"/>
          <cell r="R184"/>
          <cell r="S184"/>
          <cell r="T184"/>
          <cell r="U184">
            <v>9</v>
          </cell>
          <cell r="V184" t="str">
            <v>Run to Failure</v>
          </cell>
          <cell r="W184"/>
        </row>
        <row r="185">
          <cell r="D185" t="str">
            <v>MEM-PRO-010-RWS-SRW-4778</v>
          </cell>
          <cell r="E185" t="str">
            <v>MSP-N REWORK STORAGE TANK</v>
          </cell>
          <cell r="F185" t="str">
            <v>shared systems</v>
          </cell>
          <cell r="G185" t="str">
            <v>REWORK SYSTEMS</v>
          </cell>
          <cell r="H185" t="str">
            <v>SOUTH PLANT REWORK</v>
          </cell>
          <cell r="I185" t="str">
            <v>Valve, Control Linear Motion</v>
          </cell>
          <cell r="J185"/>
          <cell r="K185"/>
          <cell r="L185"/>
          <cell r="M185"/>
          <cell r="N185"/>
          <cell r="O185"/>
          <cell r="P185"/>
          <cell r="Q185"/>
          <cell r="R185"/>
          <cell r="S185"/>
          <cell r="T185"/>
          <cell r="U185">
            <v>9</v>
          </cell>
          <cell r="V185" t="str">
            <v>Run to Failure</v>
          </cell>
          <cell r="W185"/>
        </row>
        <row r="186">
          <cell r="D186" t="str">
            <v>MEM-PRO-010-RWS-SRW-4779</v>
          </cell>
          <cell r="E186" t="str">
            <v>MSP-N REWORK STORAGE TANK AGITATOR</v>
          </cell>
          <cell r="F186" t="str">
            <v>shared systems</v>
          </cell>
          <cell r="G186" t="str">
            <v>REWORK SYSTEMS</v>
          </cell>
          <cell r="H186" t="str">
            <v>SOUTH PLANT REWORK</v>
          </cell>
          <cell r="I186" t="str">
            <v>Motor AC</v>
          </cell>
          <cell r="J186"/>
          <cell r="K186"/>
          <cell r="L186"/>
          <cell r="M186"/>
          <cell r="N186"/>
          <cell r="O186"/>
          <cell r="P186"/>
          <cell r="Q186"/>
          <cell r="R186"/>
          <cell r="S186"/>
          <cell r="T186"/>
          <cell r="U186">
            <v>9</v>
          </cell>
          <cell r="V186" t="str">
            <v>Run to Failure</v>
          </cell>
          <cell r="W186"/>
        </row>
        <row r="187">
          <cell r="D187" t="str">
            <v>MEM-PRO-010-RWS-SRW-4782</v>
          </cell>
          <cell r="E187" t="str">
            <v>MSP-N REWORK STORAGE TANK TRANSFER PUMP</v>
          </cell>
          <cell r="F187" t="str">
            <v>shared systems</v>
          </cell>
          <cell r="G187" t="str">
            <v>REWORK SYSTEMS</v>
          </cell>
          <cell r="H187" t="str">
            <v>SOUTH PLANT REWORK</v>
          </cell>
          <cell r="I187" t="str">
            <v>Motor AC</v>
          </cell>
          <cell r="J187"/>
          <cell r="K187"/>
          <cell r="L187"/>
          <cell r="M187"/>
          <cell r="N187"/>
          <cell r="O187"/>
          <cell r="P187"/>
          <cell r="Q187"/>
          <cell r="R187"/>
          <cell r="S187"/>
          <cell r="T187"/>
          <cell r="U187">
            <v>9</v>
          </cell>
          <cell r="V187" t="str">
            <v>Run to Failure</v>
          </cell>
          <cell r="W187"/>
        </row>
        <row r="188">
          <cell r="D188" t="str">
            <v>MEM-PRO-010-BLD-AHU-4786</v>
          </cell>
          <cell r="E188" t="str">
            <v>MSS-PUMP HOUSE VENTILATION FAN</v>
          </cell>
          <cell r="F188" t="str">
            <v>shared systems</v>
          </cell>
          <cell r="G188" t="str">
            <v>Buildings, Grounds &amp; lights</v>
          </cell>
          <cell r="H188" t="str">
            <v>HVAC / AIR HANDLING UNIT</v>
          </cell>
          <cell r="I188" t="str">
            <v>Motor AC</v>
          </cell>
          <cell r="J188"/>
          <cell r="K188"/>
          <cell r="L188"/>
          <cell r="M188"/>
          <cell r="N188"/>
          <cell r="O188"/>
          <cell r="P188"/>
          <cell r="Q188"/>
          <cell r="R188"/>
          <cell r="S188"/>
          <cell r="T188"/>
          <cell r="U188">
            <v>9</v>
          </cell>
          <cell r="V188" t="str">
            <v>Run to Failure</v>
          </cell>
          <cell r="W188"/>
        </row>
        <row r="189">
          <cell r="D189" t="str">
            <v>MEM-PRO-010-WEY-AEQ-4789</v>
          </cell>
          <cell r="E189" t="str">
            <v>MS2P-S. CTR #3 WHEY STORAGE TK</v>
          </cell>
          <cell r="F189" t="str">
            <v>shared systems</v>
          </cell>
          <cell r="G189" t="str">
            <v>OLD WHEY</v>
          </cell>
          <cell r="H189" t="str">
            <v>ABANDONED EQUIPMENT</v>
          </cell>
          <cell r="I189" t="str">
            <v>Motor AC</v>
          </cell>
          <cell r="J189"/>
          <cell r="K189"/>
          <cell r="L189"/>
          <cell r="M189"/>
          <cell r="N189"/>
          <cell r="O189"/>
          <cell r="P189"/>
          <cell r="Q189"/>
          <cell r="R189"/>
          <cell r="S189"/>
          <cell r="T189"/>
          <cell r="U189">
            <v>9</v>
          </cell>
          <cell r="V189" t="str">
            <v>Run to Failure</v>
          </cell>
          <cell r="W189" t="str">
            <v>do not use</v>
          </cell>
        </row>
        <row r="190">
          <cell r="D190" t="str">
            <v>MEM-PRO-010-WEY-AEQ-4791</v>
          </cell>
          <cell r="E190" t="str">
            <v>MS2P-#3 CHILL WTR TCV FROM WHEY STOR TK</v>
          </cell>
          <cell r="F190" t="str">
            <v>shared systems</v>
          </cell>
          <cell r="G190" t="str">
            <v>OLD WHEY</v>
          </cell>
          <cell r="H190" t="str">
            <v>ABANDONED EQUIPMENT</v>
          </cell>
          <cell r="I190" t="str">
            <v>Tank</v>
          </cell>
          <cell r="J190"/>
          <cell r="K190"/>
          <cell r="L190"/>
          <cell r="M190"/>
          <cell r="N190"/>
          <cell r="O190"/>
          <cell r="P190"/>
          <cell r="Q190"/>
          <cell r="R190"/>
          <cell r="S190"/>
          <cell r="T190"/>
          <cell r="U190">
            <v>9</v>
          </cell>
          <cell r="V190" t="str">
            <v>Run to Failure</v>
          </cell>
          <cell r="W190" t="str">
            <v>do not use</v>
          </cell>
        </row>
        <row r="191">
          <cell r="D191" t="str">
            <v>MEM-PRO-010-WEY-AEQ-4793</v>
          </cell>
          <cell r="E191" t="str">
            <v>MS2P-S. CTR #3 WHEY STOR TK X-FER PUMP</v>
          </cell>
          <cell r="F191" t="str">
            <v>shared systems</v>
          </cell>
          <cell r="G191" t="str">
            <v>OLD WHEY</v>
          </cell>
          <cell r="H191" t="str">
            <v>ABANDONED EQUIPMENT</v>
          </cell>
          <cell r="I191" t="str">
            <v>Motor AC</v>
          </cell>
          <cell r="J191"/>
          <cell r="K191"/>
          <cell r="L191"/>
          <cell r="M191"/>
          <cell r="N191"/>
          <cell r="O191"/>
          <cell r="P191"/>
          <cell r="Q191"/>
          <cell r="R191"/>
          <cell r="S191"/>
          <cell r="T191"/>
          <cell r="U191">
            <v>9</v>
          </cell>
          <cell r="V191" t="str">
            <v>Run to Failure</v>
          </cell>
          <cell r="W191" t="str">
            <v>do not use</v>
          </cell>
        </row>
        <row r="192">
          <cell r="D192" t="str">
            <v>MEM-PRO-010-WEY-AEQ-4794</v>
          </cell>
          <cell r="E192" t="str">
            <v>MS2P-S. #4 WHEY STORAGE TK</v>
          </cell>
          <cell r="F192" t="str">
            <v>shared systems</v>
          </cell>
          <cell r="G192" t="str">
            <v>OLD WHEY</v>
          </cell>
          <cell r="H192" t="str">
            <v>ABANDONED EQUIPMENT</v>
          </cell>
          <cell r="I192" t="str">
            <v>Tank</v>
          </cell>
          <cell r="J192"/>
          <cell r="K192"/>
          <cell r="L192"/>
          <cell r="M192"/>
          <cell r="N192"/>
          <cell r="O192"/>
          <cell r="P192"/>
          <cell r="Q192"/>
          <cell r="R192"/>
          <cell r="S192"/>
          <cell r="T192"/>
          <cell r="U192">
            <v>9</v>
          </cell>
          <cell r="V192" t="str">
            <v>Run to Failure</v>
          </cell>
          <cell r="W192" t="str">
            <v>do not use</v>
          </cell>
        </row>
        <row r="193">
          <cell r="D193" t="str">
            <v>MEM-PRO-010-WEY-AEQ-4795</v>
          </cell>
          <cell r="E193" t="str">
            <v>MS2P-S. #4 WHEY STORAGE TK AGITATOR</v>
          </cell>
          <cell r="F193" t="str">
            <v>shared systems</v>
          </cell>
          <cell r="G193" t="str">
            <v>OLD WHEY</v>
          </cell>
          <cell r="H193" t="str">
            <v>ABANDONED EQUIPMENT</v>
          </cell>
          <cell r="I193" t="str">
            <v>Motor AC</v>
          </cell>
          <cell r="J193"/>
          <cell r="K193"/>
          <cell r="L193"/>
          <cell r="M193"/>
          <cell r="N193"/>
          <cell r="O193"/>
          <cell r="P193"/>
          <cell r="Q193"/>
          <cell r="R193"/>
          <cell r="S193"/>
          <cell r="T193"/>
          <cell r="U193">
            <v>9</v>
          </cell>
          <cell r="V193" t="str">
            <v>Run to Failure</v>
          </cell>
          <cell r="W193" t="str">
            <v>do not use</v>
          </cell>
        </row>
        <row r="194">
          <cell r="D194" t="str">
            <v>MEM-PRO-010-WEY-AEQ-4798</v>
          </cell>
          <cell r="E194" t="str">
            <v>MS2P-S. #4 WHEY STOR TK X-FER PUMP</v>
          </cell>
          <cell r="F194" t="str">
            <v>shared systems</v>
          </cell>
          <cell r="G194" t="str">
            <v>OLD WHEY</v>
          </cell>
          <cell r="H194" t="str">
            <v>ABANDONED EQUIPMENT</v>
          </cell>
          <cell r="I194" t="str">
            <v>Motor AC</v>
          </cell>
          <cell r="J194"/>
          <cell r="K194"/>
          <cell r="L194"/>
          <cell r="M194"/>
          <cell r="N194"/>
          <cell r="O194"/>
          <cell r="P194"/>
          <cell r="Q194"/>
          <cell r="R194"/>
          <cell r="S194"/>
          <cell r="T194"/>
          <cell r="U194">
            <v>9</v>
          </cell>
          <cell r="V194" t="str">
            <v>Run to Failure</v>
          </cell>
          <cell r="W194" t="str">
            <v>do not use</v>
          </cell>
        </row>
        <row r="195">
          <cell r="D195" t="str">
            <v>MEM-PRO-010-STS-TK2-5016</v>
          </cell>
          <cell r="E195" t="str">
            <v>MS2P-FEED LOAD OUT RFV</v>
          </cell>
          <cell r="F195" t="str">
            <v>shared systems</v>
          </cell>
          <cell r="G195" t="str">
            <v>STORAGE SYSTEMS</v>
          </cell>
          <cell r="H195" t="str">
            <v>TRACK 2/FEED LOADOUT</v>
          </cell>
          <cell r="I195" t="str">
            <v>Switch</v>
          </cell>
          <cell r="J195"/>
          <cell r="K195"/>
          <cell r="L195"/>
          <cell r="M195"/>
          <cell r="N195"/>
          <cell r="O195"/>
          <cell r="P195"/>
          <cell r="Q195"/>
          <cell r="R195"/>
          <cell r="S195"/>
          <cell r="T195"/>
          <cell r="U195">
            <v>9</v>
          </cell>
          <cell r="V195" t="str">
            <v>Run to Failure</v>
          </cell>
          <cell r="W195"/>
        </row>
        <row r="196">
          <cell r="D196" t="str">
            <v>MEM-PRO-010-STS-TK2-5034</v>
          </cell>
          <cell r="E196" t="str">
            <v>MS2P-FEED SURGE BIN VENT EXH FAN</v>
          </cell>
          <cell r="F196" t="str">
            <v>shared systems</v>
          </cell>
          <cell r="G196" t="str">
            <v>STORAGE SYSTEMS</v>
          </cell>
          <cell r="H196" t="str">
            <v>TRACK 2/FEED LOADOUT</v>
          </cell>
          <cell r="I196" t="str">
            <v>Motor AC</v>
          </cell>
          <cell r="J196"/>
          <cell r="K196"/>
          <cell r="L196"/>
          <cell r="M196"/>
          <cell r="N196"/>
          <cell r="O196"/>
          <cell r="P196"/>
          <cell r="Q196"/>
          <cell r="R196"/>
          <cell r="S196"/>
          <cell r="T196" t="str">
            <v>12-MTH MECH MS2P EXH FAN BEARING PM - DN</v>
          </cell>
          <cell r="U196">
            <v>8</v>
          </cell>
          <cell r="V196" t="str">
            <v>Stratagy</v>
          </cell>
          <cell r="W196"/>
        </row>
        <row r="197">
          <cell r="D197" t="str">
            <v>MEM-PRO-010-STS-UFS-5035</v>
          </cell>
          <cell r="E197" t="str">
            <v>MSS-BLOWER 5032 TO MSP / MS2P SLIDEGATE</v>
          </cell>
          <cell r="F197" t="str">
            <v>shared systems</v>
          </cell>
          <cell r="G197" t="str">
            <v>STORAGE SYSTEMS</v>
          </cell>
          <cell r="H197" t="str">
            <v>UNGROUND FLAKE SYSTEM</v>
          </cell>
          <cell r="I197" t="str">
            <v>Valve, Control Linear Motion</v>
          </cell>
          <cell r="J197"/>
          <cell r="K197"/>
          <cell r="L197"/>
          <cell r="M197"/>
          <cell r="N197"/>
          <cell r="O197"/>
          <cell r="P197"/>
          <cell r="Q197"/>
          <cell r="R197"/>
          <cell r="S197"/>
          <cell r="T197"/>
          <cell r="U197">
            <v>9</v>
          </cell>
          <cell r="V197" t="str">
            <v>Run to Failure</v>
          </cell>
          <cell r="W197"/>
        </row>
        <row r="198">
          <cell r="D198" t="str">
            <v>MEM-PRO-010-STS-UFS-5036</v>
          </cell>
          <cell r="E198" t="str">
            <v>MSS-BLOWER 5031/5026 TO 300T SLIDEGATE</v>
          </cell>
          <cell r="F198" t="str">
            <v>shared systems</v>
          </cell>
          <cell r="G198" t="str">
            <v>STORAGE SYSTEMS</v>
          </cell>
          <cell r="H198" t="str">
            <v>UNGROUND FLAKE SYSTEM</v>
          </cell>
          <cell r="I198" t="str">
            <v>Valve, Control Linear Motion</v>
          </cell>
          <cell r="J198"/>
          <cell r="K198"/>
          <cell r="L198"/>
          <cell r="M198"/>
          <cell r="N198"/>
          <cell r="O198"/>
          <cell r="P198"/>
          <cell r="Q198"/>
          <cell r="R198"/>
          <cell r="S198"/>
          <cell r="T198"/>
          <cell r="U198">
            <v>9</v>
          </cell>
          <cell r="V198" t="str">
            <v>Run to Failure</v>
          </cell>
          <cell r="W198"/>
        </row>
        <row r="199">
          <cell r="D199" t="str">
            <v>MEM-PRO-010-STS-UFS-5040</v>
          </cell>
          <cell r="E199" t="str">
            <v>MSS-BLOWER 5032-5028 TO MS2P SLIDEGATE</v>
          </cell>
          <cell r="F199" t="str">
            <v>shared systems</v>
          </cell>
          <cell r="G199" t="str">
            <v>STORAGE SYSTEMS</v>
          </cell>
          <cell r="H199" t="str">
            <v>UNGROUND FLAKE SYSTEM</v>
          </cell>
          <cell r="I199" t="str">
            <v>Valve, Control Linear Motion</v>
          </cell>
          <cell r="J199"/>
          <cell r="K199"/>
          <cell r="L199"/>
          <cell r="M199"/>
          <cell r="N199"/>
          <cell r="O199"/>
          <cell r="P199"/>
          <cell r="Q199"/>
          <cell r="R199"/>
          <cell r="S199"/>
          <cell r="T199"/>
          <cell r="U199">
            <v>9</v>
          </cell>
          <cell r="V199" t="str">
            <v>Run to Failure</v>
          </cell>
          <cell r="W199"/>
        </row>
        <row r="200">
          <cell r="D200" t="str">
            <v>MEM-PRO-010-BLD-3TB-5042</v>
          </cell>
          <cell r="E200" t="str">
            <v>MSS-MN PLT SUBMERSIBLE SUMP PUMP PKG</v>
          </cell>
          <cell r="F200" t="str">
            <v>shared systems</v>
          </cell>
          <cell r="G200" t="str">
            <v>Buildings, Grounds &amp; lights</v>
          </cell>
          <cell r="H200" t="str">
            <v>300 TON BUILDING</v>
          </cell>
          <cell r="I200" t="str">
            <v>Motor AC</v>
          </cell>
          <cell r="J200"/>
          <cell r="K200"/>
          <cell r="L200"/>
          <cell r="M200"/>
          <cell r="N200"/>
          <cell r="O200"/>
          <cell r="P200"/>
          <cell r="Q200"/>
          <cell r="R200"/>
          <cell r="S200"/>
          <cell r="T200"/>
          <cell r="U200">
            <v>9</v>
          </cell>
          <cell r="V200" t="str">
            <v>Run to Failure</v>
          </cell>
          <cell r="W200"/>
        </row>
        <row r="201">
          <cell r="D201" t="str">
            <v>MEM-PRO-010-STS-TK2-5085</v>
          </cell>
          <cell r="E201" t="str">
            <v>MS2P-FEED LOADOUT STORAGE ASPIRATION FAN</v>
          </cell>
          <cell r="F201" t="str">
            <v>shared systems</v>
          </cell>
          <cell r="G201" t="str">
            <v>STORAGE SYSTEMS</v>
          </cell>
          <cell r="H201" t="str">
            <v>TRACK 2/FEED LOADOUT</v>
          </cell>
          <cell r="I201" t="str">
            <v>Motor AC</v>
          </cell>
          <cell r="J201"/>
          <cell r="K201"/>
          <cell r="L201"/>
          <cell r="M201"/>
          <cell r="N201"/>
          <cell r="O201"/>
          <cell r="P201"/>
          <cell r="Q201"/>
          <cell r="R201"/>
          <cell r="S201"/>
          <cell r="T201" t="str">
            <v>12-MTH MECH MS2P ASP FAN BEARING PM - DN</v>
          </cell>
          <cell r="U201">
            <v>8</v>
          </cell>
          <cell r="V201" t="str">
            <v>Stratagy</v>
          </cell>
          <cell r="W201"/>
        </row>
        <row r="202">
          <cell r="D202" t="str">
            <v>MEM-PRO-010-STS-TK2-5091</v>
          </cell>
          <cell r="E202" t="str">
            <v>MS2P-FEED LOADOUT DUST COLL RFV</v>
          </cell>
          <cell r="F202" t="str">
            <v>shared systems</v>
          </cell>
          <cell r="G202" t="str">
            <v>STORAGE SYSTEMS</v>
          </cell>
          <cell r="H202" t="str">
            <v>TRACK 2/FEED LOADOUT</v>
          </cell>
          <cell r="I202" t="str">
            <v>Motor Control Center</v>
          </cell>
          <cell r="J202"/>
          <cell r="K202"/>
          <cell r="L202"/>
          <cell r="M202"/>
          <cell r="N202"/>
          <cell r="O202"/>
          <cell r="P202"/>
          <cell r="Q202"/>
          <cell r="R202"/>
          <cell r="S202"/>
          <cell r="T202"/>
          <cell r="U202">
            <v>9</v>
          </cell>
          <cell r="V202" t="str">
            <v>Run to Failure</v>
          </cell>
          <cell r="W202"/>
        </row>
        <row r="203">
          <cell r="D203" t="str">
            <v>MEM-PRO-010-STS-TK2-5092</v>
          </cell>
          <cell r="E203" t="str">
            <v>MS2P-FEED LOADOUT DUST COLL ASP FAN</v>
          </cell>
          <cell r="F203" t="str">
            <v>shared systems</v>
          </cell>
          <cell r="G203" t="str">
            <v>STORAGE SYSTEMS</v>
          </cell>
          <cell r="H203" t="str">
            <v>TRACK 2/FEED LOADOUT</v>
          </cell>
          <cell r="I203" t="str">
            <v>Motor AC</v>
          </cell>
          <cell r="J203"/>
          <cell r="K203"/>
          <cell r="L203"/>
          <cell r="M203"/>
          <cell r="N203"/>
          <cell r="O203"/>
          <cell r="P203"/>
          <cell r="Q203"/>
          <cell r="R203"/>
          <cell r="S203"/>
          <cell r="T203" t="str">
            <v>12-MTH MECH MS2P ASP FAN BEARING PM - DN</v>
          </cell>
          <cell r="U203">
            <v>8</v>
          </cell>
          <cell r="V203" t="str">
            <v>Stratagy</v>
          </cell>
          <cell r="W203"/>
        </row>
        <row r="204">
          <cell r="D204" t="str">
            <v>MEM-PRO-010-STS-TK2-5093</v>
          </cell>
          <cell r="E204" t="str">
            <v>MS2P-FEED LOADOUT DUST COLL RETRN BLOWER</v>
          </cell>
          <cell r="F204" t="str">
            <v>shared systems</v>
          </cell>
          <cell r="G204" t="str">
            <v>STORAGE SYSTEMS</v>
          </cell>
          <cell r="H204" t="str">
            <v>TRACK 2/FEED LOADOUT</v>
          </cell>
          <cell r="I204" t="str">
            <v>Motor AC</v>
          </cell>
          <cell r="J204"/>
          <cell r="K204"/>
          <cell r="L204"/>
          <cell r="M204"/>
          <cell r="N204"/>
          <cell r="O204"/>
          <cell r="P204"/>
          <cell r="Q204"/>
          <cell r="R204"/>
          <cell r="S204"/>
          <cell r="T204" t="str">
            <v>60-MTH MECH MS2P FEED LOAD OUT BLOW PSV</v>
          </cell>
          <cell r="U204">
            <v>8</v>
          </cell>
          <cell r="V204" t="str">
            <v>Stratagy</v>
          </cell>
          <cell r="W204"/>
        </row>
        <row r="205">
          <cell r="D205" t="str">
            <v>MEM-PRO-010-STS-TK2-5094</v>
          </cell>
          <cell r="E205" t="str">
            <v>MS2P-FEED LOADOUT RAILCAR CONVEYOR</v>
          </cell>
          <cell r="F205" t="str">
            <v>shared systems</v>
          </cell>
          <cell r="G205" t="str">
            <v>STORAGE SYSTEMS</v>
          </cell>
          <cell r="H205" t="str">
            <v>TRACK 2/FEED LOADOUT</v>
          </cell>
          <cell r="I205" t="str">
            <v>Expansion Joint</v>
          </cell>
          <cell r="J205"/>
          <cell r="K205"/>
          <cell r="L205"/>
          <cell r="M205"/>
          <cell r="N205"/>
          <cell r="O205"/>
          <cell r="P205"/>
          <cell r="Q205"/>
          <cell r="R205"/>
          <cell r="S205"/>
          <cell r="T205"/>
          <cell r="U205">
            <v>9</v>
          </cell>
          <cell r="V205" t="str">
            <v>Run to Failure</v>
          </cell>
          <cell r="W205"/>
        </row>
        <row r="206">
          <cell r="D206" t="str">
            <v>MEM-PRO-010-RWS-SRW-5200</v>
          </cell>
          <cell r="E206" t="str">
            <v>MS2P-ISO REWORK BAG DUMP ASP FAN</v>
          </cell>
          <cell r="F206" t="str">
            <v>shared systems</v>
          </cell>
          <cell r="G206" t="str">
            <v>REWORK SYSTEMS</v>
          </cell>
          <cell r="H206" t="str">
            <v>SOUTH PLANT REWORK</v>
          </cell>
          <cell r="I206" t="str">
            <v>Motor AC</v>
          </cell>
          <cell r="J206"/>
          <cell r="K206"/>
          <cell r="L206"/>
          <cell r="M206"/>
          <cell r="N206"/>
          <cell r="O206"/>
          <cell r="P206"/>
          <cell r="Q206"/>
          <cell r="R206"/>
          <cell r="S206"/>
          <cell r="T206" t="str">
            <v>12-MTH MECH MS2P RWRK FAN BRNG PM - DN</v>
          </cell>
          <cell r="U206">
            <v>8</v>
          </cell>
          <cell r="V206" t="str">
            <v>Stratagy</v>
          </cell>
          <cell r="W206"/>
        </row>
        <row r="207">
          <cell r="D207" t="str">
            <v>MEM-PRO-010-RWS-SRW-5206</v>
          </cell>
          <cell r="E207" t="str">
            <v>MS2P-ISO REWORK DUMP STATION BLOWER</v>
          </cell>
          <cell r="F207" t="str">
            <v>shared systems</v>
          </cell>
          <cell r="G207" t="str">
            <v>REWORK SYSTEMS</v>
          </cell>
          <cell r="H207" t="str">
            <v>SOUTH PLANT REWORK</v>
          </cell>
          <cell r="I207" t="str">
            <v>Motor AC</v>
          </cell>
          <cell r="J207" t="str">
            <v>Blower</v>
          </cell>
          <cell r="K207" t="str">
            <v>S.Plant.L1.SE Quad</v>
          </cell>
          <cell r="L207"/>
          <cell r="M207"/>
          <cell r="N207"/>
          <cell r="O207"/>
          <cell r="P207"/>
          <cell r="Q207"/>
          <cell r="R207"/>
          <cell r="S207"/>
          <cell r="T207" t="str">
            <v>60-MTH MECH PSV  MS2P ISOLTE RWK BLOW</v>
          </cell>
          <cell r="U207">
            <v>8</v>
          </cell>
          <cell r="V207" t="str">
            <v>Stratagy</v>
          </cell>
          <cell r="W207"/>
        </row>
        <row r="208">
          <cell r="D208" t="str">
            <v>MEM-PRO-010-RWS-SRW-5212</v>
          </cell>
          <cell r="E208" t="str">
            <v>MS2P-ISOLATE REWORK SURGE BIN ASP FAN</v>
          </cell>
          <cell r="F208" t="str">
            <v>shared systems</v>
          </cell>
          <cell r="G208" t="str">
            <v>REWORK SYSTEMS</v>
          </cell>
          <cell r="H208" t="str">
            <v>SOUTH PLANT REWORK</v>
          </cell>
          <cell r="I208" t="str">
            <v>Motor AC</v>
          </cell>
          <cell r="J208"/>
          <cell r="K208"/>
          <cell r="L208">
            <v>16</v>
          </cell>
          <cell r="M208"/>
          <cell r="N208"/>
          <cell r="O208"/>
          <cell r="P208"/>
          <cell r="Q208"/>
          <cell r="R208"/>
          <cell r="S208"/>
          <cell r="T208" t="str">
            <v>12-MTH MECH MS2P RWRK FAN BRNG PM - DN</v>
          </cell>
          <cell r="U208">
            <v>7</v>
          </cell>
          <cell r="V208" t="str">
            <v>Stratagy</v>
          </cell>
          <cell r="W208"/>
        </row>
        <row r="209">
          <cell r="D209" t="str">
            <v>MEM-PRO-010-RWS-SRW-5221</v>
          </cell>
          <cell r="E209" t="str">
            <v>MS2P-ISOLATE REWORK BAG DUMP STATION RFV</v>
          </cell>
          <cell r="F209" t="str">
            <v>shared systems</v>
          </cell>
          <cell r="G209" t="str">
            <v>REWORK SYSTEMS</v>
          </cell>
          <cell r="H209" t="str">
            <v>SOUTH PLANT REWORK</v>
          </cell>
          <cell r="I209" t="str">
            <v>Motor AC</v>
          </cell>
          <cell r="J209" t="str">
            <v>VALVE</v>
          </cell>
          <cell r="K209" t="str">
            <v>S.Plant.L1.NE Quad</v>
          </cell>
          <cell r="L209"/>
          <cell r="M209"/>
          <cell r="N209"/>
          <cell r="O209"/>
          <cell r="P209"/>
          <cell r="Q209"/>
          <cell r="R209"/>
          <cell r="S209"/>
          <cell r="T209"/>
          <cell r="U209">
            <v>9</v>
          </cell>
          <cell r="V209" t="str">
            <v>Run to Failure</v>
          </cell>
          <cell r="W209"/>
        </row>
        <row r="210">
          <cell r="D210" t="str">
            <v>MEM-PRO-010-RWS-SRW-5251</v>
          </cell>
          <cell r="E210" t="str">
            <v>MS2P-BB REWORK ASPIRATION FAN</v>
          </cell>
          <cell r="F210" t="str">
            <v>shared systems</v>
          </cell>
          <cell r="G210" t="str">
            <v>REWORK SYSTEMS</v>
          </cell>
          <cell r="H210" t="str">
            <v>SOUTH PLANT REWORK</v>
          </cell>
          <cell r="I210" t="str">
            <v>Motor AC</v>
          </cell>
          <cell r="J210"/>
          <cell r="K210"/>
          <cell r="L210"/>
          <cell r="M210"/>
          <cell r="N210"/>
          <cell r="O210"/>
          <cell r="P210"/>
          <cell r="Q210"/>
          <cell r="R210"/>
          <cell r="S210"/>
          <cell r="T210"/>
          <cell r="U210">
            <v>9</v>
          </cell>
          <cell r="V210" t="str">
            <v>Run to Failure</v>
          </cell>
          <cell r="W210"/>
        </row>
        <row r="211">
          <cell r="D211" t="str">
            <v>MEM-PRO-010-RWS-SRW-5252</v>
          </cell>
          <cell r="E211" t="str">
            <v>MS2P-BB REWORK BAG DUMP RFV</v>
          </cell>
          <cell r="F211" t="str">
            <v>shared systems</v>
          </cell>
          <cell r="G211" t="str">
            <v>REWORK SYSTEMS</v>
          </cell>
          <cell r="H211" t="str">
            <v>SOUTH PLANT REWORK</v>
          </cell>
          <cell r="I211" t="str">
            <v>Motor AC</v>
          </cell>
          <cell r="J211" t="str">
            <v>???</v>
          </cell>
          <cell r="K211" t="str">
            <v>S.Plant.L1.SE Quad</v>
          </cell>
          <cell r="L211"/>
          <cell r="M211"/>
          <cell r="N211"/>
          <cell r="O211"/>
          <cell r="P211"/>
          <cell r="Q211"/>
          <cell r="R211"/>
          <cell r="S211"/>
          <cell r="T211"/>
          <cell r="U211">
            <v>9</v>
          </cell>
          <cell r="V211" t="str">
            <v>Run to Failure</v>
          </cell>
          <cell r="W211"/>
        </row>
        <row r="212">
          <cell r="D212" t="str">
            <v>MEM-PRO-010-RWS-SRW-5254</v>
          </cell>
          <cell r="E212" t="str">
            <v>MS2P-BB REWORK SURGE BIN ASP FAN</v>
          </cell>
          <cell r="F212" t="str">
            <v>shared systems</v>
          </cell>
          <cell r="G212" t="str">
            <v>REWORK SYSTEMS</v>
          </cell>
          <cell r="H212" t="str">
            <v>SOUTH PLANT REWORK</v>
          </cell>
          <cell r="I212" t="str">
            <v>Motor AC</v>
          </cell>
          <cell r="J212"/>
          <cell r="K212"/>
          <cell r="L212"/>
          <cell r="M212"/>
          <cell r="N212"/>
          <cell r="O212"/>
          <cell r="P212"/>
          <cell r="Q212"/>
          <cell r="R212"/>
          <cell r="S212"/>
          <cell r="T212"/>
          <cell r="U212">
            <v>9</v>
          </cell>
          <cell r="V212" t="str">
            <v>Run to Failure</v>
          </cell>
          <cell r="W212"/>
        </row>
        <row r="213">
          <cell r="D213" t="str">
            <v>MEM-PRO-010-RWS-SRW-5261</v>
          </cell>
          <cell r="E213" t="str">
            <v>MS2P-BB REWORK BLOWER</v>
          </cell>
          <cell r="F213" t="str">
            <v>shared systems</v>
          </cell>
          <cell r="G213" t="str">
            <v>REWORK SYSTEMS</v>
          </cell>
          <cell r="H213" t="str">
            <v>SOUTH PLANT REWORK</v>
          </cell>
          <cell r="I213" t="str">
            <v>Motor AC</v>
          </cell>
          <cell r="J213" t="str">
            <v>Blower</v>
          </cell>
          <cell r="K213" t="str">
            <v>S.Plant.L1.SE Quad</v>
          </cell>
          <cell r="L213"/>
          <cell r="M213"/>
          <cell r="N213"/>
          <cell r="O213"/>
          <cell r="P213"/>
          <cell r="Q213"/>
          <cell r="R213"/>
          <cell r="S213"/>
          <cell r="T213" t="str">
            <v>60-MTH MECH MS2P AGG BLOWER PSV</v>
          </cell>
          <cell r="U213">
            <v>8</v>
          </cell>
          <cell r="V213" t="str">
            <v>Stratagy</v>
          </cell>
          <cell r="W213"/>
        </row>
        <row r="214">
          <cell r="D214" t="str">
            <v>MEM-PRO-010-UTL-CSY-5400</v>
          </cell>
          <cell r="E214" t="str">
            <v>MSS-CALPRO MC75 HOMOGENIZER MG PUMP</v>
          </cell>
          <cell r="F214" t="str">
            <v>shared systems</v>
          </cell>
          <cell r="G214" t="str">
            <v>UTILITIES</v>
          </cell>
          <cell r="H214" t="str">
            <v>CHEMICAL SYSTEMS</v>
          </cell>
          <cell r="I214" t="str">
            <v>Pump, Rotating Piston</v>
          </cell>
          <cell r="J214" t="str">
            <v>Pump</v>
          </cell>
          <cell r="K214" t="str">
            <v>NORTH PLANT -1-NWQ</v>
          </cell>
          <cell r="L214"/>
          <cell r="M214"/>
          <cell r="N214"/>
          <cell r="O214"/>
          <cell r="P214" t="str">
            <v>Yes</v>
          </cell>
          <cell r="Q214"/>
          <cell r="R214"/>
          <cell r="S214"/>
          <cell r="T214" t="str">
            <v>6-MTH MECH CALPRO MC 75 PUMP</v>
          </cell>
          <cell r="U214">
            <v>7</v>
          </cell>
          <cell r="V214" t="str">
            <v>Stratagy</v>
          </cell>
          <cell r="W214"/>
        </row>
        <row r="215">
          <cell r="D215" t="str">
            <v>MEM-PRO-010-CAL-HPO-5420</v>
          </cell>
          <cell r="E215" t="str">
            <v>MSS-CALPRO PHOS ACID SHOT TANK</v>
          </cell>
          <cell r="F215" t="str">
            <v>shared systems</v>
          </cell>
          <cell r="G215" t="str">
            <v>CALPRO</v>
          </cell>
          <cell r="H215" t="str">
            <v>PHOS ACID</v>
          </cell>
          <cell r="I215" t="str">
            <v>Weight Transmitter, Load Cell</v>
          </cell>
          <cell r="J215"/>
          <cell r="K215"/>
          <cell r="L215"/>
          <cell r="M215"/>
          <cell r="N215"/>
          <cell r="O215"/>
          <cell r="P215"/>
          <cell r="Q215"/>
          <cell r="R215"/>
          <cell r="S215"/>
          <cell r="T215" t="str">
            <v>12-MTH I/E MSS CAL PHOS AC LEVEL PROB</v>
          </cell>
          <cell r="U215">
            <v>8</v>
          </cell>
          <cell r="V215" t="str">
            <v>Stratagy</v>
          </cell>
          <cell r="W215"/>
        </row>
        <row r="216">
          <cell r="D216" t="str">
            <v>MEM-PRO-010-CAL-HPO-5427</v>
          </cell>
          <cell r="E216" t="str">
            <v>MSS-CALPRO TRANSFER PUMP</v>
          </cell>
          <cell r="F216" t="str">
            <v>shared systems</v>
          </cell>
          <cell r="G216" t="str">
            <v>CALPRO</v>
          </cell>
          <cell r="H216" t="str">
            <v>PHOS ACID</v>
          </cell>
          <cell r="I216" t="str">
            <v>Motor AC</v>
          </cell>
          <cell r="J216"/>
          <cell r="K216"/>
          <cell r="L216"/>
          <cell r="M216"/>
          <cell r="N216"/>
          <cell r="O216"/>
          <cell r="P216"/>
          <cell r="Q216"/>
          <cell r="R216"/>
          <cell r="S216"/>
          <cell r="T216"/>
          <cell r="U216">
            <v>9</v>
          </cell>
          <cell r="V216" t="str">
            <v>Run to Failure</v>
          </cell>
          <cell r="W216">
            <v>4</v>
          </cell>
        </row>
        <row r="217">
          <cell r="D217" t="str">
            <v>MEM-PRO-010-RWS-SRW-5536</v>
          </cell>
          <cell r="E217" t="str">
            <v>MSP-WET REWORK LIQUIVERTER DISCH PUMP</v>
          </cell>
          <cell r="F217" t="str">
            <v>shared systems</v>
          </cell>
          <cell r="G217" t="str">
            <v>REWORK SYSTEMS</v>
          </cell>
          <cell r="H217" t="str">
            <v>SOUTH PLANT REWORK</v>
          </cell>
          <cell r="I217" t="str">
            <v>Motor AC</v>
          </cell>
          <cell r="J217" t="str">
            <v>Pump</v>
          </cell>
          <cell r="K217" t="str">
            <v>S.Plant.L1.NE Quad</v>
          </cell>
          <cell r="L217"/>
          <cell r="M217"/>
          <cell r="N217"/>
          <cell r="O217"/>
          <cell r="P217"/>
          <cell r="Q217"/>
          <cell r="R217"/>
          <cell r="S217"/>
          <cell r="T217" t="str">
            <v>60M PSM MECH MSP LIQUIVERTER DSCH PSV</v>
          </cell>
          <cell r="U217">
            <v>8</v>
          </cell>
          <cell r="V217" t="str">
            <v>Stratagy</v>
          </cell>
          <cell r="W217"/>
        </row>
        <row r="218">
          <cell r="D218" t="str">
            <v>MEM-PRO-010-CAL-LIM-5600</v>
          </cell>
          <cell r="E218" t="str">
            <v>MSS-LIME XFER BLOWER</v>
          </cell>
          <cell r="F218" t="str">
            <v>shared systems</v>
          </cell>
          <cell r="G218" t="str">
            <v>CALPRO</v>
          </cell>
          <cell r="H218" t="str">
            <v>LIME SYSTEM</v>
          </cell>
          <cell r="I218" t="str">
            <v>Motor AC</v>
          </cell>
          <cell r="J218" t="str">
            <v>BLOWER ROTARY</v>
          </cell>
          <cell r="K218" t="str">
            <v>NORTH PLANT -1-NWQ</v>
          </cell>
          <cell r="L218"/>
          <cell r="M218"/>
          <cell r="N218"/>
          <cell r="O218"/>
          <cell r="P218"/>
          <cell r="Q218"/>
          <cell r="R218"/>
          <cell r="S218"/>
          <cell r="T218" t="str">
            <v>PM 6M MSS-LIME XFER BLOWER</v>
          </cell>
          <cell r="U218">
            <v>8</v>
          </cell>
          <cell r="V218" t="str">
            <v>Stratagy</v>
          </cell>
          <cell r="W218"/>
        </row>
        <row r="219">
          <cell r="D219" t="str">
            <v>MEM-PRO-010-CAL-LIM-5606</v>
          </cell>
          <cell r="E219" t="str">
            <v>MSS-LIME BIN ROTARY FEED VALVE</v>
          </cell>
          <cell r="F219" t="str">
            <v>shared systems</v>
          </cell>
          <cell r="G219" t="str">
            <v>CALPRO</v>
          </cell>
          <cell r="H219" t="str">
            <v>LIME SYSTEM</v>
          </cell>
          <cell r="I219" t="str">
            <v>Motor AC</v>
          </cell>
          <cell r="J219"/>
          <cell r="K219"/>
          <cell r="L219"/>
          <cell r="M219"/>
          <cell r="N219"/>
          <cell r="O219"/>
          <cell r="P219"/>
          <cell r="Q219"/>
          <cell r="R219"/>
          <cell r="S219"/>
          <cell r="T219"/>
          <cell r="U219">
            <v>9</v>
          </cell>
          <cell r="V219" t="str">
            <v>Run to Failure</v>
          </cell>
          <cell r="W219"/>
        </row>
        <row r="220">
          <cell r="D220" t="str">
            <v>MEM-PRO-010-CAL-LIM-5608</v>
          </cell>
          <cell r="E220" t="str">
            <v>FEEDER BIN EXHAUST FAN</v>
          </cell>
          <cell r="F220" t="str">
            <v>shared systems</v>
          </cell>
          <cell r="G220" t="str">
            <v>CALPRO</v>
          </cell>
          <cell r="H220" t="str">
            <v>LIME SYSTEM</v>
          </cell>
          <cell r="I220" t="str">
            <v>Motor AC</v>
          </cell>
          <cell r="J220"/>
          <cell r="K220"/>
          <cell r="L220"/>
          <cell r="M220"/>
          <cell r="N220"/>
          <cell r="O220"/>
          <cell r="P220"/>
          <cell r="Q220"/>
          <cell r="R220"/>
          <cell r="S220"/>
          <cell r="T220"/>
          <cell r="U220">
            <v>9</v>
          </cell>
          <cell r="V220" t="str">
            <v>Run to Failure</v>
          </cell>
          <cell r="W220"/>
        </row>
        <row r="221">
          <cell r="D221" t="str">
            <v>MEM-PRO-010-CAL-LIM-5613</v>
          </cell>
          <cell r="E221" t="str">
            <v>MSS-LIME CROSS SCREW CONVEYOR</v>
          </cell>
          <cell r="F221" t="str">
            <v>shared systems</v>
          </cell>
          <cell r="G221" t="str">
            <v>CALPRO</v>
          </cell>
          <cell r="H221" t="str">
            <v>LIME SYSTEM</v>
          </cell>
          <cell r="I221" t="str">
            <v>Motor AC</v>
          </cell>
          <cell r="J221"/>
          <cell r="K221"/>
          <cell r="L221"/>
          <cell r="M221"/>
          <cell r="N221"/>
          <cell r="O221"/>
          <cell r="P221"/>
          <cell r="Q221"/>
          <cell r="R221"/>
          <cell r="S221"/>
          <cell r="T221"/>
          <cell r="U221">
            <v>9</v>
          </cell>
          <cell r="V221" t="str">
            <v>Run to Failure</v>
          </cell>
          <cell r="W221"/>
        </row>
        <row r="222">
          <cell r="D222" t="str">
            <v>MEM-PRO-010-CAL-HPO-5620</v>
          </cell>
          <cell r="E222" t="str">
            <v>MSS-CALPRO MAKEUP SOUTH BATCH TANK</v>
          </cell>
          <cell r="F222" t="str">
            <v>shared systems</v>
          </cell>
          <cell r="G222" t="str">
            <v>CALPRO</v>
          </cell>
          <cell r="H222" t="str">
            <v>PHOS ACID</v>
          </cell>
          <cell r="I222"/>
          <cell r="J222"/>
          <cell r="K222"/>
          <cell r="L222"/>
          <cell r="M222"/>
          <cell r="N222"/>
          <cell r="O222"/>
          <cell r="P222"/>
          <cell r="Q222"/>
          <cell r="R222"/>
          <cell r="S222"/>
          <cell r="T222"/>
          <cell r="U222">
            <v>9</v>
          </cell>
          <cell r="V222" t="str">
            <v>Run to Failure</v>
          </cell>
          <cell r="W222"/>
        </row>
        <row r="223">
          <cell r="D223" t="str">
            <v>MEM-PRO-010-CAL-BAT-5621</v>
          </cell>
          <cell r="E223" t="str">
            <v>MSS-NORTH CALPRO TK  AGITATOR</v>
          </cell>
          <cell r="F223" t="str">
            <v>shared systems</v>
          </cell>
          <cell r="G223" t="str">
            <v>CALPRO</v>
          </cell>
          <cell r="H223" t="str">
            <v>BATCH SYSTEM</v>
          </cell>
          <cell r="I223" t="str">
            <v>Motor AC</v>
          </cell>
          <cell r="J223" t="str">
            <v>Agitator</v>
          </cell>
          <cell r="K223" t="str">
            <v>NORTH PLANT -1-NWQ</v>
          </cell>
          <cell r="L223"/>
          <cell r="M223"/>
          <cell r="N223"/>
          <cell r="O223"/>
          <cell r="P223"/>
          <cell r="Q223"/>
          <cell r="R223"/>
          <cell r="S223"/>
          <cell r="T223"/>
          <cell r="U223">
            <v>9</v>
          </cell>
          <cell r="V223" t="str">
            <v>Run to Failure</v>
          </cell>
          <cell r="W223"/>
        </row>
        <row r="224">
          <cell r="D224" t="str">
            <v>MEM-PRO-010-CAL-BAT-5623</v>
          </cell>
          <cell r="E224" t="str">
            <v>MSS-NORTH CALPRO TK RECIRC. PUMP</v>
          </cell>
          <cell r="F224" t="str">
            <v>shared systems</v>
          </cell>
          <cell r="G224" t="str">
            <v>CALPRO</v>
          </cell>
          <cell r="H224" t="str">
            <v>BATCH SYSTEM</v>
          </cell>
          <cell r="I224" t="str">
            <v>Motor AC</v>
          </cell>
          <cell r="J224"/>
          <cell r="K224"/>
          <cell r="L224"/>
          <cell r="M224"/>
          <cell r="N224"/>
          <cell r="O224"/>
          <cell r="P224"/>
          <cell r="Q224"/>
          <cell r="R224"/>
          <cell r="S224"/>
          <cell r="T224"/>
          <cell r="U224">
            <v>9</v>
          </cell>
          <cell r="V224" t="str">
            <v>Run to Failure</v>
          </cell>
          <cell r="W224">
            <v>4</v>
          </cell>
        </row>
        <row r="225">
          <cell r="D225" t="str">
            <v>MEM-PRO-010-CAL-BAT-5625</v>
          </cell>
          <cell r="E225" t="str">
            <v>MSS-NORTH CALPRO TANK</v>
          </cell>
          <cell r="F225" t="str">
            <v>shared systems</v>
          </cell>
          <cell r="G225" t="str">
            <v>CALPRO</v>
          </cell>
          <cell r="H225" t="str">
            <v>BATCH SYSTEM</v>
          </cell>
          <cell r="I225" t="str">
            <v>Tank</v>
          </cell>
          <cell r="J225"/>
          <cell r="K225"/>
          <cell r="L225"/>
          <cell r="M225"/>
          <cell r="N225"/>
          <cell r="O225"/>
          <cell r="P225"/>
          <cell r="Q225"/>
          <cell r="R225"/>
          <cell r="S225"/>
          <cell r="T225"/>
          <cell r="U225">
            <v>9</v>
          </cell>
          <cell r="V225" t="str">
            <v>Run to Failure</v>
          </cell>
          <cell r="W225"/>
        </row>
        <row r="226">
          <cell r="D226" t="str">
            <v>MEM-PRO-010-CAL-BAT-5626</v>
          </cell>
          <cell r="E226" t="str">
            <v>MSS-SOUTH CALPRO TANK AGITATOR</v>
          </cell>
          <cell r="F226" t="str">
            <v>shared systems</v>
          </cell>
          <cell r="G226" t="str">
            <v>CALPRO</v>
          </cell>
          <cell r="H226" t="str">
            <v>BATCH SYSTEM</v>
          </cell>
          <cell r="I226" t="str">
            <v>Motor AC</v>
          </cell>
          <cell r="J226" t="str">
            <v>Agitator</v>
          </cell>
          <cell r="K226" t="str">
            <v>NORTH PLANT -1-NWQ</v>
          </cell>
          <cell r="L226"/>
          <cell r="M226"/>
          <cell r="N226"/>
          <cell r="O226"/>
          <cell r="P226"/>
          <cell r="Q226"/>
          <cell r="R226"/>
          <cell r="S226"/>
          <cell r="T226"/>
          <cell r="U226">
            <v>9</v>
          </cell>
          <cell r="V226" t="str">
            <v>Run to Failure</v>
          </cell>
          <cell r="W226"/>
        </row>
        <row r="227">
          <cell r="D227" t="str">
            <v>MEM-PRO-010-CAL-BAT-5628</v>
          </cell>
          <cell r="E227" t="str">
            <v>MSS-SOUTH CALPRO TK RECIRC PUMP</v>
          </cell>
          <cell r="F227" t="str">
            <v>shared systems</v>
          </cell>
          <cell r="G227" t="str">
            <v>CALPRO</v>
          </cell>
          <cell r="H227" t="str">
            <v>BATCH SYSTEM</v>
          </cell>
          <cell r="I227" t="str">
            <v>Motor AC</v>
          </cell>
          <cell r="J227"/>
          <cell r="K227"/>
          <cell r="L227"/>
          <cell r="M227"/>
          <cell r="N227"/>
          <cell r="O227"/>
          <cell r="P227"/>
          <cell r="Q227"/>
          <cell r="R227"/>
          <cell r="S227"/>
          <cell r="T227"/>
          <cell r="U227">
            <v>9</v>
          </cell>
          <cell r="V227" t="str">
            <v>Run to Failure</v>
          </cell>
          <cell r="W227"/>
        </row>
        <row r="228">
          <cell r="D228" t="str">
            <v>MEM-PRO-010-CAL-STO-5635</v>
          </cell>
          <cell r="E228" t="str">
            <v>MSS-CALPRO STORAGE TANK</v>
          </cell>
          <cell r="F228" t="str">
            <v>shared systems</v>
          </cell>
          <cell r="G228" t="str">
            <v>CALPRO</v>
          </cell>
          <cell r="H228" t="str">
            <v>STORAGE SYSTEMS</v>
          </cell>
          <cell r="I228" t="str">
            <v>Tank</v>
          </cell>
          <cell r="J228"/>
          <cell r="K228"/>
          <cell r="L228"/>
          <cell r="M228"/>
          <cell r="N228"/>
          <cell r="O228"/>
          <cell r="P228"/>
          <cell r="Q228"/>
          <cell r="R228"/>
          <cell r="S228"/>
          <cell r="T228"/>
          <cell r="U228">
            <v>9</v>
          </cell>
          <cell r="V228" t="str">
            <v>Run to Failure</v>
          </cell>
          <cell r="W228"/>
        </row>
        <row r="229">
          <cell r="D229" t="str">
            <v>MEM-PRO-010-CAL-STO-5636</v>
          </cell>
          <cell r="E229" t="str">
            <v>MSS-MINERAL SLURRY TANK AGITATOR</v>
          </cell>
          <cell r="F229" t="str">
            <v>shared systems</v>
          </cell>
          <cell r="G229" t="str">
            <v>CALPRO</v>
          </cell>
          <cell r="H229" t="str">
            <v>STORAGE SYSTEMS</v>
          </cell>
          <cell r="I229" t="str">
            <v>Motor AC</v>
          </cell>
          <cell r="J229" t="str">
            <v>Agitator</v>
          </cell>
          <cell r="K229" t="str">
            <v>NORTH PLANT -1-NWQ</v>
          </cell>
          <cell r="L229"/>
          <cell r="M229"/>
          <cell r="N229"/>
          <cell r="O229"/>
          <cell r="P229"/>
          <cell r="Q229"/>
          <cell r="R229"/>
          <cell r="S229"/>
          <cell r="T229"/>
          <cell r="U229">
            <v>9</v>
          </cell>
          <cell r="V229" t="str">
            <v>Run to Failure</v>
          </cell>
          <cell r="W229"/>
        </row>
        <row r="230">
          <cell r="D230" t="str">
            <v>MEM-PRO-010-CAL-BAT-5655</v>
          </cell>
          <cell r="E230" t="str">
            <v>MSS-3-WAY FLOW VALVE TO CALPRO TK</v>
          </cell>
          <cell r="F230" t="str">
            <v>shared systems</v>
          </cell>
          <cell r="G230" t="str">
            <v>CALPRO</v>
          </cell>
          <cell r="H230" t="str">
            <v>BATCH SYSTEM</v>
          </cell>
          <cell r="I230" t="str">
            <v>Valve, Control Linear Motion</v>
          </cell>
          <cell r="J230"/>
          <cell r="K230"/>
          <cell r="L230">
            <v>8</v>
          </cell>
          <cell r="M230"/>
          <cell r="N230"/>
          <cell r="O230"/>
          <cell r="P230"/>
          <cell r="Q230"/>
          <cell r="R230"/>
          <cell r="S230"/>
          <cell r="T230"/>
          <cell r="U230">
            <v>8</v>
          </cell>
          <cell r="V230" t="str">
            <v>Stratagy</v>
          </cell>
          <cell r="W230"/>
        </row>
        <row r="231">
          <cell r="D231" t="str">
            <v>MEM-PRO-010-SLM-AEQ-5678</v>
          </cell>
          <cell r="E231" t="str">
            <v>MS2P-SLAM SURGE TANK #1</v>
          </cell>
          <cell r="F231" t="str">
            <v>shared systems</v>
          </cell>
          <cell r="G231" t="str">
            <v>OLD SLAM</v>
          </cell>
          <cell r="H231" t="str">
            <v>ABANDONED EQUIPMENT</v>
          </cell>
          <cell r="I231" t="str">
            <v>Tank</v>
          </cell>
          <cell r="J231"/>
          <cell r="K231"/>
          <cell r="L231"/>
          <cell r="M231"/>
          <cell r="N231"/>
          <cell r="O231"/>
          <cell r="P231"/>
          <cell r="Q231"/>
          <cell r="R231"/>
          <cell r="S231"/>
          <cell r="T231"/>
          <cell r="U231">
            <v>9</v>
          </cell>
          <cell r="V231" t="str">
            <v>Run to Failure</v>
          </cell>
          <cell r="W231" t="str">
            <v>do not have</v>
          </cell>
        </row>
        <row r="232">
          <cell r="D232" t="str">
            <v>MEM-PRO-010-SLM-AEQ-5679</v>
          </cell>
          <cell r="E232" t="str">
            <v>MS2P-SLAM SURGE TK AGITATOR #1</v>
          </cell>
          <cell r="F232" t="str">
            <v>shared systems</v>
          </cell>
          <cell r="G232" t="str">
            <v>OLD SLAM</v>
          </cell>
          <cell r="H232" t="str">
            <v>ABANDONED EQUIPMENT</v>
          </cell>
          <cell r="I232" t="str">
            <v>Motor AC</v>
          </cell>
          <cell r="J232"/>
          <cell r="K232"/>
          <cell r="L232"/>
          <cell r="M232"/>
          <cell r="N232"/>
          <cell r="O232"/>
          <cell r="P232"/>
          <cell r="Q232"/>
          <cell r="R232"/>
          <cell r="S232"/>
          <cell r="T232"/>
          <cell r="U232">
            <v>9</v>
          </cell>
          <cell r="V232" t="str">
            <v>Run to Failure</v>
          </cell>
          <cell r="W232" t="str">
            <v>do not have</v>
          </cell>
        </row>
        <row r="233">
          <cell r="D233" t="str">
            <v>MEM-PRO-010-SLM-AEQ-5681</v>
          </cell>
          <cell r="E233" t="str">
            <v>MS2P-SLAM SURGE PUMP #1</v>
          </cell>
          <cell r="F233" t="str">
            <v>shared systems</v>
          </cell>
          <cell r="G233" t="str">
            <v>OLD SLAM</v>
          </cell>
          <cell r="H233" t="str">
            <v>ABANDONED EQUIPMENT</v>
          </cell>
          <cell r="I233" t="str">
            <v>Motor AC</v>
          </cell>
          <cell r="J233"/>
          <cell r="K233"/>
          <cell r="L233">
            <v>15</v>
          </cell>
          <cell r="M233"/>
          <cell r="N233"/>
          <cell r="O233"/>
          <cell r="P233"/>
          <cell r="Q233"/>
          <cell r="R233"/>
          <cell r="S233"/>
          <cell r="T233"/>
          <cell r="U233">
            <v>8</v>
          </cell>
          <cell r="V233" t="str">
            <v>Stratagy</v>
          </cell>
          <cell r="W233" t="str">
            <v>do not have</v>
          </cell>
        </row>
        <row r="234">
          <cell r="D234" t="str">
            <v>MEM-PRO-010-SLM-AEQ-5682</v>
          </cell>
          <cell r="E234" t="str">
            <v>MS2P-SLAM SURGE TANK #2</v>
          </cell>
          <cell r="F234" t="str">
            <v>shared systems</v>
          </cell>
          <cell r="G234" t="str">
            <v>OLD SLAM</v>
          </cell>
          <cell r="H234" t="str">
            <v>ABANDONED EQUIPMENT</v>
          </cell>
          <cell r="I234" t="str">
            <v>Tank</v>
          </cell>
          <cell r="J234"/>
          <cell r="K234"/>
          <cell r="L234"/>
          <cell r="M234"/>
          <cell r="N234"/>
          <cell r="O234"/>
          <cell r="P234"/>
          <cell r="Q234"/>
          <cell r="R234"/>
          <cell r="S234"/>
          <cell r="T234"/>
          <cell r="U234">
            <v>9</v>
          </cell>
          <cell r="V234" t="str">
            <v>Run to Failure</v>
          </cell>
          <cell r="W234" t="str">
            <v>do not have</v>
          </cell>
        </row>
        <row r="235">
          <cell r="D235" t="str">
            <v>MEM-PRO-010-SLM-AEQ-5683</v>
          </cell>
          <cell r="E235" t="str">
            <v>MS2P-SLAM SURGE TK AGITATOR #2</v>
          </cell>
          <cell r="F235" t="str">
            <v>shared systems</v>
          </cell>
          <cell r="G235" t="str">
            <v>OLD SLAM</v>
          </cell>
          <cell r="H235" t="str">
            <v>ABANDONED EQUIPMENT</v>
          </cell>
          <cell r="I235" t="str">
            <v>Motor AC</v>
          </cell>
          <cell r="J235" t="str">
            <v>Pump</v>
          </cell>
          <cell r="K235" t="str">
            <v>S.Plant.L1.015</v>
          </cell>
          <cell r="L235"/>
          <cell r="M235"/>
          <cell r="N235"/>
          <cell r="O235"/>
          <cell r="P235"/>
          <cell r="Q235"/>
          <cell r="R235"/>
          <cell r="S235"/>
          <cell r="T235"/>
          <cell r="U235">
            <v>9</v>
          </cell>
          <cell r="V235" t="str">
            <v>Run to Failure</v>
          </cell>
          <cell r="W235" t="str">
            <v>do not have</v>
          </cell>
        </row>
        <row r="236">
          <cell r="D236" t="str">
            <v>MEM-PRO-010-SLM-AEQ-5684</v>
          </cell>
          <cell r="E236" t="str">
            <v>MS2P-SLAM SURGE PUMP #2</v>
          </cell>
          <cell r="F236" t="str">
            <v>shared systems</v>
          </cell>
          <cell r="G236" t="str">
            <v>OLD SLAM</v>
          </cell>
          <cell r="H236" t="str">
            <v>ABANDONED EQUIPMENT</v>
          </cell>
          <cell r="I236" t="str">
            <v>Motor AC</v>
          </cell>
          <cell r="J236"/>
          <cell r="K236"/>
          <cell r="L236"/>
          <cell r="M236"/>
          <cell r="N236"/>
          <cell r="O236"/>
          <cell r="P236"/>
          <cell r="Q236"/>
          <cell r="R236"/>
          <cell r="S236"/>
          <cell r="T236"/>
          <cell r="U236">
            <v>9</v>
          </cell>
          <cell r="V236" t="str">
            <v>Run to Failure</v>
          </cell>
          <cell r="W236" t="str">
            <v>do not have</v>
          </cell>
        </row>
        <row r="237">
          <cell r="D237" t="str">
            <v>MEM-PRO-010-SLM-AEQ-5691</v>
          </cell>
          <cell r="E237" t="str">
            <v>MS2P-FCV TO SLAM SURGE TANK #1</v>
          </cell>
          <cell r="F237" t="str">
            <v>shared systems</v>
          </cell>
          <cell r="G237" t="str">
            <v>OLD SLAM</v>
          </cell>
          <cell r="H237" t="str">
            <v>ABANDONED EQUIPMENT</v>
          </cell>
          <cell r="I237" t="str">
            <v>Valve, Power Actuated Block</v>
          </cell>
          <cell r="J237"/>
          <cell r="K237"/>
          <cell r="L237"/>
          <cell r="M237"/>
          <cell r="N237"/>
          <cell r="O237"/>
          <cell r="P237"/>
          <cell r="Q237"/>
          <cell r="R237"/>
          <cell r="S237"/>
          <cell r="T237"/>
          <cell r="U237">
            <v>9</v>
          </cell>
          <cell r="V237" t="str">
            <v>Run to Failure</v>
          </cell>
          <cell r="W237" t="str">
            <v>do not have</v>
          </cell>
        </row>
        <row r="238">
          <cell r="D238" t="str">
            <v>MEM-PRO-010-SLM-AEQ-5692</v>
          </cell>
          <cell r="E238" t="str">
            <v>MS2P-SLAM SURGE PUMP RECIRC PH ELE</v>
          </cell>
          <cell r="F238" t="str">
            <v>shared systems</v>
          </cell>
          <cell r="G238" t="str">
            <v>OLD SLAM</v>
          </cell>
          <cell r="H238" t="str">
            <v>ABANDONED EQUIPMENT</v>
          </cell>
          <cell r="I238" t="str">
            <v>Analyzer, PH-ORP Transmitter</v>
          </cell>
          <cell r="J238"/>
          <cell r="K238"/>
          <cell r="L238"/>
          <cell r="M238"/>
          <cell r="N238"/>
          <cell r="O238"/>
          <cell r="P238"/>
          <cell r="Q238"/>
          <cell r="R238"/>
          <cell r="S238"/>
          <cell r="T238"/>
          <cell r="U238">
            <v>9</v>
          </cell>
          <cell r="V238" t="str">
            <v>Run to Failure</v>
          </cell>
          <cell r="W238" t="str">
            <v>do not have</v>
          </cell>
        </row>
        <row r="239">
          <cell r="D239" t="str">
            <v>MEM-PRO-010-SLM-AEQ-5693</v>
          </cell>
          <cell r="E239" t="str">
            <v>MS2P-FCV TO SLAM SURGE TANK #2</v>
          </cell>
          <cell r="F239" t="str">
            <v>shared systems</v>
          </cell>
          <cell r="G239" t="str">
            <v>OLD SLAM</v>
          </cell>
          <cell r="H239" t="str">
            <v>ABANDONED EQUIPMENT</v>
          </cell>
          <cell r="I239" t="str">
            <v>Valve, Power Actuated Block</v>
          </cell>
          <cell r="J239"/>
          <cell r="K239"/>
          <cell r="L239"/>
          <cell r="M239"/>
          <cell r="N239"/>
          <cell r="O239"/>
          <cell r="P239"/>
          <cell r="Q239"/>
          <cell r="R239"/>
          <cell r="S239"/>
          <cell r="T239"/>
          <cell r="U239">
            <v>9</v>
          </cell>
          <cell r="V239" t="str">
            <v>Run to Failure</v>
          </cell>
          <cell r="W239" t="str">
            <v>do not have</v>
          </cell>
        </row>
        <row r="240">
          <cell r="D240" t="str">
            <v>MEM-PRO-010-SLM-AEQ-5699</v>
          </cell>
          <cell r="E240" t="str">
            <v>MS2P-SLAM COOLING TOWER</v>
          </cell>
          <cell r="F240" t="str">
            <v>shared systems</v>
          </cell>
          <cell r="G240" t="str">
            <v>OLD SLAM</v>
          </cell>
          <cell r="H240" t="str">
            <v>ABANDONED EQUIPMENT</v>
          </cell>
          <cell r="I240" t="str">
            <v>Heat Exchanger, Cooling Tower</v>
          </cell>
          <cell r="J240"/>
          <cell r="K240"/>
          <cell r="L240"/>
          <cell r="M240"/>
          <cell r="N240"/>
          <cell r="O240"/>
          <cell r="P240"/>
          <cell r="Q240"/>
          <cell r="R240"/>
          <cell r="S240"/>
          <cell r="T240"/>
          <cell r="U240">
            <v>9</v>
          </cell>
          <cell r="V240" t="str">
            <v>Run to Failure</v>
          </cell>
          <cell r="W240" t="str">
            <v>do not have</v>
          </cell>
        </row>
        <row r="241">
          <cell r="D241" t="str">
            <v>MEM-PRO-010-SLM-AEQ-5700</v>
          </cell>
          <cell r="E241" t="str">
            <v>MS2P-SLAM SE VACUUM PUMP #1</v>
          </cell>
          <cell r="F241" t="str">
            <v>shared systems</v>
          </cell>
          <cell r="G241" t="str">
            <v>OLD SLAM</v>
          </cell>
          <cell r="H241" t="str">
            <v>ABANDONED EQUIPMENT</v>
          </cell>
          <cell r="I241" t="str">
            <v>Motor AC</v>
          </cell>
          <cell r="J241" t="str">
            <v>Pump</v>
          </cell>
          <cell r="K241" t="str">
            <v>S.Plant.L1.015</v>
          </cell>
          <cell r="L241"/>
          <cell r="M241"/>
          <cell r="N241"/>
          <cell r="O241"/>
          <cell r="P241"/>
          <cell r="Q241"/>
          <cell r="R241"/>
          <cell r="S241"/>
          <cell r="T241"/>
          <cell r="U241">
            <v>9</v>
          </cell>
          <cell r="V241" t="str">
            <v>Run to Failure</v>
          </cell>
          <cell r="W241" t="str">
            <v>do not have</v>
          </cell>
        </row>
        <row r="242">
          <cell r="D242" t="str">
            <v>MEM-PRO-010-SLM-AEQ-5701</v>
          </cell>
          <cell r="E242" t="str">
            <v>MS2P-SLAM SW VACUUM PUMP #2</v>
          </cell>
          <cell r="F242" t="str">
            <v>shared systems</v>
          </cell>
          <cell r="G242" t="str">
            <v>OLD SLAM</v>
          </cell>
          <cell r="H242" t="str">
            <v>ABANDONED EQUIPMENT</v>
          </cell>
          <cell r="I242" t="str">
            <v>Motor AC</v>
          </cell>
          <cell r="J242" t="str">
            <v>Pump</v>
          </cell>
          <cell r="K242" t="str">
            <v>S.Plant.L1.015</v>
          </cell>
          <cell r="L242"/>
          <cell r="M242"/>
          <cell r="N242"/>
          <cell r="O242"/>
          <cell r="P242"/>
          <cell r="Q242"/>
          <cell r="R242"/>
          <cell r="S242"/>
          <cell r="T242"/>
          <cell r="U242">
            <v>9</v>
          </cell>
          <cell r="V242" t="str">
            <v>Run to Failure</v>
          </cell>
          <cell r="W242" t="str">
            <v>do not have</v>
          </cell>
        </row>
        <row r="243">
          <cell r="D243" t="str">
            <v>MEM-PRO-010-SLM-AEQ-5702</v>
          </cell>
          <cell r="E243" t="str">
            <v>MS2P-MAIN OIL PUMP</v>
          </cell>
          <cell r="F243" t="str">
            <v>shared systems</v>
          </cell>
          <cell r="G243" t="str">
            <v>OLD SLAM</v>
          </cell>
          <cell r="H243" t="str">
            <v>ABANDONED EQUIPMENT</v>
          </cell>
          <cell r="I243" t="str">
            <v>Motor AC</v>
          </cell>
          <cell r="J243"/>
          <cell r="K243"/>
          <cell r="L243"/>
          <cell r="M243"/>
          <cell r="N243"/>
          <cell r="O243"/>
          <cell r="P243"/>
          <cell r="Q243"/>
          <cell r="R243"/>
          <cell r="S243"/>
          <cell r="T243"/>
          <cell r="U243">
            <v>9</v>
          </cell>
          <cell r="V243" t="str">
            <v>Run to Failure</v>
          </cell>
          <cell r="W243" t="str">
            <v>do not have</v>
          </cell>
        </row>
        <row r="244">
          <cell r="D244" t="str">
            <v>MEM-PRO-010-SLM-AEQ-5703</v>
          </cell>
          <cell r="E244" t="str">
            <v>MS2P-PRODUCT PUMP FEED PUMP #1</v>
          </cell>
          <cell r="F244" t="str">
            <v>shared systems</v>
          </cell>
          <cell r="G244" t="str">
            <v>OLD SLAM</v>
          </cell>
          <cell r="H244" t="str">
            <v>ABANDONED EQUIPMENT</v>
          </cell>
          <cell r="I244" t="str">
            <v>Motor AC</v>
          </cell>
          <cell r="J244" t="str">
            <v>Pump</v>
          </cell>
          <cell r="K244" t="str">
            <v>S.Plant.L1.015</v>
          </cell>
          <cell r="L244"/>
          <cell r="M244"/>
          <cell r="N244"/>
          <cell r="O244"/>
          <cell r="P244"/>
          <cell r="Q244"/>
          <cell r="R244"/>
          <cell r="S244"/>
          <cell r="T244"/>
          <cell r="U244">
            <v>9</v>
          </cell>
          <cell r="V244" t="str">
            <v>Run to Failure</v>
          </cell>
          <cell r="W244" t="str">
            <v>do not have</v>
          </cell>
        </row>
        <row r="245">
          <cell r="D245" t="str">
            <v>MEM-PRO-010-SLM-AEQ-5704</v>
          </cell>
          <cell r="E245" t="str">
            <v>MS2P-PRODUCT 2ND PASS PUMP</v>
          </cell>
          <cell r="F245" t="str">
            <v>shared systems</v>
          </cell>
          <cell r="G245" t="str">
            <v>OLD SLAM</v>
          </cell>
          <cell r="H245" t="str">
            <v>ABANDONED EQUIPMENT</v>
          </cell>
          <cell r="I245" t="str">
            <v>Motor AC</v>
          </cell>
          <cell r="J245" t="str">
            <v>Pump</v>
          </cell>
          <cell r="K245" t="str">
            <v>S.Plant.L1.015</v>
          </cell>
          <cell r="L245"/>
          <cell r="M245"/>
          <cell r="N245"/>
          <cell r="O245"/>
          <cell r="P245"/>
          <cell r="Q245"/>
          <cell r="R245"/>
          <cell r="S245"/>
          <cell r="T245"/>
          <cell r="U245">
            <v>9</v>
          </cell>
          <cell r="V245" t="str">
            <v>Run to Failure</v>
          </cell>
          <cell r="W245" t="str">
            <v>do not have</v>
          </cell>
        </row>
        <row r="246">
          <cell r="D246" t="str">
            <v>MEM-PRO-010-SLM-AEQ-5705</v>
          </cell>
          <cell r="E246" t="str">
            <v>MS2P-PRODUCT DISCHARGE PUMP</v>
          </cell>
          <cell r="F246" t="str">
            <v>shared systems</v>
          </cell>
          <cell r="G246" t="str">
            <v>OLD SLAM</v>
          </cell>
          <cell r="H246" t="str">
            <v>ABANDONED EQUIPMENT</v>
          </cell>
          <cell r="I246" t="str">
            <v>Motor AC</v>
          </cell>
          <cell r="J246"/>
          <cell r="K246"/>
          <cell r="L246"/>
          <cell r="M246"/>
          <cell r="N246"/>
          <cell r="O246"/>
          <cell r="P246"/>
          <cell r="Q246"/>
          <cell r="R246"/>
          <cell r="S246"/>
          <cell r="T246"/>
          <cell r="U246">
            <v>9</v>
          </cell>
          <cell r="V246" t="str">
            <v>Run to Failure</v>
          </cell>
          <cell r="W246" t="str">
            <v>do not have</v>
          </cell>
        </row>
        <row r="247">
          <cell r="D247" t="str">
            <v>MEM-PRO-010-SLM-AEQ-5711</v>
          </cell>
          <cell r="E247" t="str">
            <v>MS2P-COMPRESSOR</v>
          </cell>
          <cell r="F247" t="str">
            <v>shared systems</v>
          </cell>
          <cell r="G247" t="str">
            <v>OLD SLAM</v>
          </cell>
          <cell r="H247" t="str">
            <v>ABANDONED EQUIPMENT</v>
          </cell>
          <cell r="I247" t="str">
            <v>Pressure Transmitter</v>
          </cell>
          <cell r="J247" t="str">
            <v>Fan</v>
          </cell>
          <cell r="K247" t="str">
            <v>S.Plant.L1.015</v>
          </cell>
          <cell r="L247"/>
          <cell r="M247"/>
          <cell r="N247"/>
          <cell r="O247"/>
          <cell r="P247"/>
          <cell r="Q247"/>
          <cell r="R247"/>
          <cell r="S247"/>
          <cell r="T247"/>
          <cell r="U247">
            <v>9</v>
          </cell>
          <cell r="V247" t="str">
            <v>Run to Failure</v>
          </cell>
          <cell r="W247" t="str">
            <v>do not have</v>
          </cell>
        </row>
        <row r="248">
          <cell r="D248" t="str">
            <v>MEM-PRO-010-SLM-AEQ-5712</v>
          </cell>
          <cell r="E248" t="str">
            <v>MS2P-CONDENSATE PUMP #1</v>
          </cell>
          <cell r="F248" t="str">
            <v>shared systems</v>
          </cell>
          <cell r="G248" t="str">
            <v>OLD SLAM</v>
          </cell>
          <cell r="H248" t="str">
            <v>ABANDONED EQUIPMENT</v>
          </cell>
          <cell r="I248" t="str">
            <v>Motor AC</v>
          </cell>
          <cell r="J248" t="str">
            <v>Pump</v>
          </cell>
          <cell r="K248" t="str">
            <v>S.Plant.L1.015</v>
          </cell>
          <cell r="L248"/>
          <cell r="M248"/>
          <cell r="N248"/>
          <cell r="O248"/>
          <cell r="P248"/>
          <cell r="Q248"/>
          <cell r="R248"/>
          <cell r="S248"/>
          <cell r="T248"/>
          <cell r="U248">
            <v>9</v>
          </cell>
          <cell r="V248" t="str">
            <v>Run to Failure</v>
          </cell>
          <cell r="W248" t="str">
            <v>do not have</v>
          </cell>
        </row>
        <row r="249">
          <cell r="D249" t="str">
            <v>MEM-PRO-010-SLM-AEQ-5713</v>
          </cell>
          <cell r="E249" t="str">
            <v>MS2P-CONDENSATE PUMP #2</v>
          </cell>
          <cell r="F249" t="str">
            <v>shared systems</v>
          </cell>
          <cell r="G249" t="str">
            <v>OLD SLAM</v>
          </cell>
          <cell r="H249" t="str">
            <v>ABANDONED EQUIPMENT</v>
          </cell>
          <cell r="I249" t="str">
            <v>Motor AC</v>
          </cell>
          <cell r="J249" t="str">
            <v>Pump</v>
          </cell>
          <cell r="K249" t="str">
            <v>S.Plant.L1.015</v>
          </cell>
          <cell r="L249"/>
          <cell r="M249"/>
          <cell r="N249"/>
          <cell r="O249"/>
          <cell r="P249"/>
          <cell r="Q249"/>
          <cell r="R249"/>
          <cell r="S249"/>
          <cell r="T249"/>
          <cell r="U249">
            <v>9</v>
          </cell>
          <cell r="V249" t="str">
            <v>Run to Failure</v>
          </cell>
          <cell r="W249" t="str">
            <v>do not have</v>
          </cell>
        </row>
        <row r="250">
          <cell r="D250" t="str">
            <v>MEM-PRO-010-SLM-AEQ-5796</v>
          </cell>
          <cell r="E250" t="str">
            <v>MS2P-CAUSTIC INLET TO BALANCE TANK</v>
          </cell>
          <cell r="F250" t="str">
            <v>shared systems</v>
          </cell>
          <cell r="G250" t="str">
            <v>OLD SLAM</v>
          </cell>
          <cell r="H250" t="str">
            <v>ABANDONED EQUIPMENT</v>
          </cell>
          <cell r="I250" t="str">
            <v>Tank</v>
          </cell>
          <cell r="J250"/>
          <cell r="K250"/>
          <cell r="L250"/>
          <cell r="M250"/>
          <cell r="N250"/>
          <cell r="O250"/>
          <cell r="P250"/>
          <cell r="Q250"/>
          <cell r="R250"/>
          <cell r="S250"/>
          <cell r="T250"/>
          <cell r="U250">
            <v>9</v>
          </cell>
          <cell r="V250" t="str">
            <v>Run to Failure</v>
          </cell>
          <cell r="W250" t="str">
            <v>do not have</v>
          </cell>
        </row>
        <row r="251">
          <cell r="D251" t="str">
            <v>MEM-PRO-010-SLM-AEQ-5815</v>
          </cell>
          <cell r="E251" t="str">
            <v>MS2P-BALANCE TANK NO.2 (EVAPORIZER)</v>
          </cell>
          <cell r="F251" t="str">
            <v>shared systems</v>
          </cell>
          <cell r="G251" t="str">
            <v>OLD SLAM</v>
          </cell>
          <cell r="H251" t="str">
            <v>ABANDONED EQUIPMENT</v>
          </cell>
          <cell r="I251" t="str">
            <v>Valve, Power Actuated Block</v>
          </cell>
          <cell r="J251"/>
          <cell r="K251"/>
          <cell r="L251"/>
          <cell r="M251"/>
          <cell r="N251"/>
          <cell r="O251"/>
          <cell r="P251"/>
          <cell r="Q251"/>
          <cell r="R251"/>
          <cell r="S251"/>
          <cell r="T251"/>
          <cell r="U251">
            <v>9</v>
          </cell>
          <cell r="V251" t="str">
            <v>Run to Failure</v>
          </cell>
          <cell r="W251" t="str">
            <v>do not have</v>
          </cell>
        </row>
        <row r="252">
          <cell r="D252" t="str">
            <v>MEM-PRO-010-SLM-AEQ-5900</v>
          </cell>
          <cell r="E252" t="str">
            <v>MS2P-SLAM N VACUUM PUMP</v>
          </cell>
          <cell r="F252" t="str">
            <v>shared systems</v>
          </cell>
          <cell r="G252" t="str">
            <v>OLD SLAM</v>
          </cell>
          <cell r="H252" t="str">
            <v>ABANDONED EQUIPMENT</v>
          </cell>
          <cell r="I252" t="str">
            <v>Motor AC</v>
          </cell>
          <cell r="J252"/>
          <cell r="K252"/>
          <cell r="L252"/>
          <cell r="M252"/>
          <cell r="N252"/>
          <cell r="O252"/>
          <cell r="P252"/>
          <cell r="Q252"/>
          <cell r="R252"/>
          <cell r="S252"/>
          <cell r="T252"/>
          <cell r="U252">
            <v>9</v>
          </cell>
          <cell r="V252" t="str">
            <v>Run to Failure</v>
          </cell>
          <cell r="W252" t="str">
            <v>do not have</v>
          </cell>
        </row>
        <row r="253">
          <cell r="D253" t="str">
            <v>MEM-PRO-010-SLM-AEQ-5903</v>
          </cell>
          <cell r="E253" t="str">
            <v>MS2P-SLAM FEED PUMP</v>
          </cell>
          <cell r="F253" t="str">
            <v>shared systems</v>
          </cell>
          <cell r="G253" t="str">
            <v>OLD SLAM</v>
          </cell>
          <cell r="H253" t="str">
            <v>ABANDONED EQUIPMENT</v>
          </cell>
          <cell r="I253" t="str">
            <v>Motor AC</v>
          </cell>
          <cell r="J253" t="str">
            <v>Pump</v>
          </cell>
          <cell r="K253" t="str">
            <v>S.Plant.L1.015</v>
          </cell>
          <cell r="L253"/>
          <cell r="M253"/>
          <cell r="N253"/>
          <cell r="O253"/>
          <cell r="P253"/>
          <cell r="Q253"/>
          <cell r="R253"/>
          <cell r="S253"/>
          <cell r="T253"/>
          <cell r="U253">
            <v>9</v>
          </cell>
          <cell r="V253" t="str">
            <v>Run to Failure</v>
          </cell>
          <cell r="W253" t="str">
            <v>do not have</v>
          </cell>
        </row>
        <row r="254">
          <cell r="D254" t="str">
            <v>MEM-PRO-010-SLM-AEQ-5904</v>
          </cell>
          <cell r="E254" t="str">
            <v>MS2P-SLAM RECYCLE PUMP</v>
          </cell>
          <cell r="F254" t="str">
            <v>shared systems</v>
          </cell>
          <cell r="G254" t="str">
            <v>OLD SLAM</v>
          </cell>
          <cell r="H254" t="str">
            <v>ABANDONED EQUIPMENT</v>
          </cell>
          <cell r="I254" t="str">
            <v>Motor AC</v>
          </cell>
          <cell r="J254" t="str">
            <v>Pump</v>
          </cell>
          <cell r="K254" t="str">
            <v>S.Plant.L1.015</v>
          </cell>
          <cell r="L254"/>
          <cell r="M254"/>
          <cell r="N254"/>
          <cell r="O254"/>
          <cell r="P254"/>
          <cell r="Q254"/>
          <cell r="R254"/>
          <cell r="S254"/>
          <cell r="T254"/>
          <cell r="U254">
            <v>9</v>
          </cell>
          <cell r="V254" t="str">
            <v>Run to Failure</v>
          </cell>
          <cell r="W254" t="str">
            <v>do not have</v>
          </cell>
        </row>
        <row r="255">
          <cell r="D255" t="str">
            <v>MEM-PRO-010-SLM-AEQ-5905</v>
          </cell>
          <cell r="E255" t="str">
            <v>MS2P-SLAM PRODUCT PUMP</v>
          </cell>
          <cell r="F255" t="str">
            <v>shared systems</v>
          </cell>
          <cell r="G255" t="str">
            <v>OLD SLAM</v>
          </cell>
          <cell r="H255" t="str">
            <v>ABANDONED EQUIPMENT</v>
          </cell>
          <cell r="I255" t="str">
            <v>Motor AC</v>
          </cell>
          <cell r="J255" t="str">
            <v>Pump</v>
          </cell>
          <cell r="K255" t="str">
            <v>S.Plant.L1.015</v>
          </cell>
          <cell r="L255"/>
          <cell r="M255"/>
          <cell r="N255"/>
          <cell r="O255"/>
          <cell r="P255"/>
          <cell r="Q255"/>
          <cell r="R255"/>
          <cell r="S255"/>
          <cell r="T255"/>
          <cell r="U255">
            <v>9</v>
          </cell>
          <cell r="V255" t="str">
            <v>Run to Failure</v>
          </cell>
          <cell r="W255" t="str">
            <v>do not have</v>
          </cell>
        </row>
        <row r="256">
          <cell r="D256" t="str">
            <v>MEM-PRO-010-SLM-AEQ-5912</v>
          </cell>
          <cell r="E256" t="str">
            <v>MS2P-SLAM CONDENSATE PUMP</v>
          </cell>
          <cell r="F256" t="str">
            <v>shared systems</v>
          </cell>
          <cell r="G256" t="str">
            <v>OLD SLAM</v>
          </cell>
          <cell r="H256" t="str">
            <v>ABANDONED EQUIPMENT</v>
          </cell>
          <cell r="I256" t="str">
            <v>Motor AC</v>
          </cell>
          <cell r="J256" t="str">
            <v>Pump</v>
          </cell>
          <cell r="K256" t="str">
            <v>S.Plant.L1.015</v>
          </cell>
          <cell r="L256"/>
          <cell r="M256"/>
          <cell r="N256"/>
          <cell r="O256"/>
          <cell r="P256"/>
          <cell r="Q256"/>
          <cell r="R256"/>
          <cell r="S256"/>
          <cell r="T256"/>
          <cell r="U256">
            <v>9</v>
          </cell>
          <cell r="V256" t="str">
            <v>Run to Failure</v>
          </cell>
          <cell r="W256" t="str">
            <v>do not have</v>
          </cell>
        </row>
        <row r="257">
          <cell r="D257" t="str">
            <v>MEM-PRO-010-SLM-AEQ-6000</v>
          </cell>
          <cell r="E257" t="str">
            <v>MS2P-S PRODUCT MIX TANK #1</v>
          </cell>
          <cell r="F257" t="str">
            <v>shared systems</v>
          </cell>
          <cell r="G257" t="str">
            <v>OLD SLAM</v>
          </cell>
          <cell r="H257" t="str">
            <v>ABANDONED EQUIPMENT</v>
          </cell>
          <cell r="I257" t="str">
            <v>Tank</v>
          </cell>
          <cell r="J257"/>
          <cell r="K257"/>
          <cell r="L257"/>
          <cell r="M257"/>
          <cell r="N257"/>
          <cell r="O257"/>
          <cell r="P257"/>
          <cell r="Q257"/>
          <cell r="R257"/>
          <cell r="S257"/>
          <cell r="T257"/>
          <cell r="U257">
            <v>9</v>
          </cell>
          <cell r="V257" t="str">
            <v>Run to Failure</v>
          </cell>
          <cell r="W257" t="str">
            <v>do not have</v>
          </cell>
        </row>
        <row r="258">
          <cell r="D258" t="str">
            <v>MEM-PRO-010-SLM-AEQ-6001</v>
          </cell>
          <cell r="E258" t="str">
            <v>MS2P-S PRODUCT MIX AGITATOR #1</v>
          </cell>
          <cell r="F258" t="str">
            <v>shared systems</v>
          </cell>
          <cell r="G258" t="str">
            <v>OLD SLAM</v>
          </cell>
          <cell r="H258" t="str">
            <v>ABANDONED EQUIPMENT</v>
          </cell>
          <cell r="I258" t="str">
            <v>Motor AC</v>
          </cell>
          <cell r="J258" t="str">
            <v>Pump</v>
          </cell>
          <cell r="K258" t="str">
            <v>S.Plant.L1.015</v>
          </cell>
          <cell r="L258"/>
          <cell r="M258"/>
          <cell r="N258"/>
          <cell r="O258"/>
          <cell r="P258"/>
          <cell r="Q258"/>
          <cell r="R258"/>
          <cell r="S258"/>
          <cell r="T258"/>
          <cell r="U258">
            <v>9</v>
          </cell>
          <cell r="V258" t="str">
            <v>Run to Failure</v>
          </cell>
          <cell r="W258" t="str">
            <v>do not have</v>
          </cell>
        </row>
        <row r="259">
          <cell r="D259" t="str">
            <v>MEM-PRO-010-SLM-AEQ-6002</v>
          </cell>
          <cell r="E259" t="str">
            <v>MS2P-PRODUCT MIX PUMP #1</v>
          </cell>
          <cell r="F259" t="str">
            <v>shared systems</v>
          </cell>
          <cell r="G259" t="str">
            <v>OLD SLAM</v>
          </cell>
          <cell r="H259" t="str">
            <v>ABANDONED EQUIPMENT</v>
          </cell>
          <cell r="I259" t="str">
            <v>Motor AC</v>
          </cell>
          <cell r="J259"/>
          <cell r="K259"/>
          <cell r="L259"/>
          <cell r="M259"/>
          <cell r="N259"/>
          <cell r="O259"/>
          <cell r="P259"/>
          <cell r="Q259"/>
          <cell r="R259"/>
          <cell r="S259"/>
          <cell r="T259"/>
          <cell r="U259">
            <v>9</v>
          </cell>
          <cell r="V259" t="str">
            <v>Run to Failure</v>
          </cell>
          <cell r="W259" t="str">
            <v>do not have</v>
          </cell>
        </row>
        <row r="260">
          <cell r="D260" t="str">
            <v>MEM-PRO-010-SLM-AEQ-6009</v>
          </cell>
          <cell r="E260" t="str">
            <v>MS2P-PROD MIX PUMP SOLIDS ELE OUT</v>
          </cell>
          <cell r="F260" t="str">
            <v>shared systems</v>
          </cell>
          <cell r="G260" t="str">
            <v>OLD SLAM</v>
          </cell>
          <cell r="H260" t="str">
            <v>ABANDONED EQUIPMENT</v>
          </cell>
          <cell r="I260" t="str">
            <v>Flowmeter, Coriolis Mass</v>
          </cell>
          <cell r="J260"/>
          <cell r="K260"/>
          <cell r="L260"/>
          <cell r="M260"/>
          <cell r="N260"/>
          <cell r="O260"/>
          <cell r="P260"/>
          <cell r="Q260"/>
          <cell r="R260"/>
          <cell r="S260"/>
          <cell r="T260"/>
          <cell r="U260">
            <v>9</v>
          </cell>
          <cell r="V260" t="str">
            <v>Run to Failure</v>
          </cell>
          <cell r="W260" t="str">
            <v>do not have</v>
          </cell>
        </row>
        <row r="261">
          <cell r="D261" t="str">
            <v>MEM-PRO-010-SLM-AEQ-6010</v>
          </cell>
          <cell r="E261" t="str">
            <v>MS2P-N. PRODUCT MIX TANK #2</v>
          </cell>
          <cell r="F261" t="str">
            <v>shared systems</v>
          </cell>
          <cell r="G261" t="str">
            <v>OLD SLAM</v>
          </cell>
          <cell r="H261" t="str">
            <v>ABANDONED EQUIPMENT</v>
          </cell>
          <cell r="I261" t="str">
            <v>Tank</v>
          </cell>
          <cell r="J261"/>
          <cell r="K261"/>
          <cell r="L261"/>
          <cell r="M261"/>
          <cell r="N261"/>
          <cell r="O261"/>
          <cell r="P261"/>
          <cell r="Q261"/>
          <cell r="R261"/>
          <cell r="S261"/>
          <cell r="T261"/>
          <cell r="U261">
            <v>9</v>
          </cell>
          <cell r="V261" t="str">
            <v>Run to Failure</v>
          </cell>
          <cell r="W261" t="str">
            <v>do not have</v>
          </cell>
        </row>
        <row r="262">
          <cell r="D262" t="str">
            <v>MEM-PRO-010-SLM-AEQ-6011</v>
          </cell>
          <cell r="E262" t="str">
            <v>MS2P-N. PRODUCT MIX AGITATOR #2</v>
          </cell>
          <cell r="F262" t="str">
            <v>shared systems</v>
          </cell>
          <cell r="G262" t="str">
            <v>OLD SLAM</v>
          </cell>
          <cell r="H262" t="str">
            <v>ABANDONED EQUIPMENT</v>
          </cell>
          <cell r="I262" t="str">
            <v>Motor AC</v>
          </cell>
          <cell r="J262" t="str">
            <v>Pump</v>
          </cell>
          <cell r="K262" t="str">
            <v>S.Plant.L1.015</v>
          </cell>
          <cell r="L262"/>
          <cell r="M262"/>
          <cell r="N262"/>
          <cell r="O262"/>
          <cell r="P262"/>
          <cell r="Q262"/>
          <cell r="R262"/>
          <cell r="S262"/>
          <cell r="T262"/>
          <cell r="U262">
            <v>9</v>
          </cell>
          <cell r="V262" t="str">
            <v>Run to Failure</v>
          </cell>
          <cell r="W262" t="str">
            <v>do not have</v>
          </cell>
        </row>
        <row r="263">
          <cell r="D263" t="str">
            <v>MEM-PRO-010-SLM-AEQ-6012</v>
          </cell>
          <cell r="E263" t="str">
            <v>MS2P-PRODUCT MIX PUMP #2</v>
          </cell>
          <cell r="F263" t="str">
            <v>shared systems</v>
          </cell>
          <cell r="G263" t="str">
            <v>OLD SLAM</v>
          </cell>
          <cell r="H263" t="str">
            <v>ABANDONED EQUIPMENT</v>
          </cell>
          <cell r="I263" t="str">
            <v>Motor AC</v>
          </cell>
          <cell r="J263" t="str">
            <v>Pump</v>
          </cell>
          <cell r="K263" t="str">
            <v>S.Plant.L1.015</v>
          </cell>
          <cell r="L263"/>
          <cell r="M263"/>
          <cell r="N263"/>
          <cell r="O263"/>
          <cell r="P263"/>
          <cell r="Q263"/>
          <cell r="R263"/>
          <cell r="S263"/>
          <cell r="T263"/>
          <cell r="U263">
            <v>9</v>
          </cell>
          <cell r="V263" t="str">
            <v>Run to Failure</v>
          </cell>
          <cell r="W263" t="str">
            <v>do not have</v>
          </cell>
        </row>
        <row r="264">
          <cell r="D264" t="str">
            <v>MEM-PRO-010-CIP-SAC-6092</v>
          </cell>
          <cell r="E264" t="str">
            <v>MSS-CIP RETURN PUMP TO EXCESS CIP TANKS</v>
          </cell>
          <cell r="F264" t="str">
            <v>shared systems</v>
          </cell>
          <cell r="G264" t="str">
            <v>CLEAN IN PLACE</v>
          </cell>
          <cell r="H264" t="str">
            <v>SHARED CIP</v>
          </cell>
          <cell r="I264" t="str">
            <v>Motor AC</v>
          </cell>
          <cell r="J264"/>
          <cell r="K264"/>
          <cell r="L264"/>
          <cell r="M264"/>
          <cell r="N264"/>
          <cell r="O264"/>
          <cell r="P264"/>
          <cell r="Q264"/>
          <cell r="R264"/>
          <cell r="S264"/>
          <cell r="T264"/>
          <cell r="U264">
            <v>9</v>
          </cell>
          <cell r="V264" t="str">
            <v>Run to Failure</v>
          </cell>
          <cell r="W264"/>
        </row>
        <row r="265">
          <cell r="D265" t="str">
            <v>MEM-PRO-010-GRD-N3G-6370</v>
          </cell>
          <cell r="E265" t="str">
            <v>NORTH GRINDER RFV</v>
          </cell>
          <cell r="F265" t="str">
            <v>shared systems</v>
          </cell>
          <cell r="G265" t="str">
            <v>FLAKE GRINDING</v>
          </cell>
          <cell r="H265" t="str">
            <v>NORTH 300T GRINDING SYSTEM</v>
          </cell>
          <cell r="I265" t="str">
            <v>Motor AC</v>
          </cell>
          <cell r="J265"/>
          <cell r="K265"/>
          <cell r="L265"/>
          <cell r="M265"/>
          <cell r="N265"/>
          <cell r="O265"/>
          <cell r="P265"/>
          <cell r="Q265"/>
          <cell r="R265"/>
          <cell r="S265"/>
          <cell r="T265"/>
          <cell r="U265">
            <v>9</v>
          </cell>
          <cell r="V265" t="str">
            <v>Run to Failure</v>
          </cell>
          <cell r="W265">
            <v>1</v>
          </cell>
        </row>
        <row r="266">
          <cell r="D266" t="str">
            <v>MEM-PRO-010-GRD-N3G-6372</v>
          </cell>
          <cell r="E266" t="str">
            <v>North Grinder Feed Screw</v>
          </cell>
          <cell r="F266" t="str">
            <v>shared systems</v>
          </cell>
          <cell r="G266" t="str">
            <v>FLAKE GRINDING</v>
          </cell>
          <cell r="H266" t="str">
            <v>NORTH 300T GRINDING SYSTEM</v>
          </cell>
          <cell r="I266" t="str">
            <v>Motor AC</v>
          </cell>
          <cell r="J266"/>
          <cell r="K266"/>
          <cell r="L266"/>
          <cell r="M266"/>
          <cell r="N266"/>
          <cell r="O266"/>
          <cell r="P266"/>
          <cell r="Q266"/>
          <cell r="R266"/>
          <cell r="S266"/>
          <cell r="T266"/>
          <cell r="U266">
            <v>9</v>
          </cell>
          <cell r="V266" t="str">
            <v>Run to Failure</v>
          </cell>
          <cell r="W266"/>
        </row>
        <row r="267">
          <cell r="D267" t="str">
            <v>MEM-PRO-010-GRD-S3G-6378</v>
          </cell>
          <cell r="E267" t="str">
            <v>South Grinder Feed Screw</v>
          </cell>
          <cell r="F267" t="str">
            <v>shared systems</v>
          </cell>
          <cell r="G267" t="str">
            <v>FLAKE GRINDING</v>
          </cell>
          <cell r="H267" t="str">
            <v>SOUTH 300T GRINDING SYSTEM</v>
          </cell>
          <cell r="I267" t="str">
            <v>Motor AC</v>
          </cell>
          <cell r="J267"/>
          <cell r="K267"/>
          <cell r="L267"/>
          <cell r="M267"/>
          <cell r="N267"/>
          <cell r="O267"/>
          <cell r="P267"/>
          <cell r="Q267"/>
          <cell r="R267"/>
          <cell r="S267"/>
          <cell r="T267"/>
          <cell r="U267">
            <v>9</v>
          </cell>
          <cell r="V267" t="str">
            <v>Run to Failure</v>
          </cell>
          <cell r="W267"/>
        </row>
        <row r="268">
          <cell r="D268" t="str">
            <v>MEM-PRO-010-GRD-S3G-6382</v>
          </cell>
          <cell r="E268" t="str">
            <v>S 300T TRANSFER BLOWER</v>
          </cell>
          <cell r="F268" t="str">
            <v>shared systems</v>
          </cell>
          <cell r="G268" t="str">
            <v>FLAKE GRINDING</v>
          </cell>
          <cell r="H268" t="str">
            <v>SOUTH 300T GRINDING SYSTEM</v>
          </cell>
          <cell r="I268" t="str">
            <v>Motor AC</v>
          </cell>
          <cell r="J268"/>
          <cell r="K268"/>
          <cell r="L268">
            <v>16</v>
          </cell>
          <cell r="M268"/>
          <cell r="N268"/>
          <cell r="O268"/>
          <cell r="P268"/>
          <cell r="Q268"/>
          <cell r="R268"/>
          <cell r="S268"/>
          <cell r="T268" t="str">
            <v>PM 6M S 300T TRANSFER BLOWER</v>
          </cell>
          <cell r="U268">
            <v>7</v>
          </cell>
          <cell r="V268" t="str">
            <v>Stratagy</v>
          </cell>
          <cell r="W268"/>
        </row>
        <row r="269">
          <cell r="D269" t="str">
            <v>MEM-PRO-010-STS-UFS-6386</v>
          </cell>
          <cell r="E269" t="str">
            <v>S 300T BYPASS RFV</v>
          </cell>
          <cell r="F269" t="str">
            <v>shared systems</v>
          </cell>
          <cell r="G269" t="str">
            <v>STORAGE SYSTEMS</v>
          </cell>
          <cell r="H269" t="str">
            <v>UNGROUND FLAKE SYSTEM</v>
          </cell>
          <cell r="I269" t="str">
            <v>Motor AC</v>
          </cell>
          <cell r="J269"/>
          <cell r="K269"/>
          <cell r="L269"/>
          <cell r="M269"/>
          <cell r="N269"/>
          <cell r="O269"/>
          <cell r="P269"/>
          <cell r="Q269"/>
          <cell r="R269"/>
          <cell r="S269"/>
          <cell r="T269"/>
          <cell r="U269">
            <v>9</v>
          </cell>
          <cell r="V269" t="str">
            <v>Run to Failure</v>
          </cell>
          <cell r="W269"/>
        </row>
        <row r="270">
          <cell r="D270" t="str">
            <v>MEM-PRO-010-STS-UFS-6401</v>
          </cell>
          <cell r="E270" t="str">
            <v>MSS-N 300T BIN DISCH SCREW CONV</v>
          </cell>
          <cell r="F270" t="str">
            <v>shared systems</v>
          </cell>
          <cell r="G270" t="str">
            <v>STORAGE SYSTEMS</v>
          </cell>
          <cell r="H270" t="str">
            <v>UNGROUND FLAKE SYSTEM</v>
          </cell>
          <cell r="I270" t="str">
            <v>Motor AC</v>
          </cell>
          <cell r="J270"/>
          <cell r="K270"/>
          <cell r="L270"/>
          <cell r="M270"/>
          <cell r="N270"/>
          <cell r="O270"/>
          <cell r="P270"/>
          <cell r="Q270"/>
          <cell r="R270"/>
          <cell r="S270"/>
          <cell r="T270"/>
          <cell r="U270">
            <v>9</v>
          </cell>
          <cell r="V270" t="str">
            <v>Run to Failure</v>
          </cell>
          <cell r="W270"/>
        </row>
        <row r="271">
          <cell r="D271" t="str">
            <v>MEM-PRO-010-STS-UFS-6402</v>
          </cell>
          <cell r="E271" t="str">
            <v>MSS-S 300T BIN DISCH SCREW CONV.</v>
          </cell>
          <cell r="F271" t="str">
            <v>shared systems</v>
          </cell>
          <cell r="G271" t="str">
            <v>STORAGE SYSTEMS</v>
          </cell>
          <cell r="H271" t="str">
            <v>UNGROUND FLAKE SYSTEM</v>
          </cell>
          <cell r="I271" t="str">
            <v>Motor Control Center</v>
          </cell>
          <cell r="J271"/>
          <cell r="K271"/>
          <cell r="L271"/>
          <cell r="M271"/>
          <cell r="N271"/>
          <cell r="O271"/>
          <cell r="P271"/>
          <cell r="Q271"/>
          <cell r="R271"/>
          <cell r="S271"/>
          <cell r="T271"/>
          <cell r="U271">
            <v>9</v>
          </cell>
          <cell r="V271" t="str">
            <v>Run to Failure</v>
          </cell>
          <cell r="W271"/>
        </row>
        <row r="272">
          <cell r="D272" t="str">
            <v>MEM-PRO-010-GRD-S3G-6417</v>
          </cell>
          <cell r="E272" t="str">
            <v>MSS-300T S. GRINDER UT62</v>
          </cell>
          <cell r="F272" t="str">
            <v>shared systems</v>
          </cell>
          <cell r="G272" t="str">
            <v>FLAKE GRINDING</v>
          </cell>
          <cell r="H272" t="str">
            <v>SOUTH 300T GRINDING SYSTEM</v>
          </cell>
          <cell r="I272" t="str">
            <v>Separator, Magnetic</v>
          </cell>
          <cell r="J272"/>
          <cell r="K272"/>
          <cell r="L272">
            <v>16</v>
          </cell>
          <cell r="M272"/>
          <cell r="N272"/>
          <cell r="O272"/>
          <cell r="P272" t="str">
            <v>Yes</v>
          </cell>
          <cell r="Q272"/>
          <cell r="R272"/>
          <cell r="S272"/>
          <cell r="T272" t="str">
            <v>12-MTH I/E PM MSSG OM S GD BEAR #2 TEMP</v>
          </cell>
          <cell r="U272">
            <v>6</v>
          </cell>
          <cell r="V272" t="str">
            <v>Stratagy</v>
          </cell>
          <cell r="W272"/>
        </row>
        <row r="273">
          <cell r="D273" t="str">
            <v>MEM-PRO-010-GRD-N3G-6421</v>
          </cell>
          <cell r="E273" t="str">
            <v>MSS-300T N GRINDER UT62</v>
          </cell>
          <cell r="F273" t="str">
            <v>shared systems</v>
          </cell>
          <cell r="G273" t="str">
            <v>FLAKE GRINDING</v>
          </cell>
          <cell r="H273" t="str">
            <v>NORTH 300T GRINDING SYSTEM</v>
          </cell>
          <cell r="I273" t="str">
            <v>Separator, Magnetic</v>
          </cell>
          <cell r="J273"/>
          <cell r="K273"/>
          <cell r="L273">
            <v>16</v>
          </cell>
          <cell r="M273"/>
          <cell r="N273"/>
          <cell r="O273"/>
          <cell r="P273" t="str">
            <v>Yes</v>
          </cell>
          <cell r="Q273"/>
          <cell r="R273"/>
          <cell r="S273"/>
          <cell r="T273" t="str">
            <v>12-MTH I/E PM MSSG OM N GD BEAR #2 TEMP</v>
          </cell>
          <cell r="U273">
            <v>6</v>
          </cell>
          <cell r="V273" t="str">
            <v>Stratagy</v>
          </cell>
          <cell r="W273">
            <v>1</v>
          </cell>
        </row>
        <row r="274">
          <cell r="D274" t="str">
            <v>MEM-PRO-010-STS-UFS-6446</v>
          </cell>
          <cell r="E274" t="str">
            <v>MSS-SURGE BIN VENTER FILT EXHAUST FAN</v>
          </cell>
          <cell r="F274" t="str">
            <v>shared systems</v>
          </cell>
          <cell r="G274" t="str">
            <v>STORAGE SYSTEMS</v>
          </cell>
          <cell r="H274" t="str">
            <v>UNGROUND FLAKE SYSTEM</v>
          </cell>
          <cell r="I274" t="str">
            <v>Motor AC</v>
          </cell>
          <cell r="J274"/>
          <cell r="K274"/>
          <cell r="L274"/>
          <cell r="M274"/>
          <cell r="N274"/>
          <cell r="O274"/>
          <cell r="P274"/>
          <cell r="Q274"/>
          <cell r="R274"/>
          <cell r="S274"/>
          <cell r="T274"/>
          <cell r="U274">
            <v>9</v>
          </cell>
          <cell r="V274" t="str">
            <v>Run to Failure</v>
          </cell>
          <cell r="W274"/>
        </row>
        <row r="275">
          <cell r="D275" t="str">
            <v>MEM-PRO-010-P3A-AEQ-6490</v>
          </cell>
          <cell r="E275" t="str">
            <v>MP3A-DRYER BKDRFT COLL EXH FAN</v>
          </cell>
          <cell r="F275" t="str">
            <v>shared systems</v>
          </cell>
          <cell r="G275" t="str">
            <v>OLD PHASE3A</v>
          </cell>
          <cell r="H275" t="str">
            <v>ABANDONED EQUIPMENT</v>
          </cell>
          <cell r="I275" t="str">
            <v>Motor AC</v>
          </cell>
          <cell r="J275"/>
          <cell r="K275"/>
          <cell r="L275"/>
          <cell r="M275"/>
          <cell r="N275"/>
          <cell r="O275"/>
          <cell r="P275"/>
          <cell r="Q275"/>
          <cell r="R275"/>
          <cell r="S275"/>
          <cell r="T275"/>
          <cell r="U275">
            <v>9</v>
          </cell>
          <cell r="V275" t="str">
            <v>Run to Failure</v>
          </cell>
          <cell r="W275" t="str">
            <v>do not have</v>
          </cell>
        </row>
        <row r="276">
          <cell r="D276" t="str">
            <v>MEM-PRO-010-P3A-AEQ-6491</v>
          </cell>
          <cell r="E276" t="str">
            <v>MP3A-DRY POS PS BKDRFT INLET FAN</v>
          </cell>
          <cell r="F276" t="str">
            <v>shared systems</v>
          </cell>
          <cell r="G276" t="str">
            <v>OLD PHASE3A</v>
          </cell>
          <cell r="H276" t="str">
            <v>ABANDONED EQUIPMENT</v>
          </cell>
          <cell r="I276" t="str">
            <v>Motor AC</v>
          </cell>
          <cell r="J276"/>
          <cell r="K276"/>
          <cell r="L276"/>
          <cell r="M276"/>
          <cell r="N276"/>
          <cell r="O276"/>
          <cell r="P276"/>
          <cell r="Q276"/>
          <cell r="R276"/>
          <cell r="S276"/>
          <cell r="T276"/>
          <cell r="U276">
            <v>9</v>
          </cell>
          <cell r="V276" t="str">
            <v>Run to Failure</v>
          </cell>
          <cell r="W276" t="str">
            <v>do not have</v>
          </cell>
        </row>
        <row r="277">
          <cell r="D277" t="str">
            <v>MEM-PRO-010-P3A-AEQ-6496</v>
          </cell>
          <cell r="E277" t="str">
            <v>MP3A-DRYER BACKDRAFT COLLECTOR RFV</v>
          </cell>
          <cell r="F277" t="str">
            <v>shared systems</v>
          </cell>
          <cell r="G277" t="str">
            <v>OLD PHASE3A</v>
          </cell>
          <cell r="H277" t="str">
            <v>ABANDONED EQUIPMENT</v>
          </cell>
          <cell r="I277" t="str">
            <v>Motor AC</v>
          </cell>
          <cell r="J277"/>
          <cell r="K277"/>
          <cell r="L277"/>
          <cell r="M277"/>
          <cell r="N277"/>
          <cell r="O277"/>
          <cell r="P277"/>
          <cell r="Q277"/>
          <cell r="R277"/>
          <cell r="S277"/>
          <cell r="T277"/>
          <cell r="U277">
            <v>9</v>
          </cell>
          <cell r="V277" t="str">
            <v>Run to Failure</v>
          </cell>
          <cell r="W277" t="str">
            <v>do not have</v>
          </cell>
        </row>
        <row r="278">
          <cell r="D278" t="str">
            <v>MEM-PRO-010-P3A-AEQ-6503</v>
          </cell>
          <cell r="E278" t="str">
            <v>MP3A-SPRAY DRYER INLET FAN</v>
          </cell>
          <cell r="F278" t="str">
            <v>shared systems</v>
          </cell>
          <cell r="G278" t="str">
            <v>OLD PHASE3A</v>
          </cell>
          <cell r="H278" t="str">
            <v>ABANDONED EQUIPMENT</v>
          </cell>
          <cell r="I278" t="str">
            <v>Motor AC</v>
          </cell>
          <cell r="J278"/>
          <cell r="K278"/>
          <cell r="L278"/>
          <cell r="M278"/>
          <cell r="N278"/>
          <cell r="O278"/>
          <cell r="P278"/>
          <cell r="Q278"/>
          <cell r="R278"/>
          <cell r="S278"/>
          <cell r="T278"/>
          <cell r="U278">
            <v>9</v>
          </cell>
          <cell r="V278" t="str">
            <v>Run to Failure</v>
          </cell>
          <cell r="W278" t="str">
            <v>do not have</v>
          </cell>
        </row>
        <row r="279">
          <cell r="D279" t="str">
            <v>MEM-PRO-010-P3A-AEQ-6518</v>
          </cell>
          <cell r="E279" t="str">
            <v>MP3A-COOLING RING FAN</v>
          </cell>
          <cell r="F279" t="str">
            <v>shared systems</v>
          </cell>
          <cell r="G279" t="str">
            <v>OLD PHASE3A</v>
          </cell>
          <cell r="H279" t="str">
            <v>ABANDONED EQUIPMENT</v>
          </cell>
          <cell r="I279" t="str">
            <v>Motor AC</v>
          </cell>
          <cell r="J279"/>
          <cell r="K279"/>
          <cell r="L279"/>
          <cell r="M279"/>
          <cell r="N279"/>
          <cell r="O279"/>
          <cell r="P279"/>
          <cell r="Q279"/>
          <cell r="R279"/>
          <cell r="S279"/>
          <cell r="T279"/>
          <cell r="U279">
            <v>9</v>
          </cell>
          <cell r="V279" t="str">
            <v>Run to Failure</v>
          </cell>
          <cell r="W279" t="str">
            <v>do not have</v>
          </cell>
        </row>
        <row r="280">
          <cell r="D280" t="str">
            <v>MEM-PRO-010-P3A-AEQ-6521</v>
          </cell>
          <cell r="E280" t="str">
            <v>MP3A-DRYER BOTTOM RFV</v>
          </cell>
          <cell r="F280" t="str">
            <v>shared systems</v>
          </cell>
          <cell r="G280" t="str">
            <v>OLD PHASE3A</v>
          </cell>
          <cell r="H280" t="str">
            <v>ABANDONED EQUIPMENT</v>
          </cell>
          <cell r="I280" t="str">
            <v>Motor AC</v>
          </cell>
          <cell r="J280"/>
          <cell r="K280"/>
          <cell r="L280"/>
          <cell r="M280"/>
          <cell r="N280"/>
          <cell r="O280"/>
          <cell r="P280"/>
          <cell r="Q280"/>
          <cell r="R280"/>
          <cell r="S280"/>
          <cell r="T280"/>
          <cell r="U280">
            <v>9</v>
          </cell>
          <cell r="V280" t="str">
            <v>Run to Failure</v>
          </cell>
          <cell r="W280" t="str">
            <v>do not have</v>
          </cell>
        </row>
        <row r="281">
          <cell r="D281" t="str">
            <v>MEM-PRO-010-P3A-AEQ-6524</v>
          </cell>
          <cell r="E281" t="str">
            <v>MP3A-SPRAY DRYER SWECO RFV</v>
          </cell>
          <cell r="F281" t="str">
            <v>shared systems</v>
          </cell>
          <cell r="G281" t="str">
            <v>OLD PHASE3A</v>
          </cell>
          <cell r="H281" t="str">
            <v>ABANDONED EQUIPMENT</v>
          </cell>
          <cell r="I281" t="str">
            <v>Motor AC</v>
          </cell>
          <cell r="J281"/>
          <cell r="K281"/>
          <cell r="L281"/>
          <cell r="M281"/>
          <cell r="N281"/>
          <cell r="O281"/>
          <cell r="P281"/>
          <cell r="Q281"/>
          <cell r="R281"/>
          <cell r="S281"/>
          <cell r="T281"/>
          <cell r="U281">
            <v>9</v>
          </cell>
          <cell r="V281" t="str">
            <v>Run to Failure</v>
          </cell>
          <cell r="W281" t="str">
            <v>do not have</v>
          </cell>
        </row>
        <row r="282">
          <cell r="D282" t="str">
            <v>MEM-PRO-010-P3A-AEQ-6531</v>
          </cell>
          <cell r="E282" t="str">
            <v>MP3A-NE COLLECTOR BLOWBACK FAN</v>
          </cell>
          <cell r="F282" t="str">
            <v>shared systems</v>
          </cell>
          <cell r="G282" t="str">
            <v>OLD PHASE3A</v>
          </cell>
          <cell r="H282" t="str">
            <v>ABANDONED EQUIPMENT</v>
          </cell>
          <cell r="I282" t="str">
            <v>Motor AC</v>
          </cell>
          <cell r="J282"/>
          <cell r="K282"/>
          <cell r="L282"/>
          <cell r="M282"/>
          <cell r="N282"/>
          <cell r="O282"/>
          <cell r="P282"/>
          <cell r="Q282"/>
          <cell r="R282"/>
          <cell r="S282"/>
          <cell r="T282"/>
          <cell r="U282">
            <v>9</v>
          </cell>
          <cell r="V282" t="str">
            <v>Run to Failure</v>
          </cell>
          <cell r="W282" t="str">
            <v>do not have</v>
          </cell>
        </row>
        <row r="283">
          <cell r="D283" t="str">
            <v>MEM-PRO-010-P3A-AEQ-6532</v>
          </cell>
          <cell r="E283" t="str">
            <v>MP3A-NE COLLECTOR TURNHEAD DRIVE</v>
          </cell>
          <cell r="F283" t="str">
            <v>shared systems</v>
          </cell>
          <cell r="G283" t="str">
            <v>OLD PHASE3A</v>
          </cell>
          <cell r="H283" t="str">
            <v>ABANDONED EQUIPMENT</v>
          </cell>
          <cell r="I283"/>
          <cell r="J283"/>
          <cell r="K283"/>
          <cell r="L283"/>
          <cell r="M283"/>
          <cell r="N283"/>
          <cell r="O283"/>
          <cell r="P283"/>
          <cell r="Q283"/>
          <cell r="R283"/>
          <cell r="S283"/>
          <cell r="T283"/>
          <cell r="U283">
            <v>9</v>
          </cell>
          <cell r="V283" t="str">
            <v>Run to Failure</v>
          </cell>
          <cell r="W283" t="str">
            <v>do not have</v>
          </cell>
        </row>
        <row r="284">
          <cell r="D284" t="str">
            <v>MEM-PRO-010-P3A-AEQ-6539</v>
          </cell>
          <cell r="E284" t="str">
            <v>MP3A-NE COLLECTOR RFV</v>
          </cell>
          <cell r="F284" t="str">
            <v>shared systems</v>
          </cell>
          <cell r="G284" t="str">
            <v>OLD PHASE3A</v>
          </cell>
          <cell r="H284" t="str">
            <v>ABANDONED EQUIPMENT</v>
          </cell>
          <cell r="I284" t="str">
            <v>Motor AC</v>
          </cell>
          <cell r="J284"/>
          <cell r="K284"/>
          <cell r="L284"/>
          <cell r="M284"/>
          <cell r="N284"/>
          <cell r="O284"/>
          <cell r="P284"/>
          <cell r="Q284"/>
          <cell r="R284"/>
          <cell r="S284"/>
          <cell r="T284"/>
          <cell r="U284">
            <v>9</v>
          </cell>
          <cell r="V284" t="str">
            <v>Run to Failure</v>
          </cell>
          <cell r="W284" t="str">
            <v>do not have</v>
          </cell>
        </row>
        <row r="285">
          <cell r="D285" t="str">
            <v>MEM-PRO-010-P3A-AEQ-6545</v>
          </cell>
          <cell r="E285" t="str">
            <v>MP3A-NORTH EXHAUST FAN</v>
          </cell>
          <cell r="F285" t="str">
            <v>shared systems</v>
          </cell>
          <cell r="G285" t="str">
            <v>OLD PHASE3A</v>
          </cell>
          <cell r="H285" t="str">
            <v>ABANDONED EQUIPMENT</v>
          </cell>
          <cell r="I285" t="str">
            <v>Motor AC</v>
          </cell>
          <cell r="J285"/>
          <cell r="K285"/>
          <cell r="L285"/>
          <cell r="M285"/>
          <cell r="N285"/>
          <cell r="O285"/>
          <cell r="P285"/>
          <cell r="Q285"/>
          <cell r="R285"/>
          <cell r="S285"/>
          <cell r="T285"/>
          <cell r="U285">
            <v>9</v>
          </cell>
          <cell r="V285" t="str">
            <v>Run to Failure</v>
          </cell>
          <cell r="W285" t="str">
            <v>do not have</v>
          </cell>
        </row>
        <row r="286">
          <cell r="D286" t="str">
            <v>MEM-PRO-010-P3A-AEQ-6549</v>
          </cell>
          <cell r="E286" t="str">
            <v>MP3A-NORTH EXHAUST COOLING FAN</v>
          </cell>
          <cell r="F286" t="str">
            <v>shared systems</v>
          </cell>
          <cell r="G286" t="str">
            <v>OLD PHASE3A</v>
          </cell>
          <cell r="H286" t="str">
            <v>ABANDONED EQUIPMENT</v>
          </cell>
          <cell r="I286" t="str">
            <v>Motor AC</v>
          </cell>
          <cell r="J286"/>
          <cell r="K286"/>
          <cell r="L286"/>
          <cell r="M286"/>
          <cell r="N286"/>
          <cell r="O286"/>
          <cell r="P286"/>
          <cell r="Q286"/>
          <cell r="R286"/>
          <cell r="S286"/>
          <cell r="T286"/>
          <cell r="U286">
            <v>9</v>
          </cell>
          <cell r="V286" t="str">
            <v>Run to Failure</v>
          </cell>
          <cell r="W286" t="str">
            <v>do not have</v>
          </cell>
        </row>
        <row r="287">
          <cell r="D287" t="str">
            <v>MEM-PRO-010-P3A-AEQ-6551</v>
          </cell>
          <cell r="E287" t="str">
            <v>MP3A-NW COLLECTOR BLOWBACK FAN</v>
          </cell>
          <cell r="F287" t="str">
            <v>shared systems</v>
          </cell>
          <cell r="G287" t="str">
            <v>OLD PHASE3A</v>
          </cell>
          <cell r="H287" t="str">
            <v>ABANDONED EQUIPMENT</v>
          </cell>
          <cell r="I287" t="str">
            <v>Motor AC</v>
          </cell>
          <cell r="J287"/>
          <cell r="K287"/>
          <cell r="L287"/>
          <cell r="M287"/>
          <cell r="N287"/>
          <cell r="O287"/>
          <cell r="P287"/>
          <cell r="Q287"/>
          <cell r="R287"/>
          <cell r="S287"/>
          <cell r="T287"/>
          <cell r="U287">
            <v>9</v>
          </cell>
          <cell r="V287" t="str">
            <v>Run to Failure</v>
          </cell>
          <cell r="W287" t="str">
            <v>do not have</v>
          </cell>
        </row>
        <row r="288">
          <cell r="D288" t="str">
            <v>MEM-PRO-010-P3A-AEQ-6552</v>
          </cell>
          <cell r="E288" t="str">
            <v>MP3A-NW COLLECTOR TURNHEAD DRIVE</v>
          </cell>
          <cell r="F288" t="str">
            <v>shared systems</v>
          </cell>
          <cell r="G288" t="str">
            <v>OLD PHASE3A</v>
          </cell>
          <cell r="H288" t="str">
            <v>ABANDONED EQUIPMENT</v>
          </cell>
          <cell r="I288"/>
          <cell r="J288"/>
          <cell r="K288"/>
          <cell r="L288"/>
          <cell r="M288"/>
          <cell r="N288"/>
          <cell r="O288"/>
          <cell r="P288"/>
          <cell r="Q288"/>
          <cell r="R288"/>
          <cell r="S288"/>
          <cell r="T288"/>
          <cell r="U288">
            <v>9</v>
          </cell>
          <cell r="V288" t="str">
            <v>Run to Failure</v>
          </cell>
          <cell r="W288" t="str">
            <v>do not have</v>
          </cell>
        </row>
        <row r="289">
          <cell r="D289" t="str">
            <v>MEM-PRO-010-UTL-PRW-6556</v>
          </cell>
          <cell r="E289" t="str">
            <v>MSS-140 DEG WTR TK SOUTH PUMP</v>
          </cell>
          <cell r="F289" t="str">
            <v>shared systems</v>
          </cell>
          <cell r="G289" t="str">
            <v>UTILITIES</v>
          </cell>
          <cell r="H289" t="str">
            <v>Process Water</v>
          </cell>
          <cell r="I289" t="str">
            <v>Motor AC</v>
          </cell>
          <cell r="J289"/>
          <cell r="K289"/>
          <cell r="L289"/>
          <cell r="M289"/>
          <cell r="N289"/>
          <cell r="O289"/>
          <cell r="P289"/>
          <cell r="Q289"/>
          <cell r="R289"/>
          <cell r="S289"/>
          <cell r="T289"/>
          <cell r="U289">
            <v>9</v>
          </cell>
          <cell r="V289" t="str">
            <v>Run to Failure</v>
          </cell>
          <cell r="W289"/>
        </row>
        <row r="290">
          <cell r="D290" t="str">
            <v>MEM-PRO-010-UTL-PRW-6557</v>
          </cell>
          <cell r="E290" t="str">
            <v>MSS-140 DEG WTR TK NORTH PUMP</v>
          </cell>
          <cell r="F290" t="str">
            <v>shared systems</v>
          </cell>
          <cell r="G290" t="str">
            <v>UTILITIES</v>
          </cell>
          <cell r="H290" t="str">
            <v>Process Water</v>
          </cell>
          <cell r="I290" t="str">
            <v>Motor AC</v>
          </cell>
          <cell r="J290"/>
          <cell r="K290"/>
          <cell r="L290"/>
          <cell r="M290"/>
          <cell r="N290"/>
          <cell r="O290"/>
          <cell r="P290"/>
          <cell r="Q290"/>
          <cell r="R290"/>
          <cell r="S290"/>
          <cell r="T290"/>
          <cell r="U290">
            <v>9</v>
          </cell>
          <cell r="V290" t="str">
            <v>Run to Failure</v>
          </cell>
          <cell r="W290"/>
        </row>
        <row r="291">
          <cell r="D291" t="str">
            <v>MEM-PRO-010-UTL-PRW-6558</v>
          </cell>
          <cell r="E291" t="str">
            <v>MSS-140 DEG WTR TK WASHDOWN HI-P PUMP</v>
          </cell>
          <cell r="F291" t="str">
            <v>shared systems</v>
          </cell>
          <cell r="G291" t="str">
            <v>UTILITIES</v>
          </cell>
          <cell r="H291" t="str">
            <v>Process Water</v>
          </cell>
          <cell r="I291" t="str">
            <v>Motor AC</v>
          </cell>
          <cell r="J291"/>
          <cell r="K291"/>
          <cell r="L291"/>
          <cell r="M291"/>
          <cell r="N291"/>
          <cell r="O291"/>
          <cell r="P291"/>
          <cell r="Q291"/>
          <cell r="R291"/>
          <cell r="S291"/>
          <cell r="T291"/>
          <cell r="U291">
            <v>9</v>
          </cell>
          <cell r="V291" t="str">
            <v>Run to Failure</v>
          </cell>
          <cell r="W291"/>
        </row>
        <row r="292">
          <cell r="D292" t="str">
            <v>MEM-PRO-010-P3A-AEQ-6559</v>
          </cell>
          <cell r="E292" t="str">
            <v>MP3A-NW COLLECTOR RFV</v>
          </cell>
          <cell r="F292" t="str">
            <v>shared systems</v>
          </cell>
          <cell r="G292" t="str">
            <v>OLD PHASE3A</v>
          </cell>
          <cell r="H292" t="str">
            <v>ABANDONED EQUIPMENT</v>
          </cell>
          <cell r="I292" t="str">
            <v>Motor AC</v>
          </cell>
          <cell r="J292"/>
          <cell r="K292"/>
          <cell r="L292"/>
          <cell r="M292"/>
          <cell r="N292"/>
          <cell r="O292"/>
          <cell r="P292"/>
          <cell r="Q292"/>
          <cell r="R292"/>
          <cell r="S292"/>
          <cell r="T292"/>
          <cell r="U292">
            <v>9</v>
          </cell>
          <cell r="V292" t="str">
            <v>Run to Failure</v>
          </cell>
          <cell r="W292" t="str">
            <v>do not have</v>
          </cell>
        </row>
        <row r="293">
          <cell r="D293" t="str">
            <v>MEM-PRO-010-UTL-PRW-6559</v>
          </cell>
          <cell r="E293" t="str">
            <v>MSS-140 DEGREE WATER TANK</v>
          </cell>
          <cell r="F293" t="str">
            <v>shared systems</v>
          </cell>
          <cell r="G293" t="str">
            <v>UTILITIES</v>
          </cell>
          <cell r="H293" t="str">
            <v>Process Water</v>
          </cell>
          <cell r="I293" t="str">
            <v>Tank</v>
          </cell>
          <cell r="J293"/>
          <cell r="K293"/>
          <cell r="L293"/>
          <cell r="M293"/>
          <cell r="N293"/>
          <cell r="O293"/>
          <cell r="P293"/>
          <cell r="Q293"/>
          <cell r="R293"/>
          <cell r="S293"/>
          <cell r="T293" t="str">
            <v>Main Plant 140 deg F Tank Temperature</v>
          </cell>
          <cell r="U293">
            <v>8</v>
          </cell>
          <cell r="V293" t="str">
            <v>Stratagy</v>
          </cell>
          <cell r="W293"/>
        </row>
        <row r="294">
          <cell r="D294" t="str">
            <v>MEM-PRO-010-P3A-AEQ-6563</v>
          </cell>
          <cell r="E294" t="str">
            <v>MP3A-SWECO OVERS DCE RFV</v>
          </cell>
          <cell r="F294" t="str">
            <v>shared systems</v>
          </cell>
          <cell r="G294" t="str">
            <v>OLD PHASE3A</v>
          </cell>
          <cell r="H294" t="str">
            <v>ABANDONED EQUIPMENT</v>
          </cell>
          <cell r="I294" t="str">
            <v>Motor AC</v>
          </cell>
          <cell r="J294"/>
          <cell r="K294"/>
          <cell r="L294"/>
          <cell r="M294"/>
          <cell r="N294"/>
          <cell r="O294"/>
          <cell r="P294"/>
          <cell r="Q294"/>
          <cell r="R294"/>
          <cell r="S294"/>
          <cell r="T294"/>
          <cell r="U294">
            <v>9</v>
          </cell>
          <cell r="V294" t="str">
            <v>Run to Failure</v>
          </cell>
          <cell r="W294" t="str">
            <v>do not have</v>
          </cell>
        </row>
        <row r="295">
          <cell r="D295" t="str">
            <v>MEM-PRO-010-P3A-AEQ-6565</v>
          </cell>
          <cell r="E295" t="str">
            <v>MP3A-SWECO OVERS GRINDING FAN</v>
          </cell>
          <cell r="F295" t="str">
            <v>shared systems</v>
          </cell>
          <cell r="G295" t="str">
            <v>OLD PHASE3A</v>
          </cell>
          <cell r="H295" t="str">
            <v>ABANDONED EQUIPMENT</v>
          </cell>
          <cell r="I295" t="str">
            <v>Motor AC</v>
          </cell>
          <cell r="J295"/>
          <cell r="K295"/>
          <cell r="L295"/>
          <cell r="M295"/>
          <cell r="N295"/>
          <cell r="O295"/>
          <cell r="P295"/>
          <cell r="Q295"/>
          <cell r="R295"/>
          <cell r="S295"/>
          <cell r="T295"/>
          <cell r="U295">
            <v>9</v>
          </cell>
          <cell r="V295" t="str">
            <v>Run to Failure</v>
          </cell>
          <cell r="W295" t="str">
            <v>do not have</v>
          </cell>
        </row>
        <row r="296">
          <cell r="D296" t="str">
            <v>MEM-PRO-010-P3A-AEQ-6571</v>
          </cell>
          <cell r="E296" t="str">
            <v>MP3A-SE COLLECTOR BLOWBACK FAN</v>
          </cell>
          <cell r="F296" t="str">
            <v>shared systems</v>
          </cell>
          <cell r="G296" t="str">
            <v>OLD PHASE3A</v>
          </cell>
          <cell r="H296" t="str">
            <v>ABANDONED EQUIPMENT</v>
          </cell>
          <cell r="I296" t="str">
            <v>Motor AC</v>
          </cell>
          <cell r="J296"/>
          <cell r="K296"/>
          <cell r="L296"/>
          <cell r="M296"/>
          <cell r="N296"/>
          <cell r="O296"/>
          <cell r="P296"/>
          <cell r="Q296"/>
          <cell r="R296"/>
          <cell r="S296"/>
          <cell r="T296"/>
          <cell r="U296">
            <v>9</v>
          </cell>
          <cell r="V296" t="str">
            <v>Run to Failure</v>
          </cell>
          <cell r="W296" t="str">
            <v>do not have</v>
          </cell>
        </row>
        <row r="297">
          <cell r="D297" t="str">
            <v>MEM-PRO-010-P3A-AEQ-6572</v>
          </cell>
          <cell r="E297" t="str">
            <v>MP3A-SE COLLECTOR TURNHEAD DRIVE</v>
          </cell>
          <cell r="F297" t="str">
            <v>shared systems</v>
          </cell>
          <cell r="G297" t="str">
            <v>OLD PHASE3A</v>
          </cell>
          <cell r="H297" t="str">
            <v>ABANDONED EQUIPMENT</v>
          </cell>
          <cell r="I297"/>
          <cell r="J297"/>
          <cell r="K297"/>
          <cell r="L297"/>
          <cell r="M297"/>
          <cell r="N297"/>
          <cell r="O297"/>
          <cell r="P297"/>
          <cell r="Q297"/>
          <cell r="R297"/>
          <cell r="S297"/>
          <cell r="T297"/>
          <cell r="U297">
            <v>9</v>
          </cell>
          <cell r="V297" t="str">
            <v>Run to Failure</v>
          </cell>
          <cell r="W297" t="str">
            <v>do not have</v>
          </cell>
        </row>
        <row r="298">
          <cell r="D298" t="str">
            <v>MEM-PRO-010-P3A-AEQ-6579</v>
          </cell>
          <cell r="E298" t="str">
            <v>MP3A-SE COLLECTOR RFV</v>
          </cell>
          <cell r="F298" t="str">
            <v>shared systems</v>
          </cell>
          <cell r="G298" t="str">
            <v>OLD PHASE3A</v>
          </cell>
          <cell r="H298" t="str">
            <v>ABANDONED EQUIPMENT</v>
          </cell>
          <cell r="I298" t="str">
            <v>Motor AC</v>
          </cell>
          <cell r="J298"/>
          <cell r="K298"/>
          <cell r="L298"/>
          <cell r="M298"/>
          <cell r="N298"/>
          <cell r="O298"/>
          <cell r="P298"/>
          <cell r="Q298"/>
          <cell r="R298"/>
          <cell r="S298"/>
          <cell r="T298"/>
          <cell r="U298">
            <v>9</v>
          </cell>
          <cell r="V298" t="str">
            <v>Run to Failure</v>
          </cell>
          <cell r="W298" t="str">
            <v>do not have</v>
          </cell>
        </row>
        <row r="299">
          <cell r="D299" t="str">
            <v>MEM-PRO-010-P3A-AEQ-6585</v>
          </cell>
          <cell r="E299" t="str">
            <v>MP3A-SOUTH EXHAUST FAN</v>
          </cell>
          <cell r="F299" t="str">
            <v>shared systems</v>
          </cell>
          <cell r="G299" t="str">
            <v>OLD PHASE3A</v>
          </cell>
          <cell r="H299" t="str">
            <v>ABANDONED EQUIPMENT</v>
          </cell>
          <cell r="I299" t="str">
            <v>Motor AC</v>
          </cell>
          <cell r="J299"/>
          <cell r="K299"/>
          <cell r="L299"/>
          <cell r="M299"/>
          <cell r="N299"/>
          <cell r="O299"/>
          <cell r="P299"/>
          <cell r="Q299"/>
          <cell r="R299"/>
          <cell r="S299"/>
          <cell r="T299"/>
          <cell r="U299">
            <v>9</v>
          </cell>
          <cell r="V299" t="str">
            <v>Run to Failure</v>
          </cell>
          <cell r="W299" t="str">
            <v>do not have</v>
          </cell>
        </row>
        <row r="300">
          <cell r="D300" t="str">
            <v>MEM-PRO-010-P3A-AEQ-6589</v>
          </cell>
          <cell r="E300" t="str">
            <v>MP3A-SOUTH EXHAUST COOLING FAN</v>
          </cell>
          <cell r="F300" t="str">
            <v>shared systems</v>
          </cell>
          <cell r="G300" t="str">
            <v>OLD PHASE3A</v>
          </cell>
          <cell r="H300" t="str">
            <v>ABANDONED EQUIPMENT</v>
          </cell>
          <cell r="I300" t="str">
            <v>Motor AC</v>
          </cell>
          <cell r="J300"/>
          <cell r="K300"/>
          <cell r="L300"/>
          <cell r="M300"/>
          <cell r="N300"/>
          <cell r="O300"/>
          <cell r="P300"/>
          <cell r="Q300"/>
          <cell r="R300"/>
          <cell r="S300"/>
          <cell r="T300"/>
          <cell r="U300">
            <v>9</v>
          </cell>
          <cell r="V300" t="str">
            <v>Run to Failure</v>
          </cell>
          <cell r="W300" t="str">
            <v>do not have</v>
          </cell>
        </row>
        <row r="301">
          <cell r="D301" t="str">
            <v>MEM-PRO-010-P3A-AEQ-6591</v>
          </cell>
          <cell r="E301" t="str">
            <v>MP3A-SW COLLECTOR BLOWBACK FAN</v>
          </cell>
          <cell r="F301" t="str">
            <v>shared systems</v>
          </cell>
          <cell r="G301" t="str">
            <v>OLD PHASE3A</v>
          </cell>
          <cell r="H301" t="str">
            <v>ABANDONED EQUIPMENT</v>
          </cell>
          <cell r="I301"/>
          <cell r="J301"/>
          <cell r="K301"/>
          <cell r="L301"/>
          <cell r="M301"/>
          <cell r="N301"/>
          <cell r="O301"/>
          <cell r="P301"/>
          <cell r="Q301"/>
          <cell r="R301"/>
          <cell r="S301"/>
          <cell r="T301"/>
          <cell r="U301">
            <v>9</v>
          </cell>
          <cell r="V301" t="str">
            <v>Run to Failure</v>
          </cell>
          <cell r="W301" t="str">
            <v>do not have</v>
          </cell>
        </row>
        <row r="302">
          <cell r="D302" t="str">
            <v>MEM-PRO-010-P3A-AEQ-6592</v>
          </cell>
          <cell r="E302" t="str">
            <v>MP3A-SW COLLECTOR TURNHEAD DRIVE</v>
          </cell>
          <cell r="F302" t="str">
            <v>shared systems</v>
          </cell>
          <cell r="G302" t="str">
            <v>OLD PHASE3A</v>
          </cell>
          <cell r="H302" t="str">
            <v>ABANDONED EQUIPMENT</v>
          </cell>
          <cell r="I302"/>
          <cell r="J302"/>
          <cell r="K302"/>
          <cell r="L302"/>
          <cell r="M302"/>
          <cell r="N302"/>
          <cell r="O302"/>
          <cell r="P302"/>
          <cell r="Q302"/>
          <cell r="R302"/>
          <cell r="S302"/>
          <cell r="T302"/>
          <cell r="U302">
            <v>9</v>
          </cell>
          <cell r="V302" t="str">
            <v>Run to Failure</v>
          </cell>
          <cell r="W302" t="str">
            <v>do not have</v>
          </cell>
        </row>
        <row r="303">
          <cell r="D303" t="str">
            <v>MEM-PRO-010-P3A-AEQ-6599</v>
          </cell>
          <cell r="E303" t="str">
            <v>MP3A-SW COLLECTOR RFV</v>
          </cell>
          <cell r="F303" t="str">
            <v>shared systems</v>
          </cell>
          <cell r="G303" t="str">
            <v>OLD PHASE3A</v>
          </cell>
          <cell r="H303" t="str">
            <v>ABANDONED EQUIPMENT</v>
          </cell>
          <cell r="I303"/>
          <cell r="J303"/>
          <cell r="K303"/>
          <cell r="L303"/>
          <cell r="M303"/>
          <cell r="N303"/>
          <cell r="O303"/>
          <cell r="P303"/>
          <cell r="Q303"/>
          <cell r="R303"/>
          <cell r="S303"/>
          <cell r="T303"/>
          <cell r="U303">
            <v>9</v>
          </cell>
          <cell r="V303" t="str">
            <v>Run to Failure</v>
          </cell>
          <cell r="W303" t="str">
            <v>do not have</v>
          </cell>
        </row>
        <row r="304">
          <cell r="D304" t="str">
            <v>MEM-PRO-010-P3A-AEQ-6621</v>
          </cell>
          <cell r="E304" t="str">
            <v>MP3A-TURBO-SCREEN CLASSIFIER RFV</v>
          </cell>
          <cell r="F304" t="str">
            <v>shared systems</v>
          </cell>
          <cell r="G304" t="str">
            <v>OLD PHASE3A</v>
          </cell>
          <cell r="H304" t="str">
            <v>ABANDONED EQUIPMENT</v>
          </cell>
          <cell r="I304" t="str">
            <v>Motor AC</v>
          </cell>
          <cell r="J304"/>
          <cell r="K304"/>
          <cell r="L304"/>
          <cell r="M304"/>
          <cell r="N304"/>
          <cell r="O304"/>
          <cell r="P304"/>
          <cell r="Q304"/>
          <cell r="R304"/>
          <cell r="S304"/>
          <cell r="T304"/>
          <cell r="U304">
            <v>9</v>
          </cell>
          <cell r="V304" t="str">
            <v>Run to Failure</v>
          </cell>
          <cell r="W304" t="str">
            <v>do not have</v>
          </cell>
        </row>
        <row r="305">
          <cell r="D305" t="str">
            <v>MEM-PRO-010-P3A-AEQ-6708</v>
          </cell>
          <cell r="E305" t="str">
            <v>MP3A-HX CIRC. PUMP</v>
          </cell>
          <cell r="F305" t="str">
            <v>shared systems</v>
          </cell>
          <cell r="G305" t="str">
            <v>OLD PHASE3A</v>
          </cell>
          <cell r="H305" t="str">
            <v>ABANDONED EQUIPMENT</v>
          </cell>
          <cell r="I305" t="str">
            <v>Motor AC</v>
          </cell>
          <cell r="J305"/>
          <cell r="K305"/>
          <cell r="L305"/>
          <cell r="M305"/>
          <cell r="N305"/>
          <cell r="O305"/>
          <cell r="P305"/>
          <cell r="Q305"/>
          <cell r="R305"/>
          <cell r="S305"/>
          <cell r="T305"/>
          <cell r="U305">
            <v>9</v>
          </cell>
          <cell r="V305" t="str">
            <v>Run to Failure</v>
          </cell>
          <cell r="W305" t="str">
            <v>do not have</v>
          </cell>
        </row>
        <row r="306">
          <cell r="D306" t="str">
            <v>MEM-PRO-010-P3A-AEQ-6755</v>
          </cell>
          <cell r="E306" t="str">
            <v>MP3A-CAUSTIC TANK</v>
          </cell>
          <cell r="F306" t="str">
            <v>shared systems</v>
          </cell>
          <cell r="G306" t="str">
            <v>OLD PHASE3A</v>
          </cell>
          <cell r="H306" t="str">
            <v>ABANDONED EQUIPMENT</v>
          </cell>
          <cell r="I306" t="str">
            <v>Tank</v>
          </cell>
          <cell r="J306"/>
          <cell r="K306"/>
          <cell r="L306"/>
          <cell r="M306"/>
          <cell r="N306"/>
          <cell r="O306"/>
          <cell r="P306"/>
          <cell r="Q306"/>
          <cell r="R306"/>
          <cell r="S306"/>
          <cell r="T306"/>
          <cell r="U306">
            <v>9</v>
          </cell>
          <cell r="V306" t="str">
            <v>Run to Failure</v>
          </cell>
          <cell r="W306" t="str">
            <v>do not have</v>
          </cell>
        </row>
        <row r="307">
          <cell r="D307" t="str">
            <v>MEM-PRO-010-MDU-AEQ-6773</v>
          </cell>
          <cell r="E307" t="str">
            <v>MMDU-CIP RETURN PUMP</v>
          </cell>
          <cell r="F307" t="str">
            <v>shared systems</v>
          </cell>
          <cell r="G307" t="str">
            <v>OLD MDU</v>
          </cell>
          <cell r="H307" t="str">
            <v>ABANDONED EQUIPMENT</v>
          </cell>
          <cell r="I307" t="str">
            <v>Motor AC</v>
          </cell>
          <cell r="J307"/>
          <cell r="K307"/>
          <cell r="L307"/>
          <cell r="M307"/>
          <cell r="N307"/>
          <cell r="O307"/>
          <cell r="P307"/>
          <cell r="Q307"/>
          <cell r="R307"/>
          <cell r="S307"/>
          <cell r="T307"/>
          <cell r="U307">
            <v>9</v>
          </cell>
          <cell r="V307" t="str">
            <v>Run to Failure</v>
          </cell>
          <cell r="W307" t="str">
            <v>do not have</v>
          </cell>
        </row>
        <row r="308">
          <cell r="D308" t="str">
            <v>MEM-PRO-010-MDU-AEQ-6779</v>
          </cell>
          <cell r="E308" t="str">
            <v>MMDU-CIP RETURN PUMP</v>
          </cell>
          <cell r="F308" t="str">
            <v>shared systems</v>
          </cell>
          <cell r="G308" t="str">
            <v>OLD MDU</v>
          </cell>
          <cell r="H308" t="str">
            <v>ABANDONED EQUIPMENT</v>
          </cell>
          <cell r="I308" t="str">
            <v>Motor AC</v>
          </cell>
          <cell r="J308"/>
          <cell r="K308"/>
          <cell r="L308"/>
          <cell r="M308"/>
          <cell r="N308"/>
          <cell r="O308"/>
          <cell r="P308"/>
          <cell r="Q308"/>
          <cell r="R308"/>
          <cell r="S308"/>
          <cell r="T308"/>
          <cell r="U308">
            <v>9</v>
          </cell>
          <cell r="V308" t="str">
            <v>Run to Failure</v>
          </cell>
          <cell r="W308" t="str">
            <v>do not have</v>
          </cell>
        </row>
        <row r="309">
          <cell r="D309" t="str">
            <v>MEM-PRO-010-MDU-AEQ-6888</v>
          </cell>
          <cell r="E309" t="str">
            <v>MMDU-DRYER EXPANSION TANK</v>
          </cell>
          <cell r="F309" t="str">
            <v>shared systems</v>
          </cell>
          <cell r="G309" t="str">
            <v>OLD MDU</v>
          </cell>
          <cell r="H309" t="str">
            <v>ABANDONED EQUIPMENT</v>
          </cell>
          <cell r="I309"/>
          <cell r="J309"/>
          <cell r="K309"/>
          <cell r="L309"/>
          <cell r="M309"/>
          <cell r="N309"/>
          <cell r="O309"/>
          <cell r="P309"/>
          <cell r="Q309"/>
          <cell r="R309"/>
          <cell r="S309"/>
          <cell r="T309"/>
          <cell r="U309">
            <v>9</v>
          </cell>
          <cell r="V309" t="str">
            <v>Run to Failure</v>
          </cell>
          <cell r="W309" t="str">
            <v>do not have</v>
          </cell>
        </row>
        <row r="310">
          <cell r="D310" t="str">
            <v>MEM-PRO-010-MDU-AEQ-6960</v>
          </cell>
          <cell r="E310" t="str">
            <v>MMDU-DRY FORCED DRAFT FAN FLOW CNTRL VLV</v>
          </cell>
          <cell r="F310" t="str">
            <v>shared systems</v>
          </cell>
          <cell r="G310" t="str">
            <v>OLD MDU</v>
          </cell>
          <cell r="H310" t="str">
            <v>ABANDONED EQUIPMENT</v>
          </cell>
          <cell r="I310"/>
          <cell r="J310"/>
          <cell r="K310"/>
          <cell r="L310"/>
          <cell r="M310"/>
          <cell r="N310"/>
          <cell r="O310"/>
          <cell r="P310"/>
          <cell r="Q310"/>
          <cell r="R310"/>
          <cell r="S310"/>
          <cell r="T310"/>
          <cell r="U310">
            <v>9</v>
          </cell>
          <cell r="V310" t="str">
            <v>Run to Failure</v>
          </cell>
          <cell r="W310" t="str">
            <v>do not have</v>
          </cell>
        </row>
        <row r="311">
          <cell r="D311" t="str">
            <v>MEM-PRO-010-MDU-AEQ-6962</v>
          </cell>
          <cell r="E311" t="str">
            <v>MMDU-COMBUSTION AIR FAN #1</v>
          </cell>
          <cell r="F311" t="str">
            <v>shared systems</v>
          </cell>
          <cell r="G311" t="str">
            <v>OLD MDU</v>
          </cell>
          <cell r="H311" t="str">
            <v>ABANDONED EQUIPMENT</v>
          </cell>
          <cell r="I311"/>
          <cell r="J311"/>
          <cell r="K311"/>
          <cell r="L311"/>
          <cell r="M311"/>
          <cell r="N311"/>
          <cell r="O311"/>
          <cell r="P311"/>
          <cell r="Q311"/>
          <cell r="R311"/>
          <cell r="S311"/>
          <cell r="T311"/>
          <cell r="U311">
            <v>9</v>
          </cell>
          <cell r="V311" t="str">
            <v>Run to Failure</v>
          </cell>
          <cell r="W311" t="str">
            <v>do not have</v>
          </cell>
        </row>
        <row r="312">
          <cell r="D312" t="str">
            <v>MEM-PRO-010-MDU-AEQ-6963</v>
          </cell>
          <cell r="E312" t="str">
            <v>MMDU-COMBUSTION AIR FAN #2</v>
          </cell>
          <cell r="F312" t="str">
            <v>shared systems</v>
          </cell>
          <cell r="G312" t="str">
            <v>OLD MDU</v>
          </cell>
          <cell r="H312" t="str">
            <v>ABANDONED EQUIPMENT</v>
          </cell>
          <cell r="I312"/>
          <cell r="J312"/>
          <cell r="K312"/>
          <cell r="L312"/>
          <cell r="M312"/>
          <cell r="N312"/>
          <cell r="O312"/>
          <cell r="P312"/>
          <cell r="Q312"/>
          <cell r="R312"/>
          <cell r="S312"/>
          <cell r="T312"/>
          <cell r="U312">
            <v>9</v>
          </cell>
          <cell r="V312" t="str">
            <v>Run to Failure</v>
          </cell>
          <cell r="W312" t="str">
            <v>do not have</v>
          </cell>
        </row>
        <row r="313">
          <cell r="D313" t="str">
            <v>MEM-PRO-010-MDU-AEQ-7008</v>
          </cell>
          <cell r="E313" t="str">
            <v>MMDU-#2 FLAKE BIN RFV</v>
          </cell>
          <cell r="F313" t="str">
            <v>shared systems</v>
          </cell>
          <cell r="G313" t="str">
            <v>OLD MDU</v>
          </cell>
          <cell r="H313" t="str">
            <v>ABANDONED EQUIPMENT</v>
          </cell>
          <cell r="I313" t="str">
            <v>Motor AC</v>
          </cell>
          <cell r="J313"/>
          <cell r="K313"/>
          <cell r="L313"/>
          <cell r="M313"/>
          <cell r="N313"/>
          <cell r="O313"/>
          <cell r="P313"/>
          <cell r="Q313"/>
          <cell r="R313"/>
          <cell r="S313"/>
          <cell r="T313"/>
          <cell r="U313">
            <v>9</v>
          </cell>
          <cell r="V313" t="str">
            <v>Run to Failure</v>
          </cell>
          <cell r="W313" t="str">
            <v>do not have</v>
          </cell>
        </row>
        <row r="314">
          <cell r="D314" t="str">
            <v>MEM-PRO-010-MDU-AEQ-7009</v>
          </cell>
          <cell r="E314" t="str">
            <v>MMDU-#4 FLAKE BIN RFV</v>
          </cell>
          <cell r="F314" t="str">
            <v>shared systems</v>
          </cell>
          <cell r="G314" t="str">
            <v>OLD MDU</v>
          </cell>
          <cell r="H314" t="str">
            <v>ABANDONED EQUIPMENT</v>
          </cell>
          <cell r="I314" t="str">
            <v>Motor AC</v>
          </cell>
          <cell r="J314"/>
          <cell r="K314"/>
          <cell r="L314"/>
          <cell r="M314"/>
          <cell r="N314"/>
          <cell r="O314"/>
          <cell r="P314"/>
          <cell r="Q314"/>
          <cell r="R314"/>
          <cell r="S314"/>
          <cell r="T314"/>
          <cell r="U314">
            <v>9</v>
          </cell>
          <cell r="V314" t="str">
            <v>Run to Failure</v>
          </cell>
          <cell r="W314" t="str">
            <v>do not have</v>
          </cell>
        </row>
        <row r="315">
          <cell r="D315" t="str">
            <v>MEM-PRO-010-MDU-AEQ-7014</v>
          </cell>
          <cell r="E315" t="str">
            <v>MMDU-FLAKE HOPPER DISCHARGE BLOWER</v>
          </cell>
          <cell r="F315" t="str">
            <v>shared systems</v>
          </cell>
          <cell r="G315" t="str">
            <v>OLD MDU</v>
          </cell>
          <cell r="H315" t="str">
            <v>ABANDONED EQUIPMENT</v>
          </cell>
          <cell r="I315" t="str">
            <v>Motor AC</v>
          </cell>
          <cell r="J315" t="str">
            <v>BLOWER ROTARY</v>
          </cell>
          <cell r="K315" t="str">
            <v>NORTH PLANT -1-NWQ</v>
          </cell>
          <cell r="L315"/>
          <cell r="M315"/>
          <cell r="N315"/>
          <cell r="O315"/>
          <cell r="P315"/>
          <cell r="Q315"/>
          <cell r="R315"/>
          <cell r="S315"/>
          <cell r="T315"/>
          <cell r="U315">
            <v>9</v>
          </cell>
          <cell r="V315" t="str">
            <v>Run to Failure</v>
          </cell>
          <cell r="W315" t="str">
            <v>do not have</v>
          </cell>
        </row>
        <row r="316">
          <cell r="D316" t="str">
            <v>MEM-PRO-010-MDU-AEQ-7018</v>
          </cell>
          <cell r="E316" t="str">
            <v>MMDU-GRINDING FLAKE COLLECTOR RJ RFV</v>
          </cell>
          <cell r="F316" t="str">
            <v>shared systems</v>
          </cell>
          <cell r="G316" t="str">
            <v>OLD MDU</v>
          </cell>
          <cell r="H316" t="str">
            <v>ABANDONED EQUIPMENT</v>
          </cell>
          <cell r="I316" t="str">
            <v>Motor AC</v>
          </cell>
          <cell r="J316"/>
          <cell r="K316"/>
          <cell r="L316"/>
          <cell r="M316"/>
          <cell r="N316"/>
          <cell r="O316"/>
          <cell r="P316"/>
          <cell r="Q316"/>
          <cell r="R316"/>
          <cell r="S316"/>
          <cell r="T316"/>
          <cell r="U316">
            <v>9</v>
          </cell>
          <cell r="V316" t="str">
            <v>Run to Failure</v>
          </cell>
          <cell r="W316" t="str">
            <v>do not have</v>
          </cell>
        </row>
        <row r="317">
          <cell r="D317" t="str">
            <v>MEM-PRO-010-MDU-AEQ-7020</v>
          </cell>
          <cell r="E317" t="str">
            <v>MMDU-#2 &amp; #4 ASP DCE FAN #1 (TO ATM)</v>
          </cell>
          <cell r="F317" t="str">
            <v>shared systems</v>
          </cell>
          <cell r="G317" t="str">
            <v>OLD MDU</v>
          </cell>
          <cell r="H317" t="str">
            <v>ABANDONED EQUIPMENT</v>
          </cell>
          <cell r="I317" t="str">
            <v>Motor AC</v>
          </cell>
          <cell r="J317"/>
          <cell r="K317"/>
          <cell r="L317"/>
          <cell r="M317"/>
          <cell r="N317"/>
          <cell r="O317"/>
          <cell r="P317"/>
          <cell r="Q317"/>
          <cell r="R317"/>
          <cell r="S317"/>
          <cell r="T317"/>
          <cell r="U317">
            <v>9</v>
          </cell>
          <cell r="V317" t="str">
            <v>Run to Failure</v>
          </cell>
          <cell r="W317" t="str">
            <v>do not have</v>
          </cell>
        </row>
        <row r="318">
          <cell r="D318" t="str">
            <v>MEM-PRO-010-MDU-AEQ-7021</v>
          </cell>
          <cell r="E318" t="str">
            <v>MMDU-#2 &amp; #4 ASP DCE FAN #2 (TO ATM)</v>
          </cell>
          <cell r="F318" t="str">
            <v>shared systems</v>
          </cell>
          <cell r="G318" t="str">
            <v>OLD MDU</v>
          </cell>
          <cell r="H318" t="str">
            <v>ABANDONED EQUIPMENT</v>
          </cell>
          <cell r="I318" t="str">
            <v>Motor AC</v>
          </cell>
          <cell r="J318"/>
          <cell r="K318"/>
          <cell r="L318"/>
          <cell r="M318"/>
          <cell r="N318"/>
          <cell r="O318"/>
          <cell r="P318"/>
          <cell r="Q318"/>
          <cell r="R318"/>
          <cell r="S318"/>
          <cell r="T318"/>
          <cell r="U318">
            <v>9</v>
          </cell>
          <cell r="V318" t="str">
            <v>Run to Failure</v>
          </cell>
          <cell r="W318" t="str">
            <v>do not have</v>
          </cell>
        </row>
        <row r="319">
          <cell r="D319" t="str">
            <v>MEM-PRO-010-MDU-AEQ-7023</v>
          </cell>
          <cell r="E319" t="str">
            <v>MP1-P1 FK BINS ASPIRATION FAN</v>
          </cell>
          <cell r="F319" t="str">
            <v>shared systems</v>
          </cell>
          <cell r="G319" t="str">
            <v>OLD MDU</v>
          </cell>
          <cell r="H319" t="str">
            <v>ABANDONED EQUIPMENT</v>
          </cell>
          <cell r="I319" t="str">
            <v>Motor AC</v>
          </cell>
          <cell r="J319"/>
          <cell r="K319"/>
          <cell r="L319"/>
          <cell r="M319"/>
          <cell r="N319"/>
          <cell r="O319"/>
          <cell r="P319"/>
          <cell r="Q319"/>
          <cell r="R319"/>
          <cell r="S319"/>
          <cell r="T319"/>
          <cell r="U319">
            <v>9</v>
          </cell>
          <cell r="V319" t="str">
            <v>Run to Failure</v>
          </cell>
          <cell r="W319" t="str">
            <v>do not have</v>
          </cell>
        </row>
        <row r="320">
          <cell r="D320" t="str">
            <v>MEM-PRO-010-MDU-AEQ-7026</v>
          </cell>
          <cell r="E320" t="str">
            <v>MMDU-Ground Flake Receiver Exhaust Fan</v>
          </cell>
          <cell r="F320" t="str">
            <v>shared systems</v>
          </cell>
          <cell r="G320" t="str">
            <v>OLD MDU</v>
          </cell>
          <cell r="H320" t="str">
            <v>ABANDONED EQUIPMENT</v>
          </cell>
          <cell r="I320" t="str">
            <v>Motor AC</v>
          </cell>
          <cell r="J320"/>
          <cell r="K320"/>
          <cell r="L320"/>
          <cell r="M320"/>
          <cell r="N320"/>
          <cell r="O320"/>
          <cell r="P320"/>
          <cell r="Q320"/>
          <cell r="R320"/>
          <cell r="S320"/>
          <cell r="T320"/>
          <cell r="U320">
            <v>9</v>
          </cell>
          <cell r="V320" t="str">
            <v>Run to Failure</v>
          </cell>
          <cell r="W320" t="str">
            <v>do not have</v>
          </cell>
        </row>
        <row r="321">
          <cell r="D321" t="str">
            <v>MEM-PRO-010-MDU-AEQ-7035</v>
          </cell>
          <cell r="E321" t="str">
            <v>MMDU-U-42" WHOLE FLAKE GRINDER</v>
          </cell>
          <cell r="F321" t="str">
            <v>shared systems</v>
          </cell>
          <cell r="G321" t="str">
            <v>OLD MDU</v>
          </cell>
          <cell r="H321" t="str">
            <v>ABANDONED EQUIPMENT</v>
          </cell>
          <cell r="I321" t="str">
            <v>Motor AC</v>
          </cell>
          <cell r="J321"/>
          <cell r="K321"/>
          <cell r="L321"/>
          <cell r="M321"/>
          <cell r="N321"/>
          <cell r="O321"/>
          <cell r="P321" t="str">
            <v>Yes</v>
          </cell>
          <cell r="Q321"/>
          <cell r="R321"/>
          <cell r="S321"/>
          <cell r="T321"/>
          <cell r="U321">
            <v>8</v>
          </cell>
          <cell r="V321" t="str">
            <v>Stratagy</v>
          </cell>
          <cell r="W321" t="str">
            <v>do not have</v>
          </cell>
        </row>
        <row r="322">
          <cell r="D322" t="str">
            <v>MEM-PRO-010-MDU-AEQ-7037</v>
          </cell>
          <cell r="E322" t="str">
            <v>MMDU-FLAKE ASP COLLECTOR EXHAUST FAN</v>
          </cell>
          <cell r="F322" t="str">
            <v>shared systems</v>
          </cell>
          <cell r="G322" t="str">
            <v>OLD MDU</v>
          </cell>
          <cell r="H322" t="str">
            <v>ABANDONED EQUIPMENT</v>
          </cell>
          <cell r="I322" t="str">
            <v>Motor AC</v>
          </cell>
          <cell r="J322"/>
          <cell r="K322"/>
          <cell r="L322"/>
          <cell r="M322"/>
          <cell r="N322"/>
          <cell r="O322"/>
          <cell r="P322"/>
          <cell r="Q322"/>
          <cell r="R322"/>
          <cell r="S322"/>
          <cell r="T322"/>
          <cell r="U322">
            <v>9</v>
          </cell>
          <cell r="V322" t="str">
            <v>Run to Failure</v>
          </cell>
          <cell r="W322" t="str">
            <v>do not have</v>
          </cell>
        </row>
        <row r="323">
          <cell r="D323" t="str">
            <v>MEM-PRO-010-PKG-SBB-7038</v>
          </cell>
          <cell r="E323" t="str">
            <v>MS2P-BB PALLET DISPENSOR CONVEYOR</v>
          </cell>
          <cell r="F323" t="str">
            <v>shared systems</v>
          </cell>
          <cell r="G323" t="str">
            <v>PACKAGING</v>
          </cell>
          <cell r="H323" t="str">
            <v>SOUTH PLANT BIG BAG</v>
          </cell>
          <cell r="I323" t="str">
            <v>Conveyor</v>
          </cell>
          <cell r="J323" t="str">
            <v>DRIVE</v>
          </cell>
          <cell r="K323" t="str">
            <v>S.Plant.L1.SE Quad</v>
          </cell>
          <cell r="L323"/>
          <cell r="M323"/>
          <cell r="N323"/>
          <cell r="O323"/>
          <cell r="P323"/>
          <cell r="Q323"/>
          <cell r="R323"/>
          <cell r="S323"/>
          <cell r="T323"/>
          <cell r="U323">
            <v>9</v>
          </cell>
          <cell r="V323" t="str">
            <v>Run to Failure</v>
          </cell>
          <cell r="W323"/>
        </row>
        <row r="324">
          <cell r="D324" t="str">
            <v>MEM-PRO-010-MDU-AEQ-7039</v>
          </cell>
          <cell r="E324" t="str">
            <v>MMDU-S. PK'ER COLL DISCH DIVERTER VALVE</v>
          </cell>
          <cell r="F324" t="str">
            <v>shared systems</v>
          </cell>
          <cell r="G324" t="str">
            <v>OLD MDU</v>
          </cell>
          <cell r="H324" t="str">
            <v>ABANDONED EQUIPMENT</v>
          </cell>
          <cell r="I324" t="str">
            <v>Valve, Power Actuated Block</v>
          </cell>
          <cell r="J324" t="str">
            <v>Conveyor</v>
          </cell>
          <cell r="K324" t="str">
            <v>S.Plant.L1.SE Quad</v>
          </cell>
          <cell r="L324"/>
          <cell r="M324"/>
          <cell r="N324"/>
          <cell r="O324"/>
          <cell r="P324"/>
          <cell r="Q324"/>
          <cell r="R324"/>
          <cell r="S324"/>
          <cell r="T324"/>
          <cell r="U324">
            <v>9</v>
          </cell>
          <cell r="V324" t="str">
            <v>Run to Failure</v>
          </cell>
          <cell r="W324" t="str">
            <v>do not have</v>
          </cell>
        </row>
        <row r="325">
          <cell r="D325" t="str">
            <v>MEM-PRO-010-PKG-SBB-7039</v>
          </cell>
          <cell r="E325" t="str">
            <v>MS2P-BB EMPTY PALLET CONVEYOR A</v>
          </cell>
          <cell r="F325" t="str">
            <v>shared systems</v>
          </cell>
          <cell r="G325" t="str">
            <v>PACKAGING</v>
          </cell>
          <cell r="H325" t="str">
            <v>SOUTH PLANT BIG BAG</v>
          </cell>
          <cell r="I325" t="str">
            <v>Conveyor</v>
          </cell>
          <cell r="J325"/>
          <cell r="K325"/>
          <cell r="L325"/>
          <cell r="M325"/>
          <cell r="N325"/>
          <cell r="O325"/>
          <cell r="P325"/>
          <cell r="Q325"/>
          <cell r="R325"/>
          <cell r="S325"/>
          <cell r="T325"/>
          <cell r="U325">
            <v>9</v>
          </cell>
          <cell r="V325" t="str">
            <v>Run to Failure</v>
          </cell>
          <cell r="W325"/>
        </row>
        <row r="326">
          <cell r="D326" t="str">
            <v>MEM-PRO-010-MDU-AEQ-7040</v>
          </cell>
          <cell r="E326" t="str">
            <v>MMDU-COLLECTOR ROTARY FEED VALVE</v>
          </cell>
          <cell r="F326" t="str">
            <v>shared systems</v>
          </cell>
          <cell r="G326" t="str">
            <v>OLD MDU</v>
          </cell>
          <cell r="H326" t="str">
            <v>ABANDONED EQUIPMENT</v>
          </cell>
          <cell r="I326" t="str">
            <v>Motor AC</v>
          </cell>
          <cell r="J326" t="str">
            <v>Conveyor</v>
          </cell>
          <cell r="K326" t="str">
            <v>S.Plant.L1.SE Quad</v>
          </cell>
          <cell r="L326"/>
          <cell r="M326"/>
          <cell r="N326"/>
          <cell r="O326"/>
          <cell r="P326"/>
          <cell r="Q326"/>
          <cell r="R326"/>
          <cell r="S326"/>
          <cell r="T326"/>
          <cell r="U326">
            <v>9</v>
          </cell>
          <cell r="V326" t="str">
            <v>Run to Failure</v>
          </cell>
          <cell r="W326" t="str">
            <v>do not have</v>
          </cell>
        </row>
        <row r="327">
          <cell r="D327" t="str">
            <v>MEM-PRO-010-PKG-SBB-7040</v>
          </cell>
          <cell r="E327" t="str">
            <v>MS2P-BB EMPTY PALLET CONVEYOR B</v>
          </cell>
          <cell r="F327" t="str">
            <v>shared systems</v>
          </cell>
          <cell r="G327" t="str">
            <v>PACKAGING</v>
          </cell>
          <cell r="H327" t="str">
            <v>SOUTH PLANT BIG BAG</v>
          </cell>
          <cell r="I327" t="str">
            <v>Conveyor</v>
          </cell>
          <cell r="J327"/>
          <cell r="K327"/>
          <cell r="L327"/>
          <cell r="M327"/>
          <cell r="N327"/>
          <cell r="O327"/>
          <cell r="P327"/>
          <cell r="Q327"/>
          <cell r="R327"/>
          <cell r="S327"/>
          <cell r="T327"/>
          <cell r="U327">
            <v>9</v>
          </cell>
          <cell r="V327" t="str">
            <v>Run to Failure</v>
          </cell>
          <cell r="W327"/>
        </row>
        <row r="328">
          <cell r="D328" t="str">
            <v>MEM-PRO-010-PKG-SBB-7043</v>
          </cell>
          <cell r="E328" t="str">
            <v>MS2P-BB PACKER CONVEYOR</v>
          </cell>
          <cell r="F328" t="str">
            <v>shared systems</v>
          </cell>
          <cell r="G328" t="str">
            <v>PACKAGING</v>
          </cell>
          <cell r="H328" t="str">
            <v>SOUTH PLANT BIG BAG</v>
          </cell>
          <cell r="I328" t="str">
            <v>Conveyor</v>
          </cell>
          <cell r="J328" t="str">
            <v>Conveyor</v>
          </cell>
          <cell r="K328" t="str">
            <v>S.Plant.L1.SE Quad</v>
          </cell>
          <cell r="L328"/>
          <cell r="M328"/>
          <cell r="N328"/>
          <cell r="O328"/>
          <cell r="P328"/>
          <cell r="Q328"/>
          <cell r="R328"/>
          <cell r="S328"/>
          <cell r="T328"/>
          <cell r="U328">
            <v>9</v>
          </cell>
          <cell r="V328" t="str">
            <v>Run to Failure</v>
          </cell>
          <cell r="W328"/>
        </row>
        <row r="329">
          <cell r="D329" t="str">
            <v>MEM-PRO-010-PKG-SBB-7045</v>
          </cell>
          <cell r="E329" t="str">
            <v>MS2P-BB INFLATION BLOWER</v>
          </cell>
          <cell r="F329" t="str">
            <v>shared systems</v>
          </cell>
          <cell r="G329" t="str">
            <v>PACKAGING</v>
          </cell>
          <cell r="H329" t="str">
            <v>SOUTH PLANT BIG BAG</v>
          </cell>
          <cell r="I329" t="str">
            <v>Blower</v>
          </cell>
          <cell r="J329"/>
          <cell r="K329"/>
          <cell r="L329"/>
          <cell r="M329"/>
          <cell r="N329"/>
          <cell r="O329"/>
          <cell r="P329"/>
          <cell r="Q329"/>
          <cell r="R329"/>
          <cell r="S329"/>
          <cell r="T329"/>
          <cell r="U329">
            <v>9</v>
          </cell>
          <cell r="V329" t="str">
            <v>Run to Failure</v>
          </cell>
          <cell r="W329"/>
        </row>
        <row r="330">
          <cell r="D330" t="str">
            <v>MEM-PRO-010-MDU-AEQ-7046</v>
          </cell>
          <cell r="E330" t="str">
            <v>MMDU-10 TON SURGE BIN VIBRAT BIN DISCH</v>
          </cell>
          <cell r="F330" t="str">
            <v>shared systems</v>
          </cell>
          <cell r="G330" t="str">
            <v>OLD MDU</v>
          </cell>
          <cell r="H330" t="str">
            <v>ABANDONED EQUIPMENT</v>
          </cell>
          <cell r="I330"/>
          <cell r="J330" t="str">
            <v>Conveyor</v>
          </cell>
          <cell r="K330" t="str">
            <v>S.Plant.L1.SE Quad</v>
          </cell>
          <cell r="L330"/>
          <cell r="M330"/>
          <cell r="N330"/>
          <cell r="O330"/>
          <cell r="P330"/>
          <cell r="Q330"/>
          <cell r="R330"/>
          <cell r="S330"/>
          <cell r="T330"/>
          <cell r="U330">
            <v>9</v>
          </cell>
          <cell r="V330" t="str">
            <v>Run to Failure</v>
          </cell>
          <cell r="W330" t="str">
            <v>do not have</v>
          </cell>
        </row>
        <row r="331">
          <cell r="D331" t="str">
            <v>MEM-PRO-010-PKG-SBB-7046</v>
          </cell>
          <cell r="E331" t="str">
            <v>MS2P-BB DISCHARGE CONVEYOR A</v>
          </cell>
          <cell r="F331" t="str">
            <v>shared systems</v>
          </cell>
          <cell r="G331" t="str">
            <v>PACKAGING</v>
          </cell>
          <cell r="H331" t="str">
            <v>SOUTH PLANT BIG BAG</v>
          </cell>
          <cell r="I331" t="str">
            <v>Conveyor</v>
          </cell>
          <cell r="J331"/>
          <cell r="K331"/>
          <cell r="L331"/>
          <cell r="M331"/>
          <cell r="N331"/>
          <cell r="O331"/>
          <cell r="P331"/>
          <cell r="Q331"/>
          <cell r="R331"/>
          <cell r="S331"/>
          <cell r="T331"/>
          <cell r="U331">
            <v>9</v>
          </cell>
          <cell r="V331" t="str">
            <v>Run to Failure</v>
          </cell>
          <cell r="W331"/>
        </row>
        <row r="332">
          <cell r="D332" t="str">
            <v>MEM-PRO-010-MDU-AEQ-7047</v>
          </cell>
          <cell r="E332" t="str">
            <v>MMDU-10 TON SURGE BIN DISC CONTROL GATE</v>
          </cell>
          <cell r="F332" t="str">
            <v>shared systems</v>
          </cell>
          <cell r="G332" t="str">
            <v>OLD MDU</v>
          </cell>
          <cell r="H332" t="str">
            <v>ABANDONED EQUIPMENT</v>
          </cell>
          <cell r="I332" t="str">
            <v>Valve, Power Actuated Block</v>
          </cell>
          <cell r="J332" t="str">
            <v>Conveyor</v>
          </cell>
          <cell r="K332" t="str">
            <v>S.Plant.L1.SE Quad</v>
          </cell>
          <cell r="L332"/>
          <cell r="M332"/>
          <cell r="N332"/>
          <cell r="O332"/>
          <cell r="P332"/>
          <cell r="Q332"/>
          <cell r="R332"/>
          <cell r="S332"/>
          <cell r="T332"/>
          <cell r="U332">
            <v>9</v>
          </cell>
          <cell r="V332" t="str">
            <v>Run to Failure</v>
          </cell>
          <cell r="W332" t="str">
            <v>do not have</v>
          </cell>
        </row>
        <row r="333">
          <cell r="D333" t="str">
            <v>MEM-PRO-010-PKG-SBB-7047</v>
          </cell>
          <cell r="E333" t="str">
            <v>MS2P-BB DISCHARGE CONVEYOR B</v>
          </cell>
          <cell r="F333" t="str">
            <v>shared systems</v>
          </cell>
          <cell r="G333" t="str">
            <v>PACKAGING</v>
          </cell>
          <cell r="H333" t="str">
            <v>SOUTH PLANT BIG BAG</v>
          </cell>
          <cell r="I333" t="str">
            <v>Conveyor</v>
          </cell>
          <cell r="J333"/>
          <cell r="K333"/>
          <cell r="L333"/>
          <cell r="M333"/>
          <cell r="N333"/>
          <cell r="O333"/>
          <cell r="P333"/>
          <cell r="Q333"/>
          <cell r="R333"/>
          <cell r="S333"/>
          <cell r="T333"/>
          <cell r="U333">
            <v>9</v>
          </cell>
          <cell r="V333" t="str">
            <v>Run to Failure</v>
          </cell>
          <cell r="W333"/>
        </row>
        <row r="334">
          <cell r="D334" t="str">
            <v>MEM-PRO-010-MDU-AEQ-7048</v>
          </cell>
          <cell r="E334" t="str">
            <v>MMDU-SOY FLAKE FEEDER ACRISON FEEDER</v>
          </cell>
          <cell r="F334" t="str">
            <v>shared systems</v>
          </cell>
          <cell r="G334" t="str">
            <v>OLD MDU</v>
          </cell>
          <cell r="H334" t="str">
            <v>ABANDONED EQUIPMENT</v>
          </cell>
          <cell r="I334" t="str">
            <v>Motor AC</v>
          </cell>
          <cell r="J334" t="str">
            <v>Conveyor</v>
          </cell>
          <cell r="K334" t="str">
            <v>S.Plant.L1.SE Quad</v>
          </cell>
          <cell r="L334"/>
          <cell r="M334"/>
          <cell r="N334"/>
          <cell r="O334"/>
          <cell r="P334"/>
          <cell r="Q334"/>
          <cell r="R334"/>
          <cell r="S334"/>
          <cell r="T334"/>
          <cell r="U334">
            <v>9</v>
          </cell>
          <cell r="V334" t="str">
            <v>Run to Failure</v>
          </cell>
          <cell r="W334" t="str">
            <v>do not have</v>
          </cell>
        </row>
        <row r="335">
          <cell r="D335" t="str">
            <v>MEM-PRO-010-PKG-SBB-7048</v>
          </cell>
          <cell r="E335" t="str">
            <v>MS2P-BB DISCHARGE CONVEYOR C</v>
          </cell>
          <cell r="F335" t="str">
            <v>shared systems</v>
          </cell>
          <cell r="G335" t="str">
            <v>PACKAGING</v>
          </cell>
          <cell r="H335" t="str">
            <v>SOUTH PLANT BIG BAG</v>
          </cell>
          <cell r="I335" t="str">
            <v>Conveyor</v>
          </cell>
          <cell r="J335"/>
          <cell r="K335"/>
          <cell r="L335"/>
          <cell r="M335"/>
          <cell r="N335"/>
          <cell r="O335"/>
          <cell r="P335"/>
          <cell r="Q335"/>
          <cell r="R335"/>
          <cell r="S335"/>
          <cell r="T335"/>
          <cell r="U335">
            <v>9</v>
          </cell>
          <cell r="V335" t="str">
            <v>Run to Failure</v>
          </cell>
          <cell r="W335"/>
        </row>
        <row r="336">
          <cell r="D336" t="str">
            <v>MEM-PRO-010-PKG-SBB-7049</v>
          </cell>
          <cell r="E336" t="str">
            <v>MS2P-BB DISCHARGE CONVEYOR D</v>
          </cell>
          <cell r="F336" t="str">
            <v>shared systems</v>
          </cell>
          <cell r="G336" t="str">
            <v>PACKAGING</v>
          </cell>
          <cell r="H336" t="str">
            <v>SOUTH PLANT BIG BAG</v>
          </cell>
          <cell r="I336" t="str">
            <v>Conveyor</v>
          </cell>
          <cell r="J336" t="str">
            <v>Conveyor</v>
          </cell>
          <cell r="K336" t="str">
            <v>S.Plant.L1.SE Quad</v>
          </cell>
          <cell r="L336"/>
          <cell r="M336"/>
          <cell r="N336"/>
          <cell r="O336"/>
          <cell r="P336"/>
          <cell r="Q336"/>
          <cell r="R336"/>
          <cell r="S336"/>
          <cell r="T336"/>
          <cell r="U336">
            <v>9</v>
          </cell>
          <cell r="V336" t="str">
            <v>Run to Failure</v>
          </cell>
          <cell r="W336"/>
        </row>
        <row r="337">
          <cell r="D337" t="str">
            <v>MEM-PRO-010-PKG-SBB-7050</v>
          </cell>
          <cell r="E337" t="str">
            <v>MS2P-BB GRAVITY CONVEYOR</v>
          </cell>
          <cell r="F337" t="str">
            <v>shared systems</v>
          </cell>
          <cell r="G337" t="str">
            <v>PACKAGING</v>
          </cell>
          <cell r="H337" t="str">
            <v>SOUTH PLANT BIG BAG</v>
          </cell>
          <cell r="I337" t="str">
            <v>Conveyor</v>
          </cell>
          <cell r="J337"/>
          <cell r="K337"/>
          <cell r="L337"/>
          <cell r="M337"/>
          <cell r="N337"/>
          <cell r="O337"/>
          <cell r="P337"/>
          <cell r="Q337"/>
          <cell r="R337"/>
          <cell r="S337"/>
          <cell r="T337"/>
          <cell r="U337">
            <v>9</v>
          </cell>
          <cell r="V337" t="str">
            <v>Run to Failure</v>
          </cell>
          <cell r="W337"/>
        </row>
        <row r="338">
          <cell r="D338" t="str">
            <v>MEM-PRO-010-MDU-AEQ-7056</v>
          </cell>
          <cell r="E338" t="str">
            <v>MMDU-FLAKE/LIME WET-IN SCREW CONVEYOR</v>
          </cell>
          <cell r="F338" t="str">
            <v>shared systems</v>
          </cell>
          <cell r="G338" t="str">
            <v>OLD MDU</v>
          </cell>
          <cell r="H338" t="str">
            <v>ABANDONED EQUIPMENT</v>
          </cell>
          <cell r="I338" t="str">
            <v>Motor AC</v>
          </cell>
          <cell r="J338"/>
          <cell r="K338"/>
          <cell r="L338"/>
          <cell r="M338"/>
          <cell r="N338"/>
          <cell r="O338"/>
          <cell r="P338"/>
          <cell r="Q338"/>
          <cell r="R338"/>
          <cell r="S338"/>
          <cell r="T338"/>
          <cell r="U338">
            <v>9</v>
          </cell>
          <cell r="V338" t="str">
            <v>Run to Failure</v>
          </cell>
          <cell r="W338" t="str">
            <v>do not have</v>
          </cell>
        </row>
        <row r="339">
          <cell r="D339" t="str">
            <v>MEM-PRO-010-MDU-AEQ-7058</v>
          </cell>
          <cell r="E339" t="str">
            <v>MMDU-FLAKE HOPPER DISCHARGE BLOWER</v>
          </cell>
          <cell r="F339" t="str">
            <v>shared systems</v>
          </cell>
          <cell r="G339" t="str">
            <v>OLD MDU</v>
          </cell>
          <cell r="H339" t="str">
            <v>ABANDONED EQUIPMENT</v>
          </cell>
          <cell r="I339" t="str">
            <v>Damper</v>
          </cell>
          <cell r="J339"/>
          <cell r="K339"/>
          <cell r="L339"/>
          <cell r="M339"/>
          <cell r="N339"/>
          <cell r="O339"/>
          <cell r="P339"/>
          <cell r="Q339"/>
          <cell r="R339"/>
          <cell r="S339"/>
          <cell r="T339"/>
          <cell r="U339">
            <v>9</v>
          </cell>
          <cell r="V339" t="str">
            <v>Run to Failure</v>
          </cell>
          <cell r="W339" t="str">
            <v>do not have</v>
          </cell>
        </row>
        <row r="340">
          <cell r="D340" t="str">
            <v>MEM-PRO-010-MDU-AEQ-7068</v>
          </cell>
          <cell r="E340" t="str">
            <v>MMDU-FLAKE BIN RJ BLOWBACK FAN</v>
          </cell>
          <cell r="F340" t="str">
            <v>shared systems</v>
          </cell>
          <cell r="G340" t="str">
            <v>OLD MDU</v>
          </cell>
          <cell r="H340" t="str">
            <v>ABANDONED EQUIPMENT</v>
          </cell>
          <cell r="I340" t="str">
            <v>Motor AC</v>
          </cell>
          <cell r="J340"/>
          <cell r="K340"/>
          <cell r="L340"/>
          <cell r="M340"/>
          <cell r="N340"/>
          <cell r="O340"/>
          <cell r="P340"/>
          <cell r="Q340"/>
          <cell r="R340"/>
          <cell r="S340"/>
          <cell r="T340"/>
          <cell r="U340">
            <v>9</v>
          </cell>
          <cell r="V340" t="str">
            <v>Run to Failure</v>
          </cell>
          <cell r="W340" t="str">
            <v>do not have</v>
          </cell>
        </row>
        <row r="341">
          <cell r="D341" t="str">
            <v>MEM-PRO-010-MDU-AEQ-7368</v>
          </cell>
          <cell r="E341" t="str">
            <v>MMDU-FLAKE BIN RJ BLOWBACK FAN</v>
          </cell>
          <cell r="F341" t="str">
            <v>shared systems</v>
          </cell>
          <cell r="G341" t="str">
            <v>OLD MDU</v>
          </cell>
          <cell r="H341" t="str">
            <v>ABANDONED EQUIPMENT</v>
          </cell>
          <cell r="I341" t="str">
            <v>Pressure Transmitter</v>
          </cell>
          <cell r="J341"/>
          <cell r="K341"/>
          <cell r="L341"/>
          <cell r="M341"/>
          <cell r="N341"/>
          <cell r="O341"/>
          <cell r="P341"/>
          <cell r="Q341"/>
          <cell r="R341"/>
          <cell r="S341"/>
          <cell r="T341"/>
          <cell r="U341">
            <v>9</v>
          </cell>
          <cell r="V341" t="str">
            <v>Run to Failure</v>
          </cell>
          <cell r="W341" t="str">
            <v>do not have</v>
          </cell>
        </row>
        <row r="342">
          <cell r="D342" t="str">
            <v>MEM-PRO-010-MDU-AEQ-7376</v>
          </cell>
          <cell r="E342" t="str">
            <v>MMDU-CHILL TK #1 &amp; #2 CIP RETURN PUMP</v>
          </cell>
          <cell r="F342" t="str">
            <v>shared systems</v>
          </cell>
          <cell r="G342" t="str">
            <v>OLD MDU</v>
          </cell>
          <cell r="H342" t="str">
            <v>ABANDONED EQUIPMENT</v>
          </cell>
          <cell r="I342" t="str">
            <v>Motor AC</v>
          </cell>
          <cell r="J342"/>
          <cell r="K342"/>
          <cell r="L342"/>
          <cell r="M342"/>
          <cell r="N342"/>
          <cell r="O342"/>
          <cell r="P342"/>
          <cell r="Q342"/>
          <cell r="R342"/>
          <cell r="S342"/>
          <cell r="T342"/>
          <cell r="U342">
            <v>9</v>
          </cell>
          <cell r="V342" t="str">
            <v>Run to Failure</v>
          </cell>
          <cell r="W342" t="str">
            <v>do not have</v>
          </cell>
        </row>
        <row r="343">
          <cell r="D343" t="str">
            <v>MEM-PRO-010-MDU-AEQ-7400</v>
          </cell>
          <cell r="E343" t="str">
            <v>MMDU-WEST CHILL TANK #1</v>
          </cell>
          <cell r="F343" t="str">
            <v>shared systems</v>
          </cell>
          <cell r="G343" t="str">
            <v>OLD MDU</v>
          </cell>
          <cell r="H343" t="str">
            <v>ABANDONED EQUIPMENT</v>
          </cell>
          <cell r="I343" t="str">
            <v>Tank</v>
          </cell>
          <cell r="J343"/>
          <cell r="K343"/>
          <cell r="L343"/>
          <cell r="M343"/>
          <cell r="N343"/>
          <cell r="O343"/>
          <cell r="P343"/>
          <cell r="Q343"/>
          <cell r="R343"/>
          <cell r="S343"/>
          <cell r="T343"/>
          <cell r="U343">
            <v>9</v>
          </cell>
          <cell r="V343" t="str">
            <v>Run to Failure</v>
          </cell>
          <cell r="W343" t="str">
            <v>do not have</v>
          </cell>
        </row>
        <row r="344">
          <cell r="D344" t="str">
            <v>MEM-PRO-010-MDU-AEQ-7401</v>
          </cell>
          <cell r="E344" t="str">
            <v>MMDU-EAST CHILL TANK #2</v>
          </cell>
          <cell r="F344" t="str">
            <v>shared systems</v>
          </cell>
          <cell r="G344" t="str">
            <v>OLD MDU</v>
          </cell>
          <cell r="H344" t="str">
            <v>ABANDONED EQUIPMENT</v>
          </cell>
          <cell r="I344" t="str">
            <v>Tank</v>
          </cell>
          <cell r="J344"/>
          <cell r="K344"/>
          <cell r="L344"/>
          <cell r="M344"/>
          <cell r="N344"/>
          <cell r="O344"/>
          <cell r="P344"/>
          <cell r="Q344"/>
          <cell r="R344"/>
          <cell r="S344"/>
          <cell r="T344"/>
          <cell r="U344">
            <v>9</v>
          </cell>
          <cell r="V344" t="str">
            <v>Run to Failure</v>
          </cell>
          <cell r="W344" t="str">
            <v>do not have</v>
          </cell>
        </row>
        <row r="345">
          <cell r="D345" t="str">
            <v>MEM-PRO-010-MDU-AEQ-7407</v>
          </cell>
          <cell r="E345" t="str">
            <v>MMDU-EAST CHILL TANK #2 AGITATOR</v>
          </cell>
          <cell r="F345" t="str">
            <v>shared systems</v>
          </cell>
          <cell r="G345" t="str">
            <v>OLD MDU</v>
          </cell>
          <cell r="H345" t="str">
            <v>ABANDONED EQUIPMENT</v>
          </cell>
          <cell r="I345" t="str">
            <v>Motor Control Center</v>
          </cell>
          <cell r="J345"/>
          <cell r="K345"/>
          <cell r="L345"/>
          <cell r="M345"/>
          <cell r="N345"/>
          <cell r="O345"/>
          <cell r="P345"/>
          <cell r="Q345"/>
          <cell r="R345"/>
          <cell r="S345"/>
          <cell r="T345"/>
          <cell r="U345">
            <v>9</v>
          </cell>
          <cell r="V345" t="str">
            <v>Run to Failure</v>
          </cell>
          <cell r="W345" t="str">
            <v>do not have</v>
          </cell>
        </row>
        <row r="346">
          <cell r="D346" t="str">
            <v>MEM-PRO-010-MDU-AEQ-7408</v>
          </cell>
          <cell r="E346" t="str">
            <v>MMDU-WEST CHILL TANK #1 AGITATOR</v>
          </cell>
          <cell r="F346" t="str">
            <v>shared systems</v>
          </cell>
          <cell r="G346" t="str">
            <v>OLD MDU</v>
          </cell>
          <cell r="H346" t="str">
            <v>ABANDONED EQUIPMENT</v>
          </cell>
          <cell r="I346" t="str">
            <v>Motor Control Center</v>
          </cell>
          <cell r="J346"/>
          <cell r="K346"/>
          <cell r="L346"/>
          <cell r="M346"/>
          <cell r="N346"/>
          <cell r="O346"/>
          <cell r="P346"/>
          <cell r="Q346"/>
          <cell r="R346"/>
          <cell r="S346"/>
          <cell r="T346"/>
          <cell r="U346">
            <v>9</v>
          </cell>
          <cell r="V346" t="str">
            <v>Run to Failure</v>
          </cell>
          <cell r="W346" t="str">
            <v>do not have</v>
          </cell>
        </row>
        <row r="347">
          <cell r="D347" t="str">
            <v>MEM-PRO-010-MDU-AEQ-7437</v>
          </cell>
          <cell r="E347" t="str">
            <v>MMDU-T60 K-TRON RFV</v>
          </cell>
          <cell r="F347" t="str">
            <v>shared systems</v>
          </cell>
          <cell r="G347" t="str">
            <v>OLD MDU</v>
          </cell>
          <cell r="H347" t="str">
            <v>ABANDONED EQUIPMENT</v>
          </cell>
          <cell r="I347"/>
          <cell r="J347"/>
          <cell r="K347"/>
          <cell r="L347"/>
          <cell r="M347"/>
          <cell r="N347"/>
          <cell r="O347"/>
          <cell r="P347"/>
          <cell r="Q347"/>
          <cell r="R347"/>
          <cell r="S347"/>
          <cell r="T347"/>
          <cell r="U347">
            <v>9</v>
          </cell>
          <cell r="V347" t="str">
            <v>Run to Failure</v>
          </cell>
          <cell r="W347" t="str">
            <v>do not have</v>
          </cell>
        </row>
        <row r="348">
          <cell r="D348" t="str">
            <v>MEM-PRO-010-MDU-AEQ-7438</v>
          </cell>
          <cell r="E348" t="str">
            <v>MMDU-120 CU FT SURGE BIN AGITATOR</v>
          </cell>
          <cell r="F348" t="str">
            <v>shared systems</v>
          </cell>
          <cell r="G348" t="str">
            <v>OLD MDU</v>
          </cell>
          <cell r="H348" t="str">
            <v>ABANDONED EQUIPMENT</v>
          </cell>
          <cell r="I348"/>
          <cell r="J348"/>
          <cell r="K348"/>
          <cell r="L348"/>
          <cell r="M348"/>
          <cell r="N348"/>
          <cell r="O348"/>
          <cell r="P348"/>
          <cell r="Q348"/>
          <cell r="R348"/>
          <cell r="S348"/>
          <cell r="T348"/>
          <cell r="U348">
            <v>9</v>
          </cell>
          <cell r="V348" t="str">
            <v>Run to Failure</v>
          </cell>
          <cell r="W348" t="str">
            <v>do not have</v>
          </cell>
        </row>
        <row r="349">
          <cell r="D349" t="str">
            <v>MEM-PRO-010-MDU-AEQ-7487</v>
          </cell>
          <cell r="E349" t="str">
            <v>MMDU-MD20 RFV - LIQUIVERTER</v>
          </cell>
          <cell r="F349" t="str">
            <v>shared systems</v>
          </cell>
          <cell r="G349" t="str">
            <v>OLD MDU</v>
          </cell>
          <cell r="H349" t="str">
            <v>ABANDONED EQUIPMENT</v>
          </cell>
          <cell r="I349"/>
          <cell r="J349"/>
          <cell r="K349"/>
          <cell r="L349"/>
          <cell r="M349"/>
          <cell r="N349"/>
          <cell r="O349"/>
          <cell r="P349"/>
          <cell r="Q349"/>
          <cell r="R349"/>
          <cell r="S349"/>
          <cell r="T349"/>
          <cell r="U349">
            <v>9</v>
          </cell>
          <cell r="V349" t="str">
            <v>Run to Failure</v>
          </cell>
          <cell r="W349" t="str">
            <v>do not have</v>
          </cell>
        </row>
        <row r="350">
          <cell r="D350" t="str">
            <v>MEM-PRO-010-MDU-AEQ-7623</v>
          </cell>
          <cell r="E350" t="str">
            <v>MMDU-BLENDR RJ COLL #2 EXH FAN PRES XMTR</v>
          </cell>
          <cell r="F350" t="str">
            <v>shared systems</v>
          </cell>
          <cell r="G350" t="str">
            <v>OLD MDU</v>
          </cell>
          <cell r="H350" t="str">
            <v>ABANDONED EQUIPMENT</v>
          </cell>
          <cell r="I350"/>
          <cell r="J350"/>
          <cell r="K350"/>
          <cell r="L350"/>
          <cell r="M350"/>
          <cell r="N350"/>
          <cell r="O350"/>
          <cell r="P350"/>
          <cell r="Q350"/>
          <cell r="R350"/>
          <cell r="S350"/>
          <cell r="T350"/>
          <cell r="U350">
            <v>9</v>
          </cell>
          <cell r="V350" t="str">
            <v>Run to Failure</v>
          </cell>
          <cell r="W350" t="str">
            <v>do not have</v>
          </cell>
        </row>
        <row r="351">
          <cell r="D351" t="str">
            <v>MEM-PRO-010-MDU-AEQ-7657</v>
          </cell>
          <cell r="E351" t="str">
            <v>MMDU-E. COLLECTOR BLOWBACK FAN</v>
          </cell>
          <cell r="F351" t="str">
            <v>shared systems</v>
          </cell>
          <cell r="G351" t="str">
            <v>OLD MDU</v>
          </cell>
          <cell r="H351" t="str">
            <v>ABANDONED EQUIPMENT</v>
          </cell>
          <cell r="I351"/>
          <cell r="J351"/>
          <cell r="K351"/>
          <cell r="L351"/>
          <cell r="M351"/>
          <cell r="N351"/>
          <cell r="O351"/>
          <cell r="P351"/>
          <cell r="Q351"/>
          <cell r="R351"/>
          <cell r="S351"/>
          <cell r="T351"/>
          <cell r="U351">
            <v>9</v>
          </cell>
          <cell r="V351" t="str">
            <v>Run to Failure</v>
          </cell>
          <cell r="W351" t="str">
            <v>do not have</v>
          </cell>
        </row>
        <row r="352">
          <cell r="D352" t="str">
            <v>MEM-PRO-010-MDU-AEQ-7658</v>
          </cell>
          <cell r="E352" t="str">
            <v>MMDU-W. COLLECTOR BLOWBACK FAN</v>
          </cell>
          <cell r="F352" t="str">
            <v>shared systems</v>
          </cell>
          <cell r="G352" t="str">
            <v>OLD MDU</v>
          </cell>
          <cell r="H352" t="str">
            <v>ABANDONED EQUIPMENT</v>
          </cell>
          <cell r="I352"/>
          <cell r="J352"/>
          <cell r="K352"/>
          <cell r="L352"/>
          <cell r="M352"/>
          <cell r="N352"/>
          <cell r="O352"/>
          <cell r="P352"/>
          <cell r="Q352"/>
          <cell r="R352"/>
          <cell r="S352"/>
          <cell r="T352"/>
          <cell r="U352">
            <v>9</v>
          </cell>
          <cell r="V352" t="str">
            <v>Run to Failure</v>
          </cell>
          <cell r="W352" t="str">
            <v>do not have</v>
          </cell>
        </row>
        <row r="353">
          <cell r="D353" t="str">
            <v>MEM-PRO-010-MDU-AEQ-7659</v>
          </cell>
          <cell r="E353" t="str">
            <v>MMDU-COOLING RING FAN</v>
          </cell>
          <cell r="F353" t="str">
            <v>shared systems</v>
          </cell>
          <cell r="G353" t="str">
            <v>OLD MDU</v>
          </cell>
          <cell r="H353" t="str">
            <v>ABANDONED EQUIPMENT</v>
          </cell>
          <cell r="I353"/>
          <cell r="J353"/>
          <cell r="K353"/>
          <cell r="L353"/>
          <cell r="M353"/>
          <cell r="N353"/>
          <cell r="O353"/>
          <cell r="P353"/>
          <cell r="Q353"/>
          <cell r="R353"/>
          <cell r="S353"/>
          <cell r="T353"/>
          <cell r="U353">
            <v>9</v>
          </cell>
          <cell r="V353" t="str">
            <v>Run to Failure</v>
          </cell>
          <cell r="W353" t="str">
            <v>do not have</v>
          </cell>
        </row>
        <row r="354">
          <cell r="D354" t="str">
            <v>MEM-PRO-010-MDU-AEQ-7660</v>
          </cell>
          <cell r="E354" t="str">
            <v>MMDU-INDIR BURNER COMBUSTION FAN</v>
          </cell>
          <cell r="F354" t="str">
            <v>shared systems</v>
          </cell>
          <cell r="G354" t="str">
            <v>OLD MDU</v>
          </cell>
          <cell r="H354" t="str">
            <v>ABANDONED EQUIPMENT</v>
          </cell>
          <cell r="I354"/>
          <cell r="J354"/>
          <cell r="K354"/>
          <cell r="L354"/>
          <cell r="M354"/>
          <cell r="N354"/>
          <cell r="O354"/>
          <cell r="P354"/>
          <cell r="Q354"/>
          <cell r="R354"/>
          <cell r="S354"/>
          <cell r="T354"/>
          <cell r="U354">
            <v>9</v>
          </cell>
          <cell r="V354" t="str">
            <v>Run to Failure</v>
          </cell>
          <cell r="W354" t="str">
            <v>do not have</v>
          </cell>
        </row>
        <row r="355">
          <cell r="D355" t="str">
            <v>MEM-PRO-010-MDU-AEQ-7666</v>
          </cell>
          <cell r="E355" t="str">
            <v>MMDU-COLLECTOR #2 BLOWBACK FAN</v>
          </cell>
          <cell r="F355" t="str">
            <v>shared systems</v>
          </cell>
          <cell r="G355" t="str">
            <v>OLD MDU</v>
          </cell>
          <cell r="H355" t="str">
            <v>ABANDONED EQUIPMENT</v>
          </cell>
          <cell r="I355"/>
          <cell r="J355"/>
          <cell r="K355"/>
          <cell r="L355"/>
          <cell r="M355"/>
          <cell r="N355"/>
          <cell r="O355"/>
          <cell r="P355"/>
          <cell r="Q355"/>
          <cell r="R355"/>
          <cell r="S355"/>
          <cell r="T355"/>
          <cell r="U355">
            <v>9</v>
          </cell>
          <cell r="V355" t="str">
            <v>Run to Failure</v>
          </cell>
          <cell r="W355" t="str">
            <v>do not have</v>
          </cell>
        </row>
        <row r="356">
          <cell r="D356" t="str">
            <v>MEM-PRO-010-MDU-AEQ-7667</v>
          </cell>
          <cell r="E356" t="str">
            <v>MMDU-COLLECTOR #1 BLOWBACK FAN</v>
          </cell>
          <cell r="F356" t="str">
            <v>shared systems</v>
          </cell>
          <cell r="G356" t="str">
            <v>OLD MDU</v>
          </cell>
          <cell r="H356" t="str">
            <v>ABANDONED EQUIPMENT</v>
          </cell>
          <cell r="I356"/>
          <cell r="J356"/>
          <cell r="K356"/>
          <cell r="L356"/>
          <cell r="M356"/>
          <cell r="N356"/>
          <cell r="O356"/>
          <cell r="P356"/>
          <cell r="Q356"/>
          <cell r="R356"/>
          <cell r="S356"/>
          <cell r="T356"/>
          <cell r="U356">
            <v>9</v>
          </cell>
          <cell r="V356" t="str">
            <v>Run to Failure</v>
          </cell>
          <cell r="W356" t="str">
            <v>do not have</v>
          </cell>
        </row>
        <row r="357">
          <cell r="D357" t="str">
            <v>MEM-PRO-010-MDU-AEQ-7699</v>
          </cell>
          <cell r="E357" t="str">
            <v>MMDU-INDIR B C FAN INTAKE FILTER</v>
          </cell>
          <cell r="F357" t="str">
            <v>shared systems</v>
          </cell>
          <cell r="G357" t="str">
            <v>OLD MDU</v>
          </cell>
          <cell r="H357" t="str">
            <v>ABANDONED EQUIPMENT</v>
          </cell>
          <cell r="I357"/>
          <cell r="J357"/>
          <cell r="K357"/>
          <cell r="L357"/>
          <cell r="M357"/>
          <cell r="N357"/>
          <cell r="O357"/>
          <cell r="P357"/>
          <cell r="Q357"/>
          <cell r="R357"/>
          <cell r="S357"/>
          <cell r="T357"/>
          <cell r="U357">
            <v>9</v>
          </cell>
          <cell r="V357" t="str">
            <v>Run to Failure</v>
          </cell>
          <cell r="W357" t="str">
            <v>do not have</v>
          </cell>
        </row>
        <row r="358">
          <cell r="D358" t="str">
            <v>MEM-PRO-010-MDU-AEQ-7707</v>
          </cell>
          <cell r="E358" t="str">
            <v>MMDU-FLOW VALVE TO #7700 FEED PUMP</v>
          </cell>
          <cell r="F358" t="str">
            <v>shared systems</v>
          </cell>
          <cell r="G358" t="str">
            <v>OLD MDU</v>
          </cell>
          <cell r="H358" t="str">
            <v>ABANDONED EQUIPMENT</v>
          </cell>
          <cell r="I358"/>
          <cell r="J358"/>
          <cell r="K358"/>
          <cell r="L358"/>
          <cell r="M358"/>
          <cell r="N358"/>
          <cell r="O358"/>
          <cell r="P358"/>
          <cell r="Q358"/>
          <cell r="R358"/>
          <cell r="S358"/>
          <cell r="T358"/>
          <cell r="U358">
            <v>9</v>
          </cell>
          <cell r="V358" t="str">
            <v>Run to Failure</v>
          </cell>
          <cell r="W358" t="str">
            <v>do not have</v>
          </cell>
        </row>
        <row r="359">
          <cell r="D359" t="str">
            <v>MEM-PRO-010-MDU-AEQ-7720</v>
          </cell>
          <cell r="E359" t="str">
            <v>MMDU-S. SPRAY DRYER INLET FAN</v>
          </cell>
          <cell r="F359" t="str">
            <v>shared systems</v>
          </cell>
          <cell r="G359" t="str">
            <v>OLD MDU</v>
          </cell>
          <cell r="H359" t="str">
            <v>ABANDONED EQUIPMENT</v>
          </cell>
          <cell r="I359" t="str">
            <v>Motor AC</v>
          </cell>
          <cell r="J359"/>
          <cell r="K359"/>
          <cell r="L359"/>
          <cell r="M359"/>
          <cell r="N359"/>
          <cell r="O359"/>
          <cell r="P359"/>
          <cell r="Q359"/>
          <cell r="R359"/>
          <cell r="S359"/>
          <cell r="T359"/>
          <cell r="U359">
            <v>9</v>
          </cell>
          <cell r="V359" t="str">
            <v>Run to Failure</v>
          </cell>
          <cell r="W359" t="str">
            <v>do not have</v>
          </cell>
        </row>
        <row r="360">
          <cell r="D360" t="str">
            <v>MEM-PRO-010-MDU-AEQ-7726</v>
          </cell>
          <cell r="E360" t="str">
            <v>MMDU-E. COLLECTOR RFV</v>
          </cell>
          <cell r="F360" t="str">
            <v>shared systems</v>
          </cell>
          <cell r="G360" t="str">
            <v>OLD MDU</v>
          </cell>
          <cell r="H360" t="str">
            <v>ABANDONED EQUIPMENT</v>
          </cell>
          <cell r="I360"/>
          <cell r="J360" t="str">
            <v>COLLECTOR</v>
          </cell>
          <cell r="K360" t="str">
            <v>NORTH PLANT-1-NEQ</v>
          </cell>
          <cell r="L360"/>
          <cell r="M360"/>
          <cell r="N360"/>
          <cell r="O360"/>
          <cell r="P360"/>
          <cell r="Q360"/>
          <cell r="R360"/>
          <cell r="S360"/>
          <cell r="T360"/>
          <cell r="U360">
            <v>9</v>
          </cell>
          <cell r="V360" t="str">
            <v>Run to Failure</v>
          </cell>
          <cell r="W360" t="str">
            <v>do not have</v>
          </cell>
        </row>
        <row r="361">
          <cell r="D361" t="str">
            <v>MEM-PRO-010-MDU-AEQ-7727</v>
          </cell>
          <cell r="E361" t="str">
            <v>MMDU-W. COLLECTOR RFV</v>
          </cell>
          <cell r="F361" t="str">
            <v>shared systems</v>
          </cell>
          <cell r="G361" t="str">
            <v>OLD MDU</v>
          </cell>
          <cell r="H361" t="str">
            <v>ABANDONED EQUIPMENT</v>
          </cell>
          <cell r="I361"/>
          <cell r="J361" t="str">
            <v>COLLECTOR</v>
          </cell>
          <cell r="K361" t="str">
            <v>NORTH PLANT-1-NEQ</v>
          </cell>
          <cell r="L361"/>
          <cell r="M361"/>
          <cell r="N361"/>
          <cell r="O361"/>
          <cell r="P361"/>
          <cell r="Q361"/>
          <cell r="R361"/>
          <cell r="S361"/>
          <cell r="T361"/>
          <cell r="U361">
            <v>9</v>
          </cell>
          <cell r="V361" t="str">
            <v>Run to Failure</v>
          </cell>
          <cell r="W361" t="str">
            <v>do not have</v>
          </cell>
        </row>
        <row r="362">
          <cell r="D362" t="str">
            <v>MEM-PRO-010-MDU-AEQ-7730</v>
          </cell>
          <cell r="E362" t="str">
            <v>MMDU-S. DRYER EXHAUST FAN</v>
          </cell>
          <cell r="F362" t="str">
            <v>shared systems</v>
          </cell>
          <cell r="G362" t="str">
            <v>OLD MDU</v>
          </cell>
          <cell r="H362" t="str">
            <v>ABANDONED EQUIPMENT</v>
          </cell>
          <cell r="I362" t="str">
            <v>Motor AC</v>
          </cell>
          <cell r="J362"/>
          <cell r="K362"/>
          <cell r="L362"/>
          <cell r="M362"/>
          <cell r="N362"/>
          <cell r="O362"/>
          <cell r="P362"/>
          <cell r="Q362"/>
          <cell r="R362"/>
          <cell r="S362"/>
          <cell r="T362"/>
          <cell r="U362">
            <v>9</v>
          </cell>
          <cell r="V362" t="str">
            <v>Run to Failure</v>
          </cell>
          <cell r="W362" t="str">
            <v>do not have</v>
          </cell>
        </row>
        <row r="363">
          <cell r="D363" t="str">
            <v>MEM-PRO-010-MDU-AEQ-7732</v>
          </cell>
          <cell r="E363" t="str">
            <v>MMDU-SURGE BIN RJ COLLECTOR #1 EXH FAN</v>
          </cell>
          <cell r="F363" t="str">
            <v>shared systems</v>
          </cell>
          <cell r="G363" t="str">
            <v>OLD MDU</v>
          </cell>
          <cell r="H363" t="str">
            <v>ABANDONED EQUIPMENT</v>
          </cell>
          <cell r="I363" t="str">
            <v>Valve, Safety Relief</v>
          </cell>
          <cell r="J363"/>
          <cell r="K363"/>
          <cell r="L363"/>
          <cell r="M363"/>
          <cell r="N363"/>
          <cell r="O363"/>
          <cell r="P363"/>
          <cell r="Q363"/>
          <cell r="R363"/>
          <cell r="S363"/>
          <cell r="T363"/>
          <cell r="U363">
            <v>9</v>
          </cell>
          <cell r="V363" t="str">
            <v>Run to Failure</v>
          </cell>
          <cell r="W363" t="str">
            <v>do not have</v>
          </cell>
        </row>
        <row r="364">
          <cell r="D364" t="str">
            <v>MEM-PRO-010-MDU-AEQ-7733</v>
          </cell>
          <cell r="E364" t="str">
            <v>MMDU-SURGE BIN RJ COLLECTOR #1 RFV</v>
          </cell>
          <cell r="F364" t="str">
            <v>shared systems</v>
          </cell>
          <cell r="G364" t="str">
            <v>OLD MDU</v>
          </cell>
          <cell r="H364" t="str">
            <v>ABANDONED EQUIPMENT</v>
          </cell>
          <cell r="I364"/>
          <cell r="J364"/>
          <cell r="K364"/>
          <cell r="L364"/>
          <cell r="M364"/>
          <cell r="N364"/>
          <cell r="O364"/>
          <cell r="P364"/>
          <cell r="Q364"/>
          <cell r="R364"/>
          <cell r="S364"/>
          <cell r="T364"/>
          <cell r="U364">
            <v>9</v>
          </cell>
          <cell r="V364" t="str">
            <v>Run to Failure</v>
          </cell>
          <cell r="W364" t="str">
            <v>do not have</v>
          </cell>
        </row>
        <row r="365">
          <cell r="D365" t="str">
            <v>MEM-PRO-010-MDU-AEQ-7735</v>
          </cell>
          <cell r="E365" t="str">
            <v>MMDU-SURGE BIN, COLLECTOR #1</v>
          </cell>
          <cell r="F365" t="str">
            <v>shared systems</v>
          </cell>
          <cell r="G365" t="str">
            <v>OLD MDU</v>
          </cell>
          <cell r="H365" t="str">
            <v>ABANDONED EQUIPMENT</v>
          </cell>
          <cell r="I365"/>
          <cell r="J365" t="str">
            <v>Vibrator</v>
          </cell>
          <cell r="K365" t="str">
            <v>NORTH PLANT-1-NEQ</v>
          </cell>
          <cell r="L365"/>
          <cell r="M365"/>
          <cell r="N365"/>
          <cell r="O365"/>
          <cell r="P365"/>
          <cell r="Q365"/>
          <cell r="R365"/>
          <cell r="S365"/>
          <cell r="T365"/>
          <cell r="U365">
            <v>9</v>
          </cell>
          <cell r="V365" t="str">
            <v>Run to Failure</v>
          </cell>
          <cell r="W365" t="str">
            <v>do not have</v>
          </cell>
        </row>
        <row r="366">
          <cell r="D366" t="str">
            <v>MEM-PRO-010-MDU-AEQ-7740</v>
          </cell>
          <cell r="E366" t="str">
            <v>MMDU-RJ COLLECTOR #1 BLOWER FILTER</v>
          </cell>
          <cell r="F366" t="str">
            <v>shared systems</v>
          </cell>
          <cell r="G366" t="str">
            <v>OLD MDU</v>
          </cell>
          <cell r="H366" t="str">
            <v>ABANDONED EQUIPMENT</v>
          </cell>
          <cell r="I366"/>
          <cell r="J366"/>
          <cell r="K366"/>
          <cell r="L366"/>
          <cell r="M366"/>
          <cell r="N366"/>
          <cell r="O366"/>
          <cell r="P366"/>
          <cell r="Q366"/>
          <cell r="R366"/>
          <cell r="S366"/>
          <cell r="T366"/>
          <cell r="U366">
            <v>9</v>
          </cell>
          <cell r="V366" t="str">
            <v>Run to Failure</v>
          </cell>
          <cell r="W366" t="str">
            <v>do not have</v>
          </cell>
        </row>
        <row r="367">
          <cell r="D367" t="str">
            <v>MEM-PRO-010-MDU-AEQ-7749</v>
          </cell>
          <cell r="E367" t="str">
            <v>MMDU-RJ COLLECTOR #2 EXHAUST FAN</v>
          </cell>
          <cell r="F367" t="str">
            <v>shared systems</v>
          </cell>
          <cell r="G367" t="str">
            <v>OLD MDU</v>
          </cell>
          <cell r="H367" t="str">
            <v>ABANDONED EQUIPMENT</v>
          </cell>
          <cell r="I367"/>
          <cell r="J367"/>
          <cell r="K367"/>
          <cell r="L367"/>
          <cell r="M367"/>
          <cell r="N367"/>
          <cell r="O367"/>
          <cell r="P367"/>
          <cell r="Q367"/>
          <cell r="R367"/>
          <cell r="S367"/>
          <cell r="T367"/>
          <cell r="U367">
            <v>9</v>
          </cell>
          <cell r="V367" t="str">
            <v>Run to Failure</v>
          </cell>
          <cell r="W367" t="str">
            <v>do not have</v>
          </cell>
        </row>
        <row r="368">
          <cell r="D368" t="str">
            <v>MEM-PRO-010-MDU-AEQ-7760</v>
          </cell>
          <cell r="E368" t="str">
            <v>MMDU-SOY OIL POT AGITATOR</v>
          </cell>
          <cell r="F368" t="str">
            <v>shared systems</v>
          </cell>
          <cell r="G368" t="str">
            <v>OLD MDU</v>
          </cell>
          <cell r="H368" t="str">
            <v>ABANDONED EQUIPMENT</v>
          </cell>
          <cell r="I368"/>
          <cell r="J368"/>
          <cell r="K368"/>
          <cell r="L368"/>
          <cell r="M368"/>
          <cell r="N368"/>
          <cell r="O368"/>
          <cell r="P368"/>
          <cell r="Q368"/>
          <cell r="R368"/>
          <cell r="S368"/>
          <cell r="T368"/>
          <cell r="U368">
            <v>9</v>
          </cell>
          <cell r="V368" t="str">
            <v>Run to Failure</v>
          </cell>
          <cell r="W368" t="str">
            <v>do not have</v>
          </cell>
        </row>
        <row r="369">
          <cell r="D369" t="str">
            <v>MEM-PRO-010-MDU-AEQ-7762</v>
          </cell>
          <cell r="E369" t="str">
            <v>MMDU-SOY OIL POT DISCH PUMP</v>
          </cell>
          <cell r="F369" t="str">
            <v>shared systems</v>
          </cell>
          <cell r="G369" t="str">
            <v>OLD MDU</v>
          </cell>
          <cell r="H369" t="str">
            <v>ABANDONED EQUIPMENT</v>
          </cell>
          <cell r="I369"/>
          <cell r="J369"/>
          <cell r="K369"/>
          <cell r="L369"/>
          <cell r="M369"/>
          <cell r="N369"/>
          <cell r="O369"/>
          <cell r="P369"/>
          <cell r="Q369"/>
          <cell r="R369"/>
          <cell r="S369"/>
          <cell r="T369"/>
          <cell r="U369">
            <v>9</v>
          </cell>
          <cell r="V369" t="str">
            <v>Run to Failure</v>
          </cell>
          <cell r="W369" t="str">
            <v>do not have</v>
          </cell>
        </row>
        <row r="370">
          <cell r="D370" t="str">
            <v>MEM-PRO-010-MDU-AEQ-7765</v>
          </cell>
          <cell r="E370" t="str">
            <v>MMDU-CRUDE SOY OIL POT AGITATOR</v>
          </cell>
          <cell r="F370" t="str">
            <v>shared systems</v>
          </cell>
          <cell r="G370" t="str">
            <v>OLD MDU</v>
          </cell>
          <cell r="H370" t="str">
            <v>ABANDONED EQUIPMENT</v>
          </cell>
          <cell r="I370"/>
          <cell r="J370"/>
          <cell r="K370"/>
          <cell r="L370"/>
          <cell r="M370"/>
          <cell r="N370"/>
          <cell r="O370"/>
          <cell r="P370"/>
          <cell r="Q370"/>
          <cell r="R370"/>
          <cell r="S370"/>
          <cell r="T370"/>
          <cell r="U370">
            <v>9</v>
          </cell>
          <cell r="V370" t="str">
            <v>Run to Failure</v>
          </cell>
          <cell r="W370" t="str">
            <v>do not have</v>
          </cell>
        </row>
        <row r="371">
          <cell r="D371" t="str">
            <v>MEM-PRO-010-MDU-AEQ-7767</v>
          </cell>
          <cell r="E371" t="str">
            <v>MMDU-DRUM PUMP</v>
          </cell>
          <cell r="F371" t="str">
            <v>shared systems</v>
          </cell>
          <cell r="G371" t="str">
            <v>OLD MDU</v>
          </cell>
          <cell r="H371" t="str">
            <v>ABANDONED EQUIPMENT</v>
          </cell>
          <cell r="I371"/>
          <cell r="J371"/>
          <cell r="K371"/>
          <cell r="L371"/>
          <cell r="M371"/>
          <cell r="N371"/>
          <cell r="O371"/>
          <cell r="P371"/>
          <cell r="Q371"/>
          <cell r="R371"/>
          <cell r="S371"/>
          <cell r="T371"/>
          <cell r="U371">
            <v>9</v>
          </cell>
          <cell r="V371" t="str">
            <v>Run to Failure</v>
          </cell>
          <cell r="W371" t="str">
            <v>do not have</v>
          </cell>
        </row>
        <row r="372">
          <cell r="D372" t="str">
            <v>MEM-PRO-010-MDU-AEQ-7803</v>
          </cell>
          <cell r="E372" t="str">
            <v>MMDU-BLENDER RFV</v>
          </cell>
          <cell r="F372" t="str">
            <v>shared systems</v>
          </cell>
          <cell r="G372" t="str">
            <v>OLD MDU</v>
          </cell>
          <cell r="H372" t="str">
            <v>ABANDONED EQUIPMENT</v>
          </cell>
          <cell r="I372"/>
          <cell r="J372" t="str">
            <v>FEEDER  ROTARY</v>
          </cell>
          <cell r="K372" t="str">
            <v>NORTH PLANT-1-NEQ</v>
          </cell>
          <cell r="L372"/>
          <cell r="M372"/>
          <cell r="N372"/>
          <cell r="O372"/>
          <cell r="P372"/>
          <cell r="Q372"/>
          <cell r="R372"/>
          <cell r="S372"/>
          <cell r="T372"/>
          <cell r="U372">
            <v>9</v>
          </cell>
          <cell r="V372" t="str">
            <v>Run to Failure</v>
          </cell>
          <cell r="W372" t="str">
            <v>do not have</v>
          </cell>
        </row>
        <row r="373">
          <cell r="D373" t="str">
            <v>MEM-PRO-010-MDU-AEQ-7808</v>
          </cell>
          <cell r="E373" t="str">
            <v>MMDU-PACKAGING RECEIVER RFV</v>
          </cell>
          <cell r="F373" t="str">
            <v>shared systems</v>
          </cell>
          <cell r="G373" t="str">
            <v>OLD MDU</v>
          </cell>
          <cell r="H373" t="str">
            <v>ABANDONED EQUIPMENT</v>
          </cell>
          <cell r="I373"/>
          <cell r="J373"/>
          <cell r="K373"/>
          <cell r="L373"/>
          <cell r="M373"/>
          <cell r="N373"/>
          <cell r="O373"/>
          <cell r="P373"/>
          <cell r="Q373"/>
          <cell r="R373"/>
          <cell r="S373"/>
          <cell r="T373"/>
          <cell r="U373">
            <v>9</v>
          </cell>
          <cell r="V373" t="str">
            <v>Run to Failure</v>
          </cell>
          <cell r="W373" t="str">
            <v>do not have</v>
          </cell>
        </row>
        <row r="374">
          <cell r="D374" t="str">
            <v>MEM-PRO-010-MDU-AEQ-7809</v>
          </cell>
          <cell r="E374" t="str">
            <v>MMDU-PACKAGING REC RFV DISCH'R VIBRATOR</v>
          </cell>
          <cell r="F374" t="str">
            <v>shared systems</v>
          </cell>
          <cell r="G374" t="str">
            <v>OLD MDU</v>
          </cell>
          <cell r="H374" t="str">
            <v>ABANDONED EQUIPMENT</v>
          </cell>
          <cell r="I374"/>
          <cell r="J374"/>
          <cell r="K374"/>
          <cell r="L374"/>
          <cell r="M374"/>
          <cell r="N374"/>
          <cell r="O374"/>
          <cell r="P374"/>
          <cell r="Q374"/>
          <cell r="R374"/>
          <cell r="S374"/>
          <cell r="T374"/>
          <cell r="U374">
            <v>9</v>
          </cell>
          <cell r="V374" t="str">
            <v>Run to Failure</v>
          </cell>
          <cell r="W374" t="str">
            <v>do not have</v>
          </cell>
        </row>
        <row r="375">
          <cell r="D375" t="str">
            <v>MEM-PRO-010-MDU-AEQ-7831</v>
          </cell>
          <cell r="E375" t="str">
            <v>MMDU-2 KG ASP.FILTER EXHAUST FAN</v>
          </cell>
          <cell r="F375" t="str">
            <v>shared systems</v>
          </cell>
          <cell r="G375" t="str">
            <v>OLD MDU</v>
          </cell>
          <cell r="H375" t="str">
            <v>ABANDONED EQUIPMENT</v>
          </cell>
          <cell r="I375"/>
          <cell r="J375"/>
          <cell r="K375"/>
          <cell r="L375"/>
          <cell r="M375"/>
          <cell r="N375"/>
          <cell r="O375"/>
          <cell r="P375"/>
          <cell r="Q375"/>
          <cell r="R375"/>
          <cell r="S375"/>
          <cell r="T375"/>
          <cell r="U375">
            <v>9</v>
          </cell>
          <cell r="V375" t="str">
            <v>Run to Failure</v>
          </cell>
          <cell r="W375" t="str">
            <v>do not have</v>
          </cell>
        </row>
        <row r="376">
          <cell r="D376" t="str">
            <v>MEM-PRO-010-MDU-AEQ-7836</v>
          </cell>
          <cell r="E376" t="str">
            <v>MMDU-2 KG ASP. FILTER RFV</v>
          </cell>
          <cell r="F376" t="str">
            <v>shared systems</v>
          </cell>
          <cell r="G376" t="str">
            <v>OLD MDU</v>
          </cell>
          <cell r="H376" t="str">
            <v>ABANDONED EQUIPMENT</v>
          </cell>
          <cell r="I376"/>
          <cell r="J376"/>
          <cell r="K376"/>
          <cell r="L376"/>
          <cell r="M376"/>
          <cell r="N376"/>
          <cell r="O376"/>
          <cell r="P376"/>
          <cell r="Q376"/>
          <cell r="R376"/>
          <cell r="S376"/>
          <cell r="T376"/>
          <cell r="U376">
            <v>9</v>
          </cell>
          <cell r="V376" t="str">
            <v>Run to Failure</v>
          </cell>
          <cell r="W376" t="str">
            <v>do not have</v>
          </cell>
        </row>
        <row r="377">
          <cell r="D377" t="str">
            <v>MEM-PRO-010-MDU-AEQ-7858</v>
          </cell>
          <cell r="E377" t="str">
            <v>MMDU-MDU BLENDER PRESSURE BLOWER</v>
          </cell>
          <cell r="F377" t="str">
            <v>shared systems</v>
          </cell>
          <cell r="G377" t="str">
            <v>OLD MDU</v>
          </cell>
          <cell r="H377" t="str">
            <v>ABANDONED EQUIPMENT</v>
          </cell>
          <cell r="I377"/>
          <cell r="J377"/>
          <cell r="K377"/>
          <cell r="L377"/>
          <cell r="M377"/>
          <cell r="N377"/>
          <cell r="O377"/>
          <cell r="P377"/>
          <cell r="Q377"/>
          <cell r="R377"/>
          <cell r="S377"/>
          <cell r="T377"/>
          <cell r="U377">
            <v>9</v>
          </cell>
          <cell r="V377" t="str">
            <v>Run to Failure</v>
          </cell>
          <cell r="W377" t="str">
            <v>do not have</v>
          </cell>
        </row>
        <row r="378">
          <cell r="D378" t="str">
            <v>MEM-PRO-010-MDU-AEQ-7868</v>
          </cell>
          <cell r="E378" t="str">
            <v>MMDU-FLAKE BIN RJ BLOWBACK FAN</v>
          </cell>
          <cell r="F378" t="str">
            <v>shared systems</v>
          </cell>
          <cell r="G378" t="str">
            <v>OLD MDU</v>
          </cell>
          <cell r="H378" t="str">
            <v>ABANDONED EQUIPMENT</v>
          </cell>
          <cell r="I378"/>
          <cell r="J378"/>
          <cell r="K378"/>
          <cell r="L378"/>
          <cell r="M378"/>
          <cell r="N378"/>
          <cell r="O378"/>
          <cell r="P378"/>
          <cell r="Q378"/>
          <cell r="R378"/>
          <cell r="S378"/>
          <cell r="T378"/>
          <cell r="U378">
            <v>9</v>
          </cell>
          <cell r="V378" t="str">
            <v>Run to Failure</v>
          </cell>
          <cell r="W378" t="str">
            <v>do not have</v>
          </cell>
        </row>
        <row r="379">
          <cell r="D379" t="str">
            <v>MEM-PRO-010-MDU-AEQ-7869</v>
          </cell>
          <cell r="E379" t="str">
            <v>MMDU-MDU SURGE BIN RFV</v>
          </cell>
          <cell r="F379" t="str">
            <v>shared systems</v>
          </cell>
          <cell r="G379" t="str">
            <v>OLD MDU</v>
          </cell>
          <cell r="H379" t="str">
            <v>ABANDONED EQUIPMENT</v>
          </cell>
          <cell r="I379"/>
          <cell r="J379" t="str">
            <v>FEEDER  ROTARY</v>
          </cell>
          <cell r="K379" t="str">
            <v>NORTH PLANT-1-NEQ</v>
          </cell>
          <cell r="L379"/>
          <cell r="M379"/>
          <cell r="N379"/>
          <cell r="O379"/>
          <cell r="P379"/>
          <cell r="Q379"/>
          <cell r="R379"/>
          <cell r="S379"/>
          <cell r="T379"/>
          <cell r="U379">
            <v>9</v>
          </cell>
          <cell r="V379" t="str">
            <v>Run to Failure</v>
          </cell>
          <cell r="W379" t="str">
            <v>do not have</v>
          </cell>
        </row>
        <row r="380">
          <cell r="D380" t="str">
            <v>MEM-PRO-010-MDU-AEQ-7872</v>
          </cell>
          <cell r="E380" t="str">
            <v>MMDU-REBAG SURGE BIN RFV</v>
          </cell>
          <cell r="F380" t="str">
            <v>shared systems</v>
          </cell>
          <cell r="G380" t="str">
            <v>OLD MDU</v>
          </cell>
          <cell r="H380" t="str">
            <v>ABANDONED EQUIPMENT</v>
          </cell>
          <cell r="I380"/>
          <cell r="J380" t="str">
            <v>FEEDER  ROTARY</v>
          </cell>
          <cell r="K380" t="str">
            <v>NORTH PLANT-PACKAGING TOWER 3R</v>
          </cell>
          <cell r="L380"/>
          <cell r="M380"/>
          <cell r="N380"/>
          <cell r="O380"/>
          <cell r="P380"/>
          <cell r="Q380"/>
          <cell r="R380"/>
          <cell r="S380"/>
          <cell r="T380"/>
          <cell r="U380">
            <v>9</v>
          </cell>
          <cell r="V380" t="str">
            <v>Run to Failure</v>
          </cell>
          <cell r="W380" t="str">
            <v>do not have</v>
          </cell>
        </row>
        <row r="381">
          <cell r="D381" t="str">
            <v>MEM-PRO-010-MDU-AEQ-7873</v>
          </cell>
          <cell r="E381" t="str">
            <v>MMDU-MDU SURGE BIN FILTER EXHAUST FAN</v>
          </cell>
          <cell r="F381" t="str">
            <v>shared systems</v>
          </cell>
          <cell r="G381" t="str">
            <v>OLD MDU</v>
          </cell>
          <cell r="H381" t="str">
            <v>ABANDONED EQUIPMENT</v>
          </cell>
          <cell r="I381"/>
          <cell r="J381"/>
          <cell r="K381"/>
          <cell r="L381"/>
          <cell r="M381"/>
          <cell r="N381"/>
          <cell r="O381"/>
          <cell r="P381"/>
          <cell r="Q381"/>
          <cell r="R381"/>
          <cell r="S381"/>
          <cell r="T381"/>
          <cell r="U381">
            <v>9</v>
          </cell>
          <cell r="V381" t="str">
            <v>Run to Failure</v>
          </cell>
          <cell r="W381" t="str">
            <v>do not have</v>
          </cell>
        </row>
        <row r="382">
          <cell r="D382" t="str">
            <v>MEM-PRO-010-MDU-AEQ-7881</v>
          </cell>
          <cell r="E382" t="str">
            <v>MMDU-P1/MDU/REBAG BAG DUMP STATION RFV</v>
          </cell>
          <cell r="F382" t="str">
            <v>shared systems</v>
          </cell>
          <cell r="G382" t="str">
            <v>OLD MDU</v>
          </cell>
          <cell r="H382" t="str">
            <v>ABANDONED EQUIPMENT</v>
          </cell>
          <cell r="I382"/>
          <cell r="J382"/>
          <cell r="K382"/>
          <cell r="L382"/>
          <cell r="M382"/>
          <cell r="N382"/>
          <cell r="O382"/>
          <cell r="P382"/>
          <cell r="Q382"/>
          <cell r="R382"/>
          <cell r="S382"/>
          <cell r="T382"/>
          <cell r="U382">
            <v>9</v>
          </cell>
          <cell r="V382" t="str">
            <v>Run to Failure</v>
          </cell>
          <cell r="W382" t="str">
            <v>do not have</v>
          </cell>
        </row>
        <row r="383">
          <cell r="D383" t="str">
            <v>MEM-PRO-010-MDU-AEQ-7882</v>
          </cell>
          <cell r="E383" t="str">
            <v>MMDU-P1/MDU/REBAG BLOWER PKG</v>
          </cell>
          <cell r="F383" t="str">
            <v>shared systems</v>
          </cell>
          <cell r="G383" t="str">
            <v>OLD MDU</v>
          </cell>
          <cell r="H383" t="str">
            <v>ABANDONED EQUIPMENT</v>
          </cell>
          <cell r="I383"/>
          <cell r="J383" t="str">
            <v>BLOWER ROTARY</v>
          </cell>
          <cell r="K383" t="str">
            <v>NORTH PLANT-PACKAGING TOWER 3R</v>
          </cell>
          <cell r="L383"/>
          <cell r="M383"/>
          <cell r="N383"/>
          <cell r="O383"/>
          <cell r="P383"/>
          <cell r="Q383"/>
          <cell r="R383"/>
          <cell r="S383"/>
          <cell r="T383"/>
          <cell r="U383">
            <v>9</v>
          </cell>
          <cell r="V383" t="str">
            <v>Run to Failure</v>
          </cell>
          <cell r="W383" t="str">
            <v>do not have</v>
          </cell>
        </row>
        <row r="384">
          <cell r="D384" t="str">
            <v>MEM-PRO-010-MDU-AEQ-7896</v>
          </cell>
          <cell r="E384" t="str">
            <v>MMDU-TRANSITION (1108) CONVEYOR</v>
          </cell>
          <cell r="F384" t="str">
            <v>shared systems</v>
          </cell>
          <cell r="G384" t="str">
            <v>OLD MDU</v>
          </cell>
          <cell r="H384" t="str">
            <v>ABANDONED EQUIPMENT</v>
          </cell>
          <cell r="I384"/>
          <cell r="J384"/>
          <cell r="K384"/>
          <cell r="L384"/>
          <cell r="M384"/>
          <cell r="N384"/>
          <cell r="O384"/>
          <cell r="P384"/>
          <cell r="Q384"/>
          <cell r="R384"/>
          <cell r="S384"/>
          <cell r="T384"/>
          <cell r="U384">
            <v>9</v>
          </cell>
          <cell r="V384" t="str">
            <v>Run to Failure</v>
          </cell>
          <cell r="W384" t="str">
            <v>do not have</v>
          </cell>
        </row>
        <row r="385">
          <cell r="D385" t="str">
            <v>MEM-PRO-010-GRD-S3G-7907</v>
          </cell>
          <cell r="E385" t="str">
            <v>MSS-300T W GRD FILT REC'R ASP FAN</v>
          </cell>
          <cell r="F385" t="str">
            <v>shared systems</v>
          </cell>
          <cell r="G385" t="str">
            <v>FLAKE GRINDING</v>
          </cell>
          <cell r="H385" t="str">
            <v>SOUTH 300T GRINDING SYSTEM</v>
          </cell>
          <cell r="I385" t="str">
            <v>Motor Control Center</v>
          </cell>
          <cell r="J385"/>
          <cell r="K385"/>
          <cell r="L385">
            <v>16</v>
          </cell>
          <cell r="M385"/>
          <cell r="N385"/>
          <cell r="O385"/>
          <cell r="P385"/>
          <cell r="Q385"/>
          <cell r="R385"/>
          <cell r="S385"/>
          <cell r="T385" t="str">
            <v>12-MTH MECH Shared FILT FAN BRNG PM - DN</v>
          </cell>
          <cell r="U385">
            <v>7</v>
          </cell>
          <cell r="V385" t="str">
            <v>Stratagy</v>
          </cell>
          <cell r="W385"/>
        </row>
        <row r="386">
          <cell r="D386" t="str">
            <v>MEM-PRO-010-GRD-S3G-7912</v>
          </cell>
          <cell r="E386" t="str">
            <v>MSS-300T W GRD FILT REC'R DISCH RFV TO P</v>
          </cell>
          <cell r="F386" t="str">
            <v>shared systems</v>
          </cell>
          <cell r="G386" t="str">
            <v>FLAKE GRINDING</v>
          </cell>
          <cell r="H386" t="str">
            <v>SOUTH 300T GRINDING SYSTEM</v>
          </cell>
          <cell r="I386" t="str">
            <v>Motor Control Center</v>
          </cell>
          <cell r="J386"/>
          <cell r="K386"/>
          <cell r="L386"/>
          <cell r="M386"/>
          <cell r="N386"/>
          <cell r="O386"/>
          <cell r="P386"/>
          <cell r="Q386"/>
          <cell r="R386"/>
          <cell r="S386"/>
          <cell r="T386"/>
          <cell r="U386">
            <v>9</v>
          </cell>
          <cell r="V386" t="str">
            <v>Run to Failure</v>
          </cell>
          <cell r="W386"/>
        </row>
        <row r="387">
          <cell r="D387" t="str">
            <v>MEM-PRO-010-GRD-N3G-7917</v>
          </cell>
          <cell r="E387" t="str">
            <v>MSS-300T E GRD FILT REC'R ASP FAN</v>
          </cell>
          <cell r="F387" t="str">
            <v>shared systems</v>
          </cell>
          <cell r="G387" t="str">
            <v>FLAKE GRINDING</v>
          </cell>
          <cell r="H387" t="str">
            <v>NORTH 300T GRINDING SYSTEM</v>
          </cell>
          <cell r="I387" t="str">
            <v>Motor Control Center</v>
          </cell>
          <cell r="J387"/>
          <cell r="K387"/>
          <cell r="L387">
            <v>16</v>
          </cell>
          <cell r="M387"/>
          <cell r="N387"/>
          <cell r="O387"/>
          <cell r="P387"/>
          <cell r="Q387"/>
          <cell r="R387"/>
          <cell r="S387"/>
          <cell r="T387" t="str">
            <v>12-MTH MECH Shared FILT FAN BRNG PM - DN</v>
          </cell>
          <cell r="U387">
            <v>7</v>
          </cell>
          <cell r="V387" t="str">
            <v>Stratagy</v>
          </cell>
          <cell r="W387">
            <v>1</v>
          </cell>
        </row>
        <row r="388">
          <cell r="D388" t="str">
            <v>MEM-PRO-010-GRD-N3G-7923</v>
          </cell>
          <cell r="E388" t="str">
            <v>MSS-E GRD FILT REC'R DISCH RFV TO P3</v>
          </cell>
          <cell r="F388" t="str">
            <v>shared systems</v>
          </cell>
          <cell r="G388" t="str">
            <v>FLAKE GRINDING</v>
          </cell>
          <cell r="H388" t="str">
            <v>NORTH 300T GRINDING SYSTEM</v>
          </cell>
          <cell r="I388" t="str">
            <v>Motor Control Center</v>
          </cell>
          <cell r="J388"/>
          <cell r="K388"/>
          <cell r="L388"/>
          <cell r="M388"/>
          <cell r="N388"/>
          <cell r="O388"/>
          <cell r="P388"/>
          <cell r="Q388"/>
          <cell r="R388"/>
          <cell r="S388"/>
          <cell r="T388"/>
          <cell r="U388">
            <v>9</v>
          </cell>
          <cell r="V388" t="str">
            <v>Run to Failure</v>
          </cell>
          <cell r="W388">
            <v>1</v>
          </cell>
        </row>
        <row r="389">
          <cell r="D389" t="str">
            <v>MEM-PRO-010-GRD-S3G-7928</v>
          </cell>
          <cell r="E389" t="str">
            <v>MSS-300T W GRD FILT REC'R DISCH RFV TO P</v>
          </cell>
          <cell r="F389" t="str">
            <v>shared systems</v>
          </cell>
          <cell r="G389" t="str">
            <v>FLAKE GRINDING</v>
          </cell>
          <cell r="H389" t="str">
            <v>SOUTH 300T GRINDING SYSTEM</v>
          </cell>
          <cell r="I389" t="str">
            <v>Motor AC</v>
          </cell>
          <cell r="J389"/>
          <cell r="K389"/>
          <cell r="L389"/>
          <cell r="M389"/>
          <cell r="N389"/>
          <cell r="O389"/>
          <cell r="P389"/>
          <cell r="Q389"/>
          <cell r="R389"/>
          <cell r="S389"/>
          <cell r="T389"/>
          <cell r="U389">
            <v>9</v>
          </cell>
          <cell r="V389" t="str">
            <v>Run to Failure</v>
          </cell>
          <cell r="W389"/>
        </row>
        <row r="390">
          <cell r="D390" t="str">
            <v>MEM-PRO-010-GRD-N3G-7929</v>
          </cell>
          <cell r="E390" t="str">
            <v>MSS-300T E GRD FILT REC'R DISCH RFV TO P</v>
          </cell>
          <cell r="F390" t="str">
            <v>shared systems</v>
          </cell>
          <cell r="G390" t="str">
            <v>FLAKE GRINDING</v>
          </cell>
          <cell r="H390" t="str">
            <v>NORTH 300T GRINDING SYSTEM</v>
          </cell>
          <cell r="I390" t="str">
            <v>Motor Control Center</v>
          </cell>
          <cell r="J390"/>
          <cell r="K390"/>
          <cell r="L390"/>
          <cell r="M390"/>
          <cell r="N390"/>
          <cell r="O390"/>
          <cell r="P390"/>
          <cell r="Q390"/>
          <cell r="R390"/>
          <cell r="S390"/>
          <cell r="T390"/>
          <cell r="U390">
            <v>9</v>
          </cell>
          <cell r="V390" t="str">
            <v>Run to Failure</v>
          </cell>
          <cell r="W390">
            <v>1</v>
          </cell>
        </row>
        <row r="391">
          <cell r="D391" t="str">
            <v>MEM-PRO-010-BLD-AHU-8093</v>
          </cell>
          <cell r="E391" t="str">
            <v>MRAL-CIP ROOM VENT FAN</v>
          </cell>
          <cell r="F391" t="str">
            <v>shared systems</v>
          </cell>
          <cell r="G391" t="str">
            <v>Buildings, Grounds &amp; lights</v>
          </cell>
          <cell r="H391" t="str">
            <v>HVAC / AIR HANDLING UNIT</v>
          </cell>
          <cell r="I391"/>
          <cell r="J391"/>
          <cell r="K391"/>
          <cell r="L391"/>
          <cell r="M391"/>
          <cell r="N391"/>
          <cell r="O391"/>
          <cell r="P391"/>
          <cell r="Q391"/>
          <cell r="R391"/>
          <cell r="S391"/>
          <cell r="T391"/>
          <cell r="U391">
            <v>9</v>
          </cell>
          <cell r="V391" t="str">
            <v>Run to Failure</v>
          </cell>
          <cell r="W391"/>
        </row>
        <row r="392">
          <cell r="D392" t="str">
            <v>MEM-PRO-010-BLD-AHU-8094</v>
          </cell>
          <cell r="E392" t="str">
            <v>MRAL-EQUIP ROOM VENT FAN</v>
          </cell>
          <cell r="F392" t="str">
            <v>shared systems</v>
          </cell>
          <cell r="G392" t="str">
            <v>Buildings, Grounds &amp; lights</v>
          </cell>
          <cell r="H392" t="str">
            <v>HVAC / AIR HANDLING UNIT</v>
          </cell>
          <cell r="I392"/>
          <cell r="J392"/>
          <cell r="K392"/>
          <cell r="L392"/>
          <cell r="M392"/>
          <cell r="N392"/>
          <cell r="O392"/>
          <cell r="P392"/>
          <cell r="Q392"/>
          <cell r="R392"/>
          <cell r="S392"/>
          <cell r="T392"/>
          <cell r="U392">
            <v>9</v>
          </cell>
          <cell r="V392" t="str">
            <v>Run to Failure</v>
          </cell>
          <cell r="W392"/>
        </row>
        <row r="393">
          <cell r="D393" t="str">
            <v>MEM-PRO-010-BLD-AHU-8095</v>
          </cell>
          <cell r="E393" t="str">
            <v>MRAL-VENT EXHAUST FAN</v>
          </cell>
          <cell r="F393" t="str">
            <v>shared systems</v>
          </cell>
          <cell r="G393" t="str">
            <v>Buildings, Grounds &amp; lights</v>
          </cell>
          <cell r="H393" t="str">
            <v>HVAC / AIR HANDLING UNIT</v>
          </cell>
          <cell r="I393"/>
          <cell r="J393"/>
          <cell r="K393"/>
          <cell r="L393">
            <v>16</v>
          </cell>
          <cell r="M393"/>
          <cell r="N393"/>
          <cell r="O393"/>
          <cell r="P393"/>
          <cell r="Q393"/>
          <cell r="R393"/>
          <cell r="S393"/>
          <cell r="T393"/>
          <cell r="U393">
            <v>8</v>
          </cell>
          <cell r="V393" t="str">
            <v>Stratagy</v>
          </cell>
          <cell r="W393"/>
        </row>
        <row r="394">
          <cell r="D394" t="str">
            <v>MEM-PRO-010-BLD-AHU-8096</v>
          </cell>
          <cell r="E394" t="str">
            <v>MRAL-VENT EXHAUST FAN</v>
          </cell>
          <cell r="F394" t="str">
            <v>shared systems</v>
          </cell>
          <cell r="G394" t="str">
            <v>Buildings, Grounds &amp; lights</v>
          </cell>
          <cell r="H394" t="str">
            <v>HVAC / AIR HANDLING UNIT</v>
          </cell>
          <cell r="I394"/>
          <cell r="J394"/>
          <cell r="K394"/>
          <cell r="L394"/>
          <cell r="M394"/>
          <cell r="N394"/>
          <cell r="O394"/>
          <cell r="P394"/>
          <cell r="Q394"/>
          <cell r="R394"/>
          <cell r="S394"/>
          <cell r="T394"/>
          <cell r="U394">
            <v>9</v>
          </cell>
          <cell r="V394" t="str">
            <v>Run to Failure</v>
          </cell>
          <cell r="W394"/>
        </row>
        <row r="395">
          <cell r="D395" t="str">
            <v>MEM-PRO-010-BLD-AHU-8097</v>
          </cell>
          <cell r="E395" t="str">
            <v>MRAL-OFFICE AIR CONDITIONER</v>
          </cell>
          <cell r="F395" t="str">
            <v>shared systems</v>
          </cell>
          <cell r="G395" t="str">
            <v>Buildings, Grounds &amp; lights</v>
          </cell>
          <cell r="H395" t="str">
            <v>HVAC / AIR HANDLING UNIT</v>
          </cell>
          <cell r="I395" t="str">
            <v>Motor AC</v>
          </cell>
          <cell r="J395"/>
          <cell r="K395"/>
          <cell r="L395"/>
          <cell r="M395"/>
          <cell r="N395"/>
          <cell r="O395"/>
          <cell r="P395"/>
          <cell r="Q395"/>
          <cell r="R395"/>
          <cell r="S395"/>
          <cell r="T395"/>
          <cell r="U395">
            <v>9</v>
          </cell>
          <cell r="V395" t="str">
            <v>Run to Failure</v>
          </cell>
          <cell r="W395"/>
        </row>
        <row r="396">
          <cell r="D396" t="str">
            <v>MEM-PRO-010-UTL-IAS-0820</v>
          </cell>
          <cell r="E396" t="str">
            <v>MSS-N PLANT #3 AIR COMPRESSOR 100 HP</v>
          </cell>
          <cell r="F396" t="str">
            <v>shared systems</v>
          </cell>
          <cell r="G396" t="str">
            <v>UTILITIES</v>
          </cell>
          <cell r="H396" t="str">
            <v>INSTRUMENT / COMPRESSED AIR SYSTEM</v>
          </cell>
          <cell r="I396" t="str">
            <v>Motor AC</v>
          </cell>
          <cell r="J396"/>
          <cell r="K396"/>
          <cell r="L396">
            <v>8</v>
          </cell>
          <cell r="M396"/>
          <cell r="N396"/>
          <cell r="O396"/>
          <cell r="P396" t="str">
            <v>Yes</v>
          </cell>
          <cell r="Q396"/>
          <cell r="R396"/>
          <cell r="S396"/>
          <cell r="T396" t="str">
            <v>60-MTH MECH MSS #3 AIR COMP PRV</v>
          </cell>
          <cell r="U396">
            <v>6</v>
          </cell>
          <cell r="V396" t="str">
            <v>Stratagy</v>
          </cell>
          <cell r="W396"/>
        </row>
        <row r="397">
          <cell r="D397" t="str">
            <v>MEM-PRO-010-PKG-SBB-8209</v>
          </cell>
          <cell r="E397" t="str">
            <v>MS2P-BB PRODUCT SCREENER OVERS RFV</v>
          </cell>
          <cell r="F397" t="str">
            <v>shared systems</v>
          </cell>
          <cell r="G397" t="str">
            <v>PACKAGING</v>
          </cell>
          <cell r="H397" t="str">
            <v>SOUTH PLANT BIG BAG</v>
          </cell>
          <cell r="I397" t="str">
            <v>Motor AC</v>
          </cell>
          <cell r="J397"/>
          <cell r="K397"/>
          <cell r="L397"/>
          <cell r="M397"/>
          <cell r="N397"/>
          <cell r="O397"/>
          <cell r="P397"/>
          <cell r="Q397"/>
          <cell r="R397"/>
          <cell r="S397"/>
          <cell r="T397"/>
          <cell r="U397">
            <v>9</v>
          </cell>
          <cell r="V397" t="str">
            <v>Run to Failure</v>
          </cell>
          <cell r="W397"/>
        </row>
        <row r="398">
          <cell r="D398" t="str">
            <v>MEM-PRO-010-RAL-AEQ-8237</v>
          </cell>
          <cell r="E398" t="str">
            <v>MRAL-CONVEYOR #6 (RIGHT) INLET SAFETY SW</v>
          </cell>
          <cell r="F398" t="str">
            <v>shared systems</v>
          </cell>
          <cell r="G398" t="str">
            <v>OLD RALCON</v>
          </cell>
          <cell r="H398" t="str">
            <v>ABANDONED EQUIPMENT</v>
          </cell>
          <cell r="I398"/>
          <cell r="J398"/>
          <cell r="K398"/>
          <cell r="L398"/>
          <cell r="M398"/>
          <cell r="N398"/>
          <cell r="O398"/>
          <cell r="P398"/>
          <cell r="Q398"/>
          <cell r="R398"/>
          <cell r="S398"/>
          <cell r="T398"/>
          <cell r="U398">
            <v>9</v>
          </cell>
          <cell r="V398" t="str">
            <v>Run to Failure</v>
          </cell>
          <cell r="W398" t="str">
            <v>do not have</v>
          </cell>
        </row>
        <row r="399">
          <cell r="D399" t="str">
            <v>MEM-PRO-010-RAL-AEQ-8238</v>
          </cell>
          <cell r="E399" t="str">
            <v>MRAL-CONVEYOR #6 (LEFT) OUTLET SAFETY SW</v>
          </cell>
          <cell r="F399" t="str">
            <v>shared systems</v>
          </cell>
          <cell r="G399" t="str">
            <v>OLD RALCON</v>
          </cell>
          <cell r="H399" t="str">
            <v>ABANDONED EQUIPMENT</v>
          </cell>
          <cell r="I399"/>
          <cell r="J399"/>
          <cell r="K399"/>
          <cell r="L399"/>
          <cell r="M399"/>
          <cell r="N399"/>
          <cell r="O399"/>
          <cell r="P399"/>
          <cell r="Q399"/>
          <cell r="R399"/>
          <cell r="S399"/>
          <cell r="T399"/>
          <cell r="U399">
            <v>9</v>
          </cell>
          <cell r="V399" t="str">
            <v>Run to Failure</v>
          </cell>
          <cell r="W399" t="str">
            <v>do not have</v>
          </cell>
        </row>
        <row r="400">
          <cell r="D400" t="str">
            <v>MEM-PRO-010-PKG-SBB-8302</v>
          </cell>
          <cell r="E400" t="str">
            <v>MS2P-BIG BAG ASPIRATION FAN</v>
          </cell>
          <cell r="F400" t="str">
            <v>shared systems</v>
          </cell>
          <cell r="G400" t="str">
            <v>PACKAGING</v>
          </cell>
          <cell r="H400" t="str">
            <v>SOUTH PLANT BIG BAG</v>
          </cell>
          <cell r="I400" t="str">
            <v>Motor AC</v>
          </cell>
          <cell r="J400"/>
          <cell r="K400"/>
          <cell r="L400"/>
          <cell r="M400"/>
          <cell r="N400"/>
          <cell r="O400"/>
          <cell r="P400"/>
          <cell r="Q400"/>
          <cell r="R400"/>
          <cell r="S400"/>
          <cell r="T400"/>
          <cell r="U400">
            <v>9</v>
          </cell>
          <cell r="V400" t="str">
            <v>Run to Failure</v>
          </cell>
          <cell r="W400">
            <v>1</v>
          </cell>
        </row>
        <row r="401">
          <cell r="D401" t="str">
            <v>MEM-PRO-010-PKG-SBB-8303</v>
          </cell>
          <cell r="E401" t="str">
            <v>MS2P-BIG BAG SURGE BIN DISCHARGE RFV</v>
          </cell>
          <cell r="F401" t="str">
            <v>shared systems</v>
          </cell>
          <cell r="G401" t="str">
            <v>PACKAGING</v>
          </cell>
          <cell r="H401" t="str">
            <v>SOUTH PLANT BIG BAG</v>
          </cell>
          <cell r="I401" t="str">
            <v>Motor AC</v>
          </cell>
          <cell r="J401"/>
          <cell r="K401"/>
          <cell r="L401"/>
          <cell r="M401"/>
          <cell r="N401"/>
          <cell r="O401"/>
          <cell r="P401"/>
          <cell r="Q401"/>
          <cell r="R401"/>
          <cell r="S401"/>
          <cell r="T401"/>
          <cell r="U401">
            <v>9</v>
          </cell>
          <cell r="V401" t="str">
            <v>Run to Failure</v>
          </cell>
          <cell r="W401">
            <v>1</v>
          </cell>
        </row>
        <row r="402">
          <cell r="D402" t="str">
            <v>MEM-PRO-010-PKG-SBB-8315</v>
          </cell>
          <cell r="E402" t="str">
            <v>MS2P-BIG BAG XFER CONVEYOR TO ISOLATE SB</v>
          </cell>
          <cell r="F402" t="str">
            <v>shared systems</v>
          </cell>
          <cell r="G402" t="str">
            <v>PACKAGING</v>
          </cell>
          <cell r="H402" t="str">
            <v>SOUTH PLANT BIG BAG</v>
          </cell>
          <cell r="I402"/>
          <cell r="J402"/>
          <cell r="K402"/>
          <cell r="L402"/>
          <cell r="M402"/>
          <cell r="N402"/>
          <cell r="O402"/>
          <cell r="P402"/>
          <cell r="Q402"/>
          <cell r="R402"/>
          <cell r="S402"/>
          <cell r="T402"/>
          <cell r="U402">
            <v>9</v>
          </cell>
          <cell r="V402" t="str">
            <v>Run to Failure</v>
          </cell>
          <cell r="W402"/>
        </row>
        <row r="403">
          <cell r="D403" t="str">
            <v>MEM-PRO-010-RAL-AEQ-8503</v>
          </cell>
          <cell r="E403" t="str">
            <v>MSS-RALCON COOLING TOWER</v>
          </cell>
          <cell r="F403" t="str">
            <v>shared systems</v>
          </cell>
          <cell r="G403" t="str">
            <v>OLD RALCON</v>
          </cell>
          <cell r="H403" t="str">
            <v>ABANDONED EQUIPMENT</v>
          </cell>
          <cell r="I403"/>
          <cell r="J403"/>
          <cell r="K403"/>
          <cell r="L403"/>
          <cell r="M403"/>
          <cell r="N403"/>
          <cell r="O403"/>
          <cell r="P403"/>
          <cell r="Q403"/>
          <cell r="R403"/>
          <cell r="S403"/>
          <cell r="T403"/>
          <cell r="U403">
            <v>9</v>
          </cell>
          <cell r="V403" t="str">
            <v>Run to Failure</v>
          </cell>
          <cell r="W403" t="str">
            <v>do not have</v>
          </cell>
        </row>
        <row r="404">
          <cell r="D404" t="str">
            <v>MEM-PRO-010-UTL-CWS-8504</v>
          </cell>
          <cell r="E404" t="str">
            <v>MSS-MN PLT COMP COOL WTR BOOSTER PUMP</v>
          </cell>
          <cell r="F404" t="str">
            <v>shared systems</v>
          </cell>
          <cell r="G404" t="str">
            <v>UTILITIES</v>
          </cell>
          <cell r="H404" t="str">
            <v>COOLING WATER SYSTEMS</v>
          </cell>
          <cell r="I404" t="str">
            <v>Motor AC</v>
          </cell>
          <cell r="J404"/>
          <cell r="K404"/>
          <cell r="L404"/>
          <cell r="M404"/>
          <cell r="N404"/>
          <cell r="O404"/>
          <cell r="P404"/>
          <cell r="Q404"/>
          <cell r="R404"/>
          <cell r="S404"/>
          <cell r="T404"/>
          <cell r="U404">
            <v>9</v>
          </cell>
          <cell r="V404" t="str">
            <v>Run to Failure</v>
          </cell>
          <cell r="W404"/>
        </row>
        <row r="405">
          <cell r="D405" t="str">
            <v>MEM-PRO-010-UTL-CWS-8505</v>
          </cell>
          <cell r="E405" t="str">
            <v>MSS-W PROCESS COOLING TOWER W PUMP</v>
          </cell>
          <cell r="F405" t="str">
            <v>shared systems</v>
          </cell>
          <cell r="G405" t="str">
            <v>UTILITIES</v>
          </cell>
          <cell r="H405" t="str">
            <v>COOLING WATER SYSTEMS</v>
          </cell>
          <cell r="I405" t="str">
            <v>Motor AC</v>
          </cell>
          <cell r="J405"/>
          <cell r="K405"/>
          <cell r="L405">
            <v>16</v>
          </cell>
          <cell r="M405"/>
          <cell r="N405"/>
          <cell r="O405"/>
          <cell r="P405"/>
          <cell r="Q405"/>
          <cell r="R405"/>
          <cell r="S405"/>
          <cell r="T405"/>
          <cell r="U405">
            <v>8</v>
          </cell>
          <cell r="V405" t="str">
            <v>Stratagy</v>
          </cell>
          <cell r="W405"/>
        </row>
        <row r="406">
          <cell r="D406" t="str">
            <v>MEM-PRO-010-UTL-CWS-8506</v>
          </cell>
          <cell r="E406" t="str">
            <v>MSS-W PROCESS COOLING TOWER E PUMP</v>
          </cell>
          <cell r="F406" t="str">
            <v>shared systems</v>
          </cell>
          <cell r="G406" t="str">
            <v>UTILITIES</v>
          </cell>
          <cell r="H406" t="str">
            <v>COOLING WATER SYSTEMS</v>
          </cell>
          <cell r="I406" t="str">
            <v>Motor AC</v>
          </cell>
          <cell r="J406"/>
          <cell r="K406"/>
          <cell r="L406">
            <v>16</v>
          </cell>
          <cell r="M406"/>
          <cell r="N406"/>
          <cell r="O406"/>
          <cell r="P406"/>
          <cell r="Q406"/>
          <cell r="R406"/>
          <cell r="S406"/>
          <cell r="T406"/>
          <cell r="U406">
            <v>8</v>
          </cell>
          <cell r="V406" t="str">
            <v>Stratagy</v>
          </cell>
          <cell r="W406"/>
        </row>
        <row r="407">
          <cell r="D407" t="str">
            <v>MEM-PRO-010-UTL-CWS-8510</v>
          </cell>
          <cell r="E407" t="str">
            <v>MSS-WEST PROCESS COOLING TOWER</v>
          </cell>
          <cell r="F407" t="str">
            <v>shared systems</v>
          </cell>
          <cell r="G407" t="str">
            <v>UTILITIES</v>
          </cell>
          <cell r="H407" t="str">
            <v>COOLING WATER SYSTEMS</v>
          </cell>
          <cell r="I407" t="str">
            <v>Motor AC</v>
          </cell>
          <cell r="J407"/>
          <cell r="K407"/>
          <cell r="L407"/>
          <cell r="M407"/>
          <cell r="N407"/>
          <cell r="O407"/>
          <cell r="P407"/>
          <cell r="Q407"/>
          <cell r="R407"/>
          <cell r="S407"/>
          <cell r="T407" t="str">
            <v>12-MTH FAC MSS PROCESS COOLING TWR W</v>
          </cell>
          <cell r="U407">
            <v>8</v>
          </cell>
          <cell r="V407" t="str">
            <v>Stratagy</v>
          </cell>
          <cell r="W407">
            <v>4</v>
          </cell>
        </row>
        <row r="408">
          <cell r="D408" t="str">
            <v>MEM-PRO-010-UTL-CWS-8520</v>
          </cell>
          <cell r="E408" t="str">
            <v>MSS-EAST UTILITY COOLING TOWER</v>
          </cell>
          <cell r="F408" t="str">
            <v>shared systems</v>
          </cell>
          <cell r="G408" t="str">
            <v>UTILITIES</v>
          </cell>
          <cell r="H408" t="str">
            <v>COOLING WATER SYSTEMS</v>
          </cell>
          <cell r="I408" t="str">
            <v>Motor AC</v>
          </cell>
          <cell r="J408"/>
          <cell r="K408"/>
          <cell r="L408">
            <v>8</v>
          </cell>
          <cell r="M408"/>
          <cell r="N408"/>
          <cell r="O408"/>
          <cell r="P408"/>
          <cell r="Q408"/>
          <cell r="R408"/>
          <cell r="S408"/>
          <cell r="T408" t="str">
            <v>12-MTH FAC MSS UTILITY COOLING TWR E</v>
          </cell>
          <cell r="U408">
            <v>7</v>
          </cell>
          <cell r="V408" t="str">
            <v>Stratagy</v>
          </cell>
          <cell r="W408">
            <v>4</v>
          </cell>
        </row>
        <row r="409">
          <cell r="D409" t="str">
            <v>MEM-PRO-010-UTL-CWS-8525</v>
          </cell>
          <cell r="E409" t="str">
            <v>MSS-E UTILITY COOLING TOWER EAST PUMP</v>
          </cell>
          <cell r="F409" t="str">
            <v>shared systems</v>
          </cell>
          <cell r="G409" t="str">
            <v>UTILITIES</v>
          </cell>
          <cell r="H409" t="str">
            <v>COOLING WATER SYSTEMS</v>
          </cell>
          <cell r="I409" t="str">
            <v>Motor AC</v>
          </cell>
          <cell r="J409"/>
          <cell r="K409"/>
          <cell r="L409">
            <v>16</v>
          </cell>
          <cell r="M409"/>
          <cell r="N409"/>
          <cell r="O409"/>
          <cell r="P409"/>
          <cell r="Q409"/>
          <cell r="R409"/>
          <cell r="S409"/>
          <cell r="T409"/>
          <cell r="U409">
            <v>8</v>
          </cell>
          <cell r="V409" t="str">
            <v>Stratagy</v>
          </cell>
          <cell r="W409"/>
        </row>
        <row r="410">
          <cell r="D410" t="str">
            <v>MEM-PRO-010-UTL-CWS-8530</v>
          </cell>
          <cell r="E410" t="str">
            <v>MSS-E UTILITY COOL TOWER WEST PUMP</v>
          </cell>
          <cell r="F410" t="str">
            <v>shared systems</v>
          </cell>
          <cell r="G410" t="str">
            <v>UTILITIES</v>
          </cell>
          <cell r="H410" t="str">
            <v>COOLING WATER SYSTEMS</v>
          </cell>
          <cell r="I410" t="str">
            <v>Motor AC</v>
          </cell>
          <cell r="J410"/>
          <cell r="K410"/>
          <cell r="L410">
            <v>16</v>
          </cell>
          <cell r="M410"/>
          <cell r="N410"/>
          <cell r="O410"/>
          <cell r="P410"/>
          <cell r="Q410"/>
          <cell r="R410"/>
          <cell r="S410"/>
          <cell r="T410"/>
          <cell r="U410">
            <v>8</v>
          </cell>
          <cell r="V410" t="str">
            <v>Stratagy</v>
          </cell>
          <cell r="W410"/>
        </row>
        <row r="411">
          <cell r="D411" t="str">
            <v>MEM-PRO-010-BLD-AEQ-8551</v>
          </cell>
          <cell r="E411" t="str">
            <v>MRAL-RALCON COOLING TOWER WATER PUMP</v>
          </cell>
          <cell r="F411" t="str">
            <v>shared systems</v>
          </cell>
          <cell r="G411" t="str">
            <v>Buildings, Grounds &amp; lights</v>
          </cell>
          <cell r="H411" t="str">
            <v>ABANDONED EQUIPMENT</v>
          </cell>
          <cell r="I411"/>
          <cell r="J411"/>
          <cell r="K411"/>
          <cell r="L411"/>
          <cell r="M411"/>
          <cell r="N411"/>
          <cell r="O411"/>
          <cell r="P411"/>
          <cell r="Q411"/>
          <cell r="R411"/>
          <cell r="S411"/>
          <cell r="T411"/>
          <cell r="U411">
            <v>9</v>
          </cell>
          <cell r="V411" t="str">
            <v>Run to Failure</v>
          </cell>
          <cell r="W411" t="str">
            <v>do not have</v>
          </cell>
        </row>
        <row r="412">
          <cell r="D412" t="str">
            <v>MEM-PRO-010-RAL-AEQ-8551</v>
          </cell>
          <cell r="E412" t="str">
            <v>MRAL-RALCON COOLING TOWER WATER PUMP</v>
          </cell>
          <cell r="F412" t="str">
            <v>shared systems</v>
          </cell>
          <cell r="G412" t="str">
            <v>OLD RALCON</v>
          </cell>
          <cell r="H412" t="str">
            <v>ABANDONED EQUIPMENT</v>
          </cell>
          <cell r="I412"/>
          <cell r="J412"/>
          <cell r="K412"/>
          <cell r="L412"/>
          <cell r="M412"/>
          <cell r="N412"/>
          <cell r="O412"/>
          <cell r="P412"/>
          <cell r="Q412"/>
          <cell r="R412"/>
          <cell r="S412"/>
          <cell r="T412"/>
          <cell r="U412">
            <v>9</v>
          </cell>
          <cell r="V412" t="str">
            <v>Run to Failure</v>
          </cell>
          <cell r="W412" t="str">
            <v>do not have</v>
          </cell>
        </row>
        <row r="413">
          <cell r="D413" t="str">
            <v>MEM-PRO-010-UTL-CWS-8586</v>
          </cell>
          <cell r="E413" t="str">
            <v>MSS-W TOWER BIOCIDE(BLEACH) PUMP</v>
          </cell>
          <cell r="F413" t="str">
            <v>shared systems</v>
          </cell>
          <cell r="G413" t="str">
            <v>UTILITIES</v>
          </cell>
          <cell r="H413" t="str">
            <v>COOLING WATER SYSTEMS</v>
          </cell>
          <cell r="I413"/>
          <cell r="J413"/>
          <cell r="K413"/>
          <cell r="L413"/>
          <cell r="M413"/>
          <cell r="N413"/>
          <cell r="O413"/>
          <cell r="P413"/>
          <cell r="Q413"/>
          <cell r="R413"/>
          <cell r="S413"/>
          <cell r="T413"/>
          <cell r="U413">
            <v>9</v>
          </cell>
          <cell r="V413" t="str">
            <v>Run to Failure</v>
          </cell>
          <cell r="W413"/>
        </row>
        <row r="414">
          <cell r="D414" t="str">
            <v>MEM-PRO-010-UTL-CWS-8587</v>
          </cell>
          <cell r="E414" t="str">
            <v>MSS-W TOWER CHEMICAL PUMP</v>
          </cell>
          <cell r="F414" t="str">
            <v>shared systems</v>
          </cell>
          <cell r="G414" t="str">
            <v>UTILITIES</v>
          </cell>
          <cell r="H414" t="str">
            <v>COOLING WATER SYSTEMS</v>
          </cell>
          <cell r="I414"/>
          <cell r="J414"/>
          <cell r="K414"/>
          <cell r="L414"/>
          <cell r="M414"/>
          <cell r="N414"/>
          <cell r="O414"/>
          <cell r="P414"/>
          <cell r="Q414"/>
          <cell r="R414"/>
          <cell r="S414"/>
          <cell r="T414"/>
          <cell r="U414">
            <v>9</v>
          </cell>
          <cell r="V414" t="str">
            <v>Run to Failure</v>
          </cell>
          <cell r="W414"/>
        </row>
        <row r="415">
          <cell r="D415" t="str">
            <v>MEM-PRO-010-UTL-CWS-8588</v>
          </cell>
          <cell r="E415" t="str">
            <v>MSS-E TOWER BIOCIDE(BLEACH) PUMP</v>
          </cell>
          <cell r="F415" t="str">
            <v>shared systems</v>
          </cell>
          <cell r="G415" t="str">
            <v>UTILITIES</v>
          </cell>
          <cell r="H415" t="str">
            <v>COOLING WATER SYSTEMS</v>
          </cell>
          <cell r="I415"/>
          <cell r="J415"/>
          <cell r="K415"/>
          <cell r="L415"/>
          <cell r="M415"/>
          <cell r="N415"/>
          <cell r="O415"/>
          <cell r="P415"/>
          <cell r="Q415"/>
          <cell r="R415"/>
          <cell r="S415"/>
          <cell r="T415"/>
          <cell r="U415">
            <v>9</v>
          </cell>
          <cell r="V415" t="str">
            <v>Run to Failure</v>
          </cell>
          <cell r="W415"/>
        </row>
        <row r="416">
          <cell r="D416" t="str">
            <v>MEM-PRO-010-UTL-CWS-8589</v>
          </cell>
          <cell r="E416" t="str">
            <v>MSS-E TOWER CHEMICAL PUMP</v>
          </cell>
          <cell r="F416" t="str">
            <v>shared systems</v>
          </cell>
          <cell r="G416" t="str">
            <v>UTILITIES</v>
          </cell>
          <cell r="H416" t="str">
            <v>COOLING WATER SYSTEMS</v>
          </cell>
          <cell r="I416"/>
          <cell r="J416"/>
          <cell r="K416"/>
          <cell r="L416"/>
          <cell r="M416"/>
          <cell r="N416"/>
          <cell r="O416"/>
          <cell r="P416"/>
          <cell r="Q416"/>
          <cell r="R416"/>
          <cell r="S416"/>
          <cell r="T416"/>
          <cell r="U416">
            <v>9</v>
          </cell>
          <cell r="V416" t="str">
            <v>Run to Failure</v>
          </cell>
          <cell r="W416"/>
        </row>
        <row r="417">
          <cell r="D417" t="str">
            <v>MEM-PRO-010-UTL-IAS-0890</v>
          </cell>
          <cell r="E417" t="str">
            <v>MSS-N PLANT #4 AIR COMPRESSOR 200 HP</v>
          </cell>
          <cell r="F417" t="str">
            <v>shared systems</v>
          </cell>
          <cell r="G417" t="str">
            <v>UTILITIES</v>
          </cell>
          <cell r="H417" t="str">
            <v>INSTRUMENT / COMPRESSED AIR SYSTEM</v>
          </cell>
          <cell r="I417" t="str">
            <v>Motor AC</v>
          </cell>
          <cell r="J417"/>
          <cell r="K417"/>
          <cell r="L417">
            <v>8</v>
          </cell>
          <cell r="M417"/>
          <cell r="N417"/>
          <cell r="O417"/>
          <cell r="P417"/>
          <cell r="Q417"/>
          <cell r="R417"/>
          <cell r="S417"/>
          <cell r="T417" t="str">
            <v>60-MTH MECH MSS #4 AIR COMP PRV</v>
          </cell>
          <cell r="U417">
            <v>7</v>
          </cell>
          <cell r="V417" t="str">
            <v>Stratagy</v>
          </cell>
          <cell r="W417"/>
        </row>
        <row r="418">
          <cell r="D418" t="str">
            <v>MEM-PRO-010-UTL-IAS-0891</v>
          </cell>
          <cell r="E418" t="str">
            <v>MSS-N PLANT #5 AIR COMPRESSOR 150 HP</v>
          </cell>
          <cell r="F418" t="str">
            <v>shared systems</v>
          </cell>
          <cell r="G418" t="str">
            <v>UTILITIES</v>
          </cell>
          <cell r="H418" t="str">
            <v>INSTRUMENT / COMPRESSED AIR SYSTEM</v>
          </cell>
          <cell r="I418" t="str">
            <v>Motor AC</v>
          </cell>
          <cell r="J418"/>
          <cell r="K418"/>
          <cell r="L418">
            <v>8</v>
          </cell>
          <cell r="M418"/>
          <cell r="N418"/>
          <cell r="O418"/>
          <cell r="P418" t="str">
            <v>Yes</v>
          </cell>
          <cell r="Q418"/>
          <cell r="R418"/>
          <cell r="S418"/>
          <cell r="T418" t="str">
            <v>60-MTH MECH MSS #5 AIR COMP PRV</v>
          </cell>
          <cell r="U418">
            <v>6</v>
          </cell>
          <cell r="V418" t="str">
            <v>Stratagy</v>
          </cell>
          <cell r="W418"/>
        </row>
        <row r="419">
          <cell r="D419" t="str">
            <v>MEM-PRO-010-UTL-IAS-0892</v>
          </cell>
          <cell r="E419" t="str">
            <v>MSS-N PLANT PORTABLE AIR COMP 100 HP</v>
          </cell>
          <cell r="F419" t="str">
            <v>shared systems</v>
          </cell>
          <cell r="G419" t="str">
            <v>UTILITIES</v>
          </cell>
          <cell r="H419" t="str">
            <v>INSTRUMENT / COMPRESSED AIR SYSTEM</v>
          </cell>
          <cell r="I419" t="str">
            <v>Motor AC</v>
          </cell>
          <cell r="J419"/>
          <cell r="K419"/>
          <cell r="L419"/>
          <cell r="M419"/>
          <cell r="N419"/>
          <cell r="O419"/>
          <cell r="P419"/>
          <cell r="Q419"/>
          <cell r="R419"/>
          <cell r="S419"/>
          <cell r="T419" t="str">
            <v>60-MTH MECH MSS 100HP PORT AIR C PRV</v>
          </cell>
          <cell r="U419">
            <v>8</v>
          </cell>
          <cell r="V419" t="str">
            <v>Stratagy</v>
          </cell>
          <cell r="W419"/>
        </row>
        <row r="420">
          <cell r="D420" t="str">
            <v>MEM-PRO-010-BLD-IAS-0893</v>
          </cell>
          <cell r="E420" t="str">
            <v>MRAL-25 HP AIR COMPRESSOR</v>
          </cell>
          <cell r="F420" t="str">
            <v>shared systems</v>
          </cell>
          <cell r="G420" t="str">
            <v>Buildings, Grounds &amp; lights</v>
          </cell>
          <cell r="H420" t="str">
            <v>INSTRUMENT / COMPRESSED AIR SYSTEM</v>
          </cell>
          <cell r="I420"/>
          <cell r="J420"/>
          <cell r="K420"/>
          <cell r="L420"/>
          <cell r="M420"/>
          <cell r="N420"/>
          <cell r="O420"/>
          <cell r="P420"/>
          <cell r="Q420"/>
          <cell r="R420"/>
          <cell r="S420"/>
          <cell r="T420"/>
          <cell r="U420">
            <v>9</v>
          </cell>
          <cell r="V420" t="str">
            <v>Run to Failure</v>
          </cell>
          <cell r="W420">
            <v>1</v>
          </cell>
        </row>
        <row r="421">
          <cell r="D421" t="str">
            <v>MEM-PRO-010-UTL-IAS-0893</v>
          </cell>
          <cell r="E421" t="str">
            <v>MRAL-25 HP AIR COMPRESSOR</v>
          </cell>
          <cell r="F421" t="str">
            <v>shared systems</v>
          </cell>
          <cell r="G421" t="str">
            <v>UTILITIES</v>
          </cell>
          <cell r="H421" t="str">
            <v>INSTRUMENT / COMPRESSED AIR SYSTEM</v>
          </cell>
          <cell r="I421" t="str">
            <v>Motor AC</v>
          </cell>
          <cell r="J421"/>
          <cell r="K421"/>
          <cell r="L421"/>
          <cell r="M421"/>
          <cell r="N421"/>
          <cell r="O421"/>
          <cell r="P421"/>
          <cell r="Q421"/>
          <cell r="R421"/>
          <cell r="S421"/>
          <cell r="T421"/>
          <cell r="U421">
            <v>9</v>
          </cell>
          <cell r="V421" t="str">
            <v>Run to Failure</v>
          </cell>
          <cell r="W421"/>
        </row>
        <row r="422">
          <cell r="D422" t="str">
            <v>MEM-PRO-010-BLD-AHU-8987</v>
          </cell>
          <cell r="E422" t="str">
            <v>MSS-MAIN GUARD SHACK AC UNIT</v>
          </cell>
          <cell r="F422" t="str">
            <v>shared systems</v>
          </cell>
          <cell r="G422" t="str">
            <v>Buildings, Grounds &amp; lights</v>
          </cell>
          <cell r="H422" t="str">
            <v>HVAC / AIR HANDLING UNIT</v>
          </cell>
          <cell r="I422"/>
          <cell r="J422"/>
          <cell r="K422"/>
          <cell r="L422"/>
          <cell r="M422"/>
          <cell r="N422"/>
          <cell r="O422"/>
          <cell r="P422"/>
          <cell r="Q422"/>
          <cell r="R422"/>
          <cell r="S422"/>
          <cell r="T422"/>
          <cell r="U422">
            <v>9</v>
          </cell>
          <cell r="V422" t="str">
            <v>Run to Failure</v>
          </cell>
          <cell r="W422"/>
        </row>
        <row r="423">
          <cell r="D423" t="str">
            <v>MEM-PRO-010-BLD-AHU-9010</v>
          </cell>
          <cell r="E423" t="str">
            <v>MSS-EAST MEN'S CHANGE ROOM HVAC</v>
          </cell>
          <cell r="F423" t="str">
            <v>shared systems</v>
          </cell>
          <cell r="G423" t="str">
            <v>Buildings, Grounds &amp; lights</v>
          </cell>
          <cell r="H423" t="str">
            <v>HVAC / AIR HANDLING UNIT</v>
          </cell>
          <cell r="I423"/>
          <cell r="J423"/>
          <cell r="K423"/>
          <cell r="L423"/>
          <cell r="M423"/>
          <cell r="N423"/>
          <cell r="O423"/>
          <cell r="P423"/>
          <cell r="Q423"/>
          <cell r="R423"/>
          <cell r="S423"/>
          <cell r="T423"/>
          <cell r="U423">
            <v>9</v>
          </cell>
          <cell r="V423" t="str">
            <v>Run to Failure</v>
          </cell>
          <cell r="W423"/>
        </row>
        <row r="424">
          <cell r="D424" t="str">
            <v>MEM-PRO-010-BLD-AHU-9011</v>
          </cell>
          <cell r="E424" t="str">
            <v>MSS-SOUTH MEN'S CHANGE ROOM HVAC</v>
          </cell>
          <cell r="F424" t="str">
            <v>shared systems</v>
          </cell>
          <cell r="G424" t="str">
            <v>Buildings, Grounds &amp; lights</v>
          </cell>
          <cell r="H424" t="str">
            <v>HVAC / AIR HANDLING UNIT</v>
          </cell>
          <cell r="I424"/>
          <cell r="J424"/>
          <cell r="K424"/>
          <cell r="L424"/>
          <cell r="M424"/>
          <cell r="N424"/>
          <cell r="O424"/>
          <cell r="P424"/>
          <cell r="Q424"/>
          <cell r="R424"/>
          <cell r="S424"/>
          <cell r="T424"/>
          <cell r="U424">
            <v>9</v>
          </cell>
          <cell r="V424" t="str">
            <v>Run to Failure</v>
          </cell>
          <cell r="W424"/>
        </row>
        <row r="425">
          <cell r="D425" t="str">
            <v>MEM-PRO-010-BLD-AHU-9012</v>
          </cell>
          <cell r="E425" t="str">
            <v>MSS-MEN'S WEST CHANGE ROOM HVAC</v>
          </cell>
          <cell r="F425" t="str">
            <v>shared systems</v>
          </cell>
          <cell r="G425" t="str">
            <v>Buildings, Grounds &amp; lights</v>
          </cell>
          <cell r="H425" t="str">
            <v>HVAC / AIR HANDLING UNIT</v>
          </cell>
          <cell r="I425"/>
          <cell r="J425"/>
          <cell r="K425"/>
          <cell r="L425"/>
          <cell r="M425"/>
          <cell r="N425"/>
          <cell r="O425"/>
          <cell r="P425"/>
          <cell r="Q425"/>
          <cell r="R425"/>
          <cell r="S425"/>
          <cell r="T425"/>
          <cell r="U425">
            <v>9</v>
          </cell>
          <cell r="V425" t="str">
            <v>Run to Failure</v>
          </cell>
          <cell r="W425"/>
        </row>
        <row r="426">
          <cell r="D426" t="str">
            <v>MEM-PRO-010-BLD-AHU-9021</v>
          </cell>
          <cell r="E426" t="str">
            <v>MSS-WAREHOUSE OFFICE AC - MAIN WHSE</v>
          </cell>
          <cell r="F426" t="str">
            <v>shared systems</v>
          </cell>
          <cell r="G426" t="str">
            <v>Buildings, Grounds &amp; lights</v>
          </cell>
          <cell r="H426" t="str">
            <v>HVAC / AIR HANDLING UNIT</v>
          </cell>
          <cell r="I426"/>
          <cell r="J426"/>
          <cell r="K426"/>
          <cell r="L426"/>
          <cell r="M426"/>
          <cell r="N426"/>
          <cell r="O426"/>
          <cell r="P426"/>
          <cell r="Q426"/>
          <cell r="R426"/>
          <cell r="S426"/>
          <cell r="T426"/>
          <cell r="U426">
            <v>9</v>
          </cell>
          <cell r="V426" t="str">
            <v>Run to Failure</v>
          </cell>
          <cell r="W426"/>
        </row>
        <row r="427">
          <cell r="D427" t="str">
            <v>MEM-PRO-010-BLD-AHU-9022</v>
          </cell>
          <cell r="E427" t="str">
            <v>MSS-LAB BAG CUT ROOM AC - MAIN WHSE</v>
          </cell>
          <cell r="F427" t="str">
            <v>shared systems</v>
          </cell>
          <cell r="G427" t="str">
            <v>Buildings, Grounds &amp; lights</v>
          </cell>
          <cell r="H427" t="str">
            <v>HVAC / AIR HANDLING UNIT</v>
          </cell>
          <cell r="I427"/>
          <cell r="J427"/>
          <cell r="K427"/>
          <cell r="L427"/>
          <cell r="M427"/>
          <cell r="N427"/>
          <cell r="O427"/>
          <cell r="P427"/>
          <cell r="Q427"/>
          <cell r="R427"/>
          <cell r="S427"/>
          <cell r="T427"/>
          <cell r="U427">
            <v>9</v>
          </cell>
          <cell r="V427" t="str">
            <v>Run to Failure</v>
          </cell>
          <cell r="W427"/>
        </row>
        <row r="428">
          <cell r="D428" t="str">
            <v>MEM-PRO-010-BLD-AHU-9023</v>
          </cell>
          <cell r="E428" t="str">
            <v>MSS-SEMI BULK BAG AC - WHSE</v>
          </cell>
          <cell r="F428" t="str">
            <v>shared systems</v>
          </cell>
          <cell r="G428" t="str">
            <v>Buildings, Grounds &amp; lights</v>
          </cell>
          <cell r="H428" t="str">
            <v>HVAC / AIR HANDLING UNIT</v>
          </cell>
          <cell r="I428"/>
          <cell r="J428"/>
          <cell r="K428"/>
          <cell r="L428"/>
          <cell r="M428"/>
          <cell r="N428"/>
          <cell r="O428"/>
          <cell r="P428"/>
          <cell r="Q428"/>
          <cell r="R428"/>
          <cell r="S428"/>
          <cell r="T428"/>
          <cell r="U428">
            <v>9</v>
          </cell>
          <cell r="V428" t="str">
            <v>Run to Failure</v>
          </cell>
          <cell r="W428"/>
        </row>
        <row r="429">
          <cell r="D429" t="str">
            <v>MEM-PRO-010-BLD-AHU-9024</v>
          </cell>
          <cell r="E429" t="str">
            <v>MSS-800T 100 MCC EAST AC</v>
          </cell>
          <cell r="F429" t="str">
            <v>shared systems</v>
          </cell>
          <cell r="G429" t="str">
            <v>Buildings, Grounds &amp; lights</v>
          </cell>
          <cell r="H429" t="str">
            <v>HVAC / AIR HANDLING UNIT</v>
          </cell>
          <cell r="I429"/>
          <cell r="J429"/>
          <cell r="K429"/>
          <cell r="L429"/>
          <cell r="M429"/>
          <cell r="N429"/>
          <cell r="O429"/>
          <cell r="P429"/>
          <cell r="Q429"/>
          <cell r="R429"/>
          <cell r="S429"/>
          <cell r="T429"/>
          <cell r="U429">
            <v>9</v>
          </cell>
          <cell r="V429" t="str">
            <v>Run to Failure</v>
          </cell>
          <cell r="W429"/>
        </row>
        <row r="430">
          <cell r="D430" t="str">
            <v>MEM-PRO-010-BLD-AHU-9025</v>
          </cell>
          <cell r="E430" t="str">
            <v>MSS-800T MCC WEST AC</v>
          </cell>
          <cell r="F430" t="str">
            <v>shared systems</v>
          </cell>
          <cell r="G430" t="str">
            <v>Buildings, Grounds &amp; lights</v>
          </cell>
          <cell r="H430" t="str">
            <v>HVAC / AIR HANDLING UNIT</v>
          </cell>
          <cell r="I430"/>
          <cell r="J430"/>
          <cell r="K430"/>
          <cell r="L430"/>
          <cell r="M430"/>
          <cell r="N430"/>
          <cell r="O430"/>
          <cell r="P430"/>
          <cell r="Q430"/>
          <cell r="R430"/>
          <cell r="S430"/>
          <cell r="T430"/>
          <cell r="U430">
            <v>9</v>
          </cell>
          <cell r="V430" t="str">
            <v>Run to Failure</v>
          </cell>
          <cell r="W430"/>
        </row>
        <row r="431">
          <cell r="D431" t="str">
            <v>MEM-PRO-010-BLD-AHU-9026</v>
          </cell>
          <cell r="E431" t="str">
            <v>MSS-KING-WHSE (ROOF NORTH) DIRECT FIRED</v>
          </cell>
          <cell r="F431" t="str">
            <v>shared systems</v>
          </cell>
          <cell r="G431" t="str">
            <v>Buildings, Grounds &amp; lights</v>
          </cell>
          <cell r="H431" t="str">
            <v>HVAC / AIR HANDLING UNIT</v>
          </cell>
          <cell r="I431"/>
          <cell r="J431"/>
          <cell r="K431"/>
          <cell r="L431"/>
          <cell r="M431"/>
          <cell r="N431"/>
          <cell r="O431"/>
          <cell r="P431"/>
          <cell r="Q431"/>
          <cell r="R431"/>
          <cell r="S431"/>
          <cell r="T431"/>
          <cell r="U431">
            <v>9</v>
          </cell>
          <cell r="V431" t="str">
            <v>Run to Failure</v>
          </cell>
          <cell r="W431"/>
        </row>
        <row r="432">
          <cell r="D432" t="str">
            <v>MEM-PRO-010-BLD-AHU-9027</v>
          </cell>
          <cell r="E432" t="str">
            <v>MSS-KING-WHSE (ROOF MIDDLE) DIRECT FIRED</v>
          </cell>
          <cell r="F432" t="str">
            <v>shared systems</v>
          </cell>
          <cell r="G432" t="str">
            <v>Buildings, Grounds &amp; lights</v>
          </cell>
          <cell r="H432" t="str">
            <v>HVAC / AIR HANDLING UNIT</v>
          </cell>
          <cell r="I432"/>
          <cell r="J432"/>
          <cell r="K432"/>
          <cell r="L432"/>
          <cell r="M432"/>
          <cell r="N432"/>
          <cell r="O432"/>
          <cell r="P432"/>
          <cell r="Q432"/>
          <cell r="R432"/>
          <cell r="S432"/>
          <cell r="T432"/>
          <cell r="U432">
            <v>9</v>
          </cell>
          <cell r="V432" t="str">
            <v>Run to Failure</v>
          </cell>
          <cell r="W432"/>
        </row>
        <row r="433">
          <cell r="D433" t="str">
            <v>MEM-PRO-010-BLD-AHU-9028</v>
          </cell>
          <cell r="E433" t="str">
            <v>MSS-KING-WHSE (ROOF SOUTH) DIRECT FIRED</v>
          </cell>
          <cell r="F433" t="str">
            <v>shared systems</v>
          </cell>
          <cell r="G433" t="str">
            <v>Buildings, Grounds &amp; lights</v>
          </cell>
          <cell r="H433" t="str">
            <v>HVAC / AIR HANDLING UNIT</v>
          </cell>
          <cell r="I433"/>
          <cell r="J433"/>
          <cell r="K433"/>
          <cell r="L433"/>
          <cell r="M433"/>
          <cell r="N433"/>
          <cell r="O433"/>
          <cell r="P433"/>
          <cell r="Q433"/>
          <cell r="R433"/>
          <cell r="S433"/>
          <cell r="T433"/>
          <cell r="U433">
            <v>9</v>
          </cell>
          <cell r="V433" t="str">
            <v>Run to Failure</v>
          </cell>
          <cell r="W433"/>
        </row>
        <row r="434">
          <cell r="D434" t="str">
            <v>MEM-PRO-010-BLD-AHU-9030</v>
          </cell>
          <cell r="E434" t="str">
            <v>MSS-MAIN PLANT OFFICE UPSTAIRS AC</v>
          </cell>
          <cell r="F434" t="str">
            <v>shared systems</v>
          </cell>
          <cell r="G434" t="str">
            <v>Buildings, Grounds &amp; lights</v>
          </cell>
          <cell r="H434" t="str">
            <v>HVAC / AIR HANDLING UNIT</v>
          </cell>
          <cell r="I434"/>
          <cell r="J434"/>
          <cell r="K434"/>
          <cell r="L434"/>
          <cell r="M434"/>
          <cell r="N434"/>
          <cell r="O434"/>
          <cell r="P434"/>
          <cell r="Q434"/>
          <cell r="R434"/>
          <cell r="S434"/>
          <cell r="T434"/>
          <cell r="U434">
            <v>9</v>
          </cell>
          <cell r="V434" t="str">
            <v>Run to Failure</v>
          </cell>
          <cell r="W434"/>
        </row>
        <row r="435">
          <cell r="D435" t="str">
            <v>MEM-PRO-010-BLD-AHU-9031</v>
          </cell>
          <cell r="E435" t="str">
            <v>MSS-DOWNSTAIR'S OFFICE AC - MAIN ROOF</v>
          </cell>
          <cell r="F435" t="str">
            <v>shared systems</v>
          </cell>
          <cell r="G435" t="str">
            <v>Buildings, Grounds &amp; lights</v>
          </cell>
          <cell r="H435" t="str">
            <v>HVAC / AIR HANDLING UNIT</v>
          </cell>
          <cell r="I435" t="str">
            <v>Motor AC</v>
          </cell>
          <cell r="J435"/>
          <cell r="K435"/>
          <cell r="L435"/>
          <cell r="M435"/>
          <cell r="N435"/>
          <cell r="O435"/>
          <cell r="P435"/>
          <cell r="Q435"/>
          <cell r="R435"/>
          <cell r="S435"/>
          <cell r="T435"/>
          <cell r="U435">
            <v>9</v>
          </cell>
          <cell r="V435" t="str">
            <v>Run to Failure</v>
          </cell>
          <cell r="W435"/>
        </row>
        <row r="436">
          <cell r="D436" t="str">
            <v>MEM-PRO-010-BLD-AHU-9032</v>
          </cell>
          <cell r="E436" t="str">
            <v>MSS-MAIN LAB &amp; OFF UP AC- MAIN ROOF</v>
          </cell>
          <cell r="F436" t="str">
            <v>shared systems</v>
          </cell>
          <cell r="G436" t="str">
            <v>Buildings, Grounds &amp; lights</v>
          </cell>
          <cell r="H436" t="str">
            <v>HVAC / AIR HANDLING UNIT</v>
          </cell>
          <cell r="I436"/>
          <cell r="J436"/>
          <cell r="K436"/>
          <cell r="L436"/>
          <cell r="M436"/>
          <cell r="N436"/>
          <cell r="O436"/>
          <cell r="P436"/>
          <cell r="Q436"/>
          <cell r="R436"/>
          <cell r="S436"/>
          <cell r="T436"/>
          <cell r="U436">
            <v>9</v>
          </cell>
          <cell r="V436" t="str">
            <v>Run to Failure</v>
          </cell>
          <cell r="W436"/>
        </row>
        <row r="437">
          <cell r="D437" t="str">
            <v>MEM-PRO-010-BLD-AHU-9033</v>
          </cell>
          <cell r="E437" t="str">
            <v>MSS-MAIN LAB &amp; OFF DOWN AC - MAIN ROOF</v>
          </cell>
          <cell r="F437" t="str">
            <v>shared systems</v>
          </cell>
          <cell r="G437" t="str">
            <v>Buildings, Grounds &amp; lights</v>
          </cell>
          <cell r="H437" t="str">
            <v>HVAC / AIR HANDLING UNIT</v>
          </cell>
          <cell r="I437"/>
          <cell r="J437"/>
          <cell r="K437"/>
          <cell r="L437"/>
          <cell r="M437"/>
          <cell r="N437"/>
          <cell r="O437"/>
          <cell r="P437"/>
          <cell r="Q437"/>
          <cell r="R437"/>
          <cell r="S437"/>
          <cell r="T437"/>
          <cell r="U437">
            <v>9</v>
          </cell>
          <cell r="V437" t="str">
            <v>Run to Failure</v>
          </cell>
          <cell r="W437"/>
        </row>
        <row r="438">
          <cell r="D438" t="str">
            <v>MEM-PRO-010-BLD-AHU-9034</v>
          </cell>
          <cell r="E438" t="str">
            <v>MSS-BREAKROOM AC - BREAKROOM ROOF</v>
          </cell>
          <cell r="F438" t="str">
            <v>shared systems</v>
          </cell>
          <cell r="G438" t="str">
            <v>Buildings, Grounds &amp; lights</v>
          </cell>
          <cell r="H438" t="str">
            <v>HVAC / AIR HANDLING UNIT</v>
          </cell>
          <cell r="I438"/>
          <cell r="J438"/>
          <cell r="K438"/>
          <cell r="L438"/>
          <cell r="M438"/>
          <cell r="N438"/>
          <cell r="O438"/>
          <cell r="P438"/>
          <cell r="Q438"/>
          <cell r="R438"/>
          <cell r="S438"/>
          <cell r="T438"/>
          <cell r="U438">
            <v>9</v>
          </cell>
          <cell r="V438" t="str">
            <v>Run to Failure</v>
          </cell>
          <cell r="W438"/>
        </row>
        <row r="439">
          <cell r="D439" t="str">
            <v>MEM-PRO-010-BLD-AHU-9042</v>
          </cell>
          <cell r="E439" t="str">
            <v>MRAL-RALCON OFFICE AREA AC - RALCON ROOF</v>
          </cell>
          <cell r="F439" t="str">
            <v>shared systems</v>
          </cell>
          <cell r="G439" t="str">
            <v>Buildings, Grounds &amp; lights</v>
          </cell>
          <cell r="H439" t="str">
            <v>HVAC / AIR HANDLING UNIT</v>
          </cell>
          <cell r="I439"/>
          <cell r="J439"/>
          <cell r="K439"/>
          <cell r="L439"/>
          <cell r="M439"/>
          <cell r="N439"/>
          <cell r="O439"/>
          <cell r="P439"/>
          <cell r="Q439"/>
          <cell r="R439"/>
          <cell r="S439"/>
          <cell r="T439"/>
          <cell r="U439">
            <v>9</v>
          </cell>
          <cell r="V439" t="str">
            <v>Run to Failure</v>
          </cell>
          <cell r="W439"/>
        </row>
        <row r="440">
          <cell r="D440" t="str">
            <v>MEM-PRO-010-BLD-AHU-9043</v>
          </cell>
          <cell r="E440" t="str">
            <v>MRAL-RALCON PAYROLL OFFICE AC- MRAL ROOF</v>
          </cell>
          <cell r="F440" t="str">
            <v>shared systems</v>
          </cell>
          <cell r="G440" t="str">
            <v>Buildings, Grounds &amp; lights</v>
          </cell>
          <cell r="H440" t="str">
            <v>HVAC / AIR HANDLING UNIT</v>
          </cell>
          <cell r="I440"/>
          <cell r="J440"/>
          <cell r="K440"/>
          <cell r="L440"/>
          <cell r="M440"/>
          <cell r="N440"/>
          <cell r="O440"/>
          <cell r="P440"/>
          <cell r="Q440"/>
          <cell r="R440"/>
          <cell r="S440"/>
          <cell r="T440"/>
          <cell r="U440">
            <v>9</v>
          </cell>
          <cell r="V440" t="str">
            <v>Run to Failure</v>
          </cell>
          <cell r="W440"/>
        </row>
        <row r="441">
          <cell r="D441" t="str">
            <v>MEM-PRO-010-BLD-AHU-9044</v>
          </cell>
          <cell r="E441" t="str">
            <v>MRAL-RALCON MCC &amp; VITAMIN AC ROOM UNIT</v>
          </cell>
          <cell r="F441" t="str">
            <v>shared systems</v>
          </cell>
          <cell r="G441" t="str">
            <v>Buildings, Grounds &amp; lights</v>
          </cell>
          <cell r="H441" t="str">
            <v>HVAC / AIR HANDLING UNIT</v>
          </cell>
          <cell r="I441"/>
          <cell r="J441"/>
          <cell r="K441"/>
          <cell r="L441"/>
          <cell r="M441"/>
          <cell r="N441"/>
          <cell r="O441"/>
          <cell r="P441"/>
          <cell r="Q441"/>
          <cell r="R441"/>
          <cell r="S441"/>
          <cell r="T441"/>
          <cell r="U441">
            <v>9</v>
          </cell>
          <cell r="V441" t="str">
            <v>Run to Failure</v>
          </cell>
          <cell r="W441"/>
        </row>
        <row r="442">
          <cell r="D442" t="str">
            <v>MEM-PRO-010-BLD-AEQ-9045</v>
          </cell>
          <cell r="E442" t="str">
            <v>MRAL-RALCON CURD CHILLER GRD AC UNIT</v>
          </cell>
          <cell r="F442" t="str">
            <v>shared systems</v>
          </cell>
          <cell r="G442" t="str">
            <v>Buildings, Grounds &amp; lights</v>
          </cell>
          <cell r="H442" t="str">
            <v>ABANDONED EQUIPMENT</v>
          </cell>
          <cell r="I442"/>
          <cell r="J442"/>
          <cell r="K442"/>
          <cell r="L442"/>
          <cell r="M442"/>
          <cell r="N442"/>
          <cell r="O442"/>
          <cell r="P442"/>
          <cell r="Q442"/>
          <cell r="R442"/>
          <cell r="S442"/>
          <cell r="T442"/>
          <cell r="U442">
            <v>9</v>
          </cell>
          <cell r="V442" t="str">
            <v>Run to Failure</v>
          </cell>
          <cell r="W442" t="str">
            <v>do not have</v>
          </cell>
        </row>
        <row r="443">
          <cell r="D443" t="str">
            <v>MEM-PRO-010-RAL-AEQ-9045</v>
          </cell>
          <cell r="E443" t="str">
            <v>MRAL-RALCON CURD CHILLER GRD AC UNIT</v>
          </cell>
          <cell r="F443" t="str">
            <v>shared systems</v>
          </cell>
          <cell r="G443" t="str">
            <v>OLD RALCON</v>
          </cell>
          <cell r="H443" t="str">
            <v>ABANDONED EQUIPMENT</v>
          </cell>
          <cell r="I443"/>
          <cell r="J443"/>
          <cell r="K443"/>
          <cell r="L443"/>
          <cell r="M443"/>
          <cell r="N443"/>
          <cell r="O443"/>
          <cell r="P443"/>
          <cell r="Q443"/>
          <cell r="R443"/>
          <cell r="S443"/>
          <cell r="T443"/>
          <cell r="U443">
            <v>9</v>
          </cell>
          <cell r="V443" t="str">
            <v>Run to Failure</v>
          </cell>
          <cell r="W443" t="str">
            <v>do not have</v>
          </cell>
        </row>
        <row r="444">
          <cell r="D444" t="str">
            <v>MEM-PRO-010-BLD-AHU-9050</v>
          </cell>
          <cell r="E444" t="str">
            <v>MSS-P2 MCC (MCC #2 ROOM) AC</v>
          </cell>
          <cell r="F444" t="str">
            <v>shared systems</v>
          </cell>
          <cell r="G444" t="str">
            <v>Buildings, Grounds &amp; lights</v>
          </cell>
          <cell r="H444" t="str">
            <v>HVAC / AIR HANDLING UNIT</v>
          </cell>
          <cell r="I444"/>
          <cell r="J444"/>
          <cell r="K444"/>
          <cell r="L444"/>
          <cell r="M444"/>
          <cell r="N444"/>
          <cell r="O444"/>
          <cell r="P444"/>
          <cell r="Q444"/>
          <cell r="R444"/>
          <cell r="S444"/>
          <cell r="T444" t="str">
            <v>MONTHLY MCC CLEANING - P2 MCC</v>
          </cell>
          <cell r="U444">
            <v>8</v>
          </cell>
          <cell r="V444" t="str">
            <v>Stratagy</v>
          </cell>
          <cell r="W444"/>
        </row>
        <row r="445">
          <cell r="D445" t="str">
            <v>MEM-PRO-010-BLD-AHU-9053</v>
          </cell>
          <cell r="E445" t="str">
            <v>ROOF TOP HEATING UNIT</v>
          </cell>
          <cell r="F445" t="str">
            <v>shared systems</v>
          </cell>
          <cell r="G445" t="str">
            <v>Buildings, Grounds &amp; lights</v>
          </cell>
          <cell r="H445" t="str">
            <v>HVAC / AIR HANDLING UNIT</v>
          </cell>
          <cell r="I445"/>
          <cell r="J445"/>
          <cell r="K445"/>
          <cell r="L445"/>
          <cell r="M445"/>
          <cell r="N445"/>
          <cell r="O445"/>
          <cell r="P445"/>
          <cell r="Q445"/>
          <cell r="R445"/>
          <cell r="S445"/>
          <cell r="T445"/>
          <cell r="U445">
            <v>9</v>
          </cell>
          <cell r="V445" t="str">
            <v>Run to Failure</v>
          </cell>
          <cell r="W445"/>
        </row>
        <row r="446">
          <cell r="D446" t="str">
            <v>MEM-PRO-010-BLD-AHU-9054</v>
          </cell>
          <cell r="E446" t="str">
            <v>ELECTRIC UNIT HEATER</v>
          </cell>
          <cell r="F446" t="str">
            <v>shared systems</v>
          </cell>
          <cell r="G446" t="str">
            <v>Buildings, Grounds &amp; lights</v>
          </cell>
          <cell r="H446" t="str">
            <v>HVAC / AIR HANDLING UNIT</v>
          </cell>
          <cell r="I446"/>
          <cell r="J446"/>
          <cell r="K446"/>
          <cell r="L446"/>
          <cell r="M446"/>
          <cell r="N446"/>
          <cell r="O446"/>
          <cell r="P446"/>
          <cell r="Q446"/>
          <cell r="R446"/>
          <cell r="S446"/>
          <cell r="T446"/>
          <cell r="U446">
            <v>9</v>
          </cell>
          <cell r="V446" t="str">
            <v>Run to Failure</v>
          </cell>
          <cell r="W446"/>
        </row>
        <row r="447">
          <cell r="D447" t="str">
            <v>MEM-PRO-010-BLD-AHU-9062</v>
          </cell>
          <cell r="E447" t="str">
            <v>MSS-BOILER ROOM - COMP. AREA AC</v>
          </cell>
          <cell r="F447" t="str">
            <v>shared systems</v>
          </cell>
          <cell r="G447" t="str">
            <v>Buildings, Grounds &amp; lights</v>
          </cell>
          <cell r="H447" t="str">
            <v>HVAC / AIR HANDLING UNIT</v>
          </cell>
          <cell r="I447"/>
          <cell r="J447"/>
          <cell r="K447"/>
          <cell r="L447"/>
          <cell r="M447"/>
          <cell r="N447"/>
          <cell r="O447"/>
          <cell r="P447"/>
          <cell r="Q447"/>
          <cell r="R447"/>
          <cell r="S447"/>
          <cell r="T447"/>
          <cell r="U447">
            <v>9</v>
          </cell>
          <cell r="V447" t="str">
            <v>Run to Failure</v>
          </cell>
          <cell r="W447"/>
        </row>
        <row r="448">
          <cell r="D448" t="str">
            <v>MEM-PRO-010-BLD-AHU-9103</v>
          </cell>
          <cell r="E448" t="str">
            <v>MSS-TEAM LEADERS OFFICE-P3 CURD AC UNIT</v>
          </cell>
          <cell r="F448" t="str">
            <v>shared systems</v>
          </cell>
          <cell r="G448" t="str">
            <v>Buildings, Grounds &amp; lights</v>
          </cell>
          <cell r="H448" t="str">
            <v>HVAC / AIR HANDLING UNIT</v>
          </cell>
          <cell r="I448"/>
          <cell r="J448"/>
          <cell r="K448"/>
          <cell r="L448"/>
          <cell r="M448"/>
          <cell r="N448"/>
          <cell r="O448"/>
          <cell r="P448"/>
          <cell r="Q448"/>
          <cell r="R448"/>
          <cell r="S448"/>
          <cell r="T448"/>
          <cell r="U448">
            <v>9</v>
          </cell>
          <cell r="V448" t="str">
            <v>Run to Failure</v>
          </cell>
          <cell r="W448"/>
        </row>
        <row r="449">
          <cell r="D449" t="str">
            <v>MEM-PRO-010-UTL-CHS-9110</v>
          </cell>
          <cell r="E449" t="str">
            <v>MSS-ISOL. ROOF - N. CURD CHILLER (50T)</v>
          </cell>
          <cell r="F449" t="str">
            <v>shared systems</v>
          </cell>
          <cell r="G449" t="str">
            <v>UTILITIES</v>
          </cell>
          <cell r="H449" t="str">
            <v>CHILLING WATER SYSTEMS</v>
          </cell>
          <cell r="I449" t="str">
            <v>Refrigerator</v>
          </cell>
          <cell r="J449"/>
          <cell r="K449"/>
          <cell r="L449"/>
          <cell r="M449"/>
          <cell r="N449"/>
          <cell r="O449"/>
          <cell r="P449"/>
          <cell r="Q449"/>
          <cell r="R449"/>
          <cell r="S449"/>
          <cell r="T449" t="str">
            <v>12-MTH MECH MSS N CURD CHILLER-RUN</v>
          </cell>
          <cell r="U449">
            <v>8</v>
          </cell>
          <cell r="V449" t="str">
            <v>Stratagy</v>
          </cell>
          <cell r="W449"/>
        </row>
        <row r="450">
          <cell r="D450" t="str">
            <v>MEM-PRO-010-UTL-CHS-911004</v>
          </cell>
          <cell r="E450" t="str">
            <v>N PLANT 50T NORTH CHILLER RECIRC. PUMP</v>
          </cell>
          <cell r="F450" t="str">
            <v>shared systems</v>
          </cell>
          <cell r="G450" t="str">
            <v>UTILITIES</v>
          </cell>
          <cell r="H450" t="str">
            <v>CHILLING WATER SYSTEMS</v>
          </cell>
          <cell r="I450"/>
          <cell r="J450"/>
          <cell r="K450"/>
          <cell r="L450"/>
          <cell r="M450"/>
          <cell r="N450"/>
          <cell r="O450"/>
          <cell r="P450"/>
          <cell r="Q450"/>
          <cell r="R450"/>
          <cell r="S450"/>
          <cell r="T450"/>
          <cell r="U450">
            <v>9</v>
          </cell>
          <cell r="V450" t="str">
            <v>Run to Failure</v>
          </cell>
          <cell r="W450"/>
        </row>
        <row r="451">
          <cell r="D451" t="str">
            <v>MEM-PRO-010-UTL-CHS-9111</v>
          </cell>
          <cell r="E451" t="str">
            <v>MSS-MAIN PLANT 210T CHILLER</v>
          </cell>
          <cell r="F451" t="str">
            <v>shared systems</v>
          </cell>
          <cell r="G451" t="str">
            <v>UTILITIES</v>
          </cell>
          <cell r="H451" t="str">
            <v>CHILLING WATER SYSTEMS</v>
          </cell>
          <cell r="I451" t="str">
            <v>Pump, Centrifugal</v>
          </cell>
          <cell r="J451"/>
          <cell r="K451"/>
          <cell r="L451"/>
          <cell r="M451"/>
          <cell r="N451"/>
          <cell r="O451"/>
          <cell r="P451"/>
          <cell r="Q451"/>
          <cell r="R451"/>
          <cell r="S451"/>
          <cell r="T451" t="str">
            <v>12-MTH MECH MSS CTR CURD CHILLER-DOWN</v>
          </cell>
          <cell r="U451">
            <v>8</v>
          </cell>
          <cell r="V451" t="str">
            <v>Stratagy</v>
          </cell>
          <cell r="W451"/>
        </row>
        <row r="452">
          <cell r="D452" t="str">
            <v>MEM-PRO-010-UTL-CHS-911104</v>
          </cell>
          <cell r="E452" t="str">
            <v>N PLANT 30T CENTER CHILLER RECIRC. PUMP</v>
          </cell>
          <cell r="F452" t="str">
            <v>shared systems</v>
          </cell>
          <cell r="G452" t="str">
            <v>UTILITIES</v>
          </cell>
          <cell r="H452" t="str">
            <v>CHILLING WATER SYSTEMS</v>
          </cell>
          <cell r="I452"/>
          <cell r="J452"/>
          <cell r="K452"/>
          <cell r="L452"/>
          <cell r="M452"/>
          <cell r="N452"/>
          <cell r="O452"/>
          <cell r="P452"/>
          <cell r="Q452"/>
          <cell r="R452"/>
          <cell r="S452"/>
          <cell r="T452"/>
          <cell r="U452">
            <v>9</v>
          </cell>
          <cell r="V452" t="str">
            <v>Run to Failure</v>
          </cell>
          <cell r="W452"/>
        </row>
        <row r="453">
          <cell r="D453" t="str">
            <v>MEM-PRO-010-UTL-CHS-9112</v>
          </cell>
          <cell r="E453" t="str">
            <v>MSS-ISOL. ROOF - S. CURD CHILLER (40T)</v>
          </cell>
          <cell r="F453" t="str">
            <v>shared systems</v>
          </cell>
          <cell r="G453" t="str">
            <v>UTILITIES</v>
          </cell>
          <cell r="H453" t="str">
            <v>CHILLING WATER SYSTEMS</v>
          </cell>
          <cell r="I453"/>
          <cell r="J453"/>
          <cell r="K453"/>
          <cell r="L453"/>
          <cell r="M453"/>
          <cell r="N453"/>
          <cell r="O453"/>
          <cell r="P453"/>
          <cell r="Q453"/>
          <cell r="R453"/>
          <cell r="S453"/>
          <cell r="T453" t="str">
            <v>12-MTH MECH MSS S CURD CHILLER-DOWN</v>
          </cell>
          <cell r="U453">
            <v>8</v>
          </cell>
          <cell r="V453" t="str">
            <v>Stratagy</v>
          </cell>
          <cell r="W453"/>
        </row>
        <row r="454">
          <cell r="D454" t="str">
            <v>MEM-PRO-010-UTL-CHS-911204</v>
          </cell>
          <cell r="E454" t="str">
            <v>N PLANT 40T SOUTH CHILLER RECIRC. PUMP</v>
          </cell>
          <cell r="F454" t="str">
            <v>shared systems</v>
          </cell>
          <cell r="G454" t="str">
            <v>UTILITIES</v>
          </cell>
          <cell r="H454" t="str">
            <v>CHILLING WATER SYSTEMS</v>
          </cell>
          <cell r="I454"/>
          <cell r="J454"/>
          <cell r="K454"/>
          <cell r="L454"/>
          <cell r="M454"/>
          <cell r="N454"/>
          <cell r="O454"/>
          <cell r="P454"/>
          <cell r="Q454"/>
          <cell r="R454"/>
          <cell r="S454"/>
          <cell r="T454"/>
          <cell r="U454">
            <v>9</v>
          </cell>
          <cell r="V454" t="str">
            <v>Run to Failure</v>
          </cell>
          <cell r="W454"/>
        </row>
        <row r="455">
          <cell r="D455" t="str">
            <v>MEM-PRO-010-BLD-AHU-9121</v>
          </cell>
          <cell r="E455" t="str">
            <v>MP1-BAG ROOM &amp; CPR- 2KG - WHSE AC UNIT</v>
          </cell>
          <cell r="F455" t="str">
            <v>shared systems</v>
          </cell>
          <cell r="G455" t="str">
            <v>Buildings, Grounds &amp; lights</v>
          </cell>
          <cell r="H455" t="str">
            <v>HVAC / AIR HANDLING UNIT</v>
          </cell>
          <cell r="I455"/>
          <cell r="J455"/>
          <cell r="K455"/>
          <cell r="L455"/>
          <cell r="M455"/>
          <cell r="N455"/>
          <cell r="O455"/>
          <cell r="P455"/>
          <cell r="Q455"/>
          <cell r="R455"/>
          <cell r="S455"/>
          <cell r="T455"/>
          <cell r="U455">
            <v>9</v>
          </cell>
          <cell r="V455" t="str">
            <v>Run to Failure</v>
          </cell>
          <cell r="W455"/>
        </row>
        <row r="456">
          <cell r="D456" t="str">
            <v>MEM-PRO-010-BLD-AHU-9123</v>
          </cell>
          <cell r="E456" t="str">
            <v>MSS-800 TON MCC AC EAST</v>
          </cell>
          <cell r="F456" t="str">
            <v>shared systems</v>
          </cell>
          <cell r="G456" t="str">
            <v>Buildings, Grounds &amp; lights</v>
          </cell>
          <cell r="H456" t="str">
            <v>HVAC / AIR HANDLING UNIT</v>
          </cell>
          <cell r="I456"/>
          <cell r="J456"/>
          <cell r="K456"/>
          <cell r="L456"/>
          <cell r="M456"/>
          <cell r="N456"/>
          <cell r="O456"/>
          <cell r="P456"/>
          <cell r="Q456"/>
          <cell r="R456"/>
          <cell r="S456"/>
          <cell r="T456"/>
          <cell r="U456">
            <v>9</v>
          </cell>
          <cell r="V456" t="str">
            <v>Run to Failure</v>
          </cell>
          <cell r="W456"/>
        </row>
        <row r="457">
          <cell r="D457" t="str">
            <v>MEM-PRO-010-BLD-AHU-9124</v>
          </cell>
          <cell r="E457" t="str">
            <v>MSS-800 TON MCC AC WEST</v>
          </cell>
          <cell r="F457" t="str">
            <v>shared systems</v>
          </cell>
          <cell r="G457" t="str">
            <v>Buildings, Grounds &amp; lights</v>
          </cell>
          <cell r="H457" t="str">
            <v>HVAC / AIR HANDLING UNIT</v>
          </cell>
          <cell r="I457"/>
          <cell r="J457"/>
          <cell r="K457"/>
          <cell r="L457"/>
          <cell r="M457"/>
          <cell r="N457"/>
          <cell r="O457"/>
          <cell r="P457"/>
          <cell r="Q457"/>
          <cell r="R457"/>
          <cell r="S457"/>
          <cell r="T457"/>
          <cell r="U457">
            <v>9</v>
          </cell>
          <cell r="V457" t="str">
            <v>Run to Failure</v>
          </cell>
          <cell r="W457"/>
        </row>
        <row r="458">
          <cell r="D458" t="str">
            <v>MEM-PRO-010-BLD-AEQ-9125</v>
          </cell>
          <cell r="E458" t="str">
            <v>MRAL-39 DEG RM COOLER/CHILLER UNIT</v>
          </cell>
          <cell r="F458" t="str">
            <v>shared systems</v>
          </cell>
          <cell r="G458" t="str">
            <v>Buildings, Grounds &amp; lights</v>
          </cell>
          <cell r="H458" t="str">
            <v>ABANDONED EQUIPMENT</v>
          </cell>
          <cell r="I458"/>
          <cell r="J458"/>
          <cell r="K458"/>
          <cell r="L458"/>
          <cell r="M458"/>
          <cell r="N458"/>
          <cell r="O458"/>
          <cell r="P458"/>
          <cell r="Q458"/>
          <cell r="R458"/>
          <cell r="S458"/>
          <cell r="T458"/>
          <cell r="U458">
            <v>9</v>
          </cell>
          <cell r="V458" t="str">
            <v>Run to Failure</v>
          </cell>
          <cell r="W458" t="str">
            <v>do not have</v>
          </cell>
        </row>
        <row r="459">
          <cell r="D459" t="str">
            <v>MEM-PRO-010-RAL-AEQ-9125</v>
          </cell>
          <cell r="E459" t="str">
            <v>MRAL-39 DEG RM COOLER/CHILLER UNIT</v>
          </cell>
          <cell r="F459" t="str">
            <v>shared systems</v>
          </cell>
          <cell r="G459" t="str">
            <v>OLD RALCON</v>
          </cell>
          <cell r="H459" t="str">
            <v>ABANDONED EQUIPMENT</v>
          </cell>
          <cell r="I459"/>
          <cell r="J459"/>
          <cell r="K459"/>
          <cell r="L459"/>
          <cell r="M459"/>
          <cell r="N459"/>
          <cell r="O459"/>
          <cell r="P459"/>
          <cell r="Q459"/>
          <cell r="R459"/>
          <cell r="S459"/>
          <cell r="T459"/>
          <cell r="U459">
            <v>9</v>
          </cell>
          <cell r="V459" t="str">
            <v>Run to Failure</v>
          </cell>
          <cell r="W459" t="str">
            <v>do not have</v>
          </cell>
        </row>
        <row r="460">
          <cell r="D460" t="str">
            <v>MEM-PRO-010-BLD-AHU-9135</v>
          </cell>
          <cell r="E460" t="str">
            <v>MSS-STOREROOM OFFICE/MAINT. SHOP AC UNIT</v>
          </cell>
          <cell r="F460" t="str">
            <v>shared systems</v>
          </cell>
          <cell r="G460" t="str">
            <v>Buildings, Grounds &amp; lights</v>
          </cell>
          <cell r="H460" t="str">
            <v>HVAC / AIR HANDLING UNIT</v>
          </cell>
          <cell r="I460"/>
          <cell r="J460"/>
          <cell r="K460"/>
          <cell r="L460"/>
          <cell r="M460"/>
          <cell r="N460"/>
          <cell r="O460"/>
          <cell r="P460"/>
          <cell r="Q460"/>
          <cell r="R460"/>
          <cell r="S460"/>
          <cell r="T460"/>
          <cell r="U460">
            <v>9</v>
          </cell>
          <cell r="V460" t="str">
            <v>Run to Failure</v>
          </cell>
          <cell r="W460"/>
        </row>
        <row r="461">
          <cell r="D461" t="str">
            <v>MEM-PRO-010-BLD-AHU-9176</v>
          </cell>
          <cell r="E461" t="str">
            <v>MSS-BOILER CONTROL RM (NEW) UNIT</v>
          </cell>
          <cell r="F461" t="str">
            <v>shared systems</v>
          </cell>
          <cell r="G461" t="str">
            <v>Buildings, Grounds &amp; lights</v>
          </cell>
          <cell r="H461" t="str">
            <v>HVAC / AIR HANDLING UNIT</v>
          </cell>
          <cell r="I461"/>
          <cell r="J461"/>
          <cell r="K461"/>
          <cell r="L461"/>
          <cell r="M461"/>
          <cell r="N461"/>
          <cell r="O461"/>
          <cell r="P461"/>
          <cell r="Q461"/>
          <cell r="R461"/>
          <cell r="S461"/>
          <cell r="T461"/>
          <cell r="U461">
            <v>9</v>
          </cell>
          <cell r="V461" t="str">
            <v>Run to Failure</v>
          </cell>
          <cell r="W461"/>
        </row>
        <row r="462">
          <cell r="D462" t="str">
            <v>MEM-PRO-010-UTL-CHS-9304</v>
          </cell>
          <cell r="E462" t="str">
            <v>MSS-MAIN PLANT 210T CHILLER</v>
          </cell>
          <cell r="F462" t="str">
            <v>shared systems</v>
          </cell>
          <cell r="G462" t="str">
            <v>UTILITIES</v>
          </cell>
          <cell r="H462" t="str">
            <v>CHILLING WATER SYSTEMS</v>
          </cell>
          <cell r="I462" t="str">
            <v>Refrigerator</v>
          </cell>
          <cell r="J462"/>
          <cell r="K462"/>
          <cell r="L462"/>
          <cell r="M462"/>
          <cell r="N462"/>
          <cell r="O462"/>
          <cell r="P462"/>
          <cell r="Q462"/>
          <cell r="R462"/>
          <cell r="S462"/>
          <cell r="T462"/>
          <cell r="U462">
            <v>9</v>
          </cell>
          <cell r="V462" t="str">
            <v>Run to Failure</v>
          </cell>
          <cell r="W462"/>
        </row>
        <row r="463">
          <cell r="D463" t="str">
            <v>MEM-PRO-010-UTL-CHS-9305</v>
          </cell>
          <cell r="E463" t="str">
            <v>Main Plant Chill Water Pump #1</v>
          </cell>
          <cell r="F463" t="str">
            <v>shared systems</v>
          </cell>
          <cell r="G463" t="str">
            <v>UTILITIES</v>
          </cell>
          <cell r="H463" t="str">
            <v>CHILLING WATER SYSTEMS</v>
          </cell>
          <cell r="I463" t="str">
            <v>Pump, Centrifugal</v>
          </cell>
          <cell r="J463"/>
          <cell r="K463"/>
          <cell r="L463">
            <v>16</v>
          </cell>
          <cell r="M463"/>
          <cell r="N463"/>
          <cell r="O463"/>
          <cell r="P463"/>
          <cell r="Q463"/>
          <cell r="R463"/>
          <cell r="S463"/>
          <cell r="T463"/>
          <cell r="U463">
            <v>8</v>
          </cell>
          <cell r="V463" t="str">
            <v>Stratagy</v>
          </cell>
          <cell r="W463"/>
        </row>
        <row r="464">
          <cell r="D464" t="str">
            <v>MEM-PRO-010-UTL-CHS-9306</v>
          </cell>
          <cell r="E464" t="str">
            <v>Main Plant Chill Water Pump #2</v>
          </cell>
          <cell r="F464" t="str">
            <v>shared systems</v>
          </cell>
          <cell r="G464" t="str">
            <v>UTILITIES</v>
          </cell>
          <cell r="H464" t="str">
            <v>CHILLING WATER SYSTEMS</v>
          </cell>
          <cell r="I464" t="str">
            <v>Motor AC</v>
          </cell>
          <cell r="J464"/>
          <cell r="K464"/>
          <cell r="L464">
            <v>16</v>
          </cell>
          <cell r="M464"/>
          <cell r="N464"/>
          <cell r="O464"/>
          <cell r="P464"/>
          <cell r="Q464"/>
          <cell r="R464"/>
          <cell r="S464"/>
          <cell r="T464"/>
          <cell r="U464">
            <v>8</v>
          </cell>
          <cell r="V464" t="str">
            <v>Stratagy</v>
          </cell>
          <cell r="W464"/>
        </row>
        <row r="465">
          <cell r="D465" t="str">
            <v>MEM-PRO-010-UTL-CHS-9307</v>
          </cell>
          <cell r="E465" t="str">
            <v>Main Plant Chill Water Pump #3</v>
          </cell>
          <cell r="F465" t="str">
            <v>shared systems</v>
          </cell>
          <cell r="G465" t="str">
            <v>UTILITIES</v>
          </cell>
          <cell r="H465" t="str">
            <v>CHILLING WATER SYSTEMS</v>
          </cell>
          <cell r="I465" t="str">
            <v>Motor AC</v>
          </cell>
          <cell r="J465"/>
          <cell r="K465"/>
          <cell r="L465">
            <v>16</v>
          </cell>
          <cell r="M465"/>
          <cell r="N465"/>
          <cell r="O465"/>
          <cell r="P465"/>
          <cell r="Q465"/>
          <cell r="R465"/>
          <cell r="S465"/>
          <cell r="T465"/>
          <cell r="U465">
            <v>8</v>
          </cell>
          <cell r="V465" t="str">
            <v>Stratagy</v>
          </cell>
          <cell r="W465"/>
        </row>
        <row r="466">
          <cell r="D466" t="str">
            <v>MEM-PRO-010-UNL-AEQ-0999</v>
          </cell>
          <cell r="E466" t="str">
            <v>MSS-TRK 1 FLK UNLOAD RV ASP SYS VAC FAN</v>
          </cell>
          <cell r="F466" t="str">
            <v>shared systems</v>
          </cell>
          <cell r="G466" t="str">
            <v>OLD UNLOADING</v>
          </cell>
          <cell r="H466" t="str">
            <v>ABANDONED EQUIPMENT</v>
          </cell>
          <cell r="I466" t="str">
            <v>Motor AC</v>
          </cell>
          <cell r="J466"/>
          <cell r="K466"/>
          <cell r="L466"/>
          <cell r="M466"/>
          <cell r="N466"/>
          <cell r="O466"/>
          <cell r="P466"/>
          <cell r="Q466"/>
          <cell r="R466"/>
          <cell r="S466"/>
          <cell r="T466"/>
          <cell r="U466">
            <v>9</v>
          </cell>
          <cell r="V466" t="str">
            <v>Run to Failure</v>
          </cell>
          <cell r="W466"/>
        </row>
        <row r="467">
          <cell r="D467" t="str">
            <v>MEM-PRO-011-SPR-DRY-1003</v>
          </cell>
          <cell r="E467" t="str">
            <v>MP1-NORTH DRYER INLET FAN</v>
          </cell>
          <cell r="F467" t="str">
            <v>P1</v>
          </cell>
          <cell r="G467" t="str">
            <v>SPRAY</v>
          </cell>
          <cell r="H467" t="str">
            <v>SPRAY DRYER</v>
          </cell>
          <cell r="I467" t="str">
            <v>Motor AC</v>
          </cell>
          <cell r="J467"/>
          <cell r="K467"/>
          <cell r="L467">
            <v>16</v>
          </cell>
          <cell r="M467"/>
          <cell r="N467"/>
          <cell r="O467"/>
          <cell r="P467" t="str">
            <v>Yes</v>
          </cell>
          <cell r="Q467" t="str">
            <v>Yes</v>
          </cell>
          <cell r="R467"/>
          <cell r="S467"/>
          <cell r="T467" t="str">
            <v>12-MTH MECH P1 INLT FAN BEARING PM - DN</v>
          </cell>
          <cell r="U467">
            <v>5</v>
          </cell>
          <cell r="V467" t="str">
            <v>Stratagy</v>
          </cell>
          <cell r="W467">
            <v>6</v>
          </cell>
        </row>
        <row r="468">
          <cell r="D468" t="str">
            <v>MEM-PRO-011-SPR-DRY-1004</v>
          </cell>
          <cell r="E468" t="str">
            <v>MP1-BOTTOM RFV MOTOR</v>
          </cell>
          <cell r="F468" t="str">
            <v>P1</v>
          </cell>
          <cell r="G468" t="str">
            <v>SPRAY</v>
          </cell>
          <cell r="H468" t="str">
            <v>SPRAY DRYER</v>
          </cell>
          <cell r="I468" t="str">
            <v>Motor AC</v>
          </cell>
          <cell r="J468"/>
          <cell r="K468"/>
          <cell r="L468"/>
          <cell r="M468"/>
          <cell r="N468"/>
          <cell r="O468"/>
          <cell r="P468"/>
          <cell r="Q468"/>
          <cell r="R468"/>
          <cell r="S468"/>
          <cell r="T468"/>
          <cell r="U468">
            <v>9</v>
          </cell>
          <cell r="V468" t="str">
            <v>Run to Failure</v>
          </cell>
          <cell r="W468">
            <v>4</v>
          </cell>
        </row>
        <row r="469">
          <cell r="D469" t="str">
            <v>MEM-PRO-011-SPR-DRY-1005</v>
          </cell>
          <cell r="E469" t="str">
            <v>P1 S.D. SWECO OVERS RFV MOTOR</v>
          </cell>
          <cell r="F469" t="str">
            <v>P1</v>
          </cell>
          <cell r="G469" t="str">
            <v>SPRAY</v>
          </cell>
          <cell r="H469" t="str">
            <v>SPRAY DRYER</v>
          </cell>
          <cell r="I469" t="str">
            <v>Motor AC</v>
          </cell>
          <cell r="J469"/>
          <cell r="K469"/>
          <cell r="L469"/>
          <cell r="M469"/>
          <cell r="N469"/>
          <cell r="O469"/>
          <cell r="P469"/>
          <cell r="Q469"/>
          <cell r="R469"/>
          <cell r="S469"/>
          <cell r="T469"/>
          <cell r="U469">
            <v>9</v>
          </cell>
          <cell r="V469" t="str">
            <v>Run to Failure</v>
          </cell>
          <cell r="W469"/>
        </row>
        <row r="470">
          <cell r="D470" t="str">
            <v>MEM-PRO-011-SPR-DRY-1009</v>
          </cell>
          <cell r="E470" t="str">
            <v>MP1-S.D. SWECO MOTOR</v>
          </cell>
          <cell r="F470" t="str">
            <v>P1</v>
          </cell>
          <cell r="G470" t="str">
            <v>SPRAY</v>
          </cell>
          <cell r="H470" t="str">
            <v>SPRAY DRYER</v>
          </cell>
          <cell r="I470" t="str">
            <v>Motor AC</v>
          </cell>
          <cell r="J470"/>
          <cell r="K470"/>
          <cell r="L470"/>
          <cell r="M470"/>
          <cell r="N470"/>
          <cell r="O470"/>
          <cell r="P470"/>
          <cell r="Q470" t="str">
            <v>Yes</v>
          </cell>
          <cell r="R470"/>
          <cell r="S470"/>
          <cell r="T470" t="str">
            <v>4-MTH MECH MP1 SWECO N. DRYER SC-D</v>
          </cell>
          <cell r="U470">
            <v>7</v>
          </cell>
          <cell r="V470" t="str">
            <v>Stratagy</v>
          </cell>
          <cell r="W470">
            <v>4</v>
          </cell>
        </row>
        <row r="471">
          <cell r="D471" t="str">
            <v>MEM-PRO-011-SPR-DRY-1021</v>
          </cell>
          <cell r="E471" t="str">
            <v>MP1-NE CSX COLLECTOR BLOWBACK FAN MOTOR</v>
          </cell>
          <cell r="F471" t="str">
            <v>P1</v>
          </cell>
          <cell r="G471" t="str">
            <v>SPRAY</v>
          </cell>
          <cell r="H471" t="str">
            <v>SPRAY DRYER</v>
          </cell>
          <cell r="I471" t="str">
            <v>Motor AC</v>
          </cell>
          <cell r="J471"/>
          <cell r="K471"/>
          <cell r="L471" t="str">
            <v>keep</v>
          </cell>
          <cell r="M471"/>
          <cell r="N471"/>
          <cell r="O471"/>
          <cell r="P471"/>
          <cell r="Q471" t="str">
            <v>Yes</v>
          </cell>
          <cell r="R471"/>
          <cell r="S471"/>
          <cell r="T471"/>
          <cell r="U471">
            <v>7</v>
          </cell>
          <cell r="V471" t="str">
            <v>Stratagy</v>
          </cell>
          <cell r="W471">
            <v>6</v>
          </cell>
        </row>
        <row r="472">
          <cell r="D472" t="str">
            <v>MEM-PRO-011-SPR-DRY-1028</v>
          </cell>
          <cell r="E472" t="str">
            <v>MP1-NE CSX COLLECTOR RFV</v>
          </cell>
          <cell r="F472" t="str">
            <v>P1</v>
          </cell>
          <cell r="G472" t="str">
            <v>SPRAY</v>
          </cell>
          <cell r="H472" t="str">
            <v>SPRAY DRYER</v>
          </cell>
          <cell r="I472" t="str">
            <v>Motor AC</v>
          </cell>
          <cell r="J472"/>
          <cell r="K472"/>
          <cell r="L472"/>
          <cell r="M472"/>
          <cell r="N472"/>
          <cell r="O472"/>
          <cell r="P472"/>
          <cell r="Q472" t="str">
            <v>Yes</v>
          </cell>
          <cell r="R472"/>
          <cell r="S472"/>
          <cell r="T472"/>
          <cell r="U472">
            <v>8</v>
          </cell>
          <cell r="V472" t="str">
            <v>Stratagy</v>
          </cell>
          <cell r="W472">
            <v>4</v>
          </cell>
        </row>
        <row r="473">
          <cell r="D473" t="str">
            <v>MEM-PRO-011-SPR-DRY-1035</v>
          </cell>
          <cell r="E473" t="str">
            <v>S.D. NORTH EXHAUST FAN</v>
          </cell>
          <cell r="F473" t="str">
            <v>P1</v>
          </cell>
          <cell r="G473" t="str">
            <v>SPRAY</v>
          </cell>
          <cell r="H473" t="str">
            <v>SPRAY DRYER</v>
          </cell>
          <cell r="I473" t="str">
            <v>Motor AC</v>
          </cell>
          <cell r="J473"/>
          <cell r="K473"/>
          <cell r="L473">
            <v>16</v>
          </cell>
          <cell r="M473"/>
          <cell r="N473"/>
          <cell r="O473"/>
          <cell r="P473" t="str">
            <v>Yes</v>
          </cell>
          <cell r="Q473" t="str">
            <v>Yes</v>
          </cell>
          <cell r="R473"/>
          <cell r="S473"/>
          <cell r="T473" t="str">
            <v>12-MTH MECH P1 EXH FAN BEARING PM - DN</v>
          </cell>
          <cell r="U473">
            <v>5</v>
          </cell>
          <cell r="V473" t="str">
            <v>Stratagy</v>
          </cell>
          <cell r="W473">
            <v>6</v>
          </cell>
        </row>
        <row r="474">
          <cell r="D474" t="str">
            <v>MEM-PRO-011-SPR-DRY-1041</v>
          </cell>
          <cell r="E474" t="str">
            <v>MP1-NW CSX BLOWBACK FAN</v>
          </cell>
          <cell r="F474" t="str">
            <v>P1</v>
          </cell>
          <cell r="G474" t="str">
            <v>SPRAY</v>
          </cell>
          <cell r="H474" t="str">
            <v>SPRAY DRYER</v>
          </cell>
          <cell r="I474"/>
          <cell r="J474"/>
          <cell r="K474"/>
          <cell r="L474" t="str">
            <v>Add</v>
          </cell>
          <cell r="M474"/>
          <cell r="N474"/>
          <cell r="O474"/>
          <cell r="P474"/>
          <cell r="Q474" t="str">
            <v>Yes</v>
          </cell>
          <cell r="R474"/>
          <cell r="S474"/>
          <cell r="T474"/>
          <cell r="U474">
            <v>7</v>
          </cell>
          <cell r="V474" t="str">
            <v>Stratagy</v>
          </cell>
          <cell r="W474">
            <v>6</v>
          </cell>
        </row>
        <row r="475">
          <cell r="D475" t="str">
            <v>MEM-PRO-011-SPR-DRY-1045</v>
          </cell>
          <cell r="E475" t="str">
            <v>MP1-NW CSX TURNHEAD DRIVE</v>
          </cell>
          <cell r="F475" t="str">
            <v>P1</v>
          </cell>
          <cell r="G475" t="str">
            <v>SPRAY</v>
          </cell>
          <cell r="H475" t="str">
            <v>SPRAY DRYER</v>
          </cell>
          <cell r="I475"/>
          <cell r="J475"/>
          <cell r="K475"/>
          <cell r="L475"/>
          <cell r="M475"/>
          <cell r="N475"/>
          <cell r="O475"/>
          <cell r="P475"/>
          <cell r="Q475" t="str">
            <v>Yes</v>
          </cell>
          <cell r="R475"/>
          <cell r="S475"/>
          <cell r="T475" t="str">
            <v>6-MTH MECH MP1 NW COL. TURNHEAD - D</v>
          </cell>
          <cell r="U475">
            <v>7</v>
          </cell>
          <cell r="V475" t="str">
            <v>Stratagy</v>
          </cell>
          <cell r="W475">
            <v>4</v>
          </cell>
        </row>
        <row r="476">
          <cell r="D476" t="str">
            <v>MEM-PRO-011-SPR-DRY-1048</v>
          </cell>
          <cell r="E476" t="str">
            <v>MP1-NW CSX RFV</v>
          </cell>
          <cell r="F476" t="str">
            <v>P1</v>
          </cell>
          <cell r="G476" t="str">
            <v>SPRAY</v>
          </cell>
          <cell r="H476" t="str">
            <v>SPRAY DRYER</v>
          </cell>
          <cell r="I476" t="str">
            <v>Motor AC</v>
          </cell>
          <cell r="J476"/>
          <cell r="K476"/>
          <cell r="L476"/>
          <cell r="M476"/>
          <cell r="N476"/>
          <cell r="O476"/>
          <cell r="P476"/>
          <cell r="Q476" t="str">
            <v>Yes</v>
          </cell>
          <cell r="R476"/>
          <cell r="S476"/>
          <cell r="T476"/>
          <cell r="U476">
            <v>8</v>
          </cell>
          <cell r="V476" t="str">
            <v>Stratagy</v>
          </cell>
          <cell r="W476">
            <v>4</v>
          </cell>
        </row>
        <row r="477">
          <cell r="D477" t="str">
            <v>MEM-PRO-011-SPR-DRY-1061</v>
          </cell>
          <cell r="E477" t="str">
            <v>MP1-SE CSX BLOWBACK FAN MOTOR</v>
          </cell>
          <cell r="F477" t="str">
            <v>P1</v>
          </cell>
          <cell r="G477" t="str">
            <v>SPRAY</v>
          </cell>
          <cell r="H477" t="str">
            <v>SPRAY DRYER</v>
          </cell>
          <cell r="I477"/>
          <cell r="J477"/>
          <cell r="K477"/>
          <cell r="L477" t="str">
            <v>keep</v>
          </cell>
          <cell r="M477"/>
          <cell r="N477"/>
          <cell r="O477"/>
          <cell r="P477"/>
          <cell r="Q477" t="str">
            <v>Yes</v>
          </cell>
          <cell r="R477"/>
          <cell r="S477"/>
          <cell r="T477"/>
          <cell r="U477">
            <v>7</v>
          </cell>
          <cell r="V477" t="str">
            <v>Stratagy</v>
          </cell>
          <cell r="W477">
            <v>6</v>
          </cell>
        </row>
        <row r="478">
          <cell r="D478" t="str">
            <v>MEM-PRO-011-SPR-DRY-1065</v>
          </cell>
          <cell r="E478" t="str">
            <v>MP1-SE CSX TURNHEAD DRIVE</v>
          </cell>
          <cell r="F478" t="str">
            <v>P1</v>
          </cell>
          <cell r="G478" t="str">
            <v>SPRAY</v>
          </cell>
          <cell r="H478" t="str">
            <v>SPRAY DRYER</v>
          </cell>
          <cell r="I478"/>
          <cell r="J478"/>
          <cell r="K478"/>
          <cell r="L478"/>
          <cell r="M478"/>
          <cell r="N478"/>
          <cell r="O478"/>
          <cell r="P478"/>
          <cell r="Q478" t="str">
            <v>Yes</v>
          </cell>
          <cell r="R478"/>
          <cell r="S478"/>
          <cell r="T478" t="str">
            <v>6-MTH MECH MP1 SE COL. TURNHEAD - D</v>
          </cell>
          <cell r="U478">
            <v>7</v>
          </cell>
          <cell r="V478" t="str">
            <v>Stratagy</v>
          </cell>
          <cell r="W478">
            <v>4</v>
          </cell>
        </row>
        <row r="479">
          <cell r="D479" t="str">
            <v>MEM-PRO-011-SPR-DRY-1068</v>
          </cell>
          <cell r="E479" t="str">
            <v>MP1-SE CSX RFV</v>
          </cell>
          <cell r="F479" t="str">
            <v>P1</v>
          </cell>
          <cell r="G479" t="str">
            <v>SPRAY</v>
          </cell>
          <cell r="H479" t="str">
            <v>SPRAY DRYER</v>
          </cell>
          <cell r="I479" t="str">
            <v>Motor AC</v>
          </cell>
          <cell r="J479"/>
          <cell r="K479"/>
          <cell r="L479"/>
          <cell r="M479"/>
          <cell r="N479"/>
          <cell r="O479"/>
          <cell r="P479"/>
          <cell r="Q479" t="str">
            <v>Yes</v>
          </cell>
          <cell r="R479"/>
          <cell r="S479"/>
          <cell r="T479"/>
          <cell r="U479">
            <v>8</v>
          </cell>
          <cell r="V479" t="str">
            <v>Stratagy</v>
          </cell>
          <cell r="W479">
            <v>4</v>
          </cell>
        </row>
        <row r="480">
          <cell r="D480" t="str">
            <v>MEM-PRO-011-SPR-DCO-1075</v>
          </cell>
          <cell r="E480" t="str">
            <v>MP1-NORTH CENTER EXHAUST FAN</v>
          </cell>
          <cell r="F480" t="str">
            <v>P1</v>
          </cell>
          <cell r="G480" t="str">
            <v>SPRAY</v>
          </cell>
          <cell r="H480" t="str">
            <v>DUST COLLECTION</v>
          </cell>
          <cell r="I480" t="str">
            <v>Motor AC</v>
          </cell>
          <cell r="J480"/>
          <cell r="K480"/>
          <cell r="L480">
            <v>16</v>
          </cell>
          <cell r="M480"/>
          <cell r="N480"/>
          <cell r="O480"/>
          <cell r="P480" t="str">
            <v>Yes</v>
          </cell>
          <cell r="Q480" t="str">
            <v>Yes</v>
          </cell>
          <cell r="R480"/>
          <cell r="S480"/>
          <cell r="T480" t="str">
            <v>12-MTH I/E MP1D LFE CTR EXH H-TEMP SW</v>
          </cell>
          <cell r="U480">
            <v>5</v>
          </cell>
          <cell r="V480" t="str">
            <v>Stratagy</v>
          </cell>
          <cell r="W480">
            <v>6</v>
          </cell>
        </row>
        <row r="481">
          <cell r="D481" t="str">
            <v>MEM-PRO-011-SPR-DRY-1081</v>
          </cell>
          <cell r="E481" t="str">
            <v>MP1-SW CSX BLOWBACK FAN</v>
          </cell>
          <cell r="F481" t="str">
            <v>P1</v>
          </cell>
          <cell r="G481" t="str">
            <v>SPRAY</v>
          </cell>
          <cell r="H481" t="str">
            <v>SPRAY DRYER</v>
          </cell>
          <cell r="I481" t="str">
            <v>Motor AC</v>
          </cell>
          <cell r="J481"/>
          <cell r="K481"/>
          <cell r="L481" t="str">
            <v>keep</v>
          </cell>
          <cell r="M481"/>
          <cell r="N481"/>
          <cell r="O481"/>
          <cell r="P481"/>
          <cell r="Q481" t="str">
            <v>Yes</v>
          </cell>
          <cell r="R481"/>
          <cell r="S481"/>
          <cell r="T481"/>
          <cell r="U481">
            <v>7</v>
          </cell>
          <cell r="V481" t="str">
            <v>Stratagy</v>
          </cell>
          <cell r="W481">
            <v>6</v>
          </cell>
        </row>
        <row r="482">
          <cell r="D482" t="str">
            <v>MEM-PRO-011-SPR-DRY-1085</v>
          </cell>
          <cell r="E482" t="str">
            <v>MP1-SW CSX TURNHEAD DRIVE</v>
          </cell>
          <cell r="F482" t="str">
            <v>P1</v>
          </cell>
          <cell r="G482" t="str">
            <v>SPRAY</v>
          </cell>
          <cell r="H482" t="str">
            <v>SPRAY DRYER</v>
          </cell>
          <cell r="I482"/>
          <cell r="J482"/>
          <cell r="K482"/>
          <cell r="L482"/>
          <cell r="M482"/>
          <cell r="N482"/>
          <cell r="O482"/>
          <cell r="P482"/>
          <cell r="Q482" t="str">
            <v>Yes</v>
          </cell>
          <cell r="R482"/>
          <cell r="S482"/>
          <cell r="T482" t="str">
            <v>6-MTH MECH MP1 SW COL. TURNHEAD - D</v>
          </cell>
          <cell r="U482">
            <v>7</v>
          </cell>
          <cell r="V482" t="str">
            <v>Stratagy</v>
          </cell>
          <cell r="W482">
            <v>4</v>
          </cell>
        </row>
        <row r="483">
          <cell r="D483" t="str">
            <v>MEM-PRO-011-SPR-DRY-1088</v>
          </cell>
          <cell r="E483" t="str">
            <v>S.D. SW COLLECTOR RFV</v>
          </cell>
          <cell r="F483" t="str">
            <v>P1</v>
          </cell>
          <cell r="G483" t="str">
            <v>SPRAY</v>
          </cell>
          <cell r="H483" t="str">
            <v>SPRAY DRYER</v>
          </cell>
          <cell r="I483" t="str">
            <v>Motor AC</v>
          </cell>
          <cell r="J483"/>
          <cell r="K483"/>
          <cell r="L483"/>
          <cell r="M483"/>
          <cell r="N483"/>
          <cell r="O483"/>
          <cell r="P483"/>
          <cell r="Q483" t="str">
            <v>Yes</v>
          </cell>
          <cell r="R483"/>
          <cell r="S483"/>
          <cell r="T483"/>
          <cell r="U483">
            <v>8</v>
          </cell>
          <cell r="V483" t="str">
            <v>Stratagy</v>
          </cell>
          <cell r="W483">
            <v>4</v>
          </cell>
        </row>
        <row r="484">
          <cell r="D484" t="str">
            <v>MEM-PRO-011-SPR-PRC-1098</v>
          </cell>
          <cell r="E484" t="str">
            <v>S.D. PARTICLE SIZING FAN</v>
          </cell>
          <cell r="F484" t="str">
            <v>P1</v>
          </cell>
          <cell r="G484" t="str">
            <v>SPRAY</v>
          </cell>
          <cell r="H484" t="str">
            <v>PRODUCT COLLECTION</v>
          </cell>
          <cell r="I484"/>
          <cell r="J484" t="str">
            <v>Fan</v>
          </cell>
          <cell r="K484" t="str">
            <v>NORTH PLANT-1-NEQ</v>
          </cell>
          <cell r="L484" t="str">
            <v>Add</v>
          </cell>
          <cell r="M484"/>
          <cell r="N484"/>
          <cell r="O484"/>
          <cell r="P484"/>
          <cell r="Q484" t="str">
            <v>Yes</v>
          </cell>
          <cell r="R484"/>
          <cell r="S484"/>
          <cell r="T484"/>
          <cell r="U484">
            <v>7</v>
          </cell>
          <cell r="V484" t="str">
            <v>Stratagy</v>
          </cell>
          <cell r="W484">
            <v>4</v>
          </cell>
        </row>
        <row r="485">
          <cell r="D485" t="str">
            <v>MEM-PRO-011-SPR-PRC-1103</v>
          </cell>
          <cell r="E485" t="str">
            <v>MP1B-PROD COLLECTOR EXHAUST FAN</v>
          </cell>
          <cell r="F485" t="str">
            <v>P1</v>
          </cell>
          <cell r="G485" t="str">
            <v>SPRAY</v>
          </cell>
          <cell r="H485" t="str">
            <v>PRODUCT COLLECTION</v>
          </cell>
          <cell r="I485" t="str">
            <v>Fan</v>
          </cell>
          <cell r="J485"/>
          <cell r="K485"/>
          <cell r="L485">
            <v>8</v>
          </cell>
          <cell r="M485"/>
          <cell r="N485"/>
          <cell r="O485"/>
          <cell r="P485"/>
          <cell r="Q485" t="str">
            <v>Yes</v>
          </cell>
          <cell r="R485"/>
          <cell r="S485"/>
          <cell r="T485"/>
          <cell r="U485">
            <v>7</v>
          </cell>
          <cell r="V485" t="str">
            <v>Stratagy</v>
          </cell>
          <cell r="W485">
            <v>6</v>
          </cell>
        </row>
        <row r="486">
          <cell r="D486" t="str">
            <v>MEM-PRO-011-SPR-PRC-1106</v>
          </cell>
          <cell r="E486" t="str">
            <v>MP1B-PRODUCT COLL RFV</v>
          </cell>
          <cell r="F486" t="str">
            <v>P1</v>
          </cell>
          <cell r="G486" t="str">
            <v>SPRAY</v>
          </cell>
          <cell r="H486" t="str">
            <v>PRODUCT COLLECTION</v>
          </cell>
          <cell r="I486" t="str">
            <v>Motor AC</v>
          </cell>
          <cell r="J486"/>
          <cell r="K486"/>
          <cell r="L486"/>
          <cell r="M486"/>
          <cell r="N486"/>
          <cell r="O486"/>
          <cell r="P486"/>
          <cell r="Q486" t="str">
            <v>Yes</v>
          </cell>
          <cell r="R486"/>
          <cell r="S486"/>
          <cell r="T486"/>
          <cell r="U486">
            <v>8</v>
          </cell>
          <cell r="V486" t="str">
            <v>Stratagy</v>
          </cell>
          <cell r="W486">
            <v>4</v>
          </cell>
        </row>
        <row r="487">
          <cell r="D487" t="str">
            <v>MEM-PRO-011-SPR-PRC-1112</v>
          </cell>
          <cell r="E487" t="str">
            <v>MP1B-PROD COLL SURGE BIN RFV</v>
          </cell>
          <cell r="F487" t="str">
            <v>P1</v>
          </cell>
          <cell r="G487" t="str">
            <v>SPRAY</v>
          </cell>
          <cell r="H487" t="str">
            <v>PRODUCT COLLECTION</v>
          </cell>
          <cell r="I487" t="str">
            <v>Motor AC</v>
          </cell>
          <cell r="J487"/>
          <cell r="K487"/>
          <cell r="L487"/>
          <cell r="M487"/>
          <cell r="N487"/>
          <cell r="O487"/>
          <cell r="P487"/>
          <cell r="Q487" t="str">
            <v>Yes</v>
          </cell>
          <cell r="R487"/>
          <cell r="S487"/>
          <cell r="T487"/>
          <cell r="U487">
            <v>8</v>
          </cell>
          <cell r="V487" t="str">
            <v>Stratagy</v>
          </cell>
          <cell r="W487">
            <v>4</v>
          </cell>
        </row>
        <row r="488">
          <cell r="D488" t="str">
            <v>MEM-PRO-011-PKG-OPA-1117</v>
          </cell>
          <cell r="E488" t="str">
            <v>MP1A-PRODUCT BLENDING HOPPER RFV</v>
          </cell>
          <cell r="F488" t="str">
            <v>P1</v>
          </cell>
          <cell r="G488" t="str">
            <v>PACKAGING</v>
          </cell>
          <cell r="H488" t="str">
            <v>OLD PHASE 1A</v>
          </cell>
          <cell r="I488"/>
          <cell r="J488"/>
          <cell r="K488"/>
          <cell r="L488"/>
          <cell r="M488"/>
          <cell r="N488"/>
          <cell r="O488"/>
          <cell r="P488"/>
          <cell r="Q488"/>
          <cell r="R488"/>
          <cell r="S488"/>
          <cell r="T488"/>
          <cell r="U488">
            <v>9</v>
          </cell>
          <cell r="V488" t="str">
            <v>Run to Failure</v>
          </cell>
          <cell r="W488" t="str">
            <v>do not use</v>
          </cell>
        </row>
        <row r="489">
          <cell r="D489" t="str">
            <v>MEM-PRO-011-SPR-BRN-1138</v>
          </cell>
          <cell r="E489" t="str">
            <v>MP1-COOLING RING FAN</v>
          </cell>
          <cell r="F489" t="str">
            <v>P1</v>
          </cell>
          <cell r="G489" t="str">
            <v>SPRAY</v>
          </cell>
          <cell r="H489" t="str">
            <v>BURNERS</v>
          </cell>
          <cell r="I489" t="str">
            <v>Fan</v>
          </cell>
          <cell r="J489"/>
          <cell r="K489"/>
          <cell r="L489">
            <v>16</v>
          </cell>
          <cell r="M489"/>
          <cell r="N489"/>
          <cell r="O489"/>
          <cell r="P489"/>
          <cell r="Q489" t="str">
            <v>Yes</v>
          </cell>
          <cell r="R489"/>
          <cell r="S489"/>
          <cell r="T489" t="str">
            <v>12-MTH I/E MP1D ANT C RING PRESS SW</v>
          </cell>
          <cell r="U489">
            <v>6</v>
          </cell>
          <cell r="V489" t="str">
            <v>Stratagy</v>
          </cell>
          <cell r="W489">
            <v>6</v>
          </cell>
        </row>
        <row r="490">
          <cell r="D490" t="str">
            <v>MEM-PRO-011-PKG-OPA-1164</v>
          </cell>
          <cell r="E490" t="str">
            <v>MP1A-SEALER CONVEYOR</v>
          </cell>
          <cell r="F490" t="str">
            <v>P1</v>
          </cell>
          <cell r="G490" t="str">
            <v>PACKAGING</v>
          </cell>
          <cell r="H490" t="str">
            <v>OLD PHASE 1A</v>
          </cell>
          <cell r="I490"/>
          <cell r="J490"/>
          <cell r="K490"/>
          <cell r="L490"/>
          <cell r="M490"/>
          <cell r="N490"/>
          <cell r="O490"/>
          <cell r="P490"/>
          <cell r="Q490"/>
          <cell r="R490"/>
          <cell r="S490"/>
          <cell r="T490"/>
          <cell r="U490">
            <v>9</v>
          </cell>
          <cell r="V490" t="str">
            <v>Run to Failure</v>
          </cell>
          <cell r="W490" t="str">
            <v>do not use</v>
          </cell>
        </row>
        <row r="491">
          <cell r="D491" t="str">
            <v>MEM-PRO-011-PKG-OPA-1167</v>
          </cell>
          <cell r="E491" t="str">
            <v>MP1A-90 DEG. TURN BAG CONVEYOR</v>
          </cell>
          <cell r="F491" t="str">
            <v>P1</v>
          </cell>
          <cell r="G491" t="str">
            <v>PACKAGING</v>
          </cell>
          <cell r="H491" t="str">
            <v>OLD PHASE 1A</v>
          </cell>
          <cell r="I491"/>
          <cell r="J491"/>
          <cell r="K491"/>
          <cell r="L491"/>
          <cell r="M491"/>
          <cell r="N491"/>
          <cell r="O491"/>
          <cell r="P491"/>
          <cell r="Q491"/>
          <cell r="R491"/>
          <cell r="S491"/>
          <cell r="T491"/>
          <cell r="U491">
            <v>9</v>
          </cell>
          <cell r="V491" t="str">
            <v>Run to Failure</v>
          </cell>
          <cell r="W491" t="str">
            <v>do not use</v>
          </cell>
        </row>
        <row r="492">
          <cell r="D492" t="str">
            <v>MEM-PRO-011-PKG-BLD-1201</v>
          </cell>
          <cell r="E492" t="str">
            <v>MP1B-PROD COLL XFER BLOWER</v>
          </cell>
          <cell r="F492" t="str">
            <v>P1</v>
          </cell>
          <cell r="G492" t="str">
            <v>PACKAGING</v>
          </cell>
          <cell r="H492" t="str">
            <v>BLENDING</v>
          </cell>
          <cell r="I492" t="str">
            <v>Blower</v>
          </cell>
          <cell r="J492" t="str">
            <v>BLOWER ROTARY</v>
          </cell>
          <cell r="K492" t="str">
            <v>NORTH PLANT-1-NEQ</v>
          </cell>
          <cell r="L492" t="str">
            <v>Add</v>
          </cell>
          <cell r="M492"/>
          <cell r="N492"/>
          <cell r="O492"/>
          <cell r="P492"/>
          <cell r="Q492"/>
          <cell r="R492"/>
          <cell r="S492"/>
          <cell r="T492" t="str">
            <v>PM 6M MP1B-PROD COLL XFER BLOWER</v>
          </cell>
          <cell r="U492">
            <v>7</v>
          </cell>
          <cell r="V492" t="str">
            <v>Stratagy</v>
          </cell>
          <cell r="W492">
            <v>5</v>
          </cell>
        </row>
        <row r="493">
          <cell r="D493" t="str">
            <v>MEM-PRO-011-PKG-BLD-1208</v>
          </cell>
          <cell r="E493" t="str">
            <v>MP1A-ASPIRATION FAN - BLENDER SURGE BIN</v>
          </cell>
          <cell r="F493" t="str">
            <v>P1</v>
          </cell>
          <cell r="G493" t="str">
            <v>PACKAGING</v>
          </cell>
          <cell r="H493" t="str">
            <v>BLENDING</v>
          </cell>
          <cell r="I493" t="str">
            <v>Motor Control Center</v>
          </cell>
          <cell r="J493"/>
          <cell r="K493"/>
          <cell r="L493" t="str">
            <v>Add</v>
          </cell>
          <cell r="M493"/>
          <cell r="N493"/>
          <cell r="O493"/>
          <cell r="P493"/>
          <cell r="Q493"/>
          <cell r="R493"/>
          <cell r="S493"/>
          <cell r="T493"/>
          <cell r="U493">
            <v>8</v>
          </cell>
          <cell r="V493" t="str">
            <v>Stratagy</v>
          </cell>
          <cell r="W493">
            <v>5</v>
          </cell>
        </row>
        <row r="494">
          <cell r="D494" t="str">
            <v>MEM-PRO-011-PKG-OPA-1216</v>
          </cell>
          <cell r="E494" t="str">
            <v>MP1A-ASPIRATION FAN - BLENDER</v>
          </cell>
          <cell r="F494" t="str">
            <v>P1</v>
          </cell>
          <cell r="G494" t="str">
            <v>PACKAGING</v>
          </cell>
          <cell r="H494" t="str">
            <v>OLD PHASE 1A</v>
          </cell>
          <cell r="I494"/>
          <cell r="J494"/>
          <cell r="K494"/>
          <cell r="L494"/>
          <cell r="M494"/>
          <cell r="N494"/>
          <cell r="O494"/>
          <cell r="P494"/>
          <cell r="Q494"/>
          <cell r="R494"/>
          <cell r="S494"/>
          <cell r="T494"/>
          <cell r="U494">
            <v>9</v>
          </cell>
          <cell r="V494" t="str">
            <v>Run to Failure</v>
          </cell>
          <cell r="W494" t="str">
            <v>do not use</v>
          </cell>
        </row>
        <row r="495">
          <cell r="D495" t="str">
            <v>MEM-PRO-011-PKG-OPA-1220</v>
          </cell>
          <cell r="E495" t="str">
            <v>MP1A-ROTARY VALVE - BLENDER DISCH.</v>
          </cell>
          <cell r="F495" t="str">
            <v>P1</v>
          </cell>
          <cell r="G495" t="str">
            <v>PACKAGING</v>
          </cell>
          <cell r="H495" t="str">
            <v>OLD PHASE 1A</v>
          </cell>
          <cell r="I495"/>
          <cell r="J495"/>
          <cell r="K495"/>
          <cell r="L495"/>
          <cell r="M495"/>
          <cell r="N495"/>
          <cell r="O495"/>
          <cell r="P495"/>
          <cell r="Q495"/>
          <cell r="R495"/>
          <cell r="S495"/>
          <cell r="T495"/>
          <cell r="U495">
            <v>9</v>
          </cell>
          <cell r="V495" t="str">
            <v>Run to Failure</v>
          </cell>
          <cell r="W495" t="str">
            <v>do not use</v>
          </cell>
        </row>
        <row r="496">
          <cell r="D496" t="str">
            <v>MEM-PRO-011-PKG-OPA-1226</v>
          </cell>
          <cell r="E496" t="str">
            <v>MP1A-AZO OVERS DISCHARGE RFV</v>
          </cell>
          <cell r="F496" t="str">
            <v>P1</v>
          </cell>
          <cell r="G496" t="str">
            <v>PACKAGING</v>
          </cell>
          <cell r="H496" t="str">
            <v>OLD PHASE 1A</v>
          </cell>
          <cell r="I496"/>
          <cell r="J496"/>
          <cell r="K496"/>
          <cell r="L496"/>
          <cell r="M496"/>
          <cell r="N496"/>
          <cell r="O496"/>
          <cell r="P496"/>
          <cell r="Q496"/>
          <cell r="R496"/>
          <cell r="S496"/>
          <cell r="T496"/>
          <cell r="U496">
            <v>9</v>
          </cell>
          <cell r="V496" t="str">
            <v>Run to Failure</v>
          </cell>
          <cell r="W496" t="str">
            <v>do not use</v>
          </cell>
        </row>
        <row r="497">
          <cell r="D497" t="str">
            <v>MEM-PRO-011-PKG-OPA-1229</v>
          </cell>
          <cell r="E497" t="str">
            <v>MP1A-ROTARY VALVE - BLENDER DISCH.</v>
          </cell>
          <cell r="F497" t="str">
            <v>P1</v>
          </cell>
          <cell r="G497" t="str">
            <v>PACKAGING</v>
          </cell>
          <cell r="H497" t="str">
            <v>OLD PHASE 1A</v>
          </cell>
          <cell r="I497"/>
          <cell r="J497"/>
          <cell r="K497"/>
          <cell r="L497"/>
          <cell r="M497"/>
          <cell r="N497"/>
          <cell r="O497"/>
          <cell r="P497"/>
          <cell r="Q497"/>
          <cell r="R497"/>
          <cell r="S497"/>
          <cell r="T497"/>
          <cell r="U497">
            <v>9</v>
          </cell>
          <cell r="V497" t="str">
            <v>Run to Failure</v>
          </cell>
          <cell r="W497" t="str">
            <v>do not use</v>
          </cell>
        </row>
        <row r="498">
          <cell r="D498" t="str">
            <v>MEM-PRO-011-PKG-OPA-1235</v>
          </cell>
          <cell r="E498" t="str">
            <v>MP1A-OIL/LECITHIN DRUM PUMP</v>
          </cell>
          <cell r="F498" t="str">
            <v>P1</v>
          </cell>
          <cell r="G498" t="str">
            <v>PACKAGING</v>
          </cell>
          <cell r="H498" t="str">
            <v>OLD PHASE 1A</v>
          </cell>
          <cell r="I498"/>
          <cell r="J498"/>
          <cell r="K498"/>
          <cell r="L498"/>
          <cell r="M498"/>
          <cell r="N498"/>
          <cell r="O498"/>
          <cell r="P498"/>
          <cell r="Q498"/>
          <cell r="R498"/>
          <cell r="S498"/>
          <cell r="T498"/>
          <cell r="U498">
            <v>9</v>
          </cell>
          <cell r="V498" t="str">
            <v>Run to Failure</v>
          </cell>
          <cell r="W498" t="str">
            <v>do not use</v>
          </cell>
        </row>
        <row r="499">
          <cell r="D499" t="str">
            <v>MEM-PRO-011-PKG-BLD-1236</v>
          </cell>
          <cell r="E499" t="str">
            <v>MP1B-OIL/LECITHIN DRUM PUMP</v>
          </cell>
          <cell r="F499" t="str">
            <v>P1</v>
          </cell>
          <cell r="G499" t="str">
            <v>PACKAGING</v>
          </cell>
          <cell r="H499" t="str">
            <v>BLENDING</v>
          </cell>
          <cell r="I499" t="str">
            <v>Motor AC</v>
          </cell>
          <cell r="J499"/>
          <cell r="K499"/>
          <cell r="L499"/>
          <cell r="M499"/>
          <cell r="N499"/>
          <cell r="O499"/>
          <cell r="P499"/>
          <cell r="Q499"/>
          <cell r="R499"/>
          <cell r="S499"/>
          <cell r="T499"/>
          <cell r="U499">
            <v>9</v>
          </cell>
          <cell r="V499" t="str">
            <v>Run to Failure</v>
          </cell>
          <cell r="W499"/>
        </row>
        <row r="500">
          <cell r="D500" t="str">
            <v>MEM-PRO-011-PKG-OPA-1237</v>
          </cell>
          <cell r="E500" t="str">
            <v>MP1A-LECITHIN MIX TANK</v>
          </cell>
          <cell r="F500" t="str">
            <v>P1</v>
          </cell>
          <cell r="G500" t="str">
            <v>PACKAGING</v>
          </cell>
          <cell r="H500" t="str">
            <v>OLD PHASE 1A</v>
          </cell>
          <cell r="I500"/>
          <cell r="J500"/>
          <cell r="K500"/>
          <cell r="L500"/>
          <cell r="M500"/>
          <cell r="N500"/>
          <cell r="O500"/>
          <cell r="P500"/>
          <cell r="Q500"/>
          <cell r="R500"/>
          <cell r="S500"/>
          <cell r="T500"/>
          <cell r="U500">
            <v>9</v>
          </cell>
          <cell r="V500" t="str">
            <v>Run to Failure</v>
          </cell>
          <cell r="W500"/>
        </row>
        <row r="501">
          <cell r="D501" t="str">
            <v>MEM-PRO-011-PKG-OPA-1238</v>
          </cell>
          <cell r="E501" t="str">
            <v>MP1A-LECITHIN TANK AGITATOR</v>
          </cell>
          <cell r="F501" t="str">
            <v>P1</v>
          </cell>
          <cell r="G501" t="str">
            <v>PACKAGING</v>
          </cell>
          <cell r="H501" t="str">
            <v>OLD PHASE 1A</v>
          </cell>
          <cell r="I501"/>
          <cell r="J501"/>
          <cell r="K501"/>
          <cell r="L501"/>
          <cell r="M501"/>
          <cell r="N501"/>
          <cell r="O501"/>
          <cell r="P501"/>
          <cell r="Q501"/>
          <cell r="R501"/>
          <cell r="S501"/>
          <cell r="T501"/>
          <cell r="U501">
            <v>9</v>
          </cell>
          <cell r="V501" t="str">
            <v>Run to Failure</v>
          </cell>
          <cell r="W501" t="str">
            <v>do not use</v>
          </cell>
        </row>
        <row r="502">
          <cell r="D502" t="str">
            <v>MEM-PRO-011-PKG-OPA-1241</v>
          </cell>
          <cell r="E502" t="str">
            <v>MP1A-OIL MIX TANK</v>
          </cell>
          <cell r="F502" t="str">
            <v>P1</v>
          </cell>
          <cell r="G502" t="str">
            <v>PACKAGING</v>
          </cell>
          <cell r="H502" t="str">
            <v>OLD PHASE 1A</v>
          </cell>
          <cell r="I502"/>
          <cell r="J502"/>
          <cell r="K502"/>
          <cell r="L502"/>
          <cell r="M502"/>
          <cell r="N502"/>
          <cell r="O502"/>
          <cell r="P502"/>
          <cell r="Q502"/>
          <cell r="R502"/>
          <cell r="S502"/>
          <cell r="T502"/>
          <cell r="U502">
            <v>9</v>
          </cell>
          <cell r="V502" t="str">
            <v>Run to Failure</v>
          </cell>
          <cell r="W502"/>
        </row>
        <row r="503">
          <cell r="D503" t="str">
            <v>MEM-PRO-011-PKG-OPA-1242</v>
          </cell>
          <cell r="E503" t="str">
            <v>MP1A-OIL MIX AGITATOR</v>
          </cell>
          <cell r="F503" t="str">
            <v>P1</v>
          </cell>
          <cell r="G503" t="str">
            <v>PACKAGING</v>
          </cell>
          <cell r="H503" t="str">
            <v>OLD PHASE 1A</v>
          </cell>
          <cell r="I503"/>
          <cell r="J503"/>
          <cell r="K503"/>
          <cell r="L503"/>
          <cell r="M503"/>
          <cell r="N503"/>
          <cell r="O503"/>
          <cell r="P503"/>
          <cell r="Q503"/>
          <cell r="R503"/>
          <cell r="S503"/>
          <cell r="T503"/>
          <cell r="U503">
            <v>9</v>
          </cell>
          <cell r="V503" t="str">
            <v>Run to Failure</v>
          </cell>
          <cell r="W503" t="str">
            <v>do not use</v>
          </cell>
        </row>
        <row r="504">
          <cell r="D504" t="str">
            <v>MEM-PRO-011-PKG-OPA-1245</v>
          </cell>
          <cell r="E504" t="str">
            <v>MP1A-OIL/LECITHIN BATCH PUMP</v>
          </cell>
          <cell r="F504" t="str">
            <v>P1</v>
          </cell>
          <cell r="G504" t="str">
            <v>PACKAGING</v>
          </cell>
          <cell r="H504" t="str">
            <v>OLD PHASE 1A</v>
          </cell>
          <cell r="I504"/>
          <cell r="J504"/>
          <cell r="K504"/>
          <cell r="L504"/>
          <cell r="M504"/>
          <cell r="N504"/>
          <cell r="O504"/>
          <cell r="P504"/>
          <cell r="Q504"/>
          <cell r="R504"/>
          <cell r="S504"/>
          <cell r="T504"/>
          <cell r="U504">
            <v>9</v>
          </cell>
          <cell r="V504" t="str">
            <v>Run to Failure</v>
          </cell>
          <cell r="W504" t="str">
            <v>do not use</v>
          </cell>
        </row>
        <row r="505">
          <cell r="D505" t="str">
            <v>MEM-PRO-011-PKG-OPA-1246</v>
          </cell>
          <cell r="E505" t="str">
            <v>MP1A-OIL/LECITHIN BATCH PUMP STRAINER</v>
          </cell>
          <cell r="F505" t="str">
            <v>P1</v>
          </cell>
          <cell r="G505" t="str">
            <v>PACKAGING</v>
          </cell>
          <cell r="H505" t="str">
            <v>OLD PHASE 1A</v>
          </cell>
          <cell r="I505"/>
          <cell r="J505"/>
          <cell r="K505"/>
          <cell r="L505"/>
          <cell r="M505"/>
          <cell r="N505"/>
          <cell r="O505"/>
          <cell r="P505"/>
          <cell r="Q505"/>
          <cell r="R505"/>
          <cell r="S505"/>
          <cell r="T505"/>
          <cell r="U505">
            <v>9</v>
          </cell>
          <cell r="V505" t="str">
            <v>Run to Failure</v>
          </cell>
          <cell r="W505" t="str">
            <v>do not use</v>
          </cell>
        </row>
        <row r="506">
          <cell r="D506" t="str">
            <v>MEM-PRO-011-PKG-OPA-1247</v>
          </cell>
          <cell r="E506" t="str">
            <v>MP1A-OIL/LECITHIN BATCH PUMP FLOW METER</v>
          </cell>
          <cell r="F506" t="str">
            <v>P1</v>
          </cell>
          <cell r="G506" t="str">
            <v>PACKAGING</v>
          </cell>
          <cell r="H506" t="str">
            <v>OLD PHASE 1A</v>
          </cell>
          <cell r="I506"/>
          <cell r="J506"/>
          <cell r="K506"/>
          <cell r="L506"/>
          <cell r="M506"/>
          <cell r="N506"/>
          <cell r="O506"/>
          <cell r="P506"/>
          <cell r="Q506"/>
          <cell r="R506"/>
          <cell r="S506"/>
          <cell r="T506"/>
          <cell r="U506">
            <v>9</v>
          </cell>
          <cell r="V506" t="str">
            <v>Run to Failure</v>
          </cell>
          <cell r="W506" t="str">
            <v>do not use</v>
          </cell>
        </row>
        <row r="507">
          <cell r="D507" t="str">
            <v>MEM-PRO-011-PKG-OPA-1248</v>
          </cell>
          <cell r="E507" t="str">
            <v>MP1A-WATER EXPANSION TANK</v>
          </cell>
          <cell r="F507" t="str">
            <v>P1</v>
          </cell>
          <cell r="G507" t="str">
            <v>PACKAGING</v>
          </cell>
          <cell r="H507" t="str">
            <v>OLD PHASE 1A</v>
          </cell>
          <cell r="I507"/>
          <cell r="J507"/>
          <cell r="K507"/>
          <cell r="L507"/>
          <cell r="M507"/>
          <cell r="N507"/>
          <cell r="O507"/>
          <cell r="P507"/>
          <cell r="Q507"/>
          <cell r="R507"/>
          <cell r="S507"/>
          <cell r="T507"/>
          <cell r="U507">
            <v>9</v>
          </cell>
          <cell r="V507" t="str">
            <v>Run to Failure</v>
          </cell>
          <cell r="W507"/>
        </row>
        <row r="508">
          <cell r="D508" t="str">
            <v>MEM-PRO-011-PKG-OPA-1249</v>
          </cell>
          <cell r="E508" t="str">
            <v>MP1A-HOT WATER CIRC. PUMP</v>
          </cell>
          <cell r="F508" t="str">
            <v>P1</v>
          </cell>
          <cell r="G508" t="str">
            <v>PACKAGING</v>
          </cell>
          <cell r="H508" t="str">
            <v>OLD PHASE 1A</v>
          </cell>
          <cell r="I508"/>
          <cell r="J508"/>
          <cell r="K508"/>
          <cell r="L508"/>
          <cell r="M508"/>
          <cell r="N508"/>
          <cell r="O508"/>
          <cell r="P508"/>
          <cell r="Q508"/>
          <cell r="R508"/>
          <cell r="S508"/>
          <cell r="T508"/>
          <cell r="U508">
            <v>9</v>
          </cell>
          <cell r="V508" t="str">
            <v>Run to Failure</v>
          </cell>
          <cell r="W508" t="str">
            <v>do not use</v>
          </cell>
        </row>
        <row r="509">
          <cell r="D509" t="str">
            <v>MEM-PRO-011-PKG-OPA-1251</v>
          </cell>
          <cell r="E509" t="str">
            <v>MP1A-LECITHIN PUMP</v>
          </cell>
          <cell r="F509" t="str">
            <v>P1</v>
          </cell>
          <cell r="G509" t="str">
            <v>PACKAGING</v>
          </cell>
          <cell r="H509" t="str">
            <v>OLD PHASE 1A</v>
          </cell>
          <cell r="I509"/>
          <cell r="J509"/>
          <cell r="K509"/>
          <cell r="L509"/>
          <cell r="M509"/>
          <cell r="N509"/>
          <cell r="O509"/>
          <cell r="P509"/>
          <cell r="Q509"/>
          <cell r="R509"/>
          <cell r="S509"/>
          <cell r="T509"/>
          <cell r="U509">
            <v>9</v>
          </cell>
          <cell r="V509" t="str">
            <v>Run to Failure</v>
          </cell>
          <cell r="W509" t="str">
            <v>do not use</v>
          </cell>
        </row>
        <row r="510">
          <cell r="D510" t="str">
            <v>MEM-PRO-011-PKG-OPA-1274</v>
          </cell>
          <cell r="E510" t="str">
            <v>MP1A-BEHN PACKER VIBRATING CONVEYOR</v>
          </cell>
          <cell r="F510" t="str">
            <v>P1</v>
          </cell>
          <cell r="G510" t="str">
            <v>PACKAGING</v>
          </cell>
          <cell r="H510" t="str">
            <v>OLD PHASE 1A</v>
          </cell>
          <cell r="I510"/>
          <cell r="J510"/>
          <cell r="K510"/>
          <cell r="L510"/>
          <cell r="M510"/>
          <cell r="N510"/>
          <cell r="O510"/>
          <cell r="P510"/>
          <cell r="Q510"/>
          <cell r="R510"/>
          <cell r="S510"/>
          <cell r="T510"/>
          <cell r="U510">
            <v>9</v>
          </cell>
          <cell r="V510" t="str">
            <v>Run to Failure</v>
          </cell>
          <cell r="W510" t="str">
            <v>do not use</v>
          </cell>
        </row>
        <row r="511">
          <cell r="D511" t="str">
            <v>MEM-PRO-011-PKG-OPA-1276</v>
          </cell>
          <cell r="E511" t="str">
            <v>MP1A-ASP FAN - AZO - REMOVED 11/6/02</v>
          </cell>
          <cell r="F511" t="str">
            <v>P1</v>
          </cell>
          <cell r="G511" t="str">
            <v>PACKAGING</v>
          </cell>
          <cell r="H511" t="str">
            <v>OLD PHASE 1A</v>
          </cell>
          <cell r="I511"/>
          <cell r="J511"/>
          <cell r="K511"/>
          <cell r="L511"/>
          <cell r="M511"/>
          <cell r="N511"/>
          <cell r="O511"/>
          <cell r="P511" t="str">
            <v>Yes</v>
          </cell>
          <cell r="Q511"/>
          <cell r="R511"/>
          <cell r="S511"/>
          <cell r="T511"/>
          <cell r="U511">
            <v>8</v>
          </cell>
          <cell r="V511" t="str">
            <v>Stratagy</v>
          </cell>
          <cell r="W511" t="str">
            <v>do not use</v>
          </cell>
        </row>
        <row r="512">
          <cell r="D512" t="str">
            <v>MEM-PRO-011-PKG-OPA-1282</v>
          </cell>
          <cell r="E512" t="str">
            <v>MP1A-BEHN PACKER ASP. FILTER EXH FAN</v>
          </cell>
          <cell r="F512" t="str">
            <v>P1</v>
          </cell>
          <cell r="G512" t="str">
            <v>PACKAGING</v>
          </cell>
          <cell r="H512" t="str">
            <v>OLD PHASE 1A</v>
          </cell>
          <cell r="I512"/>
          <cell r="J512"/>
          <cell r="K512"/>
          <cell r="L512"/>
          <cell r="M512"/>
          <cell r="N512"/>
          <cell r="O512"/>
          <cell r="P512"/>
          <cell r="Q512"/>
          <cell r="R512"/>
          <cell r="S512"/>
          <cell r="T512"/>
          <cell r="U512">
            <v>9</v>
          </cell>
          <cell r="V512" t="str">
            <v>Run to Failure</v>
          </cell>
          <cell r="W512" t="str">
            <v>do not use</v>
          </cell>
        </row>
        <row r="513">
          <cell r="D513" t="str">
            <v>MEM-PRO-011-PKG-OPA-1284</v>
          </cell>
          <cell r="E513" t="str">
            <v>MP1A-BLOWER PACKAGE - PACKE</v>
          </cell>
          <cell r="F513" t="str">
            <v>P1</v>
          </cell>
          <cell r="G513" t="str">
            <v>PACKAGING</v>
          </cell>
          <cell r="H513" t="str">
            <v>OLD PHASE 1A</v>
          </cell>
          <cell r="I513"/>
          <cell r="J513"/>
          <cell r="K513"/>
          <cell r="L513"/>
          <cell r="M513"/>
          <cell r="N513"/>
          <cell r="O513"/>
          <cell r="P513"/>
          <cell r="Q513"/>
          <cell r="R513"/>
          <cell r="S513"/>
          <cell r="T513"/>
          <cell r="U513">
            <v>9</v>
          </cell>
          <cell r="V513" t="str">
            <v>Run to Failure</v>
          </cell>
          <cell r="W513" t="str">
            <v>do not use</v>
          </cell>
        </row>
        <row r="514">
          <cell r="D514" t="str">
            <v>MEM-PRO-011-SPR-PRC-1292</v>
          </cell>
          <cell r="E514" t="str">
            <v>MP1-P1 SWECO FINES RFV</v>
          </cell>
          <cell r="F514" t="str">
            <v>P1</v>
          </cell>
          <cell r="G514" t="str">
            <v>SPRAY</v>
          </cell>
          <cell r="H514" t="str">
            <v>PRODUCT COLLECTION</v>
          </cell>
          <cell r="I514"/>
          <cell r="J514"/>
          <cell r="K514"/>
          <cell r="L514"/>
          <cell r="M514"/>
          <cell r="N514"/>
          <cell r="O514"/>
          <cell r="P514"/>
          <cell r="Q514" t="str">
            <v>Yes</v>
          </cell>
          <cell r="R514"/>
          <cell r="S514"/>
          <cell r="T514"/>
          <cell r="U514">
            <v>8</v>
          </cell>
          <cell r="V514" t="str">
            <v>Stratagy</v>
          </cell>
          <cell r="W514">
            <v>4</v>
          </cell>
        </row>
        <row r="515">
          <cell r="D515" t="str">
            <v>MEM-PRO-011-BLD-PPA-1325</v>
          </cell>
          <cell r="E515" t="str">
            <v>MSS-P1 CHEM ROOM SUMP PUMP</v>
          </cell>
          <cell r="F515" t="str">
            <v>P1</v>
          </cell>
          <cell r="G515" t="str">
            <v>Buildings, Grounds &amp; lights</v>
          </cell>
          <cell r="H515" t="str">
            <v>PLANT PROCESSING AREAS</v>
          </cell>
          <cell r="I515" t="str">
            <v>Motor AC</v>
          </cell>
          <cell r="J515"/>
          <cell r="K515"/>
          <cell r="L515"/>
          <cell r="M515"/>
          <cell r="N515"/>
          <cell r="O515"/>
          <cell r="P515"/>
          <cell r="Q515"/>
          <cell r="R515"/>
          <cell r="S515"/>
          <cell r="T515"/>
          <cell r="U515">
            <v>9</v>
          </cell>
          <cell r="V515" t="str">
            <v>Run to Failure</v>
          </cell>
          <cell r="W515"/>
        </row>
        <row r="516">
          <cell r="D516" t="str">
            <v>MEM-PRO-011-UTL-CSY-1362</v>
          </cell>
          <cell r="E516" t="str">
            <v>MSS-PHOS ACID EAST DISCHARGE PUMP</v>
          </cell>
          <cell r="F516" t="str">
            <v>P1</v>
          </cell>
          <cell r="G516" t="str">
            <v>UTILITIES</v>
          </cell>
          <cell r="H516" t="str">
            <v>CHEMICAL SYSTEMS</v>
          </cell>
          <cell r="I516"/>
          <cell r="J516"/>
          <cell r="K516"/>
          <cell r="L516"/>
          <cell r="M516"/>
          <cell r="N516"/>
          <cell r="O516"/>
          <cell r="P516"/>
          <cell r="Q516"/>
          <cell r="R516"/>
          <cell r="S516"/>
          <cell r="T516"/>
          <cell r="U516">
            <v>9</v>
          </cell>
          <cell r="V516" t="str">
            <v>Run to Failure</v>
          </cell>
          <cell r="W516">
            <v>4</v>
          </cell>
        </row>
        <row r="517">
          <cell r="D517" t="str">
            <v>MEM-PRO-011-UTL-CSY-1363</v>
          </cell>
          <cell r="E517" t="str">
            <v>MSS-PHOS ACID CENTER DISCHARGE PUMP</v>
          </cell>
          <cell r="F517" t="str">
            <v>P1</v>
          </cell>
          <cell r="G517" t="str">
            <v>UTILITIES</v>
          </cell>
          <cell r="H517" t="str">
            <v>CHEMICAL SYSTEMS</v>
          </cell>
          <cell r="I517"/>
          <cell r="J517"/>
          <cell r="K517"/>
          <cell r="L517"/>
          <cell r="M517"/>
          <cell r="N517"/>
          <cell r="O517"/>
          <cell r="P517"/>
          <cell r="Q517"/>
          <cell r="R517"/>
          <cell r="S517"/>
          <cell r="T517"/>
          <cell r="U517">
            <v>9</v>
          </cell>
          <cell r="V517" t="str">
            <v>Run to Failure</v>
          </cell>
          <cell r="W517" t="str">
            <v>Maybe is HCL pump??</v>
          </cell>
        </row>
        <row r="518">
          <cell r="D518" t="str">
            <v>MEM-PRO-011-FED-FED-3285</v>
          </cell>
          <cell r="E518" t="str">
            <v>MP1-SCOTT DRYER INFEED CONVEYOR</v>
          </cell>
          <cell r="F518" t="str">
            <v>P1</v>
          </cell>
          <cell r="G518" t="str">
            <v>FEED DRYER</v>
          </cell>
          <cell r="H518" t="str">
            <v>FEED DRYING</v>
          </cell>
          <cell r="I518"/>
          <cell r="J518"/>
          <cell r="K518"/>
          <cell r="L518"/>
          <cell r="M518"/>
          <cell r="N518"/>
          <cell r="O518"/>
          <cell r="P518"/>
          <cell r="Q518"/>
          <cell r="R518"/>
          <cell r="S518"/>
          <cell r="T518"/>
          <cell r="U518">
            <v>9</v>
          </cell>
          <cell r="V518" t="str">
            <v>Run to Failure</v>
          </cell>
          <cell r="W518" t="str">
            <v>do not use</v>
          </cell>
        </row>
        <row r="519">
          <cell r="D519" t="str">
            <v>MEM-PRO-011-FED-FED-3290</v>
          </cell>
          <cell r="E519" t="str">
            <v>MP1-SCOTT DRYER W. DCE SCREW CONVEYOR</v>
          </cell>
          <cell r="F519" t="str">
            <v>P1</v>
          </cell>
          <cell r="G519" t="str">
            <v>FEED DRYER</v>
          </cell>
          <cell r="H519" t="str">
            <v>FEED DRYING</v>
          </cell>
          <cell r="I519"/>
          <cell r="J519"/>
          <cell r="K519"/>
          <cell r="L519"/>
          <cell r="M519"/>
          <cell r="N519"/>
          <cell r="O519"/>
          <cell r="P519"/>
          <cell r="Q519"/>
          <cell r="R519"/>
          <cell r="S519"/>
          <cell r="T519"/>
          <cell r="U519">
            <v>9</v>
          </cell>
          <cell r="V519" t="str">
            <v>Run to Failure</v>
          </cell>
          <cell r="W519" t="str">
            <v>do not use</v>
          </cell>
        </row>
        <row r="520">
          <cell r="D520" t="str">
            <v>MEM-PRO-011-FED-FED-3291</v>
          </cell>
          <cell r="E520" t="str">
            <v>MP1-SCOTT DRYER W. DCE COLLECTOR RFV</v>
          </cell>
          <cell r="F520" t="str">
            <v>P1</v>
          </cell>
          <cell r="G520" t="str">
            <v>FEED DRYER</v>
          </cell>
          <cell r="H520" t="str">
            <v>FEED DRYING</v>
          </cell>
          <cell r="I520"/>
          <cell r="J520"/>
          <cell r="K520"/>
          <cell r="L520"/>
          <cell r="M520"/>
          <cell r="N520"/>
          <cell r="O520"/>
          <cell r="P520"/>
          <cell r="Q520"/>
          <cell r="R520"/>
          <cell r="S520"/>
          <cell r="T520"/>
          <cell r="U520">
            <v>9</v>
          </cell>
          <cell r="V520" t="str">
            <v>Run to Failure</v>
          </cell>
          <cell r="W520" t="str">
            <v>do not use</v>
          </cell>
        </row>
        <row r="521">
          <cell r="D521" t="str">
            <v>MEM-PRO-011-FED-FED-3292</v>
          </cell>
          <cell r="E521" t="str">
            <v>MP1-SCOTT DRY W DCE COLL RFV ZERO SPD SW</v>
          </cell>
          <cell r="F521" t="str">
            <v>P1</v>
          </cell>
          <cell r="G521" t="str">
            <v>FEED DRYER</v>
          </cell>
          <cell r="H521" t="str">
            <v>FEED DRYING</v>
          </cell>
          <cell r="I521"/>
          <cell r="J521"/>
          <cell r="K521"/>
          <cell r="L521"/>
          <cell r="M521"/>
          <cell r="N521"/>
          <cell r="O521"/>
          <cell r="P521"/>
          <cell r="Q521"/>
          <cell r="R521"/>
          <cell r="S521"/>
          <cell r="T521"/>
          <cell r="U521">
            <v>9</v>
          </cell>
          <cell r="V521" t="str">
            <v>Run to Failure</v>
          </cell>
          <cell r="W521" t="str">
            <v>do not use</v>
          </cell>
        </row>
        <row r="522">
          <cell r="D522" t="str">
            <v>MEM-PRO-011-FED-FED-3297</v>
          </cell>
          <cell r="E522" t="str">
            <v>MP1-SCOTT DRYER E. DCE SCREW CONVEYOR</v>
          </cell>
          <cell r="F522" t="str">
            <v>P1</v>
          </cell>
          <cell r="G522" t="str">
            <v>FEED DRYER</v>
          </cell>
          <cell r="H522" t="str">
            <v>FEED DRYING</v>
          </cell>
          <cell r="I522"/>
          <cell r="J522"/>
          <cell r="K522"/>
          <cell r="L522"/>
          <cell r="M522"/>
          <cell r="N522"/>
          <cell r="O522"/>
          <cell r="P522"/>
          <cell r="Q522"/>
          <cell r="R522"/>
          <cell r="S522"/>
          <cell r="T522"/>
          <cell r="U522">
            <v>9</v>
          </cell>
          <cell r="V522" t="str">
            <v>Run to Failure</v>
          </cell>
          <cell r="W522" t="str">
            <v>do not use</v>
          </cell>
        </row>
        <row r="523">
          <cell r="D523" t="str">
            <v>MEM-PRO-011-FED-FED-3298</v>
          </cell>
          <cell r="E523" t="str">
            <v>MP1-SCOTT DRYER E. DCE COLLECTOR RFV</v>
          </cell>
          <cell r="F523" t="str">
            <v>P1</v>
          </cell>
          <cell r="G523" t="str">
            <v>FEED DRYER</v>
          </cell>
          <cell r="H523" t="str">
            <v>FEED DRYING</v>
          </cell>
          <cell r="I523"/>
          <cell r="J523"/>
          <cell r="K523"/>
          <cell r="L523"/>
          <cell r="M523"/>
          <cell r="N523"/>
          <cell r="O523"/>
          <cell r="P523"/>
          <cell r="Q523"/>
          <cell r="R523"/>
          <cell r="S523"/>
          <cell r="T523"/>
          <cell r="U523">
            <v>9</v>
          </cell>
          <cell r="V523" t="str">
            <v>Run to Failure</v>
          </cell>
          <cell r="W523" t="str">
            <v>do not use</v>
          </cell>
        </row>
        <row r="524">
          <cell r="D524" t="str">
            <v>MEM-PRO-011-FED-FED-3299</v>
          </cell>
          <cell r="E524" t="str">
            <v>MP1-SCOTT DRY E DCE COLL RFV ZERO SPD SW</v>
          </cell>
          <cell r="F524" t="str">
            <v>P1</v>
          </cell>
          <cell r="G524" t="str">
            <v>FEED DRYER</v>
          </cell>
          <cell r="H524" t="str">
            <v>FEED DRYING</v>
          </cell>
          <cell r="I524"/>
          <cell r="J524"/>
          <cell r="K524"/>
          <cell r="L524"/>
          <cell r="M524"/>
          <cell r="N524"/>
          <cell r="O524"/>
          <cell r="P524"/>
          <cell r="Q524"/>
          <cell r="R524"/>
          <cell r="S524"/>
          <cell r="T524"/>
          <cell r="U524">
            <v>9</v>
          </cell>
          <cell r="V524" t="str">
            <v>Run to Failure</v>
          </cell>
          <cell r="W524" t="str">
            <v>do not use</v>
          </cell>
        </row>
        <row r="525">
          <cell r="D525" t="str">
            <v>MEM-PRO-011-FED-FED-3308</v>
          </cell>
          <cell r="E525" t="str">
            <v>MP1-SCOTT DRYER EXHAUST FAN</v>
          </cell>
          <cell r="F525" t="str">
            <v>P1</v>
          </cell>
          <cell r="G525" t="str">
            <v>FEED DRYER</v>
          </cell>
          <cell r="H525" t="str">
            <v>FEED DRYING</v>
          </cell>
          <cell r="I525"/>
          <cell r="J525"/>
          <cell r="K525"/>
          <cell r="L525"/>
          <cell r="M525"/>
          <cell r="N525"/>
          <cell r="O525"/>
          <cell r="P525"/>
          <cell r="Q525"/>
          <cell r="R525"/>
          <cell r="S525"/>
          <cell r="T525"/>
          <cell r="U525">
            <v>9</v>
          </cell>
          <cell r="V525" t="str">
            <v>Run to Failure</v>
          </cell>
          <cell r="W525" t="str">
            <v>do not use</v>
          </cell>
        </row>
        <row r="526">
          <cell r="D526" t="str">
            <v>MEM-PRO-011-FED-FED-3311</v>
          </cell>
          <cell r="E526" t="str">
            <v>MP1-SCOTT DRYER BURNER FAN INTAKE FILTER</v>
          </cell>
          <cell r="F526" t="str">
            <v>P1</v>
          </cell>
          <cell r="G526" t="str">
            <v>FEED DRYER</v>
          </cell>
          <cell r="H526" t="str">
            <v>FEED DRYING</v>
          </cell>
          <cell r="I526"/>
          <cell r="J526"/>
          <cell r="K526"/>
          <cell r="L526"/>
          <cell r="M526"/>
          <cell r="N526"/>
          <cell r="O526"/>
          <cell r="P526"/>
          <cell r="Q526"/>
          <cell r="R526"/>
          <cell r="S526"/>
          <cell r="T526"/>
          <cell r="U526">
            <v>9</v>
          </cell>
          <cell r="V526" t="str">
            <v>Run to Failure</v>
          </cell>
          <cell r="W526" t="str">
            <v>do not use</v>
          </cell>
        </row>
        <row r="527">
          <cell r="D527" t="str">
            <v>MEM-PRO-011-FED-FED-3315</v>
          </cell>
          <cell r="E527" t="str">
            <v>MP1 MD-75 RFV</v>
          </cell>
          <cell r="F527" t="str">
            <v>P1</v>
          </cell>
          <cell r="G527" t="str">
            <v>FEED DRYER</v>
          </cell>
          <cell r="H527" t="str">
            <v>FEED DRYING</v>
          </cell>
          <cell r="I527"/>
          <cell r="J527"/>
          <cell r="K527"/>
          <cell r="L527"/>
          <cell r="M527"/>
          <cell r="N527"/>
          <cell r="O527"/>
          <cell r="P527"/>
          <cell r="Q527"/>
          <cell r="R527"/>
          <cell r="S527"/>
          <cell r="T527"/>
          <cell r="U527">
            <v>9</v>
          </cell>
          <cell r="V527" t="str">
            <v>Run to Failure</v>
          </cell>
          <cell r="W527" t="str">
            <v>do not use</v>
          </cell>
        </row>
        <row r="528">
          <cell r="D528" t="str">
            <v>MEM-PRO-011-FED-FED-3332</v>
          </cell>
          <cell r="E528" t="str">
            <v>MP1-SCOTT DRYER BURNER COMBUST FAN #3</v>
          </cell>
          <cell r="F528" t="str">
            <v>P1</v>
          </cell>
          <cell r="G528" t="str">
            <v>FEED DRYER</v>
          </cell>
          <cell r="H528" t="str">
            <v>FEED DRYING</v>
          </cell>
          <cell r="I528"/>
          <cell r="J528"/>
          <cell r="K528"/>
          <cell r="L528"/>
          <cell r="M528"/>
          <cell r="N528"/>
          <cell r="O528"/>
          <cell r="P528"/>
          <cell r="Q528"/>
          <cell r="R528"/>
          <cell r="S528"/>
          <cell r="T528"/>
          <cell r="U528">
            <v>9</v>
          </cell>
          <cell r="V528" t="str">
            <v>Run to Failure</v>
          </cell>
          <cell r="W528" t="str">
            <v>do not use</v>
          </cell>
        </row>
        <row r="529">
          <cell r="D529" t="str">
            <v>MEM-PRO-011-FED-FED-3335</v>
          </cell>
          <cell r="E529" t="str">
            <v>MP1-SCOTT DRYER BURNER COMB FAN #1 PS</v>
          </cell>
          <cell r="F529" t="str">
            <v>P1</v>
          </cell>
          <cell r="G529" t="str">
            <v>FEED DRYER</v>
          </cell>
          <cell r="H529" t="str">
            <v>FEED DRYING</v>
          </cell>
          <cell r="I529"/>
          <cell r="J529"/>
          <cell r="K529"/>
          <cell r="L529"/>
          <cell r="M529"/>
          <cell r="N529"/>
          <cell r="O529"/>
          <cell r="P529"/>
          <cell r="Q529"/>
          <cell r="R529"/>
          <cell r="S529"/>
          <cell r="T529"/>
          <cell r="U529">
            <v>9</v>
          </cell>
          <cell r="V529" t="str">
            <v>Run to Failure</v>
          </cell>
          <cell r="W529" t="str">
            <v>do not use</v>
          </cell>
        </row>
        <row r="530">
          <cell r="D530" t="str">
            <v>MEM-PRO-011-FED-FED-3336</v>
          </cell>
          <cell r="E530" t="str">
            <v>MP1-SCOTT DRYER BURNER COMB FAN #2 PS</v>
          </cell>
          <cell r="F530" t="str">
            <v>P1</v>
          </cell>
          <cell r="G530" t="str">
            <v>FEED DRYER</v>
          </cell>
          <cell r="H530" t="str">
            <v>FEED DRYING</v>
          </cell>
          <cell r="I530"/>
          <cell r="J530"/>
          <cell r="K530"/>
          <cell r="L530"/>
          <cell r="M530"/>
          <cell r="N530"/>
          <cell r="O530"/>
          <cell r="P530"/>
          <cell r="Q530"/>
          <cell r="R530"/>
          <cell r="S530"/>
          <cell r="T530"/>
          <cell r="U530">
            <v>9</v>
          </cell>
          <cell r="V530" t="str">
            <v>Run to Failure</v>
          </cell>
          <cell r="W530" t="str">
            <v>do not use</v>
          </cell>
        </row>
        <row r="531">
          <cell r="D531" t="str">
            <v>MEM-PRO-011-FED-FED-3337</v>
          </cell>
          <cell r="E531" t="str">
            <v>MP1-SCOTT DRYER BURNER COMB FAN #3 P SW</v>
          </cell>
          <cell r="F531" t="str">
            <v>P1</v>
          </cell>
          <cell r="G531" t="str">
            <v>FEED DRYER</v>
          </cell>
          <cell r="H531" t="str">
            <v>FEED DRYING</v>
          </cell>
          <cell r="I531"/>
          <cell r="J531"/>
          <cell r="K531"/>
          <cell r="L531"/>
          <cell r="M531"/>
          <cell r="N531"/>
          <cell r="O531"/>
          <cell r="P531"/>
          <cell r="Q531"/>
          <cell r="R531"/>
          <cell r="S531"/>
          <cell r="T531"/>
          <cell r="U531">
            <v>9</v>
          </cell>
          <cell r="V531" t="str">
            <v>Run to Failure</v>
          </cell>
          <cell r="W531" t="str">
            <v>do not use</v>
          </cell>
        </row>
        <row r="532">
          <cell r="D532" t="str">
            <v>MEM-PRO-011-CHL-CCS-0341</v>
          </cell>
          <cell r="E532" t="str">
            <v>MP1-#1 CHILL TANK DISCHARGE PUMP</v>
          </cell>
          <cell r="F532" t="str">
            <v>P1</v>
          </cell>
          <cell r="G532" t="str">
            <v>CHILLING</v>
          </cell>
          <cell r="H532" t="str">
            <v>CHILLED CURD STORAGE</v>
          </cell>
          <cell r="I532" t="str">
            <v>Pump, Gear</v>
          </cell>
          <cell r="J532"/>
          <cell r="K532"/>
          <cell r="L532">
            <v>17</v>
          </cell>
          <cell r="M532"/>
          <cell r="N532"/>
          <cell r="O532"/>
          <cell r="P532"/>
          <cell r="Q532"/>
          <cell r="R532"/>
          <cell r="S532"/>
          <cell r="T532"/>
          <cell r="U532">
            <v>8</v>
          </cell>
          <cell r="V532" t="str">
            <v>Stratagy</v>
          </cell>
          <cell r="W532">
            <v>3</v>
          </cell>
        </row>
        <row r="533">
          <cell r="D533" t="str">
            <v>MEM-PRO-011-WEI-WIS-4008</v>
          </cell>
          <cell r="E533" t="str">
            <v>MP1-SEPARATOR TANK</v>
          </cell>
          <cell r="F533" t="str">
            <v>P1</v>
          </cell>
          <cell r="G533" t="str">
            <v>WET-IN</v>
          </cell>
          <cell r="H533" t="str">
            <v>WET IN SYSTEM</v>
          </cell>
          <cell r="I533" t="str">
            <v>Tank</v>
          </cell>
          <cell r="J533"/>
          <cell r="K533"/>
          <cell r="L533"/>
          <cell r="M533"/>
          <cell r="N533"/>
          <cell r="O533"/>
          <cell r="P533"/>
          <cell r="Q533"/>
          <cell r="R533"/>
          <cell r="S533"/>
          <cell r="T533"/>
          <cell r="U533">
            <v>9</v>
          </cell>
          <cell r="V533" t="str">
            <v>Run to Failure</v>
          </cell>
          <cell r="W533"/>
        </row>
        <row r="534">
          <cell r="D534" t="str">
            <v>MEM-PRO-011-WEI-WIS-4012</v>
          </cell>
          <cell r="E534" t="str">
            <v>MP1-DUST FILTER 4011 ASPIRATION FAN</v>
          </cell>
          <cell r="F534" t="str">
            <v>P1</v>
          </cell>
          <cell r="G534" t="str">
            <v>WET-IN</v>
          </cell>
          <cell r="H534" t="str">
            <v>WET IN SYSTEM</v>
          </cell>
          <cell r="I534" t="str">
            <v>Motor AC</v>
          </cell>
          <cell r="J534"/>
          <cell r="K534"/>
          <cell r="L534"/>
          <cell r="M534"/>
          <cell r="N534"/>
          <cell r="O534"/>
          <cell r="P534"/>
          <cell r="Q534"/>
          <cell r="R534"/>
          <cell r="S534"/>
          <cell r="T534"/>
          <cell r="U534">
            <v>9</v>
          </cell>
          <cell r="V534" t="str">
            <v>Run to Failure</v>
          </cell>
          <cell r="W534" t="str">
            <v>do not use</v>
          </cell>
        </row>
        <row r="535">
          <cell r="D535" t="str">
            <v>MEM-PRO-011-WEI-WIS-4013</v>
          </cell>
          <cell r="E535" t="str">
            <v>MP1-FLAKE RM ASP DCE RFV</v>
          </cell>
          <cell r="F535" t="str">
            <v>P1</v>
          </cell>
          <cell r="G535" t="str">
            <v>WET-IN</v>
          </cell>
          <cell r="H535" t="str">
            <v>WET IN SYSTEM</v>
          </cell>
          <cell r="I535" t="str">
            <v>Motor AC</v>
          </cell>
          <cell r="J535"/>
          <cell r="K535"/>
          <cell r="L535"/>
          <cell r="M535"/>
          <cell r="N535"/>
          <cell r="O535"/>
          <cell r="P535"/>
          <cell r="Q535"/>
          <cell r="R535"/>
          <cell r="S535"/>
          <cell r="T535"/>
          <cell r="U535">
            <v>9</v>
          </cell>
          <cell r="V535" t="str">
            <v>Run to Failure</v>
          </cell>
          <cell r="W535">
            <v>4</v>
          </cell>
        </row>
        <row r="536">
          <cell r="D536" t="str">
            <v>MEM-PRO-011-WEI-WIS-4017</v>
          </cell>
          <cell r="E536" t="str">
            <v>MP1-FLK RM ASP DCE DISCH SCREW CONVEYOR</v>
          </cell>
          <cell r="F536" t="str">
            <v>P1</v>
          </cell>
          <cell r="G536" t="str">
            <v>WET-IN</v>
          </cell>
          <cell r="H536" t="str">
            <v>WET IN SYSTEM</v>
          </cell>
          <cell r="I536" t="str">
            <v>Motor AC</v>
          </cell>
          <cell r="J536"/>
          <cell r="K536"/>
          <cell r="L536"/>
          <cell r="M536"/>
          <cell r="N536"/>
          <cell r="O536"/>
          <cell r="P536"/>
          <cell r="Q536"/>
          <cell r="R536"/>
          <cell r="S536"/>
          <cell r="T536"/>
          <cell r="U536">
            <v>9</v>
          </cell>
          <cell r="V536" t="str">
            <v>Run to Failure</v>
          </cell>
          <cell r="W536">
            <v>4</v>
          </cell>
        </row>
        <row r="537">
          <cell r="D537" t="str">
            <v>MEM-PRO-011-WEI-WIS-4070</v>
          </cell>
          <cell r="E537" t="str">
            <v>MP1-LIME BIN 7B RJ EXH FAN</v>
          </cell>
          <cell r="F537" t="str">
            <v>P1</v>
          </cell>
          <cell r="G537" t="str">
            <v>WET-IN</v>
          </cell>
          <cell r="H537" t="str">
            <v>WET IN SYSTEM</v>
          </cell>
          <cell r="I537" t="str">
            <v>Motor AC</v>
          </cell>
          <cell r="J537"/>
          <cell r="K537"/>
          <cell r="L537" t="str">
            <v>Qarterly</v>
          </cell>
          <cell r="M537"/>
          <cell r="N537"/>
          <cell r="O537"/>
          <cell r="P537"/>
          <cell r="Q537"/>
          <cell r="R537"/>
          <cell r="S537"/>
          <cell r="T537"/>
          <cell r="U537">
            <v>8</v>
          </cell>
          <cell r="V537" t="str">
            <v>Stratagy</v>
          </cell>
          <cell r="W537"/>
        </row>
        <row r="538">
          <cell r="D538" t="str">
            <v>MEM-PRO-011-WEI-WIS-4075</v>
          </cell>
          <cell r="E538" t="str">
            <v>MP1-LIME BIN 7B RJ BLOWBACK FAN</v>
          </cell>
          <cell r="F538" t="str">
            <v>P1</v>
          </cell>
          <cell r="G538" t="str">
            <v>WET-IN</v>
          </cell>
          <cell r="H538" t="str">
            <v>WET IN SYSTEM</v>
          </cell>
          <cell r="I538" t="str">
            <v>Motor AC</v>
          </cell>
          <cell r="J538"/>
          <cell r="K538"/>
          <cell r="L538" t="str">
            <v>Qarterly</v>
          </cell>
          <cell r="M538"/>
          <cell r="N538"/>
          <cell r="O538"/>
          <cell r="P538"/>
          <cell r="Q538"/>
          <cell r="R538"/>
          <cell r="S538"/>
          <cell r="T538"/>
          <cell r="U538">
            <v>8</v>
          </cell>
          <cell r="V538" t="str">
            <v>Stratagy</v>
          </cell>
          <cell r="W538"/>
        </row>
        <row r="539">
          <cell r="D539" t="str">
            <v>MEM-PRO-011-WEI-WIS-4080</v>
          </cell>
          <cell r="E539" t="str">
            <v>MP1-LIME UNLOADING BLOWER</v>
          </cell>
          <cell r="F539" t="str">
            <v>P1</v>
          </cell>
          <cell r="G539" t="str">
            <v>WET-IN</v>
          </cell>
          <cell r="H539" t="str">
            <v>WET IN SYSTEM</v>
          </cell>
          <cell r="I539" t="str">
            <v>Motor AC</v>
          </cell>
          <cell r="J539"/>
          <cell r="K539"/>
          <cell r="L539"/>
          <cell r="M539"/>
          <cell r="N539"/>
          <cell r="O539"/>
          <cell r="P539"/>
          <cell r="Q539"/>
          <cell r="R539"/>
          <cell r="S539"/>
          <cell r="T539"/>
          <cell r="U539">
            <v>9</v>
          </cell>
          <cell r="V539" t="str">
            <v>Run to Failure</v>
          </cell>
          <cell r="W539"/>
        </row>
        <row r="540">
          <cell r="D540" t="str">
            <v>MEM-PRO-011-WEI-WIS-4085</v>
          </cell>
          <cell r="E540" t="str">
            <v>MP1-FLAKE BIN #1 LIVE BOTTOM</v>
          </cell>
          <cell r="F540" t="str">
            <v>P1</v>
          </cell>
          <cell r="G540" t="str">
            <v>WET-IN</v>
          </cell>
          <cell r="H540" t="str">
            <v>WET IN SYSTEM</v>
          </cell>
          <cell r="I540"/>
          <cell r="J540"/>
          <cell r="K540"/>
          <cell r="L540">
            <v>27</v>
          </cell>
          <cell r="M540"/>
          <cell r="N540"/>
          <cell r="O540"/>
          <cell r="P540"/>
          <cell r="Q540"/>
          <cell r="R540"/>
          <cell r="S540"/>
          <cell r="T540"/>
          <cell r="U540">
            <v>8</v>
          </cell>
          <cell r="V540" t="str">
            <v>Stratagy</v>
          </cell>
          <cell r="W540">
            <v>6</v>
          </cell>
        </row>
        <row r="541">
          <cell r="D541" t="str">
            <v>MEM-PRO-011-WEI-WIS-4090</v>
          </cell>
          <cell r="E541" t="str">
            <v>MP1-FLAKE ACRISON FEEDER</v>
          </cell>
          <cell r="F541" t="str">
            <v>P1</v>
          </cell>
          <cell r="G541" t="str">
            <v>WET-IN</v>
          </cell>
          <cell r="H541" t="str">
            <v>WET IN SYSTEM</v>
          </cell>
          <cell r="I541" t="str">
            <v>Motor AC</v>
          </cell>
          <cell r="J541" t="str">
            <v>FEE</v>
          </cell>
          <cell r="K541" t="str">
            <v>NORTH PLANT-2 NWQ</v>
          </cell>
          <cell r="L541"/>
          <cell r="M541"/>
          <cell r="N541"/>
          <cell r="O541"/>
          <cell r="P541"/>
          <cell r="Q541"/>
          <cell r="R541"/>
          <cell r="S541"/>
          <cell r="T541"/>
          <cell r="U541">
            <v>9</v>
          </cell>
          <cell r="V541" t="str">
            <v>Run to Failure</v>
          </cell>
          <cell r="W541">
            <v>4</v>
          </cell>
        </row>
        <row r="542">
          <cell r="D542" t="str">
            <v>MEM-PRO-011-WEI-WIS-4092</v>
          </cell>
          <cell r="E542" t="str">
            <v>MP1-ACRISON DCE VIBRATOR</v>
          </cell>
          <cell r="F542" t="str">
            <v>P1</v>
          </cell>
          <cell r="G542" t="str">
            <v>WET-IN</v>
          </cell>
          <cell r="H542" t="str">
            <v>WET IN SYSTEM</v>
          </cell>
          <cell r="I542" t="str">
            <v>Conveyor, Vibrating</v>
          </cell>
          <cell r="J542"/>
          <cell r="K542"/>
          <cell r="L542" t="str">
            <v>Remove</v>
          </cell>
          <cell r="M542"/>
          <cell r="N542"/>
          <cell r="O542"/>
          <cell r="P542"/>
          <cell r="Q542"/>
          <cell r="R542"/>
          <cell r="S542"/>
          <cell r="T542"/>
          <cell r="U542">
            <v>8</v>
          </cell>
          <cell r="V542" t="str">
            <v>Stratagy</v>
          </cell>
          <cell r="W542" t="str">
            <v>do not use</v>
          </cell>
        </row>
        <row r="543">
          <cell r="D543" t="str">
            <v>MEM-PRO-011-WEI-WIS-4095</v>
          </cell>
          <cell r="E543" t="str">
            <v>MP1-FLAKE BIN #1 SCREW CONVEYOR</v>
          </cell>
          <cell r="F543" t="str">
            <v>P1</v>
          </cell>
          <cell r="G543" t="str">
            <v>WET-IN</v>
          </cell>
          <cell r="H543" t="str">
            <v>WET IN SYSTEM</v>
          </cell>
          <cell r="I543" t="str">
            <v>Motor AC</v>
          </cell>
          <cell r="J543" t="str">
            <v>COMPRESSOR  SCREW</v>
          </cell>
          <cell r="K543" t="str">
            <v>NORTH PLANT -1-NWQ</v>
          </cell>
          <cell r="L543">
            <v>16</v>
          </cell>
          <cell r="M543"/>
          <cell r="N543"/>
          <cell r="O543"/>
          <cell r="P543"/>
          <cell r="Q543"/>
          <cell r="R543"/>
          <cell r="S543"/>
          <cell r="T543"/>
          <cell r="U543">
            <v>8</v>
          </cell>
          <cell r="V543" t="str">
            <v>Stratagy</v>
          </cell>
          <cell r="W543">
            <v>4</v>
          </cell>
        </row>
        <row r="544">
          <cell r="D544" t="str">
            <v>MEM-PRO-011-WEI-WIS-4096</v>
          </cell>
          <cell r="E544" t="str">
            <v>MP1-LIME K-TRON FEEDER FROM LIME BIN 7B</v>
          </cell>
          <cell r="F544" t="str">
            <v>P1</v>
          </cell>
          <cell r="G544" t="str">
            <v>WET-IN</v>
          </cell>
          <cell r="H544" t="str">
            <v>WET IN SYSTEM</v>
          </cell>
          <cell r="I544" t="str">
            <v>Motor AC</v>
          </cell>
          <cell r="J544" t="str">
            <v>FEEDER  ROTARY</v>
          </cell>
          <cell r="K544" t="str">
            <v>NORTH PLANT-2 NWQ</v>
          </cell>
          <cell r="L544"/>
          <cell r="M544"/>
          <cell r="N544"/>
          <cell r="O544"/>
          <cell r="P544"/>
          <cell r="Q544"/>
          <cell r="R544"/>
          <cell r="S544"/>
          <cell r="T544"/>
          <cell r="U544">
            <v>9</v>
          </cell>
          <cell r="V544" t="str">
            <v>Run to Failure</v>
          </cell>
          <cell r="W544">
            <v>4</v>
          </cell>
        </row>
        <row r="545">
          <cell r="D545" t="str">
            <v>MEM-PRO-011-WEI-WIS-4101</v>
          </cell>
          <cell r="E545" t="str">
            <v>MP1-WET-IN FEED CONVEYOR</v>
          </cell>
          <cell r="F545" t="str">
            <v>P1</v>
          </cell>
          <cell r="G545" t="str">
            <v>WET-IN</v>
          </cell>
          <cell r="H545" t="str">
            <v>WET IN SYSTEM</v>
          </cell>
          <cell r="I545" t="str">
            <v>Motor AC</v>
          </cell>
          <cell r="J545" t="str">
            <v>FEEDER  ROTARY</v>
          </cell>
          <cell r="K545" t="str">
            <v>NORTH PLANT-2 NWQ</v>
          </cell>
          <cell r="L545"/>
          <cell r="M545"/>
          <cell r="N545"/>
          <cell r="O545"/>
          <cell r="P545"/>
          <cell r="Q545"/>
          <cell r="R545"/>
          <cell r="S545"/>
          <cell r="T545"/>
          <cell r="U545">
            <v>9</v>
          </cell>
          <cell r="V545" t="str">
            <v>Run to Failure</v>
          </cell>
          <cell r="W545">
            <v>4</v>
          </cell>
        </row>
        <row r="546">
          <cell r="D546" t="str">
            <v>MEM-PRO-011-WEI-WIS-4102</v>
          </cell>
          <cell r="E546" t="str">
            <v>MP1-540/545 XFER BLOWER</v>
          </cell>
          <cell r="F546" t="str">
            <v>P1</v>
          </cell>
          <cell r="G546" t="str">
            <v>WET-IN</v>
          </cell>
          <cell r="H546" t="str">
            <v>WET IN SYSTEM</v>
          </cell>
          <cell r="I546" t="str">
            <v>Motor AC</v>
          </cell>
          <cell r="J546" t="str">
            <v>BLOWER ROTARY</v>
          </cell>
          <cell r="K546" t="str">
            <v>NORTH PLANT -1-NWQ</v>
          </cell>
          <cell r="L546"/>
          <cell r="M546"/>
          <cell r="N546"/>
          <cell r="O546"/>
          <cell r="P546"/>
          <cell r="Q546"/>
          <cell r="R546"/>
          <cell r="S546"/>
          <cell r="T546" t="str">
            <v>PM 6M MP1-540/545 XFER BLOWER</v>
          </cell>
          <cell r="U546">
            <v>8</v>
          </cell>
          <cell r="V546" t="str">
            <v>Stratagy</v>
          </cell>
          <cell r="W546" t="str">
            <v>do not use</v>
          </cell>
        </row>
        <row r="547">
          <cell r="D547" t="str">
            <v>MEM-PRO-011-WEI-WIS-4104</v>
          </cell>
          <cell r="E547" t="str">
            <v>MP1-540/545 XFER ROTARY FEED VALVE</v>
          </cell>
          <cell r="F547" t="str">
            <v>P1</v>
          </cell>
          <cell r="G547" t="str">
            <v>WET-IN</v>
          </cell>
          <cell r="H547" t="str">
            <v>WET IN SYSTEM</v>
          </cell>
          <cell r="I547" t="str">
            <v>Motor AC</v>
          </cell>
          <cell r="J547" t="str">
            <v>FEEDER  ROTARY</v>
          </cell>
          <cell r="K547" t="str">
            <v>NORTH PLANT-2 NWQ</v>
          </cell>
          <cell r="L547"/>
          <cell r="M547"/>
          <cell r="N547"/>
          <cell r="O547"/>
          <cell r="P547"/>
          <cell r="Q547"/>
          <cell r="R547"/>
          <cell r="S547"/>
          <cell r="T547"/>
          <cell r="U547">
            <v>9</v>
          </cell>
          <cell r="V547" t="str">
            <v>Run to Failure</v>
          </cell>
          <cell r="W547" t="str">
            <v>do not use</v>
          </cell>
        </row>
        <row r="548">
          <cell r="D548" t="str">
            <v>MEM-PRO-011-WEI-WIS-4105</v>
          </cell>
          <cell r="E548" t="str">
            <v>MP1-DUST BIN 7A SCREW FEEDER</v>
          </cell>
          <cell r="F548" t="str">
            <v>P1</v>
          </cell>
          <cell r="G548" t="str">
            <v>WET-IN</v>
          </cell>
          <cell r="H548" t="str">
            <v>WET IN SYSTEM</v>
          </cell>
          <cell r="I548"/>
          <cell r="J548"/>
          <cell r="K548"/>
          <cell r="L548"/>
          <cell r="M548"/>
          <cell r="N548"/>
          <cell r="O548"/>
          <cell r="P548"/>
          <cell r="Q548"/>
          <cell r="R548"/>
          <cell r="S548"/>
          <cell r="T548"/>
          <cell r="U548">
            <v>9</v>
          </cell>
          <cell r="V548" t="str">
            <v>Run to Failure</v>
          </cell>
          <cell r="W548" t="str">
            <v>do not use???</v>
          </cell>
        </row>
        <row r="549">
          <cell r="D549" t="str">
            <v>MEM-PRO-011-WEI-WIS-4107</v>
          </cell>
          <cell r="E549" t="str">
            <v>MP1-540/545 PNEUMAFIL EXHAUST FAN</v>
          </cell>
          <cell r="F549" t="str">
            <v>P1</v>
          </cell>
          <cell r="G549" t="str">
            <v>WET-IN</v>
          </cell>
          <cell r="H549" t="str">
            <v>WET IN SYSTEM</v>
          </cell>
          <cell r="I549" t="str">
            <v>Motor AC</v>
          </cell>
          <cell r="J549"/>
          <cell r="K549"/>
          <cell r="L549"/>
          <cell r="M549"/>
          <cell r="N549"/>
          <cell r="O549"/>
          <cell r="P549"/>
          <cell r="Q549"/>
          <cell r="R549"/>
          <cell r="S549"/>
          <cell r="T549"/>
          <cell r="U549">
            <v>9</v>
          </cell>
          <cell r="V549" t="str">
            <v>Run to Failure</v>
          </cell>
          <cell r="W549" t="str">
            <v>do not use</v>
          </cell>
        </row>
        <row r="550">
          <cell r="D550" t="str">
            <v>MEM-PRO-011-WEI-WIS-4108</v>
          </cell>
          <cell r="E550" t="str">
            <v>MP1-540/545 RECEIVER ROTARY FEED VALVE</v>
          </cell>
          <cell r="F550" t="str">
            <v>P1</v>
          </cell>
          <cell r="G550" t="str">
            <v>WET-IN</v>
          </cell>
          <cell r="H550" t="str">
            <v>WET IN SYSTEM</v>
          </cell>
          <cell r="I550" t="str">
            <v>Motor AC</v>
          </cell>
          <cell r="J550" t="str">
            <v>FEEDER  ROTARY</v>
          </cell>
          <cell r="K550" t="str">
            <v>NORTH PLANT-2 NWQ</v>
          </cell>
          <cell r="L550"/>
          <cell r="M550"/>
          <cell r="N550"/>
          <cell r="O550"/>
          <cell r="P550"/>
          <cell r="Q550"/>
          <cell r="R550"/>
          <cell r="S550"/>
          <cell r="T550"/>
          <cell r="U550">
            <v>9</v>
          </cell>
          <cell r="V550" t="str">
            <v>Run to Failure</v>
          </cell>
          <cell r="W550" t="str">
            <v>do not use</v>
          </cell>
        </row>
        <row r="551">
          <cell r="D551" t="str">
            <v>MEM-PRO-011-WEI-WIS-4109</v>
          </cell>
          <cell r="E551" t="str">
            <v>MP1-540/545 PRECOND FEED SCREW CONVEYOR</v>
          </cell>
          <cell r="F551" t="str">
            <v>P1</v>
          </cell>
          <cell r="G551" t="str">
            <v>WET-IN</v>
          </cell>
          <cell r="H551" t="str">
            <v>WET IN SYSTEM</v>
          </cell>
          <cell r="I551" t="str">
            <v>Motor AC</v>
          </cell>
          <cell r="J551"/>
          <cell r="K551"/>
          <cell r="L551"/>
          <cell r="M551"/>
          <cell r="N551"/>
          <cell r="O551"/>
          <cell r="P551"/>
          <cell r="Q551"/>
          <cell r="R551"/>
          <cell r="S551"/>
          <cell r="T551"/>
          <cell r="U551">
            <v>9</v>
          </cell>
          <cell r="V551" t="str">
            <v>Run to Failure</v>
          </cell>
          <cell r="W551" t="str">
            <v>do not use</v>
          </cell>
        </row>
        <row r="552">
          <cell r="D552" t="str">
            <v>MEM-PRO-011-WEI-WIS-4112</v>
          </cell>
          <cell r="E552" t="str">
            <v>MP1-540/545 PRECONDITIONER</v>
          </cell>
          <cell r="F552" t="str">
            <v>P1</v>
          </cell>
          <cell r="G552" t="str">
            <v>WET-IN</v>
          </cell>
          <cell r="H552" t="str">
            <v>WET IN SYSTEM</v>
          </cell>
          <cell r="I552" t="str">
            <v>Valve, Control Linear Motion</v>
          </cell>
          <cell r="J552" t="str">
            <v>CONVEYOR SCREW</v>
          </cell>
          <cell r="K552" t="str">
            <v>NORTH PLANT-2 NWQ</v>
          </cell>
          <cell r="L552" t="str">
            <v>Remove</v>
          </cell>
          <cell r="M552"/>
          <cell r="N552"/>
          <cell r="O552"/>
          <cell r="P552"/>
          <cell r="Q552"/>
          <cell r="R552"/>
          <cell r="S552"/>
          <cell r="T552"/>
          <cell r="U552">
            <v>8</v>
          </cell>
          <cell r="V552" t="str">
            <v>Stratagy</v>
          </cell>
          <cell r="W552" t="str">
            <v>do not use</v>
          </cell>
        </row>
        <row r="553">
          <cell r="D553" t="str">
            <v>MEM-PRO-011-WEI-WIS-4115</v>
          </cell>
          <cell r="E553" t="str">
            <v>MP1-LIME BIN 7B SCREW CONVEYOR</v>
          </cell>
          <cell r="F553" t="str">
            <v>P1</v>
          </cell>
          <cell r="G553" t="str">
            <v>WET-IN</v>
          </cell>
          <cell r="H553" t="str">
            <v>WET IN SYSTEM</v>
          </cell>
          <cell r="I553" t="str">
            <v>Motor AC</v>
          </cell>
          <cell r="J553" t="str">
            <v>CONVEYOR SCREW</v>
          </cell>
          <cell r="K553" t="str">
            <v>NORTH PLANT-2 NWQ</v>
          </cell>
          <cell r="L553"/>
          <cell r="M553"/>
          <cell r="N553"/>
          <cell r="O553"/>
          <cell r="P553"/>
          <cell r="Q553"/>
          <cell r="R553"/>
          <cell r="S553"/>
          <cell r="T553"/>
          <cell r="U553">
            <v>9</v>
          </cell>
          <cell r="V553" t="str">
            <v>Run to Failure</v>
          </cell>
          <cell r="W553">
            <v>4</v>
          </cell>
        </row>
        <row r="554">
          <cell r="D554" t="str">
            <v>MEM-PRO-011-WEI-WIS-4118</v>
          </cell>
          <cell r="E554" t="str">
            <v>MP1-540/545 WET-IN TUBE DISCH PUMP</v>
          </cell>
          <cell r="F554" t="str">
            <v>P1</v>
          </cell>
          <cell r="G554" t="str">
            <v>WET-IN</v>
          </cell>
          <cell r="H554" t="str">
            <v>WET IN SYSTEM</v>
          </cell>
          <cell r="I554" t="str">
            <v>Motor AC</v>
          </cell>
          <cell r="J554" t="str">
            <v>Pump</v>
          </cell>
          <cell r="K554" t="str">
            <v>NORTH PLANT -1-NWQ</v>
          </cell>
          <cell r="L554"/>
          <cell r="M554"/>
          <cell r="N554"/>
          <cell r="O554"/>
          <cell r="P554"/>
          <cell r="Q554"/>
          <cell r="R554"/>
          <cell r="S554"/>
          <cell r="T554"/>
          <cell r="U554">
            <v>9</v>
          </cell>
          <cell r="V554" t="str">
            <v>Run to Failure</v>
          </cell>
          <cell r="W554" t="str">
            <v>not in use</v>
          </cell>
        </row>
        <row r="555">
          <cell r="D555" t="str">
            <v>MEM-PRO-011-WEI-WIS-4119</v>
          </cell>
          <cell r="E555" t="str">
            <v>MP1-545 WET SCRUBBER ASP FAN</v>
          </cell>
          <cell r="F555" t="str">
            <v>P1</v>
          </cell>
          <cell r="G555" t="str">
            <v>WET-IN</v>
          </cell>
          <cell r="H555" t="str">
            <v>WET IN SYSTEM</v>
          </cell>
          <cell r="I555" t="str">
            <v>Motor AC</v>
          </cell>
          <cell r="J555" t="str">
            <v>Fan</v>
          </cell>
          <cell r="K555" t="str">
            <v>NORTH PLANT-2 NWQ</v>
          </cell>
          <cell r="L555"/>
          <cell r="M555"/>
          <cell r="N555"/>
          <cell r="O555"/>
          <cell r="P555"/>
          <cell r="Q555"/>
          <cell r="R555"/>
          <cell r="S555"/>
          <cell r="T555"/>
          <cell r="U555">
            <v>9</v>
          </cell>
          <cell r="V555" t="str">
            <v>Run to Failure</v>
          </cell>
          <cell r="W555" t="str">
            <v>not in use</v>
          </cell>
        </row>
        <row r="556">
          <cell r="D556" t="str">
            <v>MEM-PRO-011-WEI-WIS-4127</v>
          </cell>
          <cell r="E556" t="str">
            <v>MP1-540/545 DC TO WET GD RECIR LOOP PUMP</v>
          </cell>
          <cell r="F556" t="str">
            <v>P1</v>
          </cell>
          <cell r="G556" t="str">
            <v>WET-IN</v>
          </cell>
          <cell r="H556" t="str">
            <v>WET IN SYSTEM</v>
          </cell>
          <cell r="I556" t="str">
            <v>Motor AC</v>
          </cell>
          <cell r="J556"/>
          <cell r="K556"/>
          <cell r="L556" t="str">
            <v>Remove</v>
          </cell>
          <cell r="M556"/>
          <cell r="N556"/>
          <cell r="O556"/>
          <cell r="P556"/>
          <cell r="Q556"/>
          <cell r="R556"/>
          <cell r="S556"/>
          <cell r="T556"/>
          <cell r="U556">
            <v>8</v>
          </cell>
          <cell r="V556" t="str">
            <v>Stratagy</v>
          </cell>
          <cell r="W556" t="str">
            <v>not in use</v>
          </cell>
        </row>
        <row r="557">
          <cell r="D557" t="str">
            <v>MEM-PRO-011-WEI-WIS-4140</v>
          </cell>
          <cell r="E557" t="str">
            <v>MP1-ISOLATE WET-IN TUBE PUMP</v>
          </cell>
          <cell r="F557" t="str">
            <v>P1</v>
          </cell>
          <cell r="G557" t="str">
            <v>WET-IN</v>
          </cell>
          <cell r="H557" t="str">
            <v>WET IN SYSTEM</v>
          </cell>
          <cell r="I557" t="str">
            <v>Motor AC</v>
          </cell>
          <cell r="J557" t="str">
            <v>Pump</v>
          </cell>
          <cell r="K557" t="str">
            <v>NORTH PLANT -1-NWQ</v>
          </cell>
          <cell r="L557">
            <v>16</v>
          </cell>
          <cell r="M557"/>
          <cell r="N557"/>
          <cell r="O557"/>
          <cell r="P557"/>
          <cell r="Q557"/>
          <cell r="R557"/>
          <cell r="S557"/>
          <cell r="T557"/>
          <cell r="U557">
            <v>8</v>
          </cell>
          <cell r="V557" t="str">
            <v>Stratagy</v>
          </cell>
          <cell r="W557">
            <v>4</v>
          </cell>
        </row>
        <row r="558">
          <cell r="D558" t="str">
            <v>MEM-PRO-011-WEI-WIS-4145</v>
          </cell>
          <cell r="E558" t="str">
            <v>MP1-ISOLATE WET-IN PUMP DIV VLV TO DRAIN</v>
          </cell>
          <cell r="F558" t="str">
            <v>P1</v>
          </cell>
          <cell r="G558" t="str">
            <v>WET-IN</v>
          </cell>
          <cell r="H558" t="str">
            <v>WET IN SYSTEM</v>
          </cell>
          <cell r="I558" t="str">
            <v>Valve, Solenoid</v>
          </cell>
          <cell r="J558"/>
          <cell r="K558"/>
          <cell r="L558"/>
          <cell r="M558"/>
          <cell r="N558"/>
          <cell r="O558"/>
          <cell r="P558"/>
          <cell r="Q558"/>
          <cell r="R558"/>
          <cell r="S558"/>
          <cell r="T558"/>
          <cell r="U558">
            <v>9</v>
          </cell>
          <cell r="V558" t="str">
            <v>Run to Failure</v>
          </cell>
          <cell r="W558"/>
        </row>
        <row r="559">
          <cell r="D559" t="str">
            <v>MEM-PRO-011-WEI-WIS-4155</v>
          </cell>
          <cell r="E559" t="str">
            <v>MP1-EXTRACTION TANK</v>
          </cell>
          <cell r="F559" t="str">
            <v>P1</v>
          </cell>
          <cell r="G559" t="str">
            <v>WET-IN</v>
          </cell>
          <cell r="H559" t="str">
            <v>WET IN SYSTEM</v>
          </cell>
          <cell r="I559" t="str">
            <v>Tank</v>
          </cell>
          <cell r="J559" t="str">
            <v>Agitator</v>
          </cell>
          <cell r="K559" t="str">
            <v>NORTH PLANT -1-NWQ</v>
          </cell>
          <cell r="L559"/>
          <cell r="M559"/>
          <cell r="N559"/>
          <cell r="O559"/>
          <cell r="P559"/>
          <cell r="Q559"/>
          <cell r="R559"/>
          <cell r="S559"/>
          <cell r="T559" t="str">
            <v>Phase 1 Isolate Extraction Tank 4155 Lev</v>
          </cell>
          <cell r="U559">
            <v>8</v>
          </cell>
          <cell r="V559" t="str">
            <v>Stratagy</v>
          </cell>
          <cell r="W559"/>
        </row>
        <row r="560">
          <cell r="D560" t="str">
            <v>MEM-PRO-011-XTR-1EX-4160</v>
          </cell>
          <cell r="E560" t="str">
            <v>MP1-1ST EXTRACTION TANK AGITATOR</v>
          </cell>
          <cell r="F560" t="str">
            <v>P1</v>
          </cell>
          <cell r="G560" t="str">
            <v>EXTRACTION</v>
          </cell>
          <cell r="H560" t="str">
            <v>1ST EXTRACTION</v>
          </cell>
          <cell r="I560" t="str">
            <v>Motor AC</v>
          </cell>
          <cell r="J560"/>
          <cell r="K560"/>
          <cell r="L560" t="str">
            <v>Remove</v>
          </cell>
          <cell r="M560"/>
          <cell r="N560"/>
          <cell r="O560"/>
          <cell r="P560"/>
          <cell r="Q560"/>
          <cell r="R560"/>
          <cell r="S560"/>
          <cell r="T560" t="str">
            <v>1 YEAR RUNNING PM OF AGITATORS</v>
          </cell>
          <cell r="U560">
            <v>7</v>
          </cell>
          <cell r="V560" t="str">
            <v>Stratagy</v>
          </cell>
          <cell r="W560"/>
        </row>
        <row r="561">
          <cell r="D561" t="str">
            <v>MEM-PRO-011-XTR-1EX-4170</v>
          </cell>
          <cell r="E561" t="str">
            <v>MP1-1ST EXTRACTION TANK DISCHARGE PUMP</v>
          </cell>
          <cell r="F561" t="str">
            <v>P1</v>
          </cell>
          <cell r="G561" t="str">
            <v>EXTRACTION</v>
          </cell>
          <cell r="H561" t="str">
            <v>1ST EXTRACTION</v>
          </cell>
          <cell r="I561" t="str">
            <v>Motor AC</v>
          </cell>
          <cell r="J561" t="str">
            <v>Pump</v>
          </cell>
          <cell r="K561" t="str">
            <v>NORTH PLANT -1-NWQ</v>
          </cell>
          <cell r="L561">
            <v>16</v>
          </cell>
          <cell r="M561"/>
          <cell r="N561"/>
          <cell r="O561"/>
          <cell r="P561"/>
          <cell r="Q561"/>
          <cell r="R561"/>
          <cell r="S561"/>
          <cell r="T561"/>
          <cell r="U561">
            <v>8</v>
          </cell>
          <cell r="V561" t="str">
            <v>Stratagy</v>
          </cell>
          <cell r="W561">
            <v>4</v>
          </cell>
        </row>
        <row r="562">
          <cell r="D562" t="str">
            <v>MEM-PRO-011-WEI-WIS-4175</v>
          </cell>
          <cell r="E562" t="str">
            <v>MP1-PRODUCT DEFOAMER TANK</v>
          </cell>
          <cell r="F562" t="str">
            <v>P1</v>
          </cell>
          <cell r="G562" t="str">
            <v>WET-IN</v>
          </cell>
          <cell r="H562" t="str">
            <v>WET IN SYSTEM</v>
          </cell>
          <cell r="I562"/>
          <cell r="J562"/>
          <cell r="K562"/>
          <cell r="L562"/>
          <cell r="M562"/>
          <cell r="N562"/>
          <cell r="O562"/>
          <cell r="P562"/>
          <cell r="Q562"/>
          <cell r="R562"/>
          <cell r="S562"/>
          <cell r="T562"/>
          <cell r="U562">
            <v>9</v>
          </cell>
          <cell r="V562" t="str">
            <v>Run to Failure</v>
          </cell>
          <cell r="W562"/>
        </row>
        <row r="563">
          <cell r="D563" t="str">
            <v>MEM-PRO-011-WEI-WIS-4179</v>
          </cell>
          <cell r="E563" t="str">
            <v>MP1-540/545 HEAD TANK</v>
          </cell>
          <cell r="F563" t="str">
            <v>P1</v>
          </cell>
          <cell r="G563" t="str">
            <v>WET-IN</v>
          </cell>
          <cell r="H563" t="str">
            <v>WET IN SYSTEM</v>
          </cell>
          <cell r="I563" t="str">
            <v>Tank</v>
          </cell>
          <cell r="J563"/>
          <cell r="K563"/>
          <cell r="L563"/>
          <cell r="M563"/>
          <cell r="N563"/>
          <cell r="O563"/>
          <cell r="P563"/>
          <cell r="Q563"/>
          <cell r="R563"/>
          <cell r="S563"/>
          <cell r="T563"/>
          <cell r="U563">
            <v>9</v>
          </cell>
          <cell r="V563" t="str">
            <v>Run to Failure</v>
          </cell>
          <cell r="W563"/>
        </row>
        <row r="564">
          <cell r="D564" t="str">
            <v>MEM-PRO-011-UTL-CSY-4180</v>
          </cell>
          <cell r="E564" t="str">
            <v>MP1-PRODUCT DEFOAMER AGITATOR</v>
          </cell>
          <cell r="F564" t="str">
            <v>P1</v>
          </cell>
          <cell r="G564" t="str">
            <v>UTILITIES</v>
          </cell>
          <cell r="H564" t="str">
            <v>CHEMICAL SYSTEMS</v>
          </cell>
          <cell r="I564" t="str">
            <v>Motor AC</v>
          </cell>
          <cell r="J564"/>
          <cell r="K564"/>
          <cell r="L564"/>
          <cell r="M564"/>
          <cell r="N564"/>
          <cell r="O564"/>
          <cell r="P564"/>
          <cell r="Q564"/>
          <cell r="R564"/>
          <cell r="S564"/>
          <cell r="T564"/>
          <cell r="U564">
            <v>9</v>
          </cell>
          <cell r="V564" t="str">
            <v>Run to Failure</v>
          </cell>
          <cell r="W564" t="str">
            <v>do not have???? We use tote</v>
          </cell>
        </row>
        <row r="565">
          <cell r="D565" t="str">
            <v>MEM-PRO-011-UTL-CSY-4181</v>
          </cell>
          <cell r="E565" t="str">
            <v>MP1-PRODUCT DEFOAMER TANK</v>
          </cell>
          <cell r="F565" t="str">
            <v>P1</v>
          </cell>
          <cell r="G565" t="str">
            <v>UTILITIES</v>
          </cell>
          <cell r="H565" t="str">
            <v>CHEMICAL SYSTEMS</v>
          </cell>
          <cell r="I565" t="str">
            <v>Tank</v>
          </cell>
          <cell r="J565"/>
          <cell r="K565"/>
          <cell r="L565"/>
          <cell r="M565"/>
          <cell r="N565"/>
          <cell r="O565"/>
          <cell r="P565"/>
          <cell r="Q565"/>
          <cell r="R565"/>
          <cell r="S565"/>
          <cell r="T565"/>
          <cell r="U565">
            <v>9</v>
          </cell>
          <cell r="V565" t="str">
            <v>Run to Failure</v>
          </cell>
          <cell r="W565"/>
        </row>
        <row r="566">
          <cell r="D566" t="str">
            <v>MEM-PRO-011-WEI-WIS-4182</v>
          </cell>
          <cell r="E566" t="str">
            <v>MP1-540/545 WET IN TUBE DISCH PUMP</v>
          </cell>
          <cell r="F566" t="str">
            <v>P1</v>
          </cell>
          <cell r="G566" t="str">
            <v>WET-IN</v>
          </cell>
          <cell r="H566" t="str">
            <v>WET IN SYSTEM</v>
          </cell>
          <cell r="I566"/>
          <cell r="J566"/>
          <cell r="K566"/>
          <cell r="L566"/>
          <cell r="M566"/>
          <cell r="N566"/>
          <cell r="O566"/>
          <cell r="P566"/>
          <cell r="Q566"/>
          <cell r="R566"/>
          <cell r="S566"/>
          <cell r="T566"/>
          <cell r="U566">
            <v>9</v>
          </cell>
          <cell r="V566" t="str">
            <v>Run to Failure</v>
          </cell>
          <cell r="W566" t="str">
            <v>not in use</v>
          </cell>
        </row>
        <row r="567">
          <cell r="D567" t="str">
            <v>MEM-PRO-011-WEI-WIS-4185</v>
          </cell>
          <cell r="E567" t="str">
            <v>MP1-PRODUCT DEFOAMER PUMP</v>
          </cell>
          <cell r="F567" t="str">
            <v>P1</v>
          </cell>
          <cell r="G567" t="str">
            <v>WET-IN</v>
          </cell>
          <cell r="H567" t="str">
            <v>WET IN SYSTEM</v>
          </cell>
          <cell r="I567" t="str">
            <v>Pump, Diaphragm, Metering</v>
          </cell>
          <cell r="J567"/>
          <cell r="K567"/>
          <cell r="L567"/>
          <cell r="M567"/>
          <cell r="N567"/>
          <cell r="O567"/>
          <cell r="P567"/>
          <cell r="Q567"/>
          <cell r="R567"/>
          <cell r="S567"/>
          <cell r="T567"/>
          <cell r="U567">
            <v>9</v>
          </cell>
          <cell r="V567" t="str">
            <v>Run to Failure</v>
          </cell>
          <cell r="W567">
            <v>4</v>
          </cell>
        </row>
        <row r="568">
          <cell r="D568" t="str">
            <v>MEM-PRO-011-WEI-WIS-4195</v>
          </cell>
          <cell r="E568" t="str">
            <v>MP1-SULFITE TANK</v>
          </cell>
          <cell r="F568" t="str">
            <v>P1</v>
          </cell>
          <cell r="G568" t="str">
            <v>WET-IN</v>
          </cell>
          <cell r="H568" t="str">
            <v>WET IN SYSTEM</v>
          </cell>
          <cell r="I568" t="str">
            <v>Tank</v>
          </cell>
          <cell r="J568"/>
          <cell r="K568"/>
          <cell r="L568"/>
          <cell r="M568"/>
          <cell r="N568"/>
          <cell r="O568"/>
          <cell r="P568"/>
          <cell r="Q568"/>
          <cell r="R568"/>
          <cell r="S568"/>
          <cell r="T568"/>
          <cell r="U568">
            <v>9</v>
          </cell>
          <cell r="V568" t="str">
            <v>Run to Failure</v>
          </cell>
          <cell r="W568"/>
        </row>
        <row r="569">
          <cell r="D569" t="str">
            <v>MEM-PRO-011-WEI-WIS-4200</v>
          </cell>
          <cell r="E569" t="str">
            <v>MP1-SULFITE PUMP</v>
          </cell>
          <cell r="F569" t="str">
            <v>P1</v>
          </cell>
          <cell r="G569" t="str">
            <v>WET-IN</v>
          </cell>
          <cell r="H569" t="str">
            <v>WET IN SYSTEM</v>
          </cell>
          <cell r="I569" t="str">
            <v>Motor AC</v>
          </cell>
          <cell r="J569"/>
          <cell r="K569"/>
          <cell r="L569"/>
          <cell r="M569"/>
          <cell r="N569"/>
          <cell r="O569"/>
          <cell r="P569"/>
          <cell r="Q569"/>
          <cell r="R569"/>
          <cell r="S569"/>
          <cell r="T569"/>
          <cell r="U569">
            <v>9</v>
          </cell>
          <cell r="V569" t="str">
            <v>Run to Failure</v>
          </cell>
          <cell r="W569">
            <v>4</v>
          </cell>
        </row>
        <row r="570">
          <cell r="D570" t="str">
            <v>MEM-PRO-010-BLD-IAS-8293</v>
          </cell>
          <cell r="E570" t="str">
            <v>MRAL-COMPRESSOR AIR FILTER</v>
          </cell>
          <cell r="F570" t="str">
            <v>shared systems</v>
          </cell>
          <cell r="G570" t="str">
            <v>Buildings, Grounds &amp; lights</v>
          </cell>
          <cell r="H570" t="str">
            <v>INSTRUMENT / COMPRESSED AIR SYSTEM</v>
          </cell>
          <cell r="I570"/>
          <cell r="J570"/>
          <cell r="K570"/>
          <cell r="L570"/>
          <cell r="M570"/>
          <cell r="N570"/>
          <cell r="O570"/>
          <cell r="P570"/>
          <cell r="Q570"/>
          <cell r="R570"/>
          <cell r="S570"/>
          <cell r="T570"/>
          <cell r="U570">
            <v>9</v>
          </cell>
          <cell r="V570" t="str">
            <v>Run to Failure</v>
          </cell>
          <cell r="W570"/>
        </row>
        <row r="571">
          <cell r="D571" t="str">
            <v>MEM-PRO-010-BLD-IAS-8294</v>
          </cell>
          <cell r="E571" t="str">
            <v>MRAL-COMPRESSOR AIR FILTER</v>
          </cell>
          <cell r="F571" t="str">
            <v>shared systems</v>
          </cell>
          <cell r="G571" t="str">
            <v>Buildings, Grounds &amp; lights</v>
          </cell>
          <cell r="H571" t="str">
            <v>INSTRUMENT / COMPRESSED AIR SYSTEM</v>
          </cell>
          <cell r="I571"/>
          <cell r="J571"/>
          <cell r="K571"/>
          <cell r="L571"/>
          <cell r="M571"/>
          <cell r="N571"/>
          <cell r="O571"/>
          <cell r="P571"/>
          <cell r="Q571"/>
          <cell r="R571"/>
          <cell r="S571"/>
          <cell r="T571"/>
          <cell r="U571">
            <v>9</v>
          </cell>
          <cell r="V571" t="str">
            <v>Run to Failure</v>
          </cell>
          <cell r="W571"/>
        </row>
        <row r="572">
          <cell r="D572" t="str">
            <v>MEM-PRO-010-BLD-IAS-9176</v>
          </cell>
          <cell r="E572" t="str">
            <v>MSS-BOILER CONTROL RM (NEW) UNIT</v>
          </cell>
          <cell r="F572" t="str">
            <v>shared systems</v>
          </cell>
          <cell r="G572" t="str">
            <v>Buildings, Grounds &amp; lights</v>
          </cell>
          <cell r="H572" t="str">
            <v>INSTRUMENT / COMPRESSED AIR SYSTEM</v>
          </cell>
          <cell r="I572"/>
          <cell r="J572"/>
          <cell r="K572"/>
          <cell r="L572"/>
          <cell r="M572"/>
          <cell r="N572"/>
          <cell r="O572"/>
          <cell r="P572"/>
          <cell r="Q572"/>
          <cell r="R572"/>
          <cell r="S572"/>
          <cell r="T572"/>
          <cell r="U572">
            <v>9</v>
          </cell>
          <cell r="V572" t="str">
            <v>Run to Failure</v>
          </cell>
          <cell r="W572"/>
        </row>
        <row r="573">
          <cell r="D573" t="str">
            <v>MEM-PRO-010-BLD-MOB-8986</v>
          </cell>
          <cell r="E573" t="str">
            <v>MSS-MAIN OFFICE WHEELCHAIR ELEVATOR</v>
          </cell>
          <cell r="F573" t="str">
            <v>shared systems</v>
          </cell>
          <cell r="G573" t="str">
            <v>Buildings, Grounds &amp; lights</v>
          </cell>
          <cell r="H573" t="str">
            <v>MOBILE EQUIPMENT</v>
          </cell>
          <cell r="I573" t="str">
            <v>Hoist</v>
          </cell>
          <cell r="J573"/>
          <cell r="K573"/>
          <cell r="L573"/>
          <cell r="M573"/>
          <cell r="N573"/>
          <cell r="O573"/>
          <cell r="P573"/>
          <cell r="Q573"/>
          <cell r="R573"/>
          <cell r="S573"/>
          <cell r="T573"/>
          <cell r="U573">
            <v>9</v>
          </cell>
          <cell r="V573" t="str">
            <v>Run to Failure</v>
          </cell>
          <cell r="W573"/>
        </row>
        <row r="574">
          <cell r="D574" t="str">
            <v>MEM-PRO-010-BLD-MOB-8997</v>
          </cell>
          <cell r="E574" t="str">
            <v>MSS-STOREROOM 25 FT JLG SCISSORLIFT</v>
          </cell>
          <cell r="F574" t="str">
            <v>shared systems</v>
          </cell>
          <cell r="G574" t="str">
            <v>Buildings, Grounds &amp; lights</v>
          </cell>
          <cell r="H574" t="str">
            <v>MOBILE EQUIPMENT</v>
          </cell>
          <cell r="I574"/>
          <cell r="J574"/>
          <cell r="K574"/>
          <cell r="L574"/>
          <cell r="M574"/>
          <cell r="N574"/>
          <cell r="O574"/>
          <cell r="P574"/>
          <cell r="Q574"/>
          <cell r="R574"/>
          <cell r="S574"/>
          <cell r="T574"/>
          <cell r="U574">
            <v>9</v>
          </cell>
          <cell r="V574" t="str">
            <v>Run to Failure</v>
          </cell>
          <cell r="W574"/>
        </row>
        <row r="575">
          <cell r="D575" t="str">
            <v>MEM-PRO-010-BLD-MOB-8998</v>
          </cell>
          <cell r="E575" t="str">
            <v>MSS-STOREROOM 20 FT JLG SCISSOR LIFT</v>
          </cell>
          <cell r="F575" t="str">
            <v>shared systems</v>
          </cell>
          <cell r="G575" t="str">
            <v>Buildings, Grounds &amp; lights</v>
          </cell>
          <cell r="H575" t="str">
            <v>MOBILE EQUIPMENT</v>
          </cell>
          <cell r="I575"/>
          <cell r="J575"/>
          <cell r="K575"/>
          <cell r="L575"/>
          <cell r="M575"/>
          <cell r="N575"/>
          <cell r="O575"/>
          <cell r="P575"/>
          <cell r="Q575"/>
          <cell r="R575"/>
          <cell r="S575"/>
          <cell r="T575"/>
          <cell r="U575">
            <v>9</v>
          </cell>
          <cell r="V575" t="str">
            <v>Run to Failure</v>
          </cell>
          <cell r="W575"/>
        </row>
        <row r="576">
          <cell r="D576" t="str">
            <v>MEM-PRO-010-BLD-MOB-8999</v>
          </cell>
          <cell r="E576" t="str">
            <v>MSS-STOREROOM 45 FT JLG BOOM LIFT</v>
          </cell>
          <cell r="F576" t="str">
            <v>shared systems</v>
          </cell>
          <cell r="G576" t="str">
            <v>Buildings, Grounds &amp; lights</v>
          </cell>
          <cell r="H576" t="str">
            <v>MOBILE EQUIPMENT</v>
          </cell>
          <cell r="I576"/>
          <cell r="J576"/>
          <cell r="K576"/>
          <cell r="L576"/>
          <cell r="M576"/>
          <cell r="N576"/>
          <cell r="O576"/>
          <cell r="P576"/>
          <cell r="Q576"/>
          <cell r="R576"/>
          <cell r="S576"/>
          <cell r="T576"/>
          <cell r="U576">
            <v>9</v>
          </cell>
          <cell r="V576" t="str">
            <v>Run to Failure</v>
          </cell>
          <cell r="W576"/>
        </row>
        <row r="577">
          <cell r="D577" t="str">
            <v>MEM-PRO-010-BLD-PPA-3351</v>
          </cell>
          <cell r="E577" t="str">
            <v>MS2P-PROCESS BUILDING SWITCH STATION</v>
          </cell>
          <cell r="F577" t="str">
            <v>shared systems</v>
          </cell>
          <cell r="G577" t="str">
            <v>Buildings, Grounds &amp; lights</v>
          </cell>
          <cell r="H577" t="str">
            <v>PLANT PROCESSING AREAS</v>
          </cell>
          <cell r="I577" t="str">
            <v>Piping, Process</v>
          </cell>
          <cell r="J577"/>
          <cell r="K577"/>
          <cell r="L577"/>
          <cell r="M577"/>
          <cell r="N577"/>
          <cell r="O577"/>
          <cell r="P577"/>
          <cell r="Q577"/>
          <cell r="R577"/>
          <cell r="S577"/>
          <cell r="T577"/>
          <cell r="U577">
            <v>9</v>
          </cell>
          <cell r="V577" t="str">
            <v>Run to Failure</v>
          </cell>
          <cell r="W577"/>
        </row>
        <row r="578">
          <cell r="D578" t="str">
            <v>MEM-PRO-010-BLD-SFS-0007</v>
          </cell>
          <cell r="E578" t="str">
            <v>BOILER ROOM SPRINKLER SYSTEM</v>
          </cell>
          <cell r="F578" t="str">
            <v>shared systems</v>
          </cell>
          <cell r="G578" t="str">
            <v>Buildings, Grounds &amp; lights</v>
          </cell>
          <cell r="H578" t="str">
            <v>SAFETY SYSTEMS</v>
          </cell>
          <cell r="I578" t="str">
            <v>Sprinkler - Deluge System</v>
          </cell>
          <cell r="J578"/>
          <cell r="K578"/>
          <cell r="L578"/>
          <cell r="M578"/>
          <cell r="N578"/>
          <cell r="O578"/>
          <cell r="P578"/>
          <cell r="Q578"/>
          <cell r="R578"/>
          <cell r="S578"/>
          <cell r="T578"/>
          <cell r="U578">
            <v>9</v>
          </cell>
          <cell r="V578" t="str">
            <v>Run to Failure</v>
          </cell>
          <cell r="W578"/>
        </row>
        <row r="579">
          <cell r="D579" t="str">
            <v>MEM-PRO-010-BLD-SFS-8832</v>
          </cell>
          <cell r="E579" t="str">
            <v>P3B BACKUP DIESEL GENERATOR</v>
          </cell>
          <cell r="F579" t="str">
            <v>shared systems</v>
          </cell>
          <cell r="G579" t="str">
            <v>Buildings, Grounds &amp; lights</v>
          </cell>
          <cell r="H579" t="str">
            <v>SAFETY SYSTEMS</v>
          </cell>
          <cell r="I579" t="str">
            <v>Feeder, Electrical</v>
          </cell>
          <cell r="J579"/>
          <cell r="K579"/>
          <cell r="L579"/>
          <cell r="M579"/>
          <cell r="N579"/>
          <cell r="O579"/>
          <cell r="P579"/>
          <cell r="Q579"/>
          <cell r="R579"/>
          <cell r="S579"/>
          <cell r="T579" t="str">
            <v>12-MTH P3 STAIRWELL BACK-UP GENERATOR</v>
          </cell>
          <cell r="U579">
            <v>8</v>
          </cell>
          <cell r="V579" t="str">
            <v>Stratagy</v>
          </cell>
          <cell r="W579"/>
        </row>
        <row r="580">
          <cell r="D580" t="str">
            <v>MEM-PRO-010-BLD-SFS-9005</v>
          </cell>
          <cell r="E580" t="str">
            <v>MEMPHIS FIRE ALARM SYSTEM</v>
          </cell>
          <cell r="F580" t="str">
            <v>shared systems</v>
          </cell>
          <cell r="G580" t="str">
            <v>Buildings, Grounds &amp; lights</v>
          </cell>
          <cell r="H580" t="str">
            <v>SAFETY SYSTEMS</v>
          </cell>
          <cell r="I580" t="str">
            <v>Sprinkler - Deluge System</v>
          </cell>
          <cell r="J580"/>
          <cell r="K580"/>
          <cell r="L580"/>
          <cell r="M580"/>
          <cell r="N580"/>
          <cell r="O580"/>
          <cell r="P580"/>
          <cell r="Q580"/>
          <cell r="R580"/>
          <cell r="S580"/>
          <cell r="T580"/>
          <cell r="U580">
            <v>9</v>
          </cell>
          <cell r="V580" t="str">
            <v>Run to Failure</v>
          </cell>
          <cell r="W580"/>
        </row>
        <row r="581">
          <cell r="D581" t="str">
            <v>MEM-PRO-010-CAL-BAT-5620</v>
          </cell>
          <cell r="E581" t="str">
            <v>MSS-CALPRO MAKEUP TANK #1 BATCH TK 'A'</v>
          </cell>
          <cell r="F581" t="str">
            <v>shared systems</v>
          </cell>
          <cell r="G581" t="str">
            <v>CALPRO</v>
          </cell>
          <cell r="H581" t="str">
            <v>BATCH SYSTEM</v>
          </cell>
          <cell r="I581" t="str">
            <v>Tank</v>
          </cell>
          <cell r="J581"/>
          <cell r="K581"/>
          <cell r="L581"/>
          <cell r="M581"/>
          <cell r="N581"/>
          <cell r="O581"/>
          <cell r="P581"/>
          <cell r="Q581"/>
          <cell r="R581"/>
          <cell r="S581"/>
          <cell r="T581"/>
          <cell r="U581">
            <v>9</v>
          </cell>
          <cell r="V581" t="str">
            <v>Run to Failure</v>
          </cell>
          <cell r="W581"/>
        </row>
        <row r="582">
          <cell r="D582" t="str">
            <v>MEM-PRO-010-CAL-BAT-5653</v>
          </cell>
          <cell r="E582" t="str">
            <v>MSS-CALPRO WATER MASS FLOWMETER</v>
          </cell>
          <cell r="F582" t="str">
            <v>shared systems</v>
          </cell>
          <cell r="G582" t="str">
            <v>CALPRO</v>
          </cell>
          <cell r="H582" t="str">
            <v>BATCH SYSTEM</v>
          </cell>
          <cell r="I582" t="str">
            <v>Flowmeter, Magnetic</v>
          </cell>
          <cell r="J582"/>
          <cell r="K582"/>
          <cell r="L582"/>
          <cell r="M582"/>
          <cell r="N582"/>
          <cell r="O582"/>
          <cell r="P582"/>
          <cell r="Q582"/>
          <cell r="R582"/>
          <cell r="S582"/>
          <cell r="T582"/>
          <cell r="U582">
            <v>9</v>
          </cell>
          <cell r="V582" t="str">
            <v>Run to Failure</v>
          </cell>
          <cell r="W582"/>
        </row>
        <row r="583">
          <cell r="D583" t="str">
            <v>MEM-PRO-010-CAL-HPO-1374</v>
          </cell>
          <cell r="E583" t="str">
            <v>MSS-PHOS. ACID TO CALPRO TKS. (WCV) VALV</v>
          </cell>
          <cell r="F583" t="str">
            <v>shared systems</v>
          </cell>
          <cell r="G583" t="str">
            <v>CALPRO</v>
          </cell>
          <cell r="H583" t="str">
            <v>PHOS ACID</v>
          </cell>
          <cell r="I583" t="str">
            <v>Valve, Control Linear Motion</v>
          </cell>
          <cell r="J583"/>
          <cell r="K583"/>
          <cell r="L583"/>
          <cell r="M583"/>
          <cell r="N583"/>
          <cell r="O583"/>
          <cell r="P583"/>
          <cell r="Q583"/>
          <cell r="R583"/>
          <cell r="S583"/>
          <cell r="T583"/>
          <cell r="U583">
            <v>9</v>
          </cell>
          <cell r="V583" t="str">
            <v>Run to Failure</v>
          </cell>
          <cell r="W583"/>
        </row>
        <row r="584">
          <cell r="D584" t="str">
            <v>MEM-PRO-010-CAL-HPO-1378</v>
          </cell>
          <cell r="E584" t="str">
            <v>MSS-3-WAY FLOW VALVE TO CALPRO MK-UP TKS</v>
          </cell>
          <cell r="F584" t="str">
            <v>shared systems</v>
          </cell>
          <cell r="G584" t="str">
            <v>CALPRO</v>
          </cell>
          <cell r="H584" t="str">
            <v>PHOS ACID</v>
          </cell>
          <cell r="I584" t="str">
            <v>Valve, Control Linear Motion</v>
          </cell>
          <cell r="J584"/>
          <cell r="K584"/>
          <cell r="L584"/>
          <cell r="M584"/>
          <cell r="N584"/>
          <cell r="O584"/>
          <cell r="P584"/>
          <cell r="Q584"/>
          <cell r="R584"/>
          <cell r="S584"/>
          <cell r="T584"/>
          <cell r="U584">
            <v>9</v>
          </cell>
          <cell r="V584" t="str">
            <v>Run to Failure</v>
          </cell>
          <cell r="W584"/>
        </row>
        <row r="585">
          <cell r="D585" t="str">
            <v>MEM-PRO-010-CAL-HPO-4035</v>
          </cell>
          <cell r="E585" t="str">
            <v>MSS-CALPRO LIME BIN #8</v>
          </cell>
          <cell r="F585" t="str">
            <v>shared systems</v>
          </cell>
          <cell r="G585" t="str">
            <v>CALPRO</v>
          </cell>
          <cell r="H585" t="str">
            <v>PHOS ACID</v>
          </cell>
          <cell r="I585" t="str">
            <v>Valve, Control Linear Motion</v>
          </cell>
          <cell r="J585"/>
          <cell r="K585"/>
          <cell r="L585"/>
          <cell r="M585"/>
          <cell r="N585"/>
          <cell r="O585"/>
          <cell r="P585"/>
          <cell r="Q585"/>
          <cell r="R585"/>
          <cell r="S585"/>
          <cell r="T585"/>
          <cell r="U585">
            <v>9</v>
          </cell>
          <cell r="V585" t="str">
            <v>Run to Failure</v>
          </cell>
          <cell r="W585"/>
        </row>
        <row r="586">
          <cell r="D586" t="str">
            <v>MEM-PRO-010-CAL-HPO-4040</v>
          </cell>
          <cell r="E586" t="str">
            <v>MSS-CALPRO LIME BIN #8 COLLECTOR</v>
          </cell>
          <cell r="F586" t="str">
            <v>shared systems</v>
          </cell>
          <cell r="G586" t="str">
            <v>CALPRO</v>
          </cell>
          <cell r="H586" t="str">
            <v>PHOS ACID</v>
          </cell>
          <cell r="I586" t="str">
            <v>Rupture Disc</v>
          </cell>
          <cell r="J586"/>
          <cell r="K586"/>
          <cell r="L586"/>
          <cell r="M586"/>
          <cell r="N586"/>
          <cell r="O586"/>
          <cell r="P586"/>
          <cell r="Q586"/>
          <cell r="R586"/>
          <cell r="S586"/>
          <cell r="T586" t="str">
            <v>12 MTH PSM MECH RUPTURE PANEL PM</v>
          </cell>
          <cell r="U586">
            <v>8</v>
          </cell>
          <cell r="V586" t="str">
            <v>Stratagy</v>
          </cell>
          <cell r="W586"/>
        </row>
        <row r="587">
          <cell r="D587" t="str">
            <v>MEM-PRO-010-CAL-HPO-5612</v>
          </cell>
          <cell r="E587" t="str">
            <v>MSS-CALPRO LIME ADDITION FEEDER</v>
          </cell>
          <cell r="F587" t="str">
            <v>shared systems</v>
          </cell>
          <cell r="G587" t="str">
            <v>CALPRO</v>
          </cell>
          <cell r="H587" t="str">
            <v>PHOS ACID</v>
          </cell>
          <cell r="I587" t="str">
            <v>Motor AC</v>
          </cell>
          <cell r="J587"/>
          <cell r="K587"/>
          <cell r="L587"/>
          <cell r="M587"/>
          <cell r="N587"/>
          <cell r="O587"/>
          <cell r="P587"/>
          <cell r="Q587"/>
          <cell r="R587"/>
          <cell r="S587"/>
          <cell r="T587"/>
          <cell r="U587">
            <v>9</v>
          </cell>
          <cell r="V587" t="str">
            <v>Run to Failure</v>
          </cell>
          <cell r="W587"/>
        </row>
        <row r="588">
          <cell r="D588" t="str">
            <v>MEM-PRO-010-CAL-HPO-7492</v>
          </cell>
          <cell r="E588" t="str">
            <v>MP3 PHOS ACID TO POLY TK EXCESS FLOWMET</v>
          </cell>
          <cell r="F588" t="str">
            <v>shared systems</v>
          </cell>
          <cell r="G588" t="str">
            <v>CALPRO</v>
          </cell>
          <cell r="H588" t="str">
            <v>PHOS ACID</v>
          </cell>
          <cell r="I588" t="str">
            <v>Flowmeter, Magnetic</v>
          </cell>
          <cell r="J588"/>
          <cell r="K588"/>
          <cell r="L588"/>
          <cell r="M588"/>
          <cell r="N588"/>
          <cell r="O588"/>
          <cell r="P588"/>
          <cell r="Q588"/>
          <cell r="R588"/>
          <cell r="S588"/>
          <cell r="T588"/>
          <cell r="U588">
            <v>9</v>
          </cell>
          <cell r="V588" t="str">
            <v>Run to Failure</v>
          </cell>
          <cell r="W588"/>
        </row>
        <row r="589">
          <cell r="D589" t="str">
            <v>MEM-PRO-010-CAL-HPO-7493</v>
          </cell>
          <cell r="E589" t="str">
            <v>MP3 PHOS ACID TO POLYMR TK(EXCS CIP)BLK</v>
          </cell>
          <cell r="F589" t="str">
            <v>shared systems</v>
          </cell>
          <cell r="G589" t="str">
            <v>CALPRO</v>
          </cell>
          <cell r="H589" t="str">
            <v>PHOS ACID</v>
          </cell>
          <cell r="I589" t="str">
            <v>Valve, Control Rotary Motion</v>
          </cell>
          <cell r="J589"/>
          <cell r="K589"/>
          <cell r="L589"/>
          <cell r="M589"/>
          <cell r="N589"/>
          <cell r="O589"/>
          <cell r="P589"/>
          <cell r="Q589"/>
          <cell r="R589"/>
          <cell r="S589"/>
          <cell r="T589"/>
          <cell r="U589">
            <v>9</v>
          </cell>
          <cell r="V589" t="str">
            <v>Run to Failure</v>
          </cell>
          <cell r="W589"/>
        </row>
        <row r="590">
          <cell r="D590" t="str">
            <v>MEM-PRO-010-CAL-LIM-5603</v>
          </cell>
          <cell r="E590" t="str">
            <v>MSS-LIME BIN DISCHARGER</v>
          </cell>
          <cell r="F590" t="str">
            <v>shared systems</v>
          </cell>
          <cell r="G590" t="str">
            <v>CALPRO</v>
          </cell>
          <cell r="H590" t="str">
            <v>LIME SYSTEM</v>
          </cell>
          <cell r="I590" t="str">
            <v>Conveyor, Vibrating</v>
          </cell>
          <cell r="J590"/>
          <cell r="K590"/>
          <cell r="L590"/>
          <cell r="M590"/>
          <cell r="N590"/>
          <cell r="O590"/>
          <cell r="P590"/>
          <cell r="Q590"/>
          <cell r="R590"/>
          <cell r="S590"/>
          <cell r="T590"/>
          <cell r="U590">
            <v>9</v>
          </cell>
          <cell r="V590" t="str">
            <v>Run to Failure</v>
          </cell>
          <cell r="W590"/>
        </row>
        <row r="591">
          <cell r="D591" t="str">
            <v>MEM-PRO-010-CAL-LIM-5615</v>
          </cell>
          <cell r="E591" t="str">
            <v>MSS-FEEDERSLIDE GATE @ LIME CONV DISCH</v>
          </cell>
          <cell r="F591" t="str">
            <v>shared systems</v>
          </cell>
          <cell r="G591" t="str">
            <v>CALPRO</v>
          </cell>
          <cell r="H591" t="str">
            <v>LIME SYSTEM</v>
          </cell>
          <cell r="I591" t="str">
            <v>Valve, Control Linear Motion</v>
          </cell>
          <cell r="J591"/>
          <cell r="K591"/>
          <cell r="L591"/>
          <cell r="M591"/>
          <cell r="N591"/>
          <cell r="O591"/>
          <cell r="P591"/>
          <cell r="Q591"/>
          <cell r="R591"/>
          <cell r="S591"/>
          <cell r="T591"/>
          <cell r="U591">
            <v>9</v>
          </cell>
          <cell r="V591" t="str">
            <v>Run to Failure</v>
          </cell>
          <cell r="W591"/>
        </row>
        <row r="592">
          <cell r="D592" t="str">
            <v>MEM-PRO-010-CAL-LIM-5616</v>
          </cell>
          <cell r="E592" t="str">
            <v>MSS-FEEDER SLIDE GATE</v>
          </cell>
          <cell r="F592" t="str">
            <v>shared systems</v>
          </cell>
          <cell r="G592" t="str">
            <v>CALPRO</v>
          </cell>
          <cell r="H592" t="str">
            <v>LIME SYSTEM</v>
          </cell>
          <cell r="I592" t="str">
            <v>Valve, Control Linear Motion</v>
          </cell>
          <cell r="J592"/>
          <cell r="K592"/>
          <cell r="L592"/>
          <cell r="M592"/>
          <cell r="N592"/>
          <cell r="O592"/>
          <cell r="P592"/>
          <cell r="Q592"/>
          <cell r="R592"/>
          <cell r="S592"/>
          <cell r="T592"/>
          <cell r="U592">
            <v>9</v>
          </cell>
          <cell r="V592" t="str">
            <v>Run to Failure</v>
          </cell>
          <cell r="W592"/>
        </row>
        <row r="593">
          <cell r="D593" t="str">
            <v>MEM-PRO-010-CAL-STO-7285</v>
          </cell>
          <cell r="E593" t="str">
            <v>Divert Vlv from LAL Mixer to work tnk</v>
          </cell>
          <cell r="F593" t="str">
            <v>shared systems</v>
          </cell>
          <cell r="G593" t="str">
            <v>CALPRO</v>
          </cell>
          <cell r="H593" t="str">
            <v>STORAGE SYSTEMS</v>
          </cell>
          <cell r="I593"/>
          <cell r="J593"/>
          <cell r="K593"/>
          <cell r="L593"/>
          <cell r="M593"/>
          <cell r="N593"/>
          <cell r="O593"/>
          <cell r="P593"/>
          <cell r="Q593"/>
          <cell r="R593"/>
          <cell r="S593"/>
          <cell r="T593"/>
          <cell r="U593">
            <v>9</v>
          </cell>
          <cell r="V593" t="str">
            <v>Run to Failure</v>
          </cell>
          <cell r="W593"/>
        </row>
        <row r="594">
          <cell r="D594" t="str">
            <v>MEM-PRO-010-CIP-CAC-2269</v>
          </cell>
          <cell r="E594" t="str">
            <v>MSP-CIP OR FEED TO #4 DETRASHER FV</v>
          </cell>
          <cell r="F594" t="str">
            <v>shared systems</v>
          </cell>
          <cell r="G594" t="str">
            <v>CLEAN IN PLACE</v>
          </cell>
          <cell r="H594" t="str">
            <v>Curd Area CIP</v>
          </cell>
          <cell r="I594" t="str">
            <v>Valve, Solenoid</v>
          </cell>
          <cell r="J594"/>
          <cell r="K594"/>
          <cell r="L594"/>
          <cell r="M594"/>
          <cell r="N594"/>
          <cell r="O594"/>
          <cell r="P594"/>
          <cell r="Q594"/>
          <cell r="R594"/>
          <cell r="S594"/>
          <cell r="T594"/>
          <cell r="U594">
            <v>9</v>
          </cell>
          <cell r="V594" t="str">
            <v>Run to Failure</v>
          </cell>
          <cell r="W594"/>
        </row>
        <row r="595">
          <cell r="D595" t="str">
            <v>MEM-PRO-010-CIP-CIP-2269</v>
          </cell>
          <cell r="E595" t="str">
            <v>MSP-CIP OR FEED TO #4 DETRASHER FV</v>
          </cell>
          <cell r="F595" t="str">
            <v>shared systems</v>
          </cell>
          <cell r="G595" t="str">
            <v>CLEAN IN PLACE</v>
          </cell>
          <cell r="H595" t="str">
            <v>CLEAN IN PLACE</v>
          </cell>
          <cell r="I595"/>
          <cell r="J595"/>
          <cell r="K595"/>
          <cell r="L595"/>
          <cell r="M595"/>
          <cell r="N595"/>
          <cell r="O595"/>
          <cell r="P595"/>
          <cell r="Q595"/>
          <cell r="R595"/>
          <cell r="S595"/>
          <cell r="T595"/>
          <cell r="U595">
            <v>9</v>
          </cell>
          <cell r="V595" t="str">
            <v>Run to Failure</v>
          </cell>
          <cell r="W595"/>
        </row>
        <row r="596">
          <cell r="D596" t="str">
            <v>MEM-PRO-010-CIP-DAC-3001</v>
          </cell>
          <cell r="E596" t="str">
            <v>MSP-CIP SUPPLY TO WET REWORK SS FV</v>
          </cell>
          <cell r="F596" t="str">
            <v>shared systems</v>
          </cell>
          <cell r="G596" t="str">
            <v>CLEAN IN PLACE</v>
          </cell>
          <cell r="H596" t="str">
            <v>DRYER AREA CIP</v>
          </cell>
          <cell r="I596" t="str">
            <v>Valve, Actuated Block</v>
          </cell>
          <cell r="J596"/>
          <cell r="K596"/>
          <cell r="L596"/>
          <cell r="M596"/>
          <cell r="N596"/>
          <cell r="O596"/>
          <cell r="P596"/>
          <cell r="Q596"/>
          <cell r="R596"/>
          <cell r="S596"/>
          <cell r="T596"/>
          <cell r="U596">
            <v>9</v>
          </cell>
          <cell r="V596" t="str">
            <v>Run to Failure</v>
          </cell>
          <cell r="W596"/>
        </row>
        <row r="597">
          <cell r="D597" t="str">
            <v>MEM-PRO-010-CIP-DAC-3002</v>
          </cell>
          <cell r="E597" t="str">
            <v>MSP-CIP SUPPLY TO RAPID MIXERS FV</v>
          </cell>
          <cell r="F597" t="str">
            <v>shared systems</v>
          </cell>
          <cell r="G597" t="str">
            <v>CLEAN IN PLACE</v>
          </cell>
          <cell r="H597" t="str">
            <v>DRYER AREA CIP</v>
          </cell>
          <cell r="I597" t="str">
            <v>Valve, Actuated Block</v>
          </cell>
          <cell r="J597"/>
          <cell r="K597"/>
          <cell r="L597"/>
          <cell r="M597"/>
          <cell r="N597"/>
          <cell r="O597"/>
          <cell r="P597"/>
          <cell r="Q597"/>
          <cell r="R597"/>
          <cell r="S597"/>
          <cell r="T597"/>
          <cell r="U597">
            <v>9</v>
          </cell>
          <cell r="V597" t="str">
            <v>Run to Failure</v>
          </cell>
          <cell r="W597"/>
        </row>
        <row r="598">
          <cell r="D598" t="str">
            <v>MEM-PRO-010-CIP-DAC-3003</v>
          </cell>
          <cell r="E598" t="str">
            <v>MSP-CIP SUPPLY TO RAPID MIXERS FV #1</v>
          </cell>
          <cell r="F598" t="str">
            <v>shared systems</v>
          </cell>
          <cell r="G598" t="str">
            <v>CLEAN IN PLACE</v>
          </cell>
          <cell r="H598" t="str">
            <v>DRYER AREA CIP</v>
          </cell>
          <cell r="I598"/>
          <cell r="J598"/>
          <cell r="K598"/>
          <cell r="L598"/>
          <cell r="M598"/>
          <cell r="N598"/>
          <cell r="O598"/>
          <cell r="P598"/>
          <cell r="Q598"/>
          <cell r="R598"/>
          <cell r="S598"/>
          <cell r="T598"/>
          <cell r="U598">
            <v>9</v>
          </cell>
          <cell r="V598" t="str">
            <v>Run to Failure</v>
          </cell>
          <cell r="W598"/>
        </row>
        <row r="599">
          <cell r="D599" t="str">
            <v>MEM-PRO-010-CSP-CBW-0230</v>
          </cell>
          <cell r="E599" t="str">
            <v>MSS-C30 BOWLS (SPARE &amp; IN-USE)</v>
          </cell>
          <cell r="F599" t="str">
            <v>shared systems</v>
          </cell>
          <cell r="G599" t="str">
            <v>COMMON SPARE</v>
          </cell>
          <cell r="H599" t="str">
            <v>SPARE C-30 BOWL</v>
          </cell>
          <cell r="I599" t="str">
            <v>Centrifuge</v>
          </cell>
          <cell r="J599"/>
          <cell r="K599"/>
          <cell r="L599"/>
          <cell r="M599"/>
          <cell r="N599"/>
          <cell r="O599"/>
          <cell r="P599"/>
          <cell r="Q599"/>
          <cell r="R599"/>
          <cell r="S599"/>
          <cell r="T599" t="str">
            <v>12-MTH MECH BOWL GUAGE BLOCK CHECK</v>
          </cell>
          <cell r="U599">
            <v>8</v>
          </cell>
          <cell r="V599" t="str">
            <v>Stratagy</v>
          </cell>
          <cell r="W599"/>
        </row>
        <row r="600">
          <cell r="D600" t="str">
            <v>MEM-PRO-010-FED-FED-3802</v>
          </cell>
          <cell r="E600" t="str">
            <v>MSP-SHUTTLE SPOUT</v>
          </cell>
          <cell r="F600" t="str">
            <v>shared systems</v>
          </cell>
          <cell r="G600" t="str">
            <v>FEED DRYER</v>
          </cell>
          <cell r="H600" t="str">
            <v>FEED DRYING</v>
          </cell>
          <cell r="I600" t="str">
            <v>Tank</v>
          </cell>
          <cell r="J600"/>
          <cell r="K600"/>
          <cell r="L600"/>
          <cell r="M600"/>
          <cell r="N600"/>
          <cell r="O600"/>
          <cell r="P600"/>
          <cell r="Q600"/>
          <cell r="R600"/>
          <cell r="S600"/>
          <cell r="T600"/>
          <cell r="U600">
            <v>9</v>
          </cell>
          <cell r="V600" t="str">
            <v>Run to Failure</v>
          </cell>
          <cell r="W600"/>
        </row>
        <row r="601">
          <cell r="D601" t="str">
            <v>MEM-PRO-010-GRD-N3G-6423</v>
          </cell>
          <cell r="E601" t="str">
            <v>MSS-300T N GRINDER SURGE HOPPER</v>
          </cell>
          <cell r="F601" t="str">
            <v>shared systems</v>
          </cell>
          <cell r="G601" t="str">
            <v>FLAKE GRINDING</v>
          </cell>
          <cell r="H601" t="str">
            <v>NORTH 300T GRINDING SYSTEM</v>
          </cell>
          <cell r="I601" t="str">
            <v>Tank</v>
          </cell>
          <cell r="J601"/>
          <cell r="K601"/>
          <cell r="L601"/>
          <cell r="M601"/>
          <cell r="N601"/>
          <cell r="O601"/>
          <cell r="P601"/>
          <cell r="Q601"/>
          <cell r="R601"/>
          <cell r="S601"/>
          <cell r="T601"/>
          <cell r="U601">
            <v>9</v>
          </cell>
          <cell r="V601" t="str">
            <v>Run to Failure</v>
          </cell>
          <cell r="W601"/>
        </row>
        <row r="602">
          <cell r="D602" t="str">
            <v>MEM-PRO-010-GRD-N3G-7914</v>
          </cell>
          <cell r="E602" t="str">
            <v>MSS-300T E GROUND FILTER RECEIVER</v>
          </cell>
          <cell r="F602" t="str">
            <v>shared systems</v>
          </cell>
          <cell r="G602" t="str">
            <v>FLAKE GRINDING</v>
          </cell>
          <cell r="H602" t="str">
            <v>NORTH 300T GRINDING SYSTEM</v>
          </cell>
          <cell r="I602" t="str">
            <v>Tank</v>
          </cell>
          <cell r="J602"/>
          <cell r="K602"/>
          <cell r="L602"/>
          <cell r="M602"/>
          <cell r="N602"/>
          <cell r="O602"/>
          <cell r="P602"/>
          <cell r="Q602"/>
          <cell r="R602"/>
          <cell r="S602"/>
          <cell r="T602" t="str">
            <v>300T E. GRND FLAKE REC'VR BAG POPPER PM</v>
          </cell>
          <cell r="U602">
            <v>8</v>
          </cell>
          <cell r="V602" t="str">
            <v>Stratagy</v>
          </cell>
          <cell r="W602"/>
        </row>
        <row r="603">
          <cell r="D603" t="str">
            <v>MEM-PRO-010-GRD-S3G-2001</v>
          </cell>
          <cell r="E603" t="str">
            <v>MSS-PNEU DIVERTER VALVE TO S. 300T BIN</v>
          </cell>
          <cell r="F603" t="str">
            <v>shared systems</v>
          </cell>
          <cell r="G603" t="str">
            <v>FLAKE GRINDING</v>
          </cell>
          <cell r="H603" t="str">
            <v>SOUTH 300T GRINDING SYSTEM</v>
          </cell>
          <cell r="I603" t="str">
            <v>Valve, Control Linear Motion</v>
          </cell>
          <cell r="J603"/>
          <cell r="K603"/>
          <cell r="L603"/>
          <cell r="M603"/>
          <cell r="N603"/>
          <cell r="O603"/>
          <cell r="P603"/>
          <cell r="Q603"/>
          <cell r="R603"/>
          <cell r="S603"/>
          <cell r="T603"/>
          <cell r="U603">
            <v>9</v>
          </cell>
          <cell r="V603" t="str">
            <v>Run to Failure</v>
          </cell>
          <cell r="W603"/>
        </row>
        <row r="604">
          <cell r="D604" t="str">
            <v>MEM-PRO-010-GRD-S3G-6376</v>
          </cell>
          <cell r="E604" t="str">
            <v>MSS-SO Grinder Pocket Feed</v>
          </cell>
          <cell r="F604" t="str">
            <v>shared systems</v>
          </cell>
          <cell r="G604" t="str">
            <v>FLAKE GRINDING</v>
          </cell>
          <cell r="H604" t="str">
            <v>SOUTH 300T GRINDING SYSTEM</v>
          </cell>
          <cell r="I604" t="str">
            <v>Motor AC</v>
          </cell>
          <cell r="J604"/>
          <cell r="K604"/>
          <cell r="L604"/>
          <cell r="M604"/>
          <cell r="N604"/>
          <cell r="O604"/>
          <cell r="P604"/>
          <cell r="Q604"/>
          <cell r="R604"/>
          <cell r="S604"/>
          <cell r="T604"/>
          <cell r="U604">
            <v>9</v>
          </cell>
          <cell r="V604" t="str">
            <v>Run to Failure</v>
          </cell>
          <cell r="W604"/>
        </row>
        <row r="605">
          <cell r="D605" t="str">
            <v>MEM-PRO-010-GRD-S3G-6385</v>
          </cell>
          <cell r="E605" t="str">
            <v>S 300T DISCHARGE SHUTOFF SLIDE GATE</v>
          </cell>
          <cell r="F605" t="str">
            <v>shared systems</v>
          </cell>
          <cell r="G605" t="str">
            <v>FLAKE GRINDING</v>
          </cell>
          <cell r="H605" t="str">
            <v>SOUTH 300T GRINDING SYSTEM</v>
          </cell>
          <cell r="I605" t="str">
            <v>Valve, Control Linear Motion</v>
          </cell>
          <cell r="J605"/>
          <cell r="K605"/>
          <cell r="L605"/>
          <cell r="M605"/>
          <cell r="N605"/>
          <cell r="O605"/>
          <cell r="P605"/>
          <cell r="Q605"/>
          <cell r="R605"/>
          <cell r="S605"/>
          <cell r="T605"/>
          <cell r="U605">
            <v>9</v>
          </cell>
          <cell r="V605" t="str">
            <v>Run to Failure</v>
          </cell>
          <cell r="W605"/>
        </row>
        <row r="606">
          <cell r="D606" t="str">
            <v>MEM-PRO-010-GRD-S3G-6420</v>
          </cell>
          <cell r="E606" t="str">
            <v>MSS-300T S GRINDER SURGE HOPPER</v>
          </cell>
          <cell r="F606" t="str">
            <v>shared systems</v>
          </cell>
          <cell r="G606" t="str">
            <v>FLAKE GRINDING</v>
          </cell>
          <cell r="H606" t="str">
            <v>SOUTH 300T GRINDING SYSTEM</v>
          </cell>
          <cell r="I606" t="str">
            <v>Tank</v>
          </cell>
          <cell r="J606"/>
          <cell r="K606"/>
          <cell r="L606"/>
          <cell r="M606"/>
          <cell r="N606"/>
          <cell r="O606"/>
          <cell r="P606"/>
          <cell r="Q606"/>
          <cell r="R606"/>
          <cell r="S606"/>
          <cell r="T606"/>
          <cell r="U606">
            <v>9</v>
          </cell>
          <cell r="V606" t="str">
            <v>Run to Failure</v>
          </cell>
          <cell r="W606"/>
        </row>
        <row r="607">
          <cell r="D607" t="str">
            <v>MEM-PRO-010-GRD-S3G-7904</v>
          </cell>
          <cell r="E607" t="str">
            <v>MSS-300T W GROUND FILTER REC'R</v>
          </cell>
          <cell r="F607" t="str">
            <v>shared systems</v>
          </cell>
          <cell r="G607" t="str">
            <v>FLAKE GRINDING</v>
          </cell>
          <cell r="H607" t="str">
            <v>SOUTH 300T GRINDING SYSTEM</v>
          </cell>
          <cell r="I607" t="str">
            <v>Valve, Control Linear Motion</v>
          </cell>
          <cell r="J607"/>
          <cell r="K607"/>
          <cell r="L607"/>
          <cell r="M607"/>
          <cell r="N607"/>
          <cell r="O607"/>
          <cell r="P607"/>
          <cell r="Q607"/>
          <cell r="R607"/>
          <cell r="S607"/>
          <cell r="T607" t="str">
            <v>300T W. GRND FLAKE REC'VR BAG POPPER PM</v>
          </cell>
          <cell r="U607">
            <v>8</v>
          </cell>
          <cell r="V607" t="str">
            <v>Stratagy</v>
          </cell>
          <cell r="W607"/>
        </row>
        <row r="608">
          <cell r="D608" t="str">
            <v>MEM-PRO-010-GRD-SUS-3018</v>
          </cell>
          <cell r="E608" t="str">
            <v>MSS-MAIN PLANT 300 TON SNUFFING STEAM</v>
          </cell>
          <cell r="F608" t="str">
            <v>shared systems</v>
          </cell>
          <cell r="G608" t="str">
            <v>FLAKE GRINDING</v>
          </cell>
          <cell r="H608" t="str">
            <v>SUPPRESSION SYSTEM</v>
          </cell>
          <cell r="I608" t="str">
            <v>Fire Extinguisher</v>
          </cell>
          <cell r="J608"/>
          <cell r="K608"/>
          <cell r="L608"/>
          <cell r="M608"/>
          <cell r="N608"/>
          <cell r="O608"/>
          <cell r="P608"/>
          <cell r="Q608"/>
          <cell r="R608"/>
          <cell r="S608"/>
          <cell r="T608" t="str">
            <v>60-MTH MSS 300 T FLAKE GRIND SNUFF STEAM</v>
          </cell>
          <cell r="U608">
            <v>8</v>
          </cell>
          <cell r="V608" t="str">
            <v>Stratagy</v>
          </cell>
          <cell r="W608"/>
        </row>
        <row r="609">
          <cell r="D609" t="str">
            <v>MEM-PRO-010-MDU-AEQ-0702</v>
          </cell>
          <cell r="E609" t="str">
            <v>MMDU-75 TON FLAKE BINS BLEED VENT/FILTER</v>
          </cell>
          <cell r="F609" t="str">
            <v>shared systems</v>
          </cell>
          <cell r="G609" t="str">
            <v>OLD MDU</v>
          </cell>
          <cell r="H609" t="str">
            <v>ABANDONED EQUIPMENT</v>
          </cell>
          <cell r="I609" t="str">
            <v>Pressure Transmitter, Differnt</v>
          </cell>
          <cell r="J609"/>
          <cell r="K609"/>
          <cell r="L609"/>
          <cell r="M609"/>
          <cell r="N609"/>
          <cell r="O609"/>
          <cell r="P609"/>
          <cell r="Q609"/>
          <cell r="R609"/>
          <cell r="S609"/>
          <cell r="T609"/>
          <cell r="U609">
            <v>9</v>
          </cell>
          <cell r="V609" t="str">
            <v>Run to Failure</v>
          </cell>
          <cell r="W609" t="str">
            <v>do not have</v>
          </cell>
        </row>
        <row r="610">
          <cell r="D610" t="str">
            <v>MEM-PRO-010-MDU-AEQ-0703</v>
          </cell>
          <cell r="E610" t="str">
            <v>MMDU-CYCLONE 75T  BINS ELEC. ACTUATOR</v>
          </cell>
          <cell r="F610" t="str">
            <v>shared systems</v>
          </cell>
          <cell r="G610" t="str">
            <v>OLD MDU</v>
          </cell>
          <cell r="H610" t="str">
            <v>ABANDONED EQUIPMENT</v>
          </cell>
          <cell r="I610" t="str">
            <v>Valve, Power Actuated Block</v>
          </cell>
          <cell r="J610"/>
          <cell r="K610"/>
          <cell r="L610"/>
          <cell r="M610"/>
          <cell r="N610"/>
          <cell r="O610"/>
          <cell r="P610"/>
          <cell r="Q610"/>
          <cell r="R610"/>
          <cell r="S610"/>
          <cell r="T610"/>
          <cell r="U610">
            <v>9</v>
          </cell>
          <cell r="V610" t="str">
            <v>Run to Failure</v>
          </cell>
          <cell r="W610" t="str">
            <v>do not have</v>
          </cell>
        </row>
        <row r="611">
          <cell r="D611" t="str">
            <v>MEM-PRO-010-MDU-AEQ-0705</v>
          </cell>
          <cell r="E611" t="str">
            <v>MMDU-CYCLONE 75T  BINS HI-LEVEL PROBE</v>
          </cell>
          <cell r="F611" t="str">
            <v>shared systems</v>
          </cell>
          <cell r="G611" t="str">
            <v>OLD MDU</v>
          </cell>
          <cell r="H611" t="str">
            <v>ABANDONED EQUIPMENT</v>
          </cell>
          <cell r="I611" t="str">
            <v>Level Switch, Capacitance/RF</v>
          </cell>
          <cell r="J611"/>
          <cell r="K611"/>
          <cell r="L611"/>
          <cell r="M611"/>
          <cell r="N611"/>
          <cell r="O611"/>
          <cell r="P611"/>
          <cell r="Q611"/>
          <cell r="R611"/>
          <cell r="S611"/>
          <cell r="T611"/>
          <cell r="U611">
            <v>9</v>
          </cell>
          <cell r="V611" t="str">
            <v>Run to Failure</v>
          </cell>
          <cell r="W611" t="str">
            <v>do not have</v>
          </cell>
        </row>
        <row r="612">
          <cell r="D612" t="str">
            <v>MEM-PRO-010-MDU-AEQ-0738</v>
          </cell>
          <cell r="E612" t="str">
            <v>MMDU-FLK BINS CYCLONE HI-HI LEVEL PROBE</v>
          </cell>
          <cell r="F612" t="str">
            <v>shared systems</v>
          </cell>
          <cell r="G612" t="str">
            <v>OLD MDU</v>
          </cell>
          <cell r="H612" t="str">
            <v>ABANDONED EQUIPMENT</v>
          </cell>
          <cell r="I612" t="str">
            <v>Level Switch, Capacitance/RF</v>
          </cell>
          <cell r="J612"/>
          <cell r="K612"/>
          <cell r="L612"/>
          <cell r="M612"/>
          <cell r="N612"/>
          <cell r="O612"/>
          <cell r="P612"/>
          <cell r="Q612"/>
          <cell r="R612"/>
          <cell r="S612"/>
          <cell r="T612"/>
          <cell r="U612">
            <v>9</v>
          </cell>
          <cell r="V612" t="str">
            <v>Run to Failure</v>
          </cell>
          <cell r="W612" t="str">
            <v>do not have</v>
          </cell>
        </row>
        <row r="613">
          <cell r="D613" t="str">
            <v>MEM-PRO-010-MDU-AEQ-5697</v>
          </cell>
          <cell r="E613" t="str">
            <v>MMDU BLENDER KNIFE GATE</v>
          </cell>
          <cell r="F613" t="str">
            <v>shared systems</v>
          </cell>
          <cell r="G613" t="str">
            <v>OLD MDU</v>
          </cell>
          <cell r="H613" t="str">
            <v>ABANDONED EQUIPMENT</v>
          </cell>
          <cell r="I613" t="str">
            <v>Valve, Control Linear Motion</v>
          </cell>
          <cell r="J613"/>
          <cell r="K613"/>
          <cell r="L613"/>
          <cell r="M613"/>
          <cell r="N613"/>
          <cell r="O613"/>
          <cell r="P613"/>
          <cell r="Q613"/>
          <cell r="R613"/>
          <cell r="S613"/>
          <cell r="T613"/>
          <cell r="U613">
            <v>9</v>
          </cell>
          <cell r="V613" t="str">
            <v>Run to Failure</v>
          </cell>
          <cell r="W613" t="str">
            <v>do not have</v>
          </cell>
        </row>
        <row r="614">
          <cell r="D614" t="str">
            <v>MEM-PRO-010-MDU-AEQ-5700</v>
          </cell>
          <cell r="E614" t="str">
            <v>MMDU CURD - FLAKE TO DCE COLLECTOR 7025</v>
          </cell>
          <cell r="F614" t="str">
            <v>shared systems</v>
          </cell>
          <cell r="G614" t="str">
            <v>OLD MDU</v>
          </cell>
          <cell r="H614" t="str">
            <v>ABANDONED EQUIPMENT</v>
          </cell>
          <cell r="I614" t="str">
            <v>Valve, Control Linear Motion</v>
          </cell>
          <cell r="J614"/>
          <cell r="K614"/>
          <cell r="L614"/>
          <cell r="M614"/>
          <cell r="N614"/>
          <cell r="O614"/>
          <cell r="P614"/>
          <cell r="Q614"/>
          <cell r="R614"/>
          <cell r="S614"/>
          <cell r="T614"/>
          <cell r="U614">
            <v>9</v>
          </cell>
          <cell r="V614" t="str">
            <v>Run to Failure</v>
          </cell>
          <cell r="W614" t="str">
            <v>do not have</v>
          </cell>
        </row>
        <row r="615">
          <cell r="D615" t="str">
            <v>MEM-PRO-010-MDU-AEQ-6740</v>
          </cell>
          <cell r="E615" t="str">
            <v>MMDU-SO DRYER S NIRO HEAT EXCHANGER</v>
          </cell>
          <cell r="F615" t="str">
            <v>shared systems</v>
          </cell>
          <cell r="G615" t="str">
            <v>OLD MDU</v>
          </cell>
          <cell r="H615" t="str">
            <v>ABANDONED EQUIPMENT</v>
          </cell>
          <cell r="I615"/>
          <cell r="J615"/>
          <cell r="K615"/>
          <cell r="L615"/>
          <cell r="M615"/>
          <cell r="N615"/>
          <cell r="O615"/>
          <cell r="P615"/>
          <cell r="Q615"/>
          <cell r="R615"/>
          <cell r="S615"/>
          <cell r="T615"/>
          <cell r="U615">
            <v>9</v>
          </cell>
          <cell r="V615" t="str">
            <v>Run to Failure</v>
          </cell>
          <cell r="W615" t="str">
            <v>do not have</v>
          </cell>
        </row>
        <row r="616">
          <cell r="D616" t="str">
            <v>MEM-PRO-010-MDU-AEQ-6791</v>
          </cell>
          <cell r="E616" t="str">
            <v>MMDU-INDIR FIRED BURNER MN GAS TR VEN VL</v>
          </cell>
          <cell r="F616" t="str">
            <v>shared systems</v>
          </cell>
          <cell r="G616" t="str">
            <v>OLD MDU</v>
          </cell>
          <cell r="H616" t="str">
            <v>ABANDONED EQUIPMENT</v>
          </cell>
          <cell r="I616"/>
          <cell r="J616"/>
          <cell r="K616"/>
          <cell r="L616"/>
          <cell r="M616"/>
          <cell r="N616"/>
          <cell r="O616"/>
          <cell r="P616"/>
          <cell r="Q616"/>
          <cell r="R616"/>
          <cell r="S616"/>
          <cell r="T616"/>
          <cell r="U616">
            <v>9</v>
          </cell>
          <cell r="V616" t="str">
            <v>Run to Failure</v>
          </cell>
          <cell r="W616" t="str">
            <v>do not have</v>
          </cell>
        </row>
        <row r="617">
          <cell r="D617" t="str">
            <v>MEM-PRO-010-MDU-AEQ-6792</v>
          </cell>
          <cell r="E617" t="str">
            <v>MMDU-INDIR FIRED BURNER MN GAS TR SAF VL</v>
          </cell>
          <cell r="F617" t="str">
            <v>shared systems</v>
          </cell>
          <cell r="G617" t="str">
            <v>OLD MDU</v>
          </cell>
          <cell r="H617" t="str">
            <v>ABANDONED EQUIPMENT</v>
          </cell>
          <cell r="I617"/>
          <cell r="J617"/>
          <cell r="K617"/>
          <cell r="L617"/>
          <cell r="M617"/>
          <cell r="N617"/>
          <cell r="O617"/>
          <cell r="P617"/>
          <cell r="Q617"/>
          <cell r="R617"/>
          <cell r="S617"/>
          <cell r="T617"/>
          <cell r="U617">
            <v>9</v>
          </cell>
          <cell r="V617" t="str">
            <v>Run to Failure</v>
          </cell>
          <cell r="W617" t="str">
            <v>do not have</v>
          </cell>
        </row>
        <row r="618">
          <cell r="D618" t="str">
            <v>MEM-PRO-010-MDU-AEQ-6794</v>
          </cell>
          <cell r="E618" t="str">
            <v>MMDU-INDIR FIRED DRYER HI-GAS PRESS SW</v>
          </cell>
          <cell r="F618" t="str">
            <v>shared systems</v>
          </cell>
          <cell r="G618" t="str">
            <v>OLD MDU</v>
          </cell>
          <cell r="H618" t="str">
            <v>ABANDONED EQUIPMENT</v>
          </cell>
          <cell r="I618"/>
          <cell r="J618"/>
          <cell r="K618"/>
          <cell r="L618"/>
          <cell r="M618"/>
          <cell r="N618"/>
          <cell r="O618"/>
          <cell r="P618"/>
          <cell r="Q618"/>
          <cell r="R618"/>
          <cell r="S618"/>
          <cell r="T618"/>
          <cell r="U618">
            <v>9</v>
          </cell>
          <cell r="V618" t="str">
            <v>Run to Failure</v>
          </cell>
          <cell r="W618" t="str">
            <v>do not have</v>
          </cell>
        </row>
        <row r="619">
          <cell r="D619" t="str">
            <v>MEM-PRO-010-MDU-AEQ-6795</v>
          </cell>
          <cell r="E619" t="str">
            <v>MMDU-INDIR FIRED BURN MN GAS TR PR REG</v>
          </cell>
          <cell r="F619" t="str">
            <v>shared systems</v>
          </cell>
          <cell r="G619" t="str">
            <v>OLD MDU</v>
          </cell>
          <cell r="H619" t="str">
            <v>ABANDONED EQUIPMENT</v>
          </cell>
          <cell r="I619"/>
          <cell r="J619"/>
          <cell r="K619"/>
          <cell r="L619"/>
          <cell r="M619"/>
          <cell r="N619"/>
          <cell r="O619"/>
          <cell r="P619"/>
          <cell r="Q619"/>
          <cell r="R619"/>
          <cell r="S619"/>
          <cell r="T619"/>
          <cell r="U619">
            <v>9</v>
          </cell>
          <cell r="V619" t="str">
            <v>Run to Failure</v>
          </cell>
          <cell r="W619" t="str">
            <v>do not have</v>
          </cell>
        </row>
        <row r="620">
          <cell r="D620" t="str">
            <v>MEM-PRO-010-MDU-AEQ-6801</v>
          </cell>
          <cell r="E620" t="str">
            <v>MMDU-DRYER VENT VALVE</v>
          </cell>
          <cell r="F620" t="str">
            <v>shared systems</v>
          </cell>
          <cell r="G620" t="str">
            <v>OLD MDU</v>
          </cell>
          <cell r="H620" t="str">
            <v>ABANDONED EQUIPMENT</v>
          </cell>
          <cell r="I620"/>
          <cell r="J620"/>
          <cell r="K620"/>
          <cell r="L620"/>
          <cell r="M620"/>
          <cell r="N620"/>
          <cell r="O620"/>
          <cell r="P620"/>
          <cell r="Q620"/>
          <cell r="R620"/>
          <cell r="S620"/>
          <cell r="T620"/>
          <cell r="U620">
            <v>9</v>
          </cell>
          <cell r="V620" t="str">
            <v>Run to Failure</v>
          </cell>
          <cell r="W620" t="str">
            <v>do not have</v>
          </cell>
        </row>
        <row r="621">
          <cell r="D621" t="str">
            <v>MEM-PRO-010-MDU-AEQ-6802</v>
          </cell>
          <cell r="E621" t="str">
            <v>MMDU-DIR FIRED DRYER ACCESS DOOR SAFE SW</v>
          </cell>
          <cell r="F621" t="str">
            <v>shared systems</v>
          </cell>
          <cell r="G621" t="str">
            <v>OLD MDU</v>
          </cell>
          <cell r="H621" t="str">
            <v>ABANDONED EQUIPMENT</v>
          </cell>
          <cell r="I621"/>
          <cell r="J621"/>
          <cell r="K621"/>
          <cell r="L621"/>
          <cell r="M621"/>
          <cell r="N621"/>
          <cell r="O621"/>
          <cell r="P621"/>
          <cell r="Q621"/>
          <cell r="R621"/>
          <cell r="S621"/>
          <cell r="T621"/>
          <cell r="U621">
            <v>9</v>
          </cell>
          <cell r="V621" t="str">
            <v>Run to Failure</v>
          </cell>
          <cell r="W621" t="str">
            <v>do not have</v>
          </cell>
        </row>
        <row r="622">
          <cell r="D622" t="str">
            <v>MEM-PRO-010-MDU-AEQ-6803</v>
          </cell>
          <cell r="E622" t="str">
            <v>MMDU-COOLING RING AIR VALVE TO BURNER</v>
          </cell>
          <cell r="F622" t="str">
            <v>shared systems</v>
          </cell>
          <cell r="G622" t="str">
            <v>OLD MDU</v>
          </cell>
          <cell r="H622" t="str">
            <v>ABANDONED EQUIPMENT</v>
          </cell>
          <cell r="I622"/>
          <cell r="J622"/>
          <cell r="K622"/>
          <cell r="L622"/>
          <cell r="M622"/>
          <cell r="N622"/>
          <cell r="O622"/>
          <cell r="P622"/>
          <cell r="Q622"/>
          <cell r="R622"/>
          <cell r="S622"/>
          <cell r="T622"/>
          <cell r="U622">
            <v>9</v>
          </cell>
          <cell r="V622" t="str">
            <v>Run to Failure</v>
          </cell>
          <cell r="W622" t="str">
            <v>do not have</v>
          </cell>
        </row>
        <row r="623">
          <cell r="D623" t="str">
            <v>MEM-PRO-010-MDU-AEQ-6805</v>
          </cell>
          <cell r="E623" t="str">
            <v>MMDU-THROAT E &amp; W SPRAY WANDS (LIMIT SW)</v>
          </cell>
          <cell r="F623" t="str">
            <v>shared systems</v>
          </cell>
          <cell r="G623" t="str">
            <v>OLD MDU</v>
          </cell>
          <cell r="H623" t="str">
            <v>ABANDONED EQUIPMENT</v>
          </cell>
          <cell r="I623"/>
          <cell r="J623"/>
          <cell r="K623"/>
          <cell r="L623"/>
          <cell r="M623"/>
          <cell r="N623"/>
          <cell r="O623"/>
          <cell r="P623"/>
          <cell r="Q623"/>
          <cell r="R623"/>
          <cell r="S623"/>
          <cell r="T623"/>
          <cell r="U623">
            <v>9</v>
          </cell>
          <cell r="V623" t="str">
            <v>Run to Failure</v>
          </cell>
          <cell r="W623" t="str">
            <v>do not have</v>
          </cell>
        </row>
        <row r="624">
          <cell r="D624" t="str">
            <v>MEM-PRO-010-MDU-AEQ-6806</v>
          </cell>
          <cell r="E624" t="str">
            <v>MMDU-THROAT ALL SPRAY WANDS (LIMIT SW)</v>
          </cell>
          <cell r="F624" t="str">
            <v>shared systems</v>
          </cell>
          <cell r="G624" t="str">
            <v>OLD MDU</v>
          </cell>
          <cell r="H624" t="str">
            <v>ABANDONED EQUIPMENT</v>
          </cell>
          <cell r="I624"/>
          <cell r="J624"/>
          <cell r="K624"/>
          <cell r="L624"/>
          <cell r="M624"/>
          <cell r="N624"/>
          <cell r="O624"/>
          <cell r="P624"/>
          <cell r="Q624"/>
          <cell r="R624"/>
          <cell r="S624"/>
          <cell r="T624"/>
          <cell r="U624">
            <v>9</v>
          </cell>
          <cell r="V624" t="str">
            <v>Run to Failure</v>
          </cell>
          <cell r="W624" t="str">
            <v>do not have</v>
          </cell>
        </row>
        <row r="625">
          <cell r="D625" t="str">
            <v>MEM-PRO-010-MDU-AEQ-6807</v>
          </cell>
          <cell r="E625" t="str">
            <v>MMDU-N &amp; S SPRAY WANDS VALVE</v>
          </cell>
          <cell r="F625" t="str">
            <v>shared systems</v>
          </cell>
          <cell r="G625" t="str">
            <v>OLD MDU</v>
          </cell>
          <cell r="H625" t="str">
            <v>ABANDONED EQUIPMENT</v>
          </cell>
          <cell r="I625"/>
          <cell r="J625"/>
          <cell r="K625"/>
          <cell r="L625"/>
          <cell r="M625"/>
          <cell r="N625"/>
          <cell r="O625"/>
          <cell r="P625"/>
          <cell r="Q625"/>
          <cell r="R625"/>
          <cell r="S625"/>
          <cell r="T625"/>
          <cell r="U625">
            <v>9</v>
          </cell>
          <cell r="V625" t="str">
            <v>Run to Failure</v>
          </cell>
          <cell r="W625" t="str">
            <v>do not have</v>
          </cell>
        </row>
        <row r="626">
          <cell r="D626" t="str">
            <v>MEM-PRO-010-MDU-AEQ-6808</v>
          </cell>
          <cell r="E626" t="str">
            <v>MMDU-CITY WATER TO DRYER VALVE</v>
          </cell>
          <cell r="F626" t="str">
            <v>shared systems</v>
          </cell>
          <cell r="G626" t="str">
            <v>OLD MDU</v>
          </cell>
          <cell r="H626" t="str">
            <v>ABANDONED EQUIPMENT</v>
          </cell>
          <cell r="I626"/>
          <cell r="J626"/>
          <cell r="K626"/>
          <cell r="L626"/>
          <cell r="M626"/>
          <cell r="N626"/>
          <cell r="O626"/>
          <cell r="P626"/>
          <cell r="Q626"/>
          <cell r="R626"/>
          <cell r="S626"/>
          <cell r="T626"/>
          <cell r="U626">
            <v>9</v>
          </cell>
          <cell r="V626" t="str">
            <v>Run to Failure</v>
          </cell>
          <cell r="W626" t="str">
            <v>do not have</v>
          </cell>
        </row>
        <row r="627">
          <cell r="D627" t="str">
            <v>MEM-PRO-010-MDU-AEQ-6813</v>
          </cell>
          <cell r="E627" t="str">
            <v>MMDU-INDIR DRYER COOLING RING PRESS IND</v>
          </cell>
          <cell r="F627" t="str">
            <v>shared systems</v>
          </cell>
          <cell r="G627" t="str">
            <v>OLD MDU</v>
          </cell>
          <cell r="H627" t="str">
            <v>ABANDONED EQUIPMENT</v>
          </cell>
          <cell r="I627"/>
          <cell r="J627"/>
          <cell r="K627"/>
          <cell r="L627"/>
          <cell r="M627"/>
          <cell r="N627"/>
          <cell r="O627"/>
          <cell r="P627"/>
          <cell r="Q627"/>
          <cell r="R627"/>
          <cell r="S627"/>
          <cell r="T627"/>
          <cell r="U627">
            <v>9</v>
          </cell>
          <cell r="V627" t="str">
            <v>Run to Failure</v>
          </cell>
          <cell r="W627" t="str">
            <v>do not have</v>
          </cell>
        </row>
        <row r="628">
          <cell r="D628" t="str">
            <v>MEM-PRO-010-MDU-AEQ-6815</v>
          </cell>
          <cell r="E628" t="str">
            <v>MMDU-INLET FILTER FOR COOLING RING AIR</v>
          </cell>
          <cell r="F628" t="str">
            <v>shared systems</v>
          </cell>
          <cell r="G628" t="str">
            <v>OLD MDU</v>
          </cell>
          <cell r="H628" t="str">
            <v>ABANDONED EQUIPMENT</v>
          </cell>
          <cell r="I628"/>
          <cell r="J628"/>
          <cell r="K628"/>
          <cell r="L628">
            <v>16</v>
          </cell>
          <cell r="M628"/>
          <cell r="N628"/>
          <cell r="O628"/>
          <cell r="P628"/>
          <cell r="Q628"/>
          <cell r="R628"/>
          <cell r="S628"/>
          <cell r="T628"/>
          <cell r="U628">
            <v>8</v>
          </cell>
          <cell r="V628" t="str">
            <v>Stratagy</v>
          </cell>
          <cell r="W628" t="str">
            <v>do not have</v>
          </cell>
        </row>
        <row r="629">
          <cell r="D629" t="str">
            <v>MEM-PRO-010-MDU-AEQ-6817</v>
          </cell>
          <cell r="E629" t="str">
            <v>MMDU-AIR VALVE TO DRYER VENTURI</v>
          </cell>
          <cell r="F629" t="str">
            <v>shared systems</v>
          </cell>
          <cell r="G629" t="str">
            <v>OLD MDU</v>
          </cell>
          <cell r="H629" t="str">
            <v>ABANDONED EQUIPMENT</v>
          </cell>
          <cell r="I629"/>
          <cell r="J629"/>
          <cell r="K629"/>
          <cell r="L629"/>
          <cell r="M629"/>
          <cell r="N629"/>
          <cell r="O629"/>
          <cell r="P629"/>
          <cell r="Q629"/>
          <cell r="R629"/>
          <cell r="S629"/>
          <cell r="T629"/>
          <cell r="U629">
            <v>9</v>
          </cell>
          <cell r="V629" t="str">
            <v>Run to Failure</v>
          </cell>
          <cell r="W629" t="str">
            <v>do not have</v>
          </cell>
        </row>
        <row r="630">
          <cell r="D630" t="str">
            <v>MEM-PRO-010-MDU-AEQ-6819</v>
          </cell>
          <cell r="E630" t="str">
            <v>MMDU-AIR VALVE TO DRYER VENTURI</v>
          </cell>
          <cell r="F630" t="str">
            <v>shared systems</v>
          </cell>
          <cell r="G630" t="str">
            <v>OLD MDU</v>
          </cell>
          <cell r="H630" t="str">
            <v>ABANDONED EQUIPMENT</v>
          </cell>
          <cell r="I630"/>
          <cell r="J630"/>
          <cell r="K630"/>
          <cell r="L630"/>
          <cell r="M630"/>
          <cell r="N630"/>
          <cell r="O630"/>
          <cell r="P630"/>
          <cell r="Q630"/>
          <cell r="R630"/>
          <cell r="S630"/>
          <cell r="T630"/>
          <cell r="U630">
            <v>9</v>
          </cell>
          <cell r="V630" t="str">
            <v>Run to Failure</v>
          </cell>
          <cell r="W630" t="str">
            <v>do not have</v>
          </cell>
        </row>
        <row r="631">
          <cell r="D631" t="str">
            <v>MEM-PRO-010-MDU-AEQ-6831</v>
          </cell>
          <cell r="E631" t="str">
            <v>MMDU-DIR FIRED DRYER FLAME ELEMENT</v>
          </cell>
          <cell r="F631" t="str">
            <v>shared systems</v>
          </cell>
          <cell r="G631" t="str">
            <v>OLD MDU</v>
          </cell>
          <cell r="H631" t="str">
            <v>ABANDONED EQUIPMENT</v>
          </cell>
          <cell r="I631"/>
          <cell r="J631"/>
          <cell r="K631"/>
          <cell r="L631"/>
          <cell r="M631"/>
          <cell r="N631"/>
          <cell r="O631"/>
          <cell r="P631"/>
          <cell r="Q631"/>
          <cell r="R631"/>
          <cell r="S631"/>
          <cell r="T631"/>
          <cell r="U631">
            <v>9</v>
          </cell>
          <cell r="V631" t="str">
            <v>Run to Failure</v>
          </cell>
          <cell r="W631" t="str">
            <v>do not have</v>
          </cell>
        </row>
        <row r="632">
          <cell r="D632" t="str">
            <v>MEM-PRO-010-MDU-AEQ-6832</v>
          </cell>
          <cell r="E632" t="str">
            <v>MMDU-DIR FIRED BURNER, IGNITION X-FORMER</v>
          </cell>
          <cell r="F632" t="str">
            <v>shared systems</v>
          </cell>
          <cell r="G632" t="str">
            <v>OLD MDU</v>
          </cell>
          <cell r="H632" t="str">
            <v>ABANDONED EQUIPMENT</v>
          </cell>
          <cell r="I632"/>
          <cell r="J632"/>
          <cell r="K632"/>
          <cell r="L632"/>
          <cell r="M632"/>
          <cell r="N632"/>
          <cell r="O632"/>
          <cell r="P632"/>
          <cell r="Q632"/>
          <cell r="R632"/>
          <cell r="S632"/>
          <cell r="T632"/>
          <cell r="U632">
            <v>9</v>
          </cell>
          <cell r="V632" t="str">
            <v>Run to Failure</v>
          </cell>
          <cell r="W632" t="str">
            <v>do not have</v>
          </cell>
        </row>
        <row r="633">
          <cell r="D633" t="str">
            <v>MEM-PRO-010-MDU-AEQ-6838</v>
          </cell>
          <cell r="E633" t="str">
            <v>MMDU-DIFF PRESS IND ACROSS E DRYER COLL</v>
          </cell>
          <cell r="F633" t="str">
            <v>shared systems</v>
          </cell>
          <cell r="G633" t="str">
            <v>OLD MDU</v>
          </cell>
          <cell r="H633" t="str">
            <v>ABANDONED EQUIPMENT</v>
          </cell>
          <cell r="I633"/>
          <cell r="J633"/>
          <cell r="K633"/>
          <cell r="L633"/>
          <cell r="M633"/>
          <cell r="N633"/>
          <cell r="O633"/>
          <cell r="P633"/>
          <cell r="Q633"/>
          <cell r="R633"/>
          <cell r="S633"/>
          <cell r="T633"/>
          <cell r="U633">
            <v>9</v>
          </cell>
          <cell r="V633" t="str">
            <v>Run to Failure</v>
          </cell>
          <cell r="W633" t="str">
            <v>do not have</v>
          </cell>
        </row>
        <row r="634">
          <cell r="D634" t="str">
            <v>MEM-PRO-010-MDU-AEQ-6839</v>
          </cell>
          <cell r="E634" t="str">
            <v>MMDU-EAST COLLECTOR AIR RECEIVER</v>
          </cell>
          <cell r="F634" t="str">
            <v>shared systems</v>
          </cell>
          <cell r="G634" t="str">
            <v>OLD MDU</v>
          </cell>
          <cell r="H634" t="str">
            <v>ABANDONED EQUIPMENT</v>
          </cell>
          <cell r="I634"/>
          <cell r="J634"/>
          <cell r="K634"/>
          <cell r="L634"/>
          <cell r="M634"/>
          <cell r="N634"/>
          <cell r="O634"/>
          <cell r="P634"/>
          <cell r="Q634"/>
          <cell r="R634"/>
          <cell r="S634"/>
          <cell r="T634"/>
          <cell r="U634">
            <v>9</v>
          </cell>
          <cell r="V634" t="str">
            <v>Run to Failure</v>
          </cell>
          <cell r="W634" t="str">
            <v>do not have</v>
          </cell>
        </row>
        <row r="635">
          <cell r="D635" t="str">
            <v>MEM-PRO-010-MDU-AEQ-6842</v>
          </cell>
          <cell r="E635" t="str">
            <v>MMDU-EAST COLLECTOR BAG POPPER FLOW VLV</v>
          </cell>
          <cell r="F635" t="str">
            <v>shared systems</v>
          </cell>
          <cell r="G635" t="str">
            <v>OLD MDU</v>
          </cell>
          <cell r="H635" t="str">
            <v>ABANDONED EQUIPMENT</v>
          </cell>
          <cell r="I635"/>
          <cell r="J635"/>
          <cell r="K635"/>
          <cell r="L635"/>
          <cell r="M635"/>
          <cell r="N635"/>
          <cell r="O635"/>
          <cell r="P635"/>
          <cell r="Q635"/>
          <cell r="R635"/>
          <cell r="S635"/>
          <cell r="T635"/>
          <cell r="U635">
            <v>9</v>
          </cell>
          <cell r="V635" t="str">
            <v>Run to Failure</v>
          </cell>
          <cell r="W635" t="str">
            <v>do not have</v>
          </cell>
        </row>
        <row r="636">
          <cell r="D636" t="str">
            <v>MEM-PRO-010-MDU-AEQ-6843</v>
          </cell>
          <cell r="E636" t="str">
            <v>MMDU-EAST COLLECTOR ACCESS DOOR SW</v>
          </cell>
          <cell r="F636" t="str">
            <v>shared systems</v>
          </cell>
          <cell r="G636" t="str">
            <v>OLD MDU</v>
          </cell>
          <cell r="H636" t="str">
            <v>ABANDONED EQUIPMENT</v>
          </cell>
          <cell r="I636"/>
          <cell r="J636"/>
          <cell r="K636"/>
          <cell r="L636"/>
          <cell r="M636"/>
          <cell r="N636"/>
          <cell r="O636"/>
          <cell r="P636"/>
          <cell r="Q636"/>
          <cell r="R636"/>
          <cell r="S636"/>
          <cell r="T636"/>
          <cell r="U636">
            <v>9</v>
          </cell>
          <cell r="V636" t="str">
            <v>Run to Failure</v>
          </cell>
          <cell r="W636" t="str">
            <v>do not have</v>
          </cell>
        </row>
        <row r="637">
          <cell r="D637" t="str">
            <v>MEM-PRO-010-MDU-AEQ-6847</v>
          </cell>
          <cell r="E637" t="str">
            <v>MMDU-DIFF PRESS IND ACROSS W. DRYER COLL</v>
          </cell>
          <cell r="F637" t="str">
            <v>shared systems</v>
          </cell>
          <cell r="G637" t="str">
            <v>OLD MDU</v>
          </cell>
          <cell r="H637" t="str">
            <v>ABANDONED EQUIPMENT</v>
          </cell>
          <cell r="I637"/>
          <cell r="J637"/>
          <cell r="K637"/>
          <cell r="L637"/>
          <cell r="M637"/>
          <cell r="N637"/>
          <cell r="O637"/>
          <cell r="P637"/>
          <cell r="Q637"/>
          <cell r="R637"/>
          <cell r="S637"/>
          <cell r="T637"/>
          <cell r="U637">
            <v>9</v>
          </cell>
          <cell r="V637" t="str">
            <v>Run to Failure</v>
          </cell>
          <cell r="W637" t="str">
            <v>do not have</v>
          </cell>
        </row>
        <row r="638">
          <cell r="D638" t="str">
            <v>MEM-PRO-010-MDU-AEQ-6848</v>
          </cell>
          <cell r="E638" t="str">
            <v>MMDU-WEST COLLECTOR AIR RECEIVER</v>
          </cell>
          <cell r="F638" t="str">
            <v>shared systems</v>
          </cell>
          <cell r="G638" t="str">
            <v>OLD MDU</v>
          </cell>
          <cell r="H638" t="str">
            <v>ABANDONED EQUIPMENT</v>
          </cell>
          <cell r="I638" t="str">
            <v>Tank</v>
          </cell>
          <cell r="J638"/>
          <cell r="K638"/>
          <cell r="L638"/>
          <cell r="M638"/>
          <cell r="N638"/>
          <cell r="O638"/>
          <cell r="P638"/>
          <cell r="Q638"/>
          <cell r="R638"/>
          <cell r="S638"/>
          <cell r="T638"/>
          <cell r="U638">
            <v>9</v>
          </cell>
          <cell r="V638" t="str">
            <v>Run to Failure</v>
          </cell>
          <cell r="W638" t="str">
            <v>do not have</v>
          </cell>
        </row>
        <row r="639">
          <cell r="D639" t="str">
            <v>MEM-PRO-010-MDU-AEQ-6851</v>
          </cell>
          <cell r="E639" t="str">
            <v>MMDU-WEST COLLICTOR BAG POPPER FLOW VLV</v>
          </cell>
          <cell r="F639" t="str">
            <v>shared systems</v>
          </cell>
          <cell r="G639" t="str">
            <v>OLD MDU</v>
          </cell>
          <cell r="H639" t="str">
            <v>ABANDONED EQUIPMENT</v>
          </cell>
          <cell r="I639"/>
          <cell r="J639"/>
          <cell r="K639"/>
          <cell r="L639"/>
          <cell r="M639"/>
          <cell r="N639"/>
          <cell r="O639"/>
          <cell r="P639"/>
          <cell r="Q639"/>
          <cell r="R639"/>
          <cell r="S639"/>
          <cell r="T639"/>
          <cell r="U639">
            <v>9</v>
          </cell>
          <cell r="V639" t="str">
            <v>Run to Failure</v>
          </cell>
          <cell r="W639" t="str">
            <v>do not have</v>
          </cell>
        </row>
        <row r="640">
          <cell r="D640" t="str">
            <v>MEM-PRO-010-MDU-AEQ-6852</v>
          </cell>
          <cell r="E640" t="str">
            <v>MMDU-WEST COLLECTOR ACCESS DOOR SWITCH</v>
          </cell>
          <cell r="F640" t="str">
            <v>shared systems</v>
          </cell>
          <cell r="G640" t="str">
            <v>OLD MDU</v>
          </cell>
          <cell r="H640" t="str">
            <v>ABANDONED EQUIPMENT</v>
          </cell>
          <cell r="I640"/>
          <cell r="J640"/>
          <cell r="K640"/>
          <cell r="L640"/>
          <cell r="M640"/>
          <cell r="N640"/>
          <cell r="O640"/>
          <cell r="P640"/>
          <cell r="Q640"/>
          <cell r="R640"/>
          <cell r="S640"/>
          <cell r="T640"/>
          <cell r="U640">
            <v>9</v>
          </cell>
          <cell r="V640" t="str">
            <v>Run to Failure</v>
          </cell>
          <cell r="W640" t="str">
            <v>do not have</v>
          </cell>
        </row>
        <row r="641">
          <cell r="D641" t="str">
            <v>MEM-PRO-010-MDU-AEQ-6856</v>
          </cell>
          <cell r="E641" t="str">
            <v>MMDU-COLLECTOR #1 BAG POPPER</v>
          </cell>
          <cell r="F641" t="str">
            <v>shared systems</v>
          </cell>
          <cell r="G641" t="str">
            <v>OLD MDU</v>
          </cell>
          <cell r="H641" t="str">
            <v>ABANDONED EQUIPMENT</v>
          </cell>
          <cell r="I641"/>
          <cell r="J641"/>
          <cell r="K641"/>
          <cell r="L641"/>
          <cell r="M641"/>
          <cell r="N641"/>
          <cell r="O641"/>
          <cell r="P641"/>
          <cell r="Q641"/>
          <cell r="R641"/>
          <cell r="S641"/>
          <cell r="T641"/>
          <cell r="U641">
            <v>9</v>
          </cell>
          <cell r="V641" t="str">
            <v>Run to Failure</v>
          </cell>
          <cell r="W641" t="str">
            <v>do not have</v>
          </cell>
        </row>
        <row r="642">
          <cell r="D642" t="str">
            <v>MEM-PRO-010-MDU-AEQ-6858</v>
          </cell>
          <cell r="E642" t="str">
            <v>MMDU-COLLECTOR #1 DIFFERENTIAL PRESS IND</v>
          </cell>
          <cell r="F642" t="str">
            <v>shared systems</v>
          </cell>
          <cell r="G642" t="str">
            <v>OLD MDU</v>
          </cell>
          <cell r="H642" t="str">
            <v>ABANDONED EQUIPMENT</v>
          </cell>
          <cell r="I642"/>
          <cell r="J642"/>
          <cell r="K642"/>
          <cell r="L642"/>
          <cell r="M642"/>
          <cell r="N642"/>
          <cell r="O642"/>
          <cell r="P642"/>
          <cell r="Q642"/>
          <cell r="R642"/>
          <cell r="S642"/>
          <cell r="T642"/>
          <cell r="U642">
            <v>9</v>
          </cell>
          <cell r="V642" t="str">
            <v>Run to Failure</v>
          </cell>
          <cell r="W642" t="str">
            <v>do not have</v>
          </cell>
        </row>
        <row r="643">
          <cell r="D643" t="str">
            <v>MEM-PRO-010-MDU-AEQ-6861</v>
          </cell>
          <cell r="E643" t="str">
            <v>MMDU-COLLECTOR #1 LEVEL ELEMENT</v>
          </cell>
          <cell r="F643" t="str">
            <v>shared systems</v>
          </cell>
          <cell r="G643" t="str">
            <v>OLD MDU</v>
          </cell>
          <cell r="H643" t="str">
            <v>ABANDONED EQUIPMENT</v>
          </cell>
          <cell r="I643"/>
          <cell r="J643"/>
          <cell r="K643"/>
          <cell r="L643"/>
          <cell r="M643"/>
          <cell r="N643"/>
          <cell r="O643"/>
          <cell r="P643"/>
          <cell r="Q643"/>
          <cell r="R643"/>
          <cell r="S643"/>
          <cell r="T643"/>
          <cell r="U643">
            <v>9</v>
          </cell>
          <cell r="V643" t="str">
            <v>Run to Failure</v>
          </cell>
          <cell r="W643" t="str">
            <v>do not have</v>
          </cell>
        </row>
        <row r="644">
          <cell r="D644" t="str">
            <v>MEM-PRO-010-MDU-AEQ-6866</v>
          </cell>
          <cell r="E644" t="str">
            <v>MMDU-ROTARY VLV #7742 PRESS SAFETY VLV</v>
          </cell>
          <cell r="F644" t="str">
            <v>shared systems</v>
          </cell>
          <cell r="G644" t="str">
            <v>OLD MDU</v>
          </cell>
          <cell r="H644" t="str">
            <v>ABANDONED EQUIPMENT</v>
          </cell>
          <cell r="I644"/>
          <cell r="J644"/>
          <cell r="K644"/>
          <cell r="L644"/>
          <cell r="M644"/>
          <cell r="N644"/>
          <cell r="O644"/>
          <cell r="P644"/>
          <cell r="Q644"/>
          <cell r="R644"/>
          <cell r="S644"/>
          <cell r="T644"/>
          <cell r="U644">
            <v>9</v>
          </cell>
          <cell r="V644" t="str">
            <v>Run to Failure</v>
          </cell>
          <cell r="W644" t="str">
            <v>do not have</v>
          </cell>
        </row>
        <row r="645">
          <cell r="D645" t="str">
            <v>MEM-PRO-010-MDU-AEQ-6869</v>
          </cell>
          <cell r="E645" t="str">
            <v>MMDU-COLLECTOR #2 AIR HAMMER VALVE</v>
          </cell>
          <cell r="F645" t="str">
            <v>shared systems</v>
          </cell>
          <cell r="G645" t="str">
            <v>OLD MDU</v>
          </cell>
          <cell r="H645" t="str">
            <v>ABANDONED EQUIPMENT</v>
          </cell>
          <cell r="I645"/>
          <cell r="J645"/>
          <cell r="K645"/>
          <cell r="L645"/>
          <cell r="M645"/>
          <cell r="N645"/>
          <cell r="O645"/>
          <cell r="P645"/>
          <cell r="Q645"/>
          <cell r="R645"/>
          <cell r="S645"/>
          <cell r="T645"/>
          <cell r="U645">
            <v>9</v>
          </cell>
          <cell r="V645" t="str">
            <v>Run to Failure</v>
          </cell>
          <cell r="W645" t="str">
            <v>do not have</v>
          </cell>
        </row>
        <row r="646">
          <cell r="D646" t="str">
            <v>MEM-PRO-010-MDU-AEQ-6871</v>
          </cell>
          <cell r="E646" t="str">
            <v>MMDU-DRYER COLLECTOR EXHAUST FLOW METER</v>
          </cell>
          <cell r="F646" t="str">
            <v>shared systems</v>
          </cell>
          <cell r="G646" t="str">
            <v>OLD MDU</v>
          </cell>
          <cell r="H646" t="str">
            <v>ABANDONED EQUIPMENT</v>
          </cell>
          <cell r="I646"/>
          <cell r="J646"/>
          <cell r="K646"/>
          <cell r="L646"/>
          <cell r="M646"/>
          <cell r="N646"/>
          <cell r="O646"/>
          <cell r="P646"/>
          <cell r="Q646"/>
          <cell r="R646"/>
          <cell r="S646"/>
          <cell r="T646"/>
          <cell r="U646">
            <v>9</v>
          </cell>
          <cell r="V646" t="str">
            <v>Run to Failure</v>
          </cell>
          <cell r="W646" t="str">
            <v>do not have</v>
          </cell>
        </row>
        <row r="647">
          <cell r="D647" t="str">
            <v>MEM-PRO-010-MDU-AEQ-6874</v>
          </cell>
          <cell r="E647" t="str">
            <v>MMDU-DRYER COLLECTOR EXHAUST PRESS SW</v>
          </cell>
          <cell r="F647" t="str">
            <v>shared systems</v>
          </cell>
          <cell r="G647" t="str">
            <v>OLD MDU</v>
          </cell>
          <cell r="H647" t="str">
            <v>ABANDONED EQUIPMENT</v>
          </cell>
          <cell r="I647"/>
          <cell r="J647"/>
          <cell r="K647"/>
          <cell r="L647"/>
          <cell r="M647"/>
          <cell r="N647"/>
          <cell r="O647"/>
          <cell r="P647"/>
          <cell r="Q647"/>
          <cell r="R647"/>
          <cell r="S647"/>
          <cell r="T647"/>
          <cell r="U647">
            <v>9</v>
          </cell>
          <cell r="V647" t="str">
            <v>Run to Failure</v>
          </cell>
          <cell r="W647" t="str">
            <v>do not have</v>
          </cell>
        </row>
        <row r="648">
          <cell r="D648" t="str">
            <v>MEM-PRO-010-MDU-AEQ-6877</v>
          </cell>
          <cell r="E648" t="str">
            <v>MMDU-DRYER COLLECTOR EXHAUST</v>
          </cell>
          <cell r="F648" t="str">
            <v>shared systems</v>
          </cell>
          <cell r="G648" t="str">
            <v>OLD MDU</v>
          </cell>
          <cell r="H648" t="str">
            <v>ABANDONED EQUIPMENT</v>
          </cell>
          <cell r="I648"/>
          <cell r="J648"/>
          <cell r="K648"/>
          <cell r="L648"/>
          <cell r="M648"/>
          <cell r="N648"/>
          <cell r="O648"/>
          <cell r="P648"/>
          <cell r="Q648"/>
          <cell r="R648"/>
          <cell r="S648"/>
          <cell r="T648"/>
          <cell r="U648">
            <v>9</v>
          </cell>
          <cell r="V648" t="str">
            <v>Run to Failure</v>
          </cell>
          <cell r="W648" t="str">
            <v>do not have</v>
          </cell>
        </row>
        <row r="649">
          <cell r="D649" t="str">
            <v>MEM-PRO-011-PKG-BLD-6627</v>
          </cell>
          <cell r="E649" t="str">
            <v>MP1B-PRODUCT COLLECTOR SURGE BIN</v>
          </cell>
          <cell r="F649" t="str">
            <v>P1</v>
          </cell>
          <cell r="G649" t="str">
            <v>PACKAGING</v>
          </cell>
          <cell r="H649" t="str">
            <v>BLENDING</v>
          </cell>
          <cell r="I649"/>
          <cell r="J649"/>
          <cell r="K649"/>
          <cell r="L649"/>
          <cell r="M649"/>
          <cell r="N649"/>
          <cell r="O649"/>
          <cell r="P649" t="str">
            <v>Yes</v>
          </cell>
          <cell r="Q649"/>
          <cell r="R649"/>
          <cell r="S649"/>
          <cell r="T649"/>
          <cell r="U649">
            <v>8</v>
          </cell>
          <cell r="V649" t="str">
            <v>Stratagy</v>
          </cell>
          <cell r="W649"/>
        </row>
        <row r="650">
          <cell r="D650" t="str">
            <v>MEM-PRO-011-PKG-BLD-1240</v>
          </cell>
          <cell r="E650" t="str">
            <v>MP1-LEC. TANK TEMP. XMITR</v>
          </cell>
          <cell r="F650" t="str">
            <v>P1</v>
          </cell>
          <cell r="G650" t="str">
            <v>PACKAGING</v>
          </cell>
          <cell r="H650" t="str">
            <v>BLENDING</v>
          </cell>
          <cell r="I650"/>
          <cell r="J650"/>
          <cell r="K650"/>
          <cell r="L650"/>
          <cell r="M650"/>
          <cell r="N650"/>
          <cell r="O650"/>
          <cell r="P650"/>
          <cell r="Q650"/>
          <cell r="R650"/>
          <cell r="S650"/>
          <cell r="T650"/>
          <cell r="U650">
            <v>9</v>
          </cell>
          <cell r="V650" t="str">
            <v>Run to Failure</v>
          </cell>
          <cell r="W650"/>
        </row>
        <row r="651">
          <cell r="D651" t="str">
            <v>MEM-PRO-010-MDU-AEQ-6878</v>
          </cell>
          <cell r="E651" t="str">
            <v>MMDU-DRYER COLLECTOR EXH CIP ISO VLV</v>
          </cell>
          <cell r="F651" t="str">
            <v>shared systems</v>
          </cell>
          <cell r="G651" t="str">
            <v>OLD MDU</v>
          </cell>
          <cell r="H651" t="str">
            <v>ABANDONED EQUIPMENT</v>
          </cell>
          <cell r="I651"/>
          <cell r="J651"/>
          <cell r="K651"/>
          <cell r="L651"/>
          <cell r="M651"/>
          <cell r="N651"/>
          <cell r="O651"/>
          <cell r="P651"/>
          <cell r="Q651"/>
          <cell r="R651"/>
          <cell r="S651"/>
          <cell r="T651"/>
          <cell r="U651">
            <v>9</v>
          </cell>
          <cell r="V651" t="str">
            <v>Run to Failure</v>
          </cell>
          <cell r="W651" t="str">
            <v>do not have</v>
          </cell>
        </row>
        <row r="652">
          <cell r="D652" t="str">
            <v>MEM-PRO-010-MDU-AEQ-6879</v>
          </cell>
          <cell r="E652" t="str">
            <v>MMDU-DRYER HEAT EXCHANGER</v>
          </cell>
          <cell r="F652" t="str">
            <v>shared systems</v>
          </cell>
          <cell r="G652" t="str">
            <v>OLD MDU</v>
          </cell>
          <cell r="H652" t="str">
            <v>ABANDONED EQUIPMENT</v>
          </cell>
          <cell r="I652"/>
          <cell r="J652"/>
          <cell r="K652"/>
          <cell r="L652"/>
          <cell r="M652"/>
          <cell r="N652"/>
          <cell r="O652"/>
          <cell r="P652"/>
          <cell r="Q652"/>
          <cell r="R652"/>
          <cell r="S652"/>
          <cell r="T652"/>
          <cell r="U652">
            <v>9</v>
          </cell>
          <cell r="V652" t="str">
            <v>Run to Failure</v>
          </cell>
          <cell r="W652" t="str">
            <v>do not have</v>
          </cell>
        </row>
        <row r="653">
          <cell r="D653" t="str">
            <v>MEM-PRO-010-MDU-AEQ-6881</v>
          </cell>
          <cell r="E653" t="str">
            <v>MMDU-DRYER HEAT EXCHANGER LEVEL SWITCH</v>
          </cell>
          <cell r="F653" t="str">
            <v>shared systems</v>
          </cell>
          <cell r="G653" t="str">
            <v>OLD MDU</v>
          </cell>
          <cell r="H653" t="str">
            <v>ABANDONED EQUIPMENT</v>
          </cell>
          <cell r="I653"/>
          <cell r="J653"/>
          <cell r="K653"/>
          <cell r="L653"/>
          <cell r="M653"/>
          <cell r="N653"/>
          <cell r="O653"/>
          <cell r="P653"/>
          <cell r="Q653"/>
          <cell r="R653"/>
          <cell r="S653"/>
          <cell r="T653"/>
          <cell r="U653">
            <v>9</v>
          </cell>
          <cell r="V653" t="str">
            <v>Run to Failure</v>
          </cell>
          <cell r="W653" t="str">
            <v>do not have</v>
          </cell>
        </row>
        <row r="654">
          <cell r="D654" t="str">
            <v>MEM-PRO-010-MDU-AEQ-6882</v>
          </cell>
          <cell r="E654" t="str">
            <v>MMDU-DRYER HEAT EXCHANGER LEVEL SWITCH</v>
          </cell>
          <cell r="F654" t="str">
            <v>shared systems</v>
          </cell>
          <cell r="G654" t="str">
            <v>OLD MDU</v>
          </cell>
          <cell r="H654" t="str">
            <v>ABANDONED EQUIPMENT</v>
          </cell>
          <cell r="I654"/>
          <cell r="J654"/>
          <cell r="K654"/>
          <cell r="L654"/>
          <cell r="M654"/>
          <cell r="N654"/>
          <cell r="O654"/>
          <cell r="P654"/>
          <cell r="Q654"/>
          <cell r="R654"/>
          <cell r="S654"/>
          <cell r="T654"/>
          <cell r="U654">
            <v>9</v>
          </cell>
          <cell r="V654" t="str">
            <v>Run to Failure</v>
          </cell>
          <cell r="W654" t="str">
            <v>do not have</v>
          </cell>
        </row>
        <row r="655">
          <cell r="D655" t="str">
            <v>MEM-PRO-010-MDU-AEQ-6883</v>
          </cell>
          <cell r="E655" t="str">
            <v>MMDU-DRYER HEAT EXCHANGER</v>
          </cell>
          <cell r="F655" t="str">
            <v>shared systems</v>
          </cell>
          <cell r="G655" t="str">
            <v>OLD MDU</v>
          </cell>
          <cell r="H655" t="str">
            <v>ABANDONED EQUIPMENT</v>
          </cell>
          <cell r="I655"/>
          <cell r="J655"/>
          <cell r="K655"/>
          <cell r="L655"/>
          <cell r="M655"/>
          <cell r="N655"/>
          <cell r="O655"/>
          <cell r="P655"/>
          <cell r="Q655"/>
          <cell r="R655"/>
          <cell r="S655"/>
          <cell r="T655"/>
          <cell r="U655">
            <v>9</v>
          </cell>
          <cell r="V655" t="str">
            <v>Run to Failure</v>
          </cell>
          <cell r="W655" t="str">
            <v>do not have</v>
          </cell>
        </row>
        <row r="656">
          <cell r="D656" t="str">
            <v>MEM-PRO-010-MDU-AEQ-6886</v>
          </cell>
          <cell r="E656" t="str">
            <v>MMDU-DRYER STACK</v>
          </cell>
          <cell r="F656" t="str">
            <v>shared systems</v>
          </cell>
          <cell r="G656" t="str">
            <v>OLD MDU</v>
          </cell>
          <cell r="H656" t="str">
            <v>ABANDONED EQUIPMENT</v>
          </cell>
          <cell r="I656"/>
          <cell r="J656"/>
          <cell r="K656"/>
          <cell r="L656"/>
          <cell r="M656"/>
          <cell r="N656"/>
          <cell r="O656"/>
          <cell r="P656"/>
          <cell r="Q656"/>
          <cell r="R656"/>
          <cell r="S656"/>
          <cell r="T656"/>
          <cell r="U656">
            <v>9</v>
          </cell>
          <cell r="V656" t="str">
            <v>Run to Failure</v>
          </cell>
          <cell r="W656" t="str">
            <v>do not have</v>
          </cell>
        </row>
        <row r="657">
          <cell r="D657" t="str">
            <v>MEM-PRO-010-MDU-AEQ-6889</v>
          </cell>
          <cell r="E657" t="str">
            <v>MMDU-DRYER EXPANSION TANK LEVEL SWITCH</v>
          </cell>
          <cell r="F657" t="str">
            <v>shared systems</v>
          </cell>
          <cell r="G657" t="str">
            <v>OLD MDU</v>
          </cell>
          <cell r="H657" t="str">
            <v>ABANDONED EQUIPMENT</v>
          </cell>
          <cell r="I657"/>
          <cell r="J657"/>
          <cell r="K657"/>
          <cell r="L657"/>
          <cell r="M657"/>
          <cell r="N657"/>
          <cell r="O657"/>
          <cell r="P657"/>
          <cell r="Q657"/>
          <cell r="R657"/>
          <cell r="S657"/>
          <cell r="T657"/>
          <cell r="U657">
            <v>9</v>
          </cell>
          <cell r="V657" t="str">
            <v>Run to Failure</v>
          </cell>
          <cell r="W657" t="str">
            <v>do not have</v>
          </cell>
        </row>
        <row r="658">
          <cell r="D658" t="str">
            <v>MEM-PRO-010-MDU-AEQ-6964</v>
          </cell>
          <cell r="E658" t="str">
            <v>MMDU-AHU #4 (HEAT RECOVERY HEAT EXCHNGR)</v>
          </cell>
          <cell r="F658" t="str">
            <v>shared systems</v>
          </cell>
          <cell r="G658" t="str">
            <v>OLD MDU</v>
          </cell>
          <cell r="H658" t="str">
            <v>ABANDONED EQUIPMENT</v>
          </cell>
          <cell r="I658"/>
          <cell r="J658"/>
          <cell r="K658"/>
          <cell r="L658"/>
          <cell r="M658"/>
          <cell r="N658"/>
          <cell r="O658"/>
          <cell r="P658"/>
          <cell r="Q658"/>
          <cell r="R658"/>
          <cell r="S658"/>
          <cell r="T658"/>
          <cell r="U658">
            <v>9</v>
          </cell>
          <cell r="V658" t="str">
            <v>Run to Failure</v>
          </cell>
          <cell r="W658" t="str">
            <v>do not have</v>
          </cell>
        </row>
        <row r="659">
          <cell r="D659" t="str">
            <v>MEM-PRO-010-MDU-AEQ-6892</v>
          </cell>
          <cell r="E659" t="str">
            <v>MMDU-DRYER HEAT RECOVERY FLOWMETER</v>
          </cell>
          <cell r="F659" t="str">
            <v>shared systems</v>
          </cell>
          <cell r="G659" t="str">
            <v>OLD MDU</v>
          </cell>
          <cell r="H659" t="str">
            <v>ABANDONED EQUIPMENT</v>
          </cell>
          <cell r="I659"/>
          <cell r="J659"/>
          <cell r="K659"/>
          <cell r="L659"/>
          <cell r="M659"/>
          <cell r="N659"/>
          <cell r="O659"/>
          <cell r="P659"/>
          <cell r="Q659"/>
          <cell r="R659"/>
          <cell r="S659"/>
          <cell r="T659"/>
          <cell r="U659">
            <v>9</v>
          </cell>
          <cell r="V659" t="str">
            <v>Run to Failure</v>
          </cell>
          <cell r="W659" t="str">
            <v>do not have</v>
          </cell>
        </row>
        <row r="660">
          <cell r="D660" t="str">
            <v>MEM-PRO-010-MDU-AEQ-6897</v>
          </cell>
          <cell r="E660" t="str">
            <v>MMDU-DRYER HEAT EXCHANGER CIP VALVE</v>
          </cell>
          <cell r="F660" t="str">
            <v>shared systems</v>
          </cell>
          <cell r="G660" t="str">
            <v>OLD MDU</v>
          </cell>
          <cell r="H660" t="str">
            <v>ABANDONED EQUIPMENT</v>
          </cell>
          <cell r="I660"/>
          <cell r="J660"/>
          <cell r="K660"/>
          <cell r="L660"/>
          <cell r="M660"/>
          <cell r="N660"/>
          <cell r="O660"/>
          <cell r="P660"/>
          <cell r="Q660"/>
          <cell r="R660"/>
          <cell r="S660"/>
          <cell r="T660"/>
          <cell r="U660">
            <v>9</v>
          </cell>
          <cell r="V660" t="str">
            <v>Run to Failure</v>
          </cell>
          <cell r="W660" t="str">
            <v>do not have</v>
          </cell>
        </row>
        <row r="661">
          <cell r="D661" t="str">
            <v>MEM-PRO-010-MDU-AEQ-6898</v>
          </cell>
          <cell r="E661" t="str">
            <v>MMDU-DRYER HEAT EXCHANGER CIP VALVE</v>
          </cell>
          <cell r="F661" t="str">
            <v>shared systems</v>
          </cell>
          <cell r="G661" t="str">
            <v>OLD MDU</v>
          </cell>
          <cell r="H661" t="str">
            <v>ABANDONED EQUIPMENT</v>
          </cell>
          <cell r="I661"/>
          <cell r="J661"/>
          <cell r="K661"/>
          <cell r="L661"/>
          <cell r="M661"/>
          <cell r="N661"/>
          <cell r="O661"/>
          <cell r="P661"/>
          <cell r="Q661"/>
          <cell r="R661"/>
          <cell r="S661"/>
          <cell r="T661"/>
          <cell r="U661">
            <v>9</v>
          </cell>
          <cell r="V661" t="str">
            <v>Run to Failure</v>
          </cell>
          <cell r="W661" t="str">
            <v>do not have</v>
          </cell>
        </row>
        <row r="662">
          <cell r="D662" t="str">
            <v>MEM-PRO-010-MDU-AEQ-6899</v>
          </cell>
          <cell r="E662" t="str">
            <v>MMDU-DRYER STACK CIP VALVE</v>
          </cell>
          <cell r="F662" t="str">
            <v>shared systems</v>
          </cell>
          <cell r="G662" t="str">
            <v>OLD MDU</v>
          </cell>
          <cell r="H662" t="str">
            <v>ABANDONED EQUIPMENT</v>
          </cell>
          <cell r="I662"/>
          <cell r="J662"/>
          <cell r="K662"/>
          <cell r="L662"/>
          <cell r="M662"/>
          <cell r="N662"/>
          <cell r="O662"/>
          <cell r="P662"/>
          <cell r="Q662"/>
          <cell r="R662"/>
          <cell r="S662"/>
          <cell r="T662"/>
          <cell r="U662">
            <v>9</v>
          </cell>
          <cell r="V662" t="str">
            <v>Run to Failure</v>
          </cell>
          <cell r="W662" t="str">
            <v>do not have</v>
          </cell>
        </row>
        <row r="663">
          <cell r="D663" t="str">
            <v>MEM-PRO-010-MDU-AEQ-6900</v>
          </cell>
          <cell r="E663" t="str">
            <v>MMDU-DRYER STACK CIP VALVE</v>
          </cell>
          <cell r="F663" t="str">
            <v>shared systems</v>
          </cell>
          <cell r="G663" t="str">
            <v>OLD MDU</v>
          </cell>
          <cell r="H663" t="str">
            <v>ABANDONED EQUIPMENT</v>
          </cell>
          <cell r="I663"/>
          <cell r="J663"/>
          <cell r="K663"/>
          <cell r="L663"/>
          <cell r="M663"/>
          <cell r="N663"/>
          <cell r="O663"/>
          <cell r="P663"/>
          <cell r="Q663"/>
          <cell r="R663"/>
          <cell r="S663"/>
          <cell r="T663"/>
          <cell r="U663">
            <v>9</v>
          </cell>
          <cell r="V663" t="str">
            <v>Run to Failure</v>
          </cell>
          <cell r="W663" t="str">
            <v>do not have</v>
          </cell>
        </row>
        <row r="664">
          <cell r="D664" t="str">
            <v>MEM-PRO-010-MDU-AEQ-6901</v>
          </cell>
          <cell r="E664" t="str">
            <v>MMDU-DRYER HEAT EXCHANGER CIP VALVE</v>
          </cell>
          <cell r="F664" t="str">
            <v>shared systems</v>
          </cell>
          <cell r="G664" t="str">
            <v>OLD MDU</v>
          </cell>
          <cell r="H664" t="str">
            <v>ABANDONED EQUIPMENT</v>
          </cell>
          <cell r="I664"/>
          <cell r="J664"/>
          <cell r="K664"/>
          <cell r="L664"/>
          <cell r="M664"/>
          <cell r="N664"/>
          <cell r="O664"/>
          <cell r="P664"/>
          <cell r="Q664"/>
          <cell r="R664"/>
          <cell r="S664"/>
          <cell r="T664"/>
          <cell r="U664">
            <v>9</v>
          </cell>
          <cell r="V664" t="str">
            <v>Run to Failure</v>
          </cell>
          <cell r="W664" t="str">
            <v>do not have</v>
          </cell>
        </row>
        <row r="665">
          <cell r="D665" t="str">
            <v>MEM-PRO-010-MDU-AEQ-6902</v>
          </cell>
          <cell r="E665" t="str">
            <v>MMDU-DRYER HEAT EXCHANGER CIP VALVE</v>
          </cell>
          <cell r="F665" t="str">
            <v>shared systems</v>
          </cell>
          <cell r="G665" t="str">
            <v>OLD MDU</v>
          </cell>
          <cell r="H665" t="str">
            <v>ABANDONED EQUIPMENT</v>
          </cell>
          <cell r="I665"/>
          <cell r="J665"/>
          <cell r="K665"/>
          <cell r="L665"/>
          <cell r="M665"/>
          <cell r="N665"/>
          <cell r="O665"/>
          <cell r="P665"/>
          <cell r="Q665"/>
          <cell r="R665"/>
          <cell r="S665"/>
          <cell r="T665"/>
          <cell r="U665">
            <v>9</v>
          </cell>
          <cell r="V665" t="str">
            <v>Run to Failure</v>
          </cell>
          <cell r="W665" t="str">
            <v>do not have</v>
          </cell>
        </row>
        <row r="666">
          <cell r="D666" t="str">
            <v>MEM-PRO-010-MDU-AEQ-6903</v>
          </cell>
          <cell r="E666" t="str">
            <v>MMDU-DRYER HEAT EXCHANGER CIP VALVE</v>
          </cell>
          <cell r="F666" t="str">
            <v>shared systems</v>
          </cell>
          <cell r="G666" t="str">
            <v>OLD MDU</v>
          </cell>
          <cell r="H666" t="str">
            <v>ABANDONED EQUIPMENT</v>
          </cell>
          <cell r="I666"/>
          <cell r="J666"/>
          <cell r="K666"/>
          <cell r="L666"/>
          <cell r="M666"/>
          <cell r="N666"/>
          <cell r="O666"/>
          <cell r="P666"/>
          <cell r="Q666"/>
          <cell r="R666"/>
          <cell r="S666"/>
          <cell r="T666"/>
          <cell r="U666">
            <v>9</v>
          </cell>
          <cell r="V666" t="str">
            <v>Run to Failure</v>
          </cell>
          <cell r="W666" t="str">
            <v>do not have</v>
          </cell>
        </row>
        <row r="667">
          <cell r="D667" t="str">
            <v>MEM-PRO-010-MDU-AEQ-6905</v>
          </cell>
          <cell r="E667" t="str">
            <v>MMDU-DRYER BURNER #1 (NORTH)</v>
          </cell>
          <cell r="F667" t="str">
            <v>shared systems</v>
          </cell>
          <cell r="G667" t="str">
            <v>OLD MDU</v>
          </cell>
          <cell r="H667" t="str">
            <v>ABANDONED EQUIPMENT</v>
          </cell>
          <cell r="I667"/>
          <cell r="J667"/>
          <cell r="K667"/>
          <cell r="L667"/>
          <cell r="M667"/>
          <cell r="N667"/>
          <cell r="O667"/>
          <cell r="P667"/>
          <cell r="Q667"/>
          <cell r="R667"/>
          <cell r="S667"/>
          <cell r="T667"/>
          <cell r="U667">
            <v>9</v>
          </cell>
          <cell r="V667" t="str">
            <v>Run to Failure</v>
          </cell>
          <cell r="W667" t="str">
            <v>do not have</v>
          </cell>
        </row>
        <row r="668">
          <cell r="D668" t="str">
            <v>MEM-PRO-010-MDU-AEQ-6906</v>
          </cell>
          <cell r="E668" t="str">
            <v>MMDU-DRYER BURNER #1 FLAME ELEMENT</v>
          </cell>
          <cell r="F668" t="str">
            <v>shared systems</v>
          </cell>
          <cell r="G668" t="str">
            <v>OLD MDU</v>
          </cell>
          <cell r="H668" t="str">
            <v>ABANDONED EQUIPMENT</v>
          </cell>
          <cell r="I668"/>
          <cell r="J668"/>
          <cell r="K668"/>
          <cell r="L668"/>
          <cell r="M668"/>
          <cell r="N668"/>
          <cell r="O668"/>
          <cell r="P668"/>
          <cell r="Q668"/>
          <cell r="R668"/>
          <cell r="S668"/>
          <cell r="T668"/>
          <cell r="U668">
            <v>9</v>
          </cell>
          <cell r="V668" t="str">
            <v>Run to Failure</v>
          </cell>
          <cell r="W668" t="str">
            <v>do not have</v>
          </cell>
        </row>
        <row r="669">
          <cell r="D669" t="str">
            <v>MEM-PRO-010-MDU-AEQ-6907</v>
          </cell>
          <cell r="E669" t="str">
            <v>MMDU-DRYER BURNER #1 PILOT SAFETY VALVE</v>
          </cell>
          <cell r="F669" t="str">
            <v>shared systems</v>
          </cell>
          <cell r="G669" t="str">
            <v>OLD MDU</v>
          </cell>
          <cell r="H669" t="str">
            <v>ABANDONED EQUIPMENT</v>
          </cell>
          <cell r="I669"/>
          <cell r="J669"/>
          <cell r="K669"/>
          <cell r="L669"/>
          <cell r="M669"/>
          <cell r="N669"/>
          <cell r="O669"/>
          <cell r="P669"/>
          <cell r="Q669"/>
          <cell r="R669"/>
          <cell r="S669"/>
          <cell r="T669"/>
          <cell r="U669">
            <v>9</v>
          </cell>
          <cell r="V669" t="str">
            <v>Run to Failure</v>
          </cell>
          <cell r="W669" t="str">
            <v>do not have</v>
          </cell>
        </row>
        <row r="670">
          <cell r="D670" t="str">
            <v>MEM-PRO-010-MDU-AEQ-6908</v>
          </cell>
          <cell r="E670" t="str">
            <v>MMDU-DRYER BURNER #1 PILOT VENT VALVE</v>
          </cell>
          <cell r="F670" t="str">
            <v>shared systems</v>
          </cell>
          <cell r="G670" t="str">
            <v>OLD MDU</v>
          </cell>
          <cell r="H670" t="str">
            <v>ABANDONED EQUIPMENT</v>
          </cell>
          <cell r="I670"/>
          <cell r="J670"/>
          <cell r="K670"/>
          <cell r="L670"/>
          <cell r="M670"/>
          <cell r="N670"/>
          <cell r="O670"/>
          <cell r="P670"/>
          <cell r="Q670"/>
          <cell r="R670"/>
          <cell r="S670"/>
          <cell r="T670"/>
          <cell r="U670">
            <v>9</v>
          </cell>
          <cell r="V670" t="str">
            <v>Run to Failure</v>
          </cell>
          <cell r="W670" t="str">
            <v>do not have</v>
          </cell>
        </row>
        <row r="671">
          <cell r="D671" t="str">
            <v>MEM-PRO-010-MDU-AEQ-6909</v>
          </cell>
          <cell r="E671" t="str">
            <v>MMDU-DRYER BURNER #1 PILOT SAFETY VALVE</v>
          </cell>
          <cell r="F671" t="str">
            <v>shared systems</v>
          </cell>
          <cell r="G671" t="str">
            <v>OLD MDU</v>
          </cell>
          <cell r="H671" t="str">
            <v>ABANDONED EQUIPMENT</v>
          </cell>
          <cell r="I671"/>
          <cell r="J671"/>
          <cell r="K671"/>
          <cell r="L671"/>
          <cell r="M671"/>
          <cell r="N671"/>
          <cell r="O671"/>
          <cell r="P671"/>
          <cell r="Q671"/>
          <cell r="R671"/>
          <cell r="S671"/>
          <cell r="T671"/>
          <cell r="U671">
            <v>9</v>
          </cell>
          <cell r="V671" t="str">
            <v>Run to Failure</v>
          </cell>
          <cell r="W671" t="str">
            <v>do not have</v>
          </cell>
        </row>
        <row r="672">
          <cell r="D672" t="str">
            <v>MEM-PRO-010-MDU-AEQ-6910</v>
          </cell>
          <cell r="E672" t="str">
            <v>MMDU-DRYER BURNER #1 PILOT GAS REG</v>
          </cell>
          <cell r="F672" t="str">
            <v>shared systems</v>
          </cell>
          <cell r="G672" t="str">
            <v>OLD MDU</v>
          </cell>
          <cell r="H672" t="str">
            <v>ABANDONED EQUIPMENT</v>
          </cell>
          <cell r="I672"/>
          <cell r="J672"/>
          <cell r="K672"/>
          <cell r="L672"/>
          <cell r="M672"/>
          <cell r="N672"/>
          <cell r="O672"/>
          <cell r="P672"/>
          <cell r="Q672"/>
          <cell r="R672"/>
          <cell r="S672"/>
          <cell r="T672"/>
          <cell r="U672">
            <v>9</v>
          </cell>
          <cell r="V672" t="str">
            <v>Run to Failure</v>
          </cell>
          <cell r="W672" t="str">
            <v>do not have</v>
          </cell>
        </row>
        <row r="673">
          <cell r="D673" t="str">
            <v>MEM-PRO-010-MDU-AEQ-6911</v>
          </cell>
          <cell r="E673" t="str">
            <v>MMDU-DRYER BURNER #1 PILOT AIR SUPPLY SW</v>
          </cell>
          <cell r="F673" t="str">
            <v>shared systems</v>
          </cell>
          <cell r="G673" t="str">
            <v>OLD MDU</v>
          </cell>
          <cell r="H673" t="str">
            <v>ABANDONED EQUIPMENT</v>
          </cell>
          <cell r="I673"/>
          <cell r="J673"/>
          <cell r="K673"/>
          <cell r="L673"/>
          <cell r="M673"/>
          <cell r="N673"/>
          <cell r="O673"/>
          <cell r="P673"/>
          <cell r="Q673"/>
          <cell r="R673"/>
          <cell r="S673"/>
          <cell r="T673"/>
          <cell r="U673">
            <v>9</v>
          </cell>
          <cell r="V673" t="str">
            <v>Run to Failure</v>
          </cell>
          <cell r="W673" t="str">
            <v>do not have</v>
          </cell>
        </row>
        <row r="674">
          <cell r="D674" t="str">
            <v>MEM-PRO-010-MDU-AEQ-6913</v>
          </cell>
          <cell r="E674" t="str">
            <v>MMDU-DRYR BURN #1 MN AIR SUPPLY PRESS SW</v>
          </cell>
          <cell r="F674" t="str">
            <v>shared systems</v>
          </cell>
          <cell r="G674" t="str">
            <v>OLD MDU</v>
          </cell>
          <cell r="H674" t="str">
            <v>ABANDONED EQUIPMENT</v>
          </cell>
          <cell r="I674"/>
          <cell r="J674"/>
          <cell r="K674"/>
          <cell r="L674"/>
          <cell r="M674"/>
          <cell r="N674"/>
          <cell r="O674"/>
          <cell r="P674"/>
          <cell r="Q674"/>
          <cell r="R674"/>
          <cell r="S674"/>
          <cell r="T674"/>
          <cell r="U674">
            <v>9</v>
          </cell>
          <cell r="V674" t="str">
            <v>Run to Failure</v>
          </cell>
          <cell r="W674" t="str">
            <v>do not have</v>
          </cell>
        </row>
        <row r="675">
          <cell r="D675" t="str">
            <v>MEM-PRO-010-MDU-AEQ-6921</v>
          </cell>
          <cell r="E675" t="str">
            <v>MMDU-DRYER BURNER #2 (MIDDLE)</v>
          </cell>
          <cell r="F675" t="str">
            <v>shared systems</v>
          </cell>
          <cell r="G675" t="str">
            <v>OLD MDU</v>
          </cell>
          <cell r="H675" t="str">
            <v>ABANDONED EQUIPMENT</v>
          </cell>
          <cell r="I675"/>
          <cell r="J675"/>
          <cell r="K675"/>
          <cell r="L675"/>
          <cell r="M675"/>
          <cell r="N675"/>
          <cell r="O675"/>
          <cell r="P675"/>
          <cell r="Q675"/>
          <cell r="R675"/>
          <cell r="S675"/>
          <cell r="T675"/>
          <cell r="U675">
            <v>9</v>
          </cell>
          <cell r="V675" t="str">
            <v>Run to Failure</v>
          </cell>
          <cell r="W675" t="str">
            <v>do not have</v>
          </cell>
        </row>
        <row r="676">
          <cell r="D676" t="str">
            <v>MEM-PRO-010-MDU-AEQ-6922</v>
          </cell>
          <cell r="E676" t="str">
            <v>MMDU-DRYER BURNER #2 FLAME ELEMENT</v>
          </cell>
          <cell r="F676" t="str">
            <v>shared systems</v>
          </cell>
          <cell r="G676" t="str">
            <v>OLD MDU</v>
          </cell>
          <cell r="H676" t="str">
            <v>ABANDONED EQUIPMENT</v>
          </cell>
          <cell r="I676"/>
          <cell r="J676"/>
          <cell r="K676"/>
          <cell r="L676"/>
          <cell r="M676"/>
          <cell r="N676"/>
          <cell r="O676"/>
          <cell r="P676"/>
          <cell r="Q676"/>
          <cell r="R676"/>
          <cell r="S676"/>
          <cell r="T676"/>
          <cell r="U676">
            <v>9</v>
          </cell>
          <cell r="V676" t="str">
            <v>Run to Failure</v>
          </cell>
          <cell r="W676" t="str">
            <v>do not have</v>
          </cell>
        </row>
        <row r="677">
          <cell r="D677" t="str">
            <v>MEM-PRO-010-MDU-AEQ-6923</v>
          </cell>
          <cell r="E677" t="str">
            <v>MMDU-DRYER BURNER #2 PILOT SAFETY VALVE</v>
          </cell>
          <cell r="F677" t="str">
            <v>shared systems</v>
          </cell>
          <cell r="G677" t="str">
            <v>OLD MDU</v>
          </cell>
          <cell r="H677" t="str">
            <v>ABANDONED EQUIPMENT</v>
          </cell>
          <cell r="I677"/>
          <cell r="J677"/>
          <cell r="K677"/>
          <cell r="L677"/>
          <cell r="M677"/>
          <cell r="N677"/>
          <cell r="O677"/>
          <cell r="P677"/>
          <cell r="Q677"/>
          <cell r="R677"/>
          <cell r="S677"/>
          <cell r="T677"/>
          <cell r="U677">
            <v>9</v>
          </cell>
          <cell r="V677" t="str">
            <v>Run to Failure</v>
          </cell>
          <cell r="W677" t="str">
            <v>do not have</v>
          </cell>
        </row>
        <row r="678">
          <cell r="D678" t="str">
            <v>MEM-PRO-010-MDU-AEQ-6924</v>
          </cell>
          <cell r="E678" t="str">
            <v>MMDU-DRYER BURNER #2 PILOT VENT VALVE</v>
          </cell>
          <cell r="F678" t="str">
            <v>shared systems</v>
          </cell>
          <cell r="G678" t="str">
            <v>OLD MDU</v>
          </cell>
          <cell r="H678" t="str">
            <v>ABANDONED EQUIPMENT</v>
          </cell>
          <cell r="I678"/>
          <cell r="J678"/>
          <cell r="K678"/>
          <cell r="L678"/>
          <cell r="M678"/>
          <cell r="N678"/>
          <cell r="O678"/>
          <cell r="P678"/>
          <cell r="Q678"/>
          <cell r="R678"/>
          <cell r="S678"/>
          <cell r="T678"/>
          <cell r="U678">
            <v>9</v>
          </cell>
          <cell r="V678" t="str">
            <v>Run to Failure</v>
          </cell>
          <cell r="W678" t="str">
            <v>do not have</v>
          </cell>
        </row>
        <row r="679">
          <cell r="D679" t="str">
            <v>MEM-PRO-010-MDU-AEQ-6925</v>
          </cell>
          <cell r="E679" t="str">
            <v>MMDU-DRYER BURNER #2 PILOT SAFETY VALVE</v>
          </cell>
          <cell r="F679" t="str">
            <v>shared systems</v>
          </cell>
          <cell r="G679" t="str">
            <v>OLD MDU</v>
          </cell>
          <cell r="H679" t="str">
            <v>ABANDONED EQUIPMENT</v>
          </cell>
          <cell r="I679"/>
          <cell r="J679"/>
          <cell r="K679"/>
          <cell r="L679"/>
          <cell r="M679"/>
          <cell r="N679"/>
          <cell r="O679"/>
          <cell r="P679"/>
          <cell r="Q679"/>
          <cell r="R679"/>
          <cell r="S679"/>
          <cell r="T679"/>
          <cell r="U679">
            <v>9</v>
          </cell>
          <cell r="V679" t="str">
            <v>Run to Failure</v>
          </cell>
          <cell r="W679" t="str">
            <v>do not have</v>
          </cell>
        </row>
        <row r="680">
          <cell r="D680" t="str">
            <v>MEM-PRO-010-MDU-AEQ-6926</v>
          </cell>
          <cell r="E680" t="str">
            <v>MMDU-DRYER BURNER #2 PILOT GAS REG</v>
          </cell>
          <cell r="F680" t="str">
            <v>shared systems</v>
          </cell>
          <cell r="G680" t="str">
            <v>OLD MDU</v>
          </cell>
          <cell r="H680" t="str">
            <v>ABANDONED EQUIPMENT</v>
          </cell>
          <cell r="I680"/>
          <cell r="J680"/>
          <cell r="K680"/>
          <cell r="L680"/>
          <cell r="M680"/>
          <cell r="N680"/>
          <cell r="O680"/>
          <cell r="P680"/>
          <cell r="Q680"/>
          <cell r="R680"/>
          <cell r="S680"/>
          <cell r="T680"/>
          <cell r="U680">
            <v>9</v>
          </cell>
          <cell r="V680" t="str">
            <v>Run to Failure</v>
          </cell>
          <cell r="W680" t="str">
            <v>do not have</v>
          </cell>
        </row>
        <row r="681">
          <cell r="D681" t="str">
            <v>MEM-PRO-010-MDU-AEQ-6927</v>
          </cell>
          <cell r="E681" t="str">
            <v>MMDU-DRYER BURNER #2 PILOT AIR SUPPLY SW</v>
          </cell>
          <cell r="F681" t="str">
            <v>shared systems</v>
          </cell>
          <cell r="G681" t="str">
            <v>OLD MDU</v>
          </cell>
          <cell r="H681" t="str">
            <v>ABANDONED EQUIPMENT</v>
          </cell>
          <cell r="I681"/>
          <cell r="J681"/>
          <cell r="K681"/>
          <cell r="L681"/>
          <cell r="M681"/>
          <cell r="N681"/>
          <cell r="O681"/>
          <cell r="P681"/>
          <cell r="Q681"/>
          <cell r="R681"/>
          <cell r="S681"/>
          <cell r="T681"/>
          <cell r="U681">
            <v>9</v>
          </cell>
          <cell r="V681" t="str">
            <v>Run to Failure</v>
          </cell>
          <cell r="W681" t="str">
            <v>do not have</v>
          </cell>
        </row>
        <row r="682">
          <cell r="D682" t="str">
            <v>MEM-PRO-010-MDU-AEQ-6929</v>
          </cell>
          <cell r="E682" t="str">
            <v>MMDU-DRYR BURN #2 MN AIR SUPPLY PRESS SW</v>
          </cell>
          <cell r="F682" t="str">
            <v>shared systems</v>
          </cell>
          <cell r="G682" t="str">
            <v>OLD MDU</v>
          </cell>
          <cell r="H682" t="str">
            <v>ABANDONED EQUIPMENT</v>
          </cell>
          <cell r="I682"/>
          <cell r="J682"/>
          <cell r="K682"/>
          <cell r="L682"/>
          <cell r="M682"/>
          <cell r="N682"/>
          <cell r="O682"/>
          <cell r="P682"/>
          <cell r="Q682"/>
          <cell r="R682"/>
          <cell r="S682"/>
          <cell r="T682"/>
          <cell r="U682">
            <v>9</v>
          </cell>
          <cell r="V682" t="str">
            <v>Run to Failure</v>
          </cell>
          <cell r="W682" t="str">
            <v>do not have</v>
          </cell>
        </row>
        <row r="683">
          <cell r="D683" t="str">
            <v>MEM-PRO-010-MDU-AEQ-6937</v>
          </cell>
          <cell r="E683" t="str">
            <v>MMDU-DRYER BURNER #3 (SOUTH)</v>
          </cell>
          <cell r="F683" t="str">
            <v>shared systems</v>
          </cell>
          <cell r="G683" t="str">
            <v>OLD MDU</v>
          </cell>
          <cell r="H683" t="str">
            <v>ABANDONED EQUIPMENT</v>
          </cell>
          <cell r="I683"/>
          <cell r="J683"/>
          <cell r="K683"/>
          <cell r="L683"/>
          <cell r="M683"/>
          <cell r="N683"/>
          <cell r="O683"/>
          <cell r="P683"/>
          <cell r="Q683"/>
          <cell r="R683"/>
          <cell r="S683"/>
          <cell r="T683"/>
          <cell r="U683">
            <v>9</v>
          </cell>
          <cell r="V683" t="str">
            <v>Run to Failure</v>
          </cell>
          <cell r="W683" t="str">
            <v>do not have</v>
          </cell>
        </row>
        <row r="684">
          <cell r="D684" t="str">
            <v>MEM-PRO-010-MDU-AEQ-6938</v>
          </cell>
          <cell r="E684" t="str">
            <v>MMDU-DRYER INDIR BURNER #3 FLAME ELE</v>
          </cell>
          <cell r="F684" t="str">
            <v>shared systems</v>
          </cell>
          <cell r="G684" t="str">
            <v>OLD MDU</v>
          </cell>
          <cell r="H684" t="str">
            <v>ABANDONED EQUIPMENT</v>
          </cell>
          <cell r="I684"/>
          <cell r="J684"/>
          <cell r="K684"/>
          <cell r="L684"/>
          <cell r="M684"/>
          <cell r="N684"/>
          <cell r="O684"/>
          <cell r="P684"/>
          <cell r="Q684"/>
          <cell r="R684"/>
          <cell r="S684"/>
          <cell r="T684"/>
          <cell r="U684">
            <v>9</v>
          </cell>
          <cell r="V684" t="str">
            <v>Run to Failure</v>
          </cell>
          <cell r="W684" t="str">
            <v>do not have</v>
          </cell>
        </row>
        <row r="685">
          <cell r="D685" t="str">
            <v>MEM-PRO-010-MDU-AEQ-6939</v>
          </cell>
          <cell r="E685" t="str">
            <v>MMDU-DRYER BURNER #3 PILOT SAFETY VALVE</v>
          </cell>
          <cell r="F685" t="str">
            <v>shared systems</v>
          </cell>
          <cell r="G685" t="str">
            <v>OLD MDU</v>
          </cell>
          <cell r="H685" t="str">
            <v>ABANDONED EQUIPMENT</v>
          </cell>
          <cell r="I685"/>
          <cell r="J685"/>
          <cell r="K685"/>
          <cell r="L685"/>
          <cell r="M685"/>
          <cell r="N685"/>
          <cell r="O685"/>
          <cell r="P685"/>
          <cell r="Q685"/>
          <cell r="R685"/>
          <cell r="S685"/>
          <cell r="T685"/>
          <cell r="U685">
            <v>9</v>
          </cell>
          <cell r="V685" t="str">
            <v>Run to Failure</v>
          </cell>
          <cell r="W685" t="str">
            <v>do not have</v>
          </cell>
        </row>
        <row r="686">
          <cell r="D686" t="str">
            <v>MEM-PRO-010-MDU-AEQ-6940</v>
          </cell>
          <cell r="E686" t="str">
            <v>MMDU-DRYER BURNER #3 PILOT VENT VALVE</v>
          </cell>
          <cell r="F686" t="str">
            <v>shared systems</v>
          </cell>
          <cell r="G686" t="str">
            <v>OLD MDU</v>
          </cell>
          <cell r="H686" t="str">
            <v>ABANDONED EQUIPMENT</v>
          </cell>
          <cell r="I686"/>
          <cell r="J686"/>
          <cell r="K686"/>
          <cell r="L686"/>
          <cell r="M686"/>
          <cell r="N686"/>
          <cell r="O686"/>
          <cell r="P686"/>
          <cell r="Q686"/>
          <cell r="R686"/>
          <cell r="S686"/>
          <cell r="T686"/>
          <cell r="U686">
            <v>9</v>
          </cell>
          <cell r="V686" t="str">
            <v>Run to Failure</v>
          </cell>
          <cell r="W686" t="str">
            <v>do not have</v>
          </cell>
        </row>
        <row r="687">
          <cell r="D687" t="str">
            <v>MEM-PRO-010-MDU-AEQ-6941</v>
          </cell>
          <cell r="E687" t="str">
            <v>MMDU-DRYER BURNER #3 PILOT SAFETY VALVE</v>
          </cell>
          <cell r="F687" t="str">
            <v>shared systems</v>
          </cell>
          <cell r="G687" t="str">
            <v>OLD MDU</v>
          </cell>
          <cell r="H687" t="str">
            <v>ABANDONED EQUIPMENT</v>
          </cell>
          <cell r="I687"/>
          <cell r="J687"/>
          <cell r="K687"/>
          <cell r="L687"/>
          <cell r="M687"/>
          <cell r="N687"/>
          <cell r="O687"/>
          <cell r="P687"/>
          <cell r="Q687"/>
          <cell r="R687"/>
          <cell r="S687"/>
          <cell r="T687"/>
          <cell r="U687">
            <v>9</v>
          </cell>
          <cell r="V687" t="str">
            <v>Run to Failure</v>
          </cell>
          <cell r="W687" t="str">
            <v>do not have</v>
          </cell>
        </row>
        <row r="688">
          <cell r="D688" t="str">
            <v>MEM-PRO-010-MDU-AEQ-6942</v>
          </cell>
          <cell r="E688" t="str">
            <v>MMDU-DRYER BURNER #3 PILOT GAS REG</v>
          </cell>
          <cell r="F688" t="str">
            <v>shared systems</v>
          </cell>
          <cell r="G688" t="str">
            <v>OLD MDU</v>
          </cell>
          <cell r="H688" t="str">
            <v>ABANDONED EQUIPMENT</v>
          </cell>
          <cell r="I688"/>
          <cell r="J688"/>
          <cell r="K688"/>
          <cell r="L688"/>
          <cell r="M688"/>
          <cell r="N688"/>
          <cell r="O688"/>
          <cell r="P688"/>
          <cell r="Q688"/>
          <cell r="R688"/>
          <cell r="S688"/>
          <cell r="T688"/>
          <cell r="U688">
            <v>9</v>
          </cell>
          <cell r="V688" t="str">
            <v>Run to Failure</v>
          </cell>
          <cell r="W688" t="str">
            <v>do not have</v>
          </cell>
        </row>
        <row r="689">
          <cell r="D689" t="str">
            <v>MEM-PRO-010-MDU-AEQ-6943</v>
          </cell>
          <cell r="E689" t="str">
            <v>MMDU-DRY BURN#3 PILOT AIR SUPPLY PRES SW</v>
          </cell>
          <cell r="F689" t="str">
            <v>shared systems</v>
          </cell>
          <cell r="G689" t="str">
            <v>OLD MDU</v>
          </cell>
          <cell r="H689" t="str">
            <v>ABANDONED EQUIPMENT</v>
          </cell>
          <cell r="I689"/>
          <cell r="J689"/>
          <cell r="K689"/>
          <cell r="L689"/>
          <cell r="M689"/>
          <cell r="N689"/>
          <cell r="O689"/>
          <cell r="P689"/>
          <cell r="Q689"/>
          <cell r="R689"/>
          <cell r="S689"/>
          <cell r="T689"/>
          <cell r="U689">
            <v>9</v>
          </cell>
          <cell r="V689" t="str">
            <v>Run to Failure</v>
          </cell>
          <cell r="W689" t="str">
            <v>do not have</v>
          </cell>
        </row>
        <row r="690">
          <cell r="D690" t="str">
            <v>MEM-PRO-010-MDU-AEQ-6945</v>
          </cell>
          <cell r="E690" t="str">
            <v>MMDU-DRYR BURN #3 MN AIR SUPPLY PRESS SW</v>
          </cell>
          <cell r="F690" t="str">
            <v>shared systems</v>
          </cell>
          <cell r="G690" t="str">
            <v>OLD MDU</v>
          </cell>
          <cell r="H690" t="str">
            <v>ABANDONED EQUIPMENT</v>
          </cell>
          <cell r="I690"/>
          <cell r="J690"/>
          <cell r="K690"/>
          <cell r="L690"/>
          <cell r="M690"/>
          <cell r="N690"/>
          <cell r="O690"/>
          <cell r="P690"/>
          <cell r="Q690"/>
          <cell r="R690"/>
          <cell r="S690"/>
          <cell r="T690"/>
          <cell r="U690">
            <v>9</v>
          </cell>
          <cell r="V690" t="str">
            <v>Run to Failure</v>
          </cell>
          <cell r="W690" t="str">
            <v>do not have</v>
          </cell>
        </row>
        <row r="691">
          <cell r="D691" t="str">
            <v>MEM-PRO-010-MDU-AEQ-6951</v>
          </cell>
          <cell r="E691" t="str">
            <v>MMDU-AHU-3 AIR PRESS DRIP DIFF PRESS IND</v>
          </cell>
          <cell r="F691" t="str">
            <v>shared systems</v>
          </cell>
          <cell r="G691" t="str">
            <v>OLD MDU</v>
          </cell>
          <cell r="H691" t="str">
            <v>ABANDONED EQUIPMENT</v>
          </cell>
          <cell r="I691"/>
          <cell r="J691"/>
          <cell r="K691"/>
          <cell r="L691"/>
          <cell r="M691"/>
          <cell r="N691"/>
          <cell r="O691"/>
          <cell r="P691"/>
          <cell r="Q691"/>
          <cell r="R691"/>
          <cell r="S691"/>
          <cell r="T691"/>
          <cell r="U691">
            <v>9</v>
          </cell>
          <cell r="V691" t="str">
            <v>Run to Failure</v>
          </cell>
          <cell r="W691" t="str">
            <v>do not have</v>
          </cell>
        </row>
        <row r="692">
          <cell r="D692" t="str">
            <v>MEM-PRO-010-MDU-AEQ-6953</v>
          </cell>
          <cell r="E692" t="str">
            <v>MMDU-DRYER COMPUSTION AIR FLOW CNTRL VLV</v>
          </cell>
          <cell r="F692" t="str">
            <v>shared systems</v>
          </cell>
          <cell r="G692" t="str">
            <v>OLD MDU</v>
          </cell>
          <cell r="H692" t="str">
            <v>ABANDONED EQUIPMENT</v>
          </cell>
          <cell r="I692"/>
          <cell r="J692"/>
          <cell r="K692"/>
          <cell r="L692"/>
          <cell r="M692"/>
          <cell r="N692"/>
          <cell r="O692"/>
          <cell r="P692"/>
          <cell r="Q692"/>
          <cell r="R692"/>
          <cell r="S692"/>
          <cell r="T692"/>
          <cell r="U692">
            <v>9</v>
          </cell>
          <cell r="V692" t="str">
            <v>Run to Failure</v>
          </cell>
          <cell r="W692" t="str">
            <v>do not have</v>
          </cell>
        </row>
        <row r="693">
          <cell r="D693" t="str">
            <v>MEM-PRO-010-MDU-AEQ-6954</v>
          </cell>
          <cell r="E693" t="str">
            <v>MMDU-DRYER BURNER 1,2,3 EXH PRESS XMTR</v>
          </cell>
          <cell r="F693" t="str">
            <v>shared systems</v>
          </cell>
          <cell r="G693" t="str">
            <v>OLD MDU</v>
          </cell>
          <cell r="H693" t="str">
            <v>ABANDONED EQUIPMENT</v>
          </cell>
          <cell r="I693"/>
          <cell r="J693"/>
          <cell r="K693"/>
          <cell r="L693"/>
          <cell r="M693"/>
          <cell r="N693"/>
          <cell r="O693"/>
          <cell r="P693"/>
          <cell r="Q693"/>
          <cell r="R693"/>
          <cell r="S693"/>
          <cell r="T693"/>
          <cell r="U693">
            <v>9</v>
          </cell>
          <cell r="V693" t="str">
            <v>Run to Failure</v>
          </cell>
          <cell r="W693" t="str">
            <v>do not have</v>
          </cell>
        </row>
        <row r="694">
          <cell r="D694" t="str">
            <v>MEM-PRO-010-MDU-AEQ-6956</v>
          </cell>
          <cell r="E694" t="str">
            <v>MMDU-DRYER BURNR 1,2,3 EXHAUST PRESS SW</v>
          </cell>
          <cell r="F694" t="str">
            <v>shared systems</v>
          </cell>
          <cell r="G694" t="str">
            <v>OLD MDU</v>
          </cell>
          <cell r="H694" t="str">
            <v>ABANDONED EQUIPMENT</v>
          </cell>
          <cell r="I694"/>
          <cell r="J694"/>
          <cell r="K694"/>
          <cell r="L694"/>
          <cell r="M694"/>
          <cell r="N694"/>
          <cell r="O694"/>
          <cell r="P694"/>
          <cell r="Q694"/>
          <cell r="R694"/>
          <cell r="S694"/>
          <cell r="T694"/>
          <cell r="U694">
            <v>9</v>
          </cell>
          <cell r="V694" t="str">
            <v>Run to Failure</v>
          </cell>
          <cell r="W694" t="str">
            <v>do not have</v>
          </cell>
        </row>
        <row r="695">
          <cell r="D695" t="str">
            <v>MEM-PRO-010-MDU-AEQ-6961</v>
          </cell>
          <cell r="E695" t="str">
            <v>MMDU-COMBUSTION AIR INTAKE FILTER</v>
          </cell>
          <cell r="F695" t="str">
            <v>shared systems</v>
          </cell>
          <cell r="G695" t="str">
            <v>OLD MDU</v>
          </cell>
          <cell r="H695" t="str">
            <v>ABANDONED EQUIPMENT</v>
          </cell>
          <cell r="I695"/>
          <cell r="J695"/>
          <cell r="K695"/>
          <cell r="L695"/>
          <cell r="M695"/>
          <cell r="N695"/>
          <cell r="O695"/>
          <cell r="P695"/>
          <cell r="Q695"/>
          <cell r="R695"/>
          <cell r="S695"/>
          <cell r="T695"/>
          <cell r="U695">
            <v>9</v>
          </cell>
          <cell r="V695" t="str">
            <v>Run to Failure</v>
          </cell>
          <cell r="W695" t="str">
            <v>do not have</v>
          </cell>
        </row>
        <row r="696">
          <cell r="D696" t="str">
            <v>MEM-PRO-010-MDU-AEQ-6967</v>
          </cell>
          <cell r="E696" t="str">
            <v>MMDU-AHU#4(HEAT RECVR HEAT EXCH)PRESS SW</v>
          </cell>
          <cell r="F696" t="str">
            <v>shared systems</v>
          </cell>
          <cell r="G696" t="str">
            <v>OLD MDU</v>
          </cell>
          <cell r="H696" t="str">
            <v>ABANDONED EQUIPMENT</v>
          </cell>
          <cell r="I696"/>
          <cell r="J696"/>
          <cell r="K696"/>
          <cell r="L696"/>
          <cell r="M696"/>
          <cell r="N696"/>
          <cell r="O696"/>
          <cell r="P696"/>
          <cell r="Q696"/>
          <cell r="R696"/>
          <cell r="S696"/>
          <cell r="T696"/>
          <cell r="U696">
            <v>9</v>
          </cell>
          <cell r="V696" t="str">
            <v>Run to Failure</v>
          </cell>
          <cell r="W696" t="str">
            <v>do not have</v>
          </cell>
        </row>
        <row r="697">
          <cell r="D697" t="str">
            <v>MEM-PRO-010-MDU-AEQ-6974</v>
          </cell>
          <cell r="E697" t="str">
            <v>MMDU-DIR FIRED BURNR,NAT'L GAS PRESS REG</v>
          </cell>
          <cell r="F697" t="str">
            <v>shared systems</v>
          </cell>
          <cell r="G697" t="str">
            <v>OLD MDU</v>
          </cell>
          <cell r="H697" t="str">
            <v>ABANDONED EQUIPMENT</v>
          </cell>
          <cell r="I697"/>
          <cell r="J697"/>
          <cell r="K697"/>
          <cell r="L697"/>
          <cell r="M697"/>
          <cell r="N697"/>
          <cell r="O697"/>
          <cell r="P697"/>
          <cell r="Q697"/>
          <cell r="R697"/>
          <cell r="S697"/>
          <cell r="T697"/>
          <cell r="U697">
            <v>9</v>
          </cell>
          <cell r="V697" t="str">
            <v>Run to Failure</v>
          </cell>
          <cell r="W697" t="str">
            <v>do not have</v>
          </cell>
        </row>
        <row r="698">
          <cell r="D698" t="str">
            <v>MEM-PRO-010-MDU-AEQ-6975</v>
          </cell>
          <cell r="E698" t="str">
            <v>MMDU-DIR FIR BURNER, PILOT GAS REGULATOR</v>
          </cell>
          <cell r="F698" t="str">
            <v>shared systems</v>
          </cell>
          <cell r="G698" t="str">
            <v>OLD MDU</v>
          </cell>
          <cell r="H698" t="str">
            <v>ABANDONED EQUIPMENT</v>
          </cell>
          <cell r="I698"/>
          <cell r="J698"/>
          <cell r="K698"/>
          <cell r="L698"/>
          <cell r="M698"/>
          <cell r="N698"/>
          <cell r="O698"/>
          <cell r="P698"/>
          <cell r="Q698"/>
          <cell r="R698"/>
          <cell r="S698"/>
          <cell r="T698"/>
          <cell r="U698">
            <v>9</v>
          </cell>
          <cell r="V698" t="str">
            <v>Run to Failure</v>
          </cell>
          <cell r="W698" t="str">
            <v>do not have</v>
          </cell>
        </row>
        <row r="699">
          <cell r="D699" t="str">
            <v>MEM-PRO-011-XTR-2EX-4265</v>
          </cell>
          <cell r="E699" t="str">
            <v>MP1-2ND EXTRACTION FEED POT DISCH PUMP</v>
          </cell>
          <cell r="F699" t="str">
            <v>P1</v>
          </cell>
          <cell r="G699" t="str">
            <v>EXTRACTION</v>
          </cell>
          <cell r="H699" t="str">
            <v>2ND EXTRACTION</v>
          </cell>
          <cell r="I699" t="str">
            <v>Pump, Centrifugal</v>
          </cell>
          <cell r="J699"/>
          <cell r="K699"/>
          <cell r="L699">
            <v>16</v>
          </cell>
          <cell r="M699"/>
          <cell r="N699"/>
          <cell r="O699"/>
          <cell r="P699"/>
          <cell r="Q699"/>
          <cell r="R699"/>
          <cell r="S699"/>
          <cell r="T699"/>
          <cell r="U699">
            <v>8</v>
          </cell>
          <cell r="V699" t="str">
            <v>Stratagy</v>
          </cell>
          <cell r="W699">
            <v>12</v>
          </cell>
        </row>
        <row r="700">
          <cell r="D700" t="str">
            <v>MEM-PRO-011-MEB-CLF-4270</v>
          </cell>
          <cell r="E700" t="str">
            <v>MP1-CLARIFIED EXTRACT TANK</v>
          </cell>
          <cell r="F700" t="str">
            <v>P1</v>
          </cell>
          <cell r="G700" t="str">
            <v>MEMBRANE SYSTEM</v>
          </cell>
          <cell r="H700" t="str">
            <v>CLARIFIERS</v>
          </cell>
          <cell r="I700" t="str">
            <v>Motor AC</v>
          </cell>
          <cell r="J700"/>
          <cell r="K700"/>
          <cell r="L700"/>
          <cell r="M700"/>
          <cell r="N700"/>
          <cell r="O700"/>
          <cell r="P700"/>
          <cell r="Q700"/>
          <cell r="R700"/>
          <cell r="S700"/>
          <cell r="T700" t="str">
            <v>12 MTH P1 HCL FLANGE TORQE T&amp;I</v>
          </cell>
          <cell r="U700">
            <v>8</v>
          </cell>
          <cell r="V700" t="str">
            <v>Stratagy</v>
          </cell>
          <cell r="W700"/>
        </row>
        <row r="701">
          <cell r="D701" t="str">
            <v>MEM-PRO-011-WSH-CWH-4330</v>
          </cell>
          <cell r="E701" t="str">
            <v>MP1-C30 FEED TANK DISCH PUMP</v>
          </cell>
          <cell r="F701" t="str">
            <v>P1</v>
          </cell>
          <cell r="G701" t="str">
            <v>WASHING</v>
          </cell>
          <cell r="H701" t="str">
            <v>CURD WASHING</v>
          </cell>
          <cell r="I701" t="str">
            <v>Pump, Centrifugal</v>
          </cell>
          <cell r="J701" t="str">
            <v>Pump</v>
          </cell>
          <cell r="K701" t="str">
            <v>NORTH PLANT -1-NWQ</v>
          </cell>
          <cell r="L701">
            <v>16</v>
          </cell>
          <cell r="M701"/>
          <cell r="N701"/>
          <cell r="O701"/>
          <cell r="P701"/>
          <cell r="Q701"/>
          <cell r="R701"/>
          <cell r="S701"/>
          <cell r="T701"/>
          <cell r="U701">
            <v>8</v>
          </cell>
          <cell r="V701" t="str">
            <v>Stratagy</v>
          </cell>
          <cell r="W701">
            <v>4</v>
          </cell>
        </row>
        <row r="702">
          <cell r="D702" t="str">
            <v>MEM-PRO-011-XTR-2EX-4340</v>
          </cell>
          <cell r="E702" t="str">
            <v>MP1-2ND EXTRACTION CENTRIFUGE</v>
          </cell>
          <cell r="F702" t="str">
            <v>P1</v>
          </cell>
          <cell r="G702" t="str">
            <v>EXTRACTION</v>
          </cell>
          <cell r="H702" t="str">
            <v>2ND EXTRACTION</v>
          </cell>
          <cell r="I702" t="str">
            <v>Motor AC</v>
          </cell>
          <cell r="J702" t="str">
            <v>Separator</v>
          </cell>
          <cell r="K702" t="str">
            <v>NORTH PLANT-2 NWQ</v>
          </cell>
          <cell r="L702" t="str">
            <v>Add</v>
          </cell>
          <cell r="M702"/>
          <cell r="N702"/>
          <cell r="O702"/>
          <cell r="P702" t="str">
            <v>Yes</v>
          </cell>
          <cell r="Q702"/>
          <cell r="R702"/>
          <cell r="S702"/>
          <cell r="T702" t="str">
            <v>MTHLY MECH PM MP1 SHAR DESLUDER P5000</v>
          </cell>
          <cell r="U702">
            <v>6</v>
          </cell>
          <cell r="V702" t="str">
            <v>Stratagy</v>
          </cell>
          <cell r="W702">
            <v>4</v>
          </cell>
        </row>
        <row r="703">
          <cell r="D703" t="str">
            <v>MEM-PRO-011-XTR-2EX-4341</v>
          </cell>
          <cell r="E703" t="str">
            <v>MP1-1ST EXTRACTION CENTRIFUGE</v>
          </cell>
          <cell r="F703" t="str">
            <v>P1</v>
          </cell>
          <cell r="G703" t="str">
            <v>EXTRACTION</v>
          </cell>
          <cell r="H703" t="str">
            <v>2ND EXTRACTION</v>
          </cell>
          <cell r="I703"/>
          <cell r="J703" t="str">
            <v>Pump</v>
          </cell>
          <cell r="K703" t="str">
            <v>NORTH PLANT -1-NWQ</v>
          </cell>
          <cell r="L703">
            <v>33</v>
          </cell>
          <cell r="M703"/>
          <cell r="N703"/>
          <cell r="O703"/>
          <cell r="P703" t="str">
            <v>Yes</v>
          </cell>
          <cell r="Q703"/>
          <cell r="R703"/>
          <cell r="S703"/>
          <cell r="T703" t="str">
            <v>MTHLY MECH PM MP1 SHAR DESLUDER P5400</v>
          </cell>
          <cell r="U703">
            <v>6</v>
          </cell>
          <cell r="V703" t="str">
            <v>Stratagy</v>
          </cell>
          <cell r="W703">
            <v>4</v>
          </cell>
        </row>
        <row r="704">
          <cell r="D704" t="str">
            <v>MEM-PRO-011-XTR-2EX-4350</v>
          </cell>
          <cell r="E704" t="str">
            <v>MP1-5000 DESLUDGER DISCH PUMP</v>
          </cell>
          <cell r="F704" t="str">
            <v>P1</v>
          </cell>
          <cell r="G704" t="str">
            <v>EXTRACTION</v>
          </cell>
          <cell r="H704" t="str">
            <v>2ND EXTRACTION</v>
          </cell>
          <cell r="I704"/>
          <cell r="J704"/>
          <cell r="K704"/>
          <cell r="L704">
            <v>16</v>
          </cell>
          <cell r="M704"/>
          <cell r="N704"/>
          <cell r="O704"/>
          <cell r="P704"/>
          <cell r="Q704"/>
          <cell r="R704"/>
          <cell r="S704"/>
          <cell r="T704"/>
          <cell r="U704">
            <v>8</v>
          </cell>
          <cell r="V704" t="str">
            <v>Stratagy</v>
          </cell>
          <cell r="W704">
            <v>4</v>
          </cell>
        </row>
        <row r="705">
          <cell r="D705" t="str">
            <v>MEM-PRO-011-XTR-1EX-4351</v>
          </cell>
          <cell r="E705" t="str">
            <v>MP1-P5400 1ST EXTRACT DISCH PUMP</v>
          </cell>
          <cell r="F705" t="str">
            <v>P1</v>
          </cell>
          <cell r="G705" t="str">
            <v>EXTRACTION</v>
          </cell>
          <cell r="H705" t="str">
            <v>1ST EXTRACTION</v>
          </cell>
          <cell r="I705" t="str">
            <v>Motor AC</v>
          </cell>
          <cell r="J705" t="str">
            <v>Pump</v>
          </cell>
          <cell r="K705" t="str">
            <v>NORTH PLANT -1-NWQ</v>
          </cell>
          <cell r="L705">
            <v>16</v>
          </cell>
          <cell r="M705"/>
          <cell r="N705"/>
          <cell r="O705"/>
          <cell r="P705"/>
          <cell r="Q705"/>
          <cell r="R705"/>
          <cell r="S705"/>
          <cell r="T705"/>
          <cell r="U705">
            <v>8</v>
          </cell>
          <cell r="V705" t="str">
            <v>Stratagy</v>
          </cell>
          <cell r="W705">
            <v>4</v>
          </cell>
        </row>
        <row r="706">
          <cell r="D706" t="str">
            <v>MEM-PRO-011-XTR-1EX-4352</v>
          </cell>
          <cell r="E706" t="str">
            <v>MP1-P5400 DESLUDGER DISCH SOLIDS PUMP</v>
          </cell>
          <cell r="F706" t="str">
            <v>P1</v>
          </cell>
          <cell r="G706" t="str">
            <v>EXTRACTION</v>
          </cell>
          <cell r="H706" t="str">
            <v>1ST EXTRACTION</v>
          </cell>
          <cell r="I706" t="str">
            <v>Motor AC</v>
          </cell>
          <cell r="J706" t="str">
            <v>Pump</v>
          </cell>
          <cell r="K706" t="str">
            <v>NORTH PLANT -1-NWQ</v>
          </cell>
          <cell r="L706">
            <v>16</v>
          </cell>
          <cell r="M706"/>
          <cell r="N706"/>
          <cell r="O706"/>
          <cell r="P706"/>
          <cell r="Q706"/>
          <cell r="R706"/>
          <cell r="S706"/>
          <cell r="T706"/>
          <cell r="U706">
            <v>8</v>
          </cell>
          <cell r="V706" t="str">
            <v>Stratagy</v>
          </cell>
          <cell r="W706">
            <v>4</v>
          </cell>
        </row>
        <row r="707">
          <cell r="D707" t="str">
            <v>MEM-PRO-011-XTR-2EX-4353</v>
          </cell>
          <cell r="E707" t="str">
            <v>MP1-P5000 DESLUDGER DISCH SOLIDS PUMP</v>
          </cell>
          <cell r="F707" t="str">
            <v>P1</v>
          </cell>
          <cell r="G707" t="str">
            <v>EXTRACTION</v>
          </cell>
          <cell r="H707" t="str">
            <v>2ND EXTRACTION</v>
          </cell>
          <cell r="I707" t="str">
            <v>Motor AC</v>
          </cell>
          <cell r="J707" t="str">
            <v>Pump</v>
          </cell>
          <cell r="K707" t="str">
            <v>NORTH PLANT -1-NWQ</v>
          </cell>
          <cell r="L707" t="str">
            <v>Add</v>
          </cell>
          <cell r="M707"/>
          <cell r="N707"/>
          <cell r="O707"/>
          <cell r="P707"/>
          <cell r="Q707"/>
          <cell r="R707"/>
          <cell r="S707"/>
          <cell r="T707" t="str">
            <v>60 MTH PSMC PRV T&amp;I P1 P5000 DISC PMP</v>
          </cell>
          <cell r="U707">
            <v>7</v>
          </cell>
          <cell r="V707" t="str">
            <v>Stratagy</v>
          </cell>
          <cell r="W707">
            <v>8</v>
          </cell>
        </row>
        <row r="708">
          <cell r="D708" t="str">
            <v>MEM-PRO-011-WSH-CWH-4375</v>
          </cell>
          <cell r="E708" t="str">
            <v>MP1-#2 WASHING CENTRIFUGE</v>
          </cell>
          <cell r="F708" t="str">
            <v>P1</v>
          </cell>
          <cell r="G708" t="str">
            <v>WASHING</v>
          </cell>
          <cell r="H708" t="str">
            <v>CURD WASHING</v>
          </cell>
          <cell r="I708" t="str">
            <v>Motor AC</v>
          </cell>
          <cell r="J708" t="str">
            <v>Centrifuge</v>
          </cell>
          <cell r="K708" t="str">
            <v>NORTH PLANT -1-NWQ</v>
          </cell>
          <cell r="L708" t="str">
            <v>Add</v>
          </cell>
          <cell r="M708"/>
          <cell r="N708"/>
          <cell r="O708"/>
          <cell r="P708" t="str">
            <v>Yes</v>
          </cell>
          <cell r="Q708"/>
          <cell r="R708"/>
          <cell r="S708"/>
          <cell r="T708" t="str">
            <v>12-MTH I/E PM MP1C B-N #2 C-30 VIB SW</v>
          </cell>
          <cell r="U708">
            <v>6</v>
          </cell>
          <cell r="V708" t="str">
            <v>Stratagy</v>
          </cell>
          <cell r="W708">
            <v>4</v>
          </cell>
        </row>
        <row r="709">
          <cell r="D709" t="str">
            <v>MEM-PRO-011-WSH-CWH-4380</v>
          </cell>
          <cell r="E709" t="str">
            <v>MP1-#1 WASHING CENTRIFUGE</v>
          </cell>
          <cell r="F709" t="str">
            <v>P1</v>
          </cell>
          <cell r="G709" t="str">
            <v>WASHING</v>
          </cell>
          <cell r="H709" t="str">
            <v>CURD WASHING</v>
          </cell>
          <cell r="I709" t="str">
            <v>Motor AC</v>
          </cell>
          <cell r="J709" t="str">
            <v>Centrifuge</v>
          </cell>
          <cell r="K709" t="str">
            <v>NORTH PLANT -1-NWQ</v>
          </cell>
          <cell r="L709">
            <v>12</v>
          </cell>
          <cell r="M709"/>
          <cell r="N709"/>
          <cell r="O709"/>
          <cell r="P709" t="str">
            <v>Yes</v>
          </cell>
          <cell r="Q709"/>
          <cell r="R709"/>
          <cell r="S709"/>
          <cell r="T709" t="str">
            <v>12-MTH I/E PM MP1C B-N #1 C-30 VIB SW</v>
          </cell>
          <cell r="U709">
            <v>6</v>
          </cell>
          <cell r="V709" t="str">
            <v>Stratagy</v>
          </cell>
          <cell r="W709">
            <v>4</v>
          </cell>
        </row>
        <row r="710">
          <cell r="D710" t="str">
            <v>MEM-PRO-011-WSH-WRE-4435</v>
          </cell>
          <cell r="E710" t="str">
            <v>MP1-CENTRIFUGE FEED PUMP</v>
          </cell>
          <cell r="F710" t="str">
            <v>P1</v>
          </cell>
          <cell r="G710" t="str">
            <v>WASHING</v>
          </cell>
          <cell r="H710" t="str">
            <v>WASHING RESLURRY</v>
          </cell>
          <cell r="I710" t="str">
            <v>Motor AC</v>
          </cell>
          <cell r="J710"/>
          <cell r="K710"/>
          <cell r="L710">
            <v>16</v>
          </cell>
          <cell r="M710"/>
          <cell r="N710"/>
          <cell r="O710"/>
          <cell r="P710"/>
          <cell r="Q710"/>
          <cell r="R710"/>
          <cell r="S710"/>
          <cell r="T710"/>
          <cell r="U710">
            <v>8</v>
          </cell>
          <cell r="V710" t="str">
            <v>Stratagy</v>
          </cell>
          <cell r="W710">
            <v>4</v>
          </cell>
        </row>
        <row r="711">
          <cell r="D711" t="str">
            <v>MEM-PRO-011-CON-1SC-4495</v>
          </cell>
          <cell r="E711" t="str">
            <v>MP1-#2 CONCENTRATOR</v>
          </cell>
          <cell r="F711" t="str">
            <v>P1</v>
          </cell>
          <cell r="G711" t="str">
            <v>CONCENTRATION</v>
          </cell>
          <cell r="H711" t="str">
            <v>1ST STEP CONCENTRATION</v>
          </cell>
          <cell r="I711" t="str">
            <v>Motor DC</v>
          </cell>
          <cell r="J711" t="str">
            <v>Separator</v>
          </cell>
          <cell r="K711" t="str">
            <v>NORTH PLANT-2 NWQ</v>
          </cell>
          <cell r="L711">
            <v>4</v>
          </cell>
          <cell r="M711"/>
          <cell r="N711"/>
          <cell r="O711"/>
          <cell r="P711" t="str">
            <v>Yes</v>
          </cell>
          <cell r="Q711"/>
          <cell r="R711"/>
          <cell r="S711"/>
          <cell r="T711" t="str">
            <v>MTHLY MECH PM MP1 SHAR #2 P5000 CONCENT</v>
          </cell>
          <cell r="U711">
            <v>6</v>
          </cell>
          <cell r="V711" t="str">
            <v>Stratagy</v>
          </cell>
          <cell r="W711">
            <v>12</v>
          </cell>
        </row>
        <row r="712">
          <cell r="D712" t="str">
            <v>MEM-PRO-011-CON-1SC-4500</v>
          </cell>
          <cell r="E712" t="str">
            <v>MP1-#1 CONCENTRATOR</v>
          </cell>
          <cell r="F712" t="str">
            <v>P1</v>
          </cell>
          <cell r="G712" t="str">
            <v>CONCENTRATION</v>
          </cell>
          <cell r="H712" t="str">
            <v>1ST STEP CONCENTRATION</v>
          </cell>
          <cell r="I712" t="str">
            <v>Centrifuge</v>
          </cell>
          <cell r="J712" t="str">
            <v>Separator</v>
          </cell>
          <cell r="K712" t="str">
            <v>NORTH PLANT-2 NWQ</v>
          </cell>
          <cell r="L712" t="str">
            <v>Add</v>
          </cell>
          <cell r="M712"/>
          <cell r="N712"/>
          <cell r="O712"/>
          <cell r="P712" t="str">
            <v>Yes</v>
          </cell>
          <cell r="Q712"/>
          <cell r="R712"/>
          <cell r="S712"/>
          <cell r="T712" t="str">
            <v>MTHLY MECH PM MP1 SHAR #1 P5000 CONCENT</v>
          </cell>
          <cell r="U712">
            <v>6</v>
          </cell>
          <cell r="V712" t="str">
            <v>Stratagy</v>
          </cell>
          <cell r="W712">
            <v>12</v>
          </cell>
        </row>
        <row r="713">
          <cell r="D713" t="str">
            <v>MEM-PRO-011-CON-1SC-4505</v>
          </cell>
          <cell r="E713" t="str">
            <v>MP1-#2 CONCENTRATOR DISCH PUMP</v>
          </cell>
          <cell r="F713" t="str">
            <v>P1</v>
          </cell>
          <cell r="G713" t="str">
            <v>CONCENTRATION</v>
          </cell>
          <cell r="H713" t="str">
            <v>1ST STEP CONCENTRATION</v>
          </cell>
          <cell r="I713" t="str">
            <v>Pump, Screw</v>
          </cell>
          <cell r="J713"/>
          <cell r="K713"/>
          <cell r="L713"/>
          <cell r="M713"/>
          <cell r="N713"/>
          <cell r="O713"/>
          <cell r="P713"/>
          <cell r="Q713"/>
          <cell r="R713"/>
          <cell r="S713"/>
          <cell r="T713"/>
          <cell r="U713">
            <v>9</v>
          </cell>
          <cell r="V713" t="str">
            <v>Run to Failure</v>
          </cell>
          <cell r="W713">
            <v>4</v>
          </cell>
        </row>
        <row r="714">
          <cell r="D714" t="str">
            <v>MEM-PRO-011-CON-1SC-4510</v>
          </cell>
          <cell r="E714" t="str">
            <v>MP1-#1 CONCENTRATOR DISCH PUMP</v>
          </cell>
          <cell r="F714" t="str">
            <v>P1</v>
          </cell>
          <cell r="G714" t="str">
            <v>CONCENTRATION</v>
          </cell>
          <cell r="H714" t="str">
            <v>1ST STEP CONCENTRATION</v>
          </cell>
          <cell r="I714" t="str">
            <v>Motor AC</v>
          </cell>
          <cell r="J714" t="str">
            <v>Pump</v>
          </cell>
          <cell r="K714" t="str">
            <v>NORTH PLANT -1-NWQ</v>
          </cell>
          <cell r="L714">
            <v>16</v>
          </cell>
          <cell r="M714"/>
          <cell r="N714"/>
          <cell r="O714"/>
          <cell r="P714"/>
          <cell r="Q714"/>
          <cell r="R714"/>
          <cell r="S714"/>
          <cell r="T714"/>
          <cell r="U714">
            <v>8</v>
          </cell>
          <cell r="V714" t="str">
            <v>Stratagy</v>
          </cell>
          <cell r="W714">
            <v>4</v>
          </cell>
        </row>
        <row r="715">
          <cell r="D715" t="str">
            <v>MEM-PRO-011-CON-1SC-4555</v>
          </cell>
          <cell r="E715" t="str">
            <v>MP1-CENTRIFUGE DESLUDGER GRINDER</v>
          </cell>
          <cell r="F715" t="str">
            <v>P1</v>
          </cell>
          <cell r="G715" t="str">
            <v>CONCENTRATION</v>
          </cell>
          <cell r="H715" t="str">
            <v>1ST STEP CONCENTRATION</v>
          </cell>
          <cell r="I715"/>
          <cell r="J715" t="str">
            <v>GRINDER</v>
          </cell>
          <cell r="K715" t="str">
            <v>NORTH PLANT -1-NWQ</v>
          </cell>
          <cell r="L715" t="str">
            <v>Add</v>
          </cell>
          <cell r="M715"/>
          <cell r="N715"/>
          <cell r="O715"/>
          <cell r="P715"/>
          <cell r="Q715"/>
          <cell r="R715"/>
          <cell r="S715"/>
          <cell r="T715"/>
          <cell r="U715">
            <v>8</v>
          </cell>
          <cell r="V715" t="str">
            <v>Stratagy</v>
          </cell>
          <cell r="W715"/>
        </row>
        <row r="716">
          <cell r="D716" t="str">
            <v>MEM-PRO-011-CON-1SC-4557</v>
          </cell>
          <cell r="E716" t="str">
            <v>MP1-IKA WORKS DISPAX GRINDER</v>
          </cell>
          <cell r="F716" t="str">
            <v>P1</v>
          </cell>
          <cell r="G716" t="str">
            <v>CONCENTRATION</v>
          </cell>
          <cell r="H716" t="str">
            <v>1ST STEP CONCENTRATION</v>
          </cell>
          <cell r="I716" t="str">
            <v>Motor AC</v>
          </cell>
          <cell r="J716" t="str">
            <v>Pump</v>
          </cell>
          <cell r="K716" t="str">
            <v>NORTH PLANT -1-NWQ</v>
          </cell>
          <cell r="L716" t="str">
            <v>Keep</v>
          </cell>
          <cell r="M716"/>
          <cell r="N716"/>
          <cell r="O716"/>
          <cell r="P716"/>
          <cell r="Q716"/>
          <cell r="R716"/>
          <cell r="S716"/>
          <cell r="T716"/>
          <cell r="U716">
            <v>8</v>
          </cell>
          <cell r="V716" t="str">
            <v>Stratagy</v>
          </cell>
          <cell r="W716"/>
        </row>
        <row r="717">
          <cell r="D717" t="str">
            <v>MEM-PRO-011-CON-1SC-4565</v>
          </cell>
          <cell r="E717" t="str">
            <v>MP1-CENTRIFUGE PROD POT MOYNO DISCH PUMP</v>
          </cell>
          <cell r="F717" t="str">
            <v>P1</v>
          </cell>
          <cell r="G717" t="str">
            <v>CONCENTRATION</v>
          </cell>
          <cell r="H717" t="str">
            <v>1ST STEP CONCENTRATION</v>
          </cell>
          <cell r="I717" t="str">
            <v>Motor AC</v>
          </cell>
          <cell r="J717"/>
          <cell r="K717"/>
          <cell r="L717">
            <v>16</v>
          </cell>
          <cell r="M717"/>
          <cell r="N717"/>
          <cell r="O717"/>
          <cell r="P717"/>
          <cell r="Q717"/>
          <cell r="R717"/>
          <cell r="S717"/>
          <cell r="T717"/>
          <cell r="U717">
            <v>8</v>
          </cell>
          <cell r="V717" t="str">
            <v>Stratagy</v>
          </cell>
          <cell r="W717">
            <v>4</v>
          </cell>
        </row>
        <row r="718">
          <cell r="D718" t="str">
            <v>MEM-PRO-010-MDU-AEQ-6976</v>
          </cell>
          <cell r="E718" t="str">
            <v>MMDU-DIR FIR BURNR, PILOT GAS SAFETY VLV</v>
          </cell>
          <cell r="F718" t="str">
            <v>shared systems</v>
          </cell>
          <cell r="G718" t="str">
            <v>OLD MDU</v>
          </cell>
          <cell r="H718" t="str">
            <v>ABANDONED EQUIPMENT</v>
          </cell>
          <cell r="I718"/>
          <cell r="J718"/>
          <cell r="K718"/>
          <cell r="L718"/>
          <cell r="M718"/>
          <cell r="N718"/>
          <cell r="O718"/>
          <cell r="P718"/>
          <cell r="Q718"/>
          <cell r="R718"/>
          <cell r="S718"/>
          <cell r="T718"/>
          <cell r="U718">
            <v>9</v>
          </cell>
          <cell r="V718" t="str">
            <v>Run to Failure</v>
          </cell>
          <cell r="W718" t="str">
            <v>do not have</v>
          </cell>
        </row>
        <row r="719">
          <cell r="D719" t="str">
            <v>MEM-PRO-010-MDU-AEQ-6977</v>
          </cell>
          <cell r="E719" t="str">
            <v>MMDU-DIR FIRED BURNER,PILOT GAS VENT VLV</v>
          </cell>
          <cell r="F719" t="str">
            <v>shared systems</v>
          </cell>
          <cell r="G719" t="str">
            <v>OLD MDU</v>
          </cell>
          <cell r="H719" t="str">
            <v>ABANDONED EQUIPMENT</v>
          </cell>
          <cell r="I719"/>
          <cell r="J719"/>
          <cell r="K719"/>
          <cell r="L719"/>
          <cell r="M719"/>
          <cell r="N719"/>
          <cell r="O719"/>
          <cell r="P719"/>
          <cell r="Q719"/>
          <cell r="R719"/>
          <cell r="S719"/>
          <cell r="T719"/>
          <cell r="U719">
            <v>9</v>
          </cell>
          <cell r="V719" t="str">
            <v>Run to Failure</v>
          </cell>
          <cell r="W719" t="str">
            <v>do not have</v>
          </cell>
        </row>
        <row r="720">
          <cell r="D720" t="str">
            <v>MEM-PRO-010-MDU-AEQ-6978</v>
          </cell>
          <cell r="E720" t="str">
            <v>MMDU-DIR FIR BURNR, PILOT GAS SAFETY VLV</v>
          </cell>
          <cell r="F720" t="str">
            <v>shared systems</v>
          </cell>
          <cell r="G720" t="str">
            <v>OLD MDU</v>
          </cell>
          <cell r="H720" t="str">
            <v>ABANDONED EQUIPMENT</v>
          </cell>
          <cell r="I720"/>
          <cell r="J720"/>
          <cell r="K720"/>
          <cell r="L720"/>
          <cell r="M720"/>
          <cell r="N720"/>
          <cell r="O720"/>
          <cell r="P720"/>
          <cell r="Q720"/>
          <cell r="R720"/>
          <cell r="S720"/>
          <cell r="T720"/>
          <cell r="U720">
            <v>9</v>
          </cell>
          <cell r="V720" t="str">
            <v>Run to Failure</v>
          </cell>
          <cell r="W720" t="str">
            <v>do not have</v>
          </cell>
        </row>
        <row r="721">
          <cell r="D721" t="str">
            <v>MEM-PRO-010-MDU-AEQ-6980</v>
          </cell>
          <cell r="E721" t="str">
            <v>MMDU-DIR FIRED BURNER, MN GAS REGULATOR</v>
          </cell>
          <cell r="F721" t="str">
            <v>shared systems</v>
          </cell>
          <cell r="G721" t="str">
            <v>OLD MDU</v>
          </cell>
          <cell r="H721" t="str">
            <v>ABANDONED EQUIPMENT</v>
          </cell>
          <cell r="I721"/>
          <cell r="J721"/>
          <cell r="K721"/>
          <cell r="L721"/>
          <cell r="M721"/>
          <cell r="N721"/>
          <cell r="O721"/>
          <cell r="P721"/>
          <cell r="Q721"/>
          <cell r="R721"/>
          <cell r="S721"/>
          <cell r="T721"/>
          <cell r="U721">
            <v>9</v>
          </cell>
          <cell r="V721" t="str">
            <v>Run to Failure</v>
          </cell>
          <cell r="W721" t="str">
            <v>do not have</v>
          </cell>
        </row>
        <row r="722">
          <cell r="D722" t="str">
            <v>MEM-PRO-010-MDU-AEQ-6982</v>
          </cell>
          <cell r="E722" t="str">
            <v>MMDU-DIR FIRED BURNER, LOW GAS PRESS SW</v>
          </cell>
          <cell r="F722" t="str">
            <v>shared systems</v>
          </cell>
          <cell r="G722" t="str">
            <v>OLD MDU</v>
          </cell>
          <cell r="H722" t="str">
            <v>ABANDONED EQUIPMENT</v>
          </cell>
          <cell r="I722" t="str">
            <v>Drive, Electrical</v>
          </cell>
          <cell r="J722"/>
          <cell r="K722"/>
          <cell r="L722"/>
          <cell r="M722"/>
          <cell r="N722"/>
          <cell r="O722"/>
          <cell r="P722"/>
          <cell r="Q722"/>
          <cell r="R722"/>
          <cell r="S722"/>
          <cell r="T722"/>
          <cell r="U722">
            <v>9</v>
          </cell>
          <cell r="V722" t="str">
            <v>Run to Failure</v>
          </cell>
          <cell r="W722" t="str">
            <v>do not have</v>
          </cell>
        </row>
        <row r="723">
          <cell r="D723" t="str">
            <v>MEM-PRO-010-MDU-AEQ-6983</v>
          </cell>
          <cell r="E723" t="str">
            <v>MMDU-DIR FIR BURNER, MN BURNR SAFETY VLV</v>
          </cell>
          <cell r="F723" t="str">
            <v>shared systems</v>
          </cell>
          <cell r="G723" t="str">
            <v>OLD MDU</v>
          </cell>
          <cell r="H723" t="str">
            <v>ABANDONED EQUIPMENT</v>
          </cell>
          <cell r="I723"/>
          <cell r="J723"/>
          <cell r="K723"/>
          <cell r="L723"/>
          <cell r="M723"/>
          <cell r="N723"/>
          <cell r="O723"/>
          <cell r="P723"/>
          <cell r="Q723"/>
          <cell r="R723"/>
          <cell r="S723"/>
          <cell r="T723"/>
          <cell r="U723">
            <v>9</v>
          </cell>
          <cell r="V723" t="str">
            <v>Run to Failure</v>
          </cell>
          <cell r="W723" t="str">
            <v>do not have</v>
          </cell>
        </row>
        <row r="724">
          <cell r="D724" t="str">
            <v>MEM-PRO-010-MDU-AEQ-6984</v>
          </cell>
          <cell r="E724" t="str">
            <v>MMDU-DIR FIRED BURNER,MN BURNER VENT VLV</v>
          </cell>
          <cell r="F724" t="str">
            <v>shared systems</v>
          </cell>
          <cell r="G724" t="str">
            <v>OLD MDU</v>
          </cell>
          <cell r="H724" t="str">
            <v>ABANDONED EQUIPMENT</v>
          </cell>
          <cell r="I724"/>
          <cell r="J724"/>
          <cell r="K724"/>
          <cell r="L724"/>
          <cell r="M724"/>
          <cell r="N724"/>
          <cell r="O724"/>
          <cell r="P724"/>
          <cell r="Q724"/>
          <cell r="R724"/>
          <cell r="S724"/>
          <cell r="T724"/>
          <cell r="U724">
            <v>9</v>
          </cell>
          <cell r="V724" t="str">
            <v>Run to Failure</v>
          </cell>
          <cell r="W724" t="str">
            <v>do not have</v>
          </cell>
        </row>
        <row r="725">
          <cell r="D725" t="str">
            <v>MEM-PRO-010-MDU-AEQ-6985</v>
          </cell>
          <cell r="E725" t="str">
            <v>MMDU-DIR FIRED BURNER, SAFETY VALVE</v>
          </cell>
          <cell r="F725" t="str">
            <v>shared systems</v>
          </cell>
          <cell r="G725" t="str">
            <v>OLD MDU</v>
          </cell>
          <cell r="H725" t="str">
            <v>ABANDONED EQUIPMENT</v>
          </cell>
          <cell r="I725"/>
          <cell r="J725"/>
          <cell r="K725"/>
          <cell r="L725"/>
          <cell r="M725"/>
          <cell r="N725"/>
          <cell r="O725"/>
          <cell r="P725"/>
          <cell r="Q725"/>
          <cell r="R725"/>
          <cell r="S725"/>
          <cell r="T725"/>
          <cell r="U725">
            <v>9</v>
          </cell>
          <cell r="V725" t="str">
            <v>Run to Failure</v>
          </cell>
          <cell r="W725" t="str">
            <v>do not have</v>
          </cell>
        </row>
        <row r="726">
          <cell r="D726" t="str">
            <v>MEM-PRO-010-MDU-AEQ-6986</v>
          </cell>
          <cell r="E726" t="str">
            <v>MMDU-DIR FIRED BURNER, HIGH GAS PRESS SW</v>
          </cell>
          <cell r="F726" t="str">
            <v>shared systems</v>
          </cell>
          <cell r="G726" t="str">
            <v>OLD MDU</v>
          </cell>
          <cell r="H726" t="str">
            <v>ABANDONED EQUIPMENT</v>
          </cell>
          <cell r="I726" t="str">
            <v>Drive, Electrical</v>
          </cell>
          <cell r="J726"/>
          <cell r="K726"/>
          <cell r="L726"/>
          <cell r="M726"/>
          <cell r="N726"/>
          <cell r="O726"/>
          <cell r="P726"/>
          <cell r="Q726"/>
          <cell r="R726"/>
          <cell r="S726"/>
          <cell r="T726"/>
          <cell r="U726">
            <v>9</v>
          </cell>
          <cell r="V726" t="str">
            <v>Run to Failure</v>
          </cell>
          <cell r="W726" t="str">
            <v>do not have</v>
          </cell>
        </row>
        <row r="727">
          <cell r="D727" t="str">
            <v>MEM-PRO-010-MDU-AEQ-6987</v>
          </cell>
          <cell r="E727" t="str">
            <v>MMDU-DIR FIR BURN,MN BURN GAS FC VLV</v>
          </cell>
          <cell r="F727" t="str">
            <v>shared systems</v>
          </cell>
          <cell r="G727" t="str">
            <v>OLD MDU</v>
          </cell>
          <cell r="H727" t="str">
            <v>ABANDONED EQUIPMENT</v>
          </cell>
          <cell r="I727"/>
          <cell r="J727"/>
          <cell r="K727"/>
          <cell r="L727"/>
          <cell r="M727"/>
          <cell r="N727"/>
          <cell r="O727"/>
          <cell r="P727"/>
          <cell r="Q727"/>
          <cell r="R727"/>
          <cell r="S727"/>
          <cell r="T727"/>
          <cell r="U727">
            <v>9</v>
          </cell>
          <cell r="V727" t="str">
            <v>Run to Failure</v>
          </cell>
          <cell r="W727" t="str">
            <v>do not have</v>
          </cell>
        </row>
        <row r="728">
          <cell r="D728" t="str">
            <v>MEM-PRO-010-MDU-AEQ-6988</v>
          </cell>
          <cell r="E728" t="str">
            <v>MMDU-INDIR FIR BURN,MN GAS SUPPLY FL MTR</v>
          </cell>
          <cell r="F728" t="str">
            <v>shared systems</v>
          </cell>
          <cell r="G728" t="str">
            <v>OLD MDU</v>
          </cell>
          <cell r="H728" t="str">
            <v>ABANDONED EQUIPMENT</v>
          </cell>
          <cell r="I728"/>
          <cell r="J728"/>
          <cell r="K728"/>
          <cell r="L728"/>
          <cell r="M728"/>
          <cell r="N728"/>
          <cell r="O728"/>
          <cell r="P728"/>
          <cell r="Q728"/>
          <cell r="R728"/>
          <cell r="S728"/>
          <cell r="T728"/>
          <cell r="U728">
            <v>9</v>
          </cell>
          <cell r="V728" t="str">
            <v>Run to Failure</v>
          </cell>
          <cell r="W728" t="str">
            <v>do not have</v>
          </cell>
        </row>
        <row r="729">
          <cell r="D729" t="str">
            <v>MEM-PRO-010-MDU-AEQ-6990</v>
          </cell>
          <cell r="E729" t="str">
            <v>MMDU-INDIR FIR BURNER, MN GAS SUPPLY REG</v>
          </cell>
          <cell r="F729" t="str">
            <v>shared systems</v>
          </cell>
          <cell r="G729" t="str">
            <v>OLD MDU</v>
          </cell>
          <cell r="H729" t="str">
            <v>ABANDONED EQUIPMENT</v>
          </cell>
          <cell r="I729"/>
          <cell r="J729"/>
          <cell r="K729"/>
          <cell r="L729"/>
          <cell r="M729"/>
          <cell r="N729"/>
          <cell r="O729"/>
          <cell r="P729"/>
          <cell r="Q729"/>
          <cell r="R729"/>
          <cell r="S729"/>
          <cell r="T729"/>
          <cell r="U729">
            <v>9</v>
          </cell>
          <cell r="V729" t="str">
            <v>Run to Failure</v>
          </cell>
          <cell r="W729" t="str">
            <v>do not have</v>
          </cell>
        </row>
        <row r="730">
          <cell r="D730" t="str">
            <v>MEM-PRO-010-MDU-AEQ-6991</v>
          </cell>
          <cell r="E730" t="str">
            <v>MMDU-INDIR BURN, MN GAS TRAIN SAFETY VLV</v>
          </cell>
          <cell r="F730" t="str">
            <v>shared systems</v>
          </cell>
          <cell r="G730" t="str">
            <v>OLD MDU</v>
          </cell>
          <cell r="H730" t="str">
            <v>ABANDONED EQUIPMENT</v>
          </cell>
          <cell r="I730"/>
          <cell r="J730"/>
          <cell r="K730"/>
          <cell r="L730"/>
          <cell r="M730"/>
          <cell r="N730"/>
          <cell r="O730"/>
          <cell r="P730"/>
          <cell r="Q730"/>
          <cell r="R730"/>
          <cell r="S730"/>
          <cell r="T730"/>
          <cell r="U730">
            <v>9</v>
          </cell>
          <cell r="V730" t="str">
            <v>Run to Failure</v>
          </cell>
          <cell r="W730" t="str">
            <v>do not have</v>
          </cell>
        </row>
        <row r="731">
          <cell r="D731" t="str">
            <v>MEM-PRO-010-MDU-AEQ-6992</v>
          </cell>
          <cell r="E731" t="str">
            <v>MMDU-INDIR FIR BURN,PILOT GAS SUPPLY REG</v>
          </cell>
          <cell r="F731" t="str">
            <v>shared systems</v>
          </cell>
          <cell r="G731" t="str">
            <v>OLD MDU</v>
          </cell>
          <cell r="H731" t="str">
            <v>ABANDONED EQUIPMENT</v>
          </cell>
          <cell r="I731"/>
          <cell r="J731"/>
          <cell r="K731"/>
          <cell r="L731"/>
          <cell r="M731"/>
          <cell r="N731"/>
          <cell r="O731"/>
          <cell r="P731"/>
          <cell r="Q731"/>
          <cell r="R731"/>
          <cell r="S731"/>
          <cell r="T731"/>
          <cell r="U731">
            <v>9</v>
          </cell>
          <cell r="V731" t="str">
            <v>Run to Failure</v>
          </cell>
          <cell r="W731" t="str">
            <v>do not have</v>
          </cell>
        </row>
        <row r="732">
          <cell r="D732" t="str">
            <v>MEM-PRO-010-MDU-AEQ-6995</v>
          </cell>
          <cell r="E732" t="str">
            <v>MMDU-INDIR FIR BURNER, MN BURNER GAS REG</v>
          </cell>
          <cell r="F732" t="str">
            <v>shared systems</v>
          </cell>
          <cell r="G732" t="str">
            <v>OLD MDU</v>
          </cell>
          <cell r="H732" t="str">
            <v>ABANDONED EQUIPMENT</v>
          </cell>
          <cell r="I732"/>
          <cell r="J732"/>
          <cell r="K732"/>
          <cell r="L732"/>
          <cell r="M732"/>
          <cell r="N732"/>
          <cell r="O732"/>
          <cell r="P732"/>
          <cell r="Q732"/>
          <cell r="R732"/>
          <cell r="S732"/>
          <cell r="T732"/>
          <cell r="U732">
            <v>9</v>
          </cell>
          <cell r="V732" t="str">
            <v>Run to Failure</v>
          </cell>
          <cell r="W732" t="str">
            <v>do not have</v>
          </cell>
        </row>
        <row r="733">
          <cell r="D733" t="str">
            <v>MEM-PRO-010-MDU-AEQ-6996</v>
          </cell>
          <cell r="E733" t="str">
            <v>MMDU-INDIR FIR BURNER, MN BURNER GAS REG</v>
          </cell>
          <cell r="F733" t="str">
            <v>shared systems</v>
          </cell>
          <cell r="G733" t="str">
            <v>OLD MDU</v>
          </cell>
          <cell r="H733" t="str">
            <v>ABANDONED EQUIPMENT</v>
          </cell>
          <cell r="I733"/>
          <cell r="J733"/>
          <cell r="K733"/>
          <cell r="L733"/>
          <cell r="M733"/>
          <cell r="N733"/>
          <cell r="O733"/>
          <cell r="P733"/>
          <cell r="Q733"/>
          <cell r="R733"/>
          <cell r="S733"/>
          <cell r="T733"/>
          <cell r="U733">
            <v>9</v>
          </cell>
          <cell r="V733" t="str">
            <v>Run to Failure</v>
          </cell>
          <cell r="W733" t="str">
            <v>do not have</v>
          </cell>
        </row>
        <row r="734">
          <cell r="D734" t="str">
            <v>MEM-PRO-010-MDU-AEQ-6997</v>
          </cell>
          <cell r="E734" t="str">
            <v>MMDU-INDIR BURN,MN BURN LOW GAS PRESS SW</v>
          </cell>
          <cell r="F734" t="str">
            <v>shared systems</v>
          </cell>
          <cell r="G734" t="str">
            <v>OLD MDU</v>
          </cell>
          <cell r="H734" t="str">
            <v>ABANDONED EQUIPMENT</v>
          </cell>
          <cell r="I734" t="str">
            <v>Drive, Electrical</v>
          </cell>
          <cell r="J734"/>
          <cell r="K734"/>
          <cell r="L734"/>
          <cell r="M734"/>
          <cell r="N734"/>
          <cell r="O734"/>
          <cell r="P734"/>
          <cell r="Q734"/>
          <cell r="R734"/>
          <cell r="S734"/>
          <cell r="T734"/>
          <cell r="U734">
            <v>9</v>
          </cell>
          <cell r="V734" t="str">
            <v>Run to Failure</v>
          </cell>
          <cell r="W734" t="str">
            <v>do not have</v>
          </cell>
        </row>
        <row r="735">
          <cell r="D735" t="str">
            <v>MEM-PRO-010-MDU-AEQ-6999</v>
          </cell>
          <cell r="E735" t="str">
            <v>MMDU-INDIR BURN, MN GAS TRAIN SAFETY VLV</v>
          </cell>
          <cell r="F735" t="str">
            <v>shared systems</v>
          </cell>
          <cell r="G735" t="str">
            <v>OLD MDU</v>
          </cell>
          <cell r="H735" t="str">
            <v>ABANDONED EQUIPMENT</v>
          </cell>
          <cell r="I735"/>
          <cell r="J735"/>
          <cell r="K735"/>
          <cell r="L735"/>
          <cell r="M735"/>
          <cell r="N735"/>
          <cell r="O735"/>
          <cell r="P735"/>
          <cell r="Q735"/>
          <cell r="R735"/>
          <cell r="S735"/>
          <cell r="T735"/>
          <cell r="U735">
            <v>9</v>
          </cell>
          <cell r="V735" t="str">
            <v>Run to Failure</v>
          </cell>
          <cell r="W735" t="str">
            <v>do not have</v>
          </cell>
        </row>
        <row r="736">
          <cell r="D736" t="str">
            <v>MEM-PRO-010-MDU-AEQ-7001</v>
          </cell>
          <cell r="E736" t="str">
            <v>MMDU-#2 FLAKE BIN</v>
          </cell>
          <cell r="F736" t="str">
            <v>shared systems</v>
          </cell>
          <cell r="G736" t="str">
            <v>OLD MDU</v>
          </cell>
          <cell r="H736" t="str">
            <v>ABANDONED EQUIPMENT</v>
          </cell>
          <cell r="I736" t="str">
            <v>Tank</v>
          </cell>
          <cell r="J736"/>
          <cell r="K736"/>
          <cell r="L736"/>
          <cell r="M736"/>
          <cell r="N736"/>
          <cell r="O736"/>
          <cell r="P736"/>
          <cell r="Q736"/>
          <cell r="R736"/>
          <cell r="S736"/>
          <cell r="T736"/>
          <cell r="U736">
            <v>9</v>
          </cell>
          <cell r="V736" t="str">
            <v>Run to Failure</v>
          </cell>
          <cell r="W736" t="str">
            <v>do not have</v>
          </cell>
        </row>
        <row r="737">
          <cell r="D737" t="str">
            <v>MEM-PRO-010-MDU-AEQ-7002</v>
          </cell>
          <cell r="E737" t="str">
            <v>MMDU-#4 FLAKE BIN HOPPER</v>
          </cell>
          <cell r="F737" t="str">
            <v>shared systems</v>
          </cell>
          <cell r="G737" t="str">
            <v>OLD MDU</v>
          </cell>
          <cell r="H737" t="str">
            <v>ABANDONED EQUIPMENT</v>
          </cell>
          <cell r="I737" t="str">
            <v>Tank</v>
          </cell>
          <cell r="J737"/>
          <cell r="K737"/>
          <cell r="L737"/>
          <cell r="M737"/>
          <cell r="N737"/>
          <cell r="O737"/>
          <cell r="P737"/>
          <cell r="Q737"/>
          <cell r="R737"/>
          <cell r="S737"/>
          <cell r="T737"/>
          <cell r="U737">
            <v>9</v>
          </cell>
          <cell r="V737" t="str">
            <v>Run to Failure</v>
          </cell>
          <cell r="W737" t="str">
            <v>do not have</v>
          </cell>
        </row>
        <row r="738">
          <cell r="D738" t="str">
            <v>MEM-PRO-010-MDU-AEQ-7003</v>
          </cell>
          <cell r="E738" t="str">
            <v>MMDU-#2 FLAKE BIN HOPPER</v>
          </cell>
          <cell r="F738" t="str">
            <v>shared systems</v>
          </cell>
          <cell r="G738" t="str">
            <v>OLD MDU</v>
          </cell>
          <cell r="H738" t="str">
            <v>ABANDONED EQUIPMENT</v>
          </cell>
          <cell r="I738" t="str">
            <v>Tank</v>
          </cell>
          <cell r="J738"/>
          <cell r="K738"/>
          <cell r="L738"/>
          <cell r="M738"/>
          <cell r="N738"/>
          <cell r="O738"/>
          <cell r="P738"/>
          <cell r="Q738"/>
          <cell r="R738"/>
          <cell r="S738"/>
          <cell r="T738"/>
          <cell r="U738">
            <v>9</v>
          </cell>
          <cell r="V738" t="str">
            <v>Run to Failure</v>
          </cell>
          <cell r="W738" t="str">
            <v>do not have</v>
          </cell>
        </row>
        <row r="739">
          <cell r="D739" t="str">
            <v>MEM-PRO-010-MDU-AEQ-7004</v>
          </cell>
          <cell r="E739" t="str">
            <v>MMDU-#2 &amp; #4 FLAKE BIN CYCLONE</v>
          </cell>
          <cell r="F739" t="str">
            <v>shared systems</v>
          </cell>
          <cell r="G739" t="str">
            <v>OLD MDU</v>
          </cell>
          <cell r="H739" t="str">
            <v>ABANDONED EQUIPMENT</v>
          </cell>
          <cell r="I739" t="str">
            <v>Cyclone</v>
          </cell>
          <cell r="J739"/>
          <cell r="K739"/>
          <cell r="L739"/>
          <cell r="M739"/>
          <cell r="N739"/>
          <cell r="O739"/>
          <cell r="P739"/>
          <cell r="Q739"/>
          <cell r="R739"/>
          <cell r="S739"/>
          <cell r="T739"/>
          <cell r="U739">
            <v>9</v>
          </cell>
          <cell r="V739" t="str">
            <v>Run to Failure</v>
          </cell>
          <cell r="W739" t="str">
            <v>do not have</v>
          </cell>
        </row>
        <row r="740">
          <cell r="D740" t="str">
            <v>MEM-PRO-010-MDU-AEQ-7005</v>
          </cell>
          <cell r="E740" t="str">
            <v>MMDU-FLAKE BINS ASPIRATION DCE</v>
          </cell>
          <cell r="F740" t="str">
            <v>shared systems</v>
          </cell>
          <cell r="G740" t="str">
            <v>OLD MDU</v>
          </cell>
          <cell r="H740" t="str">
            <v>ABANDONED EQUIPMENT</v>
          </cell>
          <cell r="I740" t="str">
            <v>Bag House</v>
          </cell>
          <cell r="J740"/>
          <cell r="K740"/>
          <cell r="L740"/>
          <cell r="M740"/>
          <cell r="N740"/>
          <cell r="O740"/>
          <cell r="P740"/>
          <cell r="Q740"/>
          <cell r="R740"/>
          <cell r="S740"/>
          <cell r="T740"/>
          <cell r="U740">
            <v>9</v>
          </cell>
          <cell r="V740" t="str">
            <v>Run to Failure</v>
          </cell>
          <cell r="W740" t="str">
            <v>do not have</v>
          </cell>
        </row>
        <row r="741">
          <cell r="D741" t="str">
            <v>MEM-PRO-010-MDU-AEQ-7006</v>
          </cell>
          <cell r="E741" t="str">
            <v>MMDU-#2 FLAKE BIN R &amp; P GATE</v>
          </cell>
          <cell r="F741" t="str">
            <v>shared systems</v>
          </cell>
          <cell r="G741" t="str">
            <v>OLD MDU</v>
          </cell>
          <cell r="H741" t="str">
            <v>ABANDONED EQUIPMENT</v>
          </cell>
          <cell r="I741" t="str">
            <v>Valve, Control Linear Motion</v>
          </cell>
          <cell r="J741"/>
          <cell r="K741"/>
          <cell r="L741"/>
          <cell r="M741"/>
          <cell r="N741"/>
          <cell r="O741"/>
          <cell r="P741"/>
          <cell r="Q741"/>
          <cell r="R741"/>
          <cell r="S741"/>
          <cell r="T741"/>
          <cell r="U741">
            <v>9</v>
          </cell>
          <cell r="V741" t="str">
            <v>Run to Failure</v>
          </cell>
          <cell r="W741" t="str">
            <v>do not have</v>
          </cell>
        </row>
        <row r="742">
          <cell r="D742" t="str">
            <v>MEM-PRO-010-MDU-AEQ-7007</v>
          </cell>
          <cell r="E742" t="str">
            <v>MMDU-#4 FLAKE BIN R &amp; P GATE</v>
          </cell>
          <cell r="F742" t="str">
            <v>shared systems</v>
          </cell>
          <cell r="G742" t="str">
            <v>OLD MDU</v>
          </cell>
          <cell r="H742" t="str">
            <v>ABANDONED EQUIPMENT</v>
          </cell>
          <cell r="I742" t="str">
            <v>Valve, Control Linear Motion</v>
          </cell>
          <cell r="J742"/>
          <cell r="K742"/>
          <cell r="L742"/>
          <cell r="M742"/>
          <cell r="N742"/>
          <cell r="O742"/>
          <cell r="P742"/>
          <cell r="Q742"/>
          <cell r="R742"/>
          <cell r="S742"/>
          <cell r="T742"/>
          <cell r="U742">
            <v>9</v>
          </cell>
          <cell r="V742" t="str">
            <v>Run to Failure</v>
          </cell>
          <cell r="W742" t="str">
            <v>do not have</v>
          </cell>
        </row>
        <row r="743">
          <cell r="D743" t="str">
            <v>MEM-PRO-010-MDU-AEQ-7011</v>
          </cell>
          <cell r="E743" t="str">
            <v>MMDU-#4 75T FLAKE BIN</v>
          </cell>
          <cell r="F743" t="str">
            <v>shared systems</v>
          </cell>
          <cell r="G743" t="str">
            <v>OLD MDU</v>
          </cell>
          <cell r="H743" t="str">
            <v>ABANDONED EQUIPMENT</v>
          </cell>
          <cell r="I743" t="str">
            <v>Tank</v>
          </cell>
          <cell r="J743"/>
          <cell r="K743"/>
          <cell r="L743"/>
          <cell r="M743"/>
          <cell r="N743"/>
          <cell r="O743"/>
          <cell r="P743"/>
          <cell r="Q743"/>
          <cell r="R743"/>
          <cell r="S743"/>
          <cell r="T743"/>
          <cell r="U743">
            <v>9</v>
          </cell>
          <cell r="V743" t="str">
            <v>Run to Failure</v>
          </cell>
          <cell r="W743" t="str">
            <v>do not have</v>
          </cell>
        </row>
        <row r="744">
          <cell r="D744" t="str">
            <v>MEM-PRO-010-MDU-AEQ-7015</v>
          </cell>
          <cell r="E744" t="str">
            <v>MMDU-#2 &amp; #4 WHOLE FLAKE COLLECTOR RJ</v>
          </cell>
          <cell r="F744" t="str">
            <v>shared systems</v>
          </cell>
          <cell r="G744" t="str">
            <v>OLD MDU</v>
          </cell>
          <cell r="H744" t="str">
            <v>ABANDONED EQUIPMENT</v>
          </cell>
          <cell r="I744" t="str">
            <v>Tank</v>
          </cell>
          <cell r="J744"/>
          <cell r="K744"/>
          <cell r="L744"/>
          <cell r="M744"/>
          <cell r="N744"/>
          <cell r="O744"/>
          <cell r="P744"/>
          <cell r="Q744"/>
          <cell r="R744"/>
          <cell r="S744"/>
          <cell r="T744"/>
          <cell r="U744">
            <v>9</v>
          </cell>
          <cell r="V744" t="str">
            <v>Run to Failure</v>
          </cell>
          <cell r="W744" t="str">
            <v>do not have</v>
          </cell>
        </row>
        <row r="745">
          <cell r="D745" t="str">
            <v>MEM-PRO-010-MDU-AEQ-7017</v>
          </cell>
          <cell r="E745" t="str">
            <v>MMDU-FLAKE BIN #2 BOTTOM VIBRATOR</v>
          </cell>
          <cell r="F745" t="str">
            <v>shared systems</v>
          </cell>
          <cell r="G745" t="str">
            <v>OLD MDU</v>
          </cell>
          <cell r="H745" t="str">
            <v>ABANDONED EQUIPMENT</v>
          </cell>
          <cell r="I745"/>
          <cell r="J745"/>
          <cell r="K745"/>
          <cell r="L745"/>
          <cell r="M745"/>
          <cell r="N745"/>
          <cell r="O745"/>
          <cell r="P745"/>
          <cell r="Q745"/>
          <cell r="R745"/>
          <cell r="S745"/>
          <cell r="T745"/>
          <cell r="U745">
            <v>9</v>
          </cell>
          <cell r="V745" t="str">
            <v>Run to Failure</v>
          </cell>
          <cell r="W745" t="str">
            <v>do not have</v>
          </cell>
        </row>
        <row r="746">
          <cell r="D746" t="str">
            <v>MEM-PRO-010-MDU-AEQ-7025</v>
          </cell>
          <cell r="E746" t="str">
            <v>MMDU-ASP. DCE GROUND FLAKE COLLECTOR</v>
          </cell>
          <cell r="F746" t="str">
            <v>shared systems</v>
          </cell>
          <cell r="G746" t="str">
            <v>OLD MDU</v>
          </cell>
          <cell r="H746" t="str">
            <v>ABANDONED EQUIPMENT</v>
          </cell>
          <cell r="I746" t="str">
            <v>Tank</v>
          </cell>
          <cell r="J746"/>
          <cell r="K746"/>
          <cell r="L746"/>
          <cell r="M746"/>
          <cell r="N746"/>
          <cell r="O746"/>
          <cell r="P746"/>
          <cell r="Q746"/>
          <cell r="R746"/>
          <cell r="S746"/>
          <cell r="T746"/>
          <cell r="U746">
            <v>9</v>
          </cell>
          <cell r="V746" t="str">
            <v>Run to Failure</v>
          </cell>
          <cell r="W746" t="str">
            <v>do not have</v>
          </cell>
        </row>
        <row r="747">
          <cell r="D747" t="str">
            <v>MEM-PRO-010-MDU-AEQ-7027</v>
          </cell>
          <cell r="E747" t="str">
            <v>MMDU-1 TON WHOLE FLAKE SURGE BIN</v>
          </cell>
          <cell r="F747" t="str">
            <v>shared systems</v>
          </cell>
          <cell r="G747" t="str">
            <v>OLD MDU</v>
          </cell>
          <cell r="H747" t="str">
            <v>ABANDONED EQUIPMENT</v>
          </cell>
          <cell r="I747" t="str">
            <v>Tank</v>
          </cell>
          <cell r="J747"/>
          <cell r="K747"/>
          <cell r="L747"/>
          <cell r="M747"/>
          <cell r="N747"/>
          <cell r="O747"/>
          <cell r="P747"/>
          <cell r="Q747"/>
          <cell r="R747"/>
          <cell r="S747"/>
          <cell r="T747"/>
          <cell r="U747">
            <v>9</v>
          </cell>
          <cell r="V747" t="str">
            <v>Run to Failure</v>
          </cell>
          <cell r="W747" t="str">
            <v>do not have</v>
          </cell>
        </row>
        <row r="748">
          <cell r="D748" t="str">
            <v>MEM-PRO-010-MDU-AEQ-7028</v>
          </cell>
          <cell r="E748" t="str">
            <v>MMDU-1 TON SURGE BIN R &amp; P GATE</v>
          </cell>
          <cell r="F748" t="str">
            <v>shared systems</v>
          </cell>
          <cell r="G748" t="str">
            <v>OLD MDU</v>
          </cell>
          <cell r="H748" t="str">
            <v>ABANDONED EQUIPMENT</v>
          </cell>
          <cell r="I748" t="str">
            <v>Valve, Control Linear Motion</v>
          </cell>
          <cell r="J748"/>
          <cell r="K748"/>
          <cell r="L748"/>
          <cell r="M748"/>
          <cell r="N748"/>
          <cell r="O748"/>
          <cell r="P748"/>
          <cell r="Q748"/>
          <cell r="R748"/>
          <cell r="S748"/>
          <cell r="T748"/>
          <cell r="U748">
            <v>9</v>
          </cell>
          <cell r="V748" t="str">
            <v>Run to Failure</v>
          </cell>
          <cell r="W748" t="str">
            <v>do not have</v>
          </cell>
        </row>
        <row r="749">
          <cell r="D749" t="str">
            <v>MEM-PRO-010-MDU-AEQ-7029</v>
          </cell>
          <cell r="E749" t="str">
            <v>MMDU-1 TON SURGE BIN ACRISON FEEDER</v>
          </cell>
          <cell r="F749" t="str">
            <v>shared systems</v>
          </cell>
          <cell r="G749" t="str">
            <v>OLD MDU</v>
          </cell>
          <cell r="H749" t="str">
            <v>ABANDONED EQUIPMENT</v>
          </cell>
          <cell r="I749" t="str">
            <v>Motor AC</v>
          </cell>
          <cell r="J749"/>
          <cell r="K749"/>
          <cell r="L749"/>
          <cell r="M749"/>
          <cell r="N749"/>
          <cell r="O749"/>
          <cell r="P749"/>
          <cell r="Q749"/>
          <cell r="R749"/>
          <cell r="S749"/>
          <cell r="T749"/>
          <cell r="U749">
            <v>9</v>
          </cell>
          <cell r="V749" t="str">
            <v>Run to Failure</v>
          </cell>
          <cell r="W749" t="str">
            <v>do not have</v>
          </cell>
        </row>
        <row r="750">
          <cell r="D750" t="str">
            <v>MEM-PRO-010-MDU-AEQ-7030</v>
          </cell>
          <cell r="E750" t="str">
            <v>MMDU-GRINDER INFEED HOPPER</v>
          </cell>
          <cell r="F750" t="str">
            <v>shared systems</v>
          </cell>
          <cell r="G750" t="str">
            <v>OLD MDU</v>
          </cell>
          <cell r="H750" t="str">
            <v>ABANDONED EQUIPMENT</v>
          </cell>
          <cell r="I750"/>
          <cell r="J750"/>
          <cell r="K750"/>
          <cell r="L750"/>
          <cell r="M750"/>
          <cell r="N750"/>
          <cell r="O750"/>
          <cell r="P750"/>
          <cell r="Q750"/>
          <cell r="R750"/>
          <cell r="S750"/>
          <cell r="T750"/>
          <cell r="U750">
            <v>9</v>
          </cell>
          <cell r="V750" t="str">
            <v>Run to Failure</v>
          </cell>
          <cell r="W750" t="str">
            <v>do not have</v>
          </cell>
        </row>
        <row r="751">
          <cell r="D751" t="str">
            <v>MEM-PRO-010-MDU-AEQ-7031</v>
          </cell>
          <cell r="E751" t="str">
            <v>MMDU-GRINDER INFEED HOPPER MAGNETS</v>
          </cell>
          <cell r="F751" t="str">
            <v>shared systems</v>
          </cell>
          <cell r="G751" t="str">
            <v>OLD MDU</v>
          </cell>
          <cell r="H751" t="str">
            <v>ABANDONED EQUIPMENT</v>
          </cell>
          <cell r="I751" t="str">
            <v>Separator, Magnetic</v>
          </cell>
          <cell r="J751"/>
          <cell r="K751"/>
          <cell r="L751"/>
          <cell r="M751"/>
          <cell r="N751"/>
          <cell r="O751"/>
          <cell r="P751"/>
          <cell r="Q751"/>
          <cell r="R751"/>
          <cell r="S751"/>
          <cell r="T751"/>
          <cell r="U751">
            <v>9</v>
          </cell>
          <cell r="V751" t="str">
            <v>Run to Failure</v>
          </cell>
          <cell r="W751" t="str">
            <v>do not have</v>
          </cell>
        </row>
        <row r="752">
          <cell r="D752" t="str">
            <v>MEM-PRO-010-MDU-AEQ-7033</v>
          </cell>
          <cell r="E752" t="str">
            <v>MMDU-#4 FLAKE BIN BOTTOM VIBRATOR</v>
          </cell>
          <cell r="F752" t="str">
            <v>shared systems</v>
          </cell>
          <cell r="G752" t="str">
            <v>OLD MDU</v>
          </cell>
          <cell r="H752" t="str">
            <v>ABANDONED EQUIPMENT</v>
          </cell>
          <cell r="I752"/>
          <cell r="J752"/>
          <cell r="K752"/>
          <cell r="L752"/>
          <cell r="M752"/>
          <cell r="N752"/>
          <cell r="O752"/>
          <cell r="P752"/>
          <cell r="Q752"/>
          <cell r="R752"/>
          <cell r="S752"/>
          <cell r="T752"/>
          <cell r="U752">
            <v>9</v>
          </cell>
          <cell r="V752" t="str">
            <v>Run to Failure</v>
          </cell>
          <cell r="W752" t="str">
            <v>do not have</v>
          </cell>
        </row>
        <row r="753">
          <cell r="D753" t="str">
            <v>MEM-PRO-010-MDU-AEQ-7034</v>
          </cell>
          <cell r="E753" t="str">
            <v>MMDU-GRINDER DISCH HI PRESS SW</v>
          </cell>
          <cell r="F753" t="str">
            <v>shared systems</v>
          </cell>
          <cell r="G753" t="str">
            <v>OLD MDU</v>
          </cell>
          <cell r="H753" t="str">
            <v>ABANDONED EQUIPMENT</v>
          </cell>
          <cell r="I753" t="str">
            <v>Pressure Switch</v>
          </cell>
          <cell r="J753"/>
          <cell r="K753"/>
          <cell r="L753"/>
          <cell r="M753"/>
          <cell r="N753"/>
          <cell r="O753"/>
          <cell r="P753"/>
          <cell r="Q753"/>
          <cell r="R753"/>
          <cell r="S753"/>
          <cell r="T753"/>
          <cell r="U753">
            <v>9</v>
          </cell>
          <cell r="V753" t="str">
            <v>Run to Failure</v>
          </cell>
          <cell r="W753" t="str">
            <v>do not have</v>
          </cell>
        </row>
        <row r="754">
          <cell r="D754" t="str">
            <v>MEM-PRO-010-MDU-AEQ-7036</v>
          </cell>
          <cell r="E754" t="str">
            <v>MMDU-S PACKER CSX FLK ASP COLLECTOR</v>
          </cell>
          <cell r="F754" t="str">
            <v>shared systems</v>
          </cell>
          <cell r="G754" t="str">
            <v>OLD MDU</v>
          </cell>
          <cell r="H754" t="str">
            <v>ABANDONED EQUIPMENT</v>
          </cell>
          <cell r="I754" t="str">
            <v>Temperature Transmitter RTD/TC</v>
          </cell>
          <cell r="J754"/>
          <cell r="K754"/>
          <cell r="L754"/>
          <cell r="M754"/>
          <cell r="N754"/>
          <cell r="O754"/>
          <cell r="P754"/>
          <cell r="Q754"/>
          <cell r="R754"/>
          <cell r="S754"/>
          <cell r="T754"/>
          <cell r="U754">
            <v>9</v>
          </cell>
          <cell r="V754" t="str">
            <v>Run to Failure</v>
          </cell>
          <cell r="W754" t="str">
            <v>do not have</v>
          </cell>
        </row>
        <row r="755">
          <cell r="D755" t="str">
            <v>MEM-PRO-010-MDU-AEQ-7041</v>
          </cell>
          <cell r="E755" t="str">
            <v>MMDU-10T GRND FLKE SURGE BIN BATCH SCALE</v>
          </cell>
          <cell r="F755" t="str">
            <v>shared systems</v>
          </cell>
          <cell r="G755" t="str">
            <v>OLD MDU</v>
          </cell>
          <cell r="H755" t="str">
            <v>ABANDONED EQUIPMENT</v>
          </cell>
          <cell r="I755" t="str">
            <v>Weight Scale</v>
          </cell>
          <cell r="J755"/>
          <cell r="K755"/>
          <cell r="L755"/>
          <cell r="M755"/>
          <cell r="N755"/>
          <cell r="O755"/>
          <cell r="P755"/>
          <cell r="Q755"/>
          <cell r="R755"/>
          <cell r="S755"/>
          <cell r="T755"/>
          <cell r="U755">
            <v>9</v>
          </cell>
          <cell r="V755" t="str">
            <v>Run to Failure</v>
          </cell>
          <cell r="W755" t="str">
            <v>do not have</v>
          </cell>
        </row>
        <row r="756">
          <cell r="D756" t="str">
            <v>MEM-PRO-010-MDU-AEQ-7042</v>
          </cell>
          <cell r="E756" t="str">
            <v>MMDU-10 TON GRND FLAKE SURGE BIN</v>
          </cell>
          <cell r="F756" t="str">
            <v>shared systems</v>
          </cell>
          <cell r="G756" t="str">
            <v>OLD MDU</v>
          </cell>
          <cell r="H756" t="str">
            <v>ABANDONED EQUIPMENT</v>
          </cell>
          <cell r="I756" t="str">
            <v>Temperature Switch, Filled-Sys</v>
          </cell>
          <cell r="J756"/>
          <cell r="K756"/>
          <cell r="L756"/>
          <cell r="M756"/>
          <cell r="N756"/>
          <cell r="O756"/>
          <cell r="P756"/>
          <cell r="Q756"/>
          <cell r="R756"/>
          <cell r="S756"/>
          <cell r="T756"/>
          <cell r="U756">
            <v>9</v>
          </cell>
          <cell r="V756" t="str">
            <v>Run to Failure</v>
          </cell>
          <cell r="W756" t="str">
            <v>do not have</v>
          </cell>
        </row>
        <row r="757">
          <cell r="D757" t="str">
            <v>MEM-PRO-010-MDU-AEQ-7057</v>
          </cell>
          <cell r="E757" t="str">
            <v>MMDU-7 TON SURGE BIN EXHAUST DAMPER</v>
          </cell>
          <cell r="F757" t="str">
            <v>shared systems</v>
          </cell>
          <cell r="G757" t="str">
            <v>OLD MDU</v>
          </cell>
          <cell r="H757" t="str">
            <v>ABANDONED EQUIPMENT</v>
          </cell>
          <cell r="I757" t="str">
            <v>Damper</v>
          </cell>
          <cell r="J757"/>
          <cell r="K757"/>
          <cell r="L757"/>
          <cell r="M757"/>
          <cell r="N757"/>
          <cell r="O757"/>
          <cell r="P757"/>
          <cell r="Q757"/>
          <cell r="R757"/>
          <cell r="S757"/>
          <cell r="T757"/>
          <cell r="U757">
            <v>9</v>
          </cell>
          <cell r="V757" t="str">
            <v>Run to Failure</v>
          </cell>
          <cell r="W757" t="str">
            <v>do not have</v>
          </cell>
        </row>
        <row r="758">
          <cell r="D758" t="str">
            <v>MEM-PRO-010-MDU-AEQ-7355</v>
          </cell>
          <cell r="E758" t="str">
            <v>MMDU-90 DEG WTR HH TO #1 CENTRIFUGE</v>
          </cell>
          <cell r="F758" t="str">
            <v>shared systems</v>
          </cell>
          <cell r="G758" t="str">
            <v>OLD MDU</v>
          </cell>
          <cell r="H758" t="str">
            <v>ABANDONED EQUIPMENT</v>
          </cell>
          <cell r="I758" t="str">
            <v>Valve, Power Actuated Block</v>
          </cell>
          <cell r="J758"/>
          <cell r="K758"/>
          <cell r="L758"/>
          <cell r="M758"/>
          <cell r="N758"/>
          <cell r="O758"/>
          <cell r="P758"/>
          <cell r="Q758"/>
          <cell r="R758"/>
          <cell r="S758"/>
          <cell r="T758"/>
          <cell r="U758">
            <v>9</v>
          </cell>
          <cell r="V758" t="str">
            <v>Run to Failure</v>
          </cell>
          <cell r="W758" t="str">
            <v>do not have</v>
          </cell>
        </row>
        <row r="759">
          <cell r="D759" t="str">
            <v>MEM-PRO-010-MDU-AEQ-7370</v>
          </cell>
          <cell r="E759" t="str">
            <v>MMDU-CHILL TANKS CIP RETURN VALVE</v>
          </cell>
          <cell r="F759" t="str">
            <v>shared systems</v>
          </cell>
          <cell r="G759" t="str">
            <v>OLD MDU</v>
          </cell>
          <cell r="H759" t="str">
            <v>ABANDONED EQUIPMENT</v>
          </cell>
          <cell r="I759" t="str">
            <v>Valve, Power Actuated Block</v>
          </cell>
          <cell r="J759"/>
          <cell r="K759"/>
          <cell r="L759"/>
          <cell r="M759"/>
          <cell r="N759"/>
          <cell r="O759"/>
          <cell r="P759"/>
          <cell r="Q759"/>
          <cell r="R759"/>
          <cell r="S759"/>
          <cell r="T759"/>
          <cell r="U759">
            <v>9</v>
          </cell>
          <cell r="V759" t="str">
            <v>Run to Failure</v>
          </cell>
          <cell r="W759" t="str">
            <v>do not have</v>
          </cell>
        </row>
        <row r="760">
          <cell r="D760" t="str">
            <v>MEM-PRO-010-MDU-AEQ-7374</v>
          </cell>
          <cell r="E760" t="str">
            <v>MMDU-CHILL TK #1 DISCH CIP DIVERT BLEED</v>
          </cell>
          <cell r="F760" t="str">
            <v>shared systems</v>
          </cell>
          <cell r="G760" t="str">
            <v>OLD MDU</v>
          </cell>
          <cell r="H760" t="str">
            <v>ABANDONED EQUIPMENT</v>
          </cell>
          <cell r="I760" t="str">
            <v>Valve, Power Actuated Block</v>
          </cell>
          <cell r="J760"/>
          <cell r="K760"/>
          <cell r="L760"/>
          <cell r="M760"/>
          <cell r="N760"/>
          <cell r="O760"/>
          <cell r="P760"/>
          <cell r="Q760"/>
          <cell r="R760"/>
          <cell r="S760"/>
          <cell r="T760"/>
          <cell r="U760">
            <v>9</v>
          </cell>
          <cell r="V760" t="str">
            <v>Run to Failure</v>
          </cell>
          <cell r="W760" t="str">
            <v>do not have</v>
          </cell>
        </row>
        <row r="761">
          <cell r="D761" t="str">
            <v>MEM-PRO-010-MDU-AEQ-7375</v>
          </cell>
          <cell r="E761" t="str">
            <v>MMDU-CHILL TK #2 DISCH CIP DIVERT BLEED</v>
          </cell>
          <cell r="F761" t="str">
            <v>shared systems</v>
          </cell>
          <cell r="G761" t="str">
            <v>OLD MDU</v>
          </cell>
          <cell r="H761" t="str">
            <v>ABANDONED EQUIPMENT</v>
          </cell>
          <cell r="I761" t="str">
            <v>Valve, Power Actuated Block</v>
          </cell>
          <cell r="J761"/>
          <cell r="K761"/>
          <cell r="L761"/>
          <cell r="M761"/>
          <cell r="N761"/>
          <cell r="O761"/>
          <cell r="P761"/>
          <cell r="Q761"/>
          <cell r="R761"/>
          <cell r="S761"/>
          <cell r="T761"/>
          <cell r="U761">
            <v>9</v>
          </cell>
          <cell r="V761" t="str">
            <v>Run to Failure</v>
          </cell>
          <cell r="W761" t="str">
            <v>do not have</v>
          </cell>
        </row>
        <row r="762">
          <cell r="D762" t="str">
            <v>MEM-PRO-010-MDU-AEQ-7389</v>
          </cell>
          <cell r="E762" t="str">
            <v>MMDU-MDU CHILL TK #1 CIP BLOCK VLV</v>
          </cell>
          <cell r="F762" t="str">
            <v>shared systems</v>
          </cell>
          <cell r="G762" t="str">
            <v>OLD MDU</v>
          </cell>
          <cell r="H762" t="str">
            <v>ABANDONED EQUIPMENT</v>
          </cell>
          <cell r="I762" t="str">
            <v>Valve, Power Actuated Block</v>
          </cell>
          <cell r="J762"/>
          <cell r="K762"/>
          <cell r="L762"/>
          <cell r="M762"/>
          <cell r="N762"/>
          <cell r="O762"/>
          <cell r="P762"/>
          <cell r="Q762"/>
          <cell r="R762"/>
          <cell r="S762"/>
          <cell r="T762"/>
          <cell r="U762">
            <v>9</v>
          </cell>
          <cell r="V762" t="str">
            <v>Run to Failure</v>
          </cell>
          <cell r="W762" t="str">
            <v>do not have</v>
          </cell>
        </row>
        <row r="763">
          <cell r="D763" t="str">
            <v>MEM-PRO-010-MDU-AEQ-7390</v>
          </cell>
          <cell r="E763" t="str">
            <v>MMDU-MDU CHILL TK #2 CIP BLOCK VLV</v>
          </cell>
          <cell r="F763" t="str">
            <v>shared systems</v>
          </cell>
          <cell r="G763" t="str">
            <v>OLD MDU</v>
          </cell>
          <cell r="H763" t="str">
            <v>ABANDONED EQUIPMENT</v>
          </cell>
          <cell r="I763" t="str">
            <v>Valve, Power Actuated Block</v>
          </cell>
          <cell r="J763"/>
          <cell r="K763"/>
          <cell r="L763"/>
          <cell r="M763"/>
          <cell r="N763"/>
          <cell r="O763"/>
          <cell r="P763"/>
          <cell r="Q763"/>
          <cell r="R763"/>
          <cell r="S763"/>
          <cell r="T763"/>
          <cell r="U763">
            <v>9</v>
          </cell>
          <cell r="V763" t="str">
            <v>Run to Failure</v>
          </cell>
          <cell r="W763" t="str">
            <v>do not have</v>
          </cell>
        </row>
        <row r="764">
          <cell r="D764" t="str">
            <v>MEM-PRO-010-MDU-AEQ-7404</v>
          </cell>
          <cell r="E764" t="str">
            <v>MMDU-E/W CHILLER TANKS DIVERTER VALVE</v>
          </cell>
          <cell r="F764" t="str">
            <v>shared systems</v>
          </cell>
          <cell r="G764" t="str">
            <v>OLD MDU</v>
          </cell>
          <cell r="H764" t="str">
            <v>ABANDONED EQUIPMENT</v>
          </cell>
          <cell r="I764" t="str">
            <v>Valve, Power Actuated Block</v>
          </cell>
          <cell r="J764"/>
          <cell r="K764"/>
          <cell r="L764"/>
          <cell r="M764"/>
          <cell r="N764"/>
          <cell r="O764"/>
          <cell r="P764"/>
          <cell r="Q764"/>
          <cell r="R764"/>
          <cell r="S764"/>
          <cell r="T764"/>
          <cell r="U764">
            <v>9</v>
          </cell>
          <cell r="V764" t="str">
            <v>Run to Failure</v>
          </cell>
          <cell r="W764" t="str">
            <v>do not have</v>
          </cell>
        </row>
        <row r="765">
          <cell r="D765" t="str">
            <v>MEM-PRO-010-MDU-AEQ-7405</v>
          </cell>
          <cell r="E765" t="str">
            <v>MMDU-WEST CHILL TK SEWER DIVERTER VALVE</v>
          </cell>
          <cell r="F765" t="str">
            <v>shared systems</v>
          </cell>
          <cell r="G765" t="str">
            <v>OLD MDU</v>
          </cell>
          <cell r="H765" t="str">
            <v>ABANDONED EQUIPMENT</v>
          </cell>
          <cell r="I765" t="str">
            <v>Valve, Power Actuated Block</v>
          </cell>
          <cell r="J765"/>
          <cell r="K765"/>
          <cell r="L765"/>
          <cell r="M765"/>
          <cell r="N765"/>
          <cell r="O765"/>
          <cell r="P765"/>
          <cell r="Q765"/>
          <cell r="R765"/>
          <cell r="S765"/>
          <cell r="T765"/>
          <cell r="U765">
            <v>9</v>
          </cell>
          <cell r="V765" t="str">
            <v>Run to Failure</v>
          </cell>
          <cell r="W765" t="str">
            <v>do not have</v>
          </cell>
        </row>
        <row r="766">
          <cell r="D766" t="str">
            <v>MEM-PRO-010-MDU-AEQ-7406</v>
          </cell>
          <cell r="E766" t="str">
            <v>MMDU-EAST CHILL TK SEWER DIVERTER VALVE</v>
          </cell>
          <cell r="F766" t="str">
            <v>shared systems</v>
          </cell>
          <cell r="G766" t="str">
            <v>OLD MDU</v>
          </cell>
          <cell r="H766" t="str">
            <v>ABANDONED EQUIPMENT</v>
          </cell>
          <cell r="I766" t="str">
            <v>Valve, Power Actuated Block</v>
          </cell>
          <cell r="J766"/>
          <cell r="K766"/>
          <cell r="L766"/>
          <cell r="M766"/>
          <cell r="N766"/>
          <cell r="O766"/>
          <cell r="P766"/>
          <cell r="Q766"/>
          <cell r="R766"/>
          <cell r="S766"/>
          <cell r="T766"/>
          <cell r="U766">
            <v>9</v>
          </cell>
          <cell r="V766" t="str">
            <v>Run to Failure</v>
          </cell>
          <cell r="W766" t="str">
            <v>do not have</v>
          </cell>
        </row>
        <row r="767">
          <cell r="D767" t="str">
            <v>MEM-PRO-010-MDU-AEQ-7409</v>
          </cell>
          <cell r="E767" t="str">
            <v>MMDU-#1 CHILL TK LEVEL X-MTR</v>
          </cell>
          <cell r="F767" t="str">
            <v>shared systems</v>
          </cell>
          <cell r="G767" t="str">
            <v>OLD MDU</v>
          </cell>
          <cell r="H767" t="str">
            <v>ABANDONED EQUIPMENT</v>
          </cell>
          <cell r="I767" t="str">
            <v>Tank</v>
          </cell>
          <cell r="J767"/>
          <cell r="K767"/>
          <cell r="L767"/>
          <cell r="M767"/>
          <cell r="N767"/>
          <cell r="O767"/>
          <cell r="P767"/>
          <cell r="Q767"/>
          <cell r="R767"/>
          <cell r="S767"/>
          <cell r="T767"/>
          <cell r="U767">
            <v>9</v>
          </cell>
          <cell r="V767" t="str">
            <v>Run to Failure</v>
          </cell>
          <cell r="W767" t="str">
            <v>do not have</v>
          </cell>
        </row>
        <row r="768">
          <cell r="D768" t="str">
            <v>MEM-PRO-010-MDU-AEQ-7410</v>
          </cell>
          <cell r="E768" t="str">
            <v>MMDU-#2 E CHILL TK LEVEL X-MTR</v>
          </cell>
          <cell r="F768" t="str">
            <v>shared systems</v>
          </cell>
          <cell r="G768" t="str">
            <v>OLD MDU</v>
          </cell>
          <cell r="H768" t="str">
            <v>ABANDONED EQUIPMENT</v>
          </cell>
          <cell r="I768" t="str">
            <v>Tank</v>
          </cell>
          <cell r="J768"/>
          <cell r="K768"/>
          <cell r="L768"/>
          <cell r="M768"/>
          <cell r="N768"/>
          <cell r="O768"/>
          <cell r="P768"/>
          <cell r="Q768"/>
          <cell r="R768"/>
          <cell r="S768"/>
          <cell r="T768"/>
          <cell r="U768">
            <v>9</v>
          </cell>
          <cell r="V768" t="str">
            <v>Run to Failure</v>
          </cell>
          <cell r="W768" t="str">
            <v>do not have</v>
          </cell>
        </row>
        <row r="769">
          <cell r="D769" t="str">
            <v>MEM-PRO-010-MDU-AEQ-7411</v>
          </cell>
          <cell r="E769" t="str">
            <v>MMDU-E CHILL TK #2 DISCH CIP SHUT-OFF VL</v>
          </cell>
          <cell r="F769" t="str">
            <v>shared systems</v>
          </cell>
          <cell r="G769" t="str">
            <v>OLD MDU</v>
          </cell>
          <cell r="H769" t="str">
            <v>ABANDONED EQUIPMENT</v>
          </cell>
          <cell r="I769" t="str">
            <v>Valve, Power Actuated Block</v>
          </cell>
          <cell r="J769"/>
          <cell r="K769"/>
          <cell r="L769"/>
          <cell r="M769"/>
          <cell r="N769"/>
          <cell r="O769"/>
          <cell r="P769"/>
          <cell r="Q769"/>
          <cell r="R769"/>
          <cell r="S769"/>
          <cell r="T769"/>
          <cell r="U769">
            <v>9</v>
          </cell>
          <cell r="V769" t="str">
            <v>Run to Failure</v>
          </cell>
          <cell r="W769" t="str">
            <v>do not have</v>
          </cell>
        </row>
        <row r="770">
          <cell r="D770" t="str">
            <v>MEM-PRO-010-MDU-AEQ-7412</v>
          </cell>
          <cell r="E770" t="str">
            <v>MMDU-W CHILL TK #1 DISCH CIP SHUT-OFF VL</v>
          </cell>
          <cell r="F770" t="str">
            <v>shared systems</v>
          </cell>
          <cell r="G770" t="str">
            <v>OLD MDU</v>
          </cell>
          <cell r="H770" t="str">
            <v>ABANDONED EQUIPMENT</v>
          </cell>
          <cell r="I770" t="str">
            <v>Valve, Power Actuated Block</v>
          </cell>
          <cell r="J770"/>
          <cell r="K770"/>
          <cell r="L770"/>
          <cell r="M770"/>
          <cell r="N770"/>
          <cell r="O770"/>
          <cell r="P770"/>
          <cell r="Q770"/>
          <cell r="R770"/>
          <cell r="S770"/>
          <cell r="T770"/>
          <cell r="U770">
            <v>9</v>
          </cell>
          <cell r="V770" t="str">
            <v>Run to Failure</v>
          </cell>
          <cell r="W770" t="str">
            <v>do not have</v>
          </cell>
        </row>
        <row r="771">
          <cell r="D771" t="str">
            <v>MEM-PRO-010-MDU-AEQ-7414</v>
          </cell>
          <cell r="E771" t="str">
            <v>MMDU-WELL WTR FLOWMETER TO DISCH CHILL T</v>
          </cell>
          <cell r="F771" t="str">
            <v>shared systems</v>
          </cell>
          <cell r="G771" t="str">
            <v>OLD MDU</v>
          </cell>
          <cell r="H771" t="str">
            <v>ABANDONED EQUIPMENT</v>
          </cell>
          <cell r="I771" t="str">
            <v>Flowmeter, Magnetic</v>
          </cell>
          <cell r="J771"/>
          <cell r="K771"/>
          <cell r="L771"/>
          <cell r="M771"/>
          <cell r="N771"/>
          <cell r="O771"/>
          <cell r="P771"/>
          <cell r="Q771"/>
          <cell r="R771"/>
          <cell r="S771"/>
          <cell r="T771"/>
          <cell r="U771">
            <v>9</v>
          </cell>
          <cell r="V771" t="str">
            <v>Run to Failure</v>
          </cell>
          <cell r="W771" t="str">
            <v>do not have</v>
          </cell>
        </row>
        <row r="772">
          <cell r="D772" t="str">
            <v>MEM-PRO-010-MDU-AEQ-7439</v>
          </cell>
          <cell r="E772" t="str">
            <v>MMDU-AFC DUST HOOD DUMP STATION</v>
          </cell>
          <cell r="F772" t="str">
            <v>shared systems</v>
          </cell>
          <cell r="G772" t="str">
            <v>OLD MDU</v>
          </cell>
          <cell r="H772" t="str">
            <v>ABANDONED EQUIPMENT</v>
          </cell>
          <cell r="I772"/>
          <cell r="J772"/>
          <cell r="K772"/>
          <cell r="L772"/>
          <cell r="M772"/>
          <cell r="N772"/>
          <cell r="O772"/>
          <cell r="P772"/>
          <cell r="Q772"/>
          <cell r="R772"/>
          <cell r="S772"/>
          <cell r="T772"/>
          <cell r="U772">
            <v>9</v>
          </cell>
          <cell r="V772" t="str">
            <v>Run to Failure</v>
          </cell>
          <cell r="W772" t="str">
            <v>do not have</v>
          </cell>
        </row>
        <row r="773">
          <cell r="D773" t="str">
            <v>MEM-PRO-010-MDU-AEQ-7440</v>
          </cell>
          <cell r="E773" t="str">
            <v>MMDU-WET REWORK 120 FT3 SURGE BIN</v>
          </cell>
          <cell r="F773" t="str">
            <v>shared systems</v>
          </cell>
          <cell r="G773" t="str">
            <v>OLD MDU</v>
          </cell>
          <cell r="H773" t="str">
            <v>ABANDONED EQUIPMENT</v>
          </cell>
          <cell r="I773"/>
          <cell r="J773"/>
          <cell r="K773"/>
          <cell r="L773"/>
          <cell r="M773"/>
          <cell r="N773"/>
          <cell r="O773"/>
          <cell r="P773"/>
          <cell r="Q773"/>
          <cell r="R773"/>
          <cell r="S773"/>
          <cell r="T773"/>
          <cell r="U773">
            <v>9</v>
          </cell>
          <cell r="V773" t="str">
            <v>Run to Failure</v>
          </cell>
          <cell r="W773" t="str">
            <v>do not have</v>
          </cell>
        </row>
        <row r="774">
          <cell r="D774" t="str">
            <v>MEM-PRO-010-MDU-AEQ-7441</v>
          </cell>
          <cell r="E774" t="str">
            <v>MMDU-WET REWORK SURGE BIN HI LVL PROBE</v>
          </cell>
          <cell r="F774" t="str">
            <v>shared systems</v>
          </cell>
          <cell r="G774" t="str">
            <v>OLD MDU</v>
          </cell>
          <cell r="H774" t="str">
            <v>ABANDONED EQUIPMENT</v>
          </cell>
          <cell r="I774"/>
          <cell r="J774"/>
          <cell r="K774"/>
          <cell r="L774"/>
          <cell r="M774"/>
          <cell r="N774"/>
          <cell r="O774"/>
          <cell r="P774"/>
          <cell r="Q774"/>
          <cell r="R774"/>
          <cell r="S774"/>
          <cell r="T774"/>
          <cell r="U774">
            <v>9</v>
          </cell>
          <cell r="V774" t="str">
            <v>Run to Failure</v>
          </cell>
          <cell r="W774" t="str">
            <v>do not have</v>
          </cell>
        </row>
        <row r="775">
          <cell r="D775" t="str">
            <v>MEM-PRO-010-MDU-AEQ-7442</v>
          </cell>
          <cell r="E775" t="str">
            <v>MMDU-WET REWORK SURGE BIN LOW LVL PROBE</v>
          </cell>
          <cell r="F775" t="str">
            <v>shared systems</v>
          </cell>
          <cell r="G775" t="str">
            <v>OLD MDU</v>
          </cell>
          <cell r="H775" t="str">
            <v>ABANDONED EQUIPMENT</v>
          </cell>
          <cell r="I775"/>
          <cell r="J775"/>
          <cell r="K775"/>
          <cell r="L775"/>
          <cell r="M775"/>
          <cell r="N775"/>
          <cell r="O775"/>
          <cell r="P775"/>
          <cell r="Q775"/>
          <cell r="R775"/>
          <cell r="S775"/>
          <cell r="T775"/>
          <cell r="U775">
            <v>9</v>
          </cell>
          <cell r="V775" t="str">
            <v>Run to Failure</v>
          </cell>
          <cell r="W775" t="str">
            <v>do not have</v>
          </cell>
        </row>
        <row r="776">
          <cell r="D776" t="str">
            <v>MEM-PRO-010-MDU-AEQ-7443</v>
          </cell>
          <cell r="E776" t="str">
            <v>MMDU-WET REWORK T-60 K-TRON</v>
          </cell>
          <cell r="F776" t="str">
            <v>shared systems</v>
          </cell>
          <cell r="G776" t="str">
            <v>OLD MDU</v>
          </cell>
          <cell r="H776" t="str">
            <v>ABANDONED EQUIPMENT</v>
          </cell>
          <cell r="I776"/>
          <cell r="J776"/>
          <cell r="K776"/>
          <cell r="L776"/>
          <cell r="M776"/>
          <cell r="N776"/>
          <cell r="O776"/>
          <cell r="P776"/>
          <cell r="Q776"/>
          <cell r="R776"/>
          <cell r="S776"/>
          <cell r="T776"/>
          <cell r="U776">
            <v>9</v>
          </cell>
          <cell r="V776" t="str">
            <v>Run to Failure</v>
          </cell>
          <cell r="W776" t="str">
            <v>do not have</v>
          </cell>
        </row>
        <row r="777">
          <cell r="D777" t="str">
            <v>MEM-PRO-010-MDU-AEQ-7444</v>
          </cell>
          <cell r="E777" t="str">
            <v>MMDU-WET REWORK DEZURIK 6" KNIFE GATE</v>
          </cell>
          <cell r="F777" t="str">
            <v>shared systems</v>
          </cell>
          <cell r="G777" t="str">
            <v>OLD MDU</v>
          </cell>
          <cell r="H777" t="str">
            <v>ABANDONED EQUIPMENT</v>
          </cell>
          <cell r="I777"/>
          <cell r="J777"/>
          <cell r="K777"/>
          <cell r="L777"/>
          <cell r="M777"/>
          <cell r="N777"/>
          <cell r="O777"/>
          <cell r="P777"/>
          <cell r="Q777"/>
          <cell r="R777"/>
          <cell r="S777"/>
          <cell r="T777"/>
          <cell r="U777">
            <v>9</v>
          </cell>
          <cell r="V777" t="str">
            <v>Run to Failure</v>
          </cell>
          <cell r="W777" t="str">
            <v>do not have</v>
          </cell>
        </row>
        <row r="778">
          <cell r="D778" t="str">
            <v>MEM-PRO-010-MDU-AEQ-7482</v>
          </cell>
          <cell r="E778" t="str">
            <v>MMDU-REWORK LIQUVERTER PROD RECIEVER</v>
          </cell>
          <cell r="F778" t="str">
            <v>shared systems</v>
          </cell>
          <cell r="G778" t="str">
            <v>OLD MDU</v>
          </cell>
          <cell r="H778" t="str">
            <v>ABANDONED EQUIPMENT</v>
          </cell>
          <cell r="I778"/>
          <cell r="J778"/>
          <cell r="K778"/>
          <cell r="L778"/>
          <cell r="M778"/>
          <cell r="N778"/>
          <cell r="O778"/>
          <cell r="P778"/>
          <cell r="Q778"/>
          <cell r="R778"/>
          <cell r="S778"/>
          <cell r="T778"/>
          <cell r="U778">
            <v>9</v>
          </cell>
          <cell r="V778" t="str">
            <v>Run to Failure</v>
          </cell>
          <cell r="W778" t="str">
            <v>do not have</v>
          </cell>
        </row>
        <row r="779">
          <cell r="D779" t="str">
            <v>MEM-PRO-010-MDU-AEQ-7488</v>
          </cell>
          <cell r="E779" t="str">
            <v>MMDU-LIQUIVERTER KNIFE GATE</v>
          </cell>
          <cell r="F779" t="str">
            <v>shared systems</v>
          </cell>
          <cell r="G779" t="str">
            <v>OLD MDU</v>
          </cell>
          <cell r="H779" t="str">
            <v>ABANDONED EQUIPMENT</v>
          </cell>
          <cell r="I779"/>
          <cell r="J779"/>
          <cell r="K779"/>
          <cell r="L779"/>
          <cell r="M779"/>
          <cell r="N779"/>
          <cell r="O779"/>
          <cell r="P779"/>
          <cell r="Q779"/>
          <cell r="R779"/>
          <cell r="S779"/>
          <cell r="T779"/>
          <cell r="U779">
            <v>9</v>
          </cell>
          <cell r="V779" t="str">
            <v>Run to Failure</v>
          </cell>
          <cell r="W779" t="str">
            <v>do not have</v>
          </cell>
        </row>
        <row r="780">
          <cell r="D780" t="str">
            <v>MEM-PRO-010-MDU-AEQ-7605</v>
          </cell>
          <cell r="E780" t="str">
            <v>MMDU-E. COLL EXH VELOCITY PRESS XMTR</v>
          </cell>
          <cell r="F780" t="str">
            <v>shared systems</v>
          </cell>
          <cell r="G780" t="str">
            <v>OLD MDU</v>
          </cell>
          <cell r="H780" t="str">
            <v>ABANDONED EQUIPMENT</v>
          </cell>
          <cell r="I780"/>
          <cell r="J780"/>
          <cell r="K780"/>
          <cell r="L780"/>
          <cell r="M780"/>
          <cell r="N780"/>
          <cell r="O780"/>
          <cell r="P780"/>
          <cell r="Q780"/>
          <cell r="R780"/>
          <cell r="S780"/>
          <cell r="T780"/>
          <cell r="U780">
            <v>9</v>
          </cell>
          <cell r="V780" t="str">
            <v>Run to Failure</v>
          </cell>
          <cell r="W780" t="str">
            <v>do not have</v>
          </cell>
        </row>
        <row r="781">
          <cell r="D781" t="str">
            <v>MEM-PRO-010-MDU-AEQ-7606</v>
          </cell>
          <cell r="E781" t="str">
            <v>MMDU-W. COLL INLET VELOCITY PRESS XMTR</v>
          </cell>
          <cell r="F781" t="str">
            <v>shared systems</v>
          </cell>
          <cell r="G781" t="str">
            <v>OLD MDU</v>
          </cell>
          <cell r="H781" t="str">
            <v>ABANDONED EQUIPMENT</v>
          </cell>
          <cell r="I781"/>
          <cell r="J781"/>
          <cell r="K781"/>
          <cell r="L781"/>
          <cell r="M781"/>
          <cell r="N781"/>
          <cell r="O781"/>
          <cell r="P781"/>
          <cell r="Q781"/>
          <cell r="R781"/>
          <cell r="S781"/>
          <cell r="T781"/>
          <cell r="U781">
            <v>9</v>
          </cell>
          <cell r="V781" t="str">
            <v>Run to Failure</v>
          </cell>
          <cell r="W781" t="str">
            <v>do not have</v>
          </cell>
        </row>
        <row r="782">
          <cell r="D782" t="str">
            <v>MEM-PRO-010-MDU-AEQ-7607</v>
          </cell>
          <cell r="E782" t="str">
            <v>MMDU-E. COLL EXH VELOCITY PRESS XMTR</v>
          </cell>
          <cell r="F782" t="str">
            <v>shared systems</v>
          </cell>
          <cell r="G782" t="str">
            <v>OLD MDU</v>
          </cell>
          <cell r="H782" t="str">
            <v>ABANDONED EQUIPMENT</v>
          </cell>
          <cell r="I782"/>
          <cell r="J782"/>
          <cell r="K782"/>
          <cell r="L782"/>
          <cell r="M782"/>
          <cell r="N782"/>
          <cell r="O782"/>
          <cell r="P782"/>
          <cell r="Q782"/>
          <cell r="R782"/>
          <cell r="S782"/>
          <cell r="T782"/>
          <cell r="U782">
            <v>9</v>
          </cell>
          <cell r="V782" t="str">
            <v>Run to Failure</v>
          </cell>
          <cell r="W782" t="str">
            <v>do not have</v>
          </cell>
        </row>
        <row r="783">
          <cell r="D783" t="str">
            <v>MEM-PRO-010-MDU-AEQ-7609</v>
          </cell>
          <cell r="E783" t="str">
            <v>MMDU-E. COLLECTOR LEVEL SWITCH</v>
          </cell>
          <cell r="F783" t="str">
            <v>shared systems</v>
          </cell>
          <cell r="G783" t="str">
            <v>OLD MDU</v>
          </cell>
          <cell r="H783" t="str">
            <v>ABANDONED EQUIPMENT</v>
          </cell>
          <cell r="I783"/>
          <cell r="J783"/>
          <cell r="K783"/>
          <cell r="L783"/>
          <cell r="M783"/>
          <cell r="N783"/>
          <cell r="O783"/>
          <cell r="P783"/>
          <cell r="Q783"/>
          <cell r="R783"/>
          <cell r="S783"/>
          <cell r="T783"/>
          <cell r="U783">
            <v>9</v>
          </cell>
          <cell r="V783" t="str">
            <v>Run to Failure</v>
          </cell>
          <cell r="W783" t="str">
            <v>do not have</v>
          </cell>
        </row>
        <row r="784">
          <cell r="D784" t="str">
            <v>MEM-PRO-010-MDU-AEQ-7610</v>
          </cell>
          <cell r="E784" t="str">
            <v>MMDU-W. COLLECTOR LEVEL SWITCH</v>
          </cell>
          <cell r="F784" t="str">
            <v>shared systems</v>
          </cell>
          <cell r="G784" t="str">
            <v>OLD MDU</v>
          </cell>
          <cell r="H784" t="str">
            <v>ABANDONED EQUIPMENT</v>
          </cell>
          <cell r="I784"/>
          <cell r="J784"/>
          <cell r="K784"/>
          <cell r="L784"/>
          <cell r="M784"/>
          <cell r="N784"/>
          <cell r="O784"/>
          <cell r="P784"/>
          <cell r="Q784"/>
          <cell r="R784"/>
          <cell r="S784"/>
          <cell r="T784"/>
          <cell r="U784">
            <v>9</v>
          </cell>
          <cell r="V784" t="str">
            <v>Run to Failure</v>
          </cell>
          <cell r="W784" t="str">
            <v>do not have</v>
          </cell>
        </row>
        <row r="785">
          <cell r="D785" t="str">
            <v>MEM-PRO-010-MDU-AEQ-7613</v>
          </cell>
          <cell r="E785" t="str">
            <v>MMDU-S DRYER DISCH PRESS XMTR</v>
          </cell>
          <cell r="F785" t="str">
            <v>shared systems</v>
          </cell>
          <cell r="G785" t="str">
            <v>OLD MDU</v>
          </cell>
          <cell r="H785" t="str">
            <v>ABANDONED EQUIPMENT</v>
          </cell>
          <cell r="I785"/>
          <cell r="J785"/>
          <cell r="K785"/>
          <cell r="L785"/>
          <cell r="M785"/>
          <cell r="N785"/>
          <cell r="O785"/>
          <cell r="P785"/>
          <cell r="Q785"/>
          <cell r="R785"/>
          <cell r="S785"/>
          <cell r="T785"/>
          <cell r="U785">
            <v>9</v>
          </cell>
          <cell r="V785" t="str">
            <v>Run to Failure</v>
          </cell>
          <cell r="W785" t="str">
            <v>do not have</v>
          </cell>
        </row>
        <row r="786">
          <cell r="D786" t="str">
            <v>MEM-PRO-010-MDU-AEQ-7618</v>
          </cell>
          <cell r="E786" t="str">
            <v>MMDU-COLLECTOR #2 VELOCITY FLOW XMTR</v>
          </cell>
          <cell r="F786" t="str">
            <v>shared systems</v>
          </cell>
          <cell r="G786" t="str">
            <v>OLD MDU</v>
          </cell>
          <cell r="H786" t="str">
            <v>ABANDONED EQUIPMENT</v>
          </cell>
          <cell r="I786"/>
          <cell r="J786"/>
          <cell r="K786"/>
          <cell r="L786"/>
          <cell r="M786"/>
          <cell r="N786"/>
          <cell r="O786"/>
          <cell r="P786"/>
          <cell r="Q786"/>
          <cell r="R786"/>
          <cell r="S786"/>
          <cell r="T786"/>
          <cell r="U786">
            <v>9</v>
          </cell>
          <cell r="V786" t="str">
            <v>Run to Failure</v>
          </cell>
          <cell r="W786" t="str">
            <v>do not have</v>
          </cell>
        </row>
        <row r="787">
          <cell r="D787" t="str">
            <v>MEM-PRO-010-MDU-AEQ-7621</v>
          </cell>
          <cell r="E787" t="str">
            <v>MMDU-BLENDER RJ COLL j#2 INLET PRES XMTR</v>
          </cell>
          <cell r="F787" t="str">
            <v>shared systems</v>
          </cell>
          <cell r="G787" t="str">
            <v>OLD MDU</v>
          </cell>
          <cell r="H787" t="str">
            <v>ABANDONED EQUIPMENT</v>
          </cell>
          <cell r="I787"/>
          <cell r="J787"/>
          <cell r="K787"/>
          <cell r="L787"/>
          <cell r="M787"/>
          <cell r="N787"/>
          <cell r="O787"/>
          <cell r="P787"/>
          <cell r="Q787"/>
          <cell r="R787"/>
          <cell r="S787"/>
          <cell r="T787"/>
          <cell r="U787">
            <v>9</v>
          </cell>
          <cell r="V787" t="str">
            <v>Run to Failure</v>
          </cell>
          <cell r="W787" t="str">
            <v>do not have</v>
          </cell>
        </row>
        <row r="788">
          <cell r="D788" t="str">
            <v>MEM-PRO-010-MDU-AEQ-7624</v>
          </cell>
          <cell r="E788" t="str">
            <v>MMDU-BLENDER RJ COLL #2 LOW LEVEL IND.</v>
          </cell>
          <cell r="F788" t="str">
            <v>shared systems</v>
          </cell>
          <cell r="G788" t="str">
            <v>OLD MDU</v>
          </cell>
          <cell r="H788" t="str">
            <v>ABANDONED EQUIPMENT</v>
          </cell>
          <cell r="I788"/>
          <cell r="J788"/>
          <cell r="K788"/>
          <cell r="L788"/>
          <cell r="M788"/>
          <cell r="N788"/>
          <cell r="O788"/>
          <cell r="P788"/>
          <cell r="Q788"/>
          <cell r="R788"/>
          <cell r="S788"/>
          <cell r="T788"/>
          <cell r="U788">
            <v>9</v>
          </cell>
          <cell r="V788" t="str">
            <v>Run to Failure</v>
          </cell>
          <cell r="W788" t="str">
            <v>do not have</v>
          </cell>
        </row>
        <row r="789">
          <cell r="D789" t="str">
            <v>MEM-PRO-010-MDU-AEQ-7627</v>
          </cell>
          <cell r="E789" t="str">
            <v>MMDU-SURGE BIN HI/LOW LEVEL INDICATOR</v>
          </cell>
          <cell r="F789" t="str">
            <v>shared systems</v>
          </cell>
          <cell r="G789" t="str">
            <v>OLD MDU</v>
          </cell>
          <cell r="H789" t="str">
            <v>ABANDONED EQUIPMENT</v>
          </cell>
          <cell r="I789"/>
          <cell r="J789"/>
          <cell r="K789"/>
          <cell r="L789"/>
          <cell r="M789"/>
          <cell r="N789"/>
          <cell r="O789"/>
          <cell r="P789"/>
          <cell r="Q789"/>
          <cell r="R789"/>
          <cell r="S789"/>
          <cell r="T789"/>
          <cell r="U789">
            <v>9</v>
          </cell>
          <cell r="V789" t="str">
            <v>Run to Failure</v>
          </cell>
          <cell r="W789" t="str">
            <v>do not have</v>
          </cell>
        </row>
        <row r="790">
          <cell r="D790" t="str">
            <v>MEM-PRO-010-MDU-AEQ-7628</v>
          </cell>
          <cell r="E790" t="str">
            <v>MMDU-BLENDER SCALES</v>
          </cell>
          <cell r="F790" t="str">
            <v>shared systems</v>
          </cell>
          <cell r="G790" t="str">
            <v>OLD MDU</v>
          </cell>
          <cell r="H790" t="str">
            <v>ABANDONED EQUIPMENT</v>
          </cell>
          <cell r="I790"/>
          <cell r="J790"/>
          <cell r="K790"/>
          <cell r="L790"/>
          <cell r="M790"/>
          <cell r="N790"/>
          <cell r="O790"/>
          <cell r="P790"/>
          <cell r="Q790"/>
          <cell r="R790"/>
          <cell r="S790"/>
          <cell r="T790"/>
          <cell r="U790">
            <v>9</v>
          </cell>
          <cell r="V790" t="str">
            <v>Run to Failure</v>
          </cell>
          <cell r="W790" t="str">
            <v>do not have</v>
          </cell>
        </row>
        <row r="791">
          <cell r="D791" t="str">
            <v>MEM-PRO-010-MDU-AEQ-7633</v>
          </cell>
          <cell r="E791" t="str">
            <v>MMDU-SURGE BIN DISCHARGE DIVERT VALVE</v>
          </cell>
          <cell r="F791" t="str">
            <v>shared systems</v>
          </cell>
          <cell r="G791" t="str">
            <v>OLD MDU</v>
          </cell>
          <cell r="H791" t="str">
            <v>ABANDONED EQUIPMENT</v>
          </cell>
          <cell r="I791"/>
          <cell r="J791"/>
          <cell r="K791"/>
          <cell r="L791"/>
          <cell r="M791"/>
          <cell r="N791"/>
          <cell r="O791"/>
          <cell r="P791"/>
          <cell r="Q791"/>
          <cell r="R791"/>
          <cell r="S791"/>
          <cell r="T791"/>
          <cell r="U791">
            <v>9</v>
          </cell>
          <cell r="V791" t="str">
            <v>Run to Failure</v>
          </cell>
          <cell r="W791" t="str">
            <v>do not have</v>
          </cell>
        </row>
        <row r="792">
          <cell r="D792" t="str">
            <v>MEM-PRO-010-MDU-AEQ-7652</v>
          </cell>
          <cell r="E792" t="str">
            <v>MMDU-BLENDER RJ TURNHEAD DRIVE</v>
          </cell>
          <cell r="F792" t="str">
            <v>shared systems</v>
          </cell>
          <cell r="G792" t="str">
            <v>OLD MDU</v>
          </cell>
          <cell r="H792" t="str">
            <v>ABANDONED EQUIPMENT</v>
          </cell>
          <cell r="I792"/>
          <cell r="J792"/>
          <cell r="K792"/>
          <cell r="L792"/>
          <cell r="M792"/>
          <cell r="N792"/>
          <cell r="O792"/>
          <cell r="P792"/>
          <cell r="Q792"/>
          <cell r="R792"/>
          <cell r="S792"/>
          <cell r="T792"/>
          <cell r="U792">
            <v>9</v>
          </cell>
          <cell r="V792" t="str">
            <v>Run to Failure</v>
          </cell>
          <cell r="W792" t="str">
            <v>do not have</v>
          </cell>
        </row>
        <row r="793">
          <cell r="D793" t="str">
            <v>MEM-PRO-010-MDU-AEQ-7653</v>
          </cell>
          <cell r="E793" t="str">
            <v>MMDU-E. COLLECTOR TURNHEAD DRIVE</v>
          </cell>
          <cell r="F793" t="str">
            <v>shared systems</v>
          </cell>
          <cell r="G793" t="str">
            <v>OLD MDU</v>
          </cell>
          <cell r="H793" t="str">
            <v>ABANDONED EQUIPMENT</v>
          </cell>
          <cell r="I793"/>
          <cell r="J793"/>
          <cell r="K793"/>
          <cell r="L793"/>
          <cell r="M793"/>
          <cell r="N793"/>
          <cell r="O793"/>
          <cell r="P793"/>
          <cell r="Q793"/>
          <cell r="R793"/>
          <cell r="S793"/>
          <cell r="T793"/>
          <cell r="U793">
            <v>9</v>
          </cell>
          <cell r="V793" t="str">
            <v>Run to Failure</v>
          </cell>
          <cell r="W793" t="str">
            <v>do not have</v>
          </cell>
        </row>
        <row r="794">
          <cell r="D794" t="str">
            <v>MEM-PRO-010-MDU-AEQ-7654</v>
          </cell>
          <cell r="E794" t="str">
            <v>MMDU-W. COLLECTOR TURNHEAD DRIVE</v>
          </cell>
          <cell r="F794" t="str">
            <v>shared systems</v>
          </cell>
          <cell r="G794" t="str">
            <v>OLD MDU</v>
          </cell>
          <cell r="H794" t="str">
            <v>ABANDONED EQUIPMENT</v>
          </cell>
          <cell r="I794"/>
          <cell r="J794"/>
          <cell r="K794"/>
          <cell r="L794"/>
          <cell r="M794"/>
          <cell r="N794"/>
          <cell r="O794"/>
          <cell r="P794"/>
          <cell r="Q794"/>
          <cell r="R794"/>
          <cell r="S794"/>
          <cell r="T794"/>
          <cell r="U794">
            <v>9</v>
          </cell>
          <cell r="V794" t="str">
            <v>Run to Failure</v>
          </cell>
          <cell r="W794" t="str">
            <v>do not have</v>
          </cell>
        </row>
        <row r="795">
          <cell r="D795" t="str">
            <v>MEM-PRO-010-MDU-AEQ-7661</v>
          </cell>
          <cell r="E795" t="str">
            <v>MMDU-S. DRYER HEAT EXCH'R CIRCULATION</v>
          </cell>
          <cell r="F795" t="str">
            <v>shared systems</v>
          </cell>
          <cell r="G795" t="str">
            <v>OLD MDU</v>
          </cell>
          <cell r="H795" t="str">
            <v>ABANDONED EQUIPMENT</v>
          </cell>
          <cell r="I795"/>
          <cell r="J795"/>
          <cell r="K795"/>
          <cell r="L795"/>
          <cell r="M795"/>
          <cell r="N795"/>
          <cell r="O795"/>
          <cell r="P795"/>
          <cell r="Q795"/>
          <cell r="R795"/>
          <cell r="S795"/>
          <cell r="T795"/>
          <cell r="U795">
            <v>9</v>
          </cell>
          <cell r="V795" t="str">
            <v>Run to Failure</v>
          </cell>
          <cell r="W795" t="str">
            <v>do not have</v>
          </cell>
        </row>
        <row r="796">
          <cell r="D796" t="str">
            <v>MEM-PRO-010-MDU-AEQ-7663</v>
          </cell>
          <cell r="E796" t="str">
            <v>MMDU-E. COLLECTOR COMP AIR TK</v>
          </cell>
          <cell r="F796" t="str">
            <v>shared systems</v>
          </cell>
          <cell r="G796" t="str">
            <v>OLD MDU</v>
          </cell>
          <cell r="H796" t="str">
            <v>ABANDONED EQUIPMENT</v>
          </cell>
          <cell r="I796"/>
          <cell r="J796"/>
          <cell r="K796"/>
          <cell r="L796"/>
          <cell r="M796"/>
          <cell r="N796"/>
          <cell r="O796"/>
          <cell r="P796"/>
          <cell r="Q796"/>
          <cell r="R796"/>
          <cell r="S796"/>
          <cell r="T796"/>
          <cell r="U796">
            <v>9</v>
          </cell>
          <cell r="V796" t="str">
            <v>Run to Failure</v>
          </cell>
          <cell r="W796" t="str">
            <v>do not have</v>
          </cell>
        </row>
        <row r="797">
          <cell r="D797" t="str">
            <v>MEM-PRO-010-MDU-AEQ-7665</v>
          </cell>
          <cell r="E797" t="str">
            <v>MMDU-W. COLLECTOR COMP AIR TK</v>
          </cell>
          <cell r="F797" t="str">
            <v>shared systems</v>
          </cell>
          <cell r="G797" t="str">
            <v>OLD MDU</v>
          </cell>
          <cell r="H797" t="str">
            <v>ABANDONED EQUIPMENT</v>
          </cell>
          <cell r="I797"/>
          <cell r="J797"/>
          <cell r="K797"/>
          <cell r="L797"/>
          <cell r="M797"/>
          <cell r="N797"/>
          <cell r="O797"/>
          <cell r="P797"/>
          <cell r="Q797"/>
          <cell r="R797"/>
          <cell r="S797"/>
          <cell r="T797"/>
          <cell r="U797">
            <v>9</v>
          </cell>
          <cell r="V797" t="str">
            <v>Run to Failure</v>
          </cell>
          <cell r="W797" t="str">
            <v>do not have</v>
          </cell>
        </row>
        <row r="798">
          <cell r="D798" t="str">
            <v>MEM-PRO-010-MDU-AEQ-7708</v>
          </cell>
          <cell r="E798" t="str">
            <v>MMDU-SOUTH DRYER INTAKE FILTER</v>
          </cell>
          <cell r="F798" t="str">
            <v>shared systems</v>
          </cell>
          <cell r="G798" t="str">
            <v>OLD MDU</v>
          </cell>
          <cell r="H798" t="str">
            <v>ABANDONED EQUIPMENT</v>
          </cell>
          <cell r="I798"/>
          <cell r="J798"/>
          <cell r="K798"/>
          <cell r="L798"/>
          <cell r="M798"/>
          <cell r="N798"/>
          <cell r="O798"/>
          <cell r="P798"/>
          <cell r="Q798"/>
          <cell r="R798"/>
          <cell r="S798"/>
          <cell r="T798"/>
          <cell r="U798">
            <v>9</v>
          </cell>
          <cell r="V798" t="str">
            <v>Run to Failure</v>
          </cell>
          <cell r="W798" t="str">
            <v>do not have</v>
          </cell>
        </row>
        <row r="799">
          <cell r="D799" t="str">
            <v>MEM-PRO-010-MDU-AEQ-7713</v>
          </cell>
          <cell r="E799" t="str">
            <v>MMDU-TURBO SCREEN CLASSIFIER</v>
          </cell>
          <cell r="F799" t="str">
            <v>shared systems</v>
          </cell>
          <cell r="G799" t="str">
            <v>OLD MDU</v>
          </cell>
          <cell r="H799" t="str">
            <v>ABANDONED EQUIPMENT</v>
          </cell>
          <cell r="I799" t="str">
            <v>Screen</v>
          </cell>
          <cell r="J799"/>
          <cell r="K799"/>
          <cell r="L799"/>
          <cell r="M799"/>
          <cell r="N799"/>
          <cell r="O799"/>
          <cell r="P799"/>
          <cell r="Q799"/>
          <cell r="R799"/>
          <cell r="S799"/>
          <cell r="T799"/>
          <cell r="U799">
            <v>9</v>
          </cell>
          <cell r="V799" t="str">
            <v>Run to Failure</v>
          </cell>
          <cell r="W799" t="str">
            <v>do not have</v>
          </cell>
        </row>
        <row r="800">
          <cell r="D800" t="str">
            <v>MEM-PRO-010-MDU-AEQ-7719</v>
          </cell>
          <cell r="E800" t="str">
            <v>MMDU-S. DRYER INLET FILTER</v>
          </cell>
          <cell r="F800" t="str">
            <v>shared systems</v>
          </cell>
          <cell r="G800" t="str">
            <v>OLD MDU</v>
          </cell>
          <cell r="H800" t="str">
            <v>ABANDONED EQUIPMENT</v>
          </cell>
          <cell r="I800"/>
          <cell r="J800"/>
          <cell r="K800"/>
          <cell r="L800"/>
          <cell r="M800"/>
          <cell r="N800"/>
          <cell r="O800"/>
          <cell r="P800"/>
          <cell r="Q800"/>
          <cell r="R800"/>
          <cell r="S800"/>
          <cell r="T800"/>
          <cell r="U800">
            <v>9</v>
          </cell>
          <cell r="V800" t="str">
            <v>Run to Failure</v>
          </cell>
          <cell r="W800" t="str">
            <v>do not have</v>
          </cell>
        </row>
        <row r="801">
          <cell r="D801" t="str">
            <v>MEM-PRO-010-MDU-AEQ-7723</v>
          </cell>
          <cell r="E801" t="str">
            <v>MMDU-S. SPRAY DRYER</v>
          </cell>
          <cell r="F801" t="str">
            <v>shared systems</v>
          </cell>
          <cell r="G801" t="str">
            <v>OLD MDU</v>
          </cell>
          <cell r="H801" t="str">
            <v>ABANDONED EQUIPMENT</v>
          </cell>
          <cell r="I801" t="str">
            <v>Temperature Transmitter RTD/TC</v>
          </cell>
          <cell r="J801"/>
          <cell r="K801"/>
          <cell r="L801"/>
          <cell r="M801"/>
          <cell r="N801"/>
          <cell r="O801"/>
          <cell r="P801"/>
          <cell r="Q801"/>
          <cell r="R801"/>
          <cell r="S801"/>
          <cell r="T801"/>
          <cell r="U801">
            <v>9</v>
          </cell>
          <cell r="V801" t="str">
            <v>Run to Failure</v>
          </cell>
          <cell r="W801" t="str">
            <v>do not have</v>
          </cell>
        </row>
        <row r="802">
          <cell r="D802" t="str">
            <v>MEM-PRO-010-MDU-AEQ-7724</v>
          </cell>
          <cell r="E802" t="str">
            <v>MMDU-S DRYER LEVEL SWITCH</v>
          </cell>
          <cell r="F802" t="str">
            <v>shared systems</v>
          </cell>
          <cell r="G802" t="str">
            <v>OLD MDU</v>
          </cell>
          <cell r="H802" t="str">
            <v>ABANDONED EQUIPMENT</v>
          </cell>
          <cell r="I802"/>
          <cell r="J802"/>
          <cell r="K802"/>
          <cell r="L802"/>
          <cell r="M802"/>
          <cell r="N802"/>
          <cell r="O802"/>
          <cell r="P802"/>
          <cell r="Q802"/>
          <cell r="R802"/>
          <cell r="S802"/>
          <cell r="T802"/>
          <cell r="U802">
            <v>9</v>
          </cell>
          <cell r="V802" t="str">
            <v>Run to Failure</v>
          </cell>
          <cell r="W802" t="str">
            <v>do not have</v>
          </cell>
        </row>
        <row r="803">
          <cell r="D803" t="str">
            <v>MEM-PRO-010-MDU-AEQ-7728</v>
          </cell>
          <cell r="E803" t="str">
            <v>MMDU-E. SPRAY DRYER COLLECTOR</v>
          </cell>
          <cell r="F803" t="str">
            <v>shared systems</v>
          </cell>
          <cell r="G803" t="str">
            <v>OLD MDU</v>
          </cell>
          <cell r="H803" t="str">
            <v>ABANDONED EQUIPMENT</v>
          </cell>
          <cell r="I803"/>
          <cell r="J803"/>
          <cell r="K803"/>
          <cell r="L803"/>
          <cell r="M803"/>
          <cell r="N803"/>
          <cell r="O803"/>
          <cell r="P803"/>
          <cell r="Q803"/>
          <cell r="R803"/>
          <cell r="S803"/>
          <cell r="T803"/>
          <cell r="U803">
            <v>9</v>
          </cell>
          <cell r="V803" t="str">
            <v>Run to Failure</v>
          </cell>
          <cell r="W803" t="str">
            <v>do not have</v>
          </cell>
        </row>
        <row r="804">
          <cell r="D804" t="str">
            <v>MEM-PRO-010-MDU-AEQ-7729</v>
          </cell>
          <cell r="E804" t="str">
            <v>MMDU-W. SPRAY DRYER COLLECTOR</v>
          </cell>
          <cell r="F804" t="str">
            <v>shared systems</v>
          </cell>
          <cell r="G804" t="str">
            <v>OLD MDU</v>
          </cell>
          <cell r="H804" t="str">
            <v>ABANDONED EQUIPMENT</v>
          </cell>
          <cell r="I804"/>
          <cell r="J804"/>
          <cell r="K804"/>
          <cell r="L804"/>
          <cell r="M804"/>
          <cell r="N804"/>
          <cell r="O804"/>
          <cell r="P804"/>
          <cell r="Q804"/>
          <cell r="R804"/>
          <cell r="S804"/>
          <cell r="T804"/>
          <cell r="U804">
            <v>9</v>
          </cell>
          <cell r="V804" t="str">
            <v>Run to Failure</v>
          </cell>
          <cell r="W804" t="str">
            <v>do not have</v>
          </cell>
        </row>
        <row r="805">
          <cell r="D805" t="str">
            <v>MEM-PRO-010-MDU-AEQ-7731</v>
          </cell>
          <cell r="E805" t="str">
            <v>MMDU-SURGE BIN RJ COLLECTOR #1</v>
          </cell>
          <cell r="F805" t="str">
            <v>shared systems</v>
          </cell>
          <cell r="G805" t="str">
            <v>OLD MDU</v>
          </cell>
          <cell r="H805" t="str">
            <v>ABANDONED EQUIPMENT</v>
          </cell>
          <cell r="I805" t="str">
            <v>Temperature Transmitter RTD/TC</v>
          </cell>
          <cell r="J805"/>
          <cell r="K805"/>
          <cell r="L805"/>
          <cell r="M805"/>
          <cell r="N805"/>
          <cell r="O805"/>
          <cell r="P805"/>
          <cell r="Q805"/>
          <cell r="R805"/>
          <cell r="S805"/>
          <cell r="T805"/>
          <cell r="U805">
            <v>9</v>
          </cell>
          <cell r="V805" t="str">
            <v>Run to Failure</v>
          </cell>
          <cell r="W805" t="str">
            <v>do not have</v>
          </cell>
        </row>
        <row r="806">
          <cell r="D806" t="str">
            <v>MEM-PRO-010-MDU-AEQ-7737</v>
          </cell>
          <cell r="E806" t="str">
            <v>MMDU-SURGE BIN COLL #1 EXH PRESS X-MTR</v>
          </cell>
          <cell r="F806" t="str">
            <v>shared systems</v>
          </cell>
          <cell r="G806" t="str">
            <v>OLD MDU</v>
          </cell>
          <cell r="H806" t="str">
            <v>ABANDONED EQUIPMENT</v>
          </cell>
          <cell r="I806"/>
          <cell r="J806"/>
          <cell r="K806"/>
          <cell r="L806"/>
          <cell r="M806"/>
          <cell r="N806"/>
          <cell r="O806"/>
          <cell r="P806"/>
          <cell r="Q806"/>
          <cell r="R806"/>
          <cell r="S806"/>
          <cell r="T806"/>
          <cell r="U806">
            <v>9</v>
          </cell>
          <cell r="V806" t="str">
            <v>Run to Failure</v>
          </cell>
          <cell r="W806" t="str">
            <v>do not have</v>
          </cell>
        </row>
        <row r="807">
          <cell r="D807" t="str">
            <v>MEM-PRO-010-MDU-AEQ-7739</v>
          </cell>
          <cell r="E807" t="str">
            <v>MMDU-SURGE BIN ACRISON</v>
          </cell>
          <cell r="F807" t="str">
            <v>shared systems</v>
          </cell>
          <cell r="G807" t="str">
            <v>OLD MDU</v>
          </cell>
          <cell r="H807" t="str">
            <v>ABANDONED EQUIPMENT</v>
          </cell>
          <cell r="I807"/>
          <cell r="J807"/>
          <cell r="K807"/>
          <cell r="L807"/>
          <cell r="M807"/>
          <cell r="N807"/>
          <cell r="O807"/>
          <cell r="P807"/>
          <cell r="Q807"/>
          <cell r="R807"/>
          <cell r="S807"/>
          <cell r="T807"/>
          <cell r="U807">
            <v>9</v>
          </cell>
          <cell r="V807" t="str">
            <v>Run to Failure</v>
          </cell>
          <cell r="W807" t="str">
            <v>do not have</v>
          </cell>
        </row>
        <row r="808">
          <cell r="D808" t="str">
            <v>MEM-PRO-010-MDU-AEQ-7743</v>
          </cell>
          <cell r="E808" t="str">
            <v>MMDU-GRINDER INFEED HOPPER MAGNET</v>
          </cell>
          <cell r="F808" t="str">
            <v>shared systems</v>
          </cell>
          <cell r="G808" t="str">
            <v>OLD MDU</v>
          </cell>
          <cell r="H808" t="str">
            <v>ABANDONED EQUIPMENT</v>
          </cell>
          <cell r="I808"/>
          <cell r="J808"/>
          <cell r="K808"/>
          <cell r="L808"/>
          <cell r="M808"/>
          <cell r="N808"/>
          <cell r="O808"/>
          <cell r="P808"/>
          <cell r="Q808"/>
          <cell r="R808"/>
          <cell r="S808"/>
          <cell r="T808"/>
          <cell r="U808">
            <v>9</v>
          </cell>
          <cell r="V808" t="str">
            <v>Run to Failure</v>
          </cell>
          <cell r="W808" t="str">
            <v>do not have</v>
          </cell>
        </row>
        <row r="809">
          <cell r="D809" t="str">
            <v>MEM-PRO-010-MDU-AEQ-7744</v>
          </cell>
          <cell r="E809" t="str">
            <v>MMDU-U-42 GRINDER FILTER</v>
          </cell>
          <cell r="F809" t="str">
            <v>shared systems</v>
          </cell>
          <cell r="G809" t="str">
            <v>OLD MDU</v>
          </cell>
          <cell r="H809" t="str">
            <v>ABANDONED EQUIPMENT</v>
          </cell>
          <cell r="I809"/>
          <cell r="J809"/>
          <cell r="K809"/>
          <cell r="L809"/>
          <cell r="M809"/>
          <cell r="N809"/>
          <cell r="O809"/>
          <cell r="P809"/>
          <cell r="Q809"/>
          <cell r="R809"/>
          <cell r="S809"/>
          <cell r="T809"/>
          <cell r="U809">
            <v>9</v>
          </cell>
          <cell r="V809" t="str">
            <v>Run to Failure</v>
          </cell>
          <cell r="W809" t="str">
            <v>do not have</v>
          </cell>
        </row>
        <row r="810">
          <cell r="D810" t="str">
            <v>MEM-PRO-010-MDU-AEQ-7745</v>
          </cell>
          <cell r="E810" t="str">
            <v>MMDU-U-42 GRINDER</v>
          </cell>
          <cell r="F810" t="str">
            <v>shared systems</v>
          </cell>
          <cell r="G810" t="str">
            <v>OLD MDU</v>
          </cell>
          <cell r="H810" t="str">
            <v>ABANDONED EQUIPMENT</v>
          </cell>
          <cell r="I810"/>
          <cell r="J810"/>
          <cell r="K810"/>
          <cell r="L810"/>
          <cell r="M810"/>
          <cell r="N810"/>
          <cell r="O810"/>
          <cell r="P810"/>
          <cell r="Q810"/>
          <cell r="R810"/>
          <cell r="S810"/>
          <cell r="T810"/>
          <cell r="U810">
            <v>9</v>
          </cell>
          <cell r="V810" t="str">
            <v>Run to Failure</v>
          </cell>
          <cell r="W810" t="str">
            <v>do not have</v>
          </cell>
        </row>
        <row r="811">
          <cell r="D811" t="str">
            <v>MEM-PRO-010-MDU-AEQ-7746</v>
          </cell>
          <cell r="E811" t="str">
            <v>MMDU-MAG-II AIR CLASSIFIER</v>
          </cell>
          <cell r="F811" t="str">
            <v>shared systems</v>
          </cell>
          <cell r="G811" t="str">
            <v>OLD MDU</v>
          </cell>
          <cell r="H811" t="str">
            <v>ABANDONED EQUIPMENT</v>
          </cell>
          <cell r="I811"/>
          <cell r="J811"/>
          <cell r="K811"/>
          <cell r="L811"/>
          <cell r="M811"/>
          <cell r="N811"/>
          <cell r="O811"/>
          <cell r="P811"/>
          <cell r="Q811"/>
          <cell r="R811"/>
          <cell r="S811"/>
          <cell r="T811"/>
          <cell r="U811">
            <v>9</v>
          </cell>
          <cell r="V811" t="str">
            <v>Run to Failure</v>
          </cell>
          <cell r="W811" t="str">
            <v>do not have</v>
          </cell>
        </row>
        <row r="812">
          <cell r="D812" t="str">
            <v>MEM-PRO-010-MDU-AEQ-7748</v>
          </cell>
          <cell r="E812" t="str">
            <v>MMDU-BLENDER RJ COLLECTOR #2</v>
          </cell>
          <cell r="F812" t="str">
            <v>shared systems</v>
          </cell>
          <cell r="G812" t="str">
            <v>OLD MDU</v>
          </cell>
          <cell r="H812" t="str">
            <v>ABANDONED EQUIPMENT</v>
          </cell>
          <cell r="I812"/>
          <cell r="J812"/>
          <cell r="K812"/>
          <cell r="L812"/>
          <cell r="M812"/>
          <cell r="N812"/>
          <cell r="O812"/>
          <cell r="P812"/>
          <cell r="Q812"/>
          <cell r="R812"/>
          <cell r="S812"/>
          <cell r="T812"/>
          <cell r="U812">
            <v>9</v>
          </cell>
          <cell r="V812" t="str">
            <v>Run to Failure</v>
          </cell>
          <cell r="W812" t="str">
            <v>do not have</v>
          </cell>
        </row>
        <row r="813">
          <cell r="D813" t="str">
            <v>MEM-PRO-010-MDU-AEQ-7752</v>
          </cell>
          <cell r="E813" t="str">
            <v>MMDU-108 CF SURGE BIN</v>
          </cell>
          <cell r="F813" t="str">
            <v>shared systems</v>
          </cell>
          <cell r="G813" t="str">
            <v>OLD MDU</v>
          </cell>
          <cell r="H813" t="str">
            <v>ABANDONED EQUIPMENT</v>
          </cell>
          <cell r="I813"/>
          <cell r="J813"/>
          <cell r="K813"/>
          <cell r="L813"/>
          <cell r="M813"/>
          <cell r="N813"/>
          <cell r="O813"/>
          <cell r="P813"/>
          <cell r="Q813"/>
          <cell r="R813"/>
          <cell r="S813"/>
          <cell r="T813"/>
          <cell r="U813">
            <v>9</v>
          </cell>
          <cell r="V813" t="str">
            <v>Run to Failure</v>
          </cell>
          <cell r="W813" t="str">
            <v>do not have</v>
          </cell>
        </row>
        <row r="814">
          <cell r="D814" t="str">
            <v>MEM-PRO-010-MDU-AEQ-7753</v>
          </cell>
          <cell r="E814" t="str">
            <v>MMDU-BLENDER - RIBBON</v>
          </cell>
          <cell r="F814" t="str">
            <v>shared systems</v>
          </cell>
          <cell r="G814" t="str">
            <v>OLD MDU</v>
          </cell>
          <cell r="H814" t="str">
            <v>ABANDONED EQUIPMENT</v>
          </cell>
          <cell r="I814"/>
          <cell r="J814"/>
          <cell r="K814"/>
          <cell r="L814"/>
          <cell r="M814"/>
          <cell r="N814"/>
          <cell r="O814"/>
          <cell r="P814"/>
          <cell r="Q814"/>
          <cell r="R814"/>
          <cell r="S814"/>
          <cell r="T814"/>
          <cell r="U814">
            <v>9</v>
          </cell>
          <cell r="V814" t="str">
            <v>Run to Failure</v>
          </cell>
          <cell r="W814" t="str">
            <v>do not have</v>
          </cell>
        </row>
        <row r="815">
          <cell r="D815" t="str">
            <v>MEM-PRO-010-MDU-AEQ-7758</v>
          </cell>
          <cell r="E815" t="str">
            <v>MMDU-SOY OIL FLOW INDICATOR/TR</v>
          </cell>
          <cell r="F815" t="str">
            <v>shared systems</v>
          </cell>
          <cell r="G815" t="str">
            <v>OLD MDU</v>
          </cell>
          <cell r="H815" t="str">
            <v>ABANDONED EQUIPMENT</v>
          </cell>
          <cell r="I815"/>
          <cell r="J815"/>
          <cell r="K815"/>
          <cell r="L815"/>
          <cell r="M815"/>
          <cell r="N815"/>
          <cell r="O815"/>
          <cell r="P815"/>
          <cell r="Q815"/>
          <cell r="R815"/>
          <cell r="S815"/>
          <cell r="T815"/>
          <cell r="U815">
            <v>9</v>
          </cell>
          <cell r="V815" t="str">
            <v>Run to Failure</v>
          </cell>
          <cell r="W815" t="str">
            <v>do not have</v>
          </cell>
        </row>
        <row r="816">
          <cell r="D816" t="str">
            <v>MEM-PRO-010-MDU-AEQ-7775</v>
          </cell>
          <cell r="E816" t="str">
            <v>MMDU-GRINDER INFEED HOPPER</v>
          </cell>
          <cell r="F816" t="str">
            <v>shared systems</v>
          </cell>
          <cell r="G816" t="str">
            <v>OLD MDU</v>
          </cell>
          <cell r="H816" t="str">
            <v>ABANDONED EQUIPMENT</v>
          </cell>
          <cell r="I816"/>
          <cell r="J816"/>
          <cell r="K816"/>
          <cell r="L816"/>
          <cell r="M816"/>
          <cell r="N816"/>
          <cell r="O816"/>
          <cell r="P816"/>
          <cell r="Q816"/>
          <cell r="R816"/>
          <cell r="S816"/>
          <cell r="T816"/>
          <cell r="U816">
            <v>9</v>
          </cell>
          <cell r="V816" t="str">
            <v>Run to Failure</v>
          </cell>
          <cell r="W816" t="str">
            <v>do not have</v>
          </cell>
        </row>
        <row r="817">
          <cell r="D817" t="str">
            <v>MEM-PRO-010-MDU-AEQ-7801</v>
          </cell>
          <cell r="E817" t="str">
            <v>MMDU-BLENDER SPRAY NOZZLES</v>
          </cell>
          <cell r="F817" t="str">
            <v>shared systems</v>
          </cell>
          <cell r="G817" t="str">
            <v>OLD MDU</v>
          </cell>
          <cell r="H817" t="str">
            <v>ABANDONED EQUIPMENT</v>
          </cell>
          <cell r="I817"/>
          <cell r="J817"/>
          <cell r="K817"/>
          <cell r="L817"/>
          <cell r="M817"/>
          <cell r="N817"/>
          <cell r="O817"/>
          <cell r="P817"/>
          <cell r="Q817"/>
          <cell r="R817"/>
          <cell r="S817"/>
          <cell r="T817"/>
          <cell r="U817">
            <v>9</v>
          </cell>
          <cell r="V817" t="str">
            <v>Run to Failure</v>
          </cell>
          <cell r="W817" t="str">
            <v>do not have</v>
          </cell>
        </row>
        <row r="818">
          <cell r="D818" t="str">
            <v>MEM-PRO-010-MDU-AEQ-7804</v>
          </cell>
          <cell r="E818" t="str">
            <v>MMDU-AIR FILTER BOX</v>
          </cell>
          <cell r="F818" t="str">
            <v>shared systems</v>
          </cell>
          <cell r="G818" t="str">
            <v>OLD MDU</v>
          </cell>
          <cell r="H818" t="str">
            <v>ABANDONED EQUIPMENT</v>
          </cell>
          <cell r="I818"/>
          <cell r="J818"/>
          <cell r="K818"/>
          <cell r="L818"/>
          <cell r="M818"/>
          <cell r="N818"/>
          <cell r="O818"/>
          <cell r="P818"/>
          <cell r="Q818"/>
          <cell r="R818"/>
          <cell r="S818"/>
          <cell r="T818"/>
          <cell r="U818">
            <v>9</v>
          </cell>
          <cell r="V818" t="str">
            <v>Run to Failure</v>
          </cell>
          <cell r="W818" t="str">
            <v>do not have</v>
          </cell>
        </row>
        <row r="819">
          <cell r="D819" t="str">
            <v>MEM-PRO-010-MDU-AEQ-7805</v>
          </cell>
          <cell r="E819" t="str">
            <v>MMDU-PACKAGING RECEIVER</v>
          </cell>
          <cell r="F819" t="str">
            <v>shared systems</v>
          </cell>
          <cell r="G819" t="str">
            <v>OLD MDU</v>
          </cell>
          <cell r="H819" t="str">
            <v>ABANDONED EQUIPMENT</v>
          </cell>
          <cell r="I819"/>
          <cell r="J819"/>
          <cell r="K819"/>
          <cell r="L819"/>
          <cell r="M819"/>
          <cell r="N819"/>
          <cell r="O819"/>
          <cell r="P819"/>
          <cell r="Q819"/>
          <cell r="R819"/>
          <cell r="S819"/>
          <cell r="T819"/>
          <cell r="U819">
            <v>9</v>
          </cell>
          <cell r="V819" t="str">
            <v>Run to Failure</v>
          </cell>
          <cell r="W819" t="str">
            <v>do not have</v>
          </cell>
        </row>
        <row r="820">
          <cell r="D820" t="str">
            <v>MEM-PRO-010-MDU-AEQ-7806</v>
          </cell>
          <cell r="E820" t="str">
            <v>MMDU-PKG'ING RECEIVER HI-LEVEL PROBE</v>
          </cell>
          <cell r="F820" t="str">
            <v>shared systems</v>
          </cell>
          <cell r="G820" t="str">
            <v>OLD MDU</v>
          </cell>
          <cell r="H820" t="str">
            <v>ABANDONED EQUIPMENT</v>
          </cell>
          <cell r="I820"/>
          <cell r="J820"/>
          <cell r="K820"/>
          <cell r="L820"/>
          <cell r="M820"/>
          <cell r="N820"/>
          <cell r="O820"/>
          <cell r="P820"/>
          <cell r="Q820"/>
          <cell r="R820"/>
          <cell r="S820"/>
          <cell r="T820"/>
          <cell r="U820">
            <v>9</v>
          </cell>
          <cell r="V820" t="str">
            <v>Run to Failure</v>
          </cell>
          <cell r="W820" t="str">
            <v>do not have</v>
          </cell>
        </row>
        <row r="821">
          <cell r="D821" t="str">
            <v>MEM-PRO-010-MDU-AEQ-7807</v>
          </cell>
          <cell r="E821" t="str">
            <v>MMDU-PACKAGING REC. VIB. BIN DISCH'R</v>
          </cell>
          <cell r="F821" t="str">
            <v>shared systems</v>
          </cell>
          <cell r="G821" t="str">
            <v>OLD MDU</v>
          </cell>
          <cell r="H821" t="str">
            <v>ABANDONED EQUIPMENT</v>
          </cell>
          <cell r="I821"/>
          <cell r="J821"/>
          <cell r="K821"/>
          <cell r="L821"/>
          <cell r="M821"/>
          <cell r="N821"/>
          <cell r="O821"/>
          <cell r="P821"/>
          <cell r="Q821"/>
          <cell r="R821"/>
          <cell r="S821"/>
          <cell r="T821"/>
          <cell r="U821">
            <v>9</v>
          </cell>
          <cell r="V821" t="str">
            <v>Run to Failure</v>
          </cell>
          <cell r="W821" t="str">
            <v>do not have</v>
          </cell>
        </row>
        <row r="822">
          <cell r="D822" t="str">
            <v>MEM-PRO-010-MDU-AEQ-7830</v>
          </cell>
          <cell r="E822" t="str">
            <v>MMDU-RJ FILTER</v>
          </cell>
          <cell r="F822" t="str">
            <v>shared systems</v>
          </cell>
          <cell r="G822" t="str">
            <v>OLD MDU</v>
          </cell>
          <cell r="H822" t="str">
            <v>ABANDONED EQUIPMENT</v>
          </cell>
          <cell r="I822"/>
          <cell r="J822"/>
          <cell r="K822"/>
          <cell r="L822"/>
          <cell r="M822"/>
          <cell r="N822"/>
          <cell r="O822"/>
          <cell r="P822"/>
          <cell r="Q822"/>
          <cell r="R822"/>
          <cell r="S822"/>
          <cell r="T822"/>
          <cell r="U822">
            <v>9</v>
          </cell>
          <cell r="V822" t="str">
            <v>Run to Failure</v>
          </cell>
          <cell r="W822" t="str">
            <v>do not have</v>
          </cell>
        </row>
        <row r="823">
          <cell r="D823" t="str">
            <v>MEM-PRO-010-MDU-AEQ-7835</v>
          </cell>
          <cell r="E823" t="str">
            <v>MMDU-RJ FILTER HI-LEVEL PROBE</v>
          </cell>
          <cell r="F823" t="str">
            <v>shared systems</v>
          </cell>
          <cell r="G823" t="str">
            <v>OLD MDU</v>
          </cell>
          <cell r="H823" t="str">
            <v>ABANDONED EQUIPMENT</v>
          </cell>
          <cell r="I823"/>
          <cell r="J823"/>
          <cell r="K823"/>
          <cell r="L823"/>
          <cell r="M823"/>
          <cell r="N823"/>
          <cell r="O823"/>
          <cell r="P823"/>
          <cell r="Q823"/>
          <cell r="R823"/>
          <cell r="S823"/>
          <cell r="T823"/>
          <cell r="U823">
            <v>9</v>
          </cell>
          <cell r="V823" t="str">
            <v>Run to Failure</v>
          </cell>
          <cell r="W823" t="str">
            <v>do not have</v>
          </cell>
        </row>
        <row r="824">
          <cell r="D824" t="str">
            <v>MEM-PRO-010-MDU-AEQ-7840</v>
          </cell>
          <cell r="E824" t="str">
            <v>MMDU-RJ POPPER CONT.</v>
          </cell>
          <cell r="F824" t="str">
            <v>shared systems</v>
          </cell>
          <cell r="G824" t="str">
            <v>OLD MDU</v>
          </cell>
          <cell r="H824" t="str">
            <v>ABANDONED EQUIPMENT</v>
          </cell>
          <cell r="I824"/>
          <cell r="J824"/>
          <cell r="K824"/>
          <cell r="L824"/>
          <cell r="M824"/>
          <cell r="N824"/>
          <cell r="O824"/>
          <cell r="P824"/>
          <cell r="Q824"/>
          <cell r="R824"/>
          <cell r="S824"/>
          <cell r="T824"/>
          <cell r="U824">
            <v>9</v>
          </cell>
          <cell r="V824" t="str">
            <v>Run to Failure</v>
          </cell>
          <cell r="W824" t="str">
            <v>do not have</v>
          </cell>
        </row>
        <row r="825">
          <cell r="D825" t="str">
            <v>MEM-PRO-010-MDU-AEQ-7841</v>
          </cell>
          <cell r="E825" t="str">
            <v>MMDU-2 KG PKG REC'R POPPER CONT.</v>
          </cell>
          <cell r="F825" t="str">
            <v>shared systems</v>
          </cell>
          <cell r="G825" t="str">
            <v>OLD MDU</v>
          </cell>
          <cell r="H825" t="str">
            <v>ABANDONED EQUIPMENT</v>
          </cell>
          <cell r="I825"/>
          <cell r="J825"/>
          <cell r="K825"/>
          <cell r="L825"/>
          <cell r="M825"/>
          <cell r="N825"/>
          <cell r="O825"/>
          <cell r="P825"/>
          <cell r="Q825"/>
          <cell r="R825"/>
          <cell r="S825"/>
          <cell r="T825"/>
          <cell r="U825">
            <v>9</v>
          </cell>
          <cell r="V825" t="str">
            <v>Run to Failure</v>
          </cell>
          <cell r="W825" t="str">
            <v>do not have</v>
          </cell>
        </row>
        <row r="826">
          <cell r="D826" t="str">
            <v>MEM-PRO-010-MDU-AEQ-7843</v>
          </cell>
          <cell r="E826" t="str">
            <v>MMDU-2 KG PKG REC'R VACUUM BREAKER</v>
          </cell>
          <cell r="F826" t="str">
            <v>shared systems</v>
          </cell>
          <cell r="G826" t="str">
            <v>OLD MDU</v>
          </cell>
          <cell r="H826" t="str">
            <v>ABANDONED EQUIPMENT</v>
          </cell>
          <cell r="I826"/>
          <cell r="J826"/>
          <cell r="K826"/>
          <cell r="L826"/>
          <cell r="M826"/>
          <cell r="N826"/>
          <cell r="O826"/>
          <cell r="P826"/>
          <cell r="Q826"/>
          <cell r="R826"/>
          <cell r="S826"/>
          <cell r="T826"/>
          <cell r="U826">
            <v>9</v>
          </cell>
          <cell r="V826" t="str">
            <v>Run to Failure</v>
          </cell>
          <cell r="W826" t="str">
            <v>do not have</v>
          </cell>
        </row>
        <row r="827">
          <cell r="D827" t="str">
            <v>MEM-PRO-010-MDU-AEQ-7844</v>
          </cell>
          <cell r="E827" t="str">
            <v>MMDU-PACKAGING RECEIVER INLINE FILTER</v>
          </cell>
          <cell r="F827" t="str">
            <v>shared systems</v>
          </cell>
          <cell r="G827" t="str">
            <v>OLD MDU</v>
          </cell>
          <cell r="H827" t="str">
            <v>ABANDONED EQUIPMENT</v>
          </cell>
          <cell r="I827"/>
          <cell r="J827"/>
          <cell r="K827"/>
          <cell r="L827"/>
          <cell r="M827"/>
          <cell r="N827"/>
          <cell r="O827"/>
          <cell r="P827"/>
          <cell r="Q827"/>
          <cell r="R827"/>
          <cell r="S827"/>
          <cell r="T827"/>
          <cell r="U827">
            <v>9</v>
          </cell>
          <cell r="V827" t="str">
            <v>Run to Failure</v>
          </cell>
          <cell r="W827" t="str">
            <v>do not have</v>
          </cell>
        </row>
        <row r="828">
          <cell r="D828" t="str">
            <v>MEM-PRO-010-MDU-AEQ-7845</v>
          </cell>
          <cell r="E828" t="str">
            <v>MMDU-PKG'ING RECEIVER VACUUM PRESS SW</v>
          </cell>
          <cell r="F828" t="str">
            <v>shared systems</v>
          </cell>
          <cell r="G828" t="str">
            <v>OLD MDU</v>
          </cell>
          <cell r="H828" t="str">
            <v>ABANDONED EQUIPMENT</v>
          </cell>
          <cell r="I828"/>
          <cell r="J828"/>
          <cell r="K828"/>
          <cell r="L828"/>
          <cell r="M828"/>
          <cell r="N828"/>
          <cell r="O828"/>
          <cell r="P828"/>
          <cell r="Q828"/>
          <cell r="R828"/>
          <cell r="S828"/>
          <cell r="T828"/>
          <cell r="U828">
            <v>9</v>
          </cell>
          <cell r="V828" t="str">
            <v>Run to Failure</v>
          </cell>
          <cell r="W828" t="str">
            <v>do not have</v>
          </cell>
        </row>
        <row r="829">
          <cell r="D829" t="str">
            <v>MEM-PRO-010-MDU-AEQ-7848</v>
          </cell>
          <cell r="E829" t="str">
            <v>MMDU-PKG REC'R RUPTURE DISK</v>
          </cell>
          <cell r="F829" t="str">
            <v>shared systems</v>
          </cell>
          <cell r="G829" t="str">
            <v>OLD MDU</v>
          </cell>
          <cell r="H829" t="str">
            <v>ABANDONED EQUIPMENT</v>
          </cell>
          <cell r="I829"/>
          <cell r="J829"/>
          <cell r="K829"/>
          <cell r="L829"/>
          <cell r="M829"/>
          <cell r="N829"/>
          <cell r="O829"/>
          <cell r="P829"/>
          <cell r="Q829"/>
          <cell r="R829"/>
          <cell r="S829"/>
          <cell r="T829"/>
          <cell r="U829">
            <v>9</v>
          </cell>
          <cell r="V829" t="str">
            <v>Run to Failure</v>
          </cell>
          <cell r="W829" t="str">
            <v>do not have</v>
          </cell>
        </row>
        <row r="830">
          <cell r="D830" t="str">
            <v>MEM-PRO-010-MDU-AEQ-7850</v>
          </cell>
          <cell r="E830" t="str">
            <v>MMDU-STEAM TRAP</v>
          </cell>
          <cell r="F830" t="str">
            <v>shared systems</v>
          </cell>
          <cell r="G830" t="str">
            <v>OLD MDU</v>
          </cell>
          <cell r="H830" t="str">
            <v>ABANDONED EQUIPMENT</v>
          </cell>
          <cell r="I830"/>
          <cell r="J830"/>
          <cell r="K830"/>
          <cell r="L830"/>
          <cell r="M830"/>
          <cell r="N830"/>
          <cell r="O830"/>
          <cell r="P830"/>
          <cell r="Q830"/>
          <cell r="R830"/>
          <cell r="S830"/>
          <cell r="T830"/>
          <cell r="U830">
            <v>9</v>
          </cell>
          <cell r="V830" t="str">
            <v>Run to Failure</v>
          </cell>
          <cell r="W830" t="str">
            <v>do not have</v>
          </cell>
        </row>
        <row r="831">
          <cell r="D831" t="str">
            <v>MEM-PRO-010-MDU-AEQ-7855</v>
          </cell>
          <cell r="E831" t="str">
            <v>MMDU-COMP. AIR H2O FILTER</v>
          </cell>
          <cell r="F831" t="str">
            <v>shared systems</v>
          </cell>
          <cell r="G831" t="str">
            <v>OLD MDU</v>
          </cell>
          <cell r="H831" t="str">
            <v>ABANDONED EQUIPMENT</v>
          </cell>
          <cell r="I831"/>
          <cell r="J831"/>
          <cell r="K831"/>
          <cell r="L831"/>
          <cell r="M831"/>
          <cell r="N831"/>
          <cell r="O831"/>
          <cell r="P831"/>
          <cell r="Q831"/>
          <cell r="R831"/>
          <cell r="S831"/>
          <cell r="T831"/>
          <cell r="U831">
            <v>9</v>
          </cell>
          <cell r="V831" t="str">
            <v>Run to Failure</v>
          </cell>
          <cell r="W831" t="str">
            <v>do not have</v>
          </cell>
        </row>
        <row r="832">
          <cell r="D832" t="str">
            <v>MEM-PRO-010-MDU-AEQ-7856</v>
          </cell>
          <cell r="E832" t="str">
            <v>MMDU-COMP. AIR H2O FILTER</v>
          </cell>
          <cell r="F832" t="str">
            <v>shared systems</v>
          </cell>
          <cell r="G832" t="str">
            <v>OLD MDU</v>
          </cell>
          <cell r="H832" t="str">
            <v>ABANDONED EQUIPMENT</v>
          </cell>
          <cell r="I832"/>
          <cell r="J832"/>
          <cell r="K832"/>
          <cell r="L832"/>
          <cell r="M832"/>
          <cell r="N832"/>
          <cell r="O832"/>
          <cell r="P832"/>
          <cell r="Q832"/>
          <cell r="R832"/>
          <cell r="S832"/>
          <cell r="T832"/>
          <cell r="U832">
            <v>9</v>
          </cell>
          <cell r="V832" t="str">
            <v>Run to Failure</v>
          </cell>
          <cell r="W832" t="str">
            <v>do not have</v>
          </cell>
        </row>
        <row r="833">
          <cell r="D833" t="str">
            <v>MEM-PRO-010-MDU-AEQ-7857</v>
          </cell>
          <cell r="E833" t="str">
            <v>MMDU-COMP. AIR MICRO FILTER</v>
          </cell>
          <cell r="F833" t="str">
            <v>shared systems</v>
          </cell>
          <cell r="G833" t="str">
            <v>OLD MDU</v>
          </cell>
          <cell r="H833" t="str">
            <v>ABANDONED EQUIPMENT</v>
          </cell>
          <cell r="I833"/>
          <cell r="J833"/>
          <cell r="K833"/>
          <cell r="L833"/>
          <cell r="M833"/>
          <cell r="N833"/>
          <cell r="O833"/>
          <cell r="P833"/>
          <cell r="Q833"/>
          <cell r="R833"/>
          <cell r="S833"/>
          <cell r="T833"/>
          <cell r="U833">
            <v>9</v>
          </cell>
          <cell r="V833" t="str">
            <v>Run to Failure</v>
          </cell>
          <cell r="W833" t="str">
            <v>do not have</v>
          </cell>
        </row>
        <row r="834">
          <cell r="D834" t="str">
            <v>MEM-PRO-010-MDU-AEQ-7865</v>
          </cell>
          <cell r="E834" t="str">
            <v>MMDU-MDU SURGE BIN</v>
          </cell>
          <cell r="F834" t="str">
            <v>shared systems</v>
          </cell>
          <cell r="G834" t="str">
            <v>OLD MDU</v>
          </cell>
          <cell r="H834" t="str">
            <v>ABANDONED EQUIPMENT</v>
          </cell>
          <cell r="I834"/>
          <cell r="J834"/>
          <cell r="K834"/>
          <cell r="L834"/>
          <cell r="M834"/>
          <cell r="N834"/>
          <cell r="O834"/>
          <cell r="P834"/>
          <cell r="Q834"/>
          <cell r="R834"/>
          <cell r="S834"/>
          <cell r="T834"/>
          <cell r="U834">
            <v>9</v>
          </cell>
          <cell r="V834" t="str">
            <v>Run to Failure</v>
          </cell>
          <cell r="W834" t="str">
            <v>do not have</v>
          </cell>
        </row>
        <row r="835">
          <cell r="D835" t="str">
            <v>MEM-PRO-010-MDU-AEQ-7866</v>
          </cell>
          <cell r="E835" t="str">
            <v>MMDU-BIN VENT FILTER (MDU)</v>
          </cell>
          <cell r="F835" t="str">
            <v>shared systems</v>
          </cell>
          <cell r="G835" t="str">
            <v>OLD MDU</v>
          </cell>
          <cell r="H835" t="str">
            <v>ABANDONED EQUIPMENT</v>
          </cell>
          <cell r="I835"/>
          <cell r="J835"/>
          <cell r="K835"/>
          <cell r="L835"/>
          <cell r="M835"/>
          <cell r="N835"/>
          <cell r="O835"/>
          <cell r="P835"/>
          <cell r="Q835"/>
          <cell r="R835"/>
          <cell r="S835"/>
          <cell r="T835"/>
          <cell r="U835">
            <v>9</v>
          </cell>
          <cell r="V835" t="str">
            <v>Run to Failure</v>
          </cell>
          <cell r="W835" t="str">
            <v>do not have</v>
          </cell>
        </row>
        <row r="836">
          <cell r="D836" t="str">
            <v>MEM-PRO-010-MDU-AEQ-7867</v>
          </cell>
          <cell r="E836" t="str">
            <v>MMDU-CARTRIDGE FILTER (MDU X-FER)</v>
          </cell>
          <cell r="F836" t="str">
            <v>shared systems</v>
          </cell>
          <cell r="G836" t="str">
            <v>OLD MDU</v>
          </cell>
          <cell r="H836" t="str">
            <v>ABANDONED EQUIPMENT</v>
          </cell>
          <cell r="I836"/>
          <cell r="J836"/>
          <cell r="K836"/>
          <cell r="L836"/>
          <cell r="M836"/>
          <cell r="N836"/>
          <cell r="O836"/>
          <cell r="P836"/>
          <cell r="Q836"/>
          <cell r="R836"/>
          <cell r="S836"/>
          <cell r="T836"/>
          <cell r="U836">
            <v>9</v>
          </cell>
          <cell r="V836" t="str">
            <v>Run to Failure</v>
          </cell>
          <cell r="W836" t="str">
            <v>do not have</v>
          </cell>
        </row>
        <row r="837">
          <cell r="D837" t="str">
            <v>MEM-PRO-010-MDU-AEQ-7870</v>
          </cell>
          <cell r="E837" t="str">
            <v>MMDU-REBAG SURGE BIN</v>
          </cell>
          <cell r="F837" t="str">
            <v>shared systems</v>
          </cell>
          <cell r="G837" t="str">
            <v>OLD MDU</v>
          </cell>
          <cell r="H837" t="str">
            <v>ABANDONED EQUIPMENT</v>
          </cell>
          <cell r="I837"/>
          <cell r="J837"/>
          <cell r="K837"/>
          <cell r="L837"/>
          <cell r="M837"/>
          <cell r="N837"/>
          <cell r="O837"/>
          <cell r="P837"/>
          <cell r="Q837"/>
          <cell r="R837"/>
          <cell r="S837"/>
          <cell r="T837"/>
          <cell r="U837">
            <v>9</v>
          </cell>
          <cell r="V837" t="str">
            <v>Run to Failure</v>
          </cell>
          <cell r="W837" t="str">
            <v>do not have</v>
          </cell>
        </row>
        <row r="838">
          <cell r="D838" t="str">
            <v>MEM-PRO-010-MDU-AEQ-7871</v>
          </cell>
          <cell r="E838" t="str">
            <v>MMDU-BIN VENT FILTER (REBAG)</v>
          </cell>
          <cell r="F838" t="str">
            <v>shared systems</v>
          </cell>
          <cell r="G838" t="str">
            <v>OLD MDU</v>
          </cell>
          <cell r="H838" t="str">
            <v>ABANDONED EQUIPMENT</v>
          </cell>
          <cell r="I838"/>
          <cell r="J838"/>
          <cell r="K838"/>
          <cell r="L838"/>
          <cell r="M838"/>
          <cell r="N838"/>
          <cell r="O838"/>
          <cell r="P838"/>
          <cell r="Q838"/>
          <cell r="R838"/>
          <cell r="S838"/>
          <cell r="T838"/>
          <cell r="U838">
            <v>9</v>
          </cell>
          <cell r="V838" t="str">
            <v>Run to Failure</v>
          </cell>
          <cell r="W838" t="str">
            <v>do not have</v>
          </cell>
        </row>
        <row r="839">
          <cell r="D839" t="str">
            <v>MEM-PRO-010-MDU-AEQ-7880</v>
          </cell>
          <cell r="E839" t="str">
            <v>MMDU-P1/MDU/REBAG BAG DUMP STATION</v>
          </cell>
          <cell r="F839" t="str">
            <v>shared systems</v>
          </cell>
          <cell r="G839" t="str">
            <v>OLD MDU</v>
          </cell>
          <cell r="H839" t="str">
            <v>ABANDONED EQUIPMENT</v>
          </cell>
          <cell r="I839"/>
          <cell r="J839"/>
          <cell r="K839"/>
          <cell r="L839"/>
          <cell r="M839"/>
          <cell r="N839"/>
          <cell r="O839"/>
          <cell r="P839"/>
          <cell r="Q839"/>
          <cell r="R839"/>
          <cell r="S839"/>
          <cell r="T839"/>
          <cell r="U839">
            <v>9</v>
          </cell>
          <cell r="V839" t="str">
            <v>Run to Failure</v>
          </cell>
          <cell r="W839" t="str">
            <v>do not have</v>
          </cell>
        </row>
        <row r="840">
          <cell r="D840" t="str">
            <v>MEM-PRO-010-MDU-AEQ-7883</v>
          </cell>
          <cell r="E840" t="str">
            <v>MMDU-P1/MDU/REBAG AIR FILTER</v>
          </cell>
          <cell r="F840" t="str">
            <v>shared systems</v>
          </cell>
          <cell r="G840" t="str">
            <v>OLD MDU</v>
          </cell>
          <cell r="H840" t="str">
            <v>ABANDONED EQUIPMENT</v>
          </cell>
          <cell r="I840"/>
          <cell r="J840"/>
          <cell r="K840"/>
          <cell r="L840"/>
          <cell r="M840"/>
          <cell r="N840"/>
          <cell r="O840"/>
          <cell r="P840"/>
          <cell r="Q840"/>
          <cell r="R840"/>
          <cell r="S840"/>
          <cell r="T840"/>
          <cell r="U840">
            <v>9</v>
          </cell>
          <cell r="V840" t="str">
            <v>Run to Failure</v>
          </cell>
          <cell r="W840" t="str">
            <v>do not have</v>
          </cell>
        </row>
        <row r="841">
          <cell r="D841" t="str">
            <v>MEM-PRO-010-MDU-AEQ-7884</v>
          </cell>
          <cell r="E841" t="str">
            <v>MMDU-P1/MDU/REBAG FERROMAGNETIC SCREEN</v>
          </cell>
          <cell r="F841" t="str">
            <v>shared systems</v>
          </cell>
          <cell r="G841" t="str">
            <v>OLD MDU</v>
          </cell>
          <cell r="H841" t="str">
            <v>ABANDONED EQUIPMENT</v>
          </cell>
          <cell r="I841"/>
          <cell r="J841"/>
          <cell r="K841"/>
          <cell r="L841"/>
          <cell r="M841"/>
          <cell r="N841"/>
          <cell r="O841"/>
          <cell r="P841"/>
          <cell r="Q841"/>
          <cell r="R841"/>
          <cell r="S841"/>
          <cell r="T841"/>
          <cell r="U841">
            <v>9</v>
          </cell>
          <cell r="V841" t="str">
            <v>Run to Failure</v>
          </cell>
          <cell r="W841" t="str">
            <v>do not have</v>
          </cell>
        </row>
        <row r="842">
          <cell r="D842" t="str">
            <v>MEM-PRO-010-MDU-AEQ-7885</v>
          </cell>
          <cell r="E842" t="str">
            <v>MMDU-REBAG SPOOL PIECE-P1 BLNDR PROX SW</v>
          </cell>
          <cell r="F842" t="str">
            <v>shared systems</v>
          </cell>
          <cell r="G842" t="str">
            <v>OLD MDU</v>
          </cell>
          <cell r="H842" t="str">
            <v>ABANDONED EQUIPMENT</v>
          </cell>
          <cell r="I842"/>
          <cell r="J842"/>
          <cell r="K842"/>
          <cell r="L842"/>
          <cell r="M842"/>
          <cell r="N842"/>
          <cell r="O842"/>
          <cell r="P842"/>
          <cell r="Q842"/>
          <cell r="R842"/>
          <cell r="S842"/>
          <cell r="T842"/>
          <cell r="U842">
            <v>9</v>
          </cell>
          <cell r="V842" t="str">
            <v>Run to Failure</v>
          </cell>
          <cell r="W842" t="str">
            <v>do not have</v>
          </cell>
        </row>
        <row r="843">
          <cell r="D843" t="str">
            <v>MEM-PRO-010-MDU-AEQ-7886</v>
          </cell>
          <cell r="E843" t="str">
            <v>MMDU-REBAG SPOOL TO MDU PAKR BIN PROX SW</v>
          </cell>
          <cell r="F843" t="str">
            <v>shared systems</v>
          </cell>
          <cell r="G843" t="str">
            <v>OLD MDU</v>
          </cell>
          <cell r="H843" t="str">
            <v>ABANDONED EQUIPMENT</v>
          </cell>
          <cell r="I843"/>
          <cell r="J843"/>
          <cell r="K843"/>
          <cell r="L843"/>
          <cell r="M843"/>
          <cell r="N843"/>
          <cell r="O843"/>
          <cell r="P843"/>
          <cell r="Q843"/>
          <cell r="R843"/>
          <cell r="S843"/>
          <cell r="T843"/>
          <cell r="U843">
            <v>9</v>
          </cell>
          <cell r="V843" t="str">
            <v>Run to Failure</v>
          </cell>
          <cell r="W843" t="str">
            <v>do not have</v>
          </cell>
        </row>
        <row r="844">
          <cell r="D844" t="str">
            <v>MEM-PRO-010-MDU-AEQ-7887</v>
          </cell>
          <cell r="E844" t="str">
            <v>MMDU-REBAG SPOOL TO PKR BIN PROX SW</v>
          </cell>
          <cell r="F844" t="str">
            <v>shared systems</v>
          </cell>
          <cell r="G844" t="str">
            <v>OLD MDU</v>
          </cell>
          <cell r="H844" t="str">
            <v>ABANDONED EQUIPMENT</v>
          </cell>
          <cell r="I844"/>
          <cell r="J844"/>
          <cell r="K844"/>
          <cell r="L844"/>
          <cell r="M844"/>
          <cell r="N844"/>
          <cell r="O844"/>
          <cell r="P844"/>
          <cell r="Q844"/>
          <cell r="R844"/>
          <cell r="S844"/>
          <cell r="T844"/>
          <cell r="U844">
            <v>9</v>
          </cell>
          <cell r="V844" t="str">
            <v>Run to Failure</v>
          </cell>
          <cell r="W844" t="str">
            <v>do not have</v>
          </cell>
        </row>
        <row r="845">
          <cell r="D845" t="str">
            <v>MEM-PRO-010-MDU-AEQ-7890</v>
          </cell>
          <cell r="E845" t="str">
            <v>MMDU-AZO DISCHARGE HOPPER</v>
          </cell>
          <cell r="F845" t="str">
            <v>shared systems</v>
          </cell>
          <cell r="G845" t="str">
            <v>OLD MDU</v>
          </cell>
          <cell r="H845" t="str">
            <v>ABANDONED EQUIPMENT</v>
          </cell>
          <cell r="I845"/>
          <cell r="J845"/>
          <cell r="K845"/>
          <cell r="L845"/>
          <cell r="M845"/>
          <cell r="N845"/>
          <cell r="O845"/>
          <cell r="P845"/>
          <cell r="Q845"/>
          <cell r="R845"/>
          <cell r="S845"/>
          <cell r="T845"/>
          <cell r="U845">
            <v>9</v>
          </cell>
          <cell r="V845" t="str">
            <v>Run to Failure</v>
          </cell>
          <cell r="W845" t="str">
            <v>do not have</v>
          </cell>
        </row>
        <row r="846">
          <cell r="D846" t="str">
            <v>MEM-PRO-010-MDU-AEQ-7892</v>
          </cell>
          <cell r="E846" t="str">
            <v>MMDU-REBAG PRODUCT SAMPLER</v>
          </cell>
          <cell r="F846" t="str">
            <v>shared systems</v>
          </cell>
          <cell r="G846" t="str">
            <v>OLD MDU</v>
          </cell>
          <cell r="H846" t="str">
            <v>ABANDONED EQUIPMENT</v>
          </cell>
          <cell r="I846"/>
          <cell r="J846"/>
          <cell r="K846"/>
          <cell r="L846"/>
          <cell r="M846"/>
          <cell r="N846"/>
          <cell r="O846"/>
          <cell r="P846"/>
          <cell r="Q846"/>
          <cell r="R846"/>
          <cell r="S846"/>
          <cell r="T846"/>
          <cell r="U846">
            <v>9</v>
          </cell>
          <cell r="V846" t="str">
            <v>Run to Failure</v>
          </cell>
          <cell r="W846" t="str">
            <v>do not have</v>
          </cell>
        </row>
        <row r="847">
          <cell r="D847" t="str">
            <v>MEM-PRO-010-MDU-AEQ-7894</v>
          </cell>
          <cell r="E847" t="str">
            <v>MMDU-MDU/REBAG BAGGING MACHINE</v>
          </cell>
          <cell r="F847" t="str">
            <v>shared systems</v>
          </cell>
          <cell r="G847" t="str">
            <v>OLD MDU</v>
          </cell>
          <cell r="H847" t="str">
            <v>ABANDONED EQUIPMENT</v>
          </cell>
          <cell r="I847"/>
          <cell r="J847"/>
          <cell r="K847"/>
          <cell r="L847"/>
          <cell r="M847"/>
          <cell r="N847"/>
          <cell r="O847"/>
          <cell r="P847"/>
          <cell r="Q847"/>
          <cell r="R847"/>
          <cell r="S847"/>
          <cell r="T847"/>
          <cell r="U847">
            <v>9</v>
          </cell>
          <cell r="V847" t="str">
            <v>Run to Failure</v>
          </cell>
          <cell r="W847" t="str">
            <v>do not have</v>
          </cell>
        </row>
        <row r="848">
          <cell r="D848" t="str">
            <v>MEM-PRO-010-MDU-AEQ-7899</v>
          </cell>
          <cell r="E848" t="str">
            <v>MMDU-FLAKE GRIND &amp; WET IN SNUF STEAM SYS</v>
          </cell>
          <cell r="F848" t="str">
            <v>shared systems</v>
          </cell>
          <cell r="G848" t="str">
            <v>OLD MDU</v>
          </cell>
          <cell r="H848" t="str">
            <v>ABANDONED EQUIPMENT</v>
          </cell>
          <cell r="I848" t="str">
            <v>Explosimeter</v>
          </cell>
          <cell r="J848"/>
          <cell r="K848"/>
          <cell r="L848"/>
          <cell r="M848"/>
          <cell r="N848"/>
          <cell r="O848"/>
          <cell r="P848"/>
          <cell r="Q848"/>
          <cell r="R848"/>
          <cell r="S848"/>
          <cell r="T848"/>
          <cell r="U848">
            <v>9</v>
          </cell>
          <cell r="V848" t="str">
            <v>Run to Failure</v>
          </cell>
          <cell r="W848" t="str">
            <v>do not have</v>
          </cell>
        </row>
        <row r="849">
          <cell r="D849" t="str">
            <v>MEM-PRO-010-MDU-AEQ-7900</v>
          </cell>
          <cell r="E849" t="str">
            <v>MDU PACKAGING AUTOSAMPLER</v>
          </cell>
          <cell r="F849" t="str">
            <v>shared systems</v>
          </cell>
          <cell r="G849" t="str">
            <v>OLD MDU</v>
          </cell>
          <cell r="H849" t="str">
            <v>ABANDONED EQUIPMENT</v>
          </cell>
          <cell r="I849" t="str">
            <v>Valve, Power Actuated Block</v>
          </cell>
          <cell r="J849"/>
          <cell r="K849"/>
          <cell r="L849"/>
          <cell r="M849"/>
          <cell r="N849"/>
          <cell r="O849"/>
          <cell r="P849"/>
          <cell r="Q849"/>
          <cell r="R849"/>
          <cell r="S849"/>
          <cell r="T849"/>
          <cell r="U849">
            <v>9</v>
          </cell>
          <cell r="V849" t="str">
            <v>Run to Failure</v>
          </cell>
          <cell r="W849" t="str">
            <v>do not have</v>
          </cell>
        </row>
        <row r="850">
          <cell r="D850" t="str">
            <v>MEM-PRO-010-MDU-AEQ-7901</v>
          </cell>
          <cell r="E850" t="str">
            <v>MSS-P1 GRIND XFER MAKEUP AIR VL I/P</v>
          </cell>
          <cell r="F850" t="str">
            <v>shared systems</v>
          </cell>
          <cell r="G850" t="str">
            <v>OLD MDU</v>
          </cell>
          <cell r="H850" t="str">
            <v>ABANDONED EQUIPMENT</v>
          </cell>
          <cell r="I850" t="str">
            <v>Transducer</v>
          </cell>
          <cell r="J850"/>
          <cell r="K850"/>
          <cell r="L850"/>
          <cell r="M850"/>
          <cell r="N850"/>
          <cell r="O850"/>
          <cell r="P850"/>
          <cell r="Q850"/>
          <cell r="R850"/>
          <cell r="S850"/>
          <cell r="T850"/>
          <cell r="U850">
            <v>9</v>
          </cell>
          <cell r="V850" t="str">
            <v>Run to Failure</v>
          </cell>
          <cell r="W850" t="str">
            <v>do not have</v>
          </cell>
        </row>
        <row r="851">
          <cell r="D851" t="str">
            <v>MEM-PRO-010-MDU-AEQ-7902</v>
          </cell>
          <cell r="E851" t="str">
            <v>MSS-P3 GRIND XFER MAKE UP AIR VALVE</v>
          </cell>
          <cell r="F851" t="str">
            <v>shared systems</v>
          </cell>
          <cell r="G851" t="str">
            <v>OLD MDU</v>
          </cell>
          <cell r="H851" t="str">
            <v>ABANDONED EQUIPMENT</v>
          </cell>
          <cell r="I851" t="str">
            <v>Valve, Power Actuated Block</v>
          </cell>
          <cell r="J851"/>
          <cell r="K851"/>
          <cell r="L851"/>
          <cell r="M851"/>
          <cell r="N851"/>
          <cell r="O851"/>
          <cell r="P851"/>
          <cell r="Q851"/>
          <cell r="R851"/>
          <cell r="S851"/>
          <cell r="T851"/>
          <cell r="U851">
            <v>9</v>
          </cell>
          <cell r="V851" t="str">
            <v>Run to Failure</v>
          </cell>
          <cell r="W851" t="str">
            <v>do not have</v>
          </cell>
        </row>
        <row r="852">
          <cell r="D852" t="str">
            <v>MEM-PRO-010-MDU-AEQ-7903</v>
          </cell>
          <cell r="E852" t="str">
            <v>MSS-P3 GRIND XFER MAKE UP AIR VL I/P</v>
          </cell>
          <cell r="F852" t="str">
            <v>shared systems</v>
          </cell>
          <cell r="G852" t="str">
            <v>OLD MDU</v>
          </cell>
          <cell r="H852" t="str">
            <v>ABANDONED EQUIPMENT</v>
          </cell>
          <cell r="I852" t="str">
            <v>Transducer</v>
          </cell>
          <cell r="J852"/>
          <cell r="K852"/>
          <cell r="L852"/>
          <cell r="M852"/>
          <cell r="N852"/>
          <cell r="O852"/>
          <cell r="P852"/>
          <cell r="Q852"/>
          <cell r="R852"/>
          <cell r="S852"/>
          <cell r="T852"/>
          <cell r="U852">
            <v>9</v>
          </cell>
          <cell r="V852" t="str">
            <v>Run to Failure</v>
          </cell>
          <cell r="W852" t="str">
            <v>do not have</v>
          </cell>
        </row>
        <row r="853">
          <cell r="D853" t="str">
            <v>MEM-PRO-010-MDU-AEQ-9201</v>
          </cell>
          <cell r="E853" t="str">
            <v>MDU Ground Flake Feeder to MDU Acrison</v>
          </cell>
          <cell r="F853" t="str">
            <v>shared systems</v>
          </cell>
          <cell r="G853" t="str">
            <v>OLD MDU</v>
          </cell>
          <cell r="H853" t="str">
            <v>ABANDONED EQUIPMENT</v>
          </cell>
          <cell r="I853" t="str">
            <v>Flowmeter, Magnetic</v>
          </cell>
          <cell r="J853"/>
          <cell r="K853"/>
          <cell r="L853"/>
          <cell r="M853"/>
          <cell r="N853"/>
          <cell r="O853"/>
          <cell r="P853"/>
          <cell r="Q853"/>
          <cell r="R853"/>
          <cell r="S853"/>
          <cell r="T853"/>
          <cell r="U853">
            <v>9</v>
          </cell>
          <cell r="V853" t="str">
            <v>Run to Failure</v>
          </cell>
          <cell r="W853" t="str">
            <v>do not have</v>
          </cell>
        </row>
        <row r="854">
          <cell r="D854" t="str">
            <v>MEM-PRO-010-MDU-AEQ-9202</v>
          </cell>
          <cell r="E854" t="str">
            <v>MDU Flake Grinder Process Air Flow</v>
          </cell>
          <cell r="F854" t="str">
            <v>shared systems</v>
          </cell>
          <cell r="G854" t="str">
            <v>OLD MDU</v>
          </cell>
          <cell r="H854" t="str">
            <v>ABANDONED EQUIPMENT</v>
          </cell>
          <cell r="I854" t="str">
            <v>Flowmeter, Magnetic</v>
          </cell>
          <cell r="J854"/>
          <cell r="K854"/>
          <cell r="L854"/>
          <cell r="M854"/>
          <cell r="N854"/>
          <cell r="O854"/>
          <cell r="P854"/>
          <cell r="Q854"/>
          <cell r="R854"/>
          <cell r="S854"/>
          <cell r="T854"/>
          <cell r="U854">
            <v>9</v>
          </cell>
          <cell r="V854" t="str">
            <v>Run to Failure</v>
          </cell>
          <cell r="W854" t="str">
            <v>do not have</v>
          </cell>
        </row>
        <row r="855">
          <cell r="D855" t="str">
            <v>MEM-PRO-010-MDU-AEQ-9203</v>
          </cell>
          <cell r="E855" t="str">
            <v>MDU Collector Discharge Dust Collector</v>
          </cell>
          <cell r="F855" t="str">
            <v>shared systems</v>
          </cell>
          <cell r="G855" t="str">
            <v>OLD MDU</v>
          </cell>
          <cell r="H855" t="str">
            <v>ABANDONED EQUIPMENT</v>
          </cell>
          <cell r="I855" t="str">
            <v>Bin</v>
          </cell>
          <cell r="J855"/>
          <cell r="K855"/>
          <cell r="L855"/>
          <cell r="M855"/>
          <cell r="N855"/>
          <cell r="O855"/>
          <cell r="P855"/>
          <cell r="Q855"/>
          <cell r="R855"/>
          <cell r="S855"/>
          <cell r="T855"/>
          <cell r="U855">
            <v>9</v>
          </cell>
          <cell r="V855" t="str">
            <v>Run to Failure</v>
          </cell>
          <cell r="W855" t="str">
            <v>do not have</v>
          </cell>
        </row>
        <row r="856">
          <cell r="D856" t="str">
            <v>MEM-PRO-010-MDU-AEQ-9204</v>
          </cell>
          <cell r="E856" t="str">
            <v>MDU Flake Grinder Differential PressTran</v>
          </cell>
          <cell r="F856" t="str">
            <v>shared systems</v>
          </cell>
          <cell r="G856" t="str">
            <v>OLD MDU</v>
          </cell>
          <cell r="H856" t="str">
            <v>ABANDONED EQUIPMENT</v>
          </cell>
          <cell r="I856" t="str">
            <v>Pressure Transmitter, Differnt</v>
          </cell>
          <cell r="J856"/>
          <cell r="K856"/>
          <cell r="L856"/>
          <cell r="M856"/>
          <cell r="N856"/>
          <cell r="O856"/>
          <cell r="P856"/>
          <cell r="Q856"/>
          <cell r="R856"/>
          <cell r="S856"/>
          <cell r="T856"/>
          <cell r="U856">
            <v>9</v>
          </cell>
          <cell r="V856" t="str">
            <v>Run to Failure</v>
          </cell>
          <cell r="W856" t="str">
            <v>do not have</v>
          </cell>
        </row>
        <row r="857">
          <cell r="D857" t="str">
            <v>MEM-PRO-010-OP1-AEQ-1204</v>
          </cell>
          <cell r="E857" t="str">
            <v>MP1A-BLENDER SURGE BIN</v>
          </cell>
          <cell r="F857" t="str">
            <v>shared systems</v>
          </cell>
          <cell r="G857" t="str">
            <v>OLD PHASE 1</v>
          </cell>
          <cell r="H857" t="str">
            <v>ABANDONED EQUIPMENT</v>
          </cell>
          <cell r="I857" t="str">
            <v>Fan</v>
          </cell>
          <cell r="J857"/>
          <cell r="K857"/>
          <cell r="L857"/>
          <cell r="M857"/>
          <cell r="N857"/>
          <cell r="O857"/>
          <cell r="P857"/>
          <cell r="Q857"/>
          <cell r="R857"/>
          <cell r="S857"/>
          <cell r="T857"/>
          <cell r="U857">
            <v>9</v>
          </cell>
          <cell r="V857" t="str">
            <v>Run to Failure</v>
          </cell>
          <cell r="W857" t="str">
            <v>do not have</v>
          </cell>
        </row>
        <row r="858">
          <cell r="D858" t="str">
            <v>MEM-PRO-010-OP1-AEQ-1361</v>
          </cell>
          <cell r="E858" t="str">
            <v>MP1A-ON-LINE CHECK WEIGH</v>
          </cell>
          <cell r="F858" t="str">
            <v>shared systems</v>
          </cell>
          <cell r="G858" t="str">
            <v>OLD PHASE 1</v>
          </cell>
          <cell r="H858" t="str">
            <v>ABANDONED EQUIPMENT</v>
          </cell>
          <cell r="I858" t="str">
            <v>Level Gauge, Liquid Glass</v>
          </cell>
          <cell r="J858"/>
          <cell r="K858"/>
          <cell r="L858"/>
          <cell r="M858"/>
          <cell r="N858"/>
          <cell r="O858"/>
          <cell r="P858"/>
          <cell r="Q858"/>
          <cell r="R858"/>
          <cell r="S858"/>
          <cell r="T858"/>
          <cell r="U858">
            <v>9</v>
          </cell>
          <cell r="V858" t="str">
            <v>Run to Failure</v>
          </cell>
          <cell r="W858" t="str">
            <v>do not have</v>
          </cell>
        </row>
        <row r="859">
          <cell r="D859" t="str">
            <v>MEM-PRO-010-OP1-AEQ-3281</v>
          </cell>
          <cell r="E859" t="str">
            <v>MP1-SCOTT DRYER</v>
          </cell>
          <cell r="F859" t="str">
            <v>shared systems</v>
          </cell>
          <cell r="G859" t="str">
            <v>OLD PHASE 1</v>
          </cell>
          <cell r="H859" t="str">
            <v>ABANDONED EQUIPMENT</v>
          </cell>
          <cell r="I859"/>
          <cell r="J859"/>
          <cell r="K859"/>
          <cell r="L859"/>
          <cell r="M859"/>
          <cell r="N859"/>
          <cell r="O859"/>
          <cell r="P859"/>
          <cell r="Q859"/>
          <cell r="R859"/>
          <cell r="S859"/>
          <cell r="T859"/>
          <cell r="U859">
            <v>9</v>
          </cell>
          <cell r="V859" t="str">
            <v>Run to Failure</v>
          </cell>
          <cell r="W859" t="str">
            <v>do not have</v>
          </cell>
        </row>
        <row r="860">
          <cell r="D860" t="str">
            <v>MEM-PRO-010-OP1-AEQ-3282</v>
          </cell>
          <cell r="E860" t="str">
            <v>MP1-SCOTT DRYER DRIVE REDUCER</v>
          </cell>
          <cell r="F860" t="str">
            <v>shared systems</v>
          </cell>
          <cell r="G860" t="str">
            <v>OLD PHASE 1</v>
          </cell>
          <cell r="H860" t="str">
            <v>ABANDONED EQUIPMENT</v>
          </cell>
          <cell r="I860"/>
          <cell r="J860"/>
          <cell r="K860"/>
          <cell r="L860"/>
          <cell r="M860"/>
          <cell r="N860"/>
          <cell r="O860"/>
          <cell r="P860"/>
          <cell r="Q860"/>
          <cell r="R860"/>
          <cell r="S860"/>
          <cell r="T860"/>
          <cell r="U860">
            <v>9</v>
          </cell>
          <cell r="V860" t="str">
            <v>Run to Failure</v>
          </cell>
          <cell r="W860" t="str">
            <v>do not have</v>
          </cell>
        </row>
        <row r="861">
          <cell r="D861" t="str">
            <v>MEM-PRO-010-OP1-AEQ-3284</v>
          </cell>
          <cell r="E861" t="str">
            <v>MP1-SCOTT DRYER MAIN DRIVE ZERO SPD SW</v>
          </cell>
          <cell r="F861" t="str">
            <v>shared systems</v>
          </cell>
          <cell r="G861" t="str">
            <v>OLD PHASE 1</v>
          </cell>
          <cell r="H861" t="str">
            <v>ABANDONED EQUIPMENT</v>
          </cell>
          <cell r="I861"/>
          <cell r="J861"/>
          <cell r="K861"/>
          <cell r="L861"/>
          <cell r="M861"/>
          <cell r="N861"/>
          <cell r="O861"/>
          <cell r="P861"/>
          <cell r="Q861"/>
          <cell r="R861"/>
          <cell r="S861"/>
          <cell r="T861"/>
          <cell r="U861">
            <v>9</v>
          </cell>
          <cell r="V861" t="str">
            <v>Run to Failure</v>
          </cell>
          <cell r="W861" t="str">
            <v>do not have</v>
          </cell>
        </row>
        <row r="862">
          <cell r="D862" t="str">
            <v>MEM-PRO-010-OP1-AEQ-3286</v>
          </cell>
          <cell r="E862" t="str">
            <v>MP1-SCOTT DRYER INFEED CONV LOW LEVEL SW</v>
          </cell>
          <cell r="F862" t="str">
            <v>shared systems</v>
          </cell>
          <cell r="G862" t="str">
            <v>OLD PHASE 1</v>
          </cell>
          <cell r="H862" t="str">
            <v>ABANDONED EQUIPMENT</v>
          </cell>
          <cell r="I862"/>
          <cell r="J862"/>
          <cell r="K862"/>
          <cell r="L862"/>
          <cell r="M862"/>
          <cell r="N862"/>
          <cell r="O862"/>
          <cell r="P862"/>
          <cell r="Q862"/>
          <cell r="R862"/>
          <cell r="S862"/>
          <cell r="T862"/>
          <cell r="U862">
            <v>9</v>
          </cell>
          <cell r="V862" t="str">
            <v>Run to Failure</v>
          </cell>
          <cell r="W862" t="str">
            <v>do not have</v>
          </cell>
        </row>
        <row r="863">
          <cell r="D863" t="str">
            <v>MEM-PRO-010-OP1-AEQ-3287</v>
          </cell>
          <cell r="E863" t="str">
            <v>MP1-SCOTT DRYER EXH PRESS TRANS.</v>
          </cell>
          <cell r="F863" t="str">
            <v>shared systems</v>
          </cell>
          <cell r="G863" t="str">
            <v>OLD PHASE 1</v>
          </cell>
          <cell r="H863" t="str">
            <v>ABANDONED EQUIPMENT</v>
          </cell>
          <cell r="I863"/>
          <cell r="J863"/>
          <cell r="K863"/>
          <cell r="L863"/>
          <cell r="M863"/>
          <cell r="N863"/>
          <cell r="O863"/>
          <cell r="P863"/>
          <cell r="Q863"/>
          <cell r="R863"/>
          <cell r="S863"/>
          <cell r="T863"/>
          <cell r="U863">
            <v>9</v>
          </cell>
          <cell r="V863" t="str">
            <v>Run to Failure</v>
          </cell>
          <cell r="W863" t="str">
            <v>do not have</v>
          </cell>
        </row>
        <row r="864">
          <cell r="D864" t="str">
            <v>MEM-PRO-010-OP1-AEQ-3289</v>
          </cell>
          <cell r="E864" t="str">
            <v>MP1-SCOTT DRYER WEST DCE COLLECTOR</v>
          </cell>
          <cell r="F864" t="str">
            <v>shared systems</v>
          </cell>
          <cell r="G864" t="str">
            <v>OLD PHASE 1</v>
          </cell>
          <cell r="H864" t="str">
            <v>ABANDONED EQUIPMENT</v>
          </cell>
          <cell r="I864"/>
          <cell r="J864"/>
          <cell r="K864"/>
          <cell r="L864">
            <v>16</v>
          </cell>
          <cell r="M864"/>
          <cell r="N864"/>
          <cell r="O864"/>
          <cell r="P864"/>
          <cell r="Q864"/>
          <cell r="R864"/>
          <cell r="S864"/>
          <cell r="T864"/>
          <cell r="U864">
            <v>8</v>
          </cell>
          <cell r="V864" t="str">
            <v>Stratagy</v>
          </cell>
          <cell r="W864" t="str">
            <v>do not have</v>
          </cell>
        </row>
        <row r="865">
          <cell r="D865" t="str">
            <v>MEM-PRO-010-OP1-AEQ-3293</v>
          </cell>
          <cell r="E865" t="str">
            <v>MP1-SCOTT DRYER W. DCE COLL LEVEL SW HI</v>
          </cell>
          <cell r="F865" t="str">
            <v>shared systems</v>
          </cell>
          <cell r="G865" t="str">
            <v>OLD PHASE 1</v>
          </cell>
          <cell r="H865" t="str">
            <v>ABANDONED EQUIPMENT</v>
          </cell>
          <cell r="I865"/>
          <cell r="J865"/>
          <cell r="K865"/>
          <cell r="L865"/>
          <cell r="M865"/>
          <cell r="N865"/>
          <cell r="O865"/>
          <cell r="P865"/>
          <cell r="Q865"/>
          <cell r="R865"/>
          <cell r="S865"/>
          <cell r="T865"/>
          <cell r="U865">
            <v>9</v>
          </cell>
          <cell r="V865" t="str">
            <v>Run to Failure</v>
          </cell>
          <cell r="W865" t="str">
            <v>do not have</v>
          </cell>
        </row>
        <row r="866">
          <cell r="D866" t="str">
            <v>MEM-PRO-010-OP1-AEQ-3295</v>
          </cell>
          <cell r="E866" t="str">
            <v>MP1-SCOTT DRYER W. DCE COLL DIFF/PRESS</v>
          </cell>
          <cell r="F866" t="str">
            <v>shared systems</v>
          </cell>
          <cell r="G866" t="str">
            <v>OLD PHASE 1</v>
          </cell>
          <cell r="H866" t="str">
            <v>ABANDONED EQUIPMENT</v>
          </cell>
          <cell r="I866"/>
          <cell r="J866"/>
          <cell r="K866"/>
          <cell r="L866"/>
          <cell r="M866"/>
          <cell r="N866"/>
          <cell r="O866"/>
          <cell r="P866"/>
          <cell r="Q866"/>
          <cell r="R866"/>
          <cell r="S866"/>
          <cell r="T866"/>
          <cell r="U866">
            <v>9</v>
          </cell>
          <cell r="V866" t="str">
            <v>Run to Failure</v>
          </cell>
          <cell r="W866" t="str">
            <v>do not have</v>
          </cell>
        </row>
        <row r="867">
          <cell r="D867" t="str">
            <v>MEM-PRO-010-OP1-AEQ-3296</v>
          </cell>
          <cell r="E867" t="str">
            <v>MP1-SCOTT DRYER E. DCE COLLECTOR</v>
          </cell>
          <cell r="F867" t="str">
            <v>shared systems</v>
          </cell>
          <cell r="G867" t="str">
            <v>OLD PHASE 1</v>
          </cell>
          <cell r="H867" t="str">
            <v>ABANDONED EQUIPMENT</v>
          </cell>
          <cell r="I867"/>
          <cell r="J867"/>
          <cell r="K867"/>
          <cell r="L867">
            <v>27</v>
          </cell>
          <cell r="M867"/>
          <cell r="N867"/>
          <cell r="O867"/>
          <cell r="P867"/>
          <cell r="Q867"/>
          <cell r="R867"/>
          <cell r="S867"/>
          <cell r="T867"/>
          <cell r="U867">
            <v>8</v>
          </cell>
          <cell r="V867" t="str">
            <v>Stratagy</v>
          </cell>
          <cell r="W867" t="str">
            <v>do not have</v>
          </cell>
        </row>
        <row r="868">
          <cell r="D868" t="str">
            <v>MEM-PRO-010-OP1-AEQ-3300</v>
          </cell>
          <cell r="E868" t="str">
            <v>MP1-SCOTT DRYER E. DCE COLL LEVEL SW HI</v>
          </cell>
          <cell r="F868" t="str">
            <v>shared systems</v>
          </cell>
          <cell r="G868" t="str">
            <v>OLD PHASE 1</v>
          </cell>
          <cell r="H868" t="str">
            <v>ABANDONED EQUIPMENT</v>
          </cell>
          <cell r="I868"/>
          <cell r="J868"/>
          <cell r="K868"/>
          <cell r="L868"/>
          <cell r="M868"/>
          <cell r="N868"/>
          <cell r="O868"/>
          <cell r="P868"/>
          <cell r="Q868"/>
          <cell r="R868"/>
          <cell r="S868"/>
          <cell r="T868"/>
          <cell r="U868">
            <v>9</v>
          </cell>
          <cell r="V868" t="str">
            <v>Run to Failure</v>
          </cell>
          <cell r="W868" t="str">
            <v>do not have</v>
          </cell>
        </row>
        <row r="869">
          <cell r="D869" t="str">
            <v>MEM-PRO-010-OP1-AEQ-3302</v>
          </cell>
          <cell r="E869" t="str">
            <v>MP1-SCOTT DRYER E. DCE COLL DIFF/PRESS</v>
          </cell>
          <cell r="F869" t="str">
            <v>shared systems</v>
          </cell>
          <cell r="G869" t="str">
            <v>OLD PHASE 1</v>
          </cell>
          <cell r="H869" t="str">
            <v>ABANDONED EQUIPMENT</v>
          </cell>
          <cell r="I869"/>
          <cell r="J869"/>
          <cell r="K869"/>
          <cell r="L869"/>
          <cell r="M869"/>
          <cell r="N869"/>
          <cell r="O869"/>
          <cell r="P869"/>
          <cell r="Q869"/>
          <cell r="R869"/>
          <cell r="S869"/>
          <cell r="T869"/>
          <cell r="U869">
            <v>9</v>
          </cell>
          <cell r="V869" t="str">
            <v>Run to Failure</v>
          </cell>
          <cell r="W869" t="str">
            <v>do not have</v>
          </cell>
        </row>
        <row r="870">
          <cell r="D870" t="str">
            <v>MEM-PRO-010-OP1-AEQ-3305</v>
          </cell>
          <cell r="E870" t="str">
            <v>MP1-SCOTT DRYER EXHAUST DAMPER</v>
          </cell>
          <cell r="F870" t="str">
            <v>shared systems</v>
          </cell>
          <cell r="G870" t="str">
            <v>OLD PHASE 1</v>
          </cell>
          <cell r="H870" t="str">
            <v>ABANDONED EQUIPMENT</v>
          </cell>
          <cell r="I870"/>
          <cell r="J870"/>
          <cell r="K870"/>
          <cell r="L870"/>
          <cell r="M870"/>
          <cell r="N870"/>
          <cell r="O870"/>
          <cell r="P870"/>
          <cell r="Q870"/>
          <cell r="R870"/>
          <cell r="S870"/>
          <cell r="T870"/>
          <cell r="U870">
            <v>9</v>
          </cell>
          <cell r="V870" t="str">
            <v>Run to Failure</v>
          </cell>
          <cell r="W870" t="str">
            <v>do not have</v>
          </cell>
        </row>
        <row r="871">
          <cell r="D871" t="str">
            <v>MEM-PRO-010-OP1-AEQ-3306</v>
          </cell>
          <cell r="E871" t="str">
            <v>MP1-SCOTT DRYER EXH DAMPER I/P</v>
          </cell>
          <cell r="F871" t="str">
            <v>shared systems</v>
          </cell>
          <cell r="G871" t="str">
            <v>OLD PHASE 1</v>
          </cell>
          <cell r="H871" t="str">
            <v>ABANDONED EQUIPMENT</v>
          </cell>
          <cell r="I871"/>
          <cell r="J871"/>
          <cell r="K871"/>
          <cell r="L871"/>
          <cell r="M871"/>
          <cell r="N871"/>
          <cell r="O871"/>
          <cell r="P871"/>
          <cell r="Q871"/>
          <cell r="R871"/>
          <cell r="S871"/>
          <cell r="T871"/>
          <cell r="U871">
            <v>9</v>
          </cell>
          <cell r="V871" t="str">
            <v>Run to Failure</v>
          </cell>
          <cell r="W871" t="str">
            <v>do not have</v>
          </cell>
        </row>
        <row r="872">
          <cell r="D872" t="str">
            <v>MEM-PRO-010-OP1-AEQ-3307</v>
          </cell>
          <cell r="E872" t="str">
            <v>MP1-SCOTT D. EXH PRESS TRAN.</v>
          </cell>
          <cell r="F872" t="str">
            <v>shared systems</v>
          </cell>
          <cell r="G872" t="str">
            <v>OLD PHASE 1</v>
          </cell>
          <cell r="H872" t="str">
            <v>ABANDONED EQUIPMENT</v>
          </cell>
          <cell r="I872"/>
          <cell r="J872"/>
          <cell r="K872"/>
          <cell r="L872"/>
          <cell r="M872"/>
          <cell r="N872"/>
          <cell r="O872"/>
          <cell r="P872"/>
          <cell r="Q872"/>
          <cell r="R872"/>
          <cell r="S872"/>
          <cell r="T872"/>
          <cell r="U872">
            <v>9</v>
          </cell>
          <cell r="V872" t="str">
            <v>Run to Failure</v>
          </cell>
          <cell r="W872" t="str">
            <v>do not have</v>
          </cell>
        </row>
        <row r="873">
          <cell r="D873" t="str">
            <v>MEM-PRO-010-OP1-AEQ-3313</v>
          </cell>
          <cell r="E873" t="str">
            <v>MP1-SCOTT D. INLET DUCT PRESS XMTR</v>
          </cell>
          <cell r="F873" t="str">
            <v>shared systems</v>
          </cell>
          <cell r="G873" t="str">
            <v>OLD PHASE 1</v>
          </cell>
          <cell r="H873" t="str">
            <v>ABANDONED EQUIPMENT</v>
          </cell>
          <cell r="I873"/>
          <cell r="J873"/>
          <cell r="K873"/>
          <cell r="L873"/>
          <cell r="M873"/>
          <cell r="N873"/>
          <cell r="O873"/>
          <cell r="P873"/>
          <cell r="Q873"/>
          <cell r="R873"/>
          <cell r="S873"/>
          <cell r="T873"/>
          <cell r="U873">
            <v>9</v>
          </cell>
          <cell r="V873" t="str">
            <v>Run to Failure</v>
          </cell>
          <cell r="W873" t="str">
            <v>do not have</v>
          </cell>
        </row>
        <row r="874">
          <cell r="D874" t="str">
            <v>MEM-PRO-010-OP1-AEQ-3317</v>
          </cell>
          <cell r="E874" t="str">
            <v>MP1-FEED X-FER CYCLONE</v>
          </cell>
          <cell r="F874" t="str">
            <v>shared systems</v>
          </cell>
          <cell r="G874" t="str">
            <v>OLD PHASE 1</v>
          </cell>
          <cell r="H874" t="str">
            <v>ABANDONED EQUIPMENT</v>
          </cell>
          <cell r="I874"/>
          <cell r="J874"/>
          <cell r="K874"/>
          <cell r="L874"/>
          <cell r="M874"/>
          <cell r="N874"/>
          <cell r="O874"/>
          <cell r="P874"/>
          <cell r="Q874"/>
          <cell r="R874"/>
          <cell r="S874"/>
          <cell r="T874"/>
          <cell r="U874">
            <v>9</v>
          </cell>
          <cell r="V874" t="str">
            <v>Run to Failure</v>
          </cell>
          <cell r="W874" t="str">
            <v>do not have</v>
          </cell>
        </row>
        <row r="875">
          <cell r="D875" t="str">
            <v>MEM-PRO-010-OP1-AEQ-3318</v>
          </cell>
          <cell r="E875" t="str">
            <v>MP1 AIRLOCK (SUMITOMO REDUCED)</v>
          </cell>
          <cell r="F875" t="str">
            <v>shared systems</v>
          </cell>
          <cell r="G875" t="str">
            <v>OLD PHASE 1</v>
          </cell>
          <cell r="H875" t="str">
            <v>ABANDONED EQUIPMENT</v>
          </cell>
          <cell r="I875"/>
          <cell r="J875"/>
          <cell r="K875"/>
          <cell r="L875"/>
          <cell r="M875"/>
          <cell r="N875"/>
          <cell r="O875"/>
          <cell r="P875"/>
          <cell r="Q875"/>
          <cell r="R875"/>
          <cell r="S875"/>
          <cell r="T875"/>
          <cell r="U875">
            <v>9</v>
          </cell>
          <cell r="V875" t="str">
            <v>Run to Failure</v>
          </cell>
          <cell r="W875" t="str">
            <v>do not have</v>
          </cell>
        </row>
        <row r="876">
          <cell r="D876" t="str">
            <v>MEM-PRO-010-OP1-AEQ-3320</v>
          </cell>
          <cell r="E876" t="str">
            <v>MP1-FEED TRANSFER DIVERTER VALVE</v>
          </cell>
          <cell r="F876" t="str">
            <v>shared systems</v>
          </cell>
          <cell r="G876" t="str">
            <v>OLD PHASE 1</v>
          </cell>
          <cell r="H876" t="str">
            <v>ABANDONED EQUIPMENT</v>
          </cell>
          <cell r="I876"/>
          <cell r="J876"/>
          <cell r="K876"/>
          <cell r="L876">
            <v>27</v>
          </cell>
          <cell r="M876"/>
          <cell r="N876"/>
          <cell r="O876"/>
          <cell r="P876"/>
          <cell r="Q876"/>
          <cell r="R876"/>
          <cell r="S876"/>
          <cell r="T876"/>
          <cell r="U876">
            <v>8</v>
          </cell>
          <cell r="V876" t="str">
            <v>Stratagy</v>
          </cell>
          <cell r="W876" t="str">
            <v>do not have</v>
          </cell>
        </row>
        <row r="877">
          <cell r="D877" t="str">
            <v>MEM-PRO-010-OP1-AEQ-3333</v>
          </cell>
          <cell r="E877" t="str">
            <v>MP1-SCOTT DRYER BURNER CHAMBER</v>
          </cell>
          <cell r="F877" t="str">
            <v>shared systems</v>
          </cell>
          <cell r="G877" t="str">
            <v>OLD PHASE 1</v>
          </cell>
          <cell r="H877" t="str">
            <v>ABANDONED EQUIPMENT</v>
          </cell>
          <cell r="I877"/>
          <cell r="J877"/>
          <cell r="K877"/>
          <cell r="L877">
            <v>16</v>
          </cell>
          <cell r="M877"/>
          <cell r="N877"/>
          <cell r="O877"/>
          <cell r="P877"/>
          <cell r="Q877"/>
          <cell r="R877"/>
          <cell r="S877"/>
          <cell r="T877"/>
          <cell r="U877">
            <v>8</v>
          </cell>
          <cell r="V877" t="str">
            <v>Stratagy</v>
          </cell>
          <cell r="W877" t="str">
            <v>do not have</v>
          </cell>
        </row>
        <row r="878">
          <cell r="D878" t="str">
            <v>MEM-PRO-010-OP1-AEQ-3338</v>
          </cell>
          <cell r="E878" t="str">
            <v>MP1-SCOTT DRYER GAS TRAIN GAS LOW P SW</v>
          </cell>
          <cell r="F878" t="str">
            <v>shared systems</v>
          </cell>
          <cell r="G878" t="str">
            <v>OLD PHASE 1</v>
          </cell>
          <cell r="H878" t="str">
            <v>ABANDONED EQUIPMENT</v>
          </cell>
          <cell r="I878"/>
          <cell r="J878"/>
          <cell r="K878"/>
          <cell r="L878"/>
          <cell r="M878"/>
          <cell r="N878"/>
          <cell r="O878"/>
          <cell r="P878"/>
          <cell r="Q878"/>
          <cell r="R878"/>
          <cell r="S878"/>
          <cell r="T878"/>
          <cell r="U878">
            <v>9</v>
          </cell>
          <cell r="V878" t="str">
            <v>Run to Failure</v>
          </cell>
          <cell r="W878" t="str">
            <v>do not have</v>
          </cell>
        </row>
        <row r="879">
          <cell r="D879" t="str">
            <v>MEM-PRO-010-OP1-AEQ-3339</v>
          </cell>
          <cell r="E879" t="str">
            <v>MP1-GAS TRAIN GAS HIGH PRESS SW</v>
          </cell>
          <cell r="F879" t="str">
            <v>shared systems</v>
          </cell>
          <cell r="G879" t="str">
            <v>OLD PHASE 1</v>
          </cell>
          <cell r="H879" t="str">
            <v>ABANDONED EQUIPMENT</v>
          </cell>
          <cell r="I879" t="str">
            <v>Drive, Electrical</v>
          </cell>
          <cell r="J879"/>
          <cell r="K879"/>
          <cell r="L879"/>
          <cell r="M879"/>
          <cell r="N879"/>
          <cell r="O879"/>
          <cell r="P879"/>
          <cell r="Q879"/>
          <cell r="R879"/>
          <cell r="S879"/>
          <cell r="T879"/>
          <cell r="U879">
            <v>9</v>
          </cell>
          <cell r="V879" t="str">
            <v>Run to Failure</v>
          </cell>
          <cell r="W879" t="str">
            <v>do not have</v>
          </cell>
        </row>
        <row r="880">
          <cell r="D880" t="str">
            <v>MEM-PRO-010-OP1-AEQ-3340</v>
          </cell>
          <cell r="E880" t="str">
            <v>MP1-GAS TRAIN POST REG GAS HI-PRESS SW</v>
          </cell>
          <cell r="F880" t="str">
            <v>shared systems</v>
          </cell>
          <cell r="G880" t="str">
            <v>OLD PHASE 1</v>
          </cell>
          <cell r="H880" t="str">
            <v>ABANDONED EQUIPMENT</v>
          </cell>
          <cell r="I880" t="str">
            <v>Drive, Electrical</v>
          </cell>
          <cell r="J880"/>
          <cell r="K880"/>
          <cell r="L880"/>
          <cell r="M880"/>
          <cell r="N880"/>
          <cell r="O880"/>
          <cell r="P880"/>
          <cell r="Q880"/>
          <cell r="R880"/>
          <cell r="S880"/>
          <cell r="T880"/>
          <cell r="U880">
            <v>9</v>
          </cell>
          <cell r="V880" t="str">
            <v>Run to Failure</v>
          </cell>
          <cell r="W880" t="str">
            <v>do not have</v>
          </cell>
        </row>
        <row r="881">
          <cell r="D881" t="str">
            <v>MEM-PRO-010-OP1-AEQ-3342</v>
          </cell>
          <cell r="E881" t="str">
            <v>MP1-RCYCL SRG BN DISCH CHUTE LOLO LVL SW</v>
          </cell>
          <cell r="F881" t="str">
            <v>shared systems</v>
          </cell>
          <cell r="G881" t="str">
            <v>OLD PHASE 1</v>
          </cell>
          <cell r="H881" t="str">
            <v>ABANDONED EQUIPMENT</v>
          </cell>
          <cell r="I881"/>
          <cell r="J881"/>
          <cell r="K881"/>
          <cell r="L881"/>
          <cell r="M881"/>
          <cell r="N881"/>
          <cell r="O881"/>
          <cell r="P881"/>
          <cell r="Q881"/>
          <cell r="R881"/>
          <cell r="S881"/>
          <cell r="T881"/>
          <cell r="U881">
            <v>9</v>
          </cell>
          <cell r="V881" t="str">
            <v>Run to Failure</v>
          </cell>
          <cell r="W881" t="str">
            <v>do not have</v>
          </cell>
        </row>
        <row r="882">
          <cell r="D882" t="str">
            <v>MEM-PRO-010-OP1-AEQ-3343</v>
          </cell>
          <cell r="E882" t="str">
            <v>MP1-RCYCL SRG BIN DISCH CHUTE LOW LVL SW</v>
          </cell>
          <cell r="F882" t="str">
            <v>shared systems</v>
          </cell>
          <cell r="G882" t="str">
            <v>OLD PHASE 1</v>
          </cell>
          <cell r="H882" t="str">
            <v>ABANDONED EQUIPMENT</v>
          </cell>
          <cell r="I882"/>
          <cell r="J882"/>
          <cell r="K882"/>
          <cell r="L882"/>
          <cell r="M882"/>
          <cell r="N882"/>
          <cell r="O882"/>
          <cell r="P882"/>
          <cell r="Q882"/>
          <cell r="R882"/>
          <cell r="S882"/>
          <cell r="T882"/>
          <cell r="U882">
            <v>9</v>
          </cell>
          <cell r="V882" t="str">
            <v>Run to Failure</v>
          </cell>
          <cell r="W882" t="str">
            <v>do not have</v>
          </cell>
        </row>
        <row r="883">
          <cell r="D883" t="str">
            <v>MEM-PRO-010-OP1-AEQ-3349</v>
          </cell>
          <cell r="E883" t="str">
            <v>MP1-RECYCLE RECEIVER MILLTRONICS</v>
          </cell>
          <cell r="F883" t="str">
            <v>shared systems</v>
          </cell>
          <cell r="G883" t="str">
            <v>OLD PHASE 1</v>
          </cell>
          <cell r="H883" t="str">
            <v>ABANDONED EQUIPMENT</v>
          </cell>
          <cell r="I883"/>
          <cell r="J883"/>
          <cell r="K883"/>
          <cell r="L883"/>
          <cell r="M883"/>
          <cell r="N883"/>
          <cell r="O883"/>
          <cell r="P883"/>
          <cell r="Q883"/>
          <cell r="R883"/>
          <cell r="S883"/>
          <cell r="T883"/>
          <cell r="U883">
            <v>9</v>
          </cell>
          <cell r="V883" t="str">
            <v>Run to Failure</v>
          </cell>
          <cell r="W883" t="str">
            <v>do not have</v>
          </cell>
        </row>
        <row r="884">
          <cell r="D884" t="str">
            <v>MEM-PRO-010-OP1-AEQ-3350</v>
          </cell>
          <cell r="E884" t="str">
            <v>MP1-S.D. EXPLOSION SUPPRESSION SYS</v>
          </cell>
          <cell r="F884" t="str">
            <v>shared systems</v>
          </cell>
          <cell r="G884" t="str">
            <v>OLD PHASE 1</v>
          </cell>
          <cell r="H884" t="str">
            <v>ABANDONED EQUIPMENT</v>
          </cell>
          <cell r="I884"/>
          <cell r="J884"/>
          <cell r="K884"/>
          <cell r="L884">
            <v>16</v>
          </cell>
          <cell r="M884"/>
          <cell r="N884"/>
          <cell r="O884"/>
          <cell r="P884"/>
          <cell r="Q884"/>
          <cell r="R884"/>
          <cell r="S884"/>
          <cell r="T884"/>
          <cell r="U884">
            <v>8</v>
          </cell>
          <cell r="V884" t="str">
            <v>Stratagy</v>
          </cell>
          <cell r="W884" t="str">
            <v>do not have</v>
          </cell>
        </row>
        <row r="885">
          <cell r="D885" t="str">
            <v>MEM-PRO-010-OP1-AEQ-3352</v>
          </cell>
          <cell r="E885" t="str">
            <v>MP1-RF CYCLONE RUPTURE DISK</v>
          </cell>
          <cell r="F885" t="str">
            <v>shared systems</v>
          </cell>
          <cell r="G885" t="str">
            <v>OLD PHASE 1</v>
          </cell>
          <cell r="H885" t="str">
            <v>ABANDONED EQUIPMENT</v>
          </cell>
          <cell r="I885"/>
          <cell r="J885"/>
          <cell r="K885"/>
          <cell r="L885">
            <v>16</v>
          </cell>
          <cell r="M885"/>
          <cell r="N885"/>
          <cell r="O885"/>
          <cell r="P885"/>
          <cell r="Q885"/>
          <cell r="R885"/>
          <cell r="S885"/>
          <cell r="T885" t="str">
            <v>60 MTH PSM MECH RUPTURE DISC PM</v>
          </cell>
          <cell r="U885">
            <v>7</v>
          </cell>
          <cell r="V885" t="str">
            <v>Stratagy</v>
          </cell>
          <cell r="W885" t="str">
            <v>do not have</v>
          </cell>
        </row>
        <row r="886">
          <cell r="D886" t="str">
            <v>MEM-PRO-010-OP1-AEQ-3353</v>
          </cell>
          <cell r="E886" t="str">
            <v>MP1-RF CYCLONE PDIT XMIT</v>
          </cell>
          <cell r="F886" t="str">
            <v>shared systems</v>
          </cell>
          <cell r="G886" t="str">
            <v>OLD PHASE 1</v>
          </cell>
          <cell r="H886" t="str">
            <v>ABANDONED EQUIPMENT</v>
          </cell>
          <cell r="I886"/>
          <cell r="J886"/>
          <cell r="K886"/>
          <cell r="L886"/>
          <cell r="M886"/>
          <cell r="N886"/>
          <cell r="O886"/>
          <cell r="P886"/>
          <cell r="Q886"/>
          <cell r="R886"/>
          <cell r="S886"/>
          <cell r="T886"/>
          <cell r="U886">
            <v>9</v>
          </cell>
          <cell r="V886" t="str">
            <v>Run to Failure</v>
          </cell>
          <cell r="W886" t="str">
            <v>do not have</v>
          </cell>
        </row>
        <row r="887">
          <cell r="D887" t="str">
            <v>MEM-PRO-010-OP1-AEQ-3355</v>
          </cell>
          <cell r="E887" t="str">
            <v>MP1-RECYCLE COLLECTOR EXPLOSION VENT</v>
          </cell>
          <cell r="F887" t="str">
            <v>shared systems</v>
          </cell>
          <cell r="G887" t="str">
            <v>OLD PHASE 1</v>
          </cell>
          <cell r="H887" t="str">
            <v>ABANDONED EQUIPMENT</v>
          </cell>
          <cell r="I887"/>
          <cell r="J887"/>
          <cell r="K887"/>
          <cell r="L887"/>
          <cell r="M887"/>
          <cell r="N887"/>
          <cell r="O887"/>
          <cell r="P887"/>
          <cell r="Q887"/>
          <cell r="R887"/>
          <cell r="S887"/>
          <cell r="T887"/>
          <cell r="U887">
            <v>9</v>
          </cell>
          <cell r="V887" t="str">
            <v>Run to Failure</v>
          </cell>
          <cell r="W887" t="str">
            <v>do not have</v>
          </cell>
        </row>
        <row r="888">
          <cell r="D888" t="str">
            <v>MEM-PRO-010-OP1-AEQ-4632</v>
          </cell>
          <cell r="E888" t="str">
            <v>MP1-DILUTION TANK DISCH VALVE SV-650</v>
          </cell>
          <cell r="F888" t="str">
            <v>shared systems</v>
          </cell>
          <cell r="G888" t="str">
            <v>OLD PHASE 1</v>
          </cell>
          <cell r="H888" t="str">
            <v>ABANDONED EQUIPMENT</v>
          </cell>
          <cell r="I888"/>
          <cell r="J888"/>
          <cell r="K888"/>
          <cell r="L888"/>
          <cell r="M888"/>
          <cell r="N888"/>
          <cell r="O888"/>
          <cell r="P888"/>
          <cell r="Q888"/>
          <cell r="R888"/>
          <cell r="S888"/>
          <cell r="T888"/>
          <cell r="U888">
            <v>9</v>
          </cell>
          <cell r="V888" t="str">
            <v>Run to Failure</v>
          </cell>
          <cell r="W888" t="str">
            <v>do not have</v>
          </cell>
        </row>
        <row r="889">
          <cell r="D889" t="str">
            <v>MEM-PRO-010-OP1-AEQ-4635</v>
          </cell>
          <cell r="E889" t="str">
            <v>MP1-DILUTION TANK LEVEL XMTR</v>
          </cell>
          <cell r="F889" t="str">
            <v>shared systems</v>
          </cell>
          <cell r="G889" t="str">
            <v>OLD PHASE 1</v>
          </cell>
          <cell r="H889" t="str">
            <v>ABANDONED EQUIPMENT</v>
          </cell>
          <cell r="I889"/>
          <cell r="J889"/>
          <cell r="K889"/>
          <cell r="L889"/>
          <cell r="M889"/>
          <cell r="N889"/>
          <cell r="O889"/>
          <cell r="P889"/>
          <cell r="Q889"/>
          <cell r="R889"/>
          <cell r="S889"/>
          <cell r="T889"/>
          <cell r="U889">
            <v>9</v>
          </cell>
          <cell r="V889" t="str">
            <v>Run to Failure</v>
          </cell>
          <cell r="W889" t="str">
            <v>do not have</v>
          </cell>
        </row>
        <row r="890">
          <cell r="D890" t="str">
            <v>MEM-PRO-010-OP1-AEQ-4645</v>
          </cell>
          <cell r="E890" t="str">
            <v>MP1-DYNATROL</v>
          </cell>
          <cell r="F890" t="str">
            <v>shared systems</v>
          </cell>
          <cell r="G890" t="str">
            <v>OLD PHASE 1</v>
          </cell>
          <cell r="H890" t="str">
            <v>ABANDONED EQUIPMENT</v>
          </cell>
          <cell r="I890" t="str">
            <v>Flowmeter, Coriolis Mass</v>
          </cell>
          <cell r="J890"/>
          <cell r="K890"/>
          <cell r="L890"/>
          <cell r="M890"/>
          <cell r="N890"/>
          <cell r="O890"/>
          <cell r="P890"/>
          <cell r="Q890"/>
          <cell r="R890"/>
          <cell r="S890"/>
          <cell r="T890"/>
          <cell r="U890">
            <v>9</v>
          </cell>
          <cell r="V890" t="str">
            <v>Run to Failure</v>
          </cell>
          <cell r="W890" t="str">
            <v>do not have</v>
          </cell>
        </row>
        <row r="891">
          <cell r="D891" t="str">
            <v>MEM-PRO-010-OP1-AEQ-4647</v>
          </cell>
          <cell r="E891" t="str">
            <v>MP1-90DEG WTR DIL TK  WTR BLK VLV SV-726</v>
          </cell>
          <cell r="F891" t="str">
            <v>shared systems</v>
          </cell>
          <cell r="G891" t="str">
            <v>OLD PHASE 1</v>
          </cell>
          <cell r="H891" t="str">
            <v>ABANDONED EQUIPMENT</v>
          </cell>
          <cell r="I891"/>
          <cell r="J891"/>
          <cell r="K891"/>
          <cell r="L891"/>
          <cell r="M891"/>
          <cell r="N891"/>
          <cell r="O891"/>
          <cell r="P891"/>
          <cell r="Q891"/>
          <cell r="R891"/>
          <cell r="S891"/>
          <cell r="T891"/>
          <cell r="U891">
            <v>9</v>
          </cell>
          <cell r="V891" t="str">
            <v>Run to Failure</v>
          </cell>
          <cell r="W891" t="str">
            <v>do not have</v>
          </cell>
        </row>
        <row r="892">
          <cell r="D892" t="str">
            <v>MEM-PRO-010-OP1-AEQ-4650</v>
          </cell>
          <cell r="E892" t="str">
            <v>MP1-90DEG WTR REG (DILUTION TK WATER)</v>
          </cell>
          <cell r="F892" t="str">
            <v>shared systems</v>
          </cell>
          <cell r="G892" t="str">
            <v>OLD PHASE 1</v>
          </cell>
          <cell r="H892" t="str">
            <v>ABANDONED EQUIPMENT</v>
          </cell>
          <cell r="I892"/>
          <cell r="J892"/>
          <cell r="K892"/>
          <cell r="L892"/>
          <cell r="M892"/>
          <cell r="N892"/>
          <cell r="O892"/>
          <cell r="P892"/>
          <cell r="Q892"/>
          <cell r="R892"/>
          <cell r="S892"/>
          <cell r="T892"/>
          <cell r="U892">
            <v>9</v>
          </cell>
          <cell r="V892" t="str">
            <v>Run to Failure</v>
          </cell>
          <cell r="W892" t="str">
            <v>do not have</v>
          </cell>
        </row>
        <row r="893">
          <cell r="D893" t="str">
            <v>MEM-PRO-010-OP1-AEQ-4660</v>
          </cell>
          <cell r="E893" t="str">
            <v>MP1-90 DEG WTR DILUTION TK MAG FLOWMETER</v>
          </cell>
          <cell r="F893" t="str">
            <v>shared systems</v>
          </cell>
          <cell r="G893" t="str">
            <v>OLD PHASE 1</v>
          </cell>
          <cell r="H893" t="str">
            <v>ABANDONED EQUIPMENT</v>
          </cell>
          <cell r="I893"/>
          <cell r="J893"/>
          <cell r="K893"/>
          <cell r="L893"/>
          <cell r="M893"/>
          <cell r="N893"/>
          <cell r="O893"/>
          <cell r="P893"/>
          <cell r="Q893"/>
          <cell r="R893"/>
          <cell r="S893"/>
          <cell r="T893"/>
          <cell r="U893">
            <v>9</v>
          </cell>
          <cell r="V893" t="str">
            <v>Run to Failure</v>
          </cell>
          <cell r="W893" t="str">
            <v>do not have</v>
          </cell>
        </row>
        <row r="894">
          <cell r="D894" t="str">
            <v>MEM-PRO-010-OP1-AEQ-4670</v>
          </cell>
          <cell r="E894" t="str">
            <v>MP1-DILUTION TANK DISCH MAG FLOWMETER</v>
          </cell>
          <cell r="F894" t="str">
            <v>shared systems</v>
          </cell>
          <cell r="G894" t="str">
            <v>OLD PHASE 1</v>
          </cell>
          <cell r="H894" t="str">
            <v>ABANDONED EQUIPMENT</v>
          </cell>
          <cell r="I894"/>
          <cell r="J894"/>
          <cell r="K894"/>
          <cell r="L894"/>
          <cell r="M894"/>
          <cell r="N894"/>
          <cell r="O894"/>
          <cell r="P894"/>
          <cell r="Q894"/>
          <cell r="R894"/>
          <cell r="S894"/>
          <cell r="T894"/>
          <cell r="U894">
            <v>9</v>
          </cell>
          <cell r="V894" t="str">
            <v>Run to Failure</v>
          </cell>
          <cell r="W894" t="str">
            <v>do not have</v>
          </cell>
        </row>
        <row r="895">
          <cell r="D895" t="str">
            <v>MEM-PRO-010-OPA-AEQ-1114</v>
          </cell>
          <cell r="E895" t="str">
            <v>MP1A-PRODUCT AIR INTAKE FILTER</v>
          </cell>
          <cell r="F895" t="str">
            <v>shared systems</v>
          </cell>
          <cell r="G895" t="str">
            <v>OLD PHASE 1A</v>
          </cell>
          <cell r="H895" t="str">
            <v>ABANDONED EQUIPMENT</v>
          </cell>
          <cell r="I895"/>
          <cell r="J895"/>
          <cell r="K895"/>
          <cell r="L895"/>
          <cell r="M895"/>
          <cell r="N895"/>
          <cell r="O895"/>
          <cell r="P895"/>
          <cell r="Q895"/>
          <cell r="R895"/>
          <cell r="S895"/>
          <cell r="T895"/>
          <cell r="U895">
            <v>9</v>
          </cell>
          <cell r="V895" t="str">
            <v>Run to Failure</v>
          </cell>
          <cell r="W895" t="str">
            <v>do not have</v>
          </cell>
        </row>
        <row r="896">
          <cell r="D896" t="str">
            <v>MEM-PRO-010-OPA-AEQ-1115</v>
          </cell>
          <cell r="E896" t="str">
            <v>MP1A-PRODUCT BLENDING HOPPER</v>
          </cell>
          <cell r="F896" t="str">
            <v>shared systems</v>
          </cell>
          <cell r="G896" t="str">
            <v>OLD PHASE 1A</v>
          </cell>
          <cell r="H896" t="str">
            <v>ABANDONED EQUIPMENT</v>
          </cell>
          <cell r="I896"/>
          <cell r="J896"/>
          <cell r="K896"/>
          <cell r="L896"/>
          <cell r="M896"/>
          <cell r="N896"/>
          <cell r="O896"/>
          <cell r="P896"/>
          <cell r="Q896"/>
          <cell r="R896"/>
          <cell r="S896"/>
          <cell r="T896"/>
          <cell r="U896">
            <v>9</v>
          </cell>
          <cell r="V896" t="str">
            <v>Run to Failure</v>
          </cell>
          <cell r="W896" t="str">
            <v>do not have</v>
          </cell>
        </row>
        <row r="897">
          <cell r="D897" t="str">
            <v>MEM-PRO-010-OPA-AEQ-1116</v>
          </cell>
          <cell r="E897" t="str">
            <v>MP1A-PRODUCT BLENDING HI-LEVEL PROBE</v>
          </cell>
          <cell r="F897" t="str">
            <v>shared systems</v>
          </cell>
          <cell r="G897" t="str">
            <v>OLD PHASE 1A</v>
          </cell>
          <cell r="H897" t="str">
            <v>ABANDONED EQUIPMENT</v>
          </cell>
          <cell r="I897"/>
          <cell r="J897"/>
          <cell r="K897"/>
          <cell r="L897"/>
          <cell r="M897"/>
          <cell r="N897"/>
          <cell r="O897"/>
          <cell r="P897"/>
          <cell r="Q897"/>
          <cell r="R897"/>
          <cell r="S897"/>
          <cell r="T897"/>
          <cell r="U897">
            <v>9</v>
          </cell>
          <cell r="V897" t="str">
            <v>Run to Failure</v>
          </cell>
          <cell r="W897" t="str">
            <v>do not have</v>
          </cell>
        </row>
        <row r="898">
          <cell r="D898" t="str">
            <v>MEM-PRO-010-OPA-AEQ-1118</v>
          </cell>
          <cell r="E898" t="str">
            <v>MP1A-PRODUCT BLENDING AIR INTAKE FILTER</v>
          </cell>
          <cell r="F898" t="str">
            <v>shared systems</v>
          </cell>
          <cell r="G898" t="str">
            <v>OLD PHASE 1A</v>
          </cell>
          <cell r="H898" t="str">
            <v>ABANDONED EQUIPMENT</v>
          </cell>
          <cell r="I898"/>
          <cell r="J898"/>
          <cell r="K898"/>
          <cell r="L898"/>
          <cell r="M898"/>
          <cell r="N898"/>
          <cell r="O898"/>
          <cell r="P898"/>
          <cell r="Q898"/>
          <cell r="R898"/>
          <cell r="S898"/>
          <cell r="T898"/>
          <cell r="U898">
            <v>9</v>
          </cell>
          <cell r="V898" t="str">
            <v>Run to Failure</v>
          </cell>
          <cell r="W898" t="str">
            <v>do not have</v>
          </cell>
        </row>
        <row r="899">
          <cell r="D899" t="str">
            <v>MEM-PRO-010-OPA-AEQ-1157</v>
          </cell>
          <cell r="E899" t="str">
            <v>MP1-AIR INLET FILTER</v>
          </cell>
          <cell r="F899" t="str">
            <v>shared systems</v>
          </cell>
          <cell r="G899" t="str">
            <v>OLD PHASE 1A</v>
          </cell>
          <cell r="H899" t="str">
            <v>ABANDONED EQUIPMENT</v>
          </cell>
          <cell r="I899"/>
          <cell r="J899"/>
          <cell r="K899"/>
          <cell r="L899"/>
          <cell r="M899"/>
          <cell r="N899"/>
          <cell r="O899"/>
          <cell r="P899"/>
          <cell r="Q899"/>
          <cell r="R899"/>
          <cell r="S899"/>
          <cell r="T899"/>
          <cell r="U899">
            <v>9</v>
          </cell>
          <cell r="V899" t="str">
            <v>Run to Failure</v>
          </cell>
          <cell r="W899" t="str">
            <v>do not have</v>
          </cell>
        </row>
        <row r="900">
          <cell r="D900" t="str">
            <v>MEM-PRO-010-OPA-AEQ-1161</v>
          </cell>
          <cell r="E900" t="str">
            <v>MP1A-ON-LINE CHECK WEIGH</v>
          </cell>
          <cell r="F900" t="str">
            <v>shared systems</v>
          </cell>
          <cell r="G900" t="str">
            <v>OLD PHASE 1A</v>
          </cell>
          <cell r="H900" t="str">
            <v>ABANDONED EQUIPMENT</v>
          </cell>
          <cell r="I900"/>
          <cell r="J900"/>
          <cell r="K900"/>
          <cell r="L900"/>
          <cell r="M900"/>
          <cell r="N900"/>
          <cell r="O900"/>
          <cell r="P900"/>
          <cell r="Q900"/>
          <cell r="R900"/>
          <cell r="S900"/>
          <cell r="T900"/>
          <cell r="U900">
            <v>9</v>
          </cell>
          <cell r="V900" t="str">
            <v>Run to Failure</v>
          </cell>
          <cell r="W900" t="str">
            <v>do not have</v>
          </cell>
        </row>
        <row r="901">
          <cell r="D901" t="str">
            <v>MEM-PRO-010-OPA-AEQ-1162</v>
          </cell>
          <cell r="E901" t="str">
            <v>MP1A-PRODUCT BLENDING SAMPLER</v>
          </cell>
          <cell r="F901" t="str">
            <v>shared systems</v>
          </cell>
          <cell r="G901" t="str">
            <v>OLD PHASE 1A</v>
          </cell>
          <cell r="H901" t="str">
            <v>ABANDONED EQUIPMENT</v>
          </cell>
          <cell r="I901"/>
          <cell r="J901"/>
          <cell r="K901"/>
          <cell r="L901"/>
          <cell r="M901"/>
          <cell r="N901"/>
          <cell r="O901"/>
          <cell r="P901"/>
          <cell r="Q901"/>
          <cell r="R901"/>
          <cell r="S901"/>
          <cell r="T901"/>
          <cell r="U901">
            <v>9</v>
          </cell>
          <cell r="V901" t="str">
            <v>Run to Failure</v>
          </cell>
          <cell r="W901" t="str">
            <v>do not have</v>
          </cell>
        </row>
        <row r="902">
          <cell r="D902" t="str">
            <v>MEM-PRO-010-OPA-AEQ-1163</v>
          </cell>
          <cell r="E902" t="str">
            <v>MP1A-GUSSET REFORMER</v>
          </cell>
          <cell r="F902" t="str">
            <v>shared systems</v>
          </cell>
          <cell r="G902" t="str">
            <v>OLD PHASE 1A</v>
          </cell>
          <cell r="H902" t="str">
            <v>ABANDONED EQUIPMENT</v>
          </cell>
          <cell r="I902"/>
          <cell r="J902"/>
          <cell r="K902"/>
          <cell r="L902"/>
          <cell r="M902"/>
          <cell r="N902"/>
          <cell r="O902"/>
          <cell r="P902"/>
          <cell r="Q902"/>
          <cell r="R902"/>
          <cell r="S902"/>
          <cell r="T902" t="str">
            <v>MTHLY AP MP1 AUTOPACK CABINETS</v>
          </cell>
          <cell r="U902">
            <v>8</v>
          </cell>
          <cell r="V902" t="str">
            <v>Stratagy</v>
          </cell>
          <cell r="W902" t="str">
            <v>do not have</v>
          </cell>
        </row>
        <row r="903">
          <cell r="D903" t="str">
            <v>MEM-PRO-010-OPA-AEQ-1165</v>
          </cell>
          <cell r="E903" t="str">
            <v>MP1A-SEALER</v>
          </cell>
          <cell r="F903" t="str">
            <v>shared systems</v>
          </cell>
          <cell r="G903" t="str">
            <v>OLD PHASE 1A</v>
          </cell>
          <cell r="H903" t="str">
            <v>ABANDONED EQUIPMENT</v>
          </cell>
          <cell r="I903"/>
          <cell r="J903"/>
          <cell r="K903"/>
          <cell r="L903"/>
          <cell r="M903"/>
          <cell r="N903"/>
          <cell r="O903"/>
          <cell r="P903"/>
          <cell r="Q903"/>
          <cell r="R903"/>
          <cell r="S903"/>
          <cell r="T903"/>
          <cell r="U903">
            <v>9</v>
          </cell>
          <cell r="V903" t="str">
            <v>Run to Failure</v>
          </cell>
          <cell r="W903" t="str">
            <v>do not have</v>
          </cell>
        </row>
        <row r="904">
          <cell r="D904" t="str">
            <v>MEM-PRO-010-OPA-AEQ-1213</v>
          </cell>
          <cell r="E904" t="str">
            <v>MP1A-BLENDER - RIBBON</v>
          </cell>
          <cell r="F904" t="str">
            <v>shared systems</v>
          </cell>
          <cell r="G904" t="str">
            <v>OLD PHASE 1A</v>
          </cell>
          <cell r="H904" t="str">
            <v>ABANDONED EQUIPMENT</v>
          </cell>
          <cell r="I904"/>
          <cell r="J904"/>
          <cell r="K904"/>
          <cell r="L904"/>
          <cell r="M904"/>
          <cell r="N904"/>
          <cell r="O904"/>
          <cell r="P904"/>
          <cell r="Q904"/>
          <cell r="R904"/>
          <cell r="S904"/>
          <cell r="T904"/>
          <cell r="U904">
            <v>9</v>
          </cell>
          <cell r="V904" t="str">
            <v>Run to Failure</v>
          </cell>
          <cell r="W904" t="str">
            <v>do not have</v>
          </cell>
        </row>
        <row r="905">
          <cell r="D905" t="str">
            <v>MEM-PRO-010-OPA-AEQ-1214</v>
          </cell>
          <cell r="E905" t="str">
            <v>MP1A-LOAD CELLS - BLENDER</v>
          </cell>
          <cell r="F905" t="str">
            <v>shared systems</v>
          </cell>
          <cell r="G905" t="str">
            <v>OLD PHASE 1A</v>
          </cell>
          <cell r="H905" t="str">
            <v>ABANDONED EQUIPMENT</v>
          </cell>
          <cell r="I905"/>
          <cell r="J905"/>
          <cell r="K905"/>
          <cell r="L905"/>
          <cell r="M905"/>
          <cell r="N905"/>
          <cell r="O905"/>
          <cell r="P905"/>
          <cell r="Q905"/>
          <cell r="R905"/>
          <cell r="S905"/>
          <cell r="T905"/>
          <cell r="U905">
            <v>9</v>
          </cell>
          <cell r="V905" t="str">
            <v>Run to Failure</v>
          </cell>
          <cell r="W905" t="str">
            <v>do not have</v>
          </cell>
        </row>
        <row r="906">
          <cell r="D906" t="str">
            <v>MEM-PRO-010-OPA-AEQ-1215</v>
          </cell>
          <cell r="E906" t="str">
            <v>MP1A-ASPIRATION FILTER - BLENDER</v>
          </cell>
          <cell r="F906" t="str">
            <v>shared systems</v>
          </cell>
          <cell r="G906" t="str">
            <v>OLD PHASE 1A</v>
          </cell>
          <cell r="H906" t="str">
            <v>ABANDONED EQUIPMENT</v>
          </cell>
          <cell r="I906"/>
          <cell r="J906"/>
          <cell r="K906"/>
          <cell r="L906"/>
          <cell r="M906"/>
          <cell r="N906"/>
          <cell r="O906"/>
          <cell r="P906"/>
          <cell r="Q906"/>
          <cell r="R906"/>
          <cell r="S906"/>
          <cell r="T906"/>
          <cell r="U906">
            <v>9</v>
          </cell>
          <cell r="V906" t="str">
            <v>Run to Failure</v>
          </cell>
          <cell r="W906" t="str">
            <v>do not have</v>
          </cell>
        </row>
        <row r="907">
          <cell r="D907" t="str">
            <v>MEM-PRO-010-OPA-AEQ-1217</v>
          </cell>
          <cell r="E907" t="str">
            <v>MP1A-BLENDER ASP BAG POPPER</v>
          </cell>
          <cell r="F907" t="str">
            <v>shared systems</v>
          </cell>
          <cell r="G907" t="str">
            <v>OLD PHASE 1A</v>
          </cell>
          <cell r="H907" t="str">
            <v>ABANDONED EQUIPMENT</v>
          </cell>
          <cell r="I907"/>
          <cell r="J907"/>
          <cell r="K907"/>
          <cell r="L907"/>
          <cell r="M907"/>
          <cell r="N907"/>
          <cell r="O907"/>
          <cell r="P907"/>
          <cell r="Q907"/>
          <cell r="R907"/>
          <cell r="S907"/>
          <cell r="T907"/>
          <cell r="U907">
            <v>9</v>
          </cell>
          <cell r="V907" t="str">
            <v>Run to Failure</v>
          </cell>
          <cell r="W907" t="str">
            <v>do not have</v>
          </cell>
        </row>
        <row r="908">
          <cell r="D908" t="str">
            <v>MEM-PRO-010-OPA-AEQ-1218</v>
          </cell>
          <cell r="E908" t="str">
            <v>P1BLENDER ASP.</v>
          </cell>
          <cell r="F908" t="str">
            <v>shared systems</v>
          </cell>
          <cell r="G908" t="str">
            <v>OLD PHASE 1A</v>
          </cell>
          <cell r="H908" t="str">
            <v>ABANDONED EQUIPMENT</v>
          </cell>
          <cell r="I908"/>
          <cell r="J908"/>
          <cell r="K908"/>
          <cell r="L908"/>
          <cell r="M908"/>
          <cell r="N908"/>
          <cell r="O908"/>
          <cell r="P908"/>
          <cell r="Q908"/>
          <cell r="R908"/>
          <cell r="S908"/>
          <cell r="T908"/>
          <cell r="U908">
            <v>9</v>
          </cell>
          <cell r="V908" t="str">
            <v>Run to Failure</v>
          </cell>
          <cell r="W908" t="str">
            <v>do not have</v>
          </cell>
        </row>
        <row r="909">
          <cell r="D909" t="str">
            <v>MEM-PRO-010-OPA-AEQ-1219</v>
          </cell>
          <cell r="E909" t="str">
            <v>MP1A-KNIFE GATE - BLENDER DISCH.</v>
          </cell>
          <cell r="F909" t="str">
            <v>shared systems</v>
          </cell>
          <cell r="G909" t="str">
            <v>OLD PHASE 1A</v>
          </cell>
          <cell r="H909" t="str">
            <v>ABANDONED EQUIPMENT</v>
          </cell>
          <cell r="I909"/>
          <cell r="J909"/>
          <cell r="K909"/>
          <cell r="L909"/>
          <cell r="M909"/>
          <cell r="N909"/>
          <cell r="O909"/>
          <cell r="P909"/>
          <cell r="Q909"/>
          <cell r="R909"/>
          <cell r="S909"/>
          <cell r="T909"/>
          <cell r="U909">
            <v>9</v>
          </cell>
          <cell r="V909" t="str">
            <v>Run to Failure</v>
          </cell>
          <cell r="W909" t="str">
            <v>do not have</v>
          </cell>
        </row>
        <row r="910">
          <cell r="D910" t="str">
            <v>MEM-PRO-010-OPA-AEQ-1221</v>
          </cell>
          <cell r="E910" t="str">
            <v>MP1A-AZO ROTARY SCREENER SYSTEM</v>
          </cell>
          <cell r="F910" t="str">
            <v>shared systems</v>
          </cell>
          <cell r="G910" t="str">
            <v>OLD PHASE 1A</v>
          </cell>
          <cell r="H910" t="str">
            <v>ABANDONED EQUIPMENT</v>
          </cell>
          <cell r="I910" t="str">
            <v>Screen</v>
          </cell>
          <cell r="J910"/>
          <cell r="K910"/>
          <cell r="L910"/>
          <cell r="M910"/>
          <cell r="N910"/>
          <cell r="O910"/>
          <cell r="P910"/>
          <cell r="Q910"/>
          <cell r="R910"/>
          <cell r="S910"/>
          <cell r="T910"/>
          <cell r="U910">
            <v>9</v>
          </cell>
          <cell r="V910" t="str">
            <v>Run to Failure</v>
          </cell>
          <cell r="W910" t="str">
            <v>do not have</v>
          </cell>
        </row>
        <row r="911">
          <cell r="D911" t="str">
            <v>MEM-PRO-010-OPA-AEQ-1222</v>
          </cell>
          <cell r="E911" t="str">
            <v>MPA1-AZO HIGH LEVEL SW</v>
          </cell>
          <cell r="F911" t="str">
            <v>shared systems</v>
          </cell>
          <cell r="G911" t="str">
            <v>OLD PHASE 1A</v>
          </cell>
          <cell r="H911" t="str">
            <v>ABANDONED EQUIPMENT</v>
          </cell>
          <cell r="I911"/>
          <cell r="J911"/>
          <cell r="K911"/>
          <cell r="L911"/>
          <cell r="M911"/>
          <cell r="N911"/>
          <cell r="O911"/>
          <cell r="P911"/>
          <cell r="Q911"/>
          <cell r="R911"/>
          <cell r="S911"/>
          <cell r="T911"/>
          <cell r="U911">
            <v>9</v>
          </cell>
          <cell r="V911" t="str">
            <v>Run to Failure</v>
          </cell>
          <cell r="W911" t="str">
            <v>do not have</v>
          </cell>
        </row>
        <row r="912">
          <cell r="D912" t="str">
            <v>MEM-PRO-010-OPA-AEQ-1223</v>
          </cell>
          <cell r="E912" t="str">
            <v>MP1A-COMPRESSED AIR PRE-FILTER #1</v>
          </cell>
          <cell r="F912" t="str">
            <v>shared systems</v>
          </cell>
          <cell r="G912" t="str">
            <v>OLD PHASE 1A</v>
          </cell>
          <cell r="H912" t="str">
            <v>ABANDONED EQUIPMENT</v>
          </cell>
          <cell r="I912"/>
          <cell r="J912"/>
          <cell r="K912"/>
          <cell r="L912"/>
          <cell r="M912"/>
          <cell r="N912"/>
          <cell r="O912"/>
          <cell r="P912"/>
          <cell r="Q912"/>
          <cell r="R912"/>
          <cell r="S912"/>
          <cell r="T912"/>
          <cell r="U912">
            <v>9</v>
          </cell>
          <cell r="V912" t="str">
            <v>Run to Failure</v>
          </cell>
          <cell r="W912" t="str">
            <v>do not have</v>
          </cell>
        </row>
        <row r="913">
          <cell r="D913" t="str">
            <v>MEM-PRO-010-OPA-AEQ-1224</v>
          </cell>
          <cell r="E913" t="str">
            <v>MP1A-COMPRESSED AIR FILTER #2</v>
          </cell>
          <cell r="F913" t="str">
            <v>shared systems</v>
          </cell>
          <cell r="G913" t="str">
            <v>OLD PHASE 1A</v>
          </cell>
          <cell r="H913" t="str">
            <v>ABANDONED EQUIPMENT</v>
          </cell>
          <cell r="I913"/>
          <cell r="J913"/>
          <cell r="K913"/>
          <cell r="L913"/>
          <cell r="M913"/>
          <cell r="N913"/>
          <cell r="O913"/>
          <cell r="P913"/>
          <cell r="Q913"/>
          <cell r="R913"/>
          <cell r="S913"/>
          <cell r="T913"/>
          <cell r="U913">
            <v>9</v>
          </cell>
          <cell r="V913" t="str">
            <v>Run to Failure</v>
          </cell>
          <cell r="W913" t="str">
            <v>do not have</v>
          </cell>
        </row>
        <row r="914">
          <cell r="D914" t="str">
            <v>MEM-PRO-010-OPA-AEQ-1225</v>
          </cell>
          <cell r="E914" t="str">
            <v>MP1A-COMPRESSED AIR FINAL FILTER #3</v>
          </cell>
          <cell r="F914" t="str">
            <v>shared systems</v>
          </cell>
          <cell r="G914" t="str">
            <v>OLD PHASE 1A</v>
          </cell>
          <cell r="H914" t="str">
            <v>ABANDONED EQUIPMENT</v>
          </cell>
          <cell r="I914"/>
          <cell r="J914"/>
          <cell r="K914"/>
          <cell r="L914"/>
          <cell r="M914"/>
          <cell r="N914"/>
          <cell r="O914"/>
          <cell r="P914"/>
          <cell r="Q914"/>
          <cell r="R914"/>
          <cell r="S914"/>
          <cell r="T914"/>
          <cell r="U914">
            <v>9</v>
          </cell>
          <cell r="V914" t="str">
            <v>Run to Failure</v>
          </cell>
          <cell r="W914" t="str">
            <v>do not have</v>
          </cell>
        </row>
        <row r="915">
          <cell r="D915" t="str">
            <v>MEM-PRO-010-OPA-AEQ-1227</v>
          </cell>
          <cell r="E915" t="str">
            <v>MP1A-AZO DISCH. MAGNET</v>
          </cell>
          <cell r="F915" t="str">
            <v>shared systems</v>
          </cell>
          <cell r="G915" t="str">
            <v>OLD PHASE 1A</v>
          </cell>
          <cell r="H915" t="str">
            <v>ABANDONED EQUIPMENT</v>
          </cell>
          <cell r="I915"/>
          <cell r="J915"/>
          <cell r="K915"/>
          <cell r="L915"/>
          <cell r="M915"/>
          <cell r="N915"/>
          <cell r="O915"/>
          <cell r="P915"/>
          <cell r="Q915"/>
          <cell r="R915"/>
          <cell r="S915"/>
          <cell r="T915"/>
          <cell r="U915">
            <v>9</v>
          </cell>
          <cell r="V915" t="str">
            <v>Run to Failure</v>
          </cell>
          <cell r="W915" t="str">
            <v>do not have</v>
          </cell>
        </row>
        <row r="916">
          <cell r="D916" t="str">
            <v>MEM-PRO-010-OPA-AEQ-1228</v>
          </cell>
          <cell r="E916" t="str">
            <v>MP1A-KNIFE GATE BLENDER DISCH.</v>
          </cell>
          <cell r="F916" t="str">
            <v>shared systems</v>
          </cell>
          <cell r="G916" t="str">
            <v>OLD PHASE 1A</v>
          </cell>
          <cell r="H916" t="str">
            <v>ABANDONED EQUIPMENT</v>
          </cell>
          <cell r="I916"/>
          <cell r="J916"/>
          <cell r="K916"/>
          <cell r="L916"/>
          <cell r="M916"/>
          <cell r="N916"/>
          <cell r="O916"/>
          <cell r="P916"/>
          <cell r="Q916"/>
          <cell r="R916"/>
          <cell r="S916"/>
          <cell r="T916"/>
          <cell r="U916">
            <v>9</v>
          </cell>
          <cell r="V916" t="str">
            <v>Run to Failure</v>
          </cell>
          <cell r="W916" t="str">
            <v>do not have</v>
          </cell>
        </row>
        <row r="917">
          <cell r="D917" t="str">
            <v>MEM-PRO-011-BGY-FCS-3962</v>
          </cell>
          <cell r="E917" t="str">
            <v>MP1-600 BOGEY HH TEMPERATURE X-MTR</v>
          </cell>
          <cell r="F917" t="str">
            <v>P1</v>
          </cell>
          <cell r="G917" t="str">
            <v>BOGEY</v>
          </cell>
          <cell r="H917" t="str">
            <v>FLASH COOLING SYSTEM</v>
          </cell>
          <cell r="I917" t="str">
            <v>Temperature Element, RTD</v>
          </cell>
          <cell r="J917"/>
          <cell r="K917"/>
          <cell r="L917"/>
          <cell r="M917"/>
          <cell r="N917"/>
          <cell r="O917"/>
          <cell r="P917"/>
          <cell r="Q917"/>
          <cell r="R917"/>
          <cell r="S917"/>
          <cell r="T917" t="str">
            <v>Phase 1 HACCP Bogey Inlet Temperature XM</v>
          </cell>
          <cell r="U917">
            <v>8</v>
          </cell>
          <cell r="V917" t="str">
            <v>Stratagy</v>
          </cell>
          <cell r="W917">
            <v>4</v>
          </cell>
        </row>
        <row r="918">
          <cell r="D918" t="str">
            <v>MEM-PRO-011-BGY-FCS-4825</v>
          </cell>
          <cell r="E918" t="str">
            <v>MP1-N BOGEY VACUUMIZER</v>
          </cell>
          <cell r="F918" t="str">
            <v>P1</v>
          </cell>
          <cell r="G918" t="str">
            <v>BOGEY</v>
          </cell>
          <cell r="H918" t="str">
            <v>FLASH COOLING SYSTEM</v>
          </cell>
          <cell r="I918" t="str">
            <v>Motor AC</v>
          </cell>
          <cell r="J918"/>
          <cell r="K918"/>
          <cell r="L918"/>
          <cell r="M918"/>
          <cell r="N918"/>
          <cell r="O918"/>
          <cell r="P918"/>
          <cell r="Q918"/>
          <cell r="R918"/>
          <cell r="S918"/>
          <cell r="T918" t="str">
            <v>18-MTH I/E MP1 600 BOGEY HH TEMP X-MT</v>
          </cell>
          <cell r="U918">
            <v>8</v>
          </cell>
          <cell r="V918" t="str">
            <v>Stratagy</v>
          </cell>
          <cell r="W918"/>
        </row>
        <row r="919">
          <cell r="D919" t="str">
            <v>MEM-PRO-011-CHL-CCS-4595</v>
          </cell>
          <cell r="E919" t="str">
            <v>MP1-#2 CHILL TANK</v>
          </cell>
          <cell r="F919" t="str">
            <v>P1</v>
          </cell>
          <cell r="G919" t="str">
            <v>CHILLING</v>
          </cell>
          <cell r="H919" t="str">
            <v>CHILLED CURD STORAGE</v>
          </cell>
          <cell r="I919" t="str">
            <v>Tank</v>
          </cell>
          <cell r="J919"/>
          <cell r="K919"/>
          <cell r="L919"/>
          <cell r="M919"/>
          <cell r="N919"/>
          <cell r="O919"/>
          <cell r="P919"/>
          <cell r="Q919"/>
          <cell r="R919"/>
          <cell r="S919"/>
          <cell r="T919" t="str">
            <v>24-MTH I/E MP1 #2 CHILL TK LEVEL X-MT</v>
          </cell>
          <cell r="U919">
            <v>8</v>
          </cell>
          <cell r="V919" t="str">
            <v>Stratagy</v>
          </cell>
          <cell r="W919"/>
        </row>
        <row r="920">
          <cell r="D920" t="str">
            <v>MEM-PRO-011-BGY-FCS-4855</v>
          </cell>
          <cell r="E920" t="str">
            <v>MP1-N BOGEY CONDENSER</v>
          </cell>
          <cell r="F920" t="str">
            <v>P1</v>
          </cell>
          <cell r="G920" t="str">
            <v>BOGEY</v>
          </cell>
          <cell r="H920" t="str">
            <v>FLASH COOLING SYSTEM</v>
          </cell>
          <cell r="I920" t="str">
            <v>Motor AC</v>
          </cell>
          <cell r="J920"/>
          <cell r="K920"/>
          <cell r="L920"/>
          <cell r="M920"/>
          <cell r="N920"/>
          <cell r="O920"/>
          <cell r="P920"/>
          <cell r="Q920"/>
          <cell r="R920"/>
          <cell r="S920"/>
          <cell r="T920"/>
          <cell r="U920">
            <v>9</v>
          </cell>
          <cell r="V920" t="str">
            <v>Run to Failure</v>
          </cell>
          <cell r="W920"/>
        </row>
        <row r="921">
          <cell r="D921" t="str">
            <v>MEM-PRO-011-CHL-CCS-4596</v>
          </cell>
          <cell r="E921" t="str">
            <v>MP1-#1 CHILL TANK</v>
          </cell>
          <cell r="F921" t="str">
            <v>P1</v>
          </cell>
          <cell r="G921" t="str">
            <v>CHILLING</v>
          </cell>
          <cell r="H921" t="str">
            <v>CHILLED CURD STORAGE</v>
          </cell>
          <cell r="I921" t="str">
            <v>Tank</v>
          </cell>
          <cell r="J921"/>
          <cell r="K921"/>
          <cell r="L921"/>
          <cell r="M921"/>
          <cell r="N921"/>
          <cell r="O921"/>
          <cell r="P921"/>
          <cell r="Q921"/>
          <cell r="R921"/>
          <cell r="S921"/>
          <cell r="T921" t="str">
            <v>24-MTH I/E MP1 #1 CHILL TK LEVEL X-MT</v>
          </cell>
          <cell r="U921">
            <v>8</v>
          </cell>
          <cell r="V921" t="str">
            <v>Stratagy</v>
          </cell>
          <cell r="W921"/>
        </row>
        <row r="922">
          <cell r="D922" t="str">
            <v>MEM-PRO-011-FED-FED-4596</v>
          </cell>
          <cell r="E922" t="str">
            <v>MP1-SLUDGE SCREW CONVEYOR</v>
          </cell>
          <cell r="F922" t="str">
            <v>P1</v>
          </cell>
          <cell r="G922" t="str">
            <v>FEED DRYER</v>
          </cell>
          <cell r="H922" t="str">
            <v>FEED DRYING</v>
          </cell>
          <cell r="I922"/>
          <cell r="J922"/>
          <cell r="K922"/>
          <cell r="L922"/>
          <cell r="M922"/>
          <cell r="N922"/>
          <cell r="O922"/>
          <cell r="P922"/>
          <cell r="Q922"/>
          <cell r="R922"/>
          <cell r="S922"/>
          <cell r="T922"/>
          <cell r="U922">
            <v>9</v>
          </cell>
          <cell r="V922" t="str">
            <v>Run to Failure</v>
          </cell>
          <cell r="W922" t="str">
            <v>do not use</v>
          </cell>
        </row>
        <row r="923">
          <cell r="D923" t="str">
            <v>MEM-PRO-011-BGY-TIL-3964</v>
          </cell>
          <cell r="E923" t="str">
            <v>MP1-N VACUUMIZER TIMELINE</v>
          </cell>
          <cell r="F923" t="str">
            <v>P1</v>
          </cell>
          <cell r="G923" t="str">
            <v>BOGEY</v>
          </cell>
          <cell r="H923" t="str">
            <v>TIME LINE</v>
          </cell>
          <cell r="I923" t="str">
            <v>Temperature Transmitter RTD/TC</v>
          </cell>
          <cell r="J923"/>
          <cell r="K923"/>
          <cell r="L923"/>
          <cell r="M923"/>
          <cell r="N923"/>
          <cell r="O923"/>
          <cell r="P923"/>
          <cell r="Q923"/>
          <cell r="R923"/>
          <cell r="S923"/>
          <cell r="T923" t="str">
            <v>Phase 1 HACCP Hydro-Heater Back Pres Xmt</v>
          </cell>
          <cell r="U923">
            <v>8</v>
          </cell>
          <cell r="V923" t="str">
            <v>Stratagy</v>
          </cell>
          <cell r="W923"/>
        </row>
        <row r="924">
          <cell r="D924" t="str">
            <v>MEM-PRO-011-BGY-TIL-4790</v>
          </cell>
          <cell r="E924" t="str">
            <v>MP1-N BOGEY HYDROHEATER</v>
          </cell>
          <cell r="F924" t="str">
            <v>P1</v>
          </cell>
          <cell r="G924" t="str">
            <v>BOGEY</v>
          </cell>
          <cell r="H924" t="str">
            <v>TIME LINE</v>
          </cell>
          <cell r="I924" t="str">
            <v>Valve, Control Linear Motion</v>
          </cell>
          <cell r="J924"/>
          <cell r="K924"/>
          <cell r="L924"/>
          <cell r="M924"/>
          <cell r="N924"/>
          <cell r="O924"/>
          <cell r="P924"/>
          <cell r="Q924"/>
          <cell r="R924"/>
          <cell r="S924"/>
          <cell r="T924"/>
          <cell r="U924">
            <v>9</v>
          </cell>
          <cell r="V924" t="str">
            <v>Run to Failure</v>
          </cell>
          <cell r="W924"/>
        </row>
        <row r="925">
          <cell r="D925" t="str">
            <v>MEM-PRO-011-BLD-AHU-1190</v>
          </cell>
          <cell r="E925" t="str">
            <v>MP1 DRYER TOWER 1ST FLOOR TEMPERATURE</v>
          </cell>
          <cell r="F925" t="str">
            <v>P1</v>
          </cell>
          <cell r="G925" t="str">
            <v>Buildings, Grounds &amp; lights</v>
          </cell>
          <cell r="H925" t="str">
            <v>HVAC / AIR HANDLING UNIT</v>
          </cell>
          <cell r="I925" t="str">
            <v>Temperature Transmitter RTD/TC</v>
          </cell>
          <cell r="J925"/>
          <cell r="K925"/>
          <cell r="L925"/>
          <cell r="M925"/>
          <cell r="N925"/>
          <cell r="O925"/>
          <cell r="P925"/>
          <cell r="Q925"/>
          <cell r="R925"/>
          <cell r="S925"/>
          <cell r="T925"/>
          <cell r="U925">
            <v>9</v>
          </cell>
          <cell r="V925" t="str">
            <v>Run to Failure</v>
          </cell>
          <cell r="W925"/>
        </row>
        <row r="926">
          <cell r="D926" t="str">
            <v>MEM-PRO-011-BLD-AHU-1191</v>
          </cell>
          <cell r="E926" t="str">
            <v>MP1 DRYER TOWER 2ND FLOOR TEMPERATURE</v>
          </cell>
          <cell r="F926" t="str">
            <v>P1</v>
          </cell>
          <cell r="G926" t="str">
            <v>Buildings, Grounds &amp; lights</v>
          </cell>
          <cell r="H926" t="str">
            <v>HVAC / AIR HANDLING UNIT</v>
          </cell>
          <cell r="I926" t="str">
            <v>Temperature Transmitter RTD/TC</v>
          </cell>
          <cell r="J926"/>
          <cell r="K926"/>
          <cell r="L926"/>
          <cell r="M926"/>
          <cell r="N926"/>
          <cell r="O926"/>
          <cell r="P926"/>
          <cell r="Q926"/>
          <cell r="R926"/>
          <cell r="S926"/>
          <cell r="T926"/>
          <cell r="U926">
            <v>9</v>
          </cell>
          <cell r="V926" t="str">
            <v>Run to Failure</v>
          </cell>
          <cell r="W926"/>
        </row>
        <row r="927">
          <cell r="D927" t="str">
            <v>MEM-PRO-011-BLD-AHU-1192</v>
          </cell>
          <cell r="E927" t="str">
            <v>MP1 DRYER TOWER TOP FLOOR TEMP ELEMENT</v>
          </cell>
          <cell r="F927" t="str">
            <v>P1</v>
          </cell>
          <cell r="G927" t="str">
            <v>Buildings, Grounds &amp; lights</v>
          </cell>
          <cell r="H927" t="str">
            <v>HVAC / AIR HANDLING UNIT</v>
          </cell>
          <cell r="I927" t="str">
            <v>Temperature Transmitter RTD/TC</v>
          </cell>
          <cell r="J927"/>
          <cell r="K927"/>
          <cell r="L927"/>
          <cell r="M927"/>
          <cell r="N927"/>
          <cell r="O927"/>
          <cell r="P927"/>
          <cell r="Q927"/>
          <cell r="R927"/>
          <cell r="S927"/>
          <cell r="T927"/>
          <cell r="U927">
            <v>9</v>
          </cell>
          <cell r="V927" t="str">
            <v>Run to Failure</v>
          </cell>
          <cell r="W927"/>
        </row>
        <row r="928">
          <cell r="D928" t="str">
            <v>MEM-PRO-011-CHL-CCS-4600</v>
          </cell>
          <cell r="E928" t="str">
            <v>MP1-#2 CHILL TANK AGITATOR</v>
          </cell>
          <cell r="F928" t="str">
            <v>P1</v>
          </cell>
          <cell r="G928" t="str">
            <v>CHILLING</v>
          </cell>
          <cell r="H928" t="str">
            <v>CHILLED CURD STORAGE</v>
          </cell>
          <cell r="I928" t="str">
            <v>Motor AC</v>
          </cell>
          <cell r="J928"/>
          <cell r="K928"/>
          <cell r="L928"/>
          <cell r="M928"/>
          <cell r="N928"/>
          <cell r="O928"/>
          <cell r="P928"/>
          <cell r="Q928"/>
          <cell r="R928"/>
          <cell r="S928"/>
          <cell r="T928" t="str">
            <v>1 YEAR RUNNING PM OF AGITATORS</v>
          </cell>
          <cell r="U928">
            <v>8</v>
          </cell>
          <cell r="V928" t="str">
            <v>Stratagy</v>
          </cell>
          <cell r="W928"/>
        </row>
        <row r="929">
          <cell r="D929" t="str">
            <v>MEM-PRO-011-CHL-CCS-4601</v>
          </cell>
          <cell r="E929" t="str">
            <v>MP1-#1 CHILL TANK AGITATOR</v>
          </cell>
          <cell r="F929" t="str">
            <v>P1</v>
          </cell>
          <cell r="G929" t="str">
            <v>CHILLING</v>
          </cell>
          <cell r="H929" t="str">
            <v>CHILLED CURD STORAGE</v>
          </cell>
          <cell r="I929" t="str">
            <v>Motor AC</v>
          </cell>
          <cell r="J929"/>
          <cell r="K929"/>
          <cell r="L929"/>
          <cell r="M929"/>
          <cell r="N929"/>
          <cell r="O929"/>
          <cell r="P929"/>
          <cell r="Q929"/>
          <cell r="R929"/>
          <cell r="S929"/>
          <cell r="T929" t="str">
            <v>1 YEAR RUNNING PM OF AGITATORS</v>
          </cell>
          <cell r="U929">
            <v>8</v>
          </cell>
          <cell r="V929" t="str">
            <v>Stratagy</v>
          </cell>
          <cell r="W929"/>
        </row>
        <row r="930">
          <cell r="D930" t="str">
            <v>MEM-PRO-011-BLD-AHU-9055</v>
          </cell>
          <cell r="E930" t="str">
            <v>MP1-TOWER BOTTOM UNIT HEATER</v>
          </cell>
          <cell r="F930" t="str">
            <v>P1</v>
          </cell>
          <cell r="G930" t="str">
            <v>Buildings, Grounds &amp; lights</v>
          </cell>
          <cell r="H930" t="str">
            <v>HVAC / AIR HANDLING UNIT</v>
          </cell>
          <cell r="I930" t="str">
            <v>HVAC Unit</v>
          </cell>
          <cell r="J930"/>
          <cell r="K930"/>
          <cell r="L930"/>
          <cell r="M930"/>
          <cell r="N930"/>
          <cell r="O930"/>
          <cell r="P930"/>
          <cell r="Q930"/>
          <cell r="R930"/>
          <cell r="S930"/>
          <cell r="T930"/>
          <cell r="U930">
            <v>9</v>
          </cell>
          <cell r="V930" t="str">
            <v>Run to Failure</v>
          </cell>
          <cell r="W930"/>
        </row>
        <row r="931">
          <cell r="D931" t="str">
            <v>MEM-PRO-011-CIP-DAC-4605</v>
          </cell>
          <cell r="E931" t="str">
            <v>MP1-CHILL TANKS CIP RETURN PUMP</v>
          </cell>
          <cell r="F931" t="str">
            <v>P1</v>
          </cell>
          <cell r="G931" t="str">
            <v>CLEAN IN PLACE</v>
          </cell>
          <cell r="H931" t="str">
            <v>DRYER AREA CIP</v>
          </cell>
          <cell r="I931" t="str">
            <v>Motor AC</v>
          </cell>
          <cell r="J931"/>
          <cell r="K931"/>
          <cell r="L931"/>
          <cell r="M931"/>
          <cell r="N931"/>
          <cell r="O931"/>
          <cell r="P931"/>
          <cell r="Q931"/>
          <cell r="R931"/>
          <cell r="S931"/>
          <cell r="T931"/>
          <cell r="U931">
            <v>9</v>
          </cell>
          <cell r="V931" t="str">
            <v>Run to Failure</v>
          </cell>
          <cell r="W931"/>
        </row>
        <row r="932">
          <cell r="D932" t="str">
            <v>MEM-PRO-011-CIP-CAC-4606</v>
          </cell>
          <cell r="E932" t="str">
            <v>MP1-#2 CHILL TANK CIP SUPPLY</v>
          </cell>
          <cell r="F932" t="str">
            <v>P1</v>
          </cell>
          <cell r="G932" t="str">
            <v>CLEAN IN PLACE</v>
          </cell>
          <cell r="H932" t="str">
            <v>Curd Area CIP</v>
          </cell>
          <cell r="I932"/>
          <cell r="J932"/>
          <cell r="K932"/>
          <cell r="L932"/>
          <cell r="M932"/>
          <cell r="N932"/>
          <cell r="O932"/>
          <cell r="P932"/>
          <cell r="Q932"/>
          <cell r="R932"/>
          <cell r="S932"/>
          <cell r="T932"/>
          <cell r="U932">
            <v>9</v>
          </cell>
          <cell r="V932" t="str">
            <v>Run to Failure</v>
          </cell>
          <cell r="W932"/>
        </row>
        <row r="933">
          <cell r="D933" t="str">
            <v>MEM-PRO-011-CIP-CAC-4607</v>
          </cell>
          <cell r="E933" t="str">
            <v>MP1-#1 CHILL TANK CIP SUPPLY</v>
          </cell>
          <cell r="F933" t="str">
            <v>P1</v>
          </cell>
          <cell r="G933" t="str">
            <v>CLEAN IN PLACE</v>
          </cell>
          <cell r="H933" t="str">
            <v>Curd Area CIP</v>
          </cell>
          <cell r="I933"/>
          <cell r="J933"/>
          <cell r="K933"/>
          <cell r="L933"/>
          <cell r="M933"/>
          <cell r="N933"/>
          <cell r="O933"/>
          <cell r="P933"/>
          <cell r="Q933"/>
          <cell r="R933"/>
          <cell r="S933"/>
          <cell r="T933"/>
          <cell r="U933">
            <v>9</v>
          </cell>
          <cell r="V933" t="str">
            <v>Run to Failure</v>
          </cell>
          <cell r="W933"/>
        </row>
        <row r="934">
          <cell r="D934" t="str">
            <v>MEM-PRO-011-CHL-CCS-4615</v>
          </cell>
          <cell r="E934" t="str">
            <v>MP1-#2 CHILL TANK DISCHARGE PUMP</v>
          </cell>
          <cell r="F934" t="str">
            <v>P1</v>
          </cell>
          <cell r="G934" t="str">
            <v>CHILLING</v>
          </cell>
          <cell r="H934" t="str">
            <v>CHILLED CURD STORAGE</v>
          </cell>
          <cell r="I934" t="str">
            <v>Motor Control Center</v>
          </cell>
          <cell r="J934"/>
          <cell r="K934"/>
          <cell r="L934" t="str">
            <v>Add</v>
          </cell>
          <cell r="M934"/>
          <cell r="N934"/>
          <cell r="O934"/>
          <cell r="P934"/>
          <cell r="Q934"/>
          <cell r="R934"/>
          <cell r="S934"/>
          <cell r="T934"/>
          <cell r="U934">
            <v>8</v>
          </cell>
          <cell r="V934" t="str">
            <v>Stratagy</v>
          </cell>
          <cell r="W934">
            <v>3</v>
          </cell>
        </row>
        <row r="935">
          <cell r="D935" t="str">
            <v>MEM-PRO-011-IDN-IDF-4675</v>
          </cell>
          <cell r="E935" t="str">
            <v>MP1-NEUTRAL TANK</v>
          </cell>
          <cell r="F935" t="str">
            <v>P1</v>
          </cell>
          <cell r="G935" t="str">
            <v>INLINE DIL AND NEU</v>
          </cell>
          <cell r="H935" t="str">
            <v>IDN FEED</v>
          </cell>
          <cell r="I935" t="str">
            <v>Pump, Screw</v>
          </cell>
          <cell r="J935"/>
          <cell r="K935"/>
          <cell r="L935"/>
          <cell r="M935"/>
          <cell r="N935"/>
          <cell r="O935"/>
          <cell r="P935"/>
          <cell r="Q935"/>
          <cell r="R935"/>
          <cell r="S935"/>
          <cell r="T935" t="str">
            <v>1 YEAR RUNNING PM OF AGITATORS</v>
          </cell>
          <cell r="U935">
            <v>8</v>
          </cell>
          <cell r="V935" t="str">
            <v>Stratagy</v>
          </cell>
          <cell r="W935"/>
        </row>
        <row r="936">
          <cell r="D936" t="str">
            <v>MEM-PRO-011-IDN-IDF-4680</v>
          </cell>
          <cell r="E936" t="str">
            <v>MP1-NEUTRAL TANK AGITATOR</v>
          </cell>
          <cell r="F936" t="str">
            <v>P1</v>
          </cell>
          <cell r="G936" t="str">
            <v>INLINE DIL AND NEU</v>
          </cell>
          <cell r="H936" t="str">
            <v>IDN FEED</v>
          </cell>
          <cell r="I936"/>
          <cell r="J936"/>
          <cell r="K936"/>
          <cell r="L936"/>
          <cell r="M936"/>
          <cell r="N936"/>
          <cell r="O936"/>
          <cell r="P936"/>
          <cell r="Q936"/>
          <cell r="R936"/>
          <cell r="S936"/>
          <cell r="T936"/>
          <cell r="U936">
            <v>9</v>
          </cell>
          <cell r="V936" t="str">
            <v>Run to Failure</v>
          </cell>
          <cell r="W936">
            <v>10</v>
          </cell>
        </row>
        <row r="937">
          <cell r="D937" t="str">
            <v>MEM-PRO-011-BLD-HOI-1290</v>
          </cell>
          <cell r="E937" t="str">
            <v>MP1-PKG. TOWER EQUIPMENT HOIST</v>
          </cell>
          <cell r="F937" t="str">
            <v>P1</v>
          </cell>
          <cell r="G937" t="str">
            <v>Buildings, Grounds &amp; lights</v>
          </cell>
          <cell r="H937" t="str">
            <v>HOISTING SYSTEMS</v>
          </cell>
          <cell r="I937" t="str">
            <v>Hoist</v>
          </cell>
          <cell r="J937"/>
          <cell r="K937"/>
          <cell r="L937"/>
          <cell r="M937"/>
          <cell r="N937"/>
          <cell r="O937"/>
          <cell r="P937"/>
          <cell r="Q937"/>
          <cell r="R937"/>
          <cell r="S937"/>
          <cell r="T937"/>
          <cell r="U937">
            <v>9</v>
          </cell>
          <cell r="V937" t="str">
            <v>Run to Failure</v>
          </cell>
          <cell r="W937"/>
        </row>
        <row r="938">
          <cell r="D938" t="str">
            <v>MEM-PRO-011-BLD-HOI-4188</v>
          </cell>
          <cell r="E938" t="str">
            <v>MP1-DESLUDGER HOIST - MEP 5722</v>
          </cell>
          <cell r="F938" t="str">
            <v>P1</v>
          </cell>
          <cell r="G938" t="str">
            <v>Buildings, Grounds &amp; lights</v>
          </cell>
          <cell r="H938" t="str">
            <v>HOISTING SYSTEMS</v>
          </cell>
          <cell r="I938" t="str">
            <v>Hoist</v>
          </cell>
          <cell r="J938"/>
          <cell r="K938"/>
          <cell r="L938"/>
          <cell r="M938"/>
          <cell r="N938"/>
          <cell r="O938"/>
          <cell r="P938"/>
          <cell r="Q938"/>
          <cell r="R938"/>
          <cell r="S938"/>
          <cell r="T938"/>
          <cell r="U938">
            <v>9</v>
          </cell>
          <cell r="V938" t="str">
            <v>Run to Failure</v>
          </cell>
          <cell r="W938"/>
        </row>
        <row r="939">
          <cell r="D939" t="str">
            <v>MEM-PRO-011-BLD-HOI-4189</v>
          </cell>
          <cell r="E939" t="str">
            <v>MP1-CENTRIFUGE HOIST - MEP 5722</v>
          </cell>
          <cell r="F939" t="str">
            <v>P1</v>
          </cell>
          <cell r="G939" t="str">
            <v>Buildings, Grounds &amp; lights</v>
          </cell>
          <cell r="H939" t="str">
            <v>HOISTING SYSTEMS</v>
          </cell>
          <cell r="I939" t="str">
            <v>Hoist</v>
          </cell>
          <cell r="J939"/>
          <cell r="K939"/>
          <cell r="L939"/>
          <cell r="M939"/>
          <cell r="N939"/>
          <cell r="O939"/>
          <cell r="P939"/>
          <cell r="Q939"/>
          <cell r="R939"/>
          <cell r="S939"/>
          <cell r="T939"/>
          <cell r="U939">
            <v>9</v>
          </cell>
          <cell r="V939" t="str">
            <v>Run to Failure</v>
          </cell>
          <cell r="W939"/>
        </row>
        <row r="940">
          <cell r="D940" t="str">
            <v>MEM-PRO-011-BLD-HOI-5536</v>
          </cell>
          <cell r="E940" t="str">
            <v>HSB HOIST</v>
          </cell>
          <cell r="F940" t="str">
            <v>P1</v>
          </cell>
          <cell r="G940" t="str">
            <v>Buildings, Grounds &amp; lights</v>
          </cell>
          <cell r="H940" t="str">
            <v>HOISTING SYSTEMS</v>
          </cell>
          <cell r="I940" t="str">
            <v>Hoist</v>
          </cell>
          <cell r="J940"/>
          <cell r="K940"/>
          <cell r="L940"/>
          <cell r="M940"/>
          <cell r="N940"/>
          <cell r="O940"/>
          <cell r="P940"/>
          <cell r="Q940"/>
          <cell r="R940"/>
          <cell r="S940"/>
          <cell r="T940"/>
          <cell r="U940">
            <v>9</v>
          </cell>
          <cell r="V940" t="str">
            <v>Run to Failure</v>
          </cell>
          <cell r="W940"/>
        </row>
        <row r="941">
          <cell r="D941" t="str">
            <v>MEM-PRO-011-BLD-HOI-9119</v>
          </cell>
          <cell r="E941" t="str">
            <v>MP1-SPRAY DRYER TOWER ELEVATOR/MANLIFT</v>
          </cell>
          <cell r="F941" t="str">
            <v>P1</v>
          </cell>
          <cell r="G941" t="str">
            <v>Buildings, Grounds &amp; lights</v>
          </cell>
          <cell r="H941" t="str">
            <v>HOISTING SYSTEMS</v>
          </cell>
          <cell r="I941" t="str">
            <v>Elevator</v>
          </cell>
          <cell r="J941"/>
          <cell r="K941"/>
          <cell r="L941"/>
          <cell r="M941"/>
          <cell r="N941"/>
          <cell r="O941"/>
          <cell r="P941"/>
          <cell r="Q941"/>
          <cell r="R941"/>
          <cell r="S941"/>
          <cell r="T941"/>
          <cell r="U941">
            <v>9</v>
          </cell>
          <cell r="V941" t="str">
            <v>Run to Failure</v>
          </cell>
          <cell r="W941"/>
        </row>
        <row r="942">
          <cell r="D942" t="str">
            <v>MEM-PRO-011-BLD-OFF-9021</v>
          </cell>
          <cell r="E942" t="str">
            <v>MP1 - SPRAY DRIER OPERATOR CONTROL ROOM</v>
          </cell>
          <cell r="F942" t="str">
            <v>P1</v>
          </cell>
          <cell r="G942" t="str">
            <v>Buildings, Grounds &amp; lights</v>
          </cell>
          <cell r="H942" t="str">
            <v>ADMIN OFFICES / CONTROL ROOMS</v>
          </cell>
          <cell r="I942" t="str">
            <v>Building Eq Misc</v>
          </cell>
          <cell r="J942"/>
          <cell r="K942"/>
          <cell r="L942"/>
          <cell r="M942"/>
          <cell r="N942"/>
          <cell r="O942"/>
          <cell r="P942"/>
          <cell r="Q942"/>
          <cell r="R942"/>
          <cell r="S942"/>
          <cell r="T942" t="str">
            <v>Area Inspections:Control &amp; I/O P1ST</v>
          </cell>
          <cell r="U942">
            <v>8</v>
          </cell>
          <cell r="V942" t="str">
            <v>Stratagy</v>
          </cell>
          <cell r="W942"/>
        </row>
        <row r="943">
          <cell r="D943" t="str">
            <v>MEM-PRO-011-BLD-OFF-9120</v>
          </cell>
          <cell r="E943" t="str">
            <v>MP1-P1 CURD CONTROL ROOM UNIT</v>
          </cell>
          <cell r="F943" t="str">
            <v>P1</v>
          </cell>
          <cell r="G943" t="str">
            <v>Buildings, Grounds &amp; lights</v>
          </cell>
          <cell r="H943" t="str">
            <v>ADMIN OFFICES / CONTROL ROOMS</v>
          </cell>
          <cell r="I943"/>
          <cell r="J943"/>
          <cell r="K943"/>
          <cell r="L943"/>
          <cell r="M943"/>
          <cell r="N943"/>
          <cell r="O943"/>
          <cell r="P943"/>
          <cell r="Q943"/>
          <cell r="R943"/>
          <cell r="S943"/>
          <cell r="T943" t="str">
            <v>Area Inspections:Control &amp; I/O P1 CR/IO</v>
          </cell>
          <cell r="U943">
            <v>8</v>
          </cell>
          <cell r="V943" t="str">
            <v>Stratagy</v>
          </cell>
          <cell r="W943"/>
        </row>
        <row r="944">
          <cell r="D944" t="str">
            <v>MEM-PRO-011-BLD-PPA-1099</v>
          </cell>
          <cell r="E944" t="str">
            <v>P1 CHEMICAL ROOM MOAT</v>
          </cell>
          <cell r="F944" t="str">
            <v>P1</v>
          </cell>
          <cell r="G944" t="str">
            <v>Buildings, Grounds &amp; lights</v>
          </cell>
          <cell r="H944" t="str">
            <v>PLANT PROCESSING AREAS</v>
          </cell>
          <cell r="I944" t="str">
            <v>Tank</v>
          </cell>
          <cell r="J944"/>
          <cell r="K944"/>
          <cell r="L944"/>
          <cell r="M944"/>
          <cell r="N944"/>
          <cell r="O944"/>
          <cell r="P944"/>
          <cell r="Q944"/>
          <cell r="R944"/>
          <cell r="S944"/>
          <cell r="T944" t="str">
            <v>6-MTH CONTAINMENT INSPECTION</v>
          </cell>
          <cell r="U944">
            <v>8</v>
          </cell>
          <cell r="V944" t="str">
            <v>Stratagy</v>
          </cell>
          <cell r="W944"/>
        </row>
        <row r="945">
          <cell r="D945" t="str">
            <v>MEM-PRO-011-CIP-DAC-4685</v>
          </cell>
          <cell r="E945" t="str">
            <v>MP1-NEUTRAL TANK CIP RETURN PUMP</v>
          </cell>
          <cell r="F945" t="str">
            <v>P1</v>
          </cell>
          <cell r="G945" t="str">
            <v>CLEAN IN PLACE</v>
          </cell>
          <cell r="H945" t="str">
            <v>DRYER AREA CIP</v>
          </cell>
          <cell r="I945" t="str">
            <v>Motor AC</v>
          </cell>
          <cell r="J945"/>
          <cell r="K945"/>
          <cell r="L945"/>
          <cell r="M945"/>
          <cell r="N945"/>
          <cell r="O945"/>
          <cell r="P945"/>
          <cell r="Q945"/>
          <cell r="R945"/>
          <cell r="S945"/>
          <cell r="T945"/>
          <cell r="U945">
            <v>9</v>
          </cell>
          <cell r="V945" t="str">
            <v>Run to Failure</v>
          </cell>
          <cell r="W945">
            <v>4</v>
          </cell>
        </row>
        <row r="946">
          <cell r="D946" t="str">
            <v>MEM-PRO-011-BLD-PPA-3968</v>
          </cell>
          <cell r="E946" t="str">
            <v>MP1-CHILL TANK SWITCH STATION</v>
          </cell>
          <cell r="F946" t="str">
            <v>P1</v>
          </cell>
          <cell r="G946" t="str">
            <v>Buildings, Grounds &amp; lights</v>
          </cell>
          <cell r="H946" t="str">
            <v>PLANT PROCESSING AREAS</v>
          </cell>
          <cell r="I946" t="str">
            <v>Piping, Process</v>
          </cell>
          <cell r="J946"/>
          <cell r="K946"/>
          <cell r="L946"/>
          <cell r="M946"/>
          <cell r="N946"/>
          <cell r="O946"/>
          <cell r="P946"/>
          <cell r="Q946"/>
          <cell r="R946"/>
          <cell r="S946"/>
          <cell r="T946"/>
          <cell r="U946">
            <v>9</v>
          </cell>
          <cell r="V946" t="str">
            <v>Run to Failure</v>
          </cell>
          <cell r="W946"/>
        </row>
        <row r="947">
          <cell r="D947" t="str">
            <v>MEM-PRO-011-BLD-PPA-3969</v>
          </cell>
          <cell r="E947" t="str">
            <v>MP1-SSMG SWITCH STATION</v>
          </cell>
          <cell r="F947" t="str">
            <v>P1</v>
          </cell>
          <cell r="G947" t="str">
            <v>Buildings, Grounds &amp; lights</v>
          </cell>
          <cell r="H947" t="str">
            <v>PLANT PROCESSING AREAS</v>
          </cell>
          <cell r="I947" t="str">
            <v>Piping, Process</v>
          </cell>
          <cell r="J947"/>
          <cell r="K947"/>
          <cell r="L947"/>
          <cell r="M947"/>
          <cell r="N947"/>
          <cell r="O947"/>
          <cell r="P947"/>
          <cell r="Q947"/>
          <cell r="R947"/>
          <cell r="S947"/>
          <cell r="T947"/>
          <cell r="U947">
            <v>9</v>
          </cell>
          <cell r="V947" t="str">
            <v>Run to Failure</v>
          </cell>
          <cell r="W947"/>
        </row>
        <row r="948">
          <cell r="D948" t="str">
            <v>MEM-PRO-011-BLD-PPA-3970</v>
          </cell>
          <cell r="E948" t="str">
            <v>MP1-DRYER CONTROL RM SWITCH STATION</v>
          </cell>
          <cell r="F948" t="str">
            <v>P1</v>
          </cell>
          <cell r="G948" t="str">
            <v>Buildings, Grounds &amp; lights</v>
          </cell>
          <cell r="H948" t="str">
            <v>PLANT PROCESSING AREAS</v>
          </cell>
          <cell r="I948" t="str">
            <v>Piping, Process</v>
          </cell>
          <cell r="J948"/>
          <cell r="K948"/>
          <cell r="L948"/>
          <cell r="M948"/>
          <cell r="N948"/>
          <cell r="O948"/>
          <cell r="P948"/>
          <cell r="Q948"/>
          <cell r="R948"/>
          <cell r="S948"/>
          <cell r="T948"/>
          <cell r="U948">
            <v>9</v>
          </cell>
          <cell r="V948" t="str">
            <v>Run to Failure</v>
          </cell>
          <cell r="W948"/>
        </row>
        <row r="949">
          <cell r="D949" t="str">
            <v>MEM-PRO-011-IDN-IDF-4695</v>
          </cell>
          <cell r="E949" t="str">
            <v>MP1-NEUTRAL TANK PH RECIRC. PUMP</v>
          </cell>
          <cell r="F949" t="str">
            <v>P1</v>
          </cell>
          <cell r="G949" t="str">
            <v>INLINE DIL AND NEU</v>
          </cell>
          <cell r="H949" t="str">
            <v>IDN FEED</v>
          </cell>
          <cell r="I949" t="str">
            <v>Valve, Safety Relief</v>
          </cell>
          <cell r="J949"/>
          <cell r="K949"/>
          <cell r="L949">
            <v>19</v>
          </cell>
          <cell r="M949"/>
          <cell r="N949"/>
          <cell r="O949"/>
          <cell r="P949"/>
          <cell r="Q949"/>
          <cell r="R949"/>
          <cell r="S949"/>
          <cell r="T949" t="str">
            <v>60M PSM MECH P1 DYNATROL PP PSV</v>
          </cell>
          <cell r="U949">
            <v>7</v>
          </cell>
          <cell r="V949" t="str">
            <v>Stratagy</v>
          </cell>
          <cell r="W949">
            <v>5</v>
          </cell>
        </row>
        <row r="950">
          <cell r="D950" t="str">
            <v>MEM-PRO-011-IDN-IDF-4776</v>
          </cell>
          <cell r="E950" t="str">
            <v>MP1-CALPRO SUPPLY PUMP</v>
          </cell>
          <cell r="F950" t="str">
            <v>P1</v>
          </cell>
          <cell r="G950" t="str">
            <v>INLINE DIL AND NEU</v>
          </cell>
          <cell r="H950" t="str">
            <v>IDN FEED</v>
          </cell>
          <cell r="I950" t="str">
            <v>Motor AC</v>
          </cell>
          <cell r="J950" t="str">
            <v>Pump</v>
          </cell>
          <cell r="K950" t="str">
            <v>NORTH PLANT -1-NWQ</v>
          </cell>
          <cell r="L950"/>
          <cell r="M950"/>
          <cell r="N950"/>
          <cell r="O950"/>
          <cell r="P950"/>
          <cell r="Q950"/>
          <cell r="R950"/>
          <cell r="S950"/>
          <cell r="T950"/>
          <cell r="U950">
            <v>9</v>
          </cell>
          <cell r="V950" t="str">
            <v>Run to Failure</v>
          </cell>
          <cell r="W950" t="str">
            <v>do not use</v>
          </cell>
        </row>
        <row r="951">
          <cell r="D951" t="str">
            <v>MEM-PRO-011-UTL-CSY-4776</v>
          </cell>
          <cell r="E951" t="str">
            <v>MP1-CALPRO SUPPLY PUMP</v>
          </cell>
          <cell r="F951" t="str">
            <v>P1</v>
          </cell>
          <cell r="G951" t="str">
            <v>UTILITIES</v>
          </cell>
          <cell r="H951" t="str">
            <v>CHEMICAL SYSTEMS</v>
          </cell>
          <cell r="I951" t="str">
            <v>Motor AC</v>
          </cell>
          <cell r="J951"/>
          <cell r="K951"/>
          <cell r="L951"/>
          <cell r="M951"/>
          <cell r="N951"/>
          <cell r="O951"/>
          <cell r="P951"/>
          <cell r="Q951"/>
          <cell r="R951"/>
          <cell r="S951"/>
          <cell r="T951"/>
          <cell r="U951">
            <v>9</v>
          </cell>
          <cell r="V951" t="str">
            <v>Run to Failure</v>
          </cell>
          <cell r="W951" t="str">
            <v>do not use</v>
          </cell>
        </row>
        <row r="952">
          <cell r="D952" t="str">
            <v>MEM-PRO-011-IDN-IDF-4777</v>
          </cell>
          <cell r="E952" t="str">
            <v>MP1-NEUTRAL TK DISCH PUMP, REDUCER &amp; MOT</v>
          </cell>
          <cell r="F952" t="str">
            <v>P1</v>
          </cell>
          <cell r="G952" t="str">
            <v>INLINE DIL AND NEU</v>
          </cell>
          <cell r="H952" t="str">
            <v>IDN FEED</v>
          </cell>
          <cell r="I952" t="str">
            <v>Pump, Screw</v>
          </cell>
          <cell r="J952"/>
          <cell r="K952"/>
          <cell r="L952">
            <v>16</v>
          </cell>
          <cell r="M952"/>
          <cell r="N952"/>
          <cell r="O952"/>
          <cell r="P952"/>
          <cell r="Q952"/>
          <cell r="R952"/>
          <cell r="S952"/>
          <cell r="T952"/>
          <cell r="U952">
            <v>8</v>
          </cell>
          <cell r="V952" t="str">
            <v>Stratagy</v>
          </cell>
          <cell r="W952">
            <v>4</v>
          </cell>
        </row>
        <row r="953">
          <cell r="D953" t="str">
            <v>MEM-PRO-011-BGY-FCS-4845</v>
          </cell>
          <cell r="E953" t="str">
            <v>MP1-N BOGEY VACUUMIZER DISCH PUMP</v>
          </cell>
          <cell r="F953" t="str">
            <v>P1</v>
          </cell>
          <cell r="G953" t="str">
            <v>BOGEY</v>
          </cell>
          <cell r="H953" t="str">
            <v>FLASH COOLING SYSTEM</v>
          </cell>
          <cell r="I953"/>
          <cell r="J953" t="str">
            <v>Pump</v>
          </cell>
          <cell r="K953" t="str">
            <v>NORTH PLANT-1-NEQ</v>
          </cell>
          <cell r="L953">
            <v>16</v>
          </cell>
          <cell r="M953"/>
          <cell r="N953"/>
          <cell r="O953"/>
          <cell r="P953"/>
          <cell r="Q953"/>
          <cell r="R953"/>
          <cell r="S953"/>
          <cell r="T953"/>
          <cell r="U953">
            <v>8</v>
          </cell>
          <cell r="V953" t="str">
            <v>Stratagy</v>
          </cell>
          <cell r="W953">
            <v>5</v>
          </cell>
        </row>
        <row r="954">
          <cell r="D954" t="str">
            <v>MEM-PRO-011-BGY-FCS-4880</v>
          </cell>
          <cell r="E954" t="str">
            <v>MP1-N BOGEY CONDENSER DISCH PUMP</v>
          </cell>
          <cell r="F954" t="str">
            <v>P1</v>
          </cell>
          <cell r="G954" t="str">
            <v>BOGEY</v>
          </cell>
          <cell r="H954" t="str">
            <v>FLASH COOLING SYSTEM</v>
          </cell>
          <cell r="I954" t="str">
            <v>Valve, Actuated Block</v>
          </cell>
          <cell r="J954"/>
          <cell r="K954"/>
          <cell r="L954">
            <v>8</v>
          </cell>
          <cell r="M954"/>
          <cell r="N954"/>
          <cell r="O954"/>
          <cell r="P954"/>
          <cell r="Q954"/>
          <cell r="R954"/>
          <cell r="S954"/>
          <cell r="T954"/>
          <cell r="U954">
            <v>8</v>
          </cell>
          <cell r="V954" t="str">
            <v>Stratagy</v>
          </cell>
          <cell r="W954">
            <v>4</v>
          </cell>
        </row>
        <row r="955">
          <cell r="D955" t="str">
            <v>MEM-PRO-011-CHL-CUC-4580</v>
          </cell>
          <cell r="E955" t="str">
            <v>MP1-TRIPLE TUBE (WELL H20)</v>
          </cell>
          <cell r="F955" t="str">
            <v>P1</v>
          </cell>
          <cell r="G955" t="str">
            <v>CHILLING</v>
          </cell>
          <cell r="H955" t="str">
            <v>CURD COOLING</v>
          </cell>
          <cell r="I955" t="str">
            <v>Temperature Transmitter RTD/TC</v>
          </cell>
          <cell r="J955"/>
          <cell r="K955"/>
          <cell r="L955"/>
          <cell r="M955"/>
          <cell r="N955"/>
          <cell r="O955"/>
          <cell r="P955"/>
          <cell r="Q955"/>
          <cell r="R955"/>
          <cell r="S955"/>
          <cell r="T955"/>
          <cell r="U955">
            <v>9</v>
          </cell>
          <cell r="V955" t="str">
            <v>Run to Failure</v>
          </cell>
          <cell r="W955"/>
        </row>
        <row r="956">
          <cell r="D956" t="str">
            <v>MEM-PRO-011-CHL-CUC-4585</v>
          </cell>
          <cell r="E956" t="str">
            <v>MP1-TRIPLE-TUBE CURD TEMP ELEMENT</v>
          </cell>
          <cell r="F956" t="str">
            <v>P1</v>
          </cell>
          <cell r="G956" t="str">
            <v>CHILLING</v>
          </cell>
          <cell r="H956" t="str">
            <v>CURD COOLING</v>
          </cell>
          <cell r="I956" t="str">
            <v>Temperature Transmitter RTD/TC</v>
          </cell>
          <cell r="J956"/>
          <cell r="K956"/>
          <cell r="L956"/>
          <cell r="M956"/>
          <cell r="N956"/>
          <cell r="O956"/>
          <cell r="P956"/>
          <cell r="Q956"/>
          <cell r="R956"/>
          <cell r="S956"/>
          <cell r="T956"/>
          <cell r="U956">
            <v>9</v>
          </cell>
          <cell r="V956" t="str">
            <v>Run to Failure</v>
          </cell>
          <cell r="W956"/>
        </row>
        <row r="957">
          <cell r="D957" t="str">
            <v>MEM-PRO-011-CIP-CAC-3943</v>
          </cell>
          <cell r="E957" t="str">
            <v>MP1-CIP 90 DEG WTR BLOCK VALVE</v>
          </cell>
          <cell r="F957" t="str">
            <v>P1</v>
          </cell>
          <cell r="G957" t="str">
            <v>CLEAN IN PLACE</v>
          </cell>
          <cell r="H957" t="str">
            <v>Curd Area CIP</v>
          </cell>
          <cell r="I957" t="str">
            <v>Valve, Actuated Block</v>
          </cell>
          <cell r="J957"/>
          <cell r="K957"/>
          <cell r="L957"/>
          <cell r="M957"/>
          <cell r="N957"/>
          <cell r="O957"/>
          <cell r="P957"/>
          <cell r="Q957"/>
          <cell r="R957"/>
          <cell r="S957"/>
          <cell r="T957"/>
          <cell r="U957">
            <v>9</v>
          </cell>
          <cell r="V957" t="str">
            <v>Run to Failure</v>
          </cell>
          <cell r="W957"/>
        </row>
        <row r="958">
          <cell r="D958" t="str">
            <v>MEM-PRO-011-CIP-CAC-3944</v>
          </cell>
          <cell r="E958" t="str">
            <v>MP1-CIP PUMP DISCH RECYCLE DUMP VLV</v>
          </cell>
          <cell r="F958" t="str">
            <v>P1</v>
          </cell>
          <cell r="G958" t="str">
            <v>CLEAN IN PLACE</v>
          </cell>
          <cell r="H958" t="str">
            <v>Curd Area CIP</v>
          </cell>
          <cell r="I958" t="str">
            <v>Valve, Solenoid</v>
          </cell>
          <cell r="J958"/>
          <cell r="K958"/>
          <cell r="L958"/>
          <cell r="M958"/>
          <cell r="N958"/>
          <cell r="O958"/>
          <cell r="P958"/>
          <cell r="Q958"/>
          <cell r="R958"/>
          <cell r="S958"/>
          <cell r="T958"/>
          <cell r="U958">
            <v>9</v>
          </cell>
          <cell r="V958" t="str">
            <v>Run to Failure</v>
          </cell>
          <cell r="W958">
            <v>4</v>
          </cell>
        </row>
        <row r="959">
          <cell r="D959" t="str">
            <v>MEM-PRO-011-CIP-CAC-3945</v>
          </cell>
          <cell r="E959" t="str">
            <v>MP1-CIP SUPPLY TO PRECOND BLOCK VLV</v>
          </cell>
          <cell r="F959" t="str">
            <v>P1</v>
          </cell>
          <cell r="G959" t="str">
            <v>CLEAN IN PLACE</v>
          </cell>
          <cell r="H959" t="str">
            <v>Curd Area CIP</v>
          </cell>
          <cell r="I959" t="str">
            <v>Valve, Actuated Block</v>
          </cell>
          <cell r="J959"/>
          <cell r="K959"/>
          <cell r="L959"/>
          <cell r="M959"/>
          <cell r="N959"/>
          <cell r="O959"/>
          <cell r="P959"/>
          <cell r="Q959"/>
          <cell r="R959"/>
          <cell r="S959"/>
          <cell r="T959"/>
          <cell r="U959">
            <v>9</v>
          </cell>
          <cell r="V959" t="str">
            <v>Run to Failure</v>
          </cell>
          <cell r="W959"/>
        </row>
        <row r="960">
          <cell r="D960" t="str">
            <v>MEM-PRO-011-CIP-CAC-3981</v>
          </cell>
          <cell r="E960" t="str">
            <v>MP1-CHILL TANKS CIP SUPPLY DUMP VALVE</v>
          </cell>
          <cell r="F960" t="str">
            <v>P1</v>
          </cell>
          <cell r="G960" t="str">
            <v>CLEAN IN PLACE</v>
          </cell>
          <cell r="H960" t="str">
            <v>Curd Area CIP</v>
          </cell>
          <cell r="I960"/>
          <cell r="J960"/>
          <cell r="K960"/>
          <cell r="L960"/>
          <cell r="M960"/>
          <cell r="N960"/>
          <cell r="O960"/>
          <cell r="P960"/>
          <cell r="Q960"/>
          <cell r="R960"/>
          <cell r="S960"/>
          <cell r="T960"/>
          <cell r="U960">
            <v>9</v>
          </cell>
          <cell r="V960" t="str">
            <v>Run to Failure</v>
          </cell>
          <cell r="W960"/>
        </row>
        <row r="961">
          <cell r="D961" t="str">
            <v>MEM-PRO-011-CIP-CAC-3986</v>
          </cell>
          <cell r="E961" t="str">
            <v>MP1-CHILL TANKS CIP SUPPLY BLOCK VLV</v>
          </cell>
          <cell r="F961" t="str">
            <v>P1</v>
          </cell>
          <cell r="G961" t="str">
            <v>CLEAN IN PLACE</v>
          </cell>
          <cell r="H961" t="str">
            <v>Curd Area CIP</v>
          </cell>
          <cell r="I961"/>
          <cell r="J961"/>
          <cell r="K961"/>
          <cell r="L961"/>
          <cell r="M961"/>
          <cell r="N961"/>
          <cell r="O961"/>
          <cell r="P961"/>
          <cell r="Q961"/>
          <cell r="R961"/>
          <cell r="S961"/>
          <cell r="T961"/>
          <cell r="U961">
            <v>9</v>
          </cell>
          <cell r="V961" t="str">
            <v>Run to Failure</v>
          </cell>
          <cell r="W961"/>
        </row>
        <row r="962">
          <cell r="D962" t="str">
            <v>MEM-PRO-011-CIP-CAC-4150</v>
          </cell>
          <cell r="E962" t="str">
            <v>MP1-ISOLATE WET-IN TUBE CIP SUPPLY VALVE</v>
          </cell>
          <cell r="F962" t="str">
            <v>P1</v>
          </cell>
          <cell r="G962" t="str">
            <v>CLEAN IN PLACE</v>
          </cell>
          <cell r="H962" t="str">
            <v>Curd Area CIP</v>
          </cell>
          <cell r="I962" t="str">
            <v>Valve, Actuated Block</v>
          </cell>
          <cell r="J962"/>
          <cell r="K962"/>
          <cell r="L962"/>
          <cell r="M962"/>
          <cell r="N962"/>
          <cell r="O962"/>
          <cell r="P962"/>
          <cell r="Q962"/>
          <cell r="R962"/>
          <cell r="S962"/>
          <cell r="T962"/>
          <cell r="U962">
            <v>9</v>
          </cell>
          <cell r="V962" t="str">
            <v>Run to Failure</v>
          </cell>
          <cell r="W962"/>
        </row>
        <row r="963">
          <cell r="D963" t="str">
            <v>MEM-PRO-011-CIP-CAC-4166</v>
          </cell>
          <cell r="E963" t="str">
            <v>MP1-P5000 CIP RETURN TO SEWER VALVE</v>
          </cell>
          <cell r="F963" t="str">
            <v>P1</v>
          </cell>
          <cell r="G963" t="str">
            <v>CLEAN IN PLACE</v>
          </cell>
          <cell r="H963" t="str">
            <v>Curd Area CIP</v>
          </cell>
          <cell r="I963"/>
          <cell r="J963"/>
          <cell r="K963"/>
          <cell r="L963"/>
          <cell r="M963"/>
          <cell r="N963"/>
          <cell r="O963"/>
          <cell r="P963"/>
          <cell r="Q963"/>
          <cell r="R963"/>
          <cell r="S963"/>
          <cell r="T963"/>
          <cell r="U963">
            <v>9</v>
          </cell>
          <cell r="V963" t="str">
            <v>Run to Failure</v>
          </cell>
          <cell r="W963"/>
        </row>
        <row r="964">
          <cell r="D964" t="str">
            <v>MEM-PRO-011-CIP-CAC-4559</v>
          </cell>
          <cell r="E964" t="str">
            <v>MP1-CENTRIFUGE PROD POT CIP DIVERT VALV</v>
          </cell>
          <cell r="F964" t="str">
            <v>P1</v>
          </cell>
          <cell r="G964" t="str">
            <v>CLEAN IN PLACE</v>
          </cell>
          <cell r="H964" t="str">
            <v>Curd Area CIP</v>
          </cell>
          <cell r="I964" t="str">
            <v>Valve, Control Linear Motion</v>
          </cell>
          <cell r="J964"/>
          <cell r="K964"/>
          <cell r="L964"/>
          <cell r="M964"/>
          <cell r="N964"/>
          <cell r="O964"/>
          <cell r="P964"/>
          <cell r="Q964"/>
          <cell r="R964"/>
          <cell r="S964"/>
          <cell r="T964"/>
          <cell r="U964">
            <v>9</v>
          </cell>
          <cell r="V964" t="str">
            <v>Run to Failure</v>
          </cell>
          <cell r="W964"/>
        </row>
        <row r="965">
          <cell r="D965" t="str">
            <v>MEM-PRO-011-BGY-FCS-4890</v>
          </cell>
          <cell r="E965" t="str">
            <v>BOGEY VACUUM PUMP</v>
          </cell>
          <cell r="F965" t="str">
            <v>P1</v>
          </cell>
          <cell r="G965" t="str">
            <v>BOGEY</v>
          </cell>
          <cell r="H965" t="str">
            <v>FLASH COOLING SYSTEM</v>
          </cell>
          <cell r="I965" t="str">
            <v>Pump, Vane</v>
          </cell>
          <cell r="J965"/>
          <cell r="K965"/>
          <cell r="L965">
            <v>16</v>
          </cell>
          <cell r="M965"/>
          <cell r="N965"/>
          <cell r="O965"/>
          <cell r="P965"/>
          <cell r="Q965"/>
          <cell r="R965"/>
          <cell r="S965"/>
          <cell r="T965"/>
          <cell r="U965">
            <v>8</v>
          </cell>
          <cell r="V965" t="str">
            <v>Stratagy</v>
          </cell>
          <cell r="W965">
            <v>8</v>
          </cell>
        </row>
        <row r="966">
          <cell r="D966" t="str">
            <v>MEM-PRO-011-HPF-SDF-4925</v>
          </cell>
          <cell r="E966" t="str">
            <v>MP1-#2 SSMG HI-PRESS DRYER FEED PUMP</v>
          </cell>
          <cell r="F966" t="str">
            <v>P1</v>
          </cell>
          <cell r="G966" t="str">
            <v>HIGH PRESSURE FEED</v>
          </cell>
          <cell r="H966" t="str">
            <v>SPRAY DRYER FEED</v>
          </cell>
          <cell r="I966" t="str">
            <v>High Pressure Pump</v>
          </cell>
          <cell r="J966" t="str">
            <v>Pump</v>
          </cell>
          <cell r="K966" t="str">
            <v>NORTH PLANT-1-NEQ</v>
          </cell>
          <cell r="L966" t="str">
            <v>Add</v>
          </cell>
          <cell r="M966"/>
          <cell r="N966"/>
          <cell r="O966"/>
          <cell r="P966"/>
          <cell r="Q966"/>
          <cell r="R966"/>
          <cell r="S966"/>
          <cell r="T966" t="str">
            <v>6-MTH MP1 #2 MC45 MG W/O BELT CHANGE</v>
          </cell>
          <cell r="U966">
            <v>7</v>
          </cell>
          <cell r="V966" t="str">
            <v>Stratagy</v>
          </cell>
          <cell r="W966">
            <v>7</v>
          </cell>
        </row>
        <row r="967">
          <cell r="D967" t="str">
            <v>MEM-PRO-011-CIP-DAC-3951</v>
          </cell>
          <cell r="E967" t="str">
            <v>MP1-DRYER CIP RETURN DIVERT VLV TO SANI</v>
          </cell>
          <cell r="F967" t="str">
            <v>P1</v>
          </cell>
          <cell r="G967" t="str">
            <v>CLEAN IN PLACE</v>
          </cell>
          <cell r="H967" t="str">
            <v>DRYER AREA CIP</v>
          </cell>
          <cell r="I967" t="str">
            <v>Valve, Control Linear Motion</v>
          </cell>
          <cell r="J967"/>
          <cell r="K967"/>
          <cell r="L967"/>
          <cell r="M967"/>
          <cell r="N967"/>
          <cell r="O967"/>
          <cell r="P967"/>
          <cell r="Q967"/>
          <cell r="R967"/>
          <cell r="S967"/>
          <cell r="T967"/>
          <cell r="U967">
            <v>9</v>
          </cell>
          <cell r="V967" t="str">
            <v>Run to Failure</v>
          </cell>
          <cell r="W967"/>
        </row>
        <row r="968">
          <cell r="D968" t="str">
            <v>MEM-PRO-011-CIP-DAC-3952</v>
          </cell>
          <cell r="E968" t="str">
            <v>MP1-DRYER CIP RETURN DIVERT VLV TO SANI</v>
          </cell>
          <cell r="F968" t="str">
            <v>P1</v>
          </cell>
          <cell r="G968" t="str">
            <v>CLEAN IN PLACE</v>
          </cell>
          <cell r="H968" t="str">
            <v>DRYER AREA CIP</v>
          </cell>
          <cell r="I968" t="str">
            <v>Valve, Control Linear Motion</v>
          </cell>
          <cell r="J968"/>
          <cell r="K968"/>
          <cell r="L968"/>
          <cell r="M968"/>
          <cell r="N968"/>
          <cell r="O968"/>
          <cell r="P968"/>
          <cell r="Q968"/>
          <cell r="R968"/>
          <cell r="S968"/>
          <cell r="T968"/>
          <cell r="U968">
            <v>9</v>
          </cell>
          <cell r="V968" t="str">
            <v>Run to Failure</v>
          </cell>
          <cell r="W968"/>
        </row>
        <row r="969">
          <cell r="D969" t="str">
            <v>MEM-PRO-011-CIP-DAC-3953</v>
          </cell>
          <cell r="E969" t="str">
            <v>MP1-DRYER CIP RETURN DIVERT VLV TO CIP</v>
          </cell>
          <cell r="F969" t="str">
            <v>P1</v>
          </cell>
          <cell r="G969" t="str">
            <v>CLEAN IN PLACE</v>
          </cell>
          <cell r="H969" t="str">
            <v>DRYER AREA CIP</v>
          </cell>
          <cell r="I969" t="str">
            <v>Valve, Control Linear Motion</v>
          </cell>
          <cell r="J969"/>
          <cell r="K969"/>
          <cell r="L969"/>
          <cell r="M969"/>
          <cell r="N969"/>
          <cell r="O969"/>
          <cell r="P969"/>
          <cell r="Q969"/>
          <cell r="R969"/>
          <cell r="S969"/>
          <cell r="T969"/>
          <cell r="U969">
            <v>9</v>
          </cell>
          <cell r="V969" t="str">
            <v>Run to Failure</v>
          </cell>
          <cell r="W969"/>
        </row>
        <row r="970">
          <cell r="D970" t="str">
            <v>MEM-PRO-011-CIP-DAC-4602</v>
          </cell>
          <cell r="E970" t="str">
            <v>MP1-#2 CHILL TANK CIP RETURN VALV SV-624</v>
          </cell>
          <cell r="F970" t="str">
            <v>P1</v>
          </cell>
          <cell r="G970" t="str">
            <v>CLEAN IN PLACE</v>
          </cell>
          <cell r="H970" t="str">
            <v>DRYER AREA CIP</v>
          </cell>
          <cell r="I970" t="str">
            <v>Valve, Control Linear Motion</v>
          </cell>
          <cell r="J970"/>
          <cell r="K970"/>
          <cell r="L970"/>
          <cell r="M970"/>
          <cell r="N970"/>
          <cell r="O970"/>
          <cell r="P970"/>
          <cell r="Q970"/>
          <cell r="R970"/>
          <cell r="S970"/>
          <cell r="T970"/>
          <cell r="U970">
            <v>9</v>
          </cell>
          <cell r="V970" t="str">
            <v>Run to Failure</v>
          </cell>
          <cell r="W970"/>
        </row>
        <row r="971">
          <cell r="D971" t="str">
            <v>MEM-PRO-011-CIP-DAC-4603</v>
          </cell>
          <cell r="E971" t="str">
            <v>MP1-#1 CHILL TANK CIP RETURN VALV SV-740</v>
          </cell>
          <cell r="F971" t="str">
            <v>P1</v>
          </cell>
          <cell r="G971" t="str">
            <v>CLEAN IN PLACE</v>
          </cell>
          <cell r="H971" t="str">
            <v>DRYER AREA CIP</v>
          </cell>
          <cell r="I971" t="str">
            <v>Valve, Control Linear Motion</v>
          </cell>
          <cell r="J971"/>
          <cell r="K971"/>
          <cell r="L971"/>
          <cell r="M971"/>
          <cell r="N971"/>
          <cell r="O971"/>
          <cell r="P971"/>
          <cell r="Q971"/>
          <cell r="R971"/>
          <cell r="S971"/>
          <cell r="T971"/>
          <cell r="U971">
            <v>9</v>
          </cell>
          <cell r="V971" t="str">
            <v>Run to Failure</v>
          </cell>
          <cell r="W971"/>
        </row>
        <row r="972">
          <cell r="D972" t="str">
            <v>MEM-PRO-011-HPF-SDF-4930</v>
          </cell>
          <cell r="E972" t="str">
            <v>MP1-#1 SSMG HI-PRESS DRYER FEED PUMP</v>
          </cell>
          <cell r="F972" t="str">
            <v>P1</v>
          </cell>
          <cell r="G972" t="str">
            <v>HIGH PRESSURE FEED</v>
          </cell>
          <cell r="H972" t="str">
            <v>SPRAY DRYER FEED</v>
          </cell>
          <cell r="I972" t="str">
            <v>Pump, Gear</v>
          </cell>
          <cell r="J972" t="str">
            <v>Pump</v>
          </cell>
          <cell r="K972" t="str">
            <v>NORTH PLANT-1-NEQ</v>
          </cell>
          <cell r="L972" t="str">
            <v>Add</v>
          </cell>
          <cell r="M972"/>
          <cell r="N972"/>
          <cell r="O972"/>
          <cell r="P972"/>
          <cell r="Q972"/>
          <cell r="R972"/>
          <cell r="S972"/>
          <cell r="T972" t="str">
            <v>6-MTH MP1 #1 MC45 MG W/O BELT CHANGE</v>
          </cell>
          <cell r="U972">
            <v>7</v>
          </cell>
          <cell r="V972" t="str">
            <v>Stratagy</v>
          </cell>
          <cell r="W972">
            <v>7</v>
          </cell>
        </row>
        <row r="973">
          <cell r="D973" t="str">
            <v>MEM-PRO-011-CIP-DAC-4621</v>
          </cell>
          <cell r="E973" t="str">
            <v>MP1-IDN CIP SUPPLY VALVE</v>
          </cell>
          <cell r="F973" t="str">
            <v>P1</v>
          </cell>
          <cell r="G973" t="str">
            <v>CLEAN IN PLACE</v>
          </cell>
          <cell r="H973" t="str">
            <v>DRYER AREA CIP</v>
          </cell>
          <cell r="I973"/>
          <cell r="J973"/>
          <cell r="K973"/>
          <cell r="L973"/>
          <cell r="M973"/>
          <cell r="N973"/>
          <cell r="O973"/>
          <cell r="P973"/>
          <cell r="Q973"/>
          <cell r="R973"/>
          <cell r="S973"/>
          <cell r="T973"/>
          <cell r="U973">
            <v>9</v>
          </cell>
          <cell r="V973" t="str">
            <v>Run to Failure</v>
          </cell>
          <cell r="W973"/>
        </row>
        <row r="974">
          <cell r="D974" t="str">
            <v>MEM-PRO-011-CIP-DAC-4622</v>
          </cell>
          <cell r="E974" t="str">
            <v>MP1-NEUT TK CIP SUPPLY VALVE SV-721</v>
          </cell>
          <cell r="F974" t="str">
            <v>P1</v>
          </cell>
          <cell r="G974" t="str">
            <v>CLEAN IN PLACE</v>
          </cell>
          <cell r="H974" t="str">
            <v>DRYER AREA CIP</v>
          </cell>
          <cell r="I974" t="str">
            <v>Valve, Control Linear Motion</v>
          </cell>
          <cell r="J974"/>
          <cell r="K974"/>
          <cell r="L974"/>
          <cell r="M974"/>
          <cell r="N974"/>
          <cell r="O974"/>
          <cell r="P974"/>
          <cell r="Q974"/>
          <cell r="R974"/>
          <cell r="S974"/>
          <cell r="T974"/>
          <cell r="U974">
            <v>9</v>
          </cell>
          <cell r="V974" t="str">
            <v>Run to Failure</v>
          </cell>
          <cell r="W974"/>
        </row>
        <row r="975">
          <cell r="D975" t="str">
            <v>MEM-PRO-011-CIP-DAC-4684</v>
          </cell>
          <cell r="E975" t="str">
            <v>MP1-NEUTRAL TANK CIP RETURN VLV SV-627</v>
          </cell>
          <cell r="F975" t="str">
            <v>P1</v>
          </cell>
          <cell r="G975" t="str">
            <v>CLEAN IN PLACE</v>
          </cell>
          <cell r="H975" t="str">
            <v>DRYER AREA CIP</v>
          </cell>
          <cell r="I975" t="str">
            <v>Valve, Control Linear Motion</v>
          </cell>
          <cell r="J975"/>
          <cell r="K975"/>
          <cell r="L975"/>
          <cell r="M975"/>
          <cell r="N975"/>
          <cell r="O975"/>
          <cell r="P975"/>
          <cell r="Q975"/>
          <cell r="R975"/>
          <cell r="S975"/>
          <cell r="T975"/>
          <cell r="U975">
            <v>9</v>
          </cell>
          <cell r="V975" t="str">
            <v>Run to Failure</v>
          </cell>
          <cell r="W975"/>
        </row>
        <row r="976">
          <cell r="D976" t="str">
            <v>MEM-PRO-011-CIP-SAC-5000</v>
          </cell>
          <cell r="E976" t="str">
            <v>MP1-CIP CAUSTIC TANK</v>
          </cell>
          <cell r="F976" t="str">
            <v>P1</v>
          </cell>
          <cell r="G976" t="str">
            <v>CLEAN IN PLACE</v>
          </cell>
          <cell r="H976" t="str">
            <v>SHARED CIP</v>
          </cell>
          <cell r="I976" t="str">
            <v>Valve, Control Linear Motion</v>
          </cell>
          <cell r="J976"/>
          <cell r="K976"/>
          <cell r="L976"/>
          <cell r="M976"/>
          <cell r="N976"/>
          <cell r="O976"/>
          <cell r="P976"/>
          <cell r="Q976"/>
          <cell r="R976"/>
          <cell r="S976"/>
          <cell r="T976"/>
          <cell r="U976">
            <v>9</v>
          </cell>
          <cell r="V976" t="str">
            <v>Run to Failure</v>
          </cell>
          <cell r="W976"/>
        </row>
        <row r="977">
          <cell r="D977" t="str">
            <v>MEM-PRO-011-CIP-DAC-4770</v>
          </cell>
          <cell r="E977" t="str">
            <v>MP1-NEUTRAL TK CAUSTIC ADD CONTROL VLV</v>
          </cell>
          <cell r="F977" t="str">
            <v>P1</v>
          </cell>
          <cell r="G977" t="str">
            <v>CLEAN IN PLACE</v>
          </cell>
          <cell r="H977" t="str">
            <v>DRYER AREA CIP</v>
          </cell>
          <cell r="I977" t="str">
            <v>Valve, Control Linear Motion</v>
          </cell>
          <cell r="J977"/>
          <cell r="K977"/>
          <cell r="L977"/>
          <cell r="M977"/>
          <cell r="N977"/>
          <cell r="O977"/>
          <cell r="P977"/>
          <cell r="Q977"/>
          <cell r="R977"/>
          <cell r="S977"/>
          <cell r="T977"/>
          <cell r="U977">
            <v>9</v>
          </cell>
          <cell r="V977" t="str">
            <v>Run to Failure</v>
          </cell>
          <cell r="W977"/>
        </row>
        <row r="978">
          <cell r="D978" t="str">
            <v>MEM-PRO-011-CIP-DAC-4771</v>
          </cell>
          <cell r="E978" t="str">
            <v>MP1-NEUTRAL TK CAUSTIC ADDITION REGULATO</v>
          </cell>
          <cell r="F978" t="str">
            <v>P1</v>
          </cell>
          <cell r="G978" t="str">
            <v>CLEAN IN PLACE</v>
          </cell>
          <cell r="H978" t="str">
            <v>DRYER AREA CIP</v>
          </cell>
          <cell r="I978"/>
          <cell r="J978"/>
          <cell r="K978"/>
          <cell r="L978"/>
          <cell r="M978"/>
          <cell r="N978"/>
          <cell r="O978"/>
          <cell r="P978"/>
          <cell r="Q978"/>
          <cell r="R978"/>
          <cell r="S978"/>
          <cell r="T978"/>
          <cell r="U978">
            <v>9</v>
          </cell>
          <cell r="V978" t="str">
            <v>Run to Failure</v>
          </cell>
          <cell r="W978"/>
        </row>
        <row r="979">
          <cell r="D979" t="str">
            <v>MEM-PRO-011-CIP-DAC-4772</v>
          </cell>
          <cell r="E979" t="str">
            <v>MP1-NEUTRAL TK CAUSIC ADD BLCK VL SV-727</v>
          </cell>
          <cell r="F979" t="str">
            <v>P1</v>
          </cell>
          <cell r="G979" t="str">
            <v>CLEAN IN PLACE</v>
          </cell>
          <cell r="H979" t="str">
            <v>DRYER AREA CIP</v>
          </cell>
          <cell r="I979" t="str">
            <v>Valve, Actuated Block</v>
          </cell>
          <cell r="J979"/>
          <cell r="K979"/>
          <cell r="L979"/>
          <cell r="M979"/>
          <cell r="N979"/>
          <cell r="O979"/>
          <cell r="P979"/>
          <cell r="Q979"/>
          <cell r="R979"/>
          <cell r="S979"/>
          <cell r="T979"/>
          <cell r="U979">
            <v>9</v>
          </cell>
          <cell r="V979" t="str">
            <v>Run to Failure</v>
          </cell>
          <cell r="W979"/>
        </row>
        <row r="980">
          <cell r="D980" t="str">
            <v>MEM-PRO-011-CIP-DAC-4773</v>
          </cell>
          <cell r="E980" t="str">
            <v>MP1-NEUTRAL TK CAUSTIC ADDITION MAG-FLOW</v>
          </cell>
          <cell r="F980" t="str">
            <v>P1</v>
          </cell>
          <cell r="G980" t="str">
            <v>CLEAN IN PLACE</v>
          </cell>
          <cell r="H980" t="str">
            <v>DRYER AREA CIP</v>
          </cell>
          <cell r="I980" t="str">
            <v>Flowmeter, Magnetic</v>
          </cell>
          <cell r="J980"/>
          <cell r="K980"/>
          <cell r="L980"/>
          <cell r="M980"/>
          <cell r="N980"/>
          <cell r="O980"/>
          <cell r="P980"/>
          <cell r="Q980"/>
          <cell r="R980"/>
          <cell r="S980"/>
          <cell r="T980"/>
          <cell r="U980">
            <v>9</v>
          </cell>
          <cell r="V980" t="str">
            <v>Run to Failure</v>
          </cell>
          <cell r="W980"/>
        </row>
        <row r="981">
          <cell r="D981" t="str">
            <v>MEM-PRO-011-CIP-DAC-4824</v>
          </cell>
          <cell r="E981" t="str">
            <v>MP1 N. VACUUMIZER CIP FLOW #1</v>
          </cell>
          <cell r="F981" t="str">
            <v>P1</v>
          </cell>
          <cell r="G981" t="str">
            <v>CLEAN IN PLACE</v>
          </cell>
          <cell r="H981" t="str">
            <v>DRYER AREA CIP</v>
          </cell>
          <cell r="I981" t="str">
            <v>Flowmeter, Magnetic</v>
          </cell>
          <cell r="J981"/>
          <cell r="K981"/>
          <cell r="L981"/>
          <cell r="M981"/>
          <cell r="N981"/>
          <cell r="O981"/>
          <cell r="P981"/>
          <cell r="Q981"/>
          <cell r="R981"/>
          <cell r="S981"/>
          <cell r="T981"/>
          <cell r="U981">
            <v>9</v>
          </cell>
          <cell r="V981" t="str">
            <v>Run to Failure</v>
          </cell>
          <cell r="W981"/>
        </row>
        <row r="982">
          <cell r="D982" t="str">
            <v>MEM-PRO-011-CIP-DAC-4920</v>
          </cell>
          <cell r="E982" t="str">
            <v>MP1-SSMG EXCESS CIP RETURN VLV SV-723</v>
          </cell>
          <cell r="F982" t="str">
            <v>P1</v>
          </cell>
          <cell r="G982" t="str">
            <v>CLEAN IN PLACE</v>
          </cell>
          <cell r="H982" t="str">
            <v>DRYER AREA CIP</v>
          </cell>
          <cell r="I982" t="str">
            <v>Valve, Control Linear Motion</v>
          </cell>
          <cell r="J982"/>
          <cell r="K982"/>
          <cell r="L982"/>
          <cell r="M982"/>
          <cell r="N982"/>
          <cell r="O982"/>
          <cell r="P982"/>
          <cell r="Q982"/>
          <cell r="R982"/>
          <cell r="S982"/>
          <cell r="T982"/>
          <cell r="U982">
            <v>9</v>
          </cell>
          <cell r="V982" t="str">
            <v>Run to Failure</v>
          </cell>
          <cell r="W982"/>
        </row>
        <row r="983">
          <cell r="D983" t="str">
            <v>MEM-PRO-011-CIP-MAC-5600</v>
          </cell>
          <cell r="E983" t="str">
            <v>PROCESS WATER TO CHEMICAL ( SHOT TANK)</v>
          </cell>
          <cell r="F983" t="str">
            <v>P1</v>
          </cell>
          <cell r="G983" t="str">
            <v>CLEAN IN PLACE</v>
          </cell>
          <cell r="H983" t="str">
            <v>Membrane Area CIP</v>
          </cell>
          <cell r="I983" t="str">
            <v>Valve, Actuated Block</v>
          </cell>
          <cell r="J983"/>
          <cell r="K983"/>
          <cell r="L983"/>
          <cell r="M983"/>
          <cell r="N983"/>
          <cell r="O983"/>
          <cell r="P983"/>
          <cell r="Q983"/>
          <cell r="R983"/>
          <cell r="S983"/>
          <cell r="T983"/>
          <cell r="U983">
            <v>9</v>
          </cell>
          <cell r="V983" t="str">
            <v>Run to Failure</v>
          </cell>
          <cell r="W983"/>
        </row>
        <row r="984">
          <cell r="D984" t="str">
            <v>MEM-PRO-011-CIP-TAC-5000</v>
          </cell>
          <cell r="E984" t="str">
            <v>MP1-CIP CAUSTIC TANK</v>
          </cell>
          <cell r="F984" t="str">
            <v>P1</v>
          </cell>
          <cell r="G984" t="str">
            <v>CLEAN IN PLACE</v>
          </cell>
          <cell r="H984" t="str">
            <v>TANKS, BINS &amp; SILOS</v>
          </cell>
          <cell r="I984" t="str">
            <v>Tank</v>
          </cell>
          <cell r="J984"/>
          <cell r="K984"/>
          <cell r="L984"/>
          <cell r="M984"/>
          <cell r="N984"/>
          <cell r="O984"/>
          <cell r="P984"/>
          <cell r="Q984"/>
          <cell r="R984"/>
          <cell r="S984"/>
          <cell r="T984" t="str">
            <v>24-MTH I/E MP1 CAUSTIC TK LEVEL X-MTR</v>
          </cell>
          <cell r="U984">
            <v>8</v>
          </cell>
          <cell r="V984" t="str">
            <v>Stratagy</v>
          </cell>
          <cell r="W984"/>
        </row>
        <row r="985">
          <cell r="D985" t="str">
            <v>MEM-PRO-011-CIP-TAC-5005</v>
          </cell>
          <cell r="E985" t="str">
            <v>MP1-CIP CAUSTIC TANK AGITATOR</v>
          </cell>
          <cell r="F985" t="str">
            <v>P1</v>
          </cell>
          <cell r="G985" t="str">
            <v>CLEAN IN PLACE</v>
          </cell>
          <cell r="H985" t="str">
            <v>TANKS, BINS &amp; SILOS</v>
          </cell>
          <cell r="I985"/>
          <cell r="J985"/>
          <cell r="K985"/>
          <cell r="L985"/>
          <cell r="M985"/>
          <cell r="N985"/>
          <cell r="O985"/>
          <cell r="P985"/>
          <cell r="Q985"/>
          <cell r="R985"/>
          <cell r="S985"/>
          <cell r="T985"/>
          <cell r="U985">
            <v>9</v>
          </cell>
          <cell r="V985" t="str">
            <v>Run to Failure</v>
          </cell>
          <cell r="W985" t="str">
            <v>do not have?? Duplicate</v>
          </cell>
        </row>
        <row r="986">
          <cell r="D986" t="str">
            <v>MEM-PRO-011-CIP-SAC-5005</v>
          </cell>
          <cell r="E986" t="str">
            <v>MP1-CIP CAUSTIC TANK AGITATOR</v>
          </cell>
          <cell r="F986" t="str">
            <v>P1</v>
          </cell>
          <cell r="G986" t="str">
            <v>CLEAN IN PLACE</v>
          </cell>
          <cell r="H986" t="str">
            <v>SHARED CIP</v>
          </cell>
          <cell r="I986"/>
          <cell r="J986"/>
          <cell r="K986"/>
          <cell r="L986"/>
          <cell r="M986"/>
          <cell r="N986"/>
          <cell r="O986"/>
          <cell r="P986"/>
          <cell r="Q986"/>
          <cell r="R986"/>
          <cell r="S986"/>
          <cell r="T986"/>
          <cell r="U986">
            <v>9</v>
          </cell>
          <cell r="V986" t="str">
            <v>Run to Failure</v>
          </cell>
          <cell r="W986" t="str">
            <v>do not have???</v>
          </cell>
        </row>
        <row r="987">
          <cell r="D987" t="str">
            <v>MEM-PRO-011-CIP-SAC-5007</v>
          </cell>
          <cell r="E987" t="str">
            <v>MP1-CIP SUPPLY PUMP</v>
          </cell>
          <cell r="F987" t="str">
            <v>P1</v>
          </cell>
          <cell r="G987" t="str">
            <v>CLEAN IN PLACE</v>
          </cell>
          <cell r="H987" t="str">
            <v>SHARED CIP</v>
          </cell>
          <cell r="I987" t="str">
            <v>Pump, Centrifugal</v>
          </cell>
          <cell r="J987"/>
          <cell r="K987"/>
          <cell r="L987" t="str">
            <v>addd</v>
          </cell>
          <cell r="M987"/>
          <cell r="N987"/>
          <cell r="O987"/>
          <cell r="P987"/>
          <cell r="Q987"/>
          <cell r="R987"/>
          <cell r="S987"/>
          <cell r="T987"/>
          <cell r="U987">
            <v>8</v>
          </cell>
          <cell r="V987" t="str">
            <v>Stratagy</v>
          </cell>
          <cell r="W987">
            <v>4</v>
          </cell>
        </row>
        <row r="988">
          <cell r="D988" t="str">
            <v>MEM-PRO-011-CIP-MAC-5607</v>
          </cell>
          <cell r="E988" t="str">
            <v>MP1 MEMBRANE AREA CIP CHEMICAL SHOT TAN</v>
          </cell>
          <cell r="F988" t="str">
            <v>P1</v>
          </cell>
          <cell r="G988" t="str">
            <v>CLEAN IN PLACE</v>
          </cell>
          <cell r="H988" t="str">
            <v>Membrane Area CIP</v>
          </cell>
          <cell r="I988" t="str">
            <v>Tank</v>
          </cell>
          <cell r="J988"/>
          <cell r="K988"/>
          <cell r="L988"/>
          <cell r="M988"/>
          <cell r="N988"/>
          <cell r="O988"/>
          <cell r="P988"/>
          <cell r="Q988"/>
          <cell r="R988"/>
          <cell r="S988"/>
          <cell r="T988"/>
          <cell r="U988">
            <v>9</v>
          </cell>
          <cell r="V988" t="str">
            <v>Run to Failure</v>
          </cell>
          <cell r="W988"/>
        </row>
        <row r="989">
          <cell r="D989" t="str">
            <v>MEM-PRO-011-CIP-MAC-5608</v>
          </cell>
          <cell r="E989" t="str">
            <v>MMDU CHEMICAL (SHOT) TANK LOAD CELL</v>
          </cell>
          <cell r="F989" t="str">
            <v>P1</v>
          </cell>
          <cell r="G989" t="str">
            <v>CLEAN IN PLACE</v>
          </cell>
          <cell r="H989" t="str">
            <v>Membrane Area CIP</v>
          </cell>
          <cell r="I989" t="str">
            <v>Weight Transmitter, Load Cell</v>
          </cell>
          <cell r="J989"/>
          <cell r="K989"/>
          <cell r="L989"/>
          <cell r="M989"/>
          <cell r="N989"/>
          <cell r="O989"/>
          <cell r="P989"/>
          <cell r="Q989"/>
          <cell r="R989"/>
          <cell r="S989"/>
          <cell r="T989"/>
          <cell r="U989">
            <v>9</v>
          </cell>
          <cell r="V989" t="str">
            <v>Run to Failure</v>
          </cell>
          <cell r="W989"/>
        </row>
        <row r="990">
          <cell r="D990" t="str">
            <v>MEM-PRO-011-CIP-MAC-5609</v>
          </cell>
          <cell r="E990" t="str">
            <v>MMDU SHOT TANK DISCHARGE BLOCK VLV FV</v>
          </cell>
          <cell r="F990" t="str">
            <v>P1</v>
          </cell>
          <cell r="G990" t="str">
            <v>CLEAN IN PLACE</v>
          </cell>
          <cell r="H990" t="str">
            <v>Membrane Area CIP</v>
          </cell>
          <cell r="I990" t="str">
            <v>Valve, Actuated Block</v>
          </cell>
          <cell r="J990"/>
          <cell r="K990"/>
          <cell r="L990"/>
          <cell r="M990"/>
          <cell r="N990"/>
          <cell r="O990"/>
          <cell r="P990"/>
          <cell r="Q990"/>
          <cell r="R990"/>
          <cell r="S990"/>
          <cell r="T990"/>
          <cell r="U990">
            <v>9</v>
          </cell>
          <cell r="V990" t="str">
            <v>Run to Failure</v>
          </cell>
          <cell r="W990"/>
        </row>
        <row r="991">
          <cell r="D991" t="str">
            <v>MEM-PRO-011-CIP-SAC-3946</v>
          </cell>
          <cell r="E991" t="str">
            <v>MP1-CIP SUPPLY DIVERTER VALVE</v>
          </cell>
          <cell r="F991" t="str">
            <v>P1</v>
          </cell>
          <cell r="G991" t="str">
            <v>CLEAN IN PLACE</v>
          </cell>
          <cell r="H991" t="str">
            <v>SHARED CIP</v>
          </cell>
          <cell r="I991"/>
          <cell r="J991"/>
          <cell r="K991"/>
          <cell r="L991"/>
          <cell r="M991"/>
          <cell r="N991"/>
          <cell r="O991"/>
          <cell r="P991"/>
          <cell r="Q991"/>
          <cell r="R991"/>
          <cell r="S991"/>
          <cell r="T991"/>
          <cell r="U991">
            <v>9</v>
          </cell>
          <cell r="V991" t="str">
            <v>Run to Failure</v>
          </cell>
          <cell r="W991"/>
        </row>
        <row r="992">
          <cell r="D992" t="str">
            <v>MEM-PRO-011-CIP-SAC-3947</v>
          </cell>
          <cell r="E992" t="str">
            <v>MP1-CIP SUPPLY TO CHILL TK BLOCK VLV</v>
          </cell>
          <cell r="F992" t="str">
            <v>P1</v>
          </cell>
          <cell r="G992" t="str">
            <v>CLEAN IN PLACE</v>
          </cell>
          <cell r="H992" t="str">
            <v>SHARED CIP</v>
          </cell>
          <cell r="I992"/>
          <cell r="J992"/>
          <cell r="K992"/>
          <cell r="L992"/>
          <cell r="M992"/>
          <cell r="N992"/>
          <cell r="O992"/>
          <cell r="P992"/>
          <cell r="Q992"/>
          <cell r="R992"/>
          <cell r="S992"/>
          <cell r="T992"/>
          <cell r="U992">
            <v>9</v>
          </cell>
          <cell r="V992" t="str">
            <v>Run to Failure</v>
          </cell>
          <cell r="W992"/>
        </row>
        <row r="993">
          <cell r="D993" t="str">
            <v>MEM-PRO-011-CIP-SAC-3948</v>
          </cell>
          <cell r="E993" t="str">
            <v>MP1-SANI RINSE TK WELL WTR BLOCK VLV</v>
          </cell>
          <cell r="F993" t="str">
            <v>P1</v>
          </cell>
          <cell r="G993" t="str">
            <v>CLEAN IN PLACE</v>
          </cell>
          <cell r="H993" t="str">
            <v>SHARED CIP</v>
          </cell>
          <cell r="I993"/>
          <cell r="J993"/>
          <cell r="K993"/>
          <cell r="L993"/>
          <cell r="M993"/>
          <cell r="N993"/>
          <cell r="O993"/>
          <cell r="P993"/>
          <cell r="Q993"/>
          <cell r="R993"/>
          <cell r="S993"/>
          <cell r="T993"/>
          <cell r="U993">
            <v>9</v>
          </cell>
          <cell r="V993" t="str">
            <v>Run to Failure</v>
          </cell>
          <cell r="W993"/>
        </row>
        <row r="994">
          <cell r="D994" t="str">
            <v>MEM-PRO-011-CIP-SAC-3949</v>
          </cell>
          <cell r="E994" t="str">
            <v>MP1-CIP CAUS TK WELL WTR BLOCK VLV</v>
          </cell>
          <cell r="F994" t="str">
            <v>P1</v>
          </cell>
          <cell r="G994" t="str">
            <v>CLEAN IN PLACE</v>
          </cell>
          <cell r="H994" t="str">
            <v>SHARED CIP</v>
          </cell>
          <cell r="I994"/>
          <cell r="J994"/>
          <cell r="K994"/>
          <cell r="L994"/>
          <cell r="M994"/>
          <cell r="N994"/>
          <cell r="O994"/>
          <cell r="P994"/>
          <cell r="Q994"/>
          <cell r="R994"/>
          <cell r="S994"/>
          <cell r="T994"/>
          <cell r="U994">
            <v>9</v>
          </cell>
          <cell r="V994" t="str">
            <v>Run to Failure</v>
          </cell>
          <cell r="W994"/>
        </row>
        <row r="995">
          <cell r="D995" t="str">
            <v>MEM-PRO-011-CIP-SAC-3950</v>
          </cell>
          <cell r="E995" t="str">
            <v>MP1-CIP RETURN WELL WTR BLOCK VLV</v>
          </cell>
          <cell r="F995" t="str">
            <v>P1</v>
          </cell>
          <cell r="G995" t="str">
            <v>CLEAN IN PLACE</v>
          </cell>
          <cell r="H995" t="str">
            <v>SHARED CIP</v>
          </cell>
          <cell r="I995"/>
          <cell r="J995"/>
          <cell r="K995"/>
          <cell r="L995"/>
          <cell r="M995"/>
          <cell r="N995"/>
          <cell r="O995"/>
          <cell r="P995"/>
          <cell r="Q995"/>
          <cell r="R995"/>
          <cell r="S995"/>
          <cell r="T995"/>
          <cell r="U995">
            <v>9</v>
          </cell>
          <cell r="V995" t="str">
            <v>Run to Failure</v>
          </cell>
          <cell r="W995"/>
        </row>
        <row r="996">
          <cell r="D996" t="str">
            <v>MEM-PRO-011-CIP-SAC-4547</v>
          </cell>
          <cell r="E996" t="str">
            <v>P1 SHARPLES HEAT EXCHANGER CIP RETURN</v>
          </cell>
          <cell r="F996" t="str">
            <v>P1</v>
          </cell>
          <cell r="G996" t="str">
            <v>CLEAN IN PLACE</v>
          </cell>
          <cell r="H996" t="str">
            <v>SHARED CIP</v>
          </cell>
          <cell r="I996" t="str">
            <v>Valve, Control Linear Motion</v>
          </cell>
          <cell r="J996"/>
          <cell r="K996"/>
          <cell r="L996"/>
          <cell r="M996"/>
          <cell r="N996"/>
          <cell r="O996"/>
          <cell r="P996"/>
          <cell r="Q996"/>
          <cell r="R996"/>
          <cell r="S996"/>
          <cell r="T996"/>
          <cell r="U996">
            <v>9</v>
          </cell>
          <cell r="V996" t="str">
            <v>Run to Failure</v>
          </cell>
          <cell r="W996"/>
        </row>
        <row r="997">
          <cell r="D997" t="str">
            <v>MEM-PRO-011-CIP-TAC-5007</v>
          </cell>
          <cell r="E997" t="str">
            <v>MP1-CIP SUPPLY PUMP</v>
          </cell>
          <cell r="F997" t="str">
            <v>P1</v>
          </cell>
          <cell r="G997" t="str">
            <v>CLEAN IN PLACE</v>
          </cell>
          <cell r="H997" t="str">
            <v>TANKS, BINS &amp; SILOS</v>
          </cell>
          <cell r="I997" t="str">
            <v>Motor AC</v>
          </cell>
          <cell r="J997"/>
          <cell r="K997"/>
          <cell r="L997"/>
          <cell r="M997"/>
          <cell r="N997"/>
          <cell r="O997"/>
          <cell r="P997"/>
          <cell r="Q997"/>
          <cell r="R997"/>
          <cell r="S997"/>
          <cell r="T997"/>
          <cell r="U997">
            <v>9</v>
          </cell>
          <cell r="V997" t="str">
            <v>Run to Failure</v>
          </cell>
          <cell r="W997" t="str">
            <v>Duplicate</v>
          </cell>
        </row>
        <row r="998">
          <cell r="D998" t="str">
            <v>MEM-PRO-011-CIP-SAC-5001</v>
          </cell>
          <cell r="E998" t="str">
            <v>MP1-CIP CAUSTIC TANK MAG FMETER</v>
          </cell>
          <cell r="F998" t="str">
            <v>P1</v>
          </cell>
          <cell r="G998" t="str">
            <v>CLEAN IN PLACE</v>
          </cell>
          <cell r="H998" t="str">
            <v>SHARED CIP</v>
          </cell>
          <cell r="I998"/>
          <cell r="J998"/>
          <cell r="K998"/>
          <cell r="L998"/>
          <cell r="M998"/>
          <cell r="N998"/>
          <cell r="O998"/>
          <cell r="P998"/>
          <cell r="Q998"/>
          <cell r="R998"/>
          <cell r="S998"/>
          <cell r="T998"/>
          <cell r="U998">
            <v>9</v>
          </cell>
          <cell r="V998" t="str">
            <v>Run to Failure</v>
          </cell>
          <cell r="W998"/>
        </row>
        <row r="999">
          <cell r="D999" t="str">
            <v>MEM-PRO-011-CIP-SAC-5002</v>
          </cell>
          <cell r="E999" t="str">
            <v>MP1-CIP CAUSTIC TANK TEMP TRANSMITTER</v>
          </cell>
          <cell r="F999" t="str">
            <v>P1</v>
          </cell>
          <cell r="G999" t="str">
            <v>CLEAN IN PLACE</v>
          </cell>
          <cell r="H999" t="str">
            <v>SHARED CIP</v>
          </cell>
          <cell r="I999"/>
          <cell r="J999"/>
          <cell r="K999"/>
          <cell r="L999"/>
          <cell r="M999"/>
          <cell r="N999"/>
          <cell r="O999"/>
          <cell r="P999"/>
          <cell r="Q999"/>
          <cell r="R999"/>
          <cell r="S999"/>
          <cell r="T999" t="str">
            <v>18-MTH I/E P1 CAUSTIC TK TEMP X-MTR</v>
          </cell>
          <cell r="U999">
            <v>8</v>
          </cell>
          <cell r="V999" t="str">
            <v>Stratagy</v>
          </cell>
          <cell r="W999"/>
        </row>
        <row r="1000">
          <cell r="D1000" t="str">
            <v>MEM-PRO-011-CIP-SAC-5003</v>
          </cell>
          <cell r="E1000" t="str">
            <v>MP1-CIP CAUSTIC TANK LEVEL X-MTR</v>
          </cell>
          <cell r="F1000" t="str">
            <v>P1</v>
          </cell>
          <cell r="G1000" t="str">
            <v>CLEAN IN PLACE</v>
          </cell>
          <cell r="H1000" t="str">
            <v>SHARED CIP</v>
          </cell>
          <cell r="I1000"/>
          <cell r="J1000"/>
          <cell r="K1000"/>
          <cell r="L1000"/>
          <cell r="M1000"/>
          <cell r="N1000"/>
          <cell r="O1000"/>
          <cell r="P1000"/>
          <cell r="Q1000"/>
          <cell r="R1000"/>
          <cell r="S1000"/>
          <cell r="T1000"/>
          <cell r="U1000">
            <v>9</v>
          </cell>
          <cell r="V1000" t="str">
            <v>Run to Failure</v>
          </cell>
          <cell r="W1000"/>
        </row>
        <row r="1001">
          <cell r="D1001" t="str">
            <v>MEM-PRO-011-CIP-SAC-5004</v>
          </cell>
          <cell r="E1001" t="str">
            <v>MP1-CIP CAUSTIC ADD BLOCK VALVE SV-802</v>
          </cell>
          <cell r="F1001" t="str">
            <v>P1</v>
          </cell>
          <cell r="G1001" t="str">
            <v>CLEAN IN PLACE</v>
          </cell>
          <cell r="H1001" t="str">
            <v>SHARED CIP</v>
          </cell>
          <cell r="I1001"/>
          <cell r="J1001"/>
          <cell r="K1001"/>
          <cell r="L1001"/>
          <cell r="M1001"/>
          <cell r="N1001"/>
          <cell r="O1001"/>
          <cell r="P1001"/>
          <cell r="Q1001"/>
          <cell r="R1001"/>
          <cell r="S1001"/>
          <cell r="T1001"/>
          <cell r="U1001">
            <v>9</v>
          </cell>
          <cell r="V1001" t="str">
            <v>Run to Failure</v>
          </cell>
          <cell r="W1001"/>
        </row>
        <row r="1002">
          <cell r="D1002" t="str">
            <v>MEM-PRO-011-CIP-SAC-5017</v>
          </cell>
          <cell r="E1002" t="str">
            <v>CIP CAUSTIC TK CONDUCTVTY LOOP PUMP</v>
          </cell>
          <cell r="F1002" t="str">
            <v>P1</v>
          </cell>
          <cell r="G1002" t="str">
            <v>CLEAN IN PLACE</v>
          </cell>
          <cell r="H1002" t="str">
            <v>SHARED CIP</v>
          </cell>
          <cell r="I1002"/>
          <cell r="J1002"/>
          <cell r="K1002"/>
          <cell r="L1002"/>
          <cell r="M1002"/>
          <cell r="N1002"/>
          <cell r="O1002"/>
          <cell r="P1002"/>
          <cell r="Q1002"/>
          <cell r="R1002"/>
          <cell r="S1002"/>
          <cell r="T1002"/>
          <cell r="U1002">
            <v>9</v>
          </cell>
          <cell r="V1002" t="str">
            <v>Run to Failure</v>
          </cell>
          <cell r="W1002" t="str">
            <v>do not use</v>
          </cell>
        </row>
        <row r="1003">
          <cell r="D1003" t="str">
            <v>MEM-PRO-011-CIP-SAC-5006</v>
          </cell>
          <cell r="E1003" t="str">
            <v>MP1-CIP CAUSTIC TANK DISCH VALVE SV-803</v>
          </cell>
          <cell r="F1003" t="str">
            <v>P1</v>
          </cell>
          <cell r="G1003" t="str">
            <v>CLEAN IN PLACE</v>
          </cell>
          <cell r="H1003" t="str">
            <v>SHARED CIP</v>
          </cell>
          <cell r="I1003"/>
          <cell r="J1003"/>
          <cell r="K1003"/>
          <cell r="L1003"/>
          <cell r="M1003"/>
          <cell r="N1003"/>
          <cell r="O1003"/>
          <cell r="P1003"/>
          <cell r="Q1003"/>
          <cell r="R1003"/>
          <cell r="S1003"/>
          <cell r="T1003"/>
          <cell r="U1003">
            <v>9</v>
          </cell>
          <cell r="V1003" t="str">
            <v>Run to Failure</v>
          </cell>
          <cell r="W1003"/>
        </row>
        <row r="1004">
          <cell r="D1004" t="str">
            <v>MEM-PRO-011-CIP-TAC-5017</v>
          </cell>
          <cell r="E1004" t="str">
            <v>CIP CAUSTIC TK CONDUCTVTY LOOP PUMP</v>
          </cell>
          <cell r="F1004" t="str">
            <v>P1</v>
          </cell>
          <cell r="G1004" t="str">
            <v>CLEAN IN PLACE</v>
          </cell>
          <cell r="H1004" t="str">
            <v>TANKS, BINS &amp; SILOS</v>
          </cell>
          <cell r="I1004" t="str">
            <v>Pump, Centrifugal</v>
          </cell>
          <cell r="J1004"/>
          <cell r="K1004"/>
          <cell r="L1004"/>
          <cell r="M1004"/>
          <cell r="N1004"/>
          <cell r="O1004"/>
          <cell r="P1004"/>
          <cell r="Q1004"/>
          <cell r="R1004"/>
          <cell r="S1004"/>
          <cell r="T1004"/>
          <cell r="U1004">
            <v>9</v>
          </cell>
          <cell r="V1004" t="str">
            <v>Run to Failure</v>
          </cell>
          <cell r="W1004" t="str">
            <v>do not use Duplicate</v>
          </cell>
        </row>
        <row r="1005">
          <cell r="D1005" t="str">
            <v>MEM-PRO-011-CIP-SAC-5013</v>
          </cell>
          <cell r="E1005" t="str">
            <v>MP1-CIP CAUSTIC TK STM SPARGE BLCK VLV</v>
          </cell>
          <cell r="F1005" t="str">
            <v>P1</v>
          </cell>
          <cell r="G1005" t="str">
            <v>CLEAN IN PLACE</v>
          </cell>
          <cell r="H1005" t="str">
            <v>SHARED CIP</v>
          </cell>
          <cell r="I1005" t="str">
            <v>Valve</v>
          </cell>
          <cell r="J1005"/>
          <cell r="K1005"/>
          <cell r="L1005"/>
          <cell r="M1005"/>
          <cell r="N1005"/>
          <cell r="O1005"/>
          <cell r="P1005"/>
          <cell r="Q1005"/>
          <cell r="R1005"/>
          <cell r="S1005"/>
          <cell r="T1005"/>
          <cell r="U1005">
            <v>9</v>
          </cell>
          <cell r="V1005" t="str">
            <v>Run to Failure</v>
          </cell>
          <cell r="W1005"/>
        </row>
        <row r="1006">
          <cell r="D1006" t="str">
            <v>MEM-PRO-011-CIP-SAC-5015</v>
          </cell>
          <cell r="E1006" t="str">
            <v>MP1-CIP CAUSTIC TANK STEAM SPRGERS</v>
          </cell>
          <cell r="F1006" t="str">
            <v>P1</v>
          </cell>
          <cell r="G1006" t="str">
            <v>CLEAN IN PLACE</v>
          </cell>
          <cell r="H1006" t="str">
            <v>SHARED CIP</v>
          </cell>
          <cell r="I1006"/>
          <cell r="J1006"/>
          <cell r="K1006"/>
          <cell r="L1006"/>
          <cell r="M1006"/>
          <cell r="N1006"/>
          <cell r="O1006"/>
          <cell r="P1006"/>
          <cell r="Q1006"/>
          <cell r="R1006"/>
          <cell r="S1006"/>
          <cell r="T1006"/>
          <cell r="U1006">
            <v>9</v>
          </cell>
          <cell r="V1006" t="str">
            <v>Run to Failure</v>
          </cell>
          <cell r="W1006"/>
        </row>
        <row r="1007">
          <cell r="D1007" t="str">
            <v>MEM-PRO-011-CIP-SAC-5016</v>
          </cell>
          <cell r="E1007" t="str">
            <v>CIP SUPPLY PUMP FLOWMETER</v>
          </cell>
          <cell r="F1007" t="str">
            <v>P1</v>
          </cell>
          <cell r="G1007" t="str">
            <v>CLEAN IN PLACE</v>
          </cell>
          <cell r="H1007" t="str">
            <v>SHARED CIP</v>
          </cell>
          <cell r="I1007"/>
          <cell r="J1007"/>
          <cell r="K1007"/>
          <cell r="L1007"/>
          <cell r="M1007"/>
          <cell r="N1007"/>
          <cell r="O1007"/>
          <cell r="P1007"/>
          <cell r="Q1007"/>
          <cell r="R1007"/>
          <cell r="S1007"/>
          <cell r="T1007"/>
          <cell r="U1007">
            <v>9</v>
          </cell>
          <cell r="V1007" t="str">
            <v>Run to Failure</v>
          </cell>
        </row>
        <row r="1008">
          <cell r="D1008" t="str">
            <v>MEM-PRO-011-CIP-TAC-5022</v>
          </cell>
          <cell r="E1008" t="str">
            <v>MP1-SANITIZE TANK NORTH AGITATOR</v>
          </cell>
          <cell r="F1008" t="str">
            <v>P1</v>
          </cell>
          <cell r="G1008" t="str">
            <v>CLEAN IN PLACE</v>
          </cell>
          <cell r="H1008" t="str">
            <v>TANKS, BINS &amp; SILOS</v>
          </cell>
          <cell r="I1008" t="str">
            <v>Motor AC</v>
          </cell>
          <cell r="J1008"/>
          <cell r="K1008"/>
          <cell r="L1008"/>
          <cell r="M1008"/>
          <cell r="N1008"/>
          <cell r="O1008"/>
          <cell r="P1008"/>
          <cell r="Q1008"/>
          <cell r="R1008"/>
          <cell r="S1008"/>
          <cell r="T1008"/>
          <cell r="U1008">
            <v>9</v>
          </cell>
          <cell r="V1008" t="str">
            <v>Run to Failure</v>
          </cell>
          <cell r="W1008" t="str">
            <v>duplicate</v>
          </cell>
        </row>
        <row r="1009">
          <cell r="D1009" t="str">
            <v>MEM-PRO-011-CIP-SAC-5020</v>
          </cell>
          <cell r="E1009" t="str">
            <v>MP1-CIP DILUTE SANITIZER TANK (P1)</v>
          </cell>
          <cell r="F1009" t="str">
            <v>P1</v>
          </cell>
          <cell r="G1009" t="str">
            <v>CLEAN IN PLACE</v>
          </cell>
          <cell r="H1009" t="str">
            <v>SHARED CIP</v>
          </cell>
          <cell r="I1009"/>
          <cell r="J1009"/>
          <cell r="K1009"/>
          <cell r="L1009"/>
          <cell r="M1009"/>
          <cell r="N1009"/>
          <cell r="O1009"/>
          <cell r="P1009"/>
          <cell r="Q1009"/>
          <cell r="R1009"/>
          <cell r="S1009"/>
          <cell r="T1009"/>
          <cell r="U1009">
            <v>9</v>
          </cell>
          <cell r="V1009" t="str">
            <v>Run to Failure</v>
          </cell>
          <cell r="W1009"/>
        </row>
        <row r="1010">
          <cell r="D1010" t="str">
            <v>MEM-PRO-011-CIP-SAC-5021</v>
          </cell>
          <cell r="E1010" t="str">
            <v>MP1-SANITIZER/RINSE TK LEVEL X-MTR</v>
          </cell>
          <cell r="F1010" t="str">
            <v>P1</v>
          </cell>
          <cell r="G1010" t="str">
            <v>CLEAN IN PLACE</v>
          </cell>
          <cell r="H1010" t="str">
            <v>SHARED CIP</v>
          </cell>
          <cell r="I1010"/>
          <cell r="J1010"/>
          <cell r="K1010"/>
          <cell r="L1010"/>
          <cell r="M1010"/>
          <cell r="N1010"/>
          <cell r="O1010"/>
          <cell r="P1010"/>
          <cell r="Q1010"/>
          <cell r="R1010"/>
          <cell r="S1010"/>
          <cell r="T1010" t="str">
            <v>24-MTH I/E MP1 SAN/RIN TK LEVEL X-MTR</v>
          </cell>
          <cell r="U1010">
            <v>8</v>
          </cell>
          <cell r="V1010" t="str">
            <v>Stratagy</v>
          </cell>
          <cell r="W1010"/>
        </row>
        <row r="1011">
          <cell r="D1011" t="str">
            <v>MEM-PRO-011-CIP-SAC-5022</v>
          </cell>
          <cell r="E1011" t="str">
            <v>MP1-SANITIZE TANK NORTH AGITATOR</v>
          </cell>
          <cell r="F1011" t="str">
            <v>P1</v>
          </cell>
          <cell r="G1011" t="str">
            <v>CLEAN IN PLACE</v>
          </cell>
          <cell r="H1011" t="str">
            <v>SHARED CIP</v>
          </cell>
          <cell r="I1011"/>
          <cell r="J1011"/>
          <cell r="K1011"/>
          <cell r="L1011"/>
          <cell r="M1011"/>
          <cell r="N1011"/>
          <cell r="O1011"/>
          <cell r="P1011"/>
          <cell r="Q1011"/>
          <cell r="R1011"/>
          <cell r="S1011"/>
          <cell r="T1011"/>
          <cell r="U1011">
            <v>9</v>
          </cell>
          <cell r="V1011" t="str">
            <v>Run to Failure</v>
          </cell>
          <cell r="W1011" t="str">
            <v>do not use</v>
          </cell>
        </row>
        <row r="1012">
          <cell r="D1012" t="str">
            <v>MEM-PRO-011-CIP-SAC-5023</v>
          </cell>
          <cell r="E1012" t="str">
            <v>MP1-SANITIZE TANK DISCHARGE VALVE</v>
          </cell>
          <cell r="F1012" t="str">
            <v>P1</v>
          </cell>
          <cell r="G1012" t="str">
            <v>CLEAN IN PLACE</v>
          </cell>
          <cell r="H1012" t="str">
            <v>SHARED CIP</v>
          </cell>
          <cell r="I1012"/>
          <cell r="J1012"/>
          <cell r="K1012"/>
          <cell r="L1012"/>
          <cell r="M1012"/>
          <cell r="N1012"/>
          <cell r="O1012"/>
          <cell r="P1012"/>
          <cell r="Q1012"/>
          <cell r="R1012"/>
          <cell r="S1012"/>
          <cell r="T1012"/>
          <cell r="U1012">
            <v>9</v>
          </cell>
          <cell r="V1012" t="str">
            <v>Run to Failure</v>
          </cell>
          <cell r="W1012"/>
        </row>
        <row r="1013">
          <cell r="D1013" t="str">
            <v>MEM-PRO-011-CIP-SAC-5028</v>
          </cell>
          <cell r="E1013" t="str">
            <v>MP1-SANITIZE TANK 140 DEG. WATER DIVERT</v>
          </cell>
          <cell r="F1013" t="str">
            <v>P1</v>
          </cell>
          <cell r="G1013" t="str">
            <v>CLEAN IN PLACE</v>
          </cell>
          <cell r="H1013" t="str">
            <v>SHARED CIP</v>
          </cell>
          <cell r="I1013"/>
          <cell r="J1013"/>
          <cell r="K1013"/>
          <cell r="L1013" t="str">
            <v>Valve</v>
          </cell>
          <cell r="M1013"/>
          <cell r="N1013"/>
          <cell r="O1013"/>
          <cell r="P1013"/>
          <cell r="Q1013"/>
          <cell r="R1013"/>
          <cell r="S1013"/>
          <cell r="T1013"/>
          <cell r="U1013">
            <v>8</v>
          </cell>
          <cell r="V1013" t="str">
            <v>Stratagy</v>
          </cell>
          <cell r="W1013"/>
        </row>
        <row r="1014">
          <cell r="D1014" t="str">
            <v>MEM-PRO-011-CIP-SAC-5029</v>
          </cell>
          <cell r="E1014" t="str">
            <v>MP1-SANITIZE TANK STEAM FLOW CTROL VALVE</v>
          </cell>
          <cell r="F1014" t="str">
            <v>P1</v>
          </cell>
          <cell r="G1014" t="str">
            <v>CLEAN IN PLACE</v>
          </cell>
          <cell r="H1014" t="str">
            <v>SHARED CIP</v>
          </cell>
          <cell r="I1014"/>
          <cell r="J1014"/>
          <cell r="K1014"/>
          <cell r="L1014"/>
          <cell r="M1014"/>
          <cell r="N1014"/>
          <cell r="O1014"/>
          <cell r="P1014"/>
          <cell r="Q1014"/>
          <cell r="R1014"/>
          <cell r="S1014"/>
          <cell r="T1014"/>
          <cell r="U1014">
            <v>9</v>
          </cell>
          <cell r="V1014" t="str">
            <v>Run to Failure</v>
          </cell>
          <cell r="W1014"/>
        </row>
        <row r="1015">
          <cell r="D1015" t="str">
            <v>MEM-PRO-011-CIP-TAC-5030</v>
          </cell>
          <cell r="E1015" t="str">
            <v>MP1-SANITIZE TANK SOUTH AGITATOR</v>
          </cell>
          <cell r="F1015" t="str">
            <v>P1</v>
          </cell>
          <cell r="G1015" t="str">
            <v>CLEAN IN PLACE</v>
          </cell>
          <cell r="H1015" t="str">
            <v>TANKS, BINS &amp; SILOS</v>
          </cell>
          <cell r="I1015"/>
          <cell r="J1015"/>
          <cell r="K1015"/>
          <cell r="L1015"/>
          <cell r="M1015"/>
          <cell r="N1015"/>
          <cell r="O1015"/>
          <cell r="P1015"/>
          <cell r="Q1015"/>
          <cell r="R1015"/>
          <cell r="S1015"/>
          <cell r="T1015"/>
          <cell r="U1015">
            <v>9</v>
          </cell>
          <cell r="V1015" t="str">
            <v>Run to Failure</v>
          </cell>
          <cell r="W1015" t="str">
            <v>duplicate</v>
          </cell>
        </row>
        <row r="1016">
          <cell r="D1016" t="str">
            <v>MEM-PRO-011-CIP-SAC-5035</v>
          </cell>
          <cell r="E1016" t="str">
            <v>MP1-140 DEG. WATER BLOCK VALVE</v>
          </cell>
          <cell r="F1016" t="str">
            <v>P1</v>
          </cell>
          <cell r="G1016" t="str">
            <v>CLEAN IN PLACE</v>
          </cell>
          <cell r="H1016" t="str">
            <v>SHARED CIP</v>
          </cell>
          <cell r="I1016" t="str">
            <v>Valve</v>
          </cell>
          <cell r="J1016"/>
          <cell r="K1016"/>
          <cell r="L1016"/>
          <cell r="M1016"/>
          <cell r="N1016"/>
          <cell r="O1016"/>
          <cell r="P1016"/>
          <cell r="Q1016"/>
          <cell r="R1016"/>
          <cell r="S1016"/>
          <cell r="T1016"/>
          <cell r="U1016">
            <v>9</v>
          </cell>
          <cell r="V1016" t="str">
            <v>Run to Failure</v>
          </cell>
          <cell r="W1016"/>
        </row>
        <row r="1017">
          <cell r="D1017" t="str">
            <v>MEM-PRO-011-CIP-SAC-5037</v>
          </cell>
          <cell r="E1017" t="str">
            <v>MP1-140 DEG. WATER DIVERT VALVE</v>
          </cell>
          <cell r="F1017" t="str">
            <v>P1</v>
          </cell>
          <cell r="G1017" t="str">
            <v>CLEAN IN PLACE</v>
          </cell>
          <cell r="H1017" t="str">
            <v>SHARED CIP</v>
          </cell>
          <cell r="I1017"/>
          <cell r="J1017"/>
          <cell r="K1017"/>
          <cell r="L1017"/>
          <cell r="M1017"/>
          <cell r="N1017"/>
          <cell r="O1017"/>
          <cell r="P1017"/>
          <cell r="Q1017"/>
          <cell r="R1017"/>
          <cell r="S1017"/>
          <cell r="T1017"/>
          <cell r="U1017">
            <v>9</v>
          </cell>
          <cell r="V1017" t="str">
            <v>Run to Failure</v>
          </cell>
          <cell r="W1017"/>
        </row>
        <row r="1018">
          <cell r="D1018" t="str">
            <v>MEM-PRO-011-CIP-SAC-5041</v>
          </cell>
          <cell r="E1018" t="str">
            <v>MP1-CIP RETURN DIVERT TO CAUSTIC TK</v>
          </cell>
          <cell r="F1018" t="str">
            <v>P1</v>
          </cell>
          <cell r="G1018" t="str">
            <v>CLEAN IN PLACE</v>
          </cell>
          <cell r="H1018" t="str">
            <v>SHARED CIP</v>
          </cell>
          <cell r="I1018"/>
          <cell r="J1018"/>
          <cell r="K1018"/>
          <cell r="L1018"/>
          <cell r="M1018"/>
          <cell r="N1018"/>
          <cell r="O1018"/>
          <cell r="P1018"/>
          <cell r="Q1018"/>
          <cell r="R1018"/>
          <cell r="S1018"/>
          <cell r="T1018"/>
          <cell r="U1018">
            <v>9</v>
          </cell>
          <cell r="V1018" t="str">
            <v>Run to Failure</v>
          </cell>
          <cell r="W1018"/>
        </row>
        <row r="1019">
          <cell r="D1019" t="str">
            <v>MEM-PRO-011-CIP-SAC-5042</v>
          </cell>
          <cell r="E1019" t="str">
            <v>MP1-CIP RETURN DIVERTER</v>
          </cell>
          <cell r="F1019" t="str">
            <v>P1</v>
          </cell>
          <cell r="G1019" t="str">
            <v>CLEAN IN PLACE</v>
          </cell>
          <cell r="H1019" t="str">
            <v>SHARED CIP</v>
          </cell>
          <cell r="I1019"/>
          <cell r="J1019"/>
          <cell r="K1019"/>
          <cell r="L1019"/>
          <cell r="M1019"/>
          <cell r="N1019"/>
          <cell r="O1019"/>
          <cell r="P1019"/>
          <cell r="Q1019"/>
          <cell r="R1019"/>
          <cell r="S1019"/>
          <cell r="T1019"/>
          <cell r="U1019">
            <v>9</v>
          </cell>
          <cell r="V1019" t="str">
            <v>Run to Failure</v>
          </cell>
          <cell r="W1019"/>
        </row>
        <row r="1020">
          <cell r="D1020" t="str">
            <v>MEM-PRO-011-CIP-SAC-5043</v>
          </cell>
          <cell r="E1020" t="str">
            <v>MP1-CIP RET DIVERT TO SEWER VLV SV-815</v>
          </cell>
          <cell r="F1020" t="str">
            <v>P1</v>
          </cell>
          <cell r="G1020" t="str">
            <v>CLEAN IN PLACE</v>
          </cell>
          <cell r="H1020" t="str">
            <v>SHARED CIP</v>
          </cell>
          <cell r="I1020"/>
          <cell r="J1020"/>
          <cell r="K1020"/>
          <cell r="L1020"/>
          <cell r="M1020"/>
          <cell r="N1020"/>
          <cell r="O1020"/>
          <cell r="P1020"/>
          <cell r="Q1020"/>
          <cell r="R1020"/>
          <cell r="S1020"/>
          <cell r="T1020"/>
          <cell r="U1020">
            <v>9</v>
          </cell>
          <cell r="V1020" t="str">
            <v>Run to Failure</v>
          </cell>
          <cell r="W1020"/>
        </row>
        <row r="1021">
          <cell r="D1021" t="str">
            <v>MEM-PRO-011-CIP-SAC-5051</v>
          </cell>
          <cell r="E1021" t="str">
            <v>MP1-CIP SUPPLY DIVERTER</v>
          </cell>
          <cell r="F1021" t="str">
            <v>P1</v>
          </cell>
          <cell r="G1021" t="str">
            <v>CLEAN IN PLACE</v>
          </cell>
          <cell r="H1021" t="str">
            <v>SHARED CIP</v>
          </cell>
          <cell r="I1021"/>
          <cell r="J1021"/>
          <cell r="K1021"/>
          <cell r="L1021"/>
          <cell r="M1021"/>
          <cell r="N1021"/>
          <cell r="O1021"/>
          <cell r="P1021"/>
          <cell r="Q1021"/>
          <cell r="R1021"/>
          <cell r="S1021"/>
          <cell r="T1021"/>
          <cell r="U1021">
            <v>9</v>
          </cell>
          <cell r="V1021" t="str">
            <v>Run to Failure</v>
          </cell>
          <cell r="W1021"/>
        </row>
        <row r="1022">
          <cell r="D1022" t="str">
            <v>MEM-PRO-011-CIP-SAC-5053</v>
          </cell>
          <cell r="E1022" t="str">
            <v>MP1-CIP SUPPLY DIVERT TO DRYER VALVE</v>
          </cell>
          <cell r="F1022" t="str">
            <v>P1</v>
          </cell>
          <cell r="G1022" t="str">
            <v>CLEAN IN PLACE</v>
          </cell>
          <cell r="H1022" t="str">
            <v>SHARED CIP</v>
          </cell>
          <cell r="I1022"/>
          <cell r="J1022"/>
          <cell r="K1022"/>
          <cell r="L1022"/>
          <cell r="M1022"/>
          <cell r="N1022"/>
          <cell r="O1022"/>
          <cell r="P1022"/>
          <cell r="Q1022"/>
          <cell r="R1022"/>
          <cell r="S1022"/>
          <cell r="T1022"/>
          <cell r="U1022">
            <v>9</v>
          </cell>
          <cell r="V1022" t="str">
            <v>Run to Failure</v>
          </cell>
          <cell r="W1022"/>
        </row>
        <row r="1023">
          <cell r="D1023" t="str">
            <v>MEM-PRO-011-CIP-TAC-3946</v>
          </cell>
          <cell r="E1023" t="str">
            <v>MP1-CIP SUPPLY DIVERTER VALVE</v>
          </cell>
          <cell r="F1023" t="str">
            <v>P1</v>
          </cell>
          <cell r="G1023" t="str">
            <v>CLEAN IN PLACE</v>
          </cell>
          <cell r="H1023" t="str">
            <v>TANKS, BINS &amp; SILOS</v>
          </cell>
          <cell r="I1023" t="str">
            <v>Valve, Control Linear Motion</v>
          </cell>
          <cell r="J1023"/>
          <cell r="K1023"/>
          <cell r="L1023"/>
          <cell r="M1023"/>
          <cell r="N1023"/>
          <cell r="O1023"/>
          <cell r="P1023"/>
          <cell r="Q1023"/>
          <cell r="R1023"/>
          <cell r="S1023"/>
          <cell r="T1023"/>
          <cell r="U1023">
            <v>9</v>
          </cell>
          <cell r="V1023" t="str">
            <v>Run to Failure</v>
          </cell>
          <cell r="W1023"/>
        </row>
        <row r="1024">
          <cell r="D1024" t="str">
            <v>MEM-PRO-011-CIP-TAC-3947</v>
          </cell>
          <cell r="E1024" t="str">
            <v>MP1-CIP SUPPLY TO CHILL TK BLOCK VLV</v>
          </cell>
          <cell r="F1024" t="str">
            <v>P1</v>
          </cell>
          <cell r="G1024" t="str">
            <v>CLEAN IN PLACE</v>
          </cell>
          <cell r="H1024" t="str">
            <v>TANKS, BINS &amp; SILOS</v>
          </cell>
          <cell r="I1024" t="str">
            <v>Valve, Control Linear Motion</v>
          </cell>
          <cell r="J1024"/>
          <cell r="K1024"/>
          <cell r="L1024"/>
          <cell r="M1024"/>
          <cell r="N1024"/>
          <cell r="O1024"/>
          <cell r="P1024"/>
          <cell r="Q1024"/>
          <cell r="R1024"/>
          <cell r="S1024"/>
          <cell r="T1024"/>
          <cell r="U1024">
            <v>9</v>
          </cell>
          <cell r="V1024" t="str">
            <v>Run to Failure</v>
          </cell>
          <cell r="W1024"/>
        </row>
        <row r="1025">
          <cell r="D1025" t="str">
            <v>MEM-PRO-011-CIP-TAC-3948</v>
          </cell>
          <cell r="E1025" t="str">
            <v>MP1-SANI RINSE TK WELL WTR BLOCK VLV</v>
          </cell>
          <cell r="F1025" t="str">
            <v>P1</v>
          </cell>
          <cell r="G1025" t="str">
            <v>CLEAN IN PLACE</v>
          </cell>
          <cell r="H1025" t="str">
            <v>TANKS, BINS &amp; SILOS</v>
          </cell>
          <cell r="I1025" t="str">
            <v>Valve, Control Linear Motion</v>
          </cell>
          <cell r="J1025"/>
          <cell r="K1025"/>
          <cell r="L1025"/>
          <cell r="M1025"/>
          <cell r="N1025"/>
          <cell r="O1025"/>
          <cell r="P1025"/>
          <cell r="Q1025"/>
          <cell r="R1025"/>
          <cell r="S1025"/>
          <cell r="T1025"/>
          <cell r="U1025">
            <v>9</v>
          </cell>
          <cell r="V1025" t="str">
            <v>Run to Failure</v>
          </cell>
          <cell r="W1025"/>
        </row>
        <row r="1026">
          <cell r="D1026" t="str">
            <v>MEM-PRO-011-CIP-TAC-3949</v>
          </cell>
          <cell r="E1026" t="str">
            <v>MP1-CIP CAUS TK WELL WTR BLOCK VLV</v>
          </cell>
          <cell r="F1026" t="str">
            <v>P1</v>
          </cell>
          <cell r="G1026" t="str">
            <v>CLEAN IN PLACE</v>
          </cell>
          <cell r="H1026" t="str">
            <v>TANKS, BINS &amp; SILOS</v>
          </cell>
          <cell r="I1026" t="str">
            <v>Valve, Control Linear Motion</v>
          </cell>
          <cell r="J1026"/>
          <cell r="K1026"/>
          <cell r="L1026"/>
          <cell r="M1026"/>
          <cell r="N1026"/>
          <cell r="O1026"/>
          <cell r="P1026"/>
          <cell r="Q1026"/>
          <cell r="R1026"/>
          <cell r="S1026"/>
          <cell r="T1026"/>
          <cell r="U1026">
            <v>9</v>
          </cell>
          <cell r="V1026" t="str">
            <v>Run to Failure</v>
          </cell>
          <cell r="W1026"/>
        </row>
        <row r="1027">
          <cell r="D1027" t="str">
            <v>MEM-PRO-011-CIP-TAC-3950</v>
          </cell>
          <cell r="E1027" t="str">
            <v>MP1-CIP RETURN WELL WTR BLOCK VLV</v>
          </cell>
          <cell r="F1027" t="str">
            <v>P1</v>
          </cell>
          <cell r="G1027" t="str">
            <v>CLEAN IN PLACE</v>
          </cell>
          <cell r="H1027" t="str">
            <v>TANKS, BINS &amp; SILOS</v>
          </cell>
          <cell r="I1027" t="str">
            <v>Valve, Control Linear Motion</v>
          </cell>
          <cell r="J1027"/>
          <cell r="K1027"/>
          <cell r="L1027"/>
          <cell r="M1027"/>
          <cell r="N1027"/>
          <cell r="O1027"/>
          <cell r="P1027"/>
          <cell r="Q1027"/>
          <cell r="R1027"/>
          <cell r="S1027"/>
          <cell r="T1027"/>
          <cell r="U1027">
            <v>9</v>
          </cell>
          <cell r="V1027" t="str">
            <v>Run to Failure</v>
          </cell>
          <cell r="W1027"/>
        </row>
        <row r="1028">
          <cell r="D1028" t="str">
            <v>MEM-PRO-011-CIP-SAC-5030</v>
          </cell>
          <cell r="E1028" t="str">
            <v>MP1-SANITIZE TANK SOUTH AGITATOR</v>
          </cell>
          <cell r="F1028" t="str">
            <v>P1</v>
          </cell>
          <cell r="G1028" t="str">
            <v>CLEAN IN PLACE</v>
          </cell>
          <cell r="H1028" t="str">
            <v>SHARED CIP</v>
          </cell>
          <cell r="I1028"/>
          <cell r="J1028"/>
          <cell r="K1028"/>
          <cell r="L1028"/>
          <cell r="M1028"/>
          <cell r="N1028"/>
          <cell r="O1028"/>
          <cell r="P1028"/>
          <cell r="Q1028"/>
          <cell r="R1028"/>
          <cell r="S1028"/>
          <cell r="T1028"/>
          <cell r="U1028">
            <v>9</v>
          </cell>
          <cell r="V1028" t="str">
            <v>Run to Failure</v>
          </cell>
          <cell r="W1028" t="str">
            <v>do not use only on tank not two</v>
          </cell>
        </row>
        <row r="1029">
          <cell r="D1029" t="str">
            <v>MEM-PRO-011-CIP-TAC-5001</v>
          </cell>
          <cell r="E1029" t="str">
            <v>MP1-CIP CAUSTIC TANK MAG FMETER</v>
          </cell>
          <cell r="F1029" t="str">
            <v>P1</v>
          </cell>
          <cell r="G1029" t="str">
            <v>CLEAN IN PLACE</v>
          </cell>
          <cell r="H1029" t="str">
            <v>TANKS, BINS &amp; SILOS</v>
          </cell>
          <cell r="I1029"/>
          <cell r="J1029"/>
          <cell r="K1029"/>
          <cell r="L1029"/>
          <cell r="M1029"/>
          <cell r="N1029"/>
          <cell r="O1029"/>
          <cell r="P1029"/>
          <cell r="Q1029"/>
          <cell r="R1029"/>
          <cell r="S1029"/>
          <cell r="T1029"/>
          <cell r="U1029">
            <v>9</v>
          </cell>
          <cell r="V1029" t="str">
            <v>Run to Failure</v>
          </cell>
          <cell r="W1029"/>
        </row>
        <row r="1030">
          <cell r="D1030" t="str">
            <v>MEM-PRO-011-CIP-TAC-5002</v>
          </cell>
          <cell r="E1030" t="str">
            <v>MP1-CIP CAUSTIC TANK TEMP TRANSMITTER</v>
          </cell>
          <cell r="F1030" t="str">
            <v>P1</v>
          </cell>
          <cell r="G1030" t="str">
            <v>CLEAN IN PLACE</v>
          </cell>
          <cell r="H1030" t="str">
            <v>TANKS, BINS &amp; SILOS</v>
          </cell>
          <cell r="I1030"/>
          <cell r="J1030"/>
          <cell r="K1030"/>
          <cell r="L1030"/>
          <cell r="M1030"/>
          <cell r="N1030"/>
          <cell r="O1030"/>
          <cell r="P1030"/>
          <cell r="Q1030"/>
          <cell r="R1030"/>
          <cell r="S1030"/>
          <cell r="T1030"/>
          <cell r="U1030">
            <v>9</v>
          </cell>
          <cell r="V1030" t="str">
            <v>Run to Failure</v>
          </cell>
          <cell r="W1030"/>
        </row>
        <row r="1031">
          <cell r="D1031" t="str">
            <v>MEM-PRO-011-CIP-TAC-5003</v>
          </cell>
          <cell r="E1031" t="str">
            <v>MP1-CIP CAUSTIC TANK LEVEL X-MTR</v>
          </cell>
          <cell r="F1031" t="str">
            <v>P1</v>
          </cell>
          <cell r="G1031" t="str">
            <v>CLEAN IN PLACE</v>
          </cell>
          <cell r="H1031" t="str">
            <v>TANKS, BINS &amp; SILOS</v>
          </cell>
          <cell r="I1031"/>
          <cell r="J1031"/>
          <cell r="K1031"/>
          <cell r="L1031"/>
          <cell r="M1031"/>
          <cell r="N1031"/>
          <cell r="O1031"/>
          <cell r="P1031"/>
          <cell r="Q1031"/>
          <cell r="R1031"/>
          <cell r="S1031"/>
          <cell r="T1031"/>
          <cell r="U1031">
            <v>9</v>
          </cell>
          <cell r="V1031" t="str">
            <v>Run to Failure</v>
          </cell>
          <cell r="W1031"/>
        </row>
        <row r="1032">
          <cell r="D1032" t="str">
            <v>MEM-PRO-011-CIP-TAC-5004</v>
          </cell>
          <cell r="E1032" t="str">
            <v>MP1-CIP CAUSTIC ADD BLOCK VALVE SV-802</v>
          </cell>
          <cell r="F1032" t="str">
            <v>P1</v>
          </cell>
          <cell r="G1032" t="str">
            <v>CLEAN IN PLACE</v>
          </cell>
          <cell r="H1032" t="str">
            <v>TANKS, BINS &amp; SILOS</v>
          </cell>
          <cell r="I1032" t="str">
            <v>Valve, Control Linear Motion</v>
          </cell>
          <cell r="J1032"/>
          <cell r="K1032"/>
          <cell r="L1032"/>
          <cell r="M1032"/>
          <cell r="N1032"/>
          <cell r="O1032"/>
          <cell r="P1032"/>
          <cell r="Q1032"/>
          <cell r="R1032"/>
          <cell r="S1032"/>
          <cell r="T1032"/>
          <cell r="U1032">
            <v>9</v>
          </cell>
          <cell r="V1032" t="str">
            <v>Run to Failure</v>
          </cell>
          <cell r="W1032"/>
        </row>
        <row r="1033">
          <cell r="D1033" t="str">
            <v>MEM-PRO-011-IDN-IDF-0516</v>
          </cell>
          <cell r="E1033" t="str">
            <v>MP1 PORTABLE CHEM SKID TK #1 AGITATOR</v>
          </cell>
          <cell r="F1033" t="str">
            <v>P1</v>
          </cell>
          <cell r="G1033" t="str">
            <v>INLINE DIL AND NEU</v>
          </cell>
          <cell r="H1033" t="str">
            <v>IDN FEED</v>
          </cell>
          <cell r="I1033" t="str">
            <v>Motor Control Center</v>
          </cell>
          <cell r="J1033"/>
          <cell r="K1033"/>
          <cell r="L1033"/>
          <cell r="M1033"/>
          <cell r="N1033"/>
          <cell r="O1033"/>
          <cell r="P1033"/>
          <cell r="Q1033"/>
          <cell r="R1033"/>
          <cell r="S1033"/>
          <cell r="T1033"/>
          <cell r="U1033">
            <v>9</v>
          </cell>
          <cell r="V1033" t="str">
            <v>Run to Failure</v>
          </cell>
          <cell r="W1033">
            <v>1</v>
          </cell>
        </row>
        <row r="1034">
          <cell r="D1034" t="str">
            <v>MEM-PRO-011-CIP-TAC-5006</v>
          </cell>
          <cell r="E1034" t="str">
            <v>MP1-CIP CAUSTIC TANK DISCH VALVE SV-803</v>
          </cell>
          <cell r="F1034" t="str">
            <v>P1</v>
          </cell>
          <cell r="G1034" t="str">
            <v>CLEAN IN PLACE</v>
          </cell>
          <cell r="H1034" t="str">
            <v>TANKS, BINS &amp; SILOS</v>
          </cell>
          <cell r="I1034" t="str">
            <v>Valve, Control Linear Motion</v>
          </cell>
          <cell r="J1034"/>
          <cell r="K1034"/>
          <cell r="L1034"/>
          <cell r="M1034"/>
          <cell r="N1034"/>
          <cell r="O1034"/>
          <cell r="P1034"/>
          <cell r="Q1034"/>
          <cell r="R1034"/>
          <cell r="S1034"/>
          <cell r="T1034"/>
          <cell r="U1034">
            <v>9</v>
          </cell>
          <cell r="V1034" t="str">
            <v>Run to Failure</v>
          </cell>
          <cell r="W1034"/>
        </row>
        <row r="1035">
          <cell r="D1035" t="str">
            <v>MEM-PRO-011-IDN-IDF-0517</v>
          </cell>
          <cell r="E1035" t="str">
            <v>MP1 PORTABLE CHEM SKID TK #1 DISCH PUMP</v>
          </cell>
          <cell r="F1035" t="str">
            <v>P1</v>
          </cell>
          <cell r="G1035" t="str">
            <v>INLINE DIL AND NEU</v>
          </cell>
          <cell r="H1035" t="str">
            <v>IDN FEED</v>
          </cell>
          <cell r="I1035" t="str">
            <v>Motor Control Center</v>
          </cell>
          <cell r="J1035"/>
          <cell r="K1035"/>
          <cell r="L1035"/>
          <cell r="M1035"/>
          <cell r="N1035"/>
          <cell r="O1035"/>
          <cell r="P1035"/>
          <cell r="Q1035"/>
          <cell r="R1035"/>
          <cell r="S1035"/>
          <cell r="T1035"/>
          <cell r="U1035">
            <v>9</v>
          </cell>
          <cell r="V1035" t="str">
            <v>Run to Failure</v>
          </cell>
          <cell r="W1035">
            <v>1</v>
          </cell>
        </row>
        <row r="1036">
          <cell r="D1036" t="str">
            <v>MEM-PRO-011-CIP-TAC-5013</v>
          </cell>
          <cell r="E1036" t="str">
            <v>MP1-CIP CAUSTIC TK STM SPARGE BLCK VLV</v>
          </cell>
          <cell r="F1036" t="str">
            <v>P1</v>
          </cell>
          <cell r="G1036" t="str">
            <v>CLEAN IN PLACE</v>
          </cell>
          <cell r="H1036" t="str">
            <v>TANKS, BINS &amp; SILOS</v>
          </cell>
          <cell r="I1036"/>
          <cell r="J1036"/>
          <cell r="K1036"/>
          <cell r="L1036"/>
          <cell r="M1036"/>
          <cell r="N1036"/>
          <cell r="O1036"/>
          <cell r="P1036"/>
          <cell r="Q1036"/>
          <cell r="R1036"/>
          <cell r="S1036"/>
          <cell r="T1036"/>
          <cell r="U1036">
            <v>9</v>
          </cell>
          <cell r="V1036" t="str">
            <v>Run to Failure</v>
          </cell>
          <cell r="W1036"/>
        </row>
        <row r="1037">
          <cell r="D1037" t="str">
            <v>MEM-PRO-011-CIP-TAC-5015</v>
          </cell>
          <cell r="E1037" t="str">
            <v>MP1-CIP CAUSTIC TANK STEAM SPRGERS</v>
          </cell>
          <cell r="F1037" t="str">
            <v>P1</v>
          </cell>
          <cell r="G1037" t="str">
            <v>CLEAN IN PLACE</v>
          </cell>
          <cell r="H1037" t="str">
            <v>TANKS, BINS &amp; SILOS</v>
          </cell>
          <cell r="I1037"/>
          <cell r="J1037"/>
          <cell r="K1037"/>
          <cell r="L1037"/>
          <cell r="M1037"/>
          <cell r="N1037"/>
          <cell r="O1037"/>
          <cell r="P1037"/>
          <cell r="Q1037"/>
          <cell r="R1037"/>
          <cell r="S1037"/>
          <cell r="T1037"/>
          <cell r="U1037">
            <v>9</v>
          </cell>
          <cell r="V1037" t="str">
            <v>Run to Failure</v>
          </cell>
          <cell r="W1037"/>
        </row>
        <row r="1038">
          <cell r="D1038" t="str">
            <v>MEM-PRO-011-CIP-TAC-5016</v>
          </cell>
          <cell r="E1038" t="str">
            <v>CIP SUPPLY PUMP FLOWMETER</v>
          </cell>
          <cell r="F1038" t="str">
            <v>P1</v>
          </cell>
          <cell r="G1038" t="str">
            <v>CLEAN IN PLACE</v>
          </cell>
          <cell r="H1038" t="str">
            <v>TANKS, BINS &amp; SILOS</v>
          </cell>
          <cell r="I1038" t="str">
            <v>Flowmeter, Magnetic</v>
          </cell>
          <cell r="J1038"/>
          <cell r="K1038"/>
          <cell r="L1038"/>
          <cell r="M1038"/>
          <cell r="N1038"/>
          <cell r="O1038"/>
          <cell r="P1038"/>
          <cell r="Q1038"/>
          <cell r="R1038"/>
          <cell r="S1038"/>
          <cell r="T1038"/>
          <cell r="U1038">
            <v>9</v>
          </cell>
          <cell r="V1038" t="str">
            <v>Run to Failure</v>
          </cell>
          <cell r="W1038" t="str">
            <v>duplicate</v>
          </cell>
        </row>
        <row r="1039">
          <cell r="D1039" t="str">
            <v>MEM-PRO-011-IDN-IDF-0519</v>
          </cell>
          <cell r="E1039" t="str">
            <v>MP1 PORTABLE CHEM SKID TANK #2 AGITATOR</v>
          </cell>
          <cell r="F1039" t="str">
            <v>P1</v>
          </cell>
          <cell r="G1039" t="str">
            <v>INLINE DIL AND NEU</v>
          </cell>
          <cell r="H1039" t="str">
            <v>IDN FEED</v>
          </cell>
          <cell r="I1039" t="str">
            <v>Motor Control Center</v>
          </cell>
          <cell r="J1039"/>
          <cell r="K1039"/>
          <cell r="L1039"/>
          <cell r="M1039"/>
          <cell r="N1039"/>
          <cell r="O1039"/>
          <cell r="P1039"/>
          <cell r="Q1039"/>
          <cell r="R1039"/>
          <cell r="S1039"/>
          <cell r="T1039"/>
          <cell r="U1039">
            <v>9</v>
          </cell>
          <cell r="V1039" t="str">
            <v>Run to Failure</v>
          </cell>
          <cell r="W1039">
            <v>1</v>
          </cell>
        </row>
        <row r="1040">
          <cell r="D1040" t="str">
            <v>MEM-PRO-011-CIP-TAC-5020</v>
          </cell>
          <cell r="E1040" t="str">
            <v>MP1-CIP DILUTE SANITIZER TANK (P1)</v>
          </cell>
          <cell r="F1040" t="str">
            <v>P1</v>
          </cell>
          <cell r="G1040" t="str">
            <v>CLEAN IN PLACE</v>
          </cell>
          <cell r="H1040" t="str">
            <v>TANKS, BINS &amp; SILOS</v>
          </cell>
          <cell r="I1040" t="str">
            <v>Tank</v>
          </cell>
          <cell r="J1040"/>
          <cell r="K1040"/>
          <cell r="L1040"/>
          <cell r="M1040"/>
          <cell r="N1040"/>
          <cell r="O1040"/>
          <cell r="P1040"/>
          <cell r="Q1040"/>
          <cell r="R1040"/>
          <cell r="S1040"/>
          <cell r="T1040"/>
          <cell r="U1040">
            <v>9</v>
          </cell>
          <cell r="V1040" t="str">
            <v>Run to Failure</v>
          </cell>
          <cell r="W1040"/>
        </row>
        <row r="1041">
          <cell r="D1041" t="str">
            <v>MEM-PRO-011-CIP-TAC-5021</v>
          </cell>
          <cell r="E1041" t="str">
            <v>MP1-SANITIZER/RINSE TK LEVEL X-MTR</v>
          </cell>
          <cell r="F1041" t="str">
            <v>P1</v>
          </cell>
          <cell r="G1041" t="str">
            <v>CLEAN IN PLACE</v>
          </cell>
          <cell r="H1041" t="str">
            <v>TANKS, BINS &amp; SILOS</v>
          </cell>
          <cell r="I1041"/>
          <cell r="J1041"/>
          <cell r="K1041"/>
          <cell r="L1041"/>
          <cell r="M1041"/>
          <cell r="N1041"/>
          <cell r="O1041"/>
          <cell r="P1041"/>
          <cell r="Q1041"/>
          <cell r="R1041"/>
          <cell r="S1041"/>
          <cell r="T1041"/>
          <cell r="U1041">
            <v>9</v>
          </cell>
          <cell r="V1041" t="str">
            <v>Run to Failure</v>
          </cell>
          <cell r="W1041"/>
        </row>
        <row r="1042">
          <cell r="D1042" t="str">
            <v>MEM-PRO-011-IDN-IDF-0520</v>
          </cell>
          <cell r="E1042" t="str">
            <v>MP1 PORTABLE CHEM SKID TK #2 DISCH PUMP</v>
          </cell>
          <cell r="F1042" t="str">
            <v>P1</v>
          </cell>
          <cell r="G1042" t="str">
            <v>INLINE DIL AND NEU</v>
          </cell>
          <cell r="H1042" t="str">
            <v>IDN FEED</v>
          </cell>
          <cell r="I1042" t="str">
            <v>Motor Control Center</v>
          </cell>
          <cell r="J1042"/>
          <cell r="K1042"/>
          <cell r="L1042"/>
          <cell r="M1042"/>
          <cell r="N1042"/>
          <cell r="O1042"/>
          <cell r="P1042"/>
          <cell r="Q1042"/>
          <cell r="R1042"/>
          <cell r="S1042"/>
          <cell r="T1042"/>
          <cell r="U1042">
            <v>9</v>
          </cell>
          <cell r="V1042" t="str">
            <v>Run to Failure</v>
          </cell>
          <cell r="W1042">
            <v>1</v>
          </cell>
        </row>
        <row r="1043">
          <cell r="D1043" t="str">
            <v>MEM-PRO-011-CIP-TAC-5023</v>
          </cell>
          <cell r="E1043" t="str">
            <v>MP1-SANITIZE TANK DISCHARGE VALVE</v>
          </cell>
          <cell r="F1043" t="str">
            <v>P1</v>
          </cell>
          <cell r="G1043" t="str">
            <v>CLEAN IN PLACE</v>
          </cell>
          <cell r="H1043" t="str">
            <v>TANKS, BINS &amp; SILOS</v>
          </cell>
          <cell r="I1043"/>
          <cell r="J1043"/>
          <cell r="K1043"/>
          <cell r="L1043"/>
          <cell r="M1043"/>
          <cell r="N1043"/>
          <cell r="O1043"/>
          <cell r="P1043"/>
          <cell r="Q1043"/>
          <cell r="R1043"/>
          <cell r="S1043"/>
          <cell r="T1043"/>
          <cell r="U1043">
            <v>9</v>
          </cell>
          <cell r="V1043" t="str">
            <v>Run to Failure</v>
          </cell>
          <cell r="W1043"/>
        </row>
        <row r="1044">
          <cell r="D1044" t="str">
            <v>MEM-PRO-011-CIP-TAC-5028</v>
          </cell>
          <cell r="E1044" t="str">
            <v>MP1-SANITIZE TANK 140 DEG. WATER DIVERT</v>
          </cell>
          <cell r="F1044" t="str">
            <v>P1</v>
          </cell>
          <cell r="G1044" t="str">
            <v>CLEAN IN PLACE</v>
          </cell>
          <cell r="H1044" t="str">
            <v>TANKS, BINS &amp; SILOS</v>
          </cell>
          <cell r="I1044"/>
          <cell r="J1044"/>
          <cell r="K1044"/>
          <cell r="L1044"/>
          <cell r="M1044"/>
          <cell r="N1044"/>
          <cell r="O1044"/>
          <cell r="P1044"/>
          <cell r="Q1044"/>
          <cell r="R1044"/>
          <cell r="S1044"/>
          <cell r="T1044"/>
          <cell r="U1044">
            <v>9</v>
          </cell>
          <cell r="V1044" t="str">
            <v>Run to Failure</v>
          </cell>
          <cell r="W1044"/>
        </row>
        <row r="1045">
          <cell r="D1045" t="str">
            <v>MEM-PRO-011-CIP-TAC-5029</v>
          </cell>
          <cell r="E1045" t="str">
            <v>MP1-SANITIZE TANK STEAM FLOW CTROL VALVE</v>
          </cell>
          <cell r="F1045" t="str">
            <v>P1</v>
          </cell>
          <cell r="G1045" t="str">
            <v>CLEAN IN PLACE</v>
          </cell>
          <cell r="H1045" t="str">
            <v>TANKS, BINS &amp; SILOS</v>
          </cell>
          <cell r="I1045"/>
          <cell r="J1045"/>
          <cell r="K1045"/>
          <cell r="L1045"/>
          <cell r="M1045"/>
          <cell r="N1045"/>
          <cell r="O1045"/>
          <cell r="P1045"/>
          <cell r="Q1045"/>
          <cell r="R1045"/>
          <cell r="S1045"/>
          <cell r="T1045"/>
          <cell r="U1045">
            <v>9</v>
          </cell>
          <cell r="V1045" t="str">
            <v>Run to Failure</v>
          </cell>
          <cell r="W1045"/>
        </row>
        <row r="1046">
          <cell r="D1046" t="str">
            <v>MEM-PRO-011-PKG-PAK-5302</v>
          </cell>
          <cell r="E1046" t="str">
            <v>MP1B-800 C.F. SURGE BIN RFV</v>
          </cell>
          <cell r="F1046" t="str">
            <v>P1</v>
          </cell>
          <cell r="G1046" t="str">
            <v>PACKAGING</v>
          </cell>
          <cell r="H1046" t="str">
            <v>PACKAGING</v>
          </cell>
          <cell r="I1046" t="str">
            <v>Motor AC</v>
          </cell>
          <cell r="J1046"/>
          <cell r="K1046"/>
          <cell r="L1046"/>
          <cell r="M1046"/>
          <cell r="N1046"/>
          <cell r="O1046"/>
          <cell r="P1046"/>
          <cell r="Q1046"/>
          <cell r="R1046"/>
          <cell r="S1046"/>
          <cell r="T1046"/>
          <cell r="U1046">
            <v>9</v>
          </cell>
          <cell r="V1046" t="str">
            <v>Run to Failure</v>
          </cell>
          <cell r="W1046">
            <v>4</v>
          </cell>
        </row>
        <row r="1047">
          <cell r="D1047" t="str">
            <v>MEM-PRO-011-CIP-TAC-5035</v>
          </cell>
          <cell r="E1047" t="str">
            <v>MP1-140 DEG. WATER BLOCK VALVE</v>
          </cell>
          <cell r="F1047" t="str">
            <v>P1</v>
          </cell>
          <cell r="G1047" t="str">
            <v>CLEAN IN PLACE</v>
          </cell>
          <cell r="H1047" t="str">
            <v>TANKS, BINS &amp; SILOS</v>
          </cell>
          <cell r="I1047" t="str">
            <v>Valve, Control Linear Motion</v>
          </cell>
          <cell r="J1047"/>
          <cell r="K1047"/>
          <cell r="L1047"/>
          <cell r="M1047"/>
          <cell r="N1047"/>
          <cell r="O1047"/>
          <cell r="P1047"/>
          <cell r="Q1047"/>
          <cell r="R1047"/>
          <cell r="S1047"/>
          <cell r="T1047"/>
          <cell r="U1047">
            <v>9</v>
          </cell>
          <cell r="V1047" t="str">
            <v>Run to Failure</v>
          </cell>
          <cell r="W1047"/>
        </row>
        <row r="1048">
          <cell r="D1048" t="str">
            <v>MEM-PRO-011-CIP-TAC-5037</v>
          </cell>
          <cell r="E1048" t="str">
            <v>MP1-140 DEG. WATER DIVERT VALVE</v>
          </cell>
          <cell r="F1048" t="str">
            <v>P1</v>
          </cell>
          <cell r="G1048" t="str">
            <v>CLEAN IN PLACE</v>
          </cell>
          <cell r="H1048" t="str">
            <v>TANKS, BINS &amp; SILOS</v>
          </cell>
          <cell r="I1048"/>
          <cell r="J1048"/>
          <cell r="K1048"/>
          <cell r="L1048"/>
          <cell r="M1048"/>
          <cell r="N1048"/>
          <cell r="O1048"/>
          <cell r="P1048"/>
          <cell r="Q1048"/>
          <cell r="R1048"/>
          <cell r="S1048"/>
          <cell r="T1048"/>
          <cell r="U1048">
            <v>9</v>
          </cell>
          <cell r="V1048" t="str">
            <v>Run to Failure</v>
          </cell>
          <cell r="W1048"/>
        </row>
        <row r="1049">
          <cell r="D1049" t="str">
            <v>MEM-PRO-011-CIP-TAC-5041</v>
          </cell>
          <cell r="E1049" t="str">
            <v>MP1-CIP RETURN DIVERT TO CAUSTIC TK</v>
          </cell>
          <cell r="F1049" t="str">
            <v>P1</v>
          </cell>
          <cell r="G1049" t="str">
            <v>CLEAN IN PLACE</v>
          </cell>
          <cell r="H1049" t="str">
            <v>TANKS, BINS &amp; SILOS</v>
          </cell>
          <cell r="I1049" t="str">
            <v>Valve, Control Linear Motion</v>
          </cell>
          <cell r="J1049"/>
          <cell r="K1049"/>
          <cell r="L1049"/>
          <cell r="M1049"/>
          <cell r="N1049"/>
          <cell r="O1049"/>
          <cell r="P1049"/>
          <cell r="Q1049"/>
          <cell r="R1049"/>
          <cell r="S1049"/>
          <cell r="T1049"/>
          <cell r="U1049">
            <v>9</v>
          </cell>
          <cell r="V1049" t="str">
            <v>Run to Failure</v>
          </cell>
          <cell r="W1049"/>
        </row>
        <row r="1050">
          <cell r="D1050" t="str">
            <v>MEM-PRO-011-CIP-TAC-5042</v>
          </cell>
          <cell r="E1050" t="str">
            <v>MP1-CIP RETURN DIVERTER</v>
          </cell>
          <cell r="F1050" t="str">
            <v>P1</v>
          </cell>
          <cell r="G1050" t="str">
            <v>CLEAN IN PLACE</v>
          </cell>
          <cell r="H1050" t="str">
            <v>TANKS, BINS &amp; SILOS</v>
          </cell>
          <cell r="I1050" t="str">
            <v>Valve, Control Linear Motion</v>
          </cell>
          <cell r="J1050"/>
          <cell r="K1050"/>
          <cell r="L1050"/>
          <cell r="M1050"/>
          <cell r="N1050"/>
          <cell r="O1050"/>
          <cell r="P1050"/>
          <cell r="Q1050"/>
          <cell r="R1050"/>
          <cell r="S1050"/>
          <cell r="T1050"/>
          <cell r="U1050">
            <v>9</v>
          </cell>
          <cell r="V1050" t="str">
            <v>Run to Failure</v>
          </cell>
          <cell r="W1050"/>
        </row>
        <row r="1051">
          <cell r="D1051" t="str">
            <v>MEM-PRO-011-CIP-TAC-5043</v>
          </cell>
          <cell r="E1051" t="str">
            <v>MP1-CIP RET DIVERT TO SEWER VLV SV-815</v>
          </cell>
          <cell r="F1051" t="str">
            <v>P1</v>
          </cell>
          <cell r="G1051" t="str">
            <v>CLEAN IN PLACE</v>
          </cell>
          <cell r="H1051" t="str">
            <v>TANKS, BINS &amp; SILOS</v>
          </cell>
          <cell r="I1051" t="str">
            <v>Valve, Control Linear Motion</v>
          </cell>
          <cell r="J1051"/>
          <cell r="K1051"/>
          <cell r="L1051"/>
          <cell r="M1051"/>
          <cell r="N1051"/>
          <cell r="O1051"/>
          <cell r="P1051"/>
          <cell r="Q1051"/>
          <cell r="R1051"/>
          <cell r="S1051"/>
          <cell r="T1051"/>
          <cell r="U1051">
            <v>9</v>
          </cell>
          <cell r="V1051" t="str">
            <v>Run to Failure</v>
          </cell>
          <cell r="W1051"/>
        </row>
        <row r="1052">
          <cell r="D1052" t="str">
            <v>MEM-PRO-011-CIP-TAC-5051</v>
          </cell>
          <cell r="E1052" t="str">
            <v>MP1-CIP SUPPLY DIVERTER</v>
          </cell>
          <cell r="F1052" t="str">
            <v>P1</v>
          </cell>
          <cell r="G1052" t="str">
            <v>CLEAN IN PLACE</v>
          </cell>
          <cell r="H1052" t="str">
            <v>TANKS, BINS &amp; SILOS</v>
          </cell>
          <cell r="I1052"/>
          <cell r="J1052"/>
          <cell r="K1052"/>
          <cell r="L1052"/>
          <cell r="M1052"/>
          <cell r="N1052"/>
          <cell r="O1052"/>
          <cell r="P1052"/>
          <cell r="Q1052"/>
          <cell r="R1052"/>
          <cell r="S1052"/>
          <cell r="T1052"/>
          <cell r="U1052">
            <v>9</v>
          </cell>
          <cell r="V1052" t="str">
            <v>Run to Failure</v>
          </cell>
          <cell r="W1052"/>
        </row>
        <row r="1053">
          <cell r="D1053" t="str">
            <v>MEM-PRO-011-CIP-TAC-5053</v>
          </cell>
          <cell r="E1053" t="str">
            <v>MP1-CIP SUPPLY DIVERT TO DRYER VALVE</v>
          </cell>
          <cell r="F1053" t="str">
            <v>P1</v>
          </cell>
          <cell r="G1053" t="str">
            <v>CLEAN IN PLACE</v>
          </cell>
          <cell r="H1053" t="str">
            <v>TANKS, BINS &amp; SILOS</v>
          </cell>
          <cell r="I1053"/>
          <cell r="J1053"/>
          <cell r="K1053"/>
          <cell r="L1053"/>
          <cell r="M1053"/>
          <cell r="N1053"/>
          <cell r="O1053"/>
          <cell r="P1053"/>
          <cell r="Q1053"/>
          <cell r="R1053"/>
          <cell r="S1053"/>
          <cell r="T1053"/>
          <cell r="U1053">
            <v>9</v>
          </cell>
          <cell r="V1053" t="str">
            <v>Run to Failure</v>
          </cell>
          <cell r="W1053"/>
        </row>
        <row r="1054">
          <cell r="D1054" t="str">
            <v>MEM-PRO-011-CON-1SC-4465</v>
          </cell>
          <cell r="E1054" t="str">
            <v>MP1-CURD HYDROHEATER</v>
          </cell>
          <cell r="F1054" t="str">
            <v>P1</v>
          </cell>
          <cell r="G1054" t="str">
            <v>CONCENTRATION</v>
          </cell>
          <cell r="H1054" t="str">
            <v>1ST STEP CONCENTRATION</v>
          </cell>
          <cell r="I1054" t="str">
            <v>Temperature Transmitter RTD/TC</v>
          </cell>
          <cell r="J1054"/>
          <cell r="K1054"/>
          <cell r="L1054"/>
          <cell r="M1054"/>
          <cell r="N1054"/>
          <cell r="O1054"/>
          <cell r="P1054"/>
          <cell r="Q1054"/>
          <cell r="R1054"/>
          <cell r="S1054"/>
          <cell r="T1054" t="str">
            <v>12-MTH I/E MP1 CURD HH TEMP X-MTR</v>
          </cell>
          <cell r="U1054">
            <v>8</v>
          </cell>
          <cell r="V1054" t="str">
            <v>Stratagy</v>
          </cell>
          <cell r="W1054"/>
        </row>
        <row r="1055">
          <cell r="D1055" t="str">
            <v>MEM-PRO-011-PKG-PAK-5304</v>
          </cell>
          <cell r="E1055" t="str">
            <v>MP1B-SURGE BIN ASPIRATION FAN</v>
          </cell>
          <cell r="F1055" t="str">
            <v>P1</v>
          </cell>
          <cell r="G1055" t="str">
            <v>PACKAGING</v>
          </cell>
          <cell r="H1055" t="str">
            <v>PACKAGING</v>
          </cell>
          <cell r="I1055" t="str">
            <v>Fan</v>
          </cell>
          <cell r="J1055"/>
          <cell r="K1055"/>
          <cell r="L1055" t="str">
            <v>Keep</v>
          </cell>
          <cell r="M1055"/>
          <cell r="N1055"/>
          <cell r="O1055"/>
          <cell r="P1055"/>
          <cell r="Q1055"/>
          <cell r="R1055"/>
          <cell r="S1055"/>
          <cell r="T1055" t="str">
            <v>12-MTH MECH P1 ASP FAN BEARING PM - DN</v>
          </cell>
          <cell r="U1055">
            <v>7</v>
          </cell>
          <cell r="V1055" t="str">
            <v>Stratagy</v>
          </cell>
          <cell r="W1055">
            <v>6</v>
          </cell>
        </row>
        <row r="1056">
          <cell r="D1056" t="str">
            <v>MEM-PRO-011-PKG-PAK-5306</v>
          </cell>
          <cell r="E1056" t="str">
            <v>MP1B-ASPIRATION FILTER RFV</v>
          </cell>
          <cell r="F1056" t="str">
            <v>P1</v>
          </cell>
          <cell r="G1056" t="str">
            <v>PACKAGING</v>
          </cell>
          <cell r="H1056" t="str">
            <v>PACKAGING</v>
          </cell>
          <cell r="I1056"/>
          <cell r="J1056"/>
          <cell r="K1056"/>
          <cell r="L1056"/>
          <cell r="M1056"/>
          <cell r="N1056"/>
          <cell r="O1056"/>
          <cell r="P1056"/>
          <cell r="Q1056"/>
          <cell r="R1056"/>
          <cell r="S1056"/>
          <cell r="T1056"/>
          <cell r="U1056">
            <v>9</v>
          </cell>
          <cell r="V1056" t="str">
            <v>Run to Failure</v>
          </cell>
          <cell r="W1056">
            <v>4</v>
          </cell>
        </row>
        <row r="1057">
          <cell r="D1057" t="str">
            <v>MEM-PRO-011-PKG-PAK-5307</v>
          </cell>
          <cell r="E1057" t="str">
            <v>MP1B-ASPIRATION FILTER FAN</v>
          </cell>
          <cell r="F1057" t="str">
            <v>P1</v>
          </cell>
          <cell r="G1057" t="str">
            <v>PACKAGING</v>
          </cell>
          <cell r="H1057" t="str">
            <v>PACKAGING</v>
          </cell>
          <cell r="I1057"/>
          <cell r="J1057"/>
          <cell r="K1057"/>
          <cell r="L1057" t="str">
            <v>Remove</v>
          </cell>
          <cell r="M1057"/>
          <cell r="N1057"/>
          <cell r="O1057"/>
          <cell r="P1057"/>
          <cell r="Q1057"/>
          <cell r="R1057"/>
          <cell r="S1057"/>
          <cell r="T1057"/>
          <cell r="U1057">
            <v>8</v>
          </cell>
          <cell r="V1057" t="str">
            <v>Stratagy</v>
          </cell>
          <cell r="W1057"/>
        </row>
        <row r="1058">
          <cell r="D1058" t="str">
            <v>MEM-PRO-011-PKG-BLD-5309</v>
          </cell>
          <cell r="E1058" t="str">
            <v>MP1B-AZO OVERS ROTARY VALVE</v>
          </cell>
          <cell r="F1058" t="str">
            <v>P1</v>
          </cell>
          <cell r="G1058" t="str">
            <v>PACKAGING</v>
          </cell>
          <cell r="H1058" t="str">
            <v>BLENDING</v>
          </cell>
          <cell r="I1058" t="str">
            <v>Level Switch, Rotary</v>
          </cell>
          <cell r="J1058"/>
          <cell r="K1058"/>
          <cell r="L1058"/>
          <cell r="M1058"/>
          <cell r="N1058"/>
          <cell r="O1058"/>
          <cell r="P1058"/>
          <cell r="Q1058"/>
          <cell r="R1058"/>
          <cell r="S1058"/>
          <cell r="T1058"/>
          <cell r="U1058">
            <v>9</v>
          </cell>
          <cell r="V1058" t="str">
            <v>Run to Failure</v>
          </cell>
          <cell r="W1058">
            <v>2</v>
          </cell>
        </row>
        <row r="1059">
          <cell r="D1059" t="str">
            <v>MEM-PRO-011-CON-1SC-4530</v>
          </cell>
          <cell r="E1059" t="str">
            <v>MP1-CENTRIFUGE HEAT RECOVERY POT</v>
          </cell>
          <cell r="F1059" t="str">
            <v>P1</v>
          </cell>
          <cell r="G1059" t="str">
            <v>CONCENTRATION</v>
          </cell>
          <cell r="H1059" t="str">
            <v>1ST STEP CONCENTRATION</v>
          </cell>
          <cell r="I1059" t="str">
            <v>Motor AC</v>
          </cell>
          <cell r="J1059"/>
          <cell r="K1059"/>
          <cell r="L1059"/>
          <cell r="M1059"/>
          <cell r="N1059"/>
          <cell r="O1059"/>
          <cell r="P1059"/>
          <cell r="Q1059"/>
          <cell r="R1059"/>
          <cell r="S1059"/>
          <cell r="T1059"/>
          <cell r="U1059">
            <v>9</v>
          </cell>
          <cell r="V1059" t="str">
            <v>Run to Failure</v>
          </cell>
          <cell r="W1059"/>
        </row>
        <row r="1060">
          <cell r="D1060" t="str">
            <v>MEM-PRO-011-PKG-BLD-5310</v>
          </cell>
          <cell r="E1060" t="str">
            <v>MP1B-AZO ROTARY SCREENER</v>
          </cell>
          <cell r="F1060" t="str">
            <v>P1</v>
          </cell>
          <cell r="G1060" t="str">
            <v>PACKAGING</v>
          </cell>
          <cell r="H1060" t="str">
            <v>BLENDING</v>
          </cell>
          <cell r="I1060" t="str">
            <v>Motor AC</v>
          </cell>
          <cell r="J1060"/>
          <cell r="K1060"/>
          <cell r="L1060" t="str">
            <v>Keep</v>
          </cell>
          <cell r="M1060"/>
          <cell r="N1060"/>
          <cell r="O1060"/>
          <cell r="P1060"/>
          <cell r="Q1060"/>
          <cell r="R1060"/>
          <cell r="S1060"/>
          <cell r="T1060" t="str">
            <v>12-MTH AP MP1B ZO BLENDER SCREENER</v>
          </cell>
          <cell r="U1060">
            <v>7</v>
          </cell>
          <cell r="V1060" t="str">
            <v>Stratagy</v>
          </cell>
          <cell r="W1060">
            <v>4</v>
          </cell>
        </row>
        <row r="1061">
          <cell r="D1061" t="str">
            <v>MEM-PRO-011-PKG-PAK-5318</v>
          </cell>
          <cell r="E1061" t="str">
            <v>MP1B-PRODUCT TRANSFER CONVEYOR</v>
          </cell>
          <cell r="F1061" t="str">
            <v>P1</v>
          </cell>
          <cell r="G1061" t="str">
            <v>PACKAGING</v>
          </cell>
          <cell r="H1061" t="str">
            <v>PACKAGING</v>
          </cell>
          <cell r="I1061" t="str">
            <v>Conveyor, Screw</v>
          </cell>
          <cell r="J1061"/>
          <cell r="K1061"/>
          <cell r="L1061" t="str">
            <v>Quarterly</v>
          </cell>
          <cell r="M1061"/>
          <cell r="N1061"/>
          <cell r="O1061"/>
          <cell r="P1061"/>
          <cell r="Q1061"/>
          <cell r="R1061"/>
          <cell r="S1061"/>
          <cell r="T1061"/>
          <cell r="U1061">
            <v>8</v>
          </cell>
          <cell r="V1061" t="str">
            <v>Stratagy</v>
          </cell>
          <cell r="W1061">
            <v>4</v>
          </cell>
        </row>
        <row r="1062">
          <cell r="D1062" t="str">
            <v>MEM-PRO-011-CON-1SC-4560</v>
          </cell>
          <cell r="E1062" t="str">
            <v>MP1-CENTRIFUGE PRODUCT POT</v>
          </cell>
          <cell r="F1062" t="str">
            <v>P1</v>
          </cell>
          <cell r="G1062" t="str">
            <v>CONCENTRATION</v>
          </cell>
          <cell r="H1062" t="str">
            <v>1ST STEP CONCENTRATION</v>
          </cell>
          <cell r="I1062" t="str">
            <v>Strainer</v>
          </cell>
          <cell r="J1062"/>
          <cell r="K1062"/>
          <cell r="L1062"/>
          <cell r="M1062"/>
          <cell r="N1062"/>
          <cell r="O1062"/>
          <cell r="P1062"/>
          <cell r="Q1062"/>
          <cell r="R1062"/>
          <cell r="S1062"/>
          <cell r="T1062"/>
          <cell r="U1062">
            <v>9</v>
          </cell>
          <cell r="V1062" t="str">
            <v>Run to Failure</v>
          </cell>
          <cell r="W1062"/>
        </row>
        <row r="1063">
          <cell r="D1063" t="str">
            <v>MEM-PRO-011-PKG-PAK-5324</v>
          </cell>
          <cell r="E1063" t="str">
            <v>MP1B-AUTO PKG VIBRATING CONVEYOR</v>
          </cell>
          <cell r="F1063" t="str">
            <v>P1</v>
          </cell>
          <cell r="G1063" t="str">
            <v>PACKAGING</v>
          </cell>
          <cell r="H1063" t="str">
            <v>PACKAGING</v>
          </cell>
          <cell r="I1063" t="str">
            <v>Conveyor</v>
          </cell>
          <cell r="J1063"/>
          <cell r="K1063"/>
          <cell r="L1063"/>
          <cell r="M1063"/>
          <cell r="N1063"/>
          <cell r="O1063"/>
          <cell r="P1063"/>
          <cell r="Q1063"/>
          <cell r="R1063"/>
          <cell r="S1063"/>
          <cell r="T1063"/>
          <cell r="U1063">
            <v>9</v>
          </cell>
          <cell r="V1063" t="str">
            <v>Run to Failure</v>
          </cell>
          <cell r="W1063">
            <v>4</v>
          </cell>
        </row>
        <row r="1064">
          <cell r="D1064" t="str">
            <v>MEM-PRO-011-FED-FED-3281</v>
          </cell>
          <cell r="E1064" t="str">
            <v>MP1-SCOTT DRYER</v>
          </cell>
          <cell r="F1064" t="str">
            <v>P1</v>
          </cell>
          <cell r="G1064" t="str">
            <v>FEED DRYER</v>
          </cell>
          <cell r="H1064" t="str">
            <v>FEED DRYING</v>
          </cell>
          <cell r="I1064"/>
          <cell r="J1064"/>
          <cell r="K1064"/>
          <cell r="L1064"/>
          <cell r="M1064"/>
          <cell r="N1064"/>
          <cell r="O1064"/>
          <cell r="P1064"/>
          <cell r="Q1064"/>
          <cell r="R1064"/>
          <cell r="S1064"/>
          <cell r="T1064"/>
          <cell r="U1064">
            <v>9</v>
          </cell>
          <cell r="V1064" t="str">
            <v>Run to Failure</v>
          </cell>
          <cell r="W1064" t="str">
            <v>do not use</v>
          </cell>
        </row>
        <row r="1065">
          <cell r="D1065" t="str">
            <v>MEM-PRO-011-FED-FED-3282</v>
          </cell>
          <cell r="E1065" t="str">
            <v>MP1-SCOTT DRYER DRIVE REDUCER</v>
          </cell>
          <cell r="F1065" t="str">
            <v>P1</v>
          </cell>
          <cell r="G1065" t="str">
            <v>FEED DRYER</v>
          </cell>
          <cell r="H1065" t="str">
            <v>FEED DRYING</v>
          </cell>
          <cell r="I1065"/>
          <cell r="J1065"/>
          <cell r="K1065"/>
          <cell r="L1065"/>
          <cell r="M1065"/>
          <cell r="N1065"/>
          <cell r="O1065"/>
          <cell r="P1065"/>
          <cell r="Q1065"/>
          <cell r="R1065"/>
          <cell r="S1065"/>
          <cell r="T1065"/>
          <cell r="U1065">
            <v>9</v>
          </cell>
          <cell r="V1065" t="str">
            <v>Run to Failure</v>
          </cell>
          <cell r="W1065" t="str">
            <v>do not use</v>
          </cell>
        </row>
        <row r="1066">
          <cell r="D1066" t="str">
            <v>MEM-PRO-011-FED-FED-3283</v>
          </cell>
          <cell r="E1066" t="str">
            <v>MP1-SCOTT DRYER MAIN DRIVE</v>
          </cell>
          <cell r="F1066" t="str">
            <v>P1</v>
          </cell>
          <cell r="G1066" t="str">
            <v>FEED DRYER</v>
          </cell>
          <cell r="H1066" t="str">
            <v>FEED DRYING</v>
          </cell>
          <cell r="I1066"/>
          <cell r="J1066"/>
          <cell r="K1066"/>
          <cell r="L1066"/>
          <cell r="M1066"/>
          <cell r="N1066"/>
          <cell r="O1066"/>
          <cell r="P1066"/>
          <cell r="Q1066"/>
          <cell r="R1066"/>
          <cell r="S1066"/>
          <cell r="T1066"/>
          <cell r="U1066">
            <v>9</v>
          </cell>
          <cell r="V1066" t="str">
            <v>Run to Failure</v>
          </cell>
          <cell r="W1066" t="str">
            <v>do not use</v>
          </cell>
        </row>
        <row r="1067">
          <cell r="D1067" t="str">
            <v>MEM-PRO-011-FED-FED-3284</v>
          </cell>
          <cell r="E1067" t="str">
            <v>MP1-SCOTT DRYER MAIN DRIVE ZERO SPD SW</v>
          </cell>
          <cell r="F1067" t="str">
            <v>P1</v>
          </cell>
          <cell r="G1067" t="str">
            <v>FEED DRYER</v>
          </cell>
          <cell r="H1067" t="str">
            <v>FEED DRYING</v>
          </cell>
          <cell r="I1067"/>
          <cell r="J1067"/>
          <cell r="K1067"/>
          <cell r="L1067"/>
          <cell r="M1067"/>
          <cell r="N1067"/>
          <cell r="O1067"/>
          <cell r="P1067"/>
          <cell r="Q1067"/>
          <cell r="R1067"/>
          <cell r="S1067"/>
          <cell r="T1067"/>
          <cell r="U1067">
            <v>9</v>
          </cell>
          <cell r="V1067" t="str">
            <v>Run to Failure</v>
          </cell>
          <cell r="W1067" t="str">
            <v>do not use</v>
          </cell>
        </row>
        <row r="1068">
          <cell r="D1068" t="str">
            <v>MEM-PRO-011-PKG-PAK-5326</v>
          </cell>
          <cell r="E1068" t="str">
            <v>MP1B-AUTO PKG SEALER CONVEYOR</v>
          </cell>
          <cell r="F1068" t="str">
            <v>P1</v>
          </cell>
          <cell r="G1068" t="str">
            <v>PACKAGING</v>
          </cell>
          <cell r="H1068" t="str">
            <v>PACKAGING</v>
          </cell>
          <cell r="I1068" t="str">
            <v>Conveyor</v>
          </cell>
          <cell r="J1068"/>
          <cell r="K1068"/>
          <cell r="L1068"/>
          <cell r="M1068"/>
          <cell r="N1068"/>
          <cell r="O1068"/>
          <cell r="P1068"/>
          <cell r="Q1068"/>
          <cell r="R1068"/>
          <cell r="S1068"/>
          <cell r="T1068"/>
          <cell r="U1068">
            <v>9</v>
          </cell>
          <cell r="V1068" t="str">
            <v>Run to Failure</v>
          </cell>
          <cell r="W1068">
            <v>4</v>
          </cell>
        </row>
        <row r="1069">
          <cell r="D1069" t="str">
            <v>MEM-PRO-011-FED-FED-3286</v>
          </cell>
          <cell r="E1069" t="str">
            <v>MP1-SCOTT DRYER INFEED CONV LOW LEVEL SW</v>
          </cell>
          <cell r="F1069" t="str">
            <v>P1</v>
          </cell>
          <cell r="G1069" t="str">
            <v>FEED DRYER</v>
          </cell>
          <cell r="H1069" t="str">
            <v>FEED DRYING</v>
          </cell>
          <cell r="I1069"/>
          <cell r="J1069"/>
          <cell r="K1069"/>
          <cell r="L1069"/>
          <cell r="M1069"/>
          <cell r="N1069"/>
          <cell r="O1069"/>
          <cell r="P1069"/>
          <cell r="Q1069"/>
          <cell r="R1069"/>
          <cell r="S1069"/>
          <cell r="T1069"/>
          <cell r="U1069">
            <v>9</v>
          </cell>
          <cell r="V1069" t="str">
            <v>Run to Failure</v>
          </cell>
          <cell r="W1069" t="str">
            <v>do not use</v>
          </cell>
        </row>
        <row r="1070">
          <cell r="D1070" t="str">
            <v>MEM-PRO-011-FED-FED-3287</v>
          </cell>
          <cell r="E1070" t="str">
            <v>MP1-SCOTT DRYER EXH PRESS TRANS.</v>
          </cell>
          <cell r="F1070" t="str">
            <v>P1</v>
          </cell>
          <cell r="G1070" t="str">
            <v>FEED DRYER</v>
          </cell>
          <cell r="H1070" t="str">
            <v>FEED DRYING</v>
          </cell>
          <cell r="I1070"/>
          <cell r="J1070"/>
          <cell r="K1070"/>
          <cell r="L1070"/>
          <cell r="M1070"/>
          <cell r="N1070"/>
          <cell r="O1070"/>
          <cell r="P1070"/>
          <cell r="Q1070"/>
          <cell r="R1070"/>
          <cell r="S1070"/>
          <cell r="T1070"/>
          <cell r="U1070">
            <v>9</v>
          </cell>
          <cell r="V1070" t="str">
            <v>Run to Failure</v>
          </cell>
          <cell r="W1070" t="str">
            <v>do not use</v>
          </cell>
        </row>
        <row r="1071">
          <cell r="D1071" t="str">
            <v>MEM-PRO-011-FED-FED-3288</v>
          </cell>
          <cell r="E1071" t="str">
            <v>MP1-SCOTT DRYER EXHAUST TEMP SW</v>
          </cell>
          <cell r="F1071" t="str">
            <v>P1</v>
          </cell>
          <cell r="G1071" t="str">
            <v>FEED DRYER</v>
          </cell>
          <cell r="H1071" t="str">
            <v>FEED DRYING</v>
          </cell>
          <cell r="I1071"/>
          <cell r="J1071"/>
          <cell r="K1071"/>
          <cell r="L1071"/>
          <cell r="M1071"/>
          <cell r="N1071"/>
          <cell r="O1071"/>
          <cell r="P1071"/>
          <cell r="Q1071"/>
          <cell r="R1071"/>
          <cell r="S1071"/>
          <cell r="T1071"/>
          <cell r="U1071">
            <v>9</v>
          </cell>
          <cell r="V1071" t="str">
            <v>Run to Failure</v>
          </cell>
          <cell r="W1071" t="str">
            <v>do not use</v>
          </cell>
        </row>
        <row r="1072">
          <cell r="D1072" t="str">
            <v>MEM-PRO-011-FED-FED-3289</v>
          </cell>
          <cell r="E1072" t="str">
            <v>MP1-SCOTT DRYER WEST DCE COLLECTOR</v>
          </cell>
          <cell r="F1072" t="str">
            <v>P1</v>
          </cell>
          <cell r="G1072" t="str">
            <v>FEED DRYER</v>
          </cell>
          <cell r="H1072" t="str">
            <v>FEED DRYING</v>
          </cell>
          <cell r="I1072"/>
          <cell r="J1072"/>
          <cell r="K1072"/>
          <cell r="L1072"/>
          <cell r="M1072"/>
          <cell r="N1072"/>
          <cell r="O1072"/>
          <cell r="P1072"/>
          <cell r="Q1072"/>
          <cell r="R1072"/>
          <cell r="S1072"/>
          <cell r="T1072"/>
          <cell r="U1072">
            <v>9</v>
          </cell>
          <cell r="V1072" t="str">
            <v>Run to Failure</v>
          </cell>
          <cell r="W1072" t="str">
            <v>do not use</v>
          </cell>
        </row>
        <row r="1073">
          <cell r="D1073" t="str">
            <v>MEM-PRO-011-PKG-PAL-5331</v>
          </cell>
          <cell r="E1073" t="str">
            <v>MP1B-AUTO PKG METAL DETECTOR CONVEYOR</v>
          </cell>
          <cell r="F1073" t="str">
            <v>P1</v>
          </cell>
          <cell r="G1073" t="str">
            <v>PACKAGING</v>
          </cell>
          <cell r="H1073" t="str">
            <v>PALLETIZING</v>
          </cell>
          <cell r="I1073" t="str">
            <v>Motor AC</v>
          </cell>
          <cell r="J1073"/>
          <cell r="K1073"/>
          <cell r="L1073"/>
          <cell r="M1073"/>
          <cell r="N1073"/>
          <cell r="O1073"/>
          <cell r="P1073"/>
          <cell r="Q1073"/>
          <cell r="R1073"/>
          <cell r="S1073"/>
          <cell r="T1073"/>
          <cell r="U1073">
            <v>9</v>
          </cell>
          <cell r="V1073" t="str">
            <v>Run to Failure</v>
          </cell>
          <cell r="W1073">
            <v>4</v>
          </cell>
        </row>
        <row r="1074">
          <cell r="D1074" t="str">
            <v>MEM-PRO-011-PKG-PAL-5333</v>
          </cell>
          <cell r="E1074" t="str">
            <v>MP1B-INCLINE CONVEYOR</v>
          </cell>
          <cell r="F1074" t="str">
            <v>P1</v>
          </cell>
          <cell r="G1074" t="str">
            <v>PACKAGING</v>
          </cell>
          <cell r="H1074" t="str">
            <v>PALLETIZING</v>
          </cell>
          <cell r="I1074" t="str">
            <v>Motor AC</v>
          </cell>
          <cell r="J1074"/>
          <cell r="K1074"/>
          <cell r="L1074"/>
          <cell r="M1074"/>
          <cell r="N1074"/>
          <cell r="O1074"/>
          <cell r="P1074"/>
          <cell r="Q1074"/>
          <cell r="R1074"/>
          <cell r="S1074"/>
          <cell r="T1074" t="str">
            <v>12-MTH I/E MP3A MC INC CV PULL SW</v>
          </cell>
          <cell r="U1074">
            <v>8</v>
          </cell>
          <cell r="V1074" t="str">
            <v>Stratagy</v>
          </cell>
          <cell r="W1074"/>
        </row>
        <row r="1075">
          <cell r="D1075" t="str">
            <v>MEM-PRO-011-PKG-PAL-5346</v>
          </cell>
          <cell r="E1075" t="str">
            <v>MP1B-BAG REJECT CONVEYOR</v>
          </cell>
          <cell r="F1075" t="str">
            <v>P1</v>
          </cell>
          <cell r="G1075" t="str">
            <v>PACKAGING</v>
          </cell>
          <cell r="H1075" t="str">
            <v>PALLETIZING</v>
          </cell>
          <cell r="I1075" t="str">
            <v>Motor AC</v>
          </cell>
          <cell r="J1075"/>
          <cell r="K1075"/>
          <cell r="L1075"/>
          <cell r="M1075"/>
          <cell r="N1075"/>
          <cell r="O1075"/>
          <cell r="P1075"/>
          <cell r="Q1075"/>
          <cell r="R1075"/>
          <cell r="S1075"/>
          <cell r="T1075"/>
          <cell r="U1075">
            <v>9</v>
          </cell>
          <cell r="V1075" t="str">
            <v>Run to Failure</v>
          </cell>
          <cell r="W1075"/>
        </row>
        <row r="1076">
          <cell r="D1076" t="str">
            <v>MEM-PRO-011-FED-FED-3293</v>
          </cell>
          <cell r="E1076" t="str">
            <v>MP1-SCOTT DRYER W. DCE COLL LEVEL SW HI</v>
          </cell>
          <cell r="F1076" t="str">
            <v>P1</v>
          </cell>
          <cell r="G1076" t="str">
            <v>FEED DRYER</v>
          </cell>
          <cell r="H1076" t="str">
            <v>FEED DRYING</v>
          </cell>
          <cell r="I1076"/>
          <cell r="J1076"/>
          <cell r="K1076"/>
          <cell r="L1076"/>
          <cell r="M1076"/>
          <cell r="N1076"/>
          <cell r="O1076"/>
          <cell r="P1076"/>
          <cell r="Q1076"/>
          <cell r="R1076"/>
          <cell r="S1076"/>
          <cell r="T1076"/>
          <cell r="U1076">
            <v>9</v>
          </cell>
          <cell r="V1076" t="str">
            <v>Run to Failure</v>
          </cell>
          <cell r="W1076" t="str">
            <v>do not use</v>
          </cell>
        </row>
        <row r="1077">
          <cell r="D1077" t="str">
            <v>MEM-PRO-011-FED-FED-3294</v>
          </cell>
          <cell r="E1077" t="str">
            <v>MP1-SCOTT DRYER W. DCE COLL EXH TEMP SW</v>
          </cell>
          <cell r="F1077" t="str">
            <v>P1</v>
          </cell>
          <cell r="G1077" t="str">
            <v>FEED DRYER</v>
          </cell>
          <cell r="H1077" t="str">
            <v>FEED DRYING</v>
          </cell>
          <cell r="I1077"/>
          <cell r="J1077"/>
          <cell r="K1077"/>
          <cell r="L1077"/>
          <cell r="M1077"/>
          <cell r="N1077"/>
          <cell r="O1077"/>
          <cell r="P1077"/>
          <cell r="Q1077"/>
          <cell r="R1077"/>
          <cell r="S1077"/>
          <cell r="T1077"/>
          <cell r="U1077">
            <v>9</v>
          </cell>
          <cell r="V1077" t="str">
            <v>Run to Failure</v>
          </cell>
          <cell r="W1077" t="str">
            <v>do not use</v>
          </cell>
        </row>
        <row r="1078">
          <cell r="D1078" t="str">
            <v>MEM-PRO-011-FED-FED-3295</v>
          </cell>
          <cell r="E1078" t="str">
            <v>MP1-SCOTT DRYER W. DCE COLL DIFF/PRESS</v>
          </cell>
          <cell r="F1078" t="str">
            <v>P1</v>
          </cell>
          <cell r="G1078" t="str">
            <v>FEED DRYER</v>
          </cell>
          <cell r="H1078" t="str">
            <v>FEED DRYING</v>
          </cell>
          <cell r="I1078"/>
          <cell r="J1078"/>
          <cell r="K1078"/>
          <cell r="L1078"/>
          <cell r="M1078"/>
          <cell r="N1078"/>
          <cell r="O1078"/>
          <cell r="P1078"/>
          <cell r="Q1078"/>
          <cell r="R1078"/>
          <cell r="S1078"/>
          <cell r="T1078"/>
          <cell r="U1078">
            <v>9</v>
          </cell>
          <cell r="V1078" t="str">
            <v>Run to Failure</v>
          </cell>
          <cell r="W1078" t="str">
            <v>do not use</v>
          </cell>
        </row>
        <row r="1079">
          <cell r="D1079" t="str">
            <v>MEM-PRO-011-FED-FED-3296</v>
          </cell>
          <cell r="E1079" t="str">
            <v>MP1-SCOTT DRYER E. DCE COLLECTOR</v>
          </cell>
          <cell r="F1079" t="str">
            <v>P1</v>
          </cell>
          <cell r="G1079" t="str">
            <v>FEED DRYER</v>
          </cell>
          <cell r="H1079" t="str">
            <v>FEED DRYING</v>
          </cell>
          <cell r="I1079"/>
          <cell r="J1079"/>
          <cell r="K1079"/>
          <cell r="L1079"/>
          <cell r="M1079"/>
          <cell r="N1079"/>
          <cell r="O1079"/>
          <cell r="P1079"/>
          <cell r="Q1079"/>
          <cell r="R1079"/>
          <cell r="S1079"/>
          <cell r="T1079"/>
          <cell r="U1079">
            <v>9</v>
          </cell>
          <cell r="V1079" t="str">
            <v>Run to Failure</v>
          </cell>
          <cell r="W1079" t="str">
            <v>do not use</v>
          </cell>
        </row>
        <row r="1080">
          <cell r="D1080" t="str">
            <v>MEM-PRO-011-PKG-PAL-5350</v>
          </cell>
          <cell r="E1080" t="str">
            <v>MP1B-#1 PALLET CONVEYOR</v>
          </cell>
          <cell r="F1080" t="str">
            <v>P1</v>
          </cell>
          <cell r="G1080" t="str">
            <v>PACKAGING</v>
          </cell>
          <cell r="H1080" t="str">
            <v>PALLETIZING</v>
          </cell>
          <cell r="I1080" t="str">
            <v>Motor AC</v>
          </cell>
          <cell r="J1080"/>
          <cell r="K1080"/>
          <cell r="L1080"/>
          <cell r="M1080"/>
          <cell r="N1080"/>
          <cell r="O1080"/>
          <cell r="P1080"/>
          <cell r="Q1080"/>
          <cell r="R1080"/>
          <cell r="S1080"/>
          <cell r="T1080" t="str">
            <v>12-MTH I/E MP1B MC WRP ICV PHOTOEYE</v>
          </cell>
          <cell r="U1080">
            <v>8</v>
          </cell>
          <cell r="V1080" t="str">
            <v>Stratagy</v>
          </cell>
          <cell r="W1080"/>
        </row>
        <row r="1081">
          <cell r="D1081" t="str">
            <v>MEM-PRO-011-PKG-PAL-5351</v>
          </cell>
          <cell r="E1081" t="str">
            <v>MP1B-#2 PALLET CONVEYOR</v>
          </cell>
          <cell r="F1081" t="str">
            <v>P1</v>
          </cell>
          <cell r="G1081" t="str">
            <v>PACKAGING</v>
          </cell>
          <cell r="H1081" t="str">
            <v>PALLETIZING</v>
          </cell>
          <cell r="I1081" t="str">
            <v>Motor AC</v>
          </cell>
          <cell r="J1081"/>
          <cell r="K1081"/>
          <cell r="L1081"/>
          <cell r="M1081"/>
          <cell r="N1081"/>
          <cell r="O1081"/>
          <cell r="P1081"/>
          <cell r="Q1081"/>
          <cell r="R1081"/>
          <cell r="S1081"/>
          <cell r="T1081"/>
          <cell r="U1081">
            <v>9</v>
          </cell>
          <cell r="V1081" t="str">
            <v>Run to Failure</v>
          </cell>
          <cell r="W1081"/>
        </row>
        <row r="1082">
          <cell r="D1082" t="str">
            <v>MEM-PRO-011-PKG-PAL-5352</v>
          </cell>
          <cell r="E1082" t="str">
            <v>MP1B-#3 PALLET CONVEYOR</v>
          </cell>
          <cell r="F1082" t="str">
            <v>P1</v>
          </cell>
          <cell r="G1082" t="str">
            <v>PACKAGING</v>
          </cell>
          <cell r="H1082" t="str">
            <v>PALLETIZING</v>
          </cell>
          <cell r="I1082" t="str">
            <v>Motor AC</v>
          </cell>
          <cell r="J1082"/>
          <cell r="K1082"/>
          <cell r="L1082"/>
          <cell r="M1082"/>
          <cell r="N1082"/>
          <cell r="O1082"/>
          <cell r="P1082"/>
          <cell r="Q1082"/>
          <cell r="R1082"/>
          <cell r="S1082"/>
          <cell r="T1082"/>
          <cell r="U1082">
            <v>9</v>
          </cell>
          <cell r="V1082" t="str">
            <v>Run to Failure</v>
          </cell>
          <cell r="W1082"/>
        </row>
        <row r="1083">
          <cell r="D1083" t="str">
            <v>MEM-PRO-011-FED-FED-3300</v>
          </cell>
          <cell r="E1083" t="str">
            <v>MP1-SCOTT DRYER E. DCE COLL LEVEL SW HI</v>
          </cell>
          <cell r="F1083" t="str">
            <v>P1</v>
          </cell>
          <cell r="G1083" t="str">
            <v>FEED DRYER</v>
          </cell>
          <cell r="H1083" t="str">
            <v>FEED DRYING</v>
          </cell>
          <cell r="I1083"/>
          <cell r="J1083"/>
          <cell r="K1083"/>
          <cell r="L1083"/>
          <cell r="M1083"/>
          <cell r="N1083"/>
          <cell r="O1083"/>
          <cell r="P1083"/>
          <cell r="Q1083"/>
          <cell r="R1083"/>
          <cell r="S1083"/>
          <cell r="T1083"/>
          <cell r="U1083">
            <v>9</v>
          </cell>
          <cell r="V1083" t="str">
            <v>Run to Failure</v>
          </cell>
          <cell r="W1083" t="str">
            <v>do not use</v>
          </cell>
        </row>
        <row r="1084">
          <cell r="D1084" t="str">
            <v>MEM-PRO-011-FED-FED-3301</v>
          </cell>
          <cell r="E1084" t="str">
            <v>MP1-SCOTT DRYER E. COLLECT EXH TEMP SW</v>
          </cell>
          <cell r="F1084" t="str">
            <v>P1</v>
          </cell>
          <cell r="G1084" t="str">
            <v>FEED DRYER</v>
          </cell>
          <cell r="H1084" t="str">
            <v>FEED DRYING</v>
          </cell>
          <cell r="I1084"/>
          <cell r="J1084"/>
          <cell r="K1084"/>
          <cell r="L1084"/>
          <cell r="M1084"/>
          <cell r="N1084"/>
          <cell r="O1084"/>
          <cell r="P1084"/>
          <cell r="Q1084"/>
          <cell r="R1084"/>
          <cell r="S1084"/>
          <cell r="T1084"/>
          <cell r="U1084">
            <v>9</v>
          </cell>
          <cell r="V1084" t="str">
            <v>Run to Failure</v>
          </cell>
          <cell r="W1084" t="str">
            <v>do not use</v>
          </cell>
        </row>
        <row r="1085">
          <cell r="D1085" t="str">
            <v>MEM-PRO-011-FED-FED-3302</v>
          </cell>
          <cell r="E1085" t="str">
            <v>MP1-SCOTT DRYER E. DCE COLL DIFF/PRESS</v>
          </cell>
          <cell r="F1085" t="str">
            <v>P1</v>
          </cell>
          <cell r="G1085" t="str">
            <v>FEED DRYER</v>
          </cell>
          <cell r="H1085" t="str">
            <v>FEED DRYING</v>
          </cell>
          <cell r="I1085"/>
          <cell r="J1085"/>
          <cell r="K1085"/>
          <cell r="L1085"/>
          <cell r="M1085"/>
          <cell r="N1085"/>
          <cell r="O1085"/>
          <cell r="P1085"/>
          <cell r="Q1085"/>
          <cell r="R1085"/>
          <cell r="S1085"/>
          <cell r="T1085"/>
          <cell r="U1085">
            <v>9</v>
          </cell>
          <cell r="V1085" t="str">
            <v>Run to Failure</v>
          </cell>
          <cell r="W1085" t="str">
            <v>do not use</v>
          </cell>
        </row>
        <row r="1086">
          <cell r="D1086" t="str">
            <v>MEM-PRO-011-FED-FED-3305</v>
          </cell>
          <cell r="E1086" t="str">
            <v>MP1-SCOTT DRYER EXHAUST DAMPER</v>
          </cell>
          <cell r="F1086" t="str">
            <v>P1</v>
          </cell>
          <cell r="G1086" t="str">
            <v>FEED DRYER</v>
          </cell>
          <cell r="H1086" t="str">
            <v>FEED DRYING</v>
          </cell>
          <cell r="I1086"/>
          <cell r="J1086"/>
          <cell r="K1086"/>
          <cell r="L1086"/>
          <cell r="M1086"/>
          <cell r="N1086"/>
          <cell r="O1086"/>
          <cell r="P1086"/>
          <cell r="Q1086"/>
          <cell r="R1086"/>
          <cell r="S1086"/>
          <cell r="T1086"/>
          <cell r="U1086">
            <v>9</v>
          </cell>
          <cell r="V1086" t="str">
            <v>Run to Failure</v>
          </cell>
          <cell r="W1086" t="str">
            <v>do not use</v>
          </cell>
        </row>
        <row r="1087">
          <cell r="D1087" t="str">
            <v>MEM-PRO-011-FED-FED-3306</v>
          </cell>
          <cell r="E1087" t="str">
            <v>MP1-SCOTT DRYER EXH DAMPER I/P</v>
          </cell>
          <cell r="F1087" t="str">
            <v>P1</v>
          </cell>
          <cell r="G1087" t="str">
            <v>FEED DRYER</v>
          </cell>
          <cell r="H1087" t="str">
            <v>FEED DRYING</v>
          </cell>
          <cell r="I1087"/>
          <cell r="J1087"/>
          <cell r="K1087"/>
          <cell r="L1087"/>
          <cell r="M1087"/>
          <cell r="N1087"/>
          <cell r="O1087"/>
          <cell r="P1087"/>
          <cell r="Q1087"/>
          <cell r="R1087"/>
          <cell r="S1087"/>
          <cell r="T1087"/>
          <cell r="U1087">
            <v>9</v>
          </cell>
          <cell r="V1087" t="str">
            <v>Run to Failure</v>
          </cell>
          <cell r="W1087">
            <v>4</v>
          </cell>
        </row>
        <row r="1088">
          <cell r="D1088" t="str">
            <v>MEM-PRO-011-FED-FED-3307</v>
          </cell>
          <cell r="E1088" t="str">
            <v>MP1-SCOTT D. EXH PRESS TRAN.</v>
          </cell>
          <cell r="F1088" t="str">
            <v>P1</v>
          </cell>
          <cell r="G1088" t="str">
            <v>FEED DRYER</v>
          </cell>
          <cell r="H1088" t="str">
            <v>FEED DRYING</v>
          </cell>
          <cell r="I1088"/>
          <cell r="J1088"/>
          <cell r="K1088"/>
          <cell r="L1088"/>
          <cell r="M1088"/>
          <cell r="N1088"/>
          <cell r="O1088"/>
          <cell r="P1088"/>
          <cell r="Q1088"/>
          <cell r="R1088"/>
          <cell r="S1088"/>
          <cell r="T1088"/>
          <cell r="U1088">
            <v>9</v>
          </cell>
          <cell r="V1088" t="str">
            <v>Run to Failure</v>
          </cell>
          <cell r="W1088" t="str">
            <v>do not use</v>
          </cell>
        </row>
        <row r="1089">
          <cell r="D1089" t="str">
            <v>MEM-PRO-011-PKG-PAL-5354</v>
          </cell>
          <cell r="E1089" t="str">
            <v>MP1B-TOP SHEET CONVEYOR</v>
          </cell>
          <cell r="F1089" t="str">
            <v>P1</v>
          </cell>
          <cell r="G1089" t="str">
            <v>PACKAGING</v>
          </cell>
          <cell r="H1089" t="str">
            <v>PALLETIZING</v>
          </cell>
          <cell r="I1089" t="str">
            <v>Motor AC</v>
          </cell>
          <cell r="J1089"/>
          <cell r="K1089"/>
          <cell r="L1089"/>
          <cell r="M1089"/>
          <cell r="N1089"/>
          <cell r="O1089"/>
          <cell r="P1089"/>
          <cell r="Q1089"/>
          <cell r="R1089"/>
          <cell r="S1089"/>
          <cell r="T1089"/>
          <cell r="U1089">
            <v>9</v>
          </cell>
          <cell r="V1089" t="str">
            <v>Run to Failure</v>
          </cell>
          <cell r="W1089"/>
        </row>
        <row r="1090">
          <cell r="D1090" t="str">
            <v>MEM-PRO-011-PKG-PAL-5356</v>
          </cell>
          <cell r="E1090" t="str">
            <v>MP1B-WRAPPER CONVEYOR</v>
          </cell>
          <cell r="F1090" t="str">
            <v>P1</v>
          </cell>
          <cell r="G1090" t="str">
            <v>PACKAGING</v>
          </cell>
          <cell r="H1090" t="str">
            <v>PALLETIZING</v>
          </cell>
          <cell r="I1090" t="str">
            <v>Motor AC</v>
          </cell>
          <cell r="J1090"/>
          <cell r="K1090"/>
          <cell r="L1090"/>
          <cell r="M1090"/>
          <cell r="N1090"/>
          <cell r="O1090"/>
          <cell r="P1090"/>
          <cell r="Q1090"/>
          <cell r="R1090"/>
          <cell r="S1090"/>
          <cell r="T1090" t="str">
            <v>6-MTH AP MP1 STRETCHWRAPPER</v>
          </cell>
          <cell r="U1090">
            <v>8</v>
          </cell>
          <cell r="V1090" t="str">
            <v>Stratagy</v>
          </cell>
          <cell r="W1090"/>
        </row>
        <row r="1091">
          <cell r="D1091" t="str">
            <v>MEM-PRO-011-FED-FED-3312</v>
          </cell>
          <cell r="E1091" t="str">
            <v>MP1-SCOTT D BURN CHMB INLT DUCT  TEMP SW</v>
          </cell>
          <cell r="F1091" t="str">
            <v>P1</v>
          </cell>
          <cell r="G1091" t="str">
            <v>FEED DRYER</v>
          </cell>
          <cell r="H1091" t="str">
            <v>FEED DRYING</v>
          </cell>
          <cell r="I1091"/>
          <cell r="J1091"/>
          <cell r="K1091"/>
          <cell r="L1091"/>
          <cell r="M1091"/>
          <cell r="N1091"/>
          <cell r="O1091"/>
          <cell r="P1091"/>
          <cell r="Q1091"/>
          <cell r="R1091"/>
          <cell r="S1091"/>
          <cell r="T1091"/>
          <cell r="U1091">
            <v>9</v>
          </cell>
          <cell r="V1091" t="str">
            <v>Run to Failure</v>
          </cell>
          <cell r="W1091" t="str">
            <v>do not use</v>
          </cell>
        </row>
        <row r="1092">
          <cell r="D1092" t="str">
            <v>MEM-PRO-011-FED-FED-3313</v>
          </cell>
          <cell r="E1092" t="str">
            <v>MP1-SCOTT D. INLET DUCT PRESS XMTR</v>
          </cell>
          <cell r="F1092" t="str">
            <v>P1</v>
          </cell>
          <cell r="G1092" t="str">
            <v>FEED DRYER</v>
          </cell>
          <cell r="H1092" t="str">
            <v>FEED DRYING</v>
          </cell>
          <cell r="I1092"/>
          <cell r="J1092"/>
          <cell r="K1092"/>
          <cell r="L1092"/>
          <cell r="M1092"/>
          <cell r="N1092"/>
          <cell r="O1092"/>
          <cell r="P1092"/>
          <cell r="Q1092"/>
          <cell r="R1092"/>
          <cell r="S1092"/>
          <cell r="T1092"/>
          <cell r="U1092">
            <v>9</v>
          </cell>
          <cell r="V1092" t="str">
            <v>Run to Failure</v>
          </cell>
          <cell r="W1092" t="str">
            <v>do not use</v>
          </cell>
        </row>
        <row r="1093">
          <cell r="D1093" t="str">
            <v>MEM-PRO-011-PKG-PAL-5360</v>
          </cell>
          <cell r="E1093" t="str">
            <v>MP1B-#4 PALLET CONVEYOR</v>
          </cell>
          <cell r="F1093" t="str">
            <v>P1</v>
          </cell>
          <cell r="G1093" t="str">
            <v>PACKAGING</v>
          </cell>
          <cell r="H1093" t="str">
            <v>PALLETIZING</v>
          </cell>
          <cell r="I1093" t="str">
            <v>Motor AC</v>
          </cell>
          <cell r="J1093"/>
          <cell r="K1093"/>
          <cell r="L1093"/>
          <cell r="M1093"/>
          <cell r="N1093"/>
          <cell r="O1093"/>
          <cell r="P1093"/>
          <cell r="Q1093"/>
          <cell r="R1093"/>
          <cell r="S1093"/>
          <cell r="T1093"/>
          <cell r="U1093">
            <v>9</v>
          </cell>
          <cell r="V1093" t="str">
            <v>Run to Failure</v>
          </cell>
          <cell r="W1093"/>
        </row>
        <row r="1094">
          <cell r="D1094" t="str">
            <v>MEM-PRO-011-FED-FED-3317</v>
          </cell>
          <cell r="E1094" t="str">
            <v>MP1-FEED X-FER CYCLONE</v>
          </cell>
          <cell r="F1094" t="str">
            <v>P1</v>
          </cell>
          <cell r="G1094" t="str">
            <v>FEED DRYER</v>
          </cell>
          <cell r="H1094" t="str">
            <v>FEED DRYING</v>
          </cell>
          <cell r="I1094"/>
          <cell r="J1094"/>
          <cell r="K1094"/>
          <cell r="L1094"/>
          <cell r="M1094"/>
          <cell r="N1094"/>
          <cell r="O1094"/>
          <cell r="P1094"/>
          <cell r="Q1094"/>
          <cell r="R1094"/>
          <cell r="S1094"/>
          <cell r="T1094"/>
          <cell r="U1094">
            <v>9</v>
          </cell>
          <cell r="V1094" t="str">
            <v>Run to Failure</v>
          </cell>
          <cell r="W1094" t="str">
            <v>do not use</v>
          </cell>
        </row>
        <row r="1095">
          <cell r="D1095" t="str">
            <v>MEM-PRO-011-FED-FED-3318</v>
          </cell>
          <cell r="E1095" t="str">
            <v>MP1 AIRLOCK (SUMITOMO REDUCED)</v>
          </cell>
          <cell r="F1095" t="str">
            <v>P1</v>
          </cell>
          <cell r="G1095" t="str">
            <v>FEED DRYER</v>
          </cell>
          <cell r="H1095" t="str">
            <v>FEED DRYING</v>
          </cell>
          <cell r="I1095"/>
          <cell r="J1095"/>
          <cell r="K1095"/>
          <cell r="L1095"/>
          <cell r="M1095"/>
          <cell r="N1095"/>
          <cell r="O1095"/>
          <cell r="P1095"/>
          <cell r="Q1095"/>
          <cell r="R1095"/>
          <cell r="S1095"/>
          <cell r="T1095"/>
          <cell r="U1095">
            <v>9</v>
          </cell>
          <cell r="V1095" t="str">
            <v>Run to Failure</v>
          </cell>
          <cell r="W1095" t="str">
            <v>do not use</v>
          </cell>
        </row>
        <row r="1096">
          <cell r="D1096" t="str">
            <v>MEM-PRO-011-FED-FED-3320</v>
          </cell>
          <cell r="E1096" t="str">
            <v>MP1-FEED TRANSFER DIVERTER VALVE</v>
          </cell>
          <cell r="F1096" t="str">
            <v>P1</v>
          </cell>
          <cell r="G1096" t="str">
            <v>FEED DRYER</v>
          </cell>
          <cell r="H1096" t="str">
            <v>FEED DRYING</v>
          </cell>
          <cell r="I1096"/>
          <cell r="J1096"/>
          <cell r="K1096"/>
          <cell r="L1096"/>
          <cell r="M1096"/>
          <cell r="N1096"/>
          <cell r="O1096"/>
          <cell r="P1096"/>
          <cell r="Q1096"/>
          <cell r="R1096"/>
          <cell r="S1096"/>
          <cell r="T1096"/>
          <cell r="U1096">
            <v>9</v>
          </cell>
          <cell r="V1096" t="str">
            <v>Run to Failure</v>
          </cell>
          <cell r="W1096" t="str">
            <v>do not use</v>
          </cell>
        </row>
        <row r="1097">
          <cell r="D1097" t="str">
            <v>MEM-PRO-011-PKG-PAL-5361</v>
          </cell>
          <cell r="E1097" t="str">
            <v>MP1B-#5 PALLET CONVEYOR</v>
          </cell>
          <cell r="F1097" t="str">
            <v>P1</v>
          </cell>
          <cell r="G1097" t="str">
            <v>PACKAGING</v>
          </cell>
          <cell r="H1097" t="str">
            <v>PALLETIZING</v>
          </cell>
          <cell r="I1097" t="str">
            <v>Motor AC</v>
          </cell>
          <cell r="J1097"/>
          <cell r="K1097"/>
          <cell r="L1097"/>
          <cell r="M1097"/>
          <cell r="N1097"/>
          <cell r="O1097"/>
          <cell r="P1097"/>
          <cell r="Q1097"/>
          <cell r="R1097"/>
          <cell r="S1097"/>
          <cell r="T1097" t="str">
            <v>12-MTH I/E PM MP1B AB WRP CV PHOTOEYE</v>
          </cell>
          <cell r="U1097">
            <v>8</v>
          </cell>
          <cell r="V1097" t="str">
            <v>Stratagy</v>
          </cell>
          <cell r="W1097"/>
        </row>
        <row r="1098">
          <cell r="D1098" t="str">
            <v>MEM-PRO-011-FED-FED-3333</v>
          </cell>
          <cell r="E1098" t="str">
            <v>MP1-SCOTT DRYER BURNER CHAMBER</v>
          </cell>
          <cell r="F1098" t="str">
            <v>P1</v>
          </cell>
          <cell r="G1098" t="str">
            <v>FEED DRYER</v>
          </cell>
          <cell r="H1098" t="str">
            <v>FEED DRYING</v>
          </cell>
          <cell r="I1098"/>
          <cell r="J1098"/>
          <cell r="K1098"/>
          <cell r="L1098"/>
          <cell r="M1098"/>
          <cell r="N1098"/>
          <cell r="O1098"/>
          <cell r="P1098"/>
          <cell r="Q1098"/>
          <cell r="R1098"/>
          <cell r="S1098"/>
          <cell r="T1098"/>
          <cell r="U1098">
            <v>9</v>
          </cell>
          <cell r="V1098" t="str">
            <v>Run to Failure</v>
          </cell>
          <cell r="W1098" t="str">
            <v>do not use</v>
          </cell>
        </row>
        <row r="1099">
          <cell r="D1099" t="str">
            <v>MEM-PRO-011-PKG-PAL-5362</v>
          </cell>
          <cell r="E1099" t="str">
            <v>MP1B-#6 PALLET CONVEYOR</v>
          </cell>
          <cell r="F1099" t="str">
            <v>P1</v>
          </cell>
          <cell r="G1099" t="str">
            <v>PACKAGING</v>
          </cell>
          <cell r="H1099" t="str">
            <v>PALLETIZING</v>
          </cell>
          <cell r="I1099" t="str">
            <v>Motor AC</v>
          </cell>
          <cell r="J1099"/>
          <cell r="K1099"/>
          <cell r="L1099"/>
          <cell r="M1099"/>
          <cell r="N1099"/>
          <cell r="O1099"/>
          <cell r="P1099"/>
          <cell r="Q1099"/>
          <cell r="R1099"/>
          <cell r="S1099"/>
          <cell r="T1099"/>
          <cell r="U1099">
            <v>9</v>
          </cell>
          <cell r="V1099" t="str">
            <v>Run to Failure</v>
          </cell>
          <cell r="W1099"/>
        </row>
        <row r="1100">
          <cell r="D1100" t="str">
            <v>MEM-PRO-011-PKG-PAK-5365</v>
          </cell>
          <cell r="E1100" t="str">
            <v>MP1B-ON LINE BAG DUMP SYSTEM W/ASP. FAN</v>
          </cell>
          <cell r="F1100" t="str">
            <v>P1</v>
          </cell>
          <cell r="G1100" t="str">
            <v>PACKAGING</v>
          </cell>
          <cell r="H1100" t="str">
            <v>PACKAGING</v>
          </cell>
          <cell r="I1100" t="str">
            <v>Pressure Gauge, Differential</v>
          </cell>
          <cell r="J1100"/>
          <cell r="K1100"/>
          <cell r="L1100"/>
          <cell r="M1100"/>
          <cell r="N1100"/>
          <cell r="O1100"/>
          <cell r="P1100"/>
          <cell r="Q1100"/>
          <cell r="R1100"/>
          <cell r="S1100"/>
          <cell r="T1100" t="str">
            <v>12-MTH MECH P1 ASP FAN BEARING PM - DN</v>
          </cell>
          <cell r="U1100">
            <v>8</v>
          </cell>
          <cell r="V1100" t="str">
            <v>Stratagy</v>
          </cell>
          <cell r="W1100"/>
        </row>
        <row r="1101">
          <cell r="D1101" t="str">
            <v>MEM-PRO-011-PKG-PAK-5366</v>
          </cell>
          <cell r="E1101" t="str">
            <v>MP1B-BAG DUMP DISCH RFV (AUTO PKG)</v>
          </cell>
          <cell r="F1101" t="str">
            <v>P1</v>
          </cell>
          <cell r="G1101" t="str">
            <v>PACKAGING</v>
          </cell>
          <cell r="H1101" t="str">
            <v>PACKAGING</v>
          </cell>
          <cell r="I1101"/>
          <cell r="J1101"/>
          <cell r="K1101"/>
          <cell r="L1101"/>
          <cell r="M1101"/>
          <cell r="N1101"/>
          <cell r="O1101"/>
          <cell r="P1101"/>
          <cell r="Q1101"/>
          <cell r="R1101"/>
          <cell r="S1101"/>
          <cell r="T1101"/>
          <cell r="U1101">
            <v>9</v>
          </cell>
          <cell r="V1101" t="str">
            <v>Run to Failure</v>
          </cell>
          <cell r="W1101"/>
        </row>
        <row r="1102">
          <cell r="D1102" t="str">
            <v>MEM-PRO-011-FED-FED-3338</v>
          </cell>
          <cell r="E1102" t="str">
            <v>MP1-SCOTT DRYER GAS TRAIN GAS LOW P SW</v>
          </cell>
          <cell r="F1102" t="str">
            <v>P1</v>
          </cell>
          <cell r="G1102" t="str">
            <v>FEED DRYER</v>
          </cell>
          <cell r="H1102" t="str">
            <v>FEED DRYING</v>
          </cell>
          <cell r="I1102"/>
          <cell r="J1102"/>
          <cell r="K1102"/>
          <cell r="L1102"/>
          <cell r="M1102"/>
          <cell r="N1102"/>
          <cell r="O1102"/>
          <cell r="P1102"/>
          <cell r="Q1102"/>
          <cell r="R1102"/>
          <cell r="S1102"/>
          <cell r="T1102"/>
          <cell r="U1102">
            <v>9</v>
          </cell>
          <cell r="V1102" t="str">
            <v>Run to Failure</v>
          </cell>
          <cell r="W1102" t="str">
            <v>do not use</v>
          </cell>
        </row>
        <row r="1103">
          <cell r="D1103" t="str">
            <v>MEM-PRO-011-FED-FED-3339</v>
          </cell>
          <cell r="E1103" t="str">
            <v>MP1-GAS TRAIN GAS HIGH PRESS SW</v>
          </cell>
          <cell r="F1103" t="str">
            <v>P1</v>
          </cell>
          <cell r="G1103" t="str">
            <v>FEED DRYER</v>
          </cell>
          <cell r="H1103" t="str">
            <v>FEED DRYING</v>
          </cell>
          <cell r="I1103"/>
          <cell r="J1103"/>
          <cell r="K1103"/>
          <cell r="L1103"/>
          <cell r="M1103"/>
          <cell r="N1103"/>
          <cell r="O1103"/>
          <cell r="P1103"/>
          <cell r="Q1103"/>
          <cell r="R1103"/>
          <cell r="S1103"/>
          <cell r="T1103"/>
          <cell r="U1103">
            <v>9</v>
          </cell>
          <cell r="V1103" t="str">
            <v>Run to Failure</v>
          </cell>
          <cell r="W1103" t="str">
            <v>do not use</v>
          </cell>
        </row>
        <row r="1104">
          <cell r="D1104" t="str">
            <v>MEM-PRO-011-FED-FED-3340</v>
          </cell>
          <cell r="E1104" t="str">
            <v>MP1-GAS TRAIN POST REG GAS HI-PRESS SW</v>
          </cell>
          <cell r="F1104" t="str">
            <v>P1</v>
          </cell>
          <cell r="G1104" t="str">
            <v>FEED DRYER</v>
          </cell>
          <cell r="H1104" t="str">
            <v>FEED DRYING</v>
          </cell>
          <cell r="I1104"/>
          <cell r="J1104"/>
          <cell r="K1104"/>
          <cell r="L1104"/>
          <cell r="M1104"/>
          <cell r="N1104"/>
          <cell r="O1104"/>
          <cell r="P1104"/>
          <cell r="Q1104"/>
          <cell r="R1104"/>
          <cell r="S1104"/>
          <cell r="T1104"/>
          <cell r="U1104">
            <v>9</v>
          </cell>
          <cell r="V1104" t="str">
            <v>Run to Failure</v>
          </cell>
          <cell r="W1104" t="str">
            <v>do not use</v>
          </cell>
        </row>
        <row r="1105">
          <cell r="D1105" t="str">
            <v>MEM-PRO-011-FED-FED-3341</v>
          </cell>
          <cell r="E1105" t="str">
            <v>MP1-BURNER CHAMBER PRESSURE SW</v>
          </cell>
          <cell r="F1105" t="str">
            <v>P1</v>
          </cell>
          <cell r="G1105" t="str">
            <v>FEED DRYER</v>
          </cell>
          <cell r="H1105" t="str">
            <v>FEED DRYING</v>
          </cell>
          <cell r="I1105"/>
          <cell r="J1105"/>
          <cell r="K1105"/>
          <cell r="L1105"/>
          <cell r="M1105"/>
          <cell r="N1105"/>
          <cell r="O1105"/>
          <cell r="P1105"/>
          <cell r="Q1105"/>
          <cell r="R1105"/>
          <cell r="S1105"/>
          <cell r="T1105"/>
          <cell r="U1105">
            <v>9</v>
          </cell>
          <cell r="V1105" t="str">
            <v>Run to Failure</v>
          </cell>
          <cell r="W1105" t="str">
            <v>do not use</v>
          </cell>
        </row>
        <row r="1106">
          <cell r="D1106" t="str">
            <v>MEM-PRO-011-FED-FED-3342</v>
          </cell>
          <cell r="E1106" t="str">
            <v>MP1-RCYCL SRG BN DISCH CHUTE LOLO LVL SW</v>
          </cell>
          <cell r="F1106" t="str">
            <v>P1</v>
          </cell>
          <cell r="G1106" t="str">
            <v>FEED DRYER</v>
          </cell>
          <cell r="H1106" t="str">
            <v>FEED DRYING</v>
          </cell>
          <cell r="I1106"/>
          <cell r="J1106"/>
          <cell r="K1106"/>
          <cell r="L1106"/>
          <cell r="M1106"/>
          <cell r="N1106"/>
          <cell r="O1106"/>
          <cell r="P1106"/>
          <cell r="Q1106"/>
          <cell r="R1106"/>
          <cell r="S1106"/>
          <cell r="T1106"/>
          <cell r="U1106">
            <v>9</v>
          </cell>
          <cell r="V1106" t="str">
            <v>Run to Failure</v>
          </cell>
          <cell r="W1106" t="str">
            <v>do not use</v>
          </cell>
        </row>
        <row r="1107">
          <cell r="D1107" t="str">
            <v>MEM-PRO-011-FED-FED-3343</v>
          </cell>
          <cell r="E1107" t="str">
            <v>MP1-RCYCL SRG BIN DISCH CHUTE LOW LVL SW</v>
          </cell>
          <cell r="F1107" t="str">
            <v>P1</v>
          </cell>
          <cell r="G1107" t="str">
            <v>FEED DRYER</v>
          </cell>
          <cell r="H1107" t="str">
            <v>FEED DRYING</v>
          </cell>
          <cell r="I1107"/>
          <cell r="J1107"/>
          <cell r="K1107"/>
          <cell r="L1107"/>
          <cell r="M1107"/>
          <cell r="N1107"/>
          <cell r="O1107"/>
          <cell r="P1107"/>
          <cell r="Q1107"/>
          <cell r="R1107"/>
          <cell r="S1107"/>
          <cell r="T1107"/>
          <cell r="U1107">
            <v>9</v>
          </cell>
          <cell r="V1107" t="str">
            <v>Run to Failure</v>
          </cell>
          <cell r="W1107" t="str">
            <v>do not use</v>
          </cell>
        </row>
        <row r="1108">
          <cell r="D1108" t="str">
            <v>MEM-PRO-011-FED-FED-3349</v>
          </cell>
          <cell r="E1108" t="str">
            <v>MP1-RECYCLE RECEIVER MILLTRONICS</v>
          </cell>
          <cell r="F1108" t="str">
            <v>P1</v>
          </cell>
          <cell r="G1108" t="str">
            <v>FEED DRYER</v>
          </cell>
          <cell r="H1108" t="str">
            <v>FEED DRYING</v>
          </cell>
          <cell r="I1108"/>
          <cell r="J1108"/>
          <cell r="K1108"/>
          <cell r="L1108"/>
          <cell r="M1108"/>
          <cell r="N1108"/>
          <cell r="O1108"/>
          <cell r="P1108"/>
          <cell r="Q1108"/>
          <cell r="R1108"/>
          <cell r="S1108"/>
          <cell r="T1108"/>
          <cell r="U1108">
            <v>9</v>
          </cell>
          <cell r="V1108" t="str">
            <v>Run to Failure</v>
          </cell>
          <cell r="W1108" t="str">
            <v>do not use</v>
          </cell>
        </row>
        <row r="1109">
          <cell r="D1109" t="str">
            <v>MEM-PRO-011-FED-FED-3350</v>
          </cell>
          <cell r="E1109" t="str">
            <v>MP1-S.D. EXPLOSION SUPPRESSION SYS</v>
          </cell>
          <cell r="F1109" t="str">
            <v>P1</v>
          </cell>
          <cell r="G1109" t="str">
            <v>FEED DRYER</v>
          </cell>
          <cell r="H1109" t="str">
            <v>FEED DRYING</v>
          </cell>
          <cell r="I1109"/>
          <cell r="J1109"/>
          <cell r="K1109"/>
          <cell r="L1109"/>
          <cell r="M1109"/>
          <cell r="N1109"/>
          <cell r="O1109"/>
          <cell r="P1109"/>
          <cell r="Q1109"/>
          <cell r="R1109"/>
          <cell r="S1109"/>
          <cell r="T1109"/>
          <cell r="U1109">
            <v>9</v>
          </cell>
          <cell r="V1109" t="str">
            <v>Run to Failure</v>
          </cell>
          <cell r="W1109" t="str">
            <v>do not use</v>
          </cell>
        </row>
        <row r="1110">
          <cell r="D1110" t="str">
            <v>MEM-PRO-011-FED-FED-3352</v>
          </cell>
          <cell r="E1110" t="str">
            <v>MP1-RF CYCLONE RUPTURE DISK</v>
          </cell>
          <cell r="F1110" t="str">
            <v>P1</v>
          </cell>
          <cell r="G1110" t="str">
            <v>FEED DRYER</v>
          </cell>
          <cell r="H1110" t="str">
            <v>FEED DRYING</v>
          </cell>
          <cell r="I1110"/>
          <cell r="J1110"/>
          <cell r="K1110"/>
          <cell r="L1110"/>
          <cell r="M1110"/>
          <cell r="N1110"/>
          <cell r="O1110"/>
          <cell r="P1110"/>
          <cell r="Q1110"/>
          <cell r="R1110"/>
          <cell r="S1110"/>
          <cell r="T1110"/>
          <cell r="U1110">
            <v>9</v>
          </cell>
          <cell r="V1110" t="str">
            <v>Run to Failure</v>
          </cell>
          <cell r="W1110" t="str">
            <v>do not use</v>
          </cell>
        </row>
        <row r="1111">
          <cell r="D1111" t="str">
            <v>MEM-PRO-011-FED-FED-3353</v>
          </cell>
          <cell r="E1111" t="str">
            <v>MP1-RF CYCLONE PDIT XMIT</v>
          </cell>
          <cell r="F1111" t="str">
            <v>P1</v>
          </cell>
          <cell r="G1111" t="str">
            <v>FEED DRYER</v>
          </cell>
          <cell r="H1111" t="str">
            <v>FEED DRYING</v>
          </cell>
          <cell r="I1111"/>
          <cell r="J1111"/>
          <cell r="K1111"/>
          <cell r="L1111"/>
          <cell r="M1111"/>
          <cell r="N1111"/>
          <cell r="O1111"/>
          <cell r="P1111"/>
          <cell r="Q1111"/>
          <cell r="R1111"/>
          <cell r="S1111"/>
          <cell r="T1111"/>
          <cell r="U1111">
            <v>9</v>
          </cell>
          <cell r="V1111" t="str">
            <v>Run to Failure</v>
          </cell>
          <cell r="W1111" t="str">
            <v>do not use</v>
          </cell>
        </row>
        <row r="1112">
          <cell r="D1112" t="str">
            <v>MEM-PRO-011-FED-FED-3354</v>
          </cell>
          <cell r="E1112" t="str">
            <v>MP1-RF CYCLONE EXH TEMP ELE</v>
          </cell>
          <cell r="F1112" t="str">
            <v>P1</v>
          </cell>
          <cell r="G1112" t="str">
            <v>FEED DRYER</v>
          </cell>
          <cell r="H1112" t="str">
            <v>FEED DRYING</v>
          </cell>
          <cell r="I1112"/>
          <cell r="J1112"/>
          <cell r="K1112"/>
          <cell r="L1112"/>
          <cell r="M1112"/>
          <cell r="N1112"/>
          <cell r="O1112"/>
          <cell r="P1112"/>
          <cell r="Q1112"/>
          <cell r="R1112"/>
          <cell r="S1112"/>
          <cell r="T1112"/>
          <cell r="U1112">
            <v>9</v>
          </cell>
          <cell r="V1112" t="str">
            <v>Run to Failure</v>
          </cell>
          <cell r="W1112" t="str">
            <v>do not use</v>
          </cell>
        </row>
        <row r="1113">
          <cell r="D1113" t="str">
            <v>MEM-PRO-011-FED-FED-3355</v>
          </cell>
          <cell r="E1113" t="str">
            <v>MP1-RECYCLE COLLECTOR EXPLOSION VENT</v>
          </cell>
          <cell r="F1113" t="str">
            <v>P1</v>
          </cell>
          <cell r="G1113" t="str">
            <v>FEED DRYER</v>
          </cell>
          <cell r="H1113" t="str">
            <v>FEED DRYING</v>
          </cell>
          <cell r="I1113"/>
          <cell r="J1113"/>
          <cell r="K1113"/>
          <cell r="L1113"/>
          <cell r="M1113"/>
          <cell r="N1113"/>
          <cell r="O1113"/>
          <cell r="P1113"/>
          <cell r="Q1113"/>
          <cell r="R1113"/>
          <cell r="S1113"/>
          <cell r="T1113"/>
          <cell r="U1113">
            <v>9</v>
          </cell>
          <cell r="V1113" t="str">
            <v>Run to Failure</v>
          </cell>
          <cell r="W1113" t="str">
            <v>do not use</v>
          </cell>
        </row>
        <row r="1114">
          <cell r="D1114" t="str">
            <v>MEM-PRO-011-PKG-PAK-5367</v>
          </cell>
          <cell r="E1114" t="str">
            <v>MP1B-BAG DUMP TRANS BLOWER (AUTO PKG)</v>
          </cell>
          <cell r="F1114" t="str">
            <v>P1</v>
          </cell>
          <cell r="G1114" t="str">
            <v>PACKAGING</v>
          </cell>
          <cell r="H1114" t="str">
            <v>PACKAGING</v>
          </cell>
          <cell r="I1114" t="str">
            <v>Blower</v>
          </cell>
          <cell r="J1114"/>
          <cell r="K1114"/>
          <cell r="L1114"/>
          <cell r="M1114"/>
          <cell r="N1114"/>
          <cell r="O1114"/>
          <cell r="P1114"/>
          <cell r="Q1114"/>
          <cell r="R1114"/>
          <cell r="S1114"/>
          <cell r="T1114" t="str">
            <v>PM 6M MP1B-BAG DUMP TRAN BLWR (AUTO PKG)</v>
          </cell>
          <cell r="U1114">
            <v>8</v>
          </cell>
          <cell r="V1114" t="str">
            <v>Stratagy</v>
          </cell>
          <cell r="W1114"/>
        </row>
        <row r="1115">
          <cell r="D1115" t="str">
            <v>MEM-PRO-011-HPF-SDF-4900</v>
          </cell>
          <cell r="E1115" t="str">
            <v>MP1-SSMG FEED PRESSURE XMTR</v>
          </cell>
          <cell r="F1115" t="str">
            <v>P1</v>
          </cell>
          <cell r="G1115" t="str">
            <v>HIGH PRESSURE FEED</v>
          </cell>
          <cell r="H1115" t="str">
            <v>SPRAY DRYER FEED</v>
          </cell>
          <cell r="I1115"/>
          <cell r="J1115"/>
          <cell r="K1115"/>
          <cell r="L1115"/>
          <cell r="M1115"/>
          <cell r="N1115"/>
          <cell r="O1115"/>
          <cell r="P1115"/>
          <cell r="Q1115"/>
          <cell r="R1115"/>
          <cell r="S1115"/>
          <cell r="T1115"/>
          <cell r="U1115">
            <v>9</v>
          </cell>
          <cell r="V1115" t="str">
            <v>Run to Failure</v>
          </cell>
          <cell r="W1115"/>
        </row>
        <row r="1116">
          <cell r="D1116" t="str">
            <v>MEM-PRO-011-MEB-CLF-5506</v>
          </cell>
          <cell r="E1116" t="str">
            <v>ALPHA CLARIFIER DISCHARGE TANK</v>
          </cell>
          <cell r="F1116" t="str">
            <v>P1</v>
          </cell>
          <cell r="G1116" t="str">
            <v>MEMBRANE SYSTEM</v>
          </cell>
          <cell r="H1116" t="str">
            <v>CLARIFIERS</v>
          </cell>
          <cell r="I1116" t="str">
            <v>Tank</v>
          </cell>
          <cell r="J1116"/>
          <cell r="K1116"/>
          <cell r="L1116"/>
          <cell r="M1116"/>
          <cell r="N1116"/>
          <cell r="O1116"/>
          <cell r="P1116"/>
          <cell r="Q1116"/>
          <cell r="R1116"/>
          <cell r="S1116"/>
          <cell r="T1116"/>
          <cell r="U1116">
            <v>9</v>
          </cell>
          <cell r="V1116" t="str">
            <v>Run to Failure</v>
          </cell>
          <cell r="W1116"/>
        </row>
        <row r="1117">
          <cell r="D1117" t="str">
            <v>MEM-PRO-011-MEB-CLF-5508</v>
          </cell>
          <cell r="E1117" t="str">
            <v>ALPHA CLARIFIER TANK PUMP</v>
          </cell>
          <cell r="F1117" t="str">
            <v>P1</v>
          </cell>
          <cell r="G1117" t="str">
            <v>MEMBRANE SYSTEM</v>
          </cell>
          <cell r="H1117" t="str">
            <v>CLARIFIERS</v>
          </cell>
          <cell r="I1117" t="str">
            <v>Motor Control Center</v>
          </cell>
          <cell r="J1117" t="str">
            <v>Pump</v>
          </cell>
          <cell r="K1117" t="str">
            <v>NORTH PLANT-1-NEQ</v>
          </cell>
          <cell r="L1117"/>
          <cell r="M1117"/>
          <cell r="N1117"/>
          <cell r="O1117"/>
          <cell r="P1117"/>
          <cell r="Q1117"/>
          <cell r="R1117"/>
          <cell r="S1117"/>
          <cell r="T1117" t="str">
            <v>36-MTH MECH PM PRESS RELIEF VALVE</v>
          </cell>
          <cell r="U1117">
            <v>8</v>
          </cell>
          <cell r="V1117" t="str">
            <v>Stratagy</v>
          </cell>
          <cell r="W1117" t="str">
            <v>do not use</v>
          </cell>
        </row>
        <row r="1118">
          <cell r="D1118" t="str">
            <v>MEM-PRO-011-HPF-SDF-4952</v>
          </cell>
          <cell r="E1118" t="str">
            <v>SSMG FEED MASS FLOW METER</v>
          </cell>
          <cell r="F1118" t="str">
            <v>P1</v>
          </cell>
          <cell r="G1118" t="str">
            <v>HIGH PRESSURE FEED</v>
          </cell>
          <cell r="H1118" t="str">
            <v>SPRAY DRYER FEED</v>
          </cell>
          <cell r="I1118" t="str">
            <v>Flowmeter, Coriolis Mass</v>
          </cell>
          <cell r="J1118"/>
          <cell r="K1118"/>
          <cell r="L1118"/>
          <cell r="M1118"/>
          <cell r="N1118"/>
          <cell r="O1118"/>
          <cell r="P1118"/>
          <cell r="Q1118"/>
          <cell r="R1118"/>
          <cell r="S1118"/>
          <cell r="T1118"/>
          <cell r="U1118">
            <v>9</v>
          </cell>
          <cell r="V1118" t="str">
            <v>Run to Failure</v>
          </cell>
          <cell r="W1118"/>
        </row>
        <row r="1119">
          <cell r="D1119" t="str">
            <v>MEM-PRO-011-IDN-HYS-4770</v>
          </cell>
          <cell r="E1119" t="str">
            <v>MP1-NEUTRAL TK CAUSTIC ADD CONTROL VLV</v>
          </cell>
          <cell r="F1119" t="str">
            <v>P1</v>
          </cell>
          <cell r="G1119" t="str">
            <v>INLINE DIL AND NEU</v>
          </cell>
          <cell r="H1119" t="str">
            <v>HYDROLYSIS</v>
          </cell>
          <cell r="I1119" t="str">
            <v>Valve, Check</v>
          </cell>
          <cell r="J1119"/>
          <cell r="K1119"/>
          <cell r="L1119"/>
          <cell r="M1119"/>
          <cell r="N1119"/>
          <cell r="O1119"/>
          <cell r="P1119"/>
          <cell r="Q1119"/>
          <cell r="R1119"/>
          <cell r="S1119"/>
          <cell r="T1119"/>
          <cell r="U1119">
            <v>9</v>
          </cell>
          <cell r="V1119" t="str">
            <v>Run to Failure</v>
          </cell>
          <cell r="W1119"/>
        </row>
        <row r="1120">
          <cell r="D1120" t="str">
            <v>MEM-PRO-011-IDN-HYS-4773</v>
          </cell>
          <cell r="E1120" t="str">
            <v>MP1-NEUTRAL TK CAUSTIC ADDITION MAG-FLOW</v>
          </cell>
          <cell r="F1120" t="str">
            <v>P1</v>
          </cell>
          <cell r="G1120" t="str">
            <v>INLINE DIL AND NEU</v>
          </cell>
          <cell r="H1120" t="str">
            <v>HYDROLYSIS</v>
          </cell>
          <cell r="I1120"/>
          <cell r="J1120"/>
          <cell r="K1120"/>
          <cell r="L1120"/>
          <cell r="M1120"/>
          <cell r="N1120"/>
          <cell r="O1120"/>
          <cell r="P1120"/>
          <cell r="Q1120"/>
          <cell r="R1120"/>
          <cell r="S1120"/>
          <cell r="T1120"/>
          <cell r="U1120">
            <v>9</v>
          </cell>
          <cell r="V1120" t="str">
            <v>Run to Failure</v>
          </cell>
          <cell r="W1120"/>
        </row>
        <row r="1121">
          <cell r="D1121" t="str">
            <v>MEM-PRO-011-IDN-IDF-0515</v>
          </cell>
          <cell r="E1121" t="str">
            <v>MP1  PORTABLE CHEM SKID</v>
          </cell>
          <cell r="F1121" t="str">
            <v>P1</v>
          </cell>
          <cell r="G1121" t="str">
            <v>INLINE DIL AND NEU</v>
          </cell>
          <cell r="H1121" t="str">
            <v>IDN FEED</v>
          </cell>
          <cell r="I1121" t="str">
            <v>Piping, Process</v>
          </cell>
          <cell r="J1121"/>
          <cell r="K1121"/>
          <cell r="L1121"/>
          <cell r="M1121"/>
          <cell r="N1121"/>
          <cell r="O1121"/>
          <cell r="P1121"/>
          <cell r="Q1121"/>
          <cell r="R1121"/>
          <cell r="S1121"/>
          <cell r="T1121"/>
          <cell r="U1121">
            <v>9</v>
          </cell>
          <cell r="V1121" t="str">
            <v>Run to Failure</v>
          </cell>
          <cell r="W1121"/>
        </row>
        <row r="1122">
          <cell r="D1122" t="str">
            <v>MEM-PRO-011-MEB-CLF-5516</v>
          </cell>
          <cell r="E1122" t="str">
            <v>ALPHA CLARIFIER CENTRIFUGE</v>
          </cell>
          <cell r="F1122" t="str">
            <v>P1</v>
          </cell>
          <cell r="G1122" t="str">
            <v>MEMBRANE SYSTEM</v>
          </cell>
          <cell r="H1122" t="str">
            <v>CLARIFIERS</v>
          </cell>
          <cell r="I1122" t="str">
            <v>Motor Control Center</v>
          </cell>
          <cell r="J1122" t="str">
            <v>Centrifuge</v>
          </cell>
          <cell r="K1122" t="str">
            <v>NORTH PLANT-1-NEQ</v>
          </cell>
          <cell r="L1122"/>
          <cell r="M1122"/>
          <cell r="N1122"/>
          <cell r="O1122"/>
          <cell r="P1122" t="str">
            <v>Yes</v>
          </cell>
          <cell r="Q1122"/>
          <cell r="R1122"/>
          <cell r="S1122"/>
          <cell r="T1122" t="str">
            <v>12-MTH FAC HSB 200 Rebuild</v>
          </cell>
          <cell r="U1122">
            <v>7</v>
          </cell>
          <cell r="V1122" t="str">
            <v>Stratagy</v>
          </cell>
          <cell r="W1122" t="str">
            <v>do not use</v>
          </cell>
        </row>
        <row r="1123">
          <cell r="D1123" t="str">
            <v>MEM-PRO-011-UTL-PWS-5538</v>
          </cell>
          <cell r="E1123" t="str">
            <v>CITY WATER BOOSTER PUMP</v>
          </cell>
          <cell r="F1123" t="str">
            <v>P1</v>
          </cell>
          <cell r="G1123" t="str">
            <v>UTILITIES</v>
          </cell>
          <cell r="H1123" t="str">
            <v>POTABLE WATER SYSTEM</v>
          </cell>
          <cell r="I1123" t="str">
            <v>Motor Control Center</v>
          </cell>
          <cell r="J1123"/>
          <cell r="K1123"/>
          <cell r="L1123" t="str">
            <v>ADDD</v>
          </cell>
          <cell r="M1123"/>
          <cell r="N1123"/>
          <cell r="O1123"/>
          <cell r="P1123"/>
          <cell r="Q1123"/>
          <cell r="R1123"/>
          <cell r="S1123"/>
          <cell r="T1123"/>
          <cell r="U1123">
            <v>8</v>
          </cell>
          <cell r="V1123" t="str">
            <v>Stratagy</v>
          </cell>
          <cell r="W1123"/>
        </row>
        <row r="1124">
          <cell r="D1124" t="str">
            <v>MEM-PRO-011-CIP-MAC-5601</v>
          </cell>
          <cell r="E1124" t="str">
            <v>MP1 MEMBRANE AREA CIP ENZYME PUMP</v>
          </cell>
          <cell r="F1124" t="str">
            <v>P1</v>
          </cell>
          <cell r="G1124" t="str">
            <v>CLEAN IN PLACE</v>
          </cell>
          <cell r="H1124" t="str">
            <v>Membrane Area CIP</v>
          </cell>
          <cell r="I1124" t="str">
            <v>Pump, Diaphragm</v>
          </cell>
          <cell r="J1124"/>
          <cell r="K1124"/>
          <cell r="L1124"/>
          <cell r="M1124"/>
          <cell r="N1124"/>
          <cell r="O1124"/>
          <cell r="P1124"/>
          <cell r="Q1124"/>
          <cell r="R1124"/>
          <cell r="S1124"/>
          <cell r="T1124"/>
          <cell r="U1124">
            <v>9</v>
          </cell>
          <cell r="V1124" t="str">
            <v>Run to Failure</v>
          </cell>
          <cell r="W1124" t="str">
            <v>do not use</v>
          </cell>
        </row>
        <row r="1125">
          <cell r="D1125" t="str">
            <v>MEM-PRO-011-CIP-MAC-5602</v>
          </cell>
          <cell r="E1125" t="str">
            <v>MP1 MEMBRANE AREA CIP ALKALINE PUMP</v>
          </cell>
          <cell r="F1125" t="str">
            <v>P1</v>
          </cell>
          <cell r="G1125" t="str">
            <v>CLEAN IN PLACE</v>
          </cell>
          <cell r="H1125" t="str">
            <v>Membrane Area CIP</v>
          </cell>
          <cell r="I1125" t="str">
            <v>Pump, Diaphragm</v>
          </cell>
          <cell r="J1125"/>
          <cell r="K1125"/>
          <cell r="L1125"/>
          <cell r="M1125"/>
          <cell r="N1125"/>
          <cell r="O1125"/>
          <cell r="P1125"/>
          <cell r="Q1125"/>
          <cell r="R1125"/>
          <cell r="S1125"/>
          <cell r="T1125"/>
          <cell r="U1125">
            <v>9</v>
          </cell>
          <cell r="V1125" t="str">
            <v>Run to Failure</v>
          </cell>
          <cell r="W1125" t="str">
            <v>do not use</v>
          </cell>
        </row>
        <row r="1126">
          <cell r="D1126" t="str">
            <v>MEM-PRO-011-CIP-MAC-5603</v>
          </cell>
          <cell r="E1126" t="str">
            <v>MP1 MEMBRANE AREA CIP EXTRACT ACID PUMP</v>
          </cell>
          <cell r="F1126" t="str">
            <v>P1</v>
          </cell>
          <cell r="G1126" t="str">
            <v>CLEAN IN PLACE</v>
          </cell>
          <cell r="H1126" t="str">
            <v>Membrane Area CIP</v>
          </cell>
          <cell r="I1126" t="str">
            <v>Pump, Diaphragm</v>
          </cell>
          <cell r="J1126"/>
          <cell r="K1126"/>
          <cell r="L1126"/>
          <cell r="M1126"/>
          <cell r="N1126"/>
          <cell r="O1126"/>
          <cell r="P1126"/>
          <cell r="Q1126"/>
          <cell r="R1126"/>
          <cell r="S1126"/>
          <cell r="T1126"/>
          <cell r="U1126">
            <v>9</v>
          </cell>
          <cell r="V1126" t="str">
            <v>Run to Failure</v>
          </cell>
          <cell r="W1126" t="str">
            <v>do not use</v>
          </cell>
        </row>
        <row r="1127">
          <cell r="D1127" t="str">
            <v>MEM-PRO-011-CIP-MAC-5604</v>
          </cell>
          <cell r="E1127" t="str">
            <v>MP1 MEMBRANE AREA CIP PRESERVATIVE PUMP</v>
          </cell>
          <cell r="F1127" t="str">
            <v>P1</v>
          </cell>
          <cell r="G1127" t="str">
            <v>CLEAN IN PLACE</v>
          </cell>
          <cell r="H1127" t="str">
            <v>Membrane Area CIP</v>
          </cell>
          <cell r="I1127" t="str">
            <v>Pump, Diaphragm</v>
          </cell>
          <cell r="J1127"/>
          <cell r="K1127"/>
          <cell r="L1127"/>
          <cell r="M1127"/>
          <cell r="N1127"/>
          <cell r="O1127"/>
          <cell r="P1127"/>
          <cell r="Q1127"/>
          <cell r="R1127"/>
          <cell r="S1127"/>
          <cell r="T1127"/>
          <cell r="U1127">
            <v>9</v>
          </cell>
          <cell r="V1127" t="str">
            <v>Run to Failure</v>
          </cell>
          <cell r="W1127" t="str">
            <v>do not use</v>
          </cell>
        </row>
        <row r="1128">
          <cell r="D1128" t="str">
            <v>MEM-PRO-011-MEB-FCS-5801</v>
          </cell>
          <cell r="E1128" t="str">
            <v>MP 1 ALPHA BLOW DOWN TANK</v>
          </cell>
          <cell r="F1128" t="str">
            <v>P1</v>
          </cell>
          <cell r="G1128" t="str">
            <v>MEMBRANE SYSTEM</v>
          </cell>
          <cell r="H1128" t="str">
            <v>FLASH COOLING SYSTEM</v>
          </cell>
          <cell r="I1128" t="str">
            <v>Tank</v>
          </cell>
          <cell r="J1128"/>
          <cell r="K1128"/>
          <cell r="L1128"/>
          <cell r="M1128"/>
          <cell r="N1128"/>
          <cell r="O1128"/>
          <cell r="P1128"/>
          <cell r="Q1128"/>
          <cell r="R1128"/>
          <cell r="S1128"/>
          <cell r="T1128"/>
          <cell r="U1128">
            <v>9</v>
          </cell>
          <cell r="V1128" t="str">
            <v>Run to Failure</v>
          </cell>
          <cell r="W1128"/>
        </row>
        <row r="1129">
          <cell r="D1129" t="str">
            <v>MEM-PRO-011-MEB-FCS-5827</v>
          </cell>
          <cell r="E1129" t="str">
            <v>MP1  ALPHA ULTRA FLTR,VACUUM PUMP</v>
          </cell>
          <cell r="F1129" t="str">
            <v>P1</v>
          </cell>
          <cell r="G1129" t="str">
            <v>MEMBRANE SYSTEM</v>
          </cell>
          <cell r="H1129" t="str">
            <v>FLASH COOLING SYSTEM</v>
          </cell>
          <cell r="I1129" t="str">
            <v>Motor Control Center</v>
          </cell>
          <cell r="J1129"/>
          <cell r="K1129"/>
          <cell r="L1129"/>
          <cell r="M1129"/>
          <cell r="N1129"/>
          <cell r="O1129"/>
          <cell r="P1129"/>
          <cell r="Q1129"/>
          <cell r="R1129"/>
          <cell r="S1129"/>
          <cell r="T1129"/>
          <cell r="U1129">
            <v>9</v>
          </cell>
          <cell r="V1129" t="str">
            <v>Run to Failure</v>
          </cell>
          <cell r="W1129" t="str">
            <v>do not use</v>
          </cell>
        </row>
        <row r="1130">
          <cell r="D1130" t="str">
            <v>MEM-PRO-011-MEB-FCS-5829</v>
          </cell>
          <cell r="E1130" t="str">
            <v>MP1 ALPHA SEPARATOR TANK</v>
          </cell>
          <cell r="F1130" t="str">
            <v>P1</v>
          </cell>
          <cell r="G1130" t="str">
            <v>MEMBRANE SYSTEM</v>
          </cell>
          <cell r="H1130" t="str">
            <v>FLASH COOLING SYSTEM</v>
          </cell>
          <cell r="I1130" t="str">
            <v>Tank</v>
          </cell>
          <cell r="J1130"/>
          <cell r="K1130"/>
          <cell r="L1130"/>
          <cell r="M1130"/>
          <cell r="N1130"/>
          <cell r="O1130"/>
          <cell r="P1130"/>
          <cell r="Q1130"/>
          <cell r="R1130"/>
          <cell r="S1130"/>
          <cell r="T1130"/>
          <cell r="U1130">
            <v>9</v>
          </cell>
          <cell r="V1130" t="str">
            <v>Run to Failure</v>
          </cell>
          <cell r="W1130"/>
        </row>
        <row r="1131">
          <cell r="D1131" t="str">
            <v>MEM-PRO-011-IDN-IDF-4950</v>
          </cell>
          <cell r="E1131" t="str">
            <v>SSMG DP XMITTER FOR MASS FLOWMETER</v>
          </cell>
          <cell r="F1131" t="str">
            <v>P1</v>
          </cell>
          <cell r="G1131" t="str">
            <v>INLINE DIL AND NEU</v>
          </cell>
          <cell r="H1131" t="str">
            <v>IDN FEED</v>
          </cell>
          <cell r="I1131"/>
          <cell r="J1131"/>
          <cell r="K1131"/>
          <cell r="L1131"/>
          <cell r="M1131"/>
          <cell r="N1131"/>
          <cell r="O1131"/>
          <cell r="P1131"/>
          <cell r="Q1131"/>
          <cell r="R1131"/>
          <cell r="S1131"/>
          <cell r="T1131"/>
          <cell r="U1131">
            <v>9</v>
          </cell>
          <cell r="V1131" t="str">
            <v>Run to Failure</v>
          </cell>
          <cell r="W1131"/>
        </row>
        <row r="1132">
          <cell r="D1132" t="str">
            <v>MEM-PRO-011-IDN-IDF-4951</v>
          </cell>
          <cell r="E1132" t="str">
            <v>SSMG FEED MASS FLOW METER</v>
          </cell>
          <cell r="F1132" t="str">
            <v>P1</v>
          </cell>
          <cell r="G1132" t="str">
            <v>INLINE DIL AND NEU</v>
          </cell>
          <cell r="H1132" t="str">
            <v>IDN FEED</v>
          </cell>
          <cell r="I1132" t="str">
            <v>Flowmeter, Coriolis Mass</v>
          </cell>
          <cell r="J1132"/>
          <cell r="K1132"/>
          <cell r="L1132"/>
          <cell r="M1132"/>
          <cell r="N1132"/>
          <cell r="O1132"/>
          <cell r="P1132"/>
          <cell r="Q1132"/>
          <cell r="R1132"/>
          <cell r="S1132"/>
          <cell r="T1132"/>
          <cell r="U1132">
            <v>9</v>
          </cell>
          <cell r="V1132" t="str">
            <v>Run to Failure</v>
          </cell>
          <cell r="W1132"/>
        </row>
        <row r="1133">
          <cell r="D1133" t="str">
            <v>MEM-PRO-011-MEB-FCS-5831</v>
          </cell>
          <cell r="E1133" t="str">
            <v>MP1 ALPHA, CONDENSATE PUMP</v>
          </cell>
          <cell r="F1133" t="str">
            <v>P1</v>
          </cell>
          <cell r="G1133" t="str">
            <v>MEMBRANE SYSTEM</v>
          </cell>
          <cell r="H1133" t="str">
            <v>FLASH COOLING SYSTEM</v>
          </cell>
          <cell r="I1133"/>
          <cell r="J1133"/>
          <cell r="K1133"/>
          <cell r="L1133"/>
          <cell r="M1133"/>
          <cell r="N1133"/>
          <cell r="O1133"/>
          <cell r="P1133"/>
          <cell r="Q1133"/>
          <cell r="R1133"/>
          <cell r="S1133"/>
          <cell r="T1133"/>
          <cell r="U1133">
            <v>9</v>
          </cell>
          <cell r="V1133" t="str">
            <v>Run to Failure</v>
          </cell>
          <cell r="W1133" t="str">
            <v>do not use</v>
          </cell>
        </row>
        <row r="1134">
          <cell r="D1134" t="str">
            <v>MEM-PRO-011-IDN-IDF-9124</v>
          </cell>
          <cell r="E1134" t="str">
            <v>DENSITOMETER</v>
          </cell>
          <cell r="F1134" t="str">
            <v>P1</v>
          </cell>
          <cell r="G1134" t="str">
            <v>INLINE DIL AND NEU</v>
          </cell>
          <cell r="H1134" t="str">
            <v>IDN FEED</v>
          </cell>
          <cell r="I1134" t="str">
            <v>Flowmeter, Coriolis Mass</v>
          </cell>
          <cell r="J1134"/>
          <cell r="K1134"/>
          <cell r="L1134"/>
          <cell r="M1134"/>
          <cell r="N1134"/>
          <cell r="O1134"/>
          <cell r="P1134"/>
          <cell r="Q1134"/>
          <cell r="R1134"/>
          <cell r="S1134"/>
          <cell r="T1134"/>
          <cell r="U1134">
            <v>9</v>
          </cell>
          <cell r="V1134" t="str">
            <v>Run to Failure</v>
          </cell>
          <cell r="W1134"/>
        </row>
        <row r="1135">
          <cell r="D1135" t="str">
            <v>MEM-PRO-011-MEB-FCS-5832</v>
          </cell>
          <cell r="E1135" t="str">
            <v>MP1 FLASH COOLER DISCH PUMP</v>
          </cell>
          <cell r="F1135" t="str">
            <v>P1</v>
          </cell>
          <cell r="G1135" t="str">
            <v>MEMBRANE SYSTEM</v>
          </cell>
          <cell r="H1135" t="str">
            <v>FLASH COOLING SYSTEM</v>
          </cell>
          <cell r="I1135" t="str">
            <v>Valve, Safety Relief</v>
          </cell>
          <cell r="J1135" t="str">
            <v>Pump</v>
          </cell>
          <cell r="K1135" t="str">
            <v>NORTH PLANT-1-NEQ</v>
          </cell>
          <cell r="L1135"/>
          <cell r="M1135"/>
          <cell r="N1135"/>
          <cell r="O1135"/>
          <cell r="P1135"/>
          <cell r="Q1135"/>
          <cell r="R1135"/>
          <cell r="S1135"/>
          <cell r="T1135"/>
          <cell r="U1135">
            <v>9</v>
          </cell>
          <cell r="V1135" t="str">
            <v>Run to Failure</v>
          </cell>
          <cell r="W1135" t="str">
            <v>do not use</v>
          </cell>
        </row>
        <row r="1136">
          <cell r="D1136" t="str">
            <v>MEM-PRO-011-MEB-CLF-5500</v>
          </cell>
          <cell r="E1136" t="str">
            <v>PROCESS TO ALPHA CLARIF DIVERT VLV SOV</v>
          </cell>
          <cell r="F1136" t="str">
            <v>P1</v>
          </cell>
          <cell r="G1136" t="str">
            <v>MEMBRANE SYSTEM</v>
          </cell>
          <cell r="H1136" t="str">
            <v>CLARIFIERS</v>
          </cell>
          <cell r="I1136" t="str">
            <v>Valve, Control Linear Motion</v>
          </cell>
          <cell r="J1136"/>
          <cell r="K1136"/>
          <cell r="L1136"/>
          <cell r="M1136"/>
          <cell r="N1136"/>
          <cell r="O1136"/>
          <cell r="P1136"/>
          <cell r="Q1136"/>
          <cell r="R1136"/>
          <cell r="S1136"/>
          <cell r="T1136"/>
          <cell r="U1136">
            <v>9</v>
          </cell>
          <cell r="V1136" t="str">
            <v>Run to Failure</v>
          </cell>
          <cell r="W1136"/>
        </row>
        <row r="1137">
          <cell r="D1137" t="str">
            <v>MEM-PRO-011-MEB-CLF-5501</v>
          </cell>
          <cell r="E1137" t="str">
            <v>PROCESS FROM ALPHA CLARIF DIVERT V SOV</v>
          </cell>
          <cell r="F1137" t="str">
            <v>P1</v>
          </cell>
          <cell r="G1137" t="str">
            <v>MEMBRANE SYSTEM</v>
          </cell>
          <cell r="H1137" t="str">
            <v>CLARIFIERS</v>
          </cell>
          <cell r="I1137" t="str">
            <v>Valve, Control Linear Motion</v>
          </cell>
          <cell r="J1137"/>
          <cell r="K1137"/>
          <cell r="L1137"/>
          <cell r="M1137"/>
          <cell r="N1137"/>
          <cell r="O1137"/>
          <cell r="P1137"/>
          <cell r="Q1137"/>
          <cell r="R1137"/>
          <cell r="S1137"/>
          <cell r="T1137"/>
          <cell r="U1137">
            <v>9</v>
          </cell>
          <cell r="V1137" t="str">
            <v>Run to Failure</v>
          </cell>
          <cell r="W1137"/>
        </row>
        <row r="1138">
          <cell r="D1138" t="str">
            <v>MEM-PRO-011-MEB-CLF-5504</v>
          </cell>
          <cell r="E1138" t="str">
            <v>PROCESS CLARIF TANK TO HH/DRAIN 3-WAY FV</v>
          </cell>
          <cell r="F1138" t="str">
            <v>P1</v>
          </cell>
          <cell r="G1138" t="str">
            <v>MEMBRANE SYSTEM</v>
          </cell>
          <cell r="H1138" t="str">
            <v>CLARIFIERS</v>
          </cell>
          <cell r="I1138" t="str">
            <v>Valve, Control Linear Motion</v>
          </cell>
          <cell r="J1138"/>
          <cell r="K1138"/>
          <cell r="L1138"/>
          <cell r="M1138"/>
          <cell r="N1138"/>
          <cell r="O1138"/>
          <cell r="P1138"/>
          <cell r="Q1138"/>
          <cell r="R1138"/>
          <cell r="S1138"/>
          <cell r="T1138"/>
          <cell r="U1138">
            <v>9</v>
          </cell>
          <cell r="V1138" t="str">
            <v>Run to Failure</v>
          </cell>
          <cell r="W1138"/>
        </row>
        <row r="1139">
          <cell r="D1139" t="str">
            <v>MEM-PRO-011-MEB-MES-5902</v>
          </cell>
          <cell r="E1139" t="str">
            <v>MP1 ALPHA ULTRA FILTRATION FEED PUMP</v>
          </cell>
          <cell r="F1139" t="str">
            <v>P1</v>
          </cell>
          <cell r="G1139" t="str">
            <v>MEMBRANE SYSTEM</v>
          </cell>
          <cell r="H1139" t="str">
            <v>MEMBRANE SEPARATION</v>
          </cell>
          <cell r="I1139" t="str">
            <v>Motor Control Center</v>
          </cell>
          <cell r="J1139"/>
          <cell r="K1139"/>
          <cell r="L1139"/>
          <cell r="M1139"/>
          <cell r="N1139"/>
          <cell r="O1139"/>
          <cell r="P1139"/>
          <cell r="Q1139"/>
          <cell r="R1139"/>
          <cell r="S1139"/>
          <cell r="T1139"/>
          <cell r="U1139">
            <v>9</v>
          </cell>
          <cell r="V1139" t="str">
            <v>Run to Failure</v>
          </cell>
          <cell r="W1139" t="str">
            <v>do not use</v>
          </cell>
        </row>
        <row r="1140">
          <cell r="D1140" t="str">
            <v>MEM-PRO-011-MEB-MES-5909</v>
          </cell>
          <cell r="E1140" t="str">
            <v>MP1 ALPHA CIP PUMP FROM BALANCE TANK</v>
          </cell>
          <cell r="F1140" t="str">
            <v>P1</v>
          </cell>
          <cell r="G1140" t="str">
            <v>MEMBRANE SYSTEM</v>
          </cell>
          <cell r="H1140" t="str">
            <v>MEMBRANE SEPARATION</v>
          </cell>
          <cell r="I1140"/>
          <cell r="J1140"/>
          <cell r="K1140"/>
          <cell r="L1140"/>
          <cell r="M1140"/>
          <cell r="N1140"/>
          <cell r="O1140"/>
          <cell r="P1140"/>
          <cell r="Q1140"/>
          <cell r="R1140"/>
          <cell r="S1140"/>
          <cell r="T1140"/>
          <cell r="U1140">
            <v>9</v>
          </cell>
          <cell r="V1140" t="str">
            <v>Run to Failure</v>
          </cell>
          <cell r="W1140" t="str">
            <v>do not use</v>
          </cell>
        </row>
        <row r="1141">
          <cell r="D1141" t="str">
            <v>MEM-PRO-011-MEB-MES-5912</v>
          </cell>
          <cell r="E1141" t="str">
            <v>MP1 ALPHA RECIRC. PUMP #1</v>
          </cell>
          <cell r="F1141" t="str">
            <v>P1</v>
          </cell>
          <cell r="G1141" t="str">
            <v>MEMBRANE SYSTEM</v>
          </cell>
          <cell r="H1141" t="str">
            <v>MEMBRANE SEPARATION</v>
          </cell>
          <cell r="I1141" t="str">
            <v>Motor Control Center</v>
          </cell>
          <cell r="J1141"/>
          <cell r="K1141"/>
          <cell r="L1141"/>
          <cell r="M1141"/>
          <cell r="N1141"/>
          <cell r="O1141"/>
          <cell r="P1141"/>
          <cell r="Q1141"/>
          <cell r="R1141"/>
          <cell r="S1141"/>
          <cell r="T1141"/>
          <cell r="U1141">
            <v>9</v>
          </cell>
          <cell r="V1141" t="str">
            <v>Run to Failure</v>
          </cell>
          <cell r="W1141" t="str">
            <v>do not use</v>
          </cell>
        </row>
        <row r="1142">
          <cell r="D1142" t="str">
            <v>MEM-PRO-011-MEB-MES-5926</v>
          </cell>
          <cell r="E1142" t="str">
            <v>MP1 ALPHA RECIRC. PUMP # 2</v>
          </cell>
          <cell r="F1142" t="str">
            <v>P1</v>
          </cell>
          <cell r="G1142" t="str">
            <v>MEMBRANE SYSTEM</v>
          </cell>
          <cell r="H1142" t="str">
            <v>MEMBRANE SEPARATION</v>
          </cell>
          <cell r="I1142" t="str">
            <v>Motor Control Center</v>
          </cell>
          <cell r="J1142"/>
          <cell r="K1142"/>
          <cell r="L1142"/>
          <cell r="M1142"/>
          <cell r="N1142"/>
          <cell r="O1142"/>
          <cell r="P1142"/>
          <cell r="Q1142"/>
          <cell r="R1142"/>
          <cell r="S1142"/>
          <cell r="T1142"/>
          <cell r="U1142">
            <v>9</v>
          </cell>
          <cell r="V1142" t="str">
            <v>Run to Failure</v>
          </cell>
          <cell r="W1142" t="str">
            <v>do not use</v>
          </cell>
        </row>
        <row r="1143">
          <cell r="D1143" t="str">
            <v>MEM-PRO-011-MEB-MES-5928</v>
          </cell>
          <cell r="E1143" t="str">
            <v>MP1 ALPHA RECIRC. PUMP # 3</v>
          </cell>
          <cell r="F1143" t="str">
            <v>P1</v>
          </cell>
          <cell r="G1143" t="str">
            <v>MEMBRANE SYSTEM</v>
          </cell>
          <cell r="H1143" t="str">
            <v>MEMBRANE SEPARATION</v>
          </cell>
          <cell r="I1143" t="str">
            <v>Motor Control Center</v>
          </cell>
          <cell r="J1143"/>
          <cell r="K1143"/>
          <cell r="L1143"/>
          <cell r="M1143"/>
          <cell r="N1143"/>
          <cell r="O1143"/>
          <cell r="P1143"/>
          <cell r="Q1143"/>
          <cell r="R1143"/>
          <cell r="S1143"/>
          <cell r="T1143"/>
          <cell r="U1143">
            <v>9</v>
          </cell>
          <cell r="V1143" t="str">
            <v>Run to Failure</v>
          </cell>
          <cell r="W1143" t="str">
            <v>do not use</v>
          </cell>
        </row>
        <row r="1144">
          <cell r="D1144" t="str">
            <v>MEM-PRO-011-MEB-FCS-5620</v>
          </cell>
          <cell r="E1144" t="str">
            <v>PROC WATER TO PASSTUR EXCHANG BLOCK VLVL</v>
          </cell>
          <cell r="F1144" t="str">
            <v>P1</v>
          </cell>
          <cell r="G1144" t="str">
            <v>MEMBRANE SYSTEM</v>
          </cell>
          <cell r="H1144" t="str">
            <v>FLASH COOLING SYSTEM</v>
          </cell>
          <cell r="I1144" t="str">
            <v>Valve, Control Linear Motion</v>
          </cell>
          <cell r="J1144"/>
          <cell r="K1144"/>
          <cell r="L1144"/>
          <cell r="M1144"/>
          <cell r="N1144"/>
          <cell r="O1144"/>
          <cell r="P1144"/>
          <cell r="Q1144"/>
          <cell r="R1144"/>
          <cell r="S1144"/>
          <cell r="T1144"/>
          <cell r="U1144">
            <v>9</v>
          </cell>
          <cell r="V1144" t="str">
            <v>Run to Failure</v>
          </cell>
          <cell r="W1144"/>
        </row>
        <row r="1145">
          <cell r="D1145" t="str">
            <v>MEM-PRO-011-MEB-FCS-5643</v>
          </cell>
          <cell r="E1145" t="str">
            <v>CHILLED WATER SUPPLY CONTROL VALVE</v>
          </cell>
          <cell r="F1145" t="str">
            <v>P1</v>
          </cell>
          <cell r="G1145" t="str">
            <v>MEMBRANE SYSTEM</v>
          </cell>
          <cell r="H1145" t="str">
            <v>FLASH COOLING SYSTEM</v>
          </cell>
          <cell r="I1145" t="str">
            <v>Valve, Control Linear Motion</v>
          </cell>
          <cell r="J1145"/>
          <cell r="K1145"/>
          <cell r="L1145"/>
          <cell r="M1145"/>
          <cell r="N1145"/>
          <cell r="O1145"/>
          <cell r="P1145"/>
          <cell r="Q1145"/>
          <cell r="R1145"/>
          <cell r="S1145"/>
          <cell r="T1145"/>
          <cell r="U1145">
            <v>9</v>
          </cell>
          <cell r="V1145" t="str">
            <v>Run to Failure</v>
          </cell>
          <cell r="W1145"/>
        </row>
        <row r="1146">
          <cell r="D1146" t="str">
            <v>MEM-PRO-011-MEB-FCS-5696</v>
          </cell>
          <cell r="E1146" t="str">
            <v>CHILLED WATER SUPPLY VALVE SOLENOID</v>
          </cell>
          <cell r="F1146" t="str">
            <v>P1</v>
          </cell>
          <cell r="G1146" t="str">
            <v>MEMBRANE SYSTEM</v>
          </cell>
          <cell r="H1146" t="str">
            <v>FLASH COOLING SYSTEM</v>
          </cell>
          <cell r="I1146" t="str">
            <v>Valve, Actuated Block</v>
          </cell>
          <cell r="J1146"/>
          <cell r="K1146"/>
          <cell r="L1146"/>
          <cell r="M1146"/>
          <cell r="N1146"/>
          <cell r="O1146"/>
          <cell r="P1146"/>
          <cell r="Q1146"/>
          <cell r="R1146"/>
          <cell r="S1146"/>
          <cell r="T1146"/>
          <cell r="U1146">
            <v>9</v>
          </cell>
          <cell r="V1146" t="str">
            <v>Run to Failure</v>
          </cell>
          <cell r="W1146"/>
        </row>
        <row r="1147">
          <cell r="D1147" t="str">
            <v>MEM-PRO-011-MEB-MES-5942</v>
          </cell>
          <cell r="E1147" t="str">
            <v>MP1 ALPHA RECIRC. PUMP # 4</v>
          </cell>
          <cell r="F1147" t="str">
            <v>P1</v>
          </cell>
          <cell r="G1147" t="str">
            <v>MEMBRANE SYSTEM</v>
          </cell>
          <cell r="H1147" t="str">
            <v>MEMBRANE SEPARATION</v>
          </cell>
          <cell r="I1147" t="str">
            <v>Motor Control Center</v>
          </cell>
          <cell r="J1147"/>
          <cell r="K1147"/>
          <cell r="L1147"/>
          <cell r="M1147"/>
          <cell r="N1147"/>
          <cell r="O1147"/>
          <cell r="P1147"/>
          <cell r="Q1147"/>
          <cell r="R1147"/>
          <cell r="S1147"/>
          <cell r="T1147"/>
          <cell r="U1147">
            <v>9</v>
          </cell>
          <cell r="V1147" t="str">
            <v>Run to Failure</v>
          </cell>
          <cell r="W1147" t="str">
            <v>do not use</v>
          </cell>
        </row>
        <row r="1148">
          <cell r="D1148" t="str">
            <v>MEM-PRO-011-MEB-FCS-5804</v>
          </cell>
          <cell r="E1148" t="str">
            <v>MP1  ALPHA ULTRA FLTR HYDROHEATER</v>
          </cell>
          <cell r="F1148" t="str">
            <v>P1</v>
          </cell>
          <cell r="G1148" t="str">
            <v>MEMBRANE SYSTEM</v>
          </cell>
          <cell r="H1148" t="str">
            <v>FLASH COOLING SYSTEM</v>
          </cell>
          <cell r="I1148" t="str">
            <v>Valve, Actuated Block</v>
          </cell>
          <cell r="J1148"/>
          <cell r="K1148"/>
          <cell r="L1148"/>
          <cell r="M1148"/>
          <cell r="N1148"/>
          <cell r="O1148"/>
          <cell r="P1148"/>
          <cell r="Q1148"/>
          <cell r="R1148"/>
          <cell r="S1148"/>
          <cell r="T1148"/>
          <cell r="U1148">
            <v>9</v>
          </cell>
          <cell r="V1148" t="str">
            <v>Run to Failure</v>
          </cell>
          <cell r="W1148"/>
        </row>
        <row r="1149">
          <cell r="D1149" t="str">
            <v>MEM-PRO-011-MEB-FCS-5810</v>
          </cell>
          <cell r="E1149" t="str">
            <v>MMDU CURD - ALPHA, FLASH COOLER BLOWDOWN</v>
          </cell>
          <cell r="F1149" t="str">
            <v>P1</v>
          </cell>
          <cell r="G1149" t="str">
            <v>MEMBRANE SYSTEM</v>
          </cell>
          <cell r="H1149" t="str">
            <v>FLASH COOLING SYSTEM</v>
          </cell>
          <cell r="I1149" t="str">
            <v>Valve, Control Linear Motion</v>
          </cell>
          <cell r="J1149"/>
          <cell r="K1149"/>
          <cell r="L1149"/>
          <cell r="M1149"/>
          <cell r="N1149"/>
          <cell r="O1149"/>
          <cell r="P1149"/>
          <cell r="Q1149"/>
          <cell r="R1149"/>
          <cell r="S1149"/>
          <cell r="T1149"/>
          <cell r="U1149">
            <v>9</v>
          </cell>
          <cell r="V1149" t="str">
            <v>Run to Failure</v>
          </cell>
          <cell r="W1149"/>
        </row>
        <row r="1150">
          <cell r="D1150" t="str">
            <v>MEM-PRO-011-MEB-FCS-5824</v>
          </cell>
          <cell r="E1150" t="str">
            <v>MP1  ALPHA ULTRA FLTR, FLASH COOL</v>
          </cell>
          <cell r="F1150" t="str">
            <v>P1</v>
          </cell>
          <cell r="G1150" t="str">
            <v>MEMBRANE SYSTEM</v>
          </cell>
          <cell r="H1150" t="str">
            <v>FLASH COOLING SYSTEM</v>
          </cell>
          <cell r="I1150" t="str">
            <v>Rupture Disc</v>
          </cell>
          <cell r="J1150"/>
          <cell r="K1150"/>
          <cell r="L1150"/>
          <cell r="M1150"/>
          <cell r="N1150"/>
          <cell r="O1150"/>
          <cell r="P1150"/>
          <cell r="Q1150"/>
          <cell r="R1150"/>
          <cell r="S1150"/>
          <cell r="T1150"/>
          <cell r="U1150">
            <v>9</v>
          </cell>
          <cell r="V1150" t="str">
            <v>Run to Failure</v>
          </cell>
          <cell r="W1150"/>
        </row>
        <row r="1151">
          <cell r="D1151" t="str">
            <v>MEM-PRO-011-MEB-MES-5944</v>
          </cell>
          <cell r="E1151" t="str">
            <v>MP1 ALPHA RECIRC. PUMP # 6</v>
          </cell>
          <cell r="F1151" t="str">
            <v>P1</v>
          </cell>
          <cell r="G1151" t="str">
            <v>MEMBRANE SYSTEM</v>
          </cell>
          <cell r="H1151" t="str">
            <v>MEMBRANE SEPARATION</v>
          </cell>
          <cell r="I1151" t="str">
            <v>Motor Control Center</v>
          </cell>
          <cell r="J1151"/>
          <cell r="K1151"/>
          <cell r="L1151"/>
          <cell r="M1151"/>
          <cell r="N1151"/>
          <cell r="O1151"/>
          <cell r="P1151"/>
          <cell r="Q1151"/>
          <cell r="R1151"/>
          <cell r="S1151"/>
          <cell r="T1151"/>
          <cell r="U1151">
            <v>9</v>
          </cell>
          <cell r="V1151" t="str">
            <v>Run to Failure</v>
          </cell>
          <cell r="W1151" t="str">
            <v>do not use</v>
          </cell>
        </row>
        <row r="1152">
          <cell r="D1152" t="str">
            <v>MEM-PRO-011-MEB-MES-5945</v>
          </cell>
          <cell r="E1152" t="str">
            <v>MP1 ALPHA RECIRC. PUMP # 5</v>
          </cell>
          <cell r="F1152" t="str">
            <v>P1</v>
          </cell>
          <cell r="G1152" t="str">
            <v>MEMBRANE SYSTEM</v>
          </cell>
          <cell r="H1152" t="str">
            <v>MEMBRANE SEPARATION</v>
          </cell>
          <cell r="I1152" t="str">
            <v>Motor Control Center</v>
          </cell>
          <cell r="J1152"/>
          <cell r="K1152"/>
          <cell r="L1152"/>
          <cell r="M1152"/>
          <cell r="N1152"/>
          <cell r="O1152"/>
          <cell r="P1152"/>
          <cell r="Q1152"/>
          <cell r="R1152"/>
          <cell r="S1152"/>
          <cell r="T1152"/>
          <cell r="U1152">
            <v>9</v>
          </cell>
          <cell r="V1152" t="str">
            <v>Run to Failure</v>
          </cell>
          <cell r="W1152" t="str">
            <v>do not use</v>
          </cell>
        </row>
        <row r="1153">
          <cell r="D1153" t="str">
            <v>MEM-PRO-011-MEB-FCS-5830</v>
          </cell>
          <cell r="E1153" t="str">
            <v>MP1  ALPHA, HEAT EXCHANGER</v>
          </cell>
          <cell r="F1153" t="str">
            <v>P1</v>
          </cell>
          <cell r="G1153" t="str">
            <v>MEMBRANE SYSTEM</v>
          </cell>
          <cell r="H1153" t="str">
            <v>FLASH COOLING SYSTEM</v>
          </cell>
          <cell r="I1153"/>
          <cell r="J1153"/>
          <cell r="K1153"/>
          <cell r="L1153"/>
          <cell r="M1153"/>
          <cell r="N1153"/>
          <cell r="O1153"/>
          <cell r="P1153"/>
          <cell r="Q1153"/>
          <cell r="R1153"/>
          <cell r="S1153"/>
          <cell r="T1153"/>
          <cell r="U1153">
            <v>9</v>
          </cell>
          <cell r="V1153" t="str">
            <v>Run to Failure</v>
          </cell>
          <cell r="W1153"/>
        </row>
        <row r="1154">
          <cell r="D1154" t="str">
            <v>MEM-PRO-011-WEI-WIS-6430</v>
          </cell>
          <cell r="E1154" t="str">
            <v>MP1-300T P1 FEED TRANSFER BLOWER</v>
          </cell>
          <cell r="F1154" t="str">
            <v>P1</v>
          </cell>
          <cell r="G1154" t="str">
            <v>WET-IN</v>
          </cell>
          <cell r="H1154" t="str">
            <v>WET IN SYSTEM</v>
          </cell>
          <cell r="I1154" t="str">
            <v>Motor AC</v>
          </cell>
          <cell r="J1154"/>
          <cell r="K1154"/>
          <cell r="L1154" t="str">
            <v>Keep</v>
          </cell>
          <cell r="M1154"/>
          <cell r="N1154"/>
          <cell r="O1154"/>
          <cell r="P1154"/>
          <cell r="Q1154"/>
          <cell r="R1154"/>
          <cell r="S1154"/>
          <cell r="T1154" t="str">
            <v>PM 6M MP1-300T P1 FEED TRANSFER BLOWER</v>
          </cell>
          <cell r="U1154">
            <v>7</v>
          </cell>
          <cell r="V1154" t="str">
            <v>Stratagy</v>
          </cell>
          <cell r="W1154"/>
        </row>
        <row r="1155">
          <cell r="D1155" t="str">
            <v>MEM-PRO-011-WEI-WIS-6461</v>
          </cell>
          <cell r="E1155" t="str">
            <v>MP1-LIME TRANSFER CONVEYOR</v>
          </cell>
          <cell r="F1155" t="str">
            <v>P1</v>
          </cell>
          <cell r="G1155" t="str">
            <v>WET-IN</v>
          </cell>
          <cell r="H1155" t="str">
            <v>WET IN SYSTEM</v>
          </cell>
          <cell r="I1155"/>
          <cell r="J1155"/>
          <cell r="K1155"/>
          <cell r="L1155"/>
          <cell r="M1155"/>
          <cell r="N1155"/>
          <cell r="O1155"/>
          <cell r="P1155"/>
          <cell r="Q1155"/>
          <cell r="R1155"/>
          <cell r="S1155"/>
          <cell r="T1155"/>
          <cell r="U1155">
            <v>9</v>
          </cell>
          <cell r="V1155" t="str">
            <v>Run to Failure</v>
          </cell>
          <cell r="W1155">
            <v>4</v>
          </cell>
        </row>
        <row r="1156">
          <cell r="D1156" t="str">
            <v>MEM-PRO-011-MEB-FCS-5835</v>
          </cell>
          <cell r="E1156" t="str">
            <v>MP1 ALPHA ULTRA FLTR, HTST TUBES</v>
          </cell>
          <cell r="F1156" t="str">
            <v>P1</v>
          </cell>
          <cell r="G1156" t="str">
            <v>MEMBRANE SYSTEM</v>
          </cell>
          <cell r="H1156" t="str">
            <v>FLASH COOLING SYSTEM</v>
          </cell>
          <cell r="I1156" t="str">
            <v>Pressure Transmitter, Differnt</v>
          </cell>
          <cell r="J1156"/>
          <cell r="K1156"/>
          <cell r="L1156"/>
          <cell r="M1156"/>
          <cell r="N1156"/>
          <cell r="O1156"/>
          <cell r="P1156"/>
          <cell r="Q1156"/>
          <cell r="R1156"/>
          <cell r="S1156"/>
          <cell r="T1156"/>
          <cell r="U1156">
            <v>9</v>
          </cell>
          <cell r="V1156" t="str">
            <v>Run to Failure</v>
          </cell>
          <cell r="W1156"/>
        </row>
        <row r="1157">
          <cell r="D1157" t="str">
            <v>MEM-PRO-011-MEB-FCS-5845</v>
          </cell>
          <cell r="E1157" t="str">
            <v>MP1 ALPHA  FLASH COOLER CONDENSER</v>
          </cell>
          <cell r="F1157" t="str">
            <v>P1</v>
          </cell>
          <cell r="G1157" t="str">
            <v>MEMBRANE SYSTEM</v>
          </cell>
          <cell r="H1157" t="str">
            <v>FLASH COOLING SYSTEM</v>
          </cell>
          <cell r="I1157"/>
          <cell r="J1157"/>
          <cell r="K1157"/>
          <cell r="L1157"/>
          <cell r="M1157"/>
          <cell r="N1157"/>
          <cell r="O1157"/>
          <cell r="P1157"/>
          <cell r="Q1157"/>
          <cell r="R1157"/>
          <cell r="S1157"/>
          <cell r="T1157"/>
          <cell r="U1157">
            <v>9</v>
          </cell>
          <cell r="V1157" t="str">
            <v>Run to Failure</v>
          </cell>
          <cell r="W1157"/>
        </row>
        <row r="1158">
          <cell r="D1158" t="str">
            <v>MEM-PRO-011-MEB-FCS-5860</v>
          </cell>
          <cell r="E1158" t="str">
            <v>MP1 ALPHA HTST RECOVERY EXCHANGER</v>
          </cell>
          <cell r="F1158" t="str">
            <v>P1</v>
          </cell>
          <cell r="G1158" t="str">
            <v>MEMBRANE SYSTEM</v>
          </cell>
          <cell r="H1158" t="str">
            <v>FLASH COOLING SYSTEM</v>
          </cell>
          <cell r="I1158" t="str">
            <v>Heat Exchanger, Finned Tube</v>
          </cell>
          <cell r="J1158"/>
          <cell r="K1158"/>
          <cell r="L1158"/>
          <cell r="M1158"/>
          <cell r="N1158"/>
          <cell r="O1158"/>
          <cell r="P1158"/>
          <cell r="Q1158"/>
          <cell r="R1158"/>
          <cell r="S1158"/>
          <cell r="T1158"/>
          <cell r="U1158">
            <v>9</v>
          </cell>
          <cell r="V1158" t="str">
            <v>Run to Failure</v>
          </cell>
          <cell r="W1158"/>
        </row>
        <row r="1159">
          <cell r="D1159" t="str">
            <v>MEM-PRO-011-MEB-FCS-5895</v>
          </cell>
          <cell r="E1159" t="str">
            <v>MP1 ALPHA ULTRA FLTR,BALANCE TNK</v>
          </cell>
          <cell r="F1159" t="str">
            <v>P1</v>
          </cell>
          <cell r="G1159" t="str">
            <v>MEMBRANE SYSTEM</v>
          </cell>
          <cell r="H1159" t="str">
            <v>FLASH COOLING SYSTEM</v>
          </cell>
          <cell r="I1159" t="str">
            <v>Tank</v>
          </cell>
          <cell r="J1159"/>
          <cell r="K1159"/>
          <cell r="L1159"/>
          <cell r="M1159"/>
          <cell r="N1159"/>
          <cell r="O1159"/>
          <cell r="P1159"/>
          <cell r="Q1159"/>
          <cell r="R1159"/>
          <cell r="S1159"/>
          <cell r="T1159"/>
          <cell r="U1159">
            <v>9</v>
          </cell>
          <cell r="V1159" t="str">
            <v>Run to Failure</v>
          </cell>
          <cell r="W1159"/>
        </row>
        <row r="1160">
          <cell r="D1160" t="str">
            <v>MEM-PRO-011-WEI-WIS-6462</v>
          </cell>
          <cell r="E1160" t="str">
            <v>MP1-BIN #1 SUPPLY RFV</v>
          </cell>
          <cell r="F1160" t="str">
            <v>P1</v>
          </cell>
          <cell r="G1160" t="str">
            <v>WET-IN</v>
          </cell>
          <cell r="H1160" t="str">
            <v>WET IN SYSTEM</v>
          </cell>
          <cell r="I1160"/>
          <cell r="J1160"/>
          <cell r="K1160"/>
          <cell r="L1160"/>
          <cell r="M1160"/>
          <cell r="N1160"/>
          <cell r="O1160"/>
          <cell r="P1160"/>
          <cell r="Q1160"/>
          <cell r="R1160"/>
          <cell r="S1160"/>
          <cell r="T1160"/>
          <cell r="U1160">
            <v>9</v>
          </cell>
          <cell r="V1160" t="str">
            <v>Run to Failure</v>
          </cell>
          <cell r="W1160">
            <v>4</v>
          </cell>
        </row>
        <row r="1161">
          <cell r="D1161" t="str">
            <v>MEM-PRO-011-WEI-WIS-6465</v>
          </cell>
          <cell r="E1161" t="str">
            <v>MP1-BIN #1 TRANSFER BLOWER</v>
          </cell>
          <cell r="F1161" t="str">
            <v>P1</v>
          </cell>
          <cell r="G1161" t="str">
            <v>WET-IN</v>
          </cell>
          <cell r="H1161" t="str">
            <v>WET IN SYSTEM</v>
          </cell>
          <cell r="I1161"/>
          <cell r="J1161"/>
          <cell r="K1161"/>
          <cell r="L1161"/>
          <cell r="M1161"/>
          <cell r="N1161"/>
          <cell r="O1161"/>
          <cell r="P1161"/>
          <cell r="Q1161"/>
          <cell r="R1161"/>
          <cell r="S1161"/>
          <cell r="T1161"/>
          <cell r="U1161">
            <v>9</v>
          </cell>
          <cell r="V1161" t="str">
            <v>Run to Failure</v>
          </cell>
          <cell r="W1161" t="str">
            <v>do not use</v>
          </cell>
        </row>
        <row r="1162">
          <cell r="D1162" t="str">
            <v>MEM-PRO-011-PKG-BLD-6631</v>
          </cell>
          <cell r="E1162" t="str">
            <v>MP1B-PRODUCT COLLECTOR BLOWBACK FAN</v>
          </cell>
          <cell r="F1162" t="str">
            <v>P1</v>
          </cell>
          <cell r="G1162" t="str">
            <v>PACKAGING</v>
          </cell>
          <cell r="H1162" t="str">
            <v>BLENDING</v>
          </cell>
          <cell r="I1162"/>
          <cell r="J1162"/>
          <cell r="K1162"/>
          <cell r="L1162"/>
          <cell r="M1162"/>
          <cell r="N1162"/>
          <cell r="O1162"/>
          <cell r="P1162"/>
          <cell r="Q1162"/>
          <cell r="R1162"/>
          <cell r="S1162"/>
          <cell r="T1162"/>
          <cell r="U1162">
            <v>9</v>
          </cell>
          <cell r="V1162" t="str">
            <v>Run to Failure</v>
          </cell>
          <cell r="W1162"/>
        </row>
        <row r="1163">
          <cell r="D1163" t="str">
            <v>MEM-PRO-011-MEB-MES-5913</v>
          </cell>
          <cell r="E1163" t="str">
            <v>MP1 ALPHA MEMBRANE #1 COOLER</v>
          </cell>
          <cell r="F1163" t="str">
            <v>P1</v>
          </cell>
          <cell r="G1163" t="str">
            <v>MEMBRANE SYSTEM</v>
          </cell>
          <cell r="H1163" t="str">
            <v>MEMBRANE SEPARATION</v>
          </cell>
          <cell r="I1163" t="str">
            <v>Heat Exchanger, Shell - Tube</v>
          </cell>
          <cell r="J1163"/>
          <cell r="K1163"/>
          <cell r="L1163"/>
          <cell r="M1163"/>
          <cell r="N1163"/>
          <cell r="O1163"/>
          <cell r="P1163"/>
          <cell r="Q1163"/>
          <cell r="R1163"/>
          <cell r="S1163"/>
          <cell r="T1163"/>
          <cell r="U1163">
            <v>9</v>
          </cell>
          <cell r="V1163" t="str">
            <v>Run to Failure</v>
          </cell>
          <cell r="W1163"/>
        </row>
        <row r="1164">
          <cell r="D1164" t="str">
            <v>MEM-PRO-011-MEB-MES-5914</v>
          </cell>
          <cell r="E1164" t="str">
            <v>MP1 ALPHA MEMBRANE STAGE #1</v>
          </cell>
          <cell r="F1164" t="str">
            <v>P1</v>
          </cell>
          <cell r="G1164" t="str">
            <v>MEMBRANE SYSTEM</v>
          </cell>
          <cell r="H1164" t="str">
            <v>MEMBRANE SEPARATION</v>
          </cell>
          <cell r="I1164" t="str">
            <v>Pressure Gauge</v>
          </cell>
          <cell r="J1164"/>
          <cell r="K1164"/>
          <cell r="L1164"/>
          <cell r="M1164"/>
          <cell r="N1164"/>
          <cell r="O1164"/>
          <cell r="P1164"/>
          <cell r="Q1164"/>
          <cell r="R1164"/>
          <cell r="S1164"/>
          <cell r="T1164"/>
          <cell r="U1164">
            <v>9</v>
          </cell>
          <cell r="V1164" t="str">
            <v>Run to Failure</v>
          </cell>
          <cell r="W1164"/>
        </row>
        <row r="1165">
          <cell r="D1165" t="str">
            <v>MEM-PRO-011-MEB-MES-5924</v>
          </cell>
          <cell r="E1165" t="str">
            <v>MP1 ALPHA MEMBRANE #2 COOLER</v>
          </cell>
          <cell r="F1165" t="str">
            <v>P1</v>
          </cell>
          <cell r="G1165" t="str">
            <v>MEMBRANE SYSTEM</v>
          </cell>
          <cell r="H1165" t="str">
            <v>MEMBRANE SEPARATION</v>
          </cell>
          <cell r="I1165" t="str">
            <v>Heat Exchanger, Shell - Tube</v>
          </cell>
          <cell r="J1165"/>
          <cell r="K1165"/>
          <cell r="L1165"/>
          <cell r="M1165"/>
          <cell r="N1165"/>
          <cell r="O1165"/>
          <cell r="P1165"/>
          <cell r="Q1165"/>
          <cell r="R1165"/>
          <cell r="S1165"/>
          <cell r="T1165"/>
          <cell r="U1165">
            <v>9</v>
          </cell>
          <cell r="V1165" t="str">
            <v>Run to Failure</v>
          </cell>
          <cell r="W1165"/>
        </row>
        <row r="1166">
          <cell r="D1166" t="str">
            <v>MEM-PRO-011-MEB-MES-5925</v>
          </cell>
          <cell r="E1166" t="str">
            <v>MP1 ALPHA MEMBRANE STAGE # 2</v>
          </cell>
          <cell r="F1166" t="str">
            <v>P1</v>
          </cell>
          <cell r="G1166" t="str">
            <v>MEMBRANE SYSTEM</v>
          </cell>
          <cell r="H1166" t="str">
            <v>MEMBRANE SEPARATION</v>
          </cell>
          <cell r="I1166" t="str">
            <v>Pressure Gauge</v>
          </cell>
          <cell r="J1166"/>
          <cell r="K1166"/>
          <cell r="L1166"/>
          <cell r="M1166"/>
          <cell r="N1166"/>
          <cell r="O1166"/>
          <cell r="P1166"/>
          <cell r="Q1166"/>
          <cell r="R1166"/>
          <cell r="S1166"/>
          <cell r="T1166"/>
          <cell r="U1166">
            <v>9</v>
          </cell>
          <cell r="V1166" t="str">
            <v>Run to Failure</v>
          </cell>
          <cell r="W1166"/>
        </row>
        <row r="1167">
          <cell r="D1167" t="str">
            <v>MEM-PRO-011-PKG-BLD-6632</v>
          </cell>
          <cell r="E1167" t="str">
            <v>MP1B-PRODUCT COLLECTOR TURNHEAD DRIVE</v>
          </cell>
          <cell r="F1167" t="str">
            <v>P1</v>
          </cell>
          <cell r="G1167" t="str">
            <v>PACKAGING</v>
          </cell>
          <cell r="H1167" t="str">
            <v>BLENDING</v>
          </cell>
          <cell r="I1167"/>
          <cell r="J1167"/>
          <cell r="K1167"/>
          <cell r="L1167"/>
          <cell r="M1167"/>
          <cell r="N1167"/>
          <cell r="O1167"/>
          <cell r="P1167"/>
          <cell r="Q1167"/>
          <cell r="R1167"/>
          <cell r="S1167"/>
          <cell r="T1167"/>
          <cell r="U1167">
            <v>9</v>
          </cell>
          <cell r="V1167" t="str">
            <v>Run to Failure</v>
          </cell>
          <cell r="W1167" t="str">
            <v>do not have confirmed</v>
          </cell>
        </row>
        <row r="1168">
          <cell r="D1168" t="str">
            <v>MEM-PRO-011-PKG-BLD-6633</v>
          </cell>
          <cell r="E1168" t="str">
            <v>MP1B-PRODUCT COLLECTOR SURGE TANK</v>
          </cell>
          <cell r="F1168" t="str">
            <v>P1</v>
          </cell>
          <cell r="G1168" t="str">
            <v>PACKAGING</v>
          </cell>
          <cell r="H1168" t="str">
            <v>BLENDING</v>
          </cell>
          <cell r="I1168"/>
          <cell r="J1168"/>
          <cell r="K1168"/>
          <cell r="L1168"/>
          <cell r="M1168"/>
          <cell r="N1168"/>
          <cell r="O1168"/>
          <cell r="P1168"/>
          <cell r="Q1168"/>
          <cell r="R1168"/>
          <cell r="S1168"/>
          <cell r="T1168"/>
          <cell r="U1168">
            <v>9</v>
          </cell>
          <cell r="V1168" t="str">
            <v>Run to Failure</v>
          </cell>
          <cell r="W1168">
            <v>1</v>
          </cell>
        </row>
        <row r="1169">
          <cell r="D1169" t="str">
            <v>MEM-PRO-011-MEB-MES-5930</v>
          </cell>
          <cell r="E1169" t="str">
            <v>MP1 ALPHA MEMBRANE #3 COOLER</v>
          </cell>
          <cell r="F1169" t="str">
            <v>P1</v>
          </cell>
          <cell r="G1169" t="str">
            <v>MEMBRANE SYSTEM</v>
          </cell>
          <cell r="H1169" t="str">
            <v>MEMBRANE SEPARATION</v>
          </cell>
          <cell r="I1169" t="str">
            <v>Heat Exchanger, Shell - Tube</v>
          </cell>
          <cell r="J1169"/>
          <cell r="K1169"/>
          <cell r="L1169"/>
          <cell r="M1169"/>
          <cell r="N1169"/>
          <cell r="O1169"/>
          <cell r="P1169"/>
          <cell r="Q1169"/>
          <cell r="R1169"/>
          <cell r="S1169"/>
          <cell r="T1169"/>
          <cell r="U1169">
            <v>9</v>
          </cell>
          <cell r="V1169" t="str">
            <v>Run to Failure</v>
          </cell>
          <cell r="W1169"/>
        </row>
        <row r="1170">
          <cell r="D1170" t="str">
            <v>MEM-PRO-011-MEB-MES-5931</v>
          </cell>
          <cell r="E1170" t="str">
            <v>MP1 ALPHA MEMBRANE STAGE # 3</v>
          </cell>
          <cell r="F1170" t="str">
            <v>P1</v>
          </cell>
          <cell r="G1170" t="str">
            <v>MEMBRANE SYSTEM</v>
          </cell>
          <cell r="H1170" t="str">
            <v>MEMBRANE SEPARATION</v>
          </cell>
          <cell r="I1170" t="str">
            <v>Pressure Gauge</v>
          </cell>
          <cell r="J1170"/>
          <cell r="K1170"/>
          <cell r="L1170"/>
          <cell r="M1170"/>
          <cell r="N1170"/>
          <cell r="O1170"/>
          <cell r="P1170"/>
          <cell r="Q1170"/>
          <cell r="R1170"/>
          <cell r="S1170"/>
          <cell r="T1170"/>
          <cell r="U1170">
            <v>9</v>
          </cell>
          <cell r="V1170" t="str">
            <v>Run to Failure</v>
          </cell>
          <cell r="W1170"/>
        </row>
        <row r="1171">
          <cell r="D1171" t="str">
            <v>MEM-PRO-011-MEB-MES-5940</v>
          </cell>
          <cell r="E1171" t="str">
            <v>MP1 ALPHA MEMBRANE STAGE # 4</v>
          </cell>
          <cell r="F1171" t="str">
            <v>P1</v>
          </cell>
          <cell r="G1171" t="str">
            <v>MEMBRANE SYSTEM</v>
          </cell>
          <cell r="H1171" t="str">
            <v>MEMBRANE SEPARATION</v>
          </cell>
          <cell r="I1171" t="str">
            <v>Pressure Gauge</v>
          </cell>
          <cell r="J1171"/>
          <cell r="K1171"/>
          <cell r="L1171"/>
          <cell r="M1171"/>
          <cell r="N1171"/>
          <cell r="O1171"/>
          <cell r="P1171"/>
          <cell r="Q1171"/>
          <cell r="R1171"/>
          <cell r="S1171"/>
          <cell r="T1171"/>
          <cell r="U1171">
            <v>9</v>
          </cell>
          <cell r="V1171" t="str">
            <v>Run to Failure</v>
          </cell>
          <cell r="W1171"/>
        </row>
        <row r="1172">
          <cell r="D1172" t="str">
            <v>MEM-PRO-011-MEB-MES-5941</v>
          </cell>
          <cell r="E1172" t="str">
            <v>MP1 ALPHA MEMBRANE #4 COOLER</v>
          </cell>
          <cell r="F1172" t="str">
            <v>P1</v>
          </cell>
          <cell r="G1172" t="str">
            <v>MEMBRANE SYSTEM</v>
          </cell>
          <cell r="H1172" t="str">
            <v>MEMBRANE SEPARATION</v>
          </cell>
          <cell r="I1172" t="str">
            <v>Heat Exchanger, Shell - Tube</v>
          </cell>
          <cell r="J1172"/>
          <cell r="K1172"/>
          <cell r="L1172"/>
          <cell r="M1172"/>
          <cell r="N1172"/>
          <cell r="O1172"/>
          <cell r="P1172"/>
          <cell r="Q1172"/>
          <cell r="R1172"/>
          <cell r="S1172"/>
          <cell r="T1172"/>
          <cell r="U1172">
            <v>9</v>
          </cell>
          <cell r="V1172" t="str">
            <v>Run to Failure</v>
          </cell>
          <cell r="W1172"/>
        </row>
        <row r="1173">
          <cell r="D1173" t="str">
            <v>MEM-PRO-011-PKG-BLD-6639</v>
          </cell>
          <cell r="E1173" t="str">
            <v>MP1B-PRODUCT COLLECTOR DISCH RFV</v>
          </cell>
          <cell r="F1173" t="str">
            <v>P1</v>
          </cell>
          <cell r="G1173" t="str">
            <v>PACKAGING</v>
          </cell>
          <cell r="H1173" t="str">
            <v>BLENDING</v>
          </cell>
          <cell r="I1173"/>
          <cell r="J1173"/>
          <cell r="K1173"/>
          <cell r="L1173"/>
          <cell r="M1173"/>
          <cell r="N1173"/>
          <cell r="O1173"/>
          <cell r="P1173"/>
          <cell r="Q1173"/>
          <cell r="R1173"/>
          <cell r="S1173"/>
          <cell r="T1173"/>
          <cell r="U1173">
            <v>9</v>
          </cell>
          <cell r="V1173" t="str">
            <v>Run to Failure</v>
          </cell>
          <cell r="W1173">
            <v>4</v>
          </cell>
        </row>
        <row r="1174">
          <cell r="D1174" t="str">
            <v>MEM-PRO-011-MEB-MES-5943</v>
          </cell>
          <cell r="E1174" t="str">
            <v>MP1 ALPHA  MEMBRANE STAGE #5</v>
          </cell>
          <cell r="F1174" t="str">
            <v>P1</v>
          </cell>
          <cell r="G1174" t="str">
            <v>MEMBRANE SYSTEM</v>
          </cell>
          <cell r="H1174" t="str">
            <v>MEMBRANE SEPARATION</v>
          </cell>
          <cell r="I1174" t="str">
            <v>Pressure Gauge</v>
          </cell>
          <cell r="J1174"/>
          <cell r="K1174"/>
          <cell r="L1174"/>
          <cell r="M1174"/>
          <cell r="N1174"/>
          <cell r="O1174"/>
          <cell r="P1174"/>
          <cell r="Q1174"/>
          <cell r="R1174"/>
          <cell r="S1174"/>
          <cell r="T1174"/>
          <cell r="U1174">
            <v>9</v>
          </cell>
          <cell r="V1174" t="str">
            <v>Run to Failure</v>
          </cell>
          <cell r="W1174"/>
        </row>
        <row r="1175">
          <cell r="D1175" t="str">
            <v>MEM-PRO-011-PKG-BLD-6640</v>
          </cell>
          <cell r="E1175" t="str">
            <v>MP1B-PRODUCT COLLECTOR EXHAUST FAN</v>
          </cell>
          <cell r="F1175" t="str">
            <v>P1</v>
          </cell>
          <cell r="G1175" t="str">
            <v>PACKAGING</v>
          </cell>
          <cell r="H1175" t="str">
            <v>BLENDING</v>
          </cell>
          <cell r="I1175"/>
          <cell r="J1175"/>
          <cell r="K1175"/>
          <cell r="L1175" t="str">
            <v>Keep</v>
          </cell>
          <cell r="M1175"/>
          <cell r="N1175"/>
          <cell r="O1175"/>
          <cell r="P1175"/>
          <cell r="Q1175"/>
          <cell r="R1175"/>
          <cell r="S1175"/>
          <cell r="T1175"/>
          <cell r="U1175">
            <v>8</v>
          </cell>
          <cell r="V1175" t="str">
            <v>Stratagy</v>
          </cell>
          <cell r="W1175">
            <v>6</v>
          </cell>
        </row>
        <row r="1176">
          <cell r="D1176" t="str">
            <v>MEM-PRO-011-PKG-BLD-6650</v>
          </cell>
          <cell r="E1176" t="str">
            <v>MP1B-BLENDER - RIBBON</v>
          </cell>
          <cell r="F1176" t="str">
            <v>P1</v>
          </cell>
          <cell r="G1176" t="str">
            <v>PACKAGING</v>
          </cell>
          <cell r="H1176" t="str">
            <v>BLENDING</v>
          </cell>
          <cell r="I1176" t="str">
            <v>Blower</v>
          </cell>
          <cell r="J1176" t="str">
            <v>Blender</v>
          </cell>
          <cell r="K1176" t="str">
            <v>NORTH PLANT-2ND FLOOR-SWQ</v>
          </cell>
          <cell r="L1176" t="str">
            <v>Keep</v>
          </cell>
          <cell r="M1176"/>
          <cell r="N1176"/>
          <cell r="O1176"/>
          <cell r="P1176"/>
          <cell r="Q1176"/>
          <cell r="R1176"/>
          <cell r="S1176"/>
          <cell r="T1176" t="str">
            <v>6-MTH MECH MP1B RIBBON BLENDER</v>
          </cell>
          <cell r="U1176">
            <v>7</v>
          </cell>
          <cell r="V1176" t="str">
            <v>Stratagy</v>
          </cell>
          <cell r="W1176">
            <v>12</v>
          </cell>
        </row>
        <row r="1177">
          <cell r="D1177" t="str">
            <v>MEM-PRO-011-MEB-MES-5946</v>
          </cell>
          <cell r="E1177" t="str">
            <v>MP1 ALPHA MEMBRANE STAGE # 6</v>
          </cell>
          <cell r="F1177" t="str">
            <v>P1</v>
          </cell>
          <cell r="G1177" t="str">
            <v>MEMBRANE SYSTEM</v>
          </cell>
          <cell r="H1177" t="str">
            <v>MEMBRANE SEPARATION</v>
          </cell>
          <cell r="I1177" t="str">
            <v>Pressure Gauge</v>
          </cell>
          <cell r="J1177"/>
          <cell r="K1177"/>
          <cell r="L1177"/>
          <cell r="M1177"/>
          <cell r="N1177"/>
          <cell r="O1177"/>
          <cell r="P1177"/>
          <cell r="Q1177"/>
          <cell r="R1177"/>
          <cell r="S1177"/>
          <cell r="T1177"/>
          <cell r="U1177">
            <v>9</v>
          </cell>
          <cell r="V1177" t="str">
            <v>Run to Failure</v>
          </cell>
          <cell r="W1177"/>
        </row>
        <row r="1178">
          <cell r="D1178" t="str">
            <v>MEM-PRO-011-MEB-MES-5947</v>
          </cell>
          <cell r="E1178" t="str">
            <v>MP1 ALPHA MEMBRANE COOLER # 6</v>
          </cell>
          <cell r="F1178" t="str">
            <v>P1</v>
          </cell>
          <cell r="G1178" t="str">
            <v>MEMBRANE SYSTEM</v>
          </cell>
          <cell r="H1178" t="str">
            <v>MEMBRANE SEPARATION</v>
          </cell>
          <cell r="I1178" t="str">
            <v>Heat Exchanger, Shell - Tube</v>
          </cell>
          <cell r="J1178"/>
          <cell r="K1178"/>
          <cell r="L1178"/>
          <cell r="M1178"/>
          <cell r="N1178"/>
          <cell r="O1178"/>
          <cell r="P1178"/>
          <cell r="Q1178"/>
          <cell r="R1178"/>
          <cell r="S1178"/>
          <cell r="T1178"/>
          <cell r="U1178">
            <v>9</v>
          </cell>
          <cell r="V1178" t="str">
            <v>Run to Failure</v>
          </cell>
          <cell r="W1178"/>
        </row>
        <row r="1179">
          <cell r="D1179" t="str">
            <v>MEM-PRO-011-PKG-BLD-6653</v>
          </cell>
          <cell r="E1179" t="str">
            <v>MP1B-SEMI-BULK LINE RFV</v>
          </cell>
          <cell r="F1179" t="str">
            <v>P1</v>
          </cell>
          <cell r="G1179" t="str">
            <v>PACKAGING</v>
          </cell>
          <cell r="H1179" t="str">
            <v>BLENDING</v>
          </cell>
          <cell r="I1179" t="str">
            <v>Motor AC</v>
          </cell>
          <cell r="J1179"/>
          <cell r="K1179"/>
          <cell r="L1179"/>
          <cell r="M1179"/>
          <cell r="N1179"/>
          <cell r="O1179"/>
          <cell r="P1179"/>
          <cell r="Q1179"/>
          <cell r="R1179"/>
          <cell r="S1179"/>
          <cell r="T1179"/>
          <cell r="U1179">
            <v>9</v>
          </cell>
          <cell r="V1179" t="str">
            <v>Run to Failure</v>
          </cell>
          <cell r="W1179" t="str">
            <v>do not have confirmed</v>
          </cell>
        </row>
        <row r="1180">
          <cell r="D1180" t="str">
            <v>MEM-PRO-011-PKG-BLD-6655</v>
          </cell>
          <cell r="E1180" t="str">
            <v>P1 BLENDER DISCHARGE RFV</v>
          </cell>
          <cell r="F1180" t="str">
            <v>P1</v>
          </cell>
          <cell r="G1180" t="str">
            <v>PACKAGING</v>
          </cell>
          <cell r="H1180" t="str">
            <v>BLENDING</v>
          </cell>
          <cell r="I1180" t="str">
            <v>Motor AC</v>
          </cell>
          <cell r="J1180"/>
          <cell r="K1180"/>
          <cell r="L1180"/>
          <cell r="M1180"/>
          <cell r="N1180"/>
          <cell r="O1180"/>
          <cell r="P1180"/>
          <cell r="Q1180"/>
          <cell r="R1180"/>
          <cell r="S1180"/>
          <cell r="T1180"/>
          <cell r="U1180">
            <v>9</v>
          </cell>
          <cell r="V1180" t="str">
            <v>Run to Failure</v>
          </cell>
          <cell r="W1180">
            <v>4</v>
          </cell>
        </row>
        <row r="1181">
          <cell r="D1181" t="str">
            <v>MEM-PRO-011-PKG-BLD-6657</v>
          </cell>
          <cell r="E1181" t="str">
            <v>MP1B-BLENDER SEAL BLOWER</v>
          </cell>
          <cell r="F1181" t="str">
            <v>P1</v>
          </cell>
          <cell r="G1181" t="str">
            <v>PACKAGING</v>
          </cell>
          <cell r="H1181" t="str">
            <v>BLENDING</v>
          </cell>
          <cell r="I1181" t="str">
            <v>Blower</v>
          </cell>
          <cell r="J1181"/>
          <cell r="K1181"/>
          <cell r="L1181" t="str">
            <v>Addd</v>
          </cell>
          <cell r="M1181"/>
          <cell r="N1181"/>
          <cell r="O1181"/>
          <cell r="P1181"/>
          <cell r="Q1181"/>
          <cell r="R1181"/>
          <cell r="S1181"/>
          <cell r="T1181" t="str">
            <v>PM 6M MP1B-BLENDER SEAL BLOWER</v>
          </cell>
          <cell r="U1181">
            <v>7</v>
          </cell>
          <cell r="V1181" t="str">
            <v>Stratagy</v>
          </cell>
          <cell r="W1181">
            <v>2</v>
          </cell>
        </row>
        <row r="1182">
          <cell r="D1182" t="str">
            <v>MEM-PRO-011-PKG-BLD-6659</v>
          </cell>
          <cell r="E1182" t="str">
            <v>MP1B-BLENDER RJ RFV</v>
          </cell>
          <cell r="F1182" t="str">
            <v>P1</v>
          </cell>
          <cell r="G1182" t="str">
            <v>PACKAGING</v>
          </cell>
          <cell r="H1182" t="str">
            <v>BLENDING</v>
          </cell>
          <cell r="I1182"/>
          <cell r="J1182"/>
          <cell r="K1182"/>
          <cell r="L1182"/>
          <cell r="M1182"/>
          <cell r="N1182"/>
          <cell r="O1182"/>
          <cell r="P1182"/>
          <cell r="Q1182"/>
          <cell r="R1182"/>
          <cell r="S1182"/>
          <cell r="T1182"/>
          <cell r="U1182">
            <v>9</v>
          </cell>
          <cell r="V1182" t="str">
            <v>Run to Failure</v>
          </cell>
          <cell r="W1182">
            <v>4</v>
          </cell>
        </row>
        <row r="1183">
          <cell r="D1183" t="str">
            <v>MEM-PRO-011-PKG-BLD-6660</v>
          </cell>
          <cell r="E1183" t="str">
            <v xml:space="preserve">MP1B-DCE FILTER BLOWER </v>
          </cell>
          <cell r="F1183" t="str">
            <v>P1</v>
          </cell>
          <cell r="G1183" t="str">
            <v>PACKAGING</v>
          </cell>
          <cell r="H1183" t="str">
            <v>BLENDING</v>
          </cell>
          <cell r="I1183"/>
          <cell r="J1183"/>
          <cell r="K1183"/>
          <cell r="L1183" t="str">
            <v>Keep</v>
          </cell>
          <cell r="M1183"/>
          <cell r="N1183"/>
          <cell r="O1183"/>
          <cell r="P1183"/>
          <cell r="Q1183"/>
          <cell r="R1183"/>
          <cell r="S1183"/>
          <cell r="T1183" t="str">
            <v>P1 BLENDER ASP FAN BAGPOPPER PM</v>
          </cell>
          <cell r="U1183">
            <v>7</v>
          </cell>
          <cell r="V1183" t="str">
            <v>Stratagy</v>
          </cell>
          <cell r="W1183">
            <v>4</v>
          </cell>
        </row>
        <row r="1184">
          <cell r="D1184" t="str">
            <v>MEM-PRO-011-PKG-BLD-6676</v>
          </cell>
          <cell r="E1184" t="str">
            <v>MP1B-LECITHIN TANK AGITATOR</v>
          </cell>
          <cell r="F1184" t="str">
            <v>P1</v>
          </cell>
          <cell r="G1184" t="str">
            <v>PACKAGING</v>
          </cell>
          <cell r="H1184" t="str">
            <v>BLENDING</v>
          </cell>
          <cell r="I1184" t="str">
            <v>Agitator</v>
          </cell>
          <cell r="J1184"/>
          <cell r="K1184"/>
          <cell r="L1184"/>
          <cell r="M1184"/>
          <cell r="N1184"/>
          <cell r="O1184"/>
          <cell r="P1184"/>
          <cell r="Q1184"/>
          <cell r="R1184"/>
          <cell r="S1184"/>
          <cell r="T1184" t="str">
            <v>1 YEAR RUNNING PM OF AGITATORS</v>
          </cell>
          <cell r="U1184">
            <v>8</v>
          </cell>
          <cell r="V1184" t="str">
            <v>Stratagy</v>
          </cell>
          <cell r="W1184"/>
        </row>
        <row r="1185">
          <cell r="D1185" t="str">
            <v>MEM-PRO-011-PKG-BLD-6681</v>
          </cell>
          <cell r="E1185" t="str">
            <v>MP1B-OIL ADDITION PUMP</v>
          </cell>
          <cell r="F1185" t="str">
            <v>P1</v>
          </cell>
          <cell r="G1185" t="str">
            <v>PACKAGING</v>
          </cell>
          <cell r="H1185" t="str">
            <v>BLENDING</v>
          </cell>
          <cell r="I1185" t="str">
            <v>Motor AC</v>
          </cell>
          <cell r="J1185"/>
          <cell r="K1185"/>
          <cell r="L1185"/>
          <cell r="M1185"/>
          <cell r="N1185"/>
          <cell r="O1185"/>
          <cell r="P1185"/>
          <cell r="Q1185"/>
          <cell r="R1185"/>
          <cell r="S1185"/>
          <cell r="T1185"/>
          <cell r="U1185">
            <v>9</v>
          </cell>
          <cell r="V1185" t="str">
            <v>Run to Failure</v>
          </cell>
          <cell r="W1185"/>
        </row>
        <row r="1186">
          <cell r="D1186" t="str">
            <v>MEM-PRO-011-PKG-BLD-6682</v>
          </cell>
          <cell r="E1186" t="str">
            <v>MP1B-OIL ADDITION TANK</v>
          </cell>
          <cell r="F1186" t="str">
            <v>P1</v>
          </cell>
          <cell r="G1186" t="str">
            <v>PACKAGING</v>
          </cell>
          <cell r="H1186" t="str">
            <v>BLENDING</v>
          </cell>
          <cell r="I1186" t="str">
            <v>Strainer</v>
          </cell>
          <cell r="J1186"/>
          <cell r="K1186"/>
          <cell r="L1186"/>
          <cell r="M1186"/>
          <cell r="N1186"/>
          <cell r="O1186"/>
          <cell r="P1186"/>
          <cell r="Q1186"/>
          <cell r="R1186"/>
          <cell r="S1186"/>
          <cell r="T1186"/>
          <cell r="U1186">
            <v>9</v>
          </cell>
          <cell r="V1186" t="str">
            <v>Run to Failure</v>
          </cell>
          <cell r="W1186"/>
        </row>
        <row r="1187">
          <cell r="D1187" t="str">
            <v>MEM-PRO-011-PKG-BLD-6685</v>
          </cell>
          <cell r="E1187" t="str">
            <v>MP1B-LECITHIN TANK HEATER PUMP</v>
          </cell>
          <cell r="F1187" t="str">
            <v>P1</v>
          </cell>
          <cell r="G1187" t="str">
            <v>PACKAGING</v>
          </cell>
          <cell r="H1187" t="str">
            <v>BLENDING</v>
          </cell>
          <cell r="I1187"/>
          <cell r="J1187"/>
          <cell r="K1187"/>
          <cell r="L1187"/>
          <cell r="M1187"/>
          <cell r="N1187"/>
          <cell r="O1187"/>
          <cell r="P1187"/>
          <cell r="Q1187"/>
          <cell r="R1187"/>
          <cell r="S1187"/>
          <cell r="T1187"/>
          <cell r="U1187">
            <v>9</v>
          </cell>
          <cell r="V1187" t="str">
            <v>Run to Failure</v>
          </cell>
          <cell r="W1187"/>
        </row>
        <row r="1188">
          <cell r="D1188" t="str">
            <v>MEM-PRO-011-PKG-BLD-6694</v>
          </cell>
          <cell r="E1188" t="str">
            <v>MP1B-LECITHIN ADDITION PUMP</v>
          </cell>
          <cell r="F1188" t="str">
            <v>P1</v>
          </cell>
          <cell r="G1188" t="str">
            <v>PACKAGING</v>
          </cell>
          <cell r="H1188" t="str">
            <v>BLENDING</v>
          </cell>
          <cell r="I1188" t="str">
            <v>Motor AC</v>
          </cell>
          <cell r="J1188"/>
          <cell r="K1188"/>
          <cell r="L1188"/>
          <cell r="M1188"/>
          <cell r="N1188"/>
          <cell r="O1188"/>
          <cell r="P1188"/>
          <cell r="Q1188"/>
          <cell r="R1188"/>
          <cell r="S1188"/>
          <cell r="T1188"/>
          <cell r="U1188">
            <v>9</v>
          </cell>
          <cell r="V1188" t="str">
            <v>Run to Failure</v>
          </cell>
          <cell r="W1188"/>
        </row>
        <row r="1189">
          <cell r="D1189" t="str">
            <v>MEM-PRO-011-PKG-BLD-6695</v>
          </cell>
          <cell r="E1189" t="str">
            <v>MP1B-LECITHIN ADDITION TANK</v>
          </cell>
          <cell r="F1189" t="str">
            <v>P1</v>
          </cell>
          <cell r="G1189" t="str">
            <v>PACKAGING</v>
          </cell>
          <cell r="H1189" t="str">
            <v>BLENDING</v>
          </cell>
          <cell r="I1189" t="str">
            <v>Agitator</v>
          </cell>
          <cell r="J1189"/>
          <cell r="K1189"/>
          <cell r="L1189"/>
          <cell r="M1189"/>
          <cell r="N1189"/>
          <cell r="O1189"/>
          <cell r="P1189"/>
          <cell r="Q1189"/>
          <cell r="R1189"/>
          <cell r="S1189"/>
          <cell r="T1189"/>
          <cell r="U1189">
            <v>9</v>
          </cell>
          <cell r="V1189" t="str">
            <v>Run to Failure</v>
          </cell>
          <cell r="W1189"/>
        </row>
        <row r="1190">
          <cell r="D1190" t="str">
            <v>MEM-PRO-011-PKG-BLD-6815</v>
          </cell>
          <cell r="E1190" t="str">
            <v>MP1B-BLENDER DISCHARGE BLOWER</v>
          </cell>
          <cell r="F1190" t="str">
            <v>P1</v>
          </cell>
          <cell r="G1190" t="str">
            <v>PACKAGING</v>
          </cell>
          <cell r="H1190" t="str">
            <v>BLENDING</v>
          </cell>
          <cell r="I1190" t="str">
            <v>Motor AC</v>
          </cell>
          <cell r="J1190"/>
          <cell r="K1190"/>
          <cell r="L1190" t="str">
            <v>Addd</v>
          </cell>
          <cell r="M1190"/>
          <cell r="N1190"/>
          <cell r="O1190"/>
          <cell r="P1190"/>
          <cell r="Q1190"/>
          <cell r="R1190"/>
          <cell r="S1190"/>
          <cell r="T1190" t="str">
            <v>60-MTH MECH P1B BLENDER DISCH PSV</v>
          </cell>
          <cell r="U1190">
            <v>7</v>
          </cell>
          <cell r="V1190" t="str">
            <v>Stratagy</v>
          </cell>
          <cell r="W1190">
            <v>6</v>
          </cell>
        </row>
        <row r="1191">
          <cell r="D1191" t="str">
            <v>MEM-PRO-011-XTR-1EX-0714</v>
          </cell>
          <cell r="E1191" t="str">
            <v>DECANTER - 1ST EXT EAST</v>
          </cell>
          <cell r="F1191" t="str">
            <v>P1</v>
          </cell>
          <cell r="G1191" t="str">
            <v>EXTRACTION</v>
          </cell>
          <cell r="H1191" t="str">
            <v>1ST EXTRACTION</v>
          </cell>
          <cell r="I1191" t="str">
            <v>Motor Control Center</v>
          </cell>
          <cell r="J1191" t="str">
            <v>Separator</v>
          </cell>
          <cell r="K1191" t="str">
            <v>NORTH PLANT-2 NWQ</v>
          </cell>
          <cell r="L1191">
            <v>25</v>
          </cell>
          <cell r="M1191"/>
          <cell r="N1191"/>
          <cell r="O1191"/>
          <cell r="P1191" t="str">
            <v>Yes</v>
          </cell>
          <cell r="Q1191"/>
          <cell r="R1191"/>
          <cell r="S1191"/>
          <cell r="T1191" t="str">
            <v>12M  I/E P1 1ST EXT NX438 VIB SW</v>
          </cell>
          <cell r="U1191">
            <v>6</v>
          </cell>
          <cell r="V1191" t="str">
            <v>Stratagy</v>
          </cell>
          <cell r="W1191">
            <v>4</v>
          </cell>
        </row>
        <row r="1192">
          <cell r="D1192" t="str">
            <v>MEM-PRO-011-XTR-3EX-0715</v>
          </cell>
          <cell r="E1192" t="str">
            <v>DECANTER - 3RD EXT</v>
          </cell>
          <cell r="F1192" t="str">
            <v>P1</v>
          </cell>
          <cell r="G1192" t="str">
            <v>EXTRACTION</v>
          </cell>
          <cell r="H1192" t="str">
            <v>3RD EXTRACTION</v>
          </cell>
          <cell r="I1192" t="str">
            <v>Motor Control Center</v>
          </cell>
          <cell r="J1192" t="str">
            <v>Separator</v>
          </cell>
          <cell r="K1192" t="str">
            <v>NORTH PLANT-2 NWQ</v>
          </cell>
          <cell r="L1192" t="str">
            <v>Keep</v>
          </cell>
          <cell r="M1192"/>
          <cell r="N1192"/>
          <cell r="O1192"/>
          <cell r="P1192" t="str">
            <v>Yes</v>
          </cell>
          <cell r="Q1192"/>
          <cell r="R1192"/>
          <cell r="S1192"/>
          <cell r="T1192" t="str">
            <v>12M I/E P1 3RD EXT NX438 VIB SW</v>
          </cell>
          <cell r="U1192">
            <v>6</v>
          </cell>
          <cell r="V1192" t="str">
            <v>Stratagy</v>
          </cell>
          <cell r="W1192"/>
        </row>
        <row r="1193">
          <cell r="D1193" t="str">
            <v>MEM-PRO-011-UTL-CSY-7185</v>
          </cell>
          <cell r="E1193" t="str">
            <v>MP1-PRODUCT DEFOAMER PUMP</v>
          </cell>
          <cell r="F1193" t="str">
            <v>P1</v>
          </cell>
          <cell r="G1193" t="str">
            <v>UTILITIES</v>
          </cell>
          <cell r="H1193" t="str">
            <v>CHEMICAL SYSTEMS</v>
          </cell>
          <cell r="I1193" t="str">
            <v>Motor AC</v>
          </cell>
          <cell r="J1193"/>
          <cell r="K1193"/>
          <cell r="L1193"/>
          <cell r="M1193"/>
          <cell r="N1193"/>
          <cell r="O1193"/>
          <cell r="P1193"/>
          <cell r="Q1193"/>
          <cell r="R1193"/>
          <cell r="S1193"/>
          <cell r="T1193"/>
          <cell r="U1193">
            <v>9</v>
          </cell>
          <cell r="V1193" t="str">
            <v>Run to Failure</v>
          </cell>
          <cell r="W1193">
            <v>4</v>
          </cell>
        </row>
        <row r="1194">
          <cell r="D1194" t="str">
            <v>MEM-PRO-011-MEB-CLF-7460</v>
          </cell>
          <cell r="E1194" t="str">
            <v>MP1 ALPHA UNCLARIFIED TANK</v>
          </cell>
          <cell r="F1194" t="str">
            <v>P1</v>
          </cell>
          <cell r="G1194" t="str">
            <v>MEMBRANE SYSTEM</v>
          </cell>
          <cell r="H1194" t="str">
            <v>CLARIFIERS</v>
          </cell>
          <cell r="I1194" t="str">
            <v>Tank</v>
          </cell>
          <cell r="J1194"/>
          <cell r="K1194"/>
          <cell r="L1194"/>
          <cell r="M1194"/>
          <cell r="N1194"/>
          <cell r="O1194"/>
          <cell r="P1194"/>
          <cell r="Q1194"/>
          <cell r="R1194"/>
          <cell r="S1194"/>
          <cell r="T1194"/>
          <cell r="U1194">
            <v>9</v>
          </cell>
          <cell r="V1194" t="str">
            <v>Run to Failure</v>
          </cell>
          <cell r="W1194"/>
        </row>
        <row r="1195">
          <cell r="D1195" t="str">
            <v>MEM-PRO-011-XTR-3EX-7506</v>
          </cell>
          <cell r="E1195" t="str">
            <v>3RD EXTRACTION FEED TANK</v>
          </cell>
          <cell r="F1195" t="str">
            <v>P1</v>
          </cell>
          <cell r="G1195" t="str">
            <v>EXTRACTION</v>
          </cell>
          <cell r="H1195" t="str">
            <v>3RD EXTRACTION</v>
          </cell>
          <cell r="I1195" t="str">
            <v>Tank</v>
          </cell>
          <cell r="J1195"/>
          <cell r="K1195"/>
          <cell r="L1195"/>
          <cell r="M1195"/>
          <cell r="N1195"/>
          <cell r="O1195"/>
          <cell r="P1195"/>
          <cell r="Q1195"/>
          <cell r="R1195"/>
          <cell r="S1195"/>
          <cell r="T1195"/>
          <cell r="U1195">
            <v>9</v>
          </cell>
          <cell r="V1195" t="str">
            <v>Run to Failure</v>
          </cell>
          <cell r="W1195"/>
        </row>
        <row r="1196">
          <cell r="D1196" t="str">
            <v>MEM-PRO-011-BLD-AHU-9051</v>
          </cell>
          <cell r="E1196" t="str">
            <v>MP1 - SPRAY TOWER - MCC HVAC</v>
          </cell>
          <cell r="F1196" t="str">
            <v>P1</v>
          </cell>
          <cell r="G1196" t="str">
            <v>Buildings, Grounds &amp; lights</v>
          </cell>
          <cell r="H1196" t="str">
            <v>HVAC / AIR HANDLING UNIT</v>
          </cell>
          <cell r="I1196" t="str">
            <v>HVAC Unit</v>
          </cell>
          <cell r="J1196"/>
          <cell r="K1196"/>
          <cell r="L1196"/>
          <cell r="M1196"/>
          <cell r="N1196"/>
          <cell r="O1196"/>
          <cell r="P1196"/>
          <cell r="Q1196"/>
          <cell r="R1196"/>
          <cell r="S1196"/>
          <cell r="T1196"/>
          <cell r="U1196">
            <v>9</v>
          </cell>
          <cell r="V1196" t="str">
            <v>Run to Failure</v>
          </cell>
          <cell r="W1196"/>
        </row>
        <row r="1197">
          <cell r="D1197" t="str">
            <v>MEM-PRO-011-BLD-AHU-9052</v>
          </cell>
          <cell r="E1197" t="str">
            <v>MP1 - SPRAY TOWER - MCC SOUTH HVAC</v>
          </cell>
          <cell r="F1197" t="str">
            <v>P1</v>
          </cell>
          <cell r="G1197" t="str">
            <v>Buildings, Grounds &amp; lights</v>
          </cell>
          <cell r="H1197" t="str">
            <v>HVAC / AIR HANDLING UNIT</v>
          </cell>
          <cell r="I1197" t="str">
            <v>HVAC Unit</v>
          </cell>
          <cell r="J1197"/>
          <cell r="K1197"/>
          <cell r="L1197"/>
          <cell r="M1197"/>
          <cell r="N1197"/>
          <cell r="O1197"/>
          <cell r="P1197"/>
          <cell r="Q1197"/>
          <cell r="R1197"/>
          <cell r="S1197"/>
          <cell r="T1197"/>
          <cell r="U1197">
            <v>9</v>
          </cell>
          <cell r="V1197" t="str">
            <v>Run to Failure</v>
          </cell>
          <cell r="W1197"/>
        </row>
        <row r="1198">
          <cell r="D1198" t="str">
            <v>MEM-PRO-011-BLD-AHU-9070</v>
          </cell>
          <cell r="E1198" t="str">
            <v>MP1 DRYER CONTROL ROOM AC UNIT</v>
          </cell>
          <cell r="F1198" t="str">
            <v>P1</v>
          </cell>
          <cell r="G1198" t="str">
            <v>Buildings, Grounds &amp; lights</v>
          </cell>
          <cell r="H1198" t="str">
            <v>HVAC / AIR HANDLING UNIT</v>
          </cell>
          <cell r="I1198" t="str">
            <v>HVAC Unit</v>
          </cell>
          <cell r="J1198"/>
          <cell r="K1198"/>
          <cell r="L1198"/>
          <cell r="M1198"/>
          <cell r="N1198"/>
          <cell r="O1198"/>
          <cell r="P1198"/>
          <cell r="Q1198"/>
          <cell r="R1198"/>
          <cell r="S1198"/>
          <cell r="T1198"/>
          <cell r="U1198">
            <v>9</v>
          </cell>
          <cell r="V1198" t="str">
            <v>Run to Failure</v>
          </cell>
          <cell r="W1198"/>
        </row>
        <row r="1199">
          <cell r="D1199" t="str">
            <v>MEM-PRO-011-BLD-AHU-9088</v>
          </cell>
          <cell r="E1199" t="str">
            <v>Alpha HVAC 3Ton Water Source HP</v>
          </cell>
          <cell r="F1199" t="str">
            <v>P1</v>
          </cell>
          <cell r="G1199" t="str">
            <v>Buildings, Grounds &amp; lights</v>
          </cell>
          <cell r="H1199" t="str">
            <v>HVAC / AIR HANDLING UNIT</v>
          </cell>
          <cell r="I1199" t="str">
            <v>HVAC Unit</v>
          </cell>
          <cell r="J1199"/>
          <cell r="K1199"/>
          <cell r="L1199"/>
          <cell r="M1199"/>
          <cell r="N1199"/>
          <cell r="O1199"/>
          <cell r="P1199"/>
          <cell r="Q1199"/>
          <cell r="R1199"/>
          <cell r="S1199"/>
          <cell r="T1199"/>
          <cell r="U1199">
            <v>9</v>
          </cell>
          <cell r="V1199" t="str">
            <v>Run to Failure</v>
          </cell>
          <cell r="W1199"/>
        </row>
        <row r="1200">
          <cell r="D1200" t="str">
            <v>MEM-PRO-011-BLD-AHU-9089</v>
          </cell>
          <cell r="E1200" t="str">
            <v>Alpha MCC 5Ton HVAC Water HP</v>
          </cell>
          <cell r="F1200" t="str">
            <v>P1</v>
          </cell>
          <cell r="G1200" t="str">
            <v>Buildings, Grounds &amp; lights</v>
          </cell>
          <cell r="H1200" t="str">
            <v>HVAC / AIR HANDLING UNIT</v>
          </cell>
          <cell r="I1200" t="str">
            <v>HVAC Unit</v>
          </cell>
          <cell r="J1200"/>
          <cell r="K1200"/>
          <cell r="L1200"/>
          <cell r="M1200"/>
          <cell r="N1200"/>
          <cell r="O1200"/>
          <cell r="P1200"/>
          <cell r="Q1200"/>
          <cell r="R1200"/>
          <cell r="S1200"/>
          <cell r="T1200"/>
          <cell r="U1200">
            <v>9</v>
          </cell>
          <cell r="V1200" t="str">
            <v>Run to Failure</v>
          </cell>
          <cell r="W1200"/>
        </row>
        <row r="1201">
          <cell r="D1201" t="str">
            <v>MEM-PRO-011-BLD-AHU-9092</v>
          </cell>
          <cell r="E1201" t="str">
            <v>ALPHA-CONTROL ROOM UNIT</v>
          </cell>
          <cell r="F1201" t="str">
            <v>P1</v>
          </cell>
          <cell r="G1201" t="str">
            <v>Buildings, Grounds &amp; lights</v>
          </cell>
          <cell r="H1201" t="str">
            <v>HVAC / AIR HANDLING UNIT</v>
          </cell>
          <cell r="I1201"/>
          <cell r="J1201"/>
          <cell r="K1201"/>
          <cell r="L1201"/>
          <cell r="M1201"/>
          <cell r="N1201"/>
          <cell r="O1201"/>
          <cell r="P1201"/>
          <cell r="Q1201"/>
          <cell r="R1201"/>
          <cell r="S1201"/>
          <cell r="T1201" t="str">
            <v>Area Inspections:  Control &amp; I/O Alpha</v>
          </cell>
          <cell r="U1201">
            <v>8</v>
          </cell>
          <cell r="V1201" t="str">
            <v>Stratagy</v>
          </cell>
          <cell r="W1201"/>
        </row>
        <row r="1202">
          <cell r="D1202" t="str">
            <v>MEM-PRO-011-BLD-AHU-9122</v>
          </cell>
          <cell r="E1202" t="str">
            <v>MP1-P1 BAG ROOM / CPR - 2KG - ROOF</v>
          </cell>
          <cell r="F1202" t="str">
            <v>P1</v>
          </cell>
          <cell r="G1202" t="str">
            <v>Buildings, Grounds &amp; lights</v>
          </cell>
          <cell r="H1202" t="str">
            <v>HVAC / AIR HANDLING UNIT</v>
          </cell>
          <cell r="I1202"/>
          <cell r="J1202"/>
          <cell r="K1202"/>
          <cell r="L1202"/>
          <cell r="M1202"/>
          <cell r="N1202"/>
          <cell r="O1202"/>
          <cell r="P1202"/>
          <cell r="Q1202"/>
          <cell r="R1202"/>
          <cell r="S1202"/>
          <cell r="T1202"/>
          <cell r="U1202">
            <v>9</v>
          </cell>
          <cell r="V1202" t="str">
            <v>Run to Failure</v>
          </cell>
          <cell r="W1202"/>
        </row>
        <row r="1203">
          <cell r="D1203" t="str">
            <v>MEM-PRO-011-IDN-IDF-9123</v>
          </cell>
          <cell r="E1203" t="str">
            <v>P1 NEUTRAL TANK DISCHARGE PRESSURE PUMP</v>
          </cell>
          <cell r="F1203" t="str">
            <v>P1</v>
          </cell>
          <cell r="G1203" t="str">
            <v>INLINE DIL AND NEU</v>
          </cell>
          <cell r="H1203" t="str">
            <v>IDN FEED</v>
          </cell>
          <cell r="I1203"/>
          <cell r="J1203"/>
          <cell r="K1203"/>
          <cell r="L1203"/>
          <cell r="M1203"/>
          <cell r="N1203"/>
          <cell r="O1203"/>
          <cell r="P1203"/>
          <cell r="Q1203"/>
          <cell r="R1203"/>
          <cell r="S1203"/>
          <cell r="T1203"/>
          <cell r="U1203">
            <v>9</v>
          </cell>
          <cell r="V1203" t="str">
            <v>Run to Failure</v>
          </cell>
          <cell r="W1203">
            <v>4</v>
          </cell>
        </row>
        <row r="1204">
          <cell r="D1204" t="str">
            <v>MEM-PRO-011-XTR-3EX-9319</v>
          </cell>
          <cell r="E1204" t="str">
            <v>MP1 -3RD EXT FEED PUMP</v>
          </cell>
          <cell r="F1204" t="str">
            <v>P1</v>
          </cell>
          <cell r="G1204" t="str">
            <v>EXTRACTION</v>
          </cell>
          <cell r="H1204" t="str">
            <v>3RD EXTRACTION</v>
          </cell>
          <cell r="I1204" t="str">
            <v>Pump, Centrifugal</v>
          </cell>
          <cell r="J1204" t="str">
            <v>Pump</v>
          </cell>
          <cell r="K1204" t="str">
            <v>NORTH PLANT -1-NWQ</v>
          </cell>
          <cell r="L1204" t="str">
            <v>Keep</v>
          </cell>
          <cell r="M1204"/>
          <cell r="N1204"/>
          <cell r="O1204"/>
          <cell r="P1204"/>
          <cell r="Q1204"/>
          <cell r="R1204"/>
          <cell r="S1204"/>
          <cell r="T1204"/>
          <cell r="U1204">
            <v>8</v>
          </cell>
          <cell r="V1204" t="str">
            <v>Stratagy</v>
          </cell>
          <cell r="W1204"/>
        </row>
        <row r="1205">
          <cell r="D1205" t="str">
            <v>MEM-PRO-011-XTR-1EX-9320</v>
          </cell>
          <cell r="E1205" t="str">
            <v>MP1 1ST EXT EAST DCNTR PUMP</v>
          </cell>
          <cell r="F1205" t="str">
            <v>P1</v>
          </cell>
          <cell r="G1205" t="str">
            <v>EXTRACTION</v>
          </cell>
          <cell r="H1205" t="str">
            <v>1ST EXTRACTION</v>
          </cell>
          <cell r="I1205" t="str">
            <v>Valve, Safety Relief</v>
          </cell>
          <cell r="J1205" t="str">
            <v>Pump</v>
          </cell>
          <cell r="K1205" t="str">
            <v>NORTH PLANT -1-NWQ</v>
          </cell>
          <cell r="L1205" t="str">
            <v>Keep</v>
          </cell>
          <cell r="M1205"/>
          <cell r="N1205"/>
          <cell r="O1205"/>
          <cell r="P1205"/>
          <cell r="Q1205"/>
          <cell r="R1205"/>
          <cell r="S1205"/>
          <cell r="T1205" t="str">
            <v>60 MONTH MECH LESER PRV REPLACEMENT</v>
          </cell>
          <cell r="U1205">
            <v>7</v>
          </cell>
          <cell r="V1205" t="str">
            <v>Stratagy</v>
          </cell>
          <cell r="W1205"/>
        </row>
        <row r="1206">
          <cell r="D1206" t="str">
            <v>MEM-PRO-011-XTR-1EX-9321</v>
          </cell>
          <cell r="E1206" t="str">
            <v>MP1 1ST EXT EAST DCNTR SLDG PUMP</v>
          </cell>
          <cell r="F1206" t="str">
            <v>P1</v>
          </cell>
          <cell r="G1206" t="str">
            <v>EXTRACTION</v>
          </cell>
          <cell r="H1206" t="str">
            <v>1ST EXTRACTION</v>
          </cell>
          <cell r="I1206" t="str">
            <v>Valve, Safety Relief</v>
          </cell>
          <cell r="J1206" t="str">
            <v>Pump</v>
          </cell>
          <cell r="K1206" t="str">
            <v>NORTH PLANT -1-NWQ</v>
          </cell>
          <cell r="L1206">
            <v>24</v>
          </cell>
          <cell r="M1206"/>
          <cell r="N1206"/>
          <cell r="O1206"/>
          <cell r="P1206"/>
          <cell r="Q1206"/>
          <cell r="R1206"/>
          <cell r="S1206"/>
          <cell r="T1206" t="str">
            <v>60 MONTH MECH LESER PRV REPLACEMENT</v>
          </cell>
          <cell r="U1206">
            <v>7</v>
          </cell>
          <cell r="V1206" t="str">
            <v>Stratagy</v>
          </cell>
          <cell r="W1206">
            <v>4</v>
          </cell>
        </row>
        <row r="1207">
          <cell r="D1207" t="str">
            <v>MEM-PRO-011-XTR-3EX-9322</v>
          </cell>
          <cell r="E1207" t="str">
            <v>MP1 3RD EXT DCNTR PUMP</v>
          </cell>
          <cell r="F1207" t="str">
            <v>P1</v>
          </cell>
          <cell r="G1207" t="str">
            <v>EXTRACTION</v>
          </cell>
          <cell r="H1207" t="str">
            <v>3RD EXTRACTION</v>
          </cell>
          <cell r="I1207" t="str">
            <v>Valve, Safety Relief</v>
          </cell>
          <cell r="J1207" t="str">
            <v>Pump</v>
          </cell>
          <cell r="K1207" t="str">
            <v>NORTH PLANT -1-NWQ</v>
          </cell>
          <cell r="L1207" t="str">
            <v>Keep</v>
          </cell>
          <cell r="M1207"/>
          <cell r="N1207"/>
          <cell r="O1207"/>
          <cell r="P1207"/>
          <cell r="Q1207"/>
          <cell r="R1207"/>
          <cell r="S1207"/>
          <cell r="T1207" t="str">
            <v>60 MONTH MECH LESER PRV REPLACEMENT</v>
          </cell>
          <cell r="U1207">
            <v>7</v>
          </cell>
          <cell r="V1207" t="str">
            <v>Stratagy</v>
          </cell>
          <cell r="W1207"/>
        </row>
        <row r="1208">
          <cell r="D1208" t="str">
            <v>MEM-PRO-011-XTR-2EX-9323</v>
          </cell>
          <cell r="E1208" t="str">
            <v>MP1  2ND EXT DCNTR SLDG PUMP</v>
          </cell>
          <cell r="F1208" t="str">
            <v>P1</v>
          </cell>
          <cell r="G1208" t="str">
            <v>EXTRACTION</v>
          </cell>
          <cell r="H1208" t="str">
            <v>2ND EXTRACTION</v>
          </cell>
          <cell r="I1208" t="str">
            <v>Pump, Screw</v>
          </cell>
          <cell r="J1208" t="str">
            <v>Pump</v>
          </cell>
          <cell r="K1208" t="str">
            <v>NORTH PLANT -1-NWQ</v>
          </cell>
          <cell r="L1208">
            <v>24</v>
          </cell>
          <cell r="M1208"/>
          <cell r="N1208"/>
          <cell r="O1208"/>
          <cell r="P1208"/>
          <cell r="Q1208"/>
          <cell r="R1208"/>
          <cell r="S1208"/>
          <cell r="T1208"/>
          <cell r="U1208">
            <v>8</v>
          </cell>
          <cell r="V1208" t="str">
            <v>Stratagy</v>
          </cell>
          <cell r="W1208">
            <v>4</v>
          </cell>
        </row>
        <row r="1209">
          <cell r="D1209" t="str">
            <v>MEM-PRO-011-XTR-3EX-9326</v>
          </cell>
          <cell r="E1209" t="str">
            <v>MP1 3RD EXT TNK AGITATOR</v>
          </cell>
          <cell r="F1209" t="str">
            <v>P1</v>
          </cell>
          <cell r="G1209" t="str">
            <v>EXTRACTION</v>
          </cell>
          <cell r="H1209" t="str">
            <v>3RD EXTRACTION</v>
          </cell>
          <cell r="I1209" t="str">
            <v>Agitator</v>
          </cell>
          <cell r="J1209"/>
          <cell r="K1209"/>
          <cell r="L1209"/>
          <cell r="M1209"/>
          <cell r="N1209"/>
          <cell r="O1209"/>
          <cell r="P1209"/>
          <cell r="Q1209"/>
          <cell r="R1209"/>
          <cell r="S1209"/>
          <cell r="T1209"/>
          <cell r="U1209">
            <v>9</v>
          </cell>
          <cell r="V1209" t="str">
            <v>Run to Failure</v>
          </cell>
          <cell r="W1209"/>
        </row>
        <row r="1210">
          <cell r="D1210" t="str">
            <v>MEM-PRO-011-MEB-CLF-9328</v>
          </cell>
          <cell r="E1210" t="str">
            <v>MP1 UNCLFD TNK DISCH PUMP</v>
          </cell>
          <cell r="F1210" t="str">
            <v>P1</v>
          </cell>
          <cell r="G1210" t="str">
            <v>MEMBRANE SYSTEM</v>
          </cell>
          <cell r="H1210" t="str">
            <v>CLARIFIERS</v>
          </cell>
          <cell r="I1210" t="str">
            <v>Valve, Safety Relief</v>
          </cell>
          <cell r="J1210"/>
          <cell r="K1210"/>
          <cell r="L1210"/>
          <cell r="M1210"/>
          <cell r="N1210"/>
          <cell r="O1210"/>
          <cell r="P1210"/>
          <cell r="Q1210"/>
          <cell r="R1210"/>
          <cell r="S1210"/>
          <cell r="T1210" t="str">
            <v>60 MONTH MECH LESER PRV REPLACEMENT</v>
          </cell>
          <cell r="U1210">
            <v>8</v>
          </cell>
          <cell r="V1210" t="str">
            <v>Stratagy</v>
          </cell>
          <cell r="W1210" t="str">
            <v>do not use</v>
          </cell>
        </row>
        <row r="1211">
          <cell r="D1211" t="str">
            <v>MEM-PRO-011-BLD-AHU-9330</v>
          </cell>
          <cell r="E1211" t="str">
            <v>P1/P3 CIP I/O ROOM HEAT PUMP</v>
          </cell>
          <cell r="F1211" t="str">
            <v>P1</v>
          </cell>
          <cell r="G1211" t="str">
            <v>Buildings, Grounds &amp; lights</v>
          </cell>
          <cell r="H1211" t="str">
            <v>HVAC / AIR HANDLING UNIT</v>
          </cell>
          <cell r="I1211" t="str">
            <v>HVAC Unit</v>
          </cell>
          <cell r="J1211"/>
          <cell r="K1211"/>
          <cell r="L1211"/>
          <cell r="M1211"/>
          <cell r="N1211"/>
          <cell r="O1211"/>
          <cell r="P1211"/>
          <cell r="Q1211"/>
          <cell r="R1211"/>
          <cell r="S1211"/>
          <cell r="T1211"/>
          <cell r="U1211">
            <v>9</v>
          </cell>
          <cell r="V1211" t="str">
            <v>Run to Failure</v>
          </cell>
          <cell r="W1211"/>
        </row>
        <row r="1212">
          <cell r="D1212" t="str">
            <v>MEM-PRO-010-OPA-AEQ-1230</v>
          </cell>
          <cell r="E1212" t="str">
            <v>MP1A-ABSOLUTE FILTER</v>
          </cell>
          <cell r="F1212" t="str">
            <v>shared systems</v>
          </cell>
          <cell r="G1212" t="str">
            <v>OLD PHASE 1A</v>
          </cell>
          <cell r="H1212" t="str">
            <v>ABANDONED EQUIPMENT</v>
          </cell>
          <cell r="I1212"/>
          <cell r="J1212"/>
          <cell r="K1212"/>
          <cell r="L1212"/>
          <cell r="M1212"/>
          <cell r="N1212"/>
          <cell r="O1212"/>
          <cell r="P1212"/>
          <cell r="Q1212"/>
          <cell r="R1212"/>
          <cell r="S1212"/>
          <cell r="T1212"/>
          <cell r="U1212">
            <v>9</v>
          </cell>
          <cell r="V1212" t="str">
            <v>Run to Failure</v>
          </cell>
          <cell r="W1212" t="str">
            <v>do not have</v>
          </cell>
        </row>
        <row r="1213">
          <cell r="D1213" t="str">
            <v>MEM-PRO-010-OPA-AEQ-1231</v>
          </cell>
          <cell r="E1213" t="str">
            <v>MP1A-OIL/LECITHIN SUPPLY 3-WAY VALVE</v>
          </cell>
          <cell r="F1213" t="str">
            <v>shared systems</v>
          </cell>
          <cell r="G1213" t="str">
            <v>OLD PHASE 1A</v>
          </cell>
          <cell r="H1213" t="str">
            <v>ABANDONED EQUIPMENT</v>
          </cell>
          <cell r="I1213"/>
          <cell r="J1213"/>
          <cell r="K1213"/>
          <cell r="L1213"/>
          <cell r="M1213"/>
          <cell r="N1213"/>
          <cell r="O1213"/>
          <cell r="P1213"/>
          <cell r="Q1213"/>
          <cell r="R1213"/>
          <cell r="S1213"/>
          <cell r="T1213"/>
          <cell r="U1213">
            <v>9</v>
          </cell>
          <cell r="V1213" t="str">
            <v>Run to Failure</v>
          </cell>
          <cell r="W1213" t="str">
            <v>do not have</v>
          </cell>
        </row>
        <row r="1214">
          <cell r="D1214" t="str">
            <v>MEM-PRO-010-OPA-AEQ-1232</v>
          </cell>
          <cell r="E1214" t="str">
            <v>MP1A-OIL/LECITHIN RETURN 3-WAY VALVE</v>
          </cell>
          <cell r="F1214" t="str">
            <v>shared systems</v>
          </cell>
          <cell r="G1214" t="str">
            <v>OLD PHASE 1A</v>
          </cell>
          <cell r="H1214" t="str">
            <v>ABANDONED EQUIPMENT</v>
          </cell>
          <cell r="I1214"/>
          <cell r="J1214"/>
          <cell r="K1214"/>
          <cell r="L1214"/>
          <cell r="M1214"/>
          <cell r="N1214"/>
          <cell r="O1214"/>
          <cell r="P1214"/>
          <cell r="Q1214"/>
          <cell r="R1214"/>
          <cell r="S1214"/>
          <cell r="T1214"/>
          <cell r="U1214">
            <v>9</v>
          </cell>
          <cell r="V1214" t="str">
            <v>Run to Failure</v>
          </cell>
          <cell r="W1214" t="str">
            <v>do not have</v>
          </cell>
        </row>
        <row r="1215">
          <cell r="D1215" t="str">
            <v>MEM-PRO-010-OPA-AEQ-1233</v>
          </cell>
          <cell r="E1215" t="str">
            <v>MP1A-LECITHIN TANK DISCHARGE VALVE</v>
          </cell>
          <cell r="F1215" t="str">
            <v>shared systems</v>
          </cell>
          <cell r="G1215" t="str">
            <v>OLD PHASE 1A</v>
          </cell>
          <cell r="H1215" t="str">
            <v>ABANDONED EQUIPMENT</v>
          </cell>
          <cell r="I1215"/>
          <cell r="J1215"/>
          <cell r="K1215"/>
          <cell r="L1215"/>
          <cell r="M1215"/>
          <cell r="N1215"/>
          <cell r="O1215"/>
          <cell r="P1215"/>
          <cell r="Q1215"/>
          <cell r="R1215"/>
          <cell r="S1215"/>
          <cell r="T1215"/>
          <cell r="U1215">
            <v>9</v>
          </cell>
          <cell r="V1215" t="str">
            <v>Run to Failure</v>
          </cell>
          <cell r="W1215" t="str">
            <v>do not have</v>
          </cell>
        </row>
        <row r="1216">
          <cell r="D1216" t="str">
            <v>MEM-PRO-010-OPA-AEQ-1234</v>
          </cell>
          <cell r="E1216" t="str">
            <v>MP1A-OIL TANK DISCHARGE VALVE</v>
          </cell>
          <cell r="F1216" t="str">
            <v>shared systems</v>
          </cell>
          <cell r="G1216" t="str">
            <v>OLD PHASE 1A</v>
          </cell>
          <cell r="H1216" t="str">
            <v>ABANDONED EQUIPMENT</v>
          </cell>
          <cell r="I1216"/>
          <cell r="J1216"/>
          <cell r="K1216"/>
          <cell r="L1216">
            <v>8</v>
          </cell>
          <cell r="M1216"/>
          <cell r="N1216"/>
          <cell r="O1216"/>
          <cell r="P1216"/>
          <cell r="Q1216"/>
          <cell r="R1216"/>
          <cell r="S1216"/>
          <cell r="T1216"/>
          <cell r="U1216">
            <v>8</v>
          </cell>
          <cell r="V1216" t="str">
            <v>Stratagy</v>
          </cell>
          <cell r="W1216" t="str">
            <v>do not have</v>
          </cell>
        </row>
        <row r="1217">
          <cell r="D1217" t="str">
            <v>MEM-PRO-010-OPA-AEQ-1253</v>
          </cell>
          <cell r="E1217" t="str">
            <v>MP1A-OIL/LECITHIN WATER HEATER</v>
          </cell>
          <cell r="F1217" t="str">
            <v>shared systems</v>
          </cell>
          <cell r="G1217" t="str">
            <v>OLD PHASE 1A</v>
          </cell>
          <cell r="H1217" t="str">
            <v>ABANDONED EQUIPMENT</v>
          </cell>
          <cell r="I1217"/>
          <cell r="J1217"/>
          <cell r="K1217"/>
          <cell r="L1217"/>
          <cell r="M1217"/>
          <cell r="N1217"/>
          <cell r="O1217"/>
          <cell r="P1217"/>
          <cell r="Q1217"/>
          <cell r="R1217"/>
          <cell r="S1217"/>
          <cell r="T1217"/>
          <cell r="U1217">
            <v>9</v>
          </cell>
          <cell r="V1217" t="str">
            <v>Run to Failure</v>
          </cell>
          <cell r="W1217" t="str">
            <v>do not have</v>
          </cell>
        </row>
        <row r="1218">
          <cell r="D1218" t="str">
            <v>MEM-PRO-010-OPA-AEQ-1257</v>
          </cell>
          <cell r="E1218" t="str">
            <v>MP1A-OIL/LEC RECIRC. PRESS CTROL VALVE</v>
          </cell>
          <cell r="F1218" t="str">
            <v>shared systems</v>
          </cell>
          <cell r="G1218" t="str">
            <v>OLD PHASE 1A</v>
          </cell>
          <cell r="H1218" t="str">
            <v>ABANDONED EQUIPMENT</v>
          </cell>
          <cell r="I1218"/>
          <cell r="J1218"/>
          <cell r="K1218"/>
          <cell r="L1218"/>
          <cell r="M1218"/>
          <cell r="N1218"/>
          <cell r="O1218"/>
          <cell r="P1218"/>
          <cell r="Q1218"/>
          <cell r="R1218"/>
          <cell r="S1218"/>
          <cell r="T1218"/>
          <cell r="U1218">
            <v>9</v>
          </cell>
          <cell r="V1218" t="str">
            <v>Run to Failure</v>
          </cell>
          <cell r="W1218" t="str">
            <v>do not have</v>
          </cell>
        </row>
        <row r="1219">
          <cell r="D1219" t="str">
            <v>MEM-PRO-010-OPA-AEQ-1260</v>
          </cell>
          <cell r="E1219" t="str">
            <v>MP1A-OIL/LEC EXP. TK PROC WTR PCV</v>
          </cell>
          <cell r="F1219" t="str">
            <v>shared systems</v>
          </cell>
          <cell r="G1219" t="str">
            <v>OLD PHASE 1A</v>
          </cell>
          <cell r="H1219" t="str">
            <v>ABANDONED EQUIPMENT</v>
          </cell>
          <cell r="I1219"/>
          <cell r="J1219"/>
          <cell r="K1219"/>
          <cell r="L1219"/>
          <cell r="M1219"/>
          <cell r="N1219"/>
          <cell r="O1219"/>
          <cell r="P1219"/>
          <cell r="Q1219"/>
          <cell r="R1219"/>
          <cell r="S1219"/>
          <cell r="T1219"/>
          <cell r="U1219">
            <v>9</v>
          </cell>
          <cell r="V1219" t="str">
            <v>Run to Failure</v>
          </cell>
          <cell r="W1219" t="str">
            <v>do not have</v>
          </cell>
        </row>
        <row r="1220">
          <cell r="D1220" t="str">
            <v>MEM-PRO-010-OPA-AEQ-1269</v>
          </cell>
          <cell r="E1220" t="str">
            <v>MP1A-COMPRESSED AIR PRESS CTROL VALVE</v>
          </cell>
          <cell r="F1220" t="str">
            <v>shared systems</v>
          </cell>
          <cell r="G1220" t="str">
            <v>OLD PHASE 1A</v>
          </cell>
          <cell r="H1220" t="str">
            <v>ABANDONED EQUIPMENT</v>
          </cell>
          <cell r="I1220"/>
          <cell r="J1220"/>
          <cell r="K1220"/>
          <cell r="L1220"/>
          <cell r="M1220"/>
          <cell r="N1220"/>
          <cell r="O1220"/>
          <cell r="P1220"/>
          <cell r="Q1220"/>
          <cell r="R1220"/>
          <cell r="S1220"/>
          <cell r="T1220"/>
          <cell r="U1220">
            <v>9</v>
          </cell>
          <cell r="V1220" t="str">
            <v>Run to Failure</v>
          </cell>
          <cell r="W1220" t="str">
            <v>do not have</v>
          </cell>
        </row>
        <row r="1221">
          <cell r="D1221" t="str">
            <v>MEM-PRO-010-OPA-AEQ-1270</v>
          </cell>
          <cell r="E1221" t="str">
            <v>MP1-COMPRESSED AIR BLEED VALVE (SV-795)</v>
          </cell>
          <cell r="F1221" t="str">
            <v>shared systems</v>
          </cell>
          <cell r="G1221" t="str">
            <v>OLD PHASE 1A</v>
          </cell>
          <cell r="H1221" t="str">
            <v>ABANDONED EQUIPMENT</v>
          </cell>
          <cell r="I1221"/>
          <cell r="J1221"/>
          <cell r="K1221"/>
          <cell r="L1221"/>
          <cell r="M1221"/>
          <cell r="N1221"/>
          <cell r="O1221"/>
          <cell r="P1221"/>
          <cell r="Q1221"/>
          <cell r="R1221"/>
          <cell r="S1221"/>
          <cell r="T1221"/>
          <cell r="U1221">
            <v>9</v>
          </cell>
          <cell r="V1221" t="str">
            <v>Run to Failure</v>
          </cell>
          <cell r="W1221" t="str">
            <v>do not have</v>
          </cell>
        </row>
        <row r="1222">
          <cell r="D1222" t="str">
            <v>MEM-PRO-010-OPA-AEQ-1275</v>
          </cell>
          <cell r="E1222" t="str">
            <v>MP1A-ASPIRATION FILTER - AZO</v>
          </cell>
          <cell r="F1222" t="str">
            <v>shared systems</v>
          </cell>
          <cell r="G1222" t="str">
            <v>OLD PHASE 1A</v>
          </cell>
          <cell r="H1222" t="str">
            <v>ABANDONED EQUIPMENT</v>
          </cell>
          <cell r="I1222"/>
          <cell r="J1222"/>
          <cell r="K1222"/>
          <cell r="L1222"/>
          <cell r="M1222"/>
          <cell r="N1222"/>
          <cell r="O1222"/>
          <cell r="P1222"/>
          <cell r="Q1222"/>
          <cell r="R1222"/>
          <cell r="S1222"/>
          <cell r="T1222"/>
          <cell r="U1222">
            <v>9</v>
          </cell>
          <cell r="V1222" t="str">
            <v>Run to Failure</v>
          </cell>
          <cell r="W1222" t="str">
            <v>do not have</v>
          </cell>
        </row>
        <row r="1223">
          <cell r="D1223" t="str">
            <v>MEM-PRO-011-SPR-BRN-1120</v>
          </cell>
          <cell r="E1223" t="str">
            <v>MP1-NATURAL GAS METER</v>
          </cell>
          <cell r="F1223" t="str">
            <v>P1</v>
          </cell>
          <cell r="G1223" t="str">
            <v>SPRAY</v>
          </cell>
          <cell r="H1223" t="str">
            <v>BURNERS</v>
          </cell>
          <cell r="I1223" t="str">
            <v>Pressure Transmitter</v>
          </cell>
          <cell r="J1223"/>
          <cell r="K1223"/>
          <cell r="L1223"/>
          <cell r="M1223"/>
          <cell r="N1223"/>
          <cell r="O1223"/>
          <cell r="P1223"/>
          <cell r="Q1223"/>
          <cell r="R1223"/>
          <cell r="S1223"/>
          <cell r="T1223"/>
          <cell r="U1223">
            <v>9</v>
          </cell>
          <cell r="V1223" t="str">
            <v>Run to Failure</v>
          </cell>
          <cell r="W1223"/>
        </row>
        <row r="1224">
          <cell r="D1224" t="str">
            <v>MEM-PRO-011-SPR-BRN-1121</v>
          </cell>
          <cell r="E1224" t="str">
            <v>MP1-INLET FAN DAMPER OPEN LIMIT SW</v>
          </cell>
          <cell r="F1224" t="str">
            <v>P1</v>
          </cell>
          <cell r="G1224" t="str">
            <v>SPRAY</v>
          </cell>
          <cell r="H1224" t="str">
            <v>BURNERS</v>
          </cell>
          <cell r="I1224"/>
          <cell r="J1224"/>
          <cell r="K1224"/>
          <cell r="L1224"/>
          <cell r="M1224"/>
          <cell r="N1224"/>
          <cell r="O1224"/>
          <cell r="P1224"/>
          <cell r="Q1224"/>
          <cell r="R1224"/>
          <cell r="S1224"/>
          <cell r="T1224"/>
          <cell r="U1224">
            <v>9</v>
          </cell>
          <cell r="V1224" t="str">
            <v>Run to Failure</v>
          </cell>
          <cell r="W1224"/>
        </row>
        <row r="1225">
          <cell r="D1225" t="str">
            <v>MEM-PRO-011-SPR-BRN-1122</v>
          </cell>
          <cell r="E1225" t="str">
            <v>MP1-INLET FAN DAMPER CLOSED LIMIT SW</v>
          </cell>
          <cell r="F1225" t="str">
            <v>P1</v>
          </cell>
          <cell r="G1225" t="str">
            <v>SPRAY</v>
          </cell>
          <cell r="H1225" t="str">
            <v>BURNERS</v>
          </cell>
          <cell r="I1225"/>
          <cell r="J1225"/>
          <cell r="K1225"/>
          <cell r="L1225"/>
          <cell r="M1225"/>
          <cell r="N1225"/>
          <cell r="O1225"/>
          <cell r="P1225"/>
          <cell r="Q1225"/>
          <cell r="R1225"/>
          <cell r="S1225"/>
          <cell r="T1225"/>
          <cell r="U1225">
            <v>9</v>
          </cell>
          <cell r="V1225" t="str">
            <v>Run to Failure</v>
          </cell>
          <cell r="W1225"/>
        </row>
        <row r="1226">
          <cell r="D1226" t="str">
            <v>MEM-PRO-011-SPR-BRN-1131</v>
          </cell>
          <cell r="E1226" t="str">
            <v>MP1-N. DRYER 3RD LF MANWAY SAFETY SW</v>
          </cell>
          <cell r="F1226" t="str">
            <v>P1</v>
          </cell>
          <cell r="G1226" t="str">
            <v>SPRAY</v>
          </cell>
          <cell r="H1226" t="str">
            <v>BURNERS</v>
          </cell>
          <cell r="I1226"/>
          <cell r="J1226"/>
          <cell r="K1226"/>
          <cell r="L1226"/>
          <cell r="M1226"/>
          <cell r="N1226"/>
          <cell r="O1226"/>
          <cell r="P1226"/>
          <cell r="Q1226"/>
          <cell r="R1226"/>
          <cell r="S1226"/>
          <cell r="T1226"/>
          <cell r="U1226">
            <v>9</v>
          </cell>
          <cell r="V1226" t="str">
            <v>Run to Failure</v>
          </cell>
          <cell r="W1226"/>
        </row>
        <row r="1227">
          <cell r="D1227" t="str">
            <v>MEM-PRO-011-SPR-BRN-1139</v>
          </cell>
          <cell r="E1227" t="str">
            <v>MP1-N. DRYER COOLING RING HI-TEMP SW</v>
          </cell>
          <cell r="F1227" t="str">
            <v>P1</v>
          </cell>
          <cell r="G1227" t="str">
            <v>SPRAY</v>
          </cell>
          <cell r="H1227" t="str">
            <v>BURNERS</v>
          </cell>
          <cell r="I1227" t="str">
            <v>Temperature Switch, Filled-Sys</v>
          </cell>
          <cell r="J1227"/>
          <cell r="K1227"/>
          <cell r="L1227"/>
          <cell r="M1227"/>
          <cell r="N1227"/>
          <cell r="O1227"/>
          <cell r="P1227"/>
          <cell r="Q1227"/>
          <cell r="R1227"/>
          <cell r="S1227"/>
          <cell r="T1227" t="str">
            <v>12-MTH I/E MP1D LFE C RING H-TEMP</v>
          </cell>
          <cell r="U1227">
            <v>8</v>
          </cell>
          <cell r="V1227" t="str">
            <v>Stratagy</v>
          </cell>
          <cell r="W1227"/>
        </row>
        <row r="1228">
          <cell r="D1228" t="str">
            <v>MEM-PRO-011-SPR-BRN-1141</v>
          </cell>
          <cell r="E1228" t="str">
            <v>MP1-N. DRYER INLET NECK PRESSURE SW</v>
          </cell>
          <cell r="F1228" t="str">
            <v>P1</v>
          </cell>
          <cell r="G1228" t="str">
            <v>SPRAY</v>
          </cell>
          <cell r="H1228" t="str">
            <v>BURNERS</v>
          </cell>
          <cell r="I1228" t="str">
            <v>Pressure Switch</v>
          </cell>
          <cell r="J1228"/>
          <cell r="K1228"/>
          <cell r="L1228"/>
          <cell r="M1228"/>
          <cell r="N1228"/>
          <cell r="O1228"/>
          <cell r="P1228"/>
          <cell r="Q1228"/>
          <cell r="R1228"/>
          <cell r="S1228"/>
          <cell r="T1228" t="str">
            <v>12-MTH I/E MP1D ANT BURN NECK #1 SW</v>
          </cell>
          <cell r="U1228">
            <v>8</v>
          </cell>
          <cell r="V1228" t="str">
            <v>Stratagy</v>
          </cell>
          <cell r="W1228"/>
        </row>
        <row r="1229">
          <cell r="D1229" t="str">
            <v>MEM-PRO-011-SPR-BRN-1142</v>
          </cell>
          <cell r="E1229" t="str">
            <v>MP1-N. DRYER INLET NECK PRESSURES SW</v>
          </cell>
          <cell r="F1229" t="str">
            <v>P1</v>
          </cell>
          <cell r="G1229" t="str">
            <v>SPRAY</v>
          </cell>
          <cell r="H1229" t="str">
            <v>BURNERS</v>
          </cell>
          <cell r="I1229" t="str">
            <v>Pressure Switch</v>
          </cell>
          <cell r="J1229"/>
          <cell r="K1229"/>
          <cell r="L1229"/>
          <cell r="M1229"/>
          <cell r="N1229"/>
          <cell r="O1229"/>
          <cell r="P1229"/>
          <cell r="Q1229"/>
          <cell r="R1229"/>
          <cell r="S1229"/>
          <cell r="T1229" t="str">
            <v>12-MTH I/E MP1D ANT BURN NECK #2 SW</v>
          </cell>
          <cell r="U1229">
            <v>8</v>
          </cell>
          <cell r="V1229" t="str">
            <v>Stratagy</v>
          </cell>
          <cell r="W1229"/>
        </row>
        <row r="1230">
          <cell r="D1230" t="str">
            <v>MEM-PRO-011-SPR-BRN-1145</v>
          </cell>
          <cell r="E1230" t="str">
            <v>MP1-SLIDE GATE AIR VALVE SV-686</v>
          </cell>
          <cell r="F1230" t="str">
            <v>P1</v>
          </cell>
          <cell r="G1230" t="str">
            <v>SPRAY</v>
          </cell>
          <cell r="H1230" t="str">
            <v>BURNERS</v>
          </cell>
          <cell r="I1230"/>
          <cell r="J1230"/>
          <cell r="K1230"/>
          <cell r="L1230"/>
          <cell r="M1230"/>
          <cell r="N1230"/>
          <cell r="O1230"/>
          <cell r="P1230"/>
          <cell r="Q1230"/>
          <cell r="R1230"/>
          <cell r="S1230"/>
          <cell r="T1230"/>
          <cell r="U1230">
            <v>9</v>
          </cell>
          <cell r="V1230" t="str">
            <v>Run to Failure</v>
          </cell>
          <cell r="W1230"/>
        </row>
        <row r="1231">
          <cell r="D1231" t="str">
            <v>MEM-PRO-011-SPR-BRN-1146</v>
          </cell>
          <cell r="E1231" t="str">
            <v>MP1-GAS CONTROL VLV AIR BLK VLV SV-687</v>
          </cell>
          <cell r="F1231" t="str">
            <v>P1</v>
          </cell>
          <cell r="G1231" t="str">
            <v>SPRAY</v>
          </cell>
          <cell r="H1231" t="str">
            <v>BURNERS</v>
          </cell>
          <cell r="I1231"/>
          <cell r="J1231"/>
          <cell r="K1231"/>
          <cell r="L1231"/>
          <cell r="M1231"/>
          <cell r="N1231"/>
          <cell r="O1231"/>
          <cell r="P1231"/>
          <cell r="Q1231"/>
          <cell r="R1231"/>
          <cell r="S1231"/>
          <cell r="T1231"/>
          <cell r="U1231">
            <v>9</v>
          </cell>
          <cell r="V1231" t="str">
            <v>Run to Failure</v>
          </cell>
          <cell r="W1231"/>
        </row>
        <row r="1232">
          <cell r="D1232" t="str">
            <v>MEM-PRO-011-SPR-BRN-1150</v>
          </cell>
          <cell r="E1232" t="str">
            <v>MP1-N DRYER FLAME CONTROLLER</v>
          </cell>
          <cell r="F1232" t="str">
            <v>P1</v>
          </cell>
          <cell r="G1232" t="str">
            <v>SPRAY</v>
          </cell>
          <cell r="H1232" t="str">
            <v>BURNERS</v>
          </cell>
          <cell r="I1232" t="str">
            <v>Analyzer, Infrared-Ultraviolet</v>
          </cell>
          <cell r="J1232"/>
          <cell r="K1232"/>
          <cell r="L1232"/>
          <cell r="M1232"/>
          <cell r="N1232"/>
          <cell r="O1232"/>
          <cell r="P1232"/>
          <cell r="Q1232"/>
          <cell r="R1232"/>
          <cell r="S1232"/>
          <cell r="T1232" t="str">
            <v>12-MTH I/E MP1D HW FLAME PROT UNIT</v>
          </cell>
          <cell r="U1232">
            <v>8</v>
          </cell>
          <cell r="V1232" t="str">
            <v>Stratagy</v>
          </cell>
          <cell r="W1232"/>
        </row>
        <row r="1233">
          <cell r="D1233" t="str">
            <v>MEM-PRO-011-SPR-DRY-0999</v>
          </cell>
          <cell r="E1233" t="str">
            <v>MP1-BAG POPPER/TURNHEAD AIR PRESS TK PSV</v>
          </cell>
          <cell r="F1233" t="str">
            <v>P1</v>
          </cell>
          <cell r="G1233" t="str">
            <v>SPRAY</v>
          </cell>
          <cell r="H1233" t="str">
            <v>SPRAY DRYER</v>
          </cell>
          <cell r="I1233" t="str">
            <v>Valve, Safety Relief</v>
          </cell>
          <cell r="J1233"/>
          <cell r="K1233"/>
          <cell r="L1233"/>
          <cell r="M1233"/>
          <cell r="N1233"/>
          <cell r="O1233"/>
          <cell r="P1233"/>
          <cell r="Q1233"/>
          <cell r="R1233"/>
          <cell r="S1233"/>
          <cell r="T1233" t="str">
            <v>60 MTH PSMC PRV T&amp;I P1 BP AIR PRESS</v>
          </cell>
          <cell r="U1233">
            <v>8</v>
          </cell>
          <cell r="V1233" t="str">
            <v>Stratagy</v>
          </cell>
          <cell r="W1233"/>
        </row>
        <row r="1234">
          <cell r="D1234" t="str">
            <v>MEM-PRO-011-SPR-DRY-1000</v>
          </cell>
          <cell r="E1234" t="str">
            <v>MP1-NORTH SPRAY DRYER</v>
          </cell>
          <cell r="F1234" t="str">
            <v>P1</v>
          </cell>
          <cell r="G1234" t="str">
            <v>SPRAY</v>
          </cell>
          <cell r="H1234" t="str">
            <v>SPRAY DRYER</v>
          </cell>
          <cell r="I1234" t="str">
            <v>Fan</v>
          </cell>
          <cell r="J1234"/>
          <cell r="K1234"/>
          <cell r="L1234"/>
          <cell r="M1234"/>
          <cell r="N1234"/>
          <cell r="O1234"/>
          <cell r="P1234"/>
          <cell r="Q1234"/>
          <cell r="R1234"/>
          <cell r="S1234"/>
          <cell r="T1234" t="str">
            <v>12-MTH I/E MP1D LFE ISO IN H-TEMP #1</v>
          </cell>
          <cell r="U1234">
            <v>8</v>
          </cell>
          <cell r="V1234" t="str">
            <v>Stratagy</v>
          </cell>
          <cell r="W1234"/>
        </row>
        <row r="1235">
          <cell r="D1235" t="str">
            <v>MEM-PRO-011-SPR-DRY-1001</v>
          </cell>
          <cell r="E1235" t="str">
            <v>MP1-N. DRYER BURNER</v>
          </cell>
          <cell r="F1235" t="str">
            <v>P1</v>
          </cell>
          <cell r="G1235" t="str">
            <v>SPRAY</v>
          </cell>
          <cell r="H1235" t="str">
            <v>SPRAY DRYER</v>
          </cell>
          <cell r="I1235" t="str">
            <v>Valve, Motor Operated</v>
          </cell>
          <cell r="J1235"/>
          <cell r="K1235"/>
          <cell r="L1235"/>
          <cell r="M1235"/>
          <cell r="N1235"/>
          <cell r="O1235"/>
          <cell r="P1235"/>
          <cell r="Q1235"/>
          <cell r="R1235"/>
          <cell r="S1235"/>
          <cell r="T1235" t="str">
            <v>12-MTH I/E MP1D AB W BURN DOOR SW</v>
          </cell>
          <cell r="U1235">
            <v>8</v>
          </cell>
          <cell r="V1235" t="str">
            <v>Stratagy</v>
          </cell>
          <cell r="W1235"/>
        </row>
        <row r="1236">
          <cell r="D1236" t="str">
            <v>MEM-PRO-011-SPR-DRY-1010</v>
          </cell>
          <cell r="E1236" t="str">
            <v>MP1-N DRYER INLET FAN INLET DAMPER</v>
          </cell>
          <cell r="F1236" t="str">
            <v>P1</v>
          </cell>
          <cell r="G1236" t="str">
            <v>SPRAY</v>
          </cell>
          <cell r="H1236" t="str">
            <v>SPRAY DRYER</v>
          </cell>
          <cell r="I1236"/>
          <cell r="J1236"/>
          <cell r="K1236"/>
          <cell r="L1236"/>
          <cell r="M1236"/>
          <cell r="N1236"/>
          <cell r="O1236"/>
          <cell r="P1236"/>
          <cell r="Q1236"/>
          <cell r="R1236"/>
          <cell r="S1236"/>
          <cell r="T1236"/>
          <cell r="U1236">
            <v>9</v>
          </cell>
          <cell r="V1236" t="str">
            <v>Run to Failure</v>
          </cell>
          <cell r="W1236" t="str">
            <v>not there anymore</v>
          </cell>
        </row>
        <row r="1237">
          <cell r="D1237" t="str">
            <v>MEM-PRO-011-SPR-DRY-1020</v>
          </cell>
          <cell r="E1237" t="str">
            <v>MP1-NE CSX COLLECTOR</v>
          </cell>
          <cell r="F1237" t="str">
            <v>P1</v>
          </cell>
          <cell r="G1237" t="str">
            <v>SPRAY</v>
          </cell>
          <cell r="H1237" t="str">
            <v>SPRAY DRYER</v>
          </cell>
          <cell r="I1237" t="str">
            <v>Tank</v>
          </cell>
          <cell r="J1237"/>
          <cell r="K1237"/>
          <cell r="L1237"/>
          <cell r="M1237"/>
          <cell r="N1237"/>
          <cell r="O1237"/>
          <cell r="P1237"/>
          <cell r="Q1237"/>
          <cell r="R1237"/>
          <cell r="S1237"/>
          <cell r="T1237" t="str">
            <v>6-MTH MECH MP1 NE COL. TURNHEAD - D</v>
          </cell>
          <cell r="U1237">
            <v>8</v>
          </cell>
          <cell r="V1237" t="str">
            <v>Stratagy</v>
          </cell>
          <cell r="W1237"/>
        </row>
        <row r="1238">
          <cell r="D1238" t="str">
            <v>MEM-PRO-011-SPR-DRY-1025</v>
          </cell>
          <cell r="E1238" t="str">
            <v>MP1-NE CSX COLL TURNHEAD</v>
          </cell>
          <cell r="F1238" t="str">
            <v>P1</v>
          </cell>
          <cell r="G1238" t="str">
            <v>SPRAY</v>
          </cell>
          <cell r="H1238" t="str">
            <v>SPRAY DRYER</v>
          </cell>
          <cell r="I1238" t="str">
            <v>Valve, Solenoid</v>
          </cell>
          <cell r="J1238"/>
          <cell r="K1238"/>
          <cell r="L1238"/>
          <cell r="M1238"/>
          <cell r="N1238"/>
          <cell r="O1238"/>
          <cell r="P1238"/>
          <cell r="Q1238"/>
          <cell r="R1238"/>
          <cell r="S1238"/>
          <cell r="T1238"/>
          <cell r="U1238">
            <v>9</v>
          </cell>
          <cell r="V1238" t="str">
            <v>Run to Failure</v>
          </cell>
          <cell r="W1238"/>
        </row>
        <row r="1239">
          <cell r="D1239" t="str">
            <v>MEM-PRO-011-SPR-DRY-1040</v>
          </cell>
          <cell r="E1239" t="str">
            <v>MP1-NW CSX COLLECTOR</v>
          </cell>
          <cell r="F1239" t="str">
            <v>P1</v>
          </cell>
          <cell r="G1239" t="str">
            <v>SPRAY</v>
          </cell>
          <cell r="H1239" t="str">
            <v>SPRAY DRYER</v>
          </cell>
          <cell r="I1239" t="str">
            <v>Motor AC</v>
          </cell>
          <cell r="J1239"/>
          <cell r="K1239"/>
          <cell r="L1239"/>
          <cell r="M1239"/>
          <cell r="N1239"/>
          <cell r="O1239"/>
          <cell r="P1239"/>
          <cell r="Q1239"/>
          <cell r="R1239"/>
          <cell r="S1239"/>
          <cell r="T1239" t="str">
            <v>60-MTH API 510  INSPECTION OF P.V.</v>
          </cell>
          <cell r="U1239">
            <v>8</v>
          </cell>
          <cell r="V1239" t="str">
            <v>Stratagy</v>
          </cell>
          <cell r="W1239"/>
        </row>
        <row r="1240">
          <cell r="D1240" t="str">
            <v>MEM-PRO-011-SPR-DRY-1055</v>
          </cell>
          <cell r="E1240" t="str">
            <v>MP1-N DRYER BUSTLE TEMP TRANS 1</v>
          </cell>
          <cell r="F1240" t="str">
            <v>P1</v>
          </cell>
          <cell r="G1240" t="str">
            <v>SPRAY</v>
          </cell>
          <cell r="H1240" t="str">
            <v>SPRAY DRYER</v>
          </cell>
          <cell r="I1240"/>
          <cell r="J1240"/>
          <cell r="K1240"/>
          <cell r="L1240"/>
          <cell r="M1240"/>
          <cell r="N1240"/>
          <cell r="O1240"/>
          <cell r="P1240"/>
          <cell r="Q1240"/>
          <cell r="R1240"/>
          <cell r="S1240"/>
          <cell r="T1240"/>
          <cell r="U1240">
            <v>9</v>
          </cell>
          <cell r="V1240" t="str">
            <v>Run to Failure</v>
          </cell>
          <cell r="W1240"/>
        </row>
        <row r="1241">
          <cell r="D1241" t="str">
            <v>MEM-PRO-011-SPR-DRY-1056</v>
          </cell>
          <cell r="E1241" t="str">
            <v>MP1-N DRYER BUSTLE TEMP TRANS 2</v>
          </cell>
          <cell r="F1241" t="str">
            <v>P1</v>
          </cell>
          <cell r="G1241" t="str">
            <v>SPRAY</v>
          </cell>
          <cell r="H1241" t="str">
            <v>SPRAY DRYER</v>
          </cell>
          <cell r="I1241" t="str">
            <v>Temperature Measurement</v>
          </cell>
          <cell r="J1241"/>
          <cell r="K1241"/>
          <cell r="L1241"/>
          <cell r="M1241"/>
          <cell r="N1241"/>
          <cell r="O1241"/>
          <cell r="P1241"/>
          <cell r="Q1241"/>
          <cell r="R1241"/>
          <cell r="S1241"/>
          <cell r="T1241" t="str">
            <v>12-MTH I/E MP1D LFE EXH H-TEMP</v>
          </cell>
          <cell r="U1241">
            <v>8</v>
          </cell>
          <cell r="V1241" t="str">
            <v>Stratagy</v>
          </cell>
          <cell r="W1241"/>
        </row>
        <row r="1242">
          <cell r="D1242" t="str">
            <v>MEM-PRO-011-SPR-DRY-1057</v>
          </cell>
          <cell r="E1242" t="str">
            <v>MP1-N. SPRAY DRYER BUSTLE HI-TEMP SW</v>
          </cell>
          <cell r="F1242" t="str">
            <v>P1</v>
          </cell>
          <cell r="G1242" t="str">
            <v>SPRAY</v>
          </cell>
          <cell r="H1242" t="str">
            <v>SPRAY DRYER</v>
          </cell>
          <cell r="I1242" t="str">
            <v>Temperature Switch, Filled-Sys</v>
          </cell>
          <cell r="J1242"/>
          <cell r="K1242"/>
          <cell r="L1242"/>
          <cell r="M1242"/>
          <cell r="N1242"/>
          <cell r="O1242"/>
          <cell r="P1242"/>
          <cell r="Q1242"/>
          <cell r="R1242"/>
          <cell r="S1242"/>
          <cell r="T1242" t="str">
            <v>12-MTH I/E MP1D LFE BUSTLE H-TEMP</v>
          </cell>
          <cell r="U1242">
            <v>8</v>
          </cell>
          <cell r="V1242" t="str">
            <v>Stratagy</v>
          </cell>
          <cell r="W1242"/>
        </row>
        <row r="1243">
          <cell r="D1243" t="str">
            <v>MEM-PRO-011-SPR-DRY-1060</v>
          </cell>
          <cell r="E1243" t="str">
            <v>MP1-SE CSX COLLECTOR</v>
          </cell>
          <cell r="F1243" t="str">
            <v>P1</v>
          </cell>
          <cell r="G1243" t="str">
            <v>SPRAY</v>
          </cell>
          <cell r="H1243" t="str">
            <v>SPRAY DRYER</v>
          </cell>
          <cell r="I1243" t="str">
            <v>Tank</v>
          </cell>
          <cell r="J1243"/>
          <cell r="K1243"/>
          <cell r="L1243"/>
          <cell r="M1243"/>
          <cell r="N1243"/>
          <cell r="O1243"/>
          <cell r="P1243"/>
          <cell r="Q1243"/>
          <cell r="R1243"/>
          <cell r="S1243"/>
          <cell r="T1243" t="str">
            <v>60-MTH API 510  INSPECTION OF P.V.</v>
          </cell>
          <cell r="U1243">
            <v>8</v>
          </cell>
          <cell r="V1243" t="str">
            <v>Stratagy</v>
          </cell>
          <cell r="W1243"/>
        </row>
        <row r="1244">
          <cell r="D1244" t="str">
            <v>MEM-PRO-011-SPR-DRY-1080</v>
          </cell>
          <cell r="E1244" t="str">
            <v>MP1-SW CSX COLLECTOR</v>
          </cell>
          <cell r="F1244" t="str">
            <v>P1</v>
          </cell>
          <cell r="G1244" t="str">
            <v>SPRAY</v>
          </cell>
          <cell r="H1244" t="str">
            <v>SPRAY DRYER</v>
          </cell>
          <cell r="I1244" t="str">
            <v>Tank</v>
          </cell>
          <cell r="J1244"/>
          <cell r="K1244"/>
          <cell r="L1244"/>
          <cell r="M1244"/>
          <cell r="N1244"/>
          <cell r="O1244"/>
          <cell r="P1244"/>
          <cell r="Q1244"/>
          <cell r="R1244"/>
          <cell r="S1244"/>
          <cell r="T1244" t="str">
            <v>60-MTH API 510  INSPECTION OF P.V.</v>
          </cell>
          <cell r="U1244">
            <v>8</v>
          </cell>
          <cell r="V1244" t="str">
            <v>Stratagy</v>
          </cell>
          <cell r="W1244"/>
        </row>
        <row r="1245">
          <cell r="D1245" t="str">
            <v>MEM-PRO-011-SPR-DRY-1093</v>
          </cell>
          <cell r="E1245" t="str">
            <v>MP1-P1 DRYER COMPRESSED AIR VESSEL</v>
          </cell>
          <cell r="F1245" t="str">
            <v>P1</v>
          </cell>
          <cell r="G1245" t="str">
            <v>SPRAY</v>
          </cell>
          <cell r="H1245" t="str">
            <v>SPRAY DRYER</v>
          </cell>
          <cell r="I1245" t="str">
            <v>Tank</v>
          </cell>
          <cell r="J1245"/>
          <cell r="K1245"/>
          <cell r="L1245"/>
          <cell r="M1245"/>
          <cell r="N1245"/>
          <cell r="O1245"/>
          <cell r="P1245"/>
          <cell r="Q1245"/>
          <cell r="R1245"/>
          <cell r="S1245"/>
          <cell r="T1245" t="str">
            <v>60-MTH MP1-HEAD TANK DISCH</v>
          </cell>
          <cell r="U1245">
            <v>8</v>
          </cell>
          <cell r="V1245" t="str">
            <v>Stratagy</v>
          </cell>
          <cell r="W1245"/>
        </row>
        <row r="1246">
          <cell r="D1246" t="str">
            <v>MEM-PRO-011-SPR-PRC-1100</v>
          </cell>
          <cell r="E1246" t="str">
            <v>MP1B-PRODUCT COLLECTOR</v>
          </cell>
          <cell r="F1246" t="str">
            <v>P1</v>
          </cell>
          <cell r="G1246" t="str">
            <v>SPRAY</v>
          </cell>
          <cell r="H1246" t="str">
            <v>PRODUCT COLLECTION</v>
          </cell>
          <cell r="I1246" t="str">
            <v>Motor AC</v>
          </cell>
          <cell r="J1246"/>
          <cell r="K1246"/>
          <cell r="L1246"/>
          <cell r="M1246"/>
          <cell r="N1246"/>
          <cell r="O1246"/>
          <cell r="P1246"/>
          <cell r="Q1246"/>
          <cell r="R1246"/>
          <cell r="S1246"/>
          <cell r="T1246" t="str">
            <v>12-MTH I/E PM MP1B FEN SD N COLL H-TEMP</v>
          </cell>
          <cell r="U1246">
            <v>8</v>
          </cell>
          <cell r="V1246" t="str">
            <v>Stratagy</v>
          </cell>
          <cell r="W1246"/>
        </row>
        <row r="1247">
          <cell r="D1247" t="str">
            <v>MEM-PRO-011-SPR-PRC-1101</v>
          </cell>
          <cell r="E1247" t="str">
            <v>MP1B-PROD COLLECTOR HI LEVEL PROBE</v>
          </cell>
          <cell r="F1247" t="str">
            <v>P1</v>
          </cell>
          <cell r="G1247" t="str">
            <v>SPRAY</v>
          </cell>
          <cell r="H1247" t="str">
            <v>PRODUCT COLLECTION</v>
          </cell>
          <cell r="I1247"/>
          <cell r="J1247"/>
          <cell r="K1247"/>
          <cell r="L1247"/>
          <cell r="M1247"/>
          <cell r="N1247"/>
          <cell r="O1247"/>
          <cell r="P1247"/>
          <cell r="Q1247"/>
          <cell r="R1247"/>
          <cell r="S1247"/>
          <cell r="T1247"/>
          <cell r="U1247">
            <v>9</v>
          </cell>
          <cell r="V1247" t="str">
            <v>Run to Failure</v>
          </cell>
          <cell r="W1247"/>
        </row>
        <row r="1248">
          <cell r="D1248" t="str">
            <v>MEM-PRO-011-SPR-PRC-1102</v>
          </cell>
          <cell r="E1248" t="str">
            <v>MP1B-PROD COLLECTOR HI-HI LEVEL PROBE</v>
          </cell>
          <cell r="F1248" t="str">
            <v>P1</v>
          </cell>
          <cell r="G1248" t="str">
            <v>SPRAY</v>
          </cell>
          <cell r="H1248" t="str">
            <v>PRODUCT COLLECTION</v>
          </cell>
          <cell r="I1248"/>
          <cell r="J1248"/>
          <cell r="K1248"/>
          <cell r="L1248"/>
          <cell r="M1248"/>
          <cell r="N1248"/>
          <cell r="O1248"/>
          <cell r="P1248"/>
          <cell r="Q1248"/>
          <cell r="R1248"/>
          <cell r="S1248"/>
          <cell r="T1248"/>
          <cell r="U1248">
            <v>9</v>
          </cell>
          <cell r="V1248" t="str">
            <v>Run to Failure</v>
          </cell>
          <cell r="W1248"/>
        </row>
        <row r="1249">
          <cell r="D1249" t="str">
            <v>MEM-PRO-011-SPR-PRC-1104</v>
          </cell>
          <cell r="E1249" t="str">
            <v>MP1B-PRODUCT COLL EXH TEMP</v>
          </cell>
          <cell r="F1249" t="str">
            <v>P1</v>
          </cell>
          <cell r="G1249" t="str">
            <v>SPRAY</v>
          </cell>
          <cell r="H1249" t="str">
            <v>PRODUCT COLLECTION</v>
          </cell>
          <cell r="I1249"/>
          <cell r="J1249"/>
          <cell r="K1249"/>
          <cell r="L1249"/>
          <cell r="M1249"/>
          <cell r="N1249"/>
          <cell r="O1249"/>
          <cell r="P1249"/>
          <cell r="Q1249"/>
          <cell r="R1249"/>
          <cell r="S1249"/>
          <cell r="T1249"/>
          <cell r="U1249">
            <v>9</v>
          </cell>
          <cell r="V1249" t="str">
            <v>Run to Failure</v>
          </cell>
          <cell r="W1249"/>
        </row>
        <row r="1250">
          <cell r="D1250" t="str">
            <v>MEM-PRO-011-SPR-PRC-1105</v>
          </cell>
          <cell r="E1250" t="str">
            <v>MP1B-PRODUCT COLLECTOR RUPTURE</v>
          </cell>
          <cell r="F1250" t="str">
            <v>P1</v>
          </cell>
          <cell r="G1250" t="str">
            <v>SPRAY</v>
          </cell>
          <cell r="H1250" t="str">
            <v>PRODUCT COLLECTION</v>
          </cell>
          <cell r="I1250" t="str">
            <v>Rupture Disc</v>
          </cell>
          <cell r="J1250"/>
          <cell r="K1250"/>
          <cell r="L1250"/>
          <cell r="M1250"/>
          <cell r="N1250"/>
          <cell r="O1250"/>
          <cell r="P1250"/>
          <cell r="Q1250"/>
          <cell r="R1250"/>
          <cell r="S1250"/>
          <cell r="T1250" t="str">
            <v>10 YR EXPLOSION PANEL REPLACEMENT</v>
          </cell>
          <cell r="U1250">
            <v>8</v>
          </cell>
          <cell r="V1250" t="str">
            <v>Stratagy</v>
          </cell>
          <cell r="W1250"/>
        </row>
        <row r="1251">
          <cell r="D1251" t="str">
            <v>MEM-PRO-011-SPR-PRC-1107</v>
          </cell>
          <cell r="E1251" t="str">
            <v>MP1B-PRODUCT COLLECTOR BAG POPPER</v>
          </cell>
          <cell r="F1251" t="str">
            <v>P1</v>
          </cell>
          <cell r="G1251" t="str">
            <v>SPRAY</v>
          </cell>
          <cell r="H1251" t="str">
            <v>PRODUCT COLLECTION</v>
          </cell>
          <cell r="I1251"/>
          <cell r="J1251"/>
          <cell r="K1251"/>
          <cell r="L1251"/>
          <cell r="M1251"/>
          <cell r="N1251"/>
          <cell r="O1251"/>
          <cell r="P1251"/>
          <cell r="Q1251"/>
          <cell r="R1251"/>
          <cell r="S1251"/>
          <cell r="T1251"/>
          <cell r="U1251">
            <v>9</v>
          </cell>
          <cell r="V1251" t="str">
            <v>Run to Failure</v>
          </cell>
          <cell r="W1251"/>
        </row>
        <row r="1252">
          <cell r="D1252" t="str">
            <v>MEM-PRO-011-SPR-PRC-1108</v>
          </cell>
          <cell r="E1252" t="str">
            <v>MP1B-PROD COLL BAG POP AIR SUP PSW-352</v>
          </cell>
          <cell r="F1252" t="str">
            <v>P1</v>
          </cell>
          <cell r="G1252" t="str">
            <v>SPRAY</v>
          </cell>
          <cell r="H1252" t="str">
            <v>PRODUCT COLLECTION</v>
          </cell>
          <cell r="I1252"/>
          <cell r="J1252"/>
          <cell r="K1252"/>
          <cell r="L1252"/>
          <cell r="M1252"/>
          <cell r="N1252"/>
          <cell r="O1252"/>
          <cell r="P1252"/>
          <cell r="Q1252"/>
          <cell r="R1252"/>
          <cell r="S1252"/>
          <cell r="T1252"/>
          <cell r="U1252">
            <v>9</v>
          </cell>
          <cell r="V1252" t="str">
            <v>Run to Failure</v>
          </cell>
          <cell r="W1252"/>
        </row>
        <row r="1253">
          <cell r="D1253" t="str">
            <v>MEM-PRO-011-SPR-PRC-1109</v>
          </cell>
          <cell r="E1253" t="str">
            <v>MP1B-PRODUCT COLLECTOR D/P SW PS-353</v>
          </cell>
          <cell r="F1253" t="str">
            <v>P1</v>
          </cell>
          <cell r="G1253" t="str">
            <v>SPRAY</v>
          </cell>
          <cell r="H1253" t="str">
            <v>PRODUCT COLLECTION</v>
          </cell>
          <cell r="I1253"/>
          <cell r="J1253"/>
          <cell r="K1253"/>
          <cell r="L1253"/>
          <cell r="M1253"/>
          <cell r="N1253"/>
          <cell r="O1253"/>
          <cell r="P1253"/>
          <cell r="Q1253"/>
          <cell r="R1253"/>
          <cell r="S1253"/>
          <cell r="T1253"/>
          <cell r="U1253">
            <v>9</v>
          </cell>
          <cell r="V1253" t="str">
            <v>Run to Failure</v>
          </cell>
          <cell r="W1253"/>
        </row>
        <row r="1254">
          <cell r="D1254" t="str">
            <v>MEM-PRO-011-SPR-PRC-1110</v>
          </cell>
          <cell r="E1254" t="str">
            <v>MP1B-PRODUCT COLLECTOR SURGE BIN</v>
          </cell>
          <cell r="F1254" t="str">
            <v>P1</v>
          </cell>
          <cell r="G1254" t="str">
            <v>SPRAY</v>
          </cell>
          <cell r="H1254" t="str">
            <v>PRODUCT COLLECTION</v>
          </cell>
          <cell r="I1254" t="str">
            <v>Tank</v>
          </cell>
          <cell r="J1254"/>
          <cell r="K1254"/>
          <cell r="L1254"/>
          <cell r="M1254"/>
          <cell r="N1254"/>
          <cell r="O1254"/>
          <cell r="P1254"/>
          <cell r="Q1254"/>
          <cell r="R1254"/>
          <cell r="S1254"/>
          <cell r="T1254"/>
          <cell r="U1254">
            <v>9</v>
          </cell>
          <cell r="V1254" t="str">
            <v>Run to Failure</v>
          </cell>
          <cell r="W1254"/>
        </row>
        <row r="1255">
          <cell r="D1255" t="str">
            <v>MEM-PRO-011-SPR-PRC-1111</v>
          </cell>
          <cell r="E1255" t="str">
            <v>MP1B-PROD COLL SURGE BIN SLIDE GATE VLV</v>
          </cell>
          <cell r="F1255" t="str">
            <v>P1</v>
          </cell>
          <cell r="G1255" t="str">
            <v>SPRAY</v>
          </cell>
          <cell r="H1255" t="str">
            <v>PRODUCT COLLECTION</v>
          </cell>
          <cell r="I1255" t="str">
            <v>Valve, Solenoid</v>
          </cell>
          <cell r="J1255"/>
          <cell r="K1255"/>
          <cell r="L1255"/>
          <cell r="M1255"/>
          <cell r="N1255"/>
          <cell r="O1255"/>
          <cell r="P1255"/>
          <cell r="Q1255"/>
          <cell r="R1255"/>
          <cell r="S1255"/>
          <cell r="T1255"/>
          <cell r="U1255">
            <v>9</v>
          </cell>
          <cell r="V1255" t="str">
            <v>Run to Failure</v>
          </cell>
          <cell r="W1255"/>
        </row>
        <row r="1256">
          <cell r="D1256" t="str">
            <v>MEM-PRO-011-SPR-PRC-1119</v>
          </cell>
          <cell r="E1256" t="str">
            <v>P1 NORTH DRYER AUTOSAMPLER</v>
          </cell>
          <cell r="F1256" t="str">
            <v>P1</v>
          </cell>
          <cell r="G1256" t="str">
            <v>SPRAY</v>
          </cell>
          <cell r="H1256" t="str">
            <v>PRODUCT COLLECTION</v>
          </cell>
          <cell r="I1256" t="str">
            <v>Machine, Process Related</v>
          </cell>
          <cell r="J1256"/>
          <cell r="K1256"/>
          <cell r="L1256"/>
          <cell r="M1256"/>
          <cell r="N1256"/>
          <cell r="O1256"/>
          <cell r="P1256"/>
          <cell r="Q1256"/>
          <cell r="R1256"/>
          <cell r="S1256"/>
          <cell r="T1256"/>
          <cell r="U1256">
            <v>9</v>
          </cell>
          <cell r="V1256" t="str">
            <v>Run to Failure</v>
          </cell>
          <cell r="W1256"/>
        </row>
        <row r="1257">
          <cell r="D1257" t="str">
            <v>MEM-PRO-011-SPR-PRC-1293</v>
          </cell>
          <cell r="E1257" t="str">
            <v>MP1-SWECO OVERS ASP FILTER HEPA FILTER</v>
          </cell>
          <cell r="F1257" t="str">
            <v>P1</v>
          </cell>
          <cell r="G1257" t="str">
            <v>SPRAY</v>
          </cell>
          <cell r="H1257" t="str">
            <v>PRODUCT COLLECTION</v>
          </cell>
          <cell r="I1257"/>
          <cell r="J1257"/>
          <cell r="K1257"/>
          <cell r="L1257"/>
          <cell r="M1257"/>
          <cell r="N1257"/>
          <cell r="O1257"/>
          <cell r="P1257"/>
          <cell r="Q1257"/>
          <cell r="R1257"/>
          <cell r="S1257"/>
          <cell r="T1257"/>
          <cell r="U1257">
            <v>9</v>
          </cell>
          <cell r="V1257" t="str">
            <v>Run to Failure</v>
          </cell>
          <cell r="W1257"/>
        </row>
        <row r="1258">
          <cell r="D1258" t="str">
            <v>MEM-PRO-011-SPR-SUS-1310</v>
          </cell>
          <cell r="E1258" t="str">
            <v>P1 Explosion Suppression System</v>
          </cell>
          <cell r="F1258" t="str">
            <v>P1</v>
          </cell>
          <cell r="G1258" t="str">
            <v>SPRAY</v>
          </cell>
          <cell r="H1258" t="str">
            <v>SUPPRESSION SYSTEM</v>
          </cell>
          <cell r="I1258" t="str">
            <v>Arrestor</v>
          </cell>
          <cell r="J1258"/>
          <cell r="K1258"/>
          <cell r="L1258"/>
          <cell r="M1258"/>
          <cell r="N1258"/>
          <cell r="O1258"/>
          <cell r="P1258"/>
          <cell r="Q1258"/>
          <cell r="R1258"/>
          <cell r="S1258"/>
          <cell r="T1258" t="str">
            <v>P-1 ANNUAL CV TECH TEST &amp; INSPECTION PM</v>
          </cell>
          <cell r="U1258">
            <v>8</v>
          </cell>
          <cell r="V1258" t="str">
            <v>Stratagy</v>
          </cell>
          <cell r="W1258"/>
        </row>
        <row r="1259">
          <cell r="D1259" t="str">
            <v>MEM-PRO-011-SPR-SUS-1311</v>
          </cell>
          <cell r="E1259" t="str">
            <v>P1Explosion Suppression System 1 Ctrlr</v>
          </cell>
          <cell r="F1259" t="str">
            <v>P1</v>
          </cell>
          <cell r="G1259" t="str">
            <v>SPRAY</v>
          </cell>
          <cell r="H1259" t="str">
            <v>SUPPRESSION SYSTEM</v>
          </cell>
          <cell r="I1259" t="str">
            <v>Explosimeter</v>
          </cell>
          <cell r="J1259"/>
          <cell r="K1259"/>
          <cell r="L1259"/>
          <cell r="M1259"/>
          <cell r="N1259"/>
          <cell r="O1259"/>
          <cell r="P1259"/>
          <cell r="Q1259"/>
          <cell r="R1259"/>
          <cell r="S1259"/>
          <cell r="T1259"/>
          <cell r="U1259">
            <v>9</v>
          </cell>
          <cell r="V1259" t="str">
            <v>Run to Failure</v>
          </cell>
          <cell r="W1259"/>
        </row>
        <row r="1260">
          <cell r="D1260" t="str">
            <v>MEM-PRO-011-SPR-SUS-1317</v>
          </cell>
          <cell r="E1260" t="str">
            <v>P1 EXPLOSION SUPPRESSION SYS 2 CONTROLLR</v>
          </cell>
          <cell r="F1260" t="str">
            <v>P1</v>
          </cell>
          <cell r="G1260" t="str">
            <v>SPRAY</v>
          </cell>
          <cell r="H1260" t="str">
            <v>SUPPRESSION SYSTEM</v>
          </cell>
          <cell r="I1260" t="str">
            <v>Explosimeter</v>
          </cell>
          <cell r="J1260"/>
          <cell r="K1260"/>
          <cell r="L1260"/>
          <cell r="M1260"/>
          <cell r="N1260"/>
          <cell r="O1260"/>
          <cell r="P1260"/>
          <cell r="Q1260"/>
          <cell r="R1260"/>
          <cell r="S1260"/>
          <cell r="T1260"/>
          <cell r="U1260">
            <v>9</v>
          </cell>
          <cell r="V1260" t="str">
            <v>Run to Failure</v>
          </cell>
          <cell r="W1260"/>
        </row>
        <row r="1261">
          <cell r="D1261" t="str">
            <v>MEM-PRO-011-UTL-CSY-1360</v>
          </cell>
          <cell r="E1261" t="str">
            <v>MSS-PHOS ACID STORAGE TANK (PH1)</v>
          </cell>
          <cell r="F1261" t="str">
            <v>P1</v>
          </cell>
          <cell r="G1261" t="str">
            <v>UTILITIES</v>
          </cell>
          <cell r="H1261" t="str">
            <v>CHEMICAL SYSTEMS</v>
          </cell>
          <cell r="I1261"/>
          <cell r="J1261"/>
          <cell r="K1261"/>
          <cell r="L1261"/>
          <cell r="M1261"/>
          <cell r="N1261"/>
          <cell r="O1261"/>
          <cell r="P1261"/>
          <cell r="Q1261"/>
          <cell r="R1261"/>
          <cell r="S1261"/>
          <cell r="T1261"/>
          <cell r="U1261">
            <v>9</v>
          </cell>
          <cell r="V1261" t="str">
            <v>Run to Failure</v>
          </cell>
          <cell r="W1261"/>
        </row>
        <row r="1262">
          <cell r="D1262" t="str">
            <v>MEM-PRO-011-UTL-CSY-4183</v>
          </cell>
          <cell r="E1262" t="str">
            <v>MP1-PRODUCT DEFOAMER WTR VALVE SV-663</v>
          </cell>
          <cell r="F1262" t="str">
            <v>P1</v>
          </cell>
          <cell r="G1262" t="str">
            <v>UTILITIES</v>
          </cell>
          <cell r="H1262" t="str">
            <v>CHEMICAL SYSTEMS</v>
          </cell>
          <cell r="I1262"/>
          <cell r="J1262"/>
          <cell r="K1262"/>
          <cell r="L1262"/>
          <cell r="M1262"/>
          <cell r="N1262"/>
          <cell r="O1262"/>
          <cell r="P1262"/>
          <cell r="Q1262"/>
          <cell r="R1262"/>
          <cell r="S1262"/>
          <cell r="T1262"/>
          <cell r="U1262">
            <v>9</v>
          </cell>
          <cell r="V1262" t="str">
            <v>Run to Failure</v>
          </cell>
          <cell r="W1262"/>
        </row>
        <row r="1263">
          <cell r="D1263" t="str">
            <v>MEM-PRO-011-UTL-CSY-4184</v>
          </cell>
          <cell r="E1263" t="str">
            <v>MP1-PROD DEFOAMER VALVE SV-664</v>
          </cell>
          <cell r="F1263" t="str">
            <v>P1</v>
          </cell>
          <cell r="G1263" t="str">
            <v>UTILITIES</v>
          </cell>
          <cell r="H1263" t="str">
            <v>CHEMICAL SYSTEMS</v>
          </cell>
          <cell r="I1263"/>
          <cell r="J1263"/>
          <cell r="K1263"/>
          <cell r="L1263"/>
          <cell r="M1263"/>
          <cell r="N1263"/>
          <cell r="O1263"/>
          <cell r="P1263"/>
          <cell r="Q1263"/>
          <cell r="R1263"/>
          <cell r="S1263"/>
          <cell r="T1263"/>
          <cell r="U1263">
            <v>9</v>
          </cell>
          <cell r="V1263" t="str">
            <v>Run to Failure</v>
          </cell>
          <cell r="W1263"/>
        </row>
        <row r="1264">
          <cell r="D1264" t="str">
            <v>MEM-PRO-011-UTL-CSY-4285</v>
          </cell>
          <cell r="E1264" t="str">
            <v>MP1-PHOS OR HCL ACID PRESS REGULATOR</v>
          </cell>
          <cell r="F1264" t="str">
            <v>P1</v>
          </cell>
          <cell r="G1264" t="str">
            <v>UTILITIES</v>
          </cell>
          <cell r="H1264" t="str">
            <v>CHEMICAL SYSTEMS</v>
          </cell>
          <cell r="I1264" t="str">
            <v>Valve, Pressure Regulator</v>
          </cell>
          <cell r="J1264"/>
          <cell r="K1264"/>
          <cell r="L1264"/>
          <cell r="M1264"/>
          <cell r="N1264"/>
          <cell r="O1264"/>
          <cell r="P1264"/>
          <cell r="Q1264"/>
          <cell r="R1264"/>
          <cell r="S1264"/>
          <cell r="T1264" t="str">
            <v>MTHLY P1 HCL SYSTEMS INSPECTION</v>
          </cell>
          <cell r="U1264">
            <v>8</v>
          </cell>
          <cell r="V1264" t="str">
            <v>Stratagy</v>
          </cell>
          <cell r="W1264"/>
        </row>
        <row r="1265">
          <cell r="D1265" t="str">
            <v>MEM-PRO-011-UTL-CSY-9063</v>
          </cell>
          <cell r="E1265" t="str">
            <v>MSS-FEED DRYER CONTROL ROOM HEAT UNIT</v>
          </cell>
          <cell r="F1265" t="str">
            <v>P1</v>
          </cell>
          <cell r="G1265" t="str">
            <v>UTILITIES</v>
          </cell>
          <cell r="H1265" t="str">
            <v>CHEMICAL SYSTEMS</v>
          </cell>
          <cell r="I1265"/>
          <cell r="J1265"/>
          <cell r="K1265"/>
          <cell r="L1265"/>
          <cell r="M1265"/>
          <cell r="N1265"/>
          <cell r="O1265"/>
          <cell r="P1265"/>
          <cell r="Q1265"/>
          <cell r="R1265"/>
          <cell r="S1265"/>
          <cell r="T1265"/>
          <cell r="U1265">
            <v>9</v>
          </cell>
          <cell r="V1265" t="str">
            <v>Run to Failure</v>
          </cell>
          <cell r="W1265"/>
        </row>
        <row r="1266">
          <cell r="D1266" t="str">
            <v>MEM-PRO-011-UTL-HRC-4385</v>
          </cell>
          <cell r="E1266" t="str">
            <v>MP1-C30 HEAT EXCHANGER</v>
          </cell>
          <cell r="F1266" t="str">
            <v>P1</v>
          </cell>
          <cell r="G1266" t="str">
            <v>UTILITIES</v>
          </cell>
          <cell r="H1266" t="str">
            <v>HEAT RECOVERY</v>
          </cell>
          <cell r="I1266" t="str">
            <v>Temperature Sensor Thermal Rad</v>
          </cell>
          <cell r="J1266"/>
          <cell r="K1266"/>
          <cell r="L1266"/>
          <cell r="M1266"/>
          <cell r="N1266"/>
          <cell r="O1266"/>
          <cell r="P1266"/>
          <cell r="Q1266"/>
          <cell r="R1266"/>
          <cell r="S1266"/>
          <cell r="T1266" t="str">
            <v>C-30 Heat Exchanger Temperature Transmit</v>
          </cell>
          <cell r="U1266">
            <v>8</v>
          </cell>
          <cell r="V1266" t="str">
            <v>Stratagy</v>
          </cell>
          <cell r="W1266"/>
        </row>
        <row r="1267">
          <cell r="D1267" t="str">
            <v>MEM-PRO-011-UTL-HRC-4539</v>
          </cell>
          <cell r="E1267" t="str">
            <v>P1 CENTRIFUGE 90F heat exchanger</v>
          </cell>
          <cell r="F1267" t="str">
            <v>P1</v>
          </cell>
          <cell r="G1267" t="str">
            <v>UTILITIES</v>
          </cell>
          <cell r="H1267" t="str">
            <v>HEAT RECOVERY</v>
          </cell>
          <cell r="I1267" t="str">
            <v>Temperature Sensor Thermal Rad</v>
          </cell>
          <cell r="J1267"/>
          <cell r="K1267"/>
          <cell r="L1267"/>
          <cell r="M1267"/>
          <cell r="N1267"/>
          <cell r="O1267"/>
          <cell r="P1267"/>
          <cell r="Q1267"/>
          <cell r="R1267"/>
          <cell r="S1267"/>
          <cell r="T1267" t="str">
            <v>Calibrate 90 deg F Water Through P1 Sha</v>
          </cell>
          <cell r="U1267">
            <v>8</v>
          </cell>
          <cell r="V1267" t="str">
            <v>Stratagy</v>
          </cell>
          <cell r="W1267"/>
        </row>
        <row r="1268">
          <cell r="D1268" t="str">
            <v>MEM-PRO-011-UTL-HRC-4545</v>
          </cell>
          <cell r="E1268" t="str">
            <v>MP1-CENTRIFUGE PLATE HEAT EXCHANGER</v>
          </cell>
          <cell r="F1268" t="str">
            <v>P1</v>
          </cell>
          <cell r="G1268" t="str">
            <v>UTILITIES</v>
          </cell>
          <cell r="H1268" t="str">
            <v>HEAT RECOVERY</v>
          </cell>
          <cell r="I1268" t="str">
            <v>Strainer</v>
          </cell>
          <cell r="J1268"/>
          <cell r="K1268"/>
          <cell r="L1268"/>
          <cell r="M1268"/>
          <cell r="N1268"/>
          <cell r="O1268"/>
          <cell r="P1268"/>
          <cell r="Q1268"/>
          <cell r="R1268"/>
          <cell r="S1268"/>
          <cell r="T1268" t="str">
            <v>Calibrate 140 deg F Water Through P1 Sh</v>
          </cell>
          <cell r="U1268">
            <v>8</v>
          </cell>
          <cell r="V1268" t="str">
            <v>Stratagy</v>
          </cell>
          <cell r="W1268"/>
        </row>
        <row r="1269">
          <cell r="D1269" t="str">
            <v>MEM-PRO-011-UTL-NPW-4521</v>
          </cell>
          <cell r="E1269" t="str">
            <v>MP1 - WELL WATER FILTER</v>
          </cell>
          <cell r="F1269" t="str">
            <v>P1</v>
          </cell>
          <cell r="G1269" t="str">
            <v>UTILITIES</v>
          </cell>
          <cell r="H1269" t="str">
            <v>NON-POTABLE/WELL WATER SYSTEMS</v>
          </cell>
          <cell r="I1269" t="str">
            <v>Filter</v>
          </cell>
          <cell r="J1269"/>
          <cell r="K1269"/>
          <cell r="L1269"/>
          <cell r="M1269"/>
          <cell r="N1269"/>
          <cell r="O1269"/>
          <cell r="P1269"/>
          <cell r="Q1269"/>
          <cell r="R1269"/>
          <cell r="S1269"/>
          <cell r="T1269"/>
          <cell r="U1269">
            <v>9</v>
          </cell>
          <cell r="V1269" t="str">
            <v>Run to Failure</v>
          </cell>
          <cell r="W1269"/>
        </row>
        <row r="1270">
          <cell r="D1270" t="str">
            <v>MEM-PRO-011-UTL-PRW-9313</v>
          </cell>
          <cell r="E1270" t="str">
            <v>HYDROHEATER - ALPHA PROCESS WATER</v>
          </cell>
          <cell r="F1270" t="str">
            <v>P1</v>
          </cell>
          <cell r="G1270" t="str">
            <v>UTILITIES</v>
          </cell>
          <cell r="H1270" t="str">
            <v>Process Water</v>
          </cell>
          <cell r="I1270" t="str">
            <v>Valve, Control Linear Motion</v>
          </cell>
          <cell r="J1270"/>
          <cell r="K1270"/>
          <cell r="L1270"/>
          <cell r="M1270"/>
          <cell r="N1270"/>
          <cell r="O1270"/>
          <cell r="P1270"/>
          <cell r="Q1270"/>
          <cell r="R1270"/>
          <cell r="S1270"/>
          <cell r="T1270"/>
          <cell r="U1270">
            <v>9</v>
          </cell>
          <cell r="V1270" t="str">
            <v>Run to Failure</v>
          </cell>
          <cell r="W1270"/>
        </row>
        <row r="1271">
          <cell r="D1271" t="str">
            <v>MEM-PRO-011-WEI-WIS-4006</v>
          </cell>
          <cell r="E1271" t="str">
            <v>MP1-540 WET IN TUB CIP DUMP VALVE</v>
          </cell>
          <cell r="F1271" t="str">
            <v>P1</v>
          </cell>
          <cell r="G1271" t="str">
            <v>WET-IN</v>
          </cell>
          <cell r="H1271" t="str">
            <v>WET IN SYSTEM</v>
          </cell>
          <cell r="I1271" t="str">
            <v>Valve, Control Linear Motion</v>
          </cell>
          <cell r="J1271"/>
          <cell r="K1271"/>
          <cell r="L1271"/>
          <cell r="M1271"/>
          <cell r="N1271"/>
          <cell r="O1271"/>
          <cell r="P1271"/>
          <cell r="Q1271"/>
          <cell r="R1271"/>
          <cell r="S1271"/>
          <cell r="T1271"/>
          <cell r="U1271">
            <v>9</v>
          </cell>
          <cell r="V1271" t="str">
            <v>Run to Failure</v>
          </cell>
          <cell r="W1271"/>
        </row>
        <row r="1272">
          <cell r="D1272" t="str">
            <v>MEM-PRO-011-WEI-WIS-4007</v>
          </cell>
          <cell r="E1272" t="str">
            <v>MP1-WET IN TUB CIP DUMP VLV</v>
          </cell>
          <cell r="F1272" t="str">
            <v>P1</v>
          </cell>
          <cell r="G1272" t="str">
            <v>WET-IN</v>
          </cell>
          <cell r="H1272" t="str">
            <v>WET IN SYSTEM</v>
          </cell>
          <cell r="I1272" t="str">
            <v>Valve, Control Linear Motion</v>
          </cell>
          <cell r="J1272"/>
          <cell r="K1272"/>
          <cell r="L1272" t="str">
            <v>Valve</v>
          </cell>
          <cell r="M1272"/>
          <cell r="N1272"/>
          <cell r="O1272"/>
          <cell r="P1272"/>
          <cell r="Q1272"/>
          <cell r="R1272"/>
          <cell r="S1272"/>
          <cell r="T1272"/>
          <cell r="U1272">
            <v>8</v>
          </cell>
          <cell r="V1272" t="str">
            <v>Stratagy</v>
          </cell>
          <cell r="W1272"/>
        </row>
        <row r="1273">
          <cell r="D1273" t="str">
            <v>MEM-PRO-011-WEI-WIS-4009</v>
          </cell>
          <cell r="E1273" t="str">
            <v>MP1-PRECONDITIONER STM PRESS REGULATOR</v>
          </cell>
          <cell r="F1273" t="str">
            <v>P1</v>
          </cell>
          <cell r="G1273" t="str">
            <v>WET-IN</v>
          </cell>
          <cell r="H1273" t="str">
            <v>WET IN SYSTEM</v>
          </cell>
          <cell r="I1273" t="str">
            <v>Valve, Pressure Regulator</v>
          </cell>
          <cell r="J1273"/>
          <cell r="K1273"/>
          <cell r="L1273"/>
          <cell r="M1273"/>
          <cell r="N1273"/>
          <cell r="O1273"/>
          <cell r="P1273"/>
          <cell r="Q1273"/>
          <cell r="R1273"/>
          <cell r="S1273"/>
          <cell r="T1273"/>
          <cell r="U1273">
            <v>9</v>
          </cell>
          <cell r="V1273" t="str">
            <v>Run to Failure</v>
          </cell>
          <cell r="W1273"/>
        </row>
        <row r="1274">
          <cell r="D1274" t="str">
            <v>MEM-PRO-011-WEI-WIS-4010</v>
          </cell>
          <cell r="E1274" t="str">
            <v>MP1-GROUND FLAKES DIVERTER VALVE</v>
          </cell>
          <cell r="F1274" t="str">
            <v>P1</v>
          </cell>
          <cell r="G1274" t="str">
            <v>WET-IN</v>
          </cell>
          <cell r="H1274" t="str">
            <v>WET IN SYSTEM</v>
          </cell>
          <cell r="I1274"/>
          <cell r="J1274"/>
          <cell r="K1274"/>
          <cell r="L1274"/>
          <cell r="M1274"/>
          <cell r="N1274"/>
          <cell r="O1274"/>
          <cell r="P1274"/>
          <cell r="Q1274"/>
          <cell r="R1274"/>
          <cell r="S1274"/>
          <cell r="T1274"/>
          <cell r="U1274">
            <v>9</v>
          </cell>
          <cell r="V1274" t="str">
            <v>Run to Failure</v>
          </cell>
          <cell r="W1274"/>
        </row>
        <row r="1275">
          <cell r="D1275" t="str">
            <v>MEM-PRO-011-WEI-WIS-4011</v>
          </cell>
          <cell r="E1275" t="str">
            <v>MP1-FLAKE ROOM ASPIRATION DCE</v>
          </cell>
          <cell r="F1275" t="str">
            <v>P1</v>
          </cell>
          <cell r="G1275" t="str">
            <v>WET-IN</v>
          </cell>
          <cell r="H1275" t="str">
            <v>WET IN SYSTEM</v>
          </cell>
          <cell r="I1275" t="str">
            <v>Analyzer/Sensor, Opacity</v>
          </cell>
          <cell r="J1275"/>
          <cell r="K1275"/>
          <cell r="L1275"/>
          <cell r="M1275"/>
          <cell r="N1275"/>
          <cell r="O1275"/>
          <cell r="P1275"/>
          <cell r="Q1275"/>
          <cell r="R1275"/>
          <cell r="S1275"/>
          <cell r="T1275"/>
          <cell r="U1275">
            <v>9</v>
          </cell>
          <cell r="V1275" t="str">
            <v>Run to Failure</v>
          </cell>
          <cell r="W1275"/>
        </row>
        <row r="1276">
          <cell r="D1276" t="str">
            <v>MEM-PRO-011-WEI-WIS-4020</v>
          </cell>
          <cell r="E1276" t="str">
            <v>MP1-FLAKE BIN #1</v>
          </cell>
          <cell r="F1276" t="str">
            <v>P1</v>
          </cell>
          <cell r="G1276" t="str">
            <v>WET-IN</v>
          </cell>
          <cell r="H1276" t="str">
            <v>WET IN SYSTEM</v>
          </cell>
          <cell r="I1276" t="str">
            <v>Tank</v>
          </cell>
          <cell r="J1276"/>
          <cell r="K1276"/>
          <cell r="L1276"/>
          <cell r="M1276"/>
          <cell r="N1276"/>
          <cell r="O1276"/>
          <cell r="P1276"/>
          <cell r="Q1276"/>
          <cell r="R1276"/>
          <cell r="S1276"/>
          <cell r="T1276"/>
          <cell r="U1276">
            <v>9</v>
          </cell>
          <cell r="V1276" t="str">
            <v>Run to Failure</v>
          </cell>
          <cell r="W1276"/>
        </row>
        <row r="1277">
          <cell r="D1277" t="str">
            <v>MEM-PRO-011-WEI-WIS-4025</v>
          </cell>
          <cell r="E1277" t="str">
            <v>MP1-FLAKE BIN #3 - NOT IN SERVICE</v>
          </cell>
          <cell r="F1277" t="str">
            <v>P1</v>
          </cell>
          <cell r="G1277" t="str">
            <v>WET-IN</v>
          </cell>
          <cell r="H1277" t="str">
            <v>WET IN SYSTEM</v>
          </cell>
          <cell r="I1277" t="str">
            <v>Tank</v>
          </cell>
          <cell r="J1277"/>
          <cell r="K1277"/>
          <cell r="L1277"/>
          <cell r="M1277"/>
          <cell r="N1277"/>
          <cell r="O1277"/>
          <cell r="P1277"/>
          <cell r="Q1277"/>
          <cell r="R1277"/>
          <cell r="S1277"/>
          <cell r="T1277"/>
          <cell r="U1277">
            <v>9</v>
          </cell>
          <cell r="V1277" t="str">
            <v>Run to Failure</v>
          </cell>
          <cell r="W1277"/>
        </row>
        <row r="1278">
          <cell r="D1278" t="str">
            <v>MEM-PRO-011-WEI-WIS-4030</v>
          </cell>
          <cell r="E1278" t="str">
            <v>MP1-FLAKE BIN #5 - NOT IN SERVICE</v>
          </cell>
          <cell r="F1278" t="str">
            <v>P1</v>
          </cell>
          <cell r="G1278" t="str">
            <v>WET-IN</v>
          </cell>
          <cell r="H1278" t="str">
            <v>WET IN SYSTEM</v>
          </cell>
          <cell r="I1278" t="str">
            <v>Tank</v>
          </cell>
          <cell r="J1278"/>
          <cell r="K1278"/>
          <cell r="L1278"/>
          <cell r="M1278"/>
          <cell r="N1278"/>
          <cell r="O1278"/>
          <cell r="P1278"/>
          <cell r="Q1278"/>
          <cell r="R1278"/>
          <cell r="S1278"/>
          <cell r="T1278"/>
          <cell r="U1278">
            <v>9</v>
          </cell>
          <cell r="V1278" t="str">
            <v>Run to Failure</v>
          </cell>
          <cell r="W1278"/>
        </row>
        <row r="1279">
          <cell r="D1279" t="str">
            <v>MEM-PRO-011-WEI-WIS-4035</v>
          </cell>
          <cell r="E1279" t="str">
            <v>MP1-LIME BIN 7A &amp; 7B</v>
          </cell>
          <cell r="F1279" t="str">
            <v>P1</v>
          </cell>
          <cell r="G1279" t="str">
            <v>WET-IN</v>
          </cell>
          <cell r="H1279" t="str">
            <v>WET IN SYSTEM</v>
          </cell>
          <cell r="I1279" t="str">
            <v>Valve, Control Linear Motion</v>
          </cell>
          <cell r="J1279"/>
          <cell r="K1279"/>
          <cell r="L1279"/>
          <cell r="M1279"/>
          <cell r="N1279"/>
          <cell r="O1279"/>
          <cell r="P1279"/>
          <cell r="Q1279"/>
          <cell r="R1279"/>
          <cell r="S1279"/>
          <cell r="T1279"/>
          <cell r="U1279">
            <v>9</v>
          </cell>
          <cell r="V1279" t="str">
            <v>Run to Failure</v>
          </cell>
          <cell r="W1279"/>
        </row>
        <row r="1280">
          <cell r="D1280" t="str">
            <v>MEM-PRO-011-WEI-WIS-4065</v>
          </cell>
          <cell r="E1280" t="str">
            <v>MP1-LIME BIN 7B RJ BAGHOUSE</v>
          </cell>
          <cell r="F1280" t="str">
            <v>P1</v>
          </cell>
          <cell r="G1280" t="str">
            <v>WET-IN</v>
          </cell>
          <cell r="H1280" t="str">
            <v>WET IN SYSTEM</v>
          </cell>
          <cell r="I1280" t="str">
            <v>Tank</v>
          </cell>
          <cell r="J1280"/>
          <cell r="K1280"/>
          <cell r="L1280"/>
          <cell r="M1280"/>
          <cell r="N1280"/>
          <cell r="O1280"/>
          <cell r="P1280"/>
          <cell r="Q1280"/>
          <cell r="R1280"/>
          <cell r="S1280"/>
          <cell r="T1280"/>
          <cell r="U1280">
            <v>9</v>
          </cell>
          <cell r="V1280" t="str">
            <v>Run to Failure</v>
          </cell>
          <cell r="W1280"/>
        </row>
        <row r="1281">
          <cell r="D1281" t="str">
            <v>MEM-PRO-011-WEI-WIS-4086</v>
          </cell>
          <cell r="E1281" t="str">
            <v>MP1-FLAKE BIN #1 DISCH VALVE</v>
          </cell>
          <cell r="F1281" t="str">
            <v>P1</v>
          </cell>
          <cell r="G1281" t="str">
            <v>WET-IN</v>
          </cell>
          <cell r="H1281" t="str">
            <v>WET IN SYSTEM</v>
          </cell>
          <cell r="I1281" t="str">
            <v>Valve, Control Linear Motion</v>
          </cell>
          <cell r="J1281"/>
          <cell r="K1281"/>
          <cell r="L1281"/>
          <cell r="M1281"/>
          <cell r="N1281"/>
          <cell r="O1281"/>
          <cell r="P1281"/>
          <cell r="Q1281"/>
          <cell r="R1281"/>
          <cell r="S1281"/>
          <cell r="T1281"/>
          <cell r="U1281">
            <v>9</v>
          </cell>
          <cell r="V1281" t="str">
            <v>Run to Failure</v>
          </cell>
          <cell r="W1281"/>
        </row>
        <row r="1282">
          <cell r="D1282" t="str">
            <v>MEM-PRO-011-WEI-WIS-4089</v>
          </cell>
          <cell r="E1282" t="str">
            <v>MP1-540/545 WET-IN TUBE DEFOAM BLK VALVE</v>
          </cell>
          <cell r="F1282" t="str">
            <v>P1</v>
          </cell>
          <cell r="G1282" t="str">
            <v>WET-IN</v>
          </cell>
          <cell r="H1282" t="str">
            <v>WET IN SYSTEM</v>
          </cell>
          <cell r="I1282" t="str">
            <v>Valve, Control Linear Motion</v>
          </cell>
          <cell r="J1282"/>
          <cell r="K1282"/>
          <cell r="L1282"/>
          <cell r="M1282"/>
          <cell r="N1282"/>
          <cell r="O1282"/>
          <cell r="P1282"/>
          <cell r="Q1282"/>
          <cell r="R1282"/>
          <cell r="S1282"/>
          <cell r="T1282"/>
          <cell r="U1282">
            <v>9</v>
          </cell>
          <cell r="V1282" t="str">
            <v>Run to Failure</v>
          </cell>
          <cell r="W1282"/>
        </row>
        <row r="1283">
          <cell r="D1283" t="str">
            <v>MEM-PRO-011-WEI-WIS-4106</v>
          </cell>
          <cell r="E1283" t="str">
            <v>MP1-540/545 RECEIVER</v>
          </cell>
          <cell r="F1283" t="str">
            <v>P1</v>
          </cell>
          <cell r="G1283" t="str">
            <v>WET-IN</v>
          </cell>
          <cell r="H1283" t="str">
            <v>WET IN SYSTEM</v>
          </cell>
          <cell r="I1283" t="str">
            <v>Valve, Control Linear Motion</v>
          </cell>
          <cell r="J1283"/>
          <cell r="K1283"/>
          <cell r="L1283"/>
          <cell r="M1283"/>
          <cell r="N1283"/>
          <cell r="O1283"/>
          <cell r="P1283"/>
          <cell r="Q1283"/>
          <cell r="R1283"/>
          <cell r="S1283"/>
          <cell r="T1283"/>
          <cell r="U1283">
            <v>9</v>
          </cell>
          <cell r="V1283" t="str">
            <v>Run to Failure</v>
          </cell>
          <cell r="W1283"/>
        </row>
        <row r="1284">
          <cell r="D1284" t="str">
            <v>MEM-PRO-011-WEI-WIS-4110</v>
          </cell>
          <cell r="E1284" t="str">
            <v>MP1-LIME BIN 7B LIVE BOTTOM</v>
          </cell>
          <cell r="F1284" t="str">
            <v>P1</v>
          </cell>
          <cell r="G1284" t="str">
            <v>WET-IN</v>
          </cell>
          <cell r="H1284" t="str">
            <v>WET IN SYSTEM</v>
          </cell>
          <cell r="I1284" t="str">
            <v>Motor Control Center</v>
          </cell>
          <cell r="J1284"/>
          <cell r="K1284"/>
          <cell r="L1284"/>
          <cell r="M1284"/>
          <cell r="N1284"/>
          <cell r="O1284"/>
          <cell r="P1284"/>
          <cell r="Q1284"/>
          <cell r="R1284"/>
          <cell r="S1284"/>
          <cell r="T1284"/>
          <cell r="U1284">
            <v>9</v>
          </cell>
          <cell r="V1284" t="str">
            <v>Run to Failure</v>
          </cell>
          <cell r="W1284"/>
        </row>
        <row r="1285">
          <cell r="D1285" t="str">
            <v>MEM-PRO-011-WEI-WIS-4111</v>
          </cell>
          <cell r="E1285" t="str">
            <v>MP1-PRE-COND INLET KNIFE GATE</v>
          </cell>
          <cell r="F1285" t="str">
            <v>P1</v>
          </cell>
          <cell r="G1285" t="str">
            <v>WET-IN</v>
          </cell>
          <cell r="H1285" t="str">
            <v>WET IN SYSTEM</v>
          </cell>
          <cell r="I1285"/>
          <cell r="J1285"/>
          <cell r="K1285"/>
          <cell r="L1285" t="str">
            <v>Valve</v>
          </cell>
          <cell r="M1285"/>
          <cell r="N1285"/>
          <cell r="O1285"/>
          <cell r="P1285"/>
          <cell r="Q1285"/>
          <cell r="R1285"/>
          <cell r="S1285"/>
          <cell r="T1285"/>
          <cell r="U1285">
            <v>8</v>
          </cell>
          <cell r="V1285" t="str">
            <v>Stratagy</v>
          </cell>
          <cell r="W1285" t="str">
            <v>do not use</v>
          </cell>
        </row>
        <row r="1286">
          <cell r="D1286" t="str">
            <v>MEM-PRO-011-WEI-WIS-4113</v>
          </cell>
          <cell r="E1286" t="str">
            <v>MP1-540/545 PRECONDITIONER SLIDE GATE</v>
          </cell>
          <cell r="F1286" t="str">
            <v>P1</v>
          </cell>
          <cell r="G1286" t="str">
            <v>WET-IN</v>
          </cell>
          <cell r="H1286" t="str">
            <v>WET IN SYSTEM</v>
          </cell>
          <cell r="I1286" t="str">
            <v>Valve, Control Linear Motion</v>
          </cell>
          <cell r="J1286"/>
          <cell r="K1286"/>
          <cell r="L1286" t="str">
            <v>Valve</v>
          </cell>
          <cell r="M1286"/>
          <cell r="N1286"/>
          <cell r="O1286"/>
          <cell r="P1286"/>
          <cell r="Q1286"/>
          <cell r="R1286"/>
          <cell r="S1286"/>
          <cell r="T1286"/>
          <cell r="U1286">
            <v>8</v>
          </cell>
          <cell r="V1286" t="str">
            <v>Stratagy</v>
          </cell>
          <cell r="W1286" t="str">
            <v>do not use</v>
          </cell>
        </row>
        <row r="1287">
          <cell r="D1287" t="str">
            <v>MEM-PRO-011-WEI-WIS-4114</v>
          </cell>
          <cell r="E1287" t="str">
            <v>MP1-540/545 WET SCRUBBER</v>
          </cell>
          <cell r="F1287" t="str">
            <v>P1</v>
          </cell>
          <cell r="G1287" t="str">
            <v>WET-IN</v>
          </cell>
          <cell r="H1287" t="str">
            <v>WET IN SYSTEM</v>
          </cell>
          <cell r="I1287" t="str">
            <v>Valve, Solenoid</v>
          </cell>
          <cell r="J1287"/>
          <cell r="K1287"/>
          <cell r="L1287" t="str">
            <v>Remove</v>
          </cell>
          <cell r="M1287"/>
          <cell r="N1287"/>
          <cell r="O1287"/>
          <cell r="P1287"/>
          <cell r="Q1287"/>
          <cell r="R1287"/>
          <cell r="S1287"/>
          <cell r="T1287"/>
          <cell r="U1287">
            <v>8</v>
          </cell>
          <cell r="V1287" t="str">
            <v>Stratagy</v>
          </cell>
          <cell r="W1287" t="str">
            <v>Do not use</v>
          </cell>
        </row>
        <row r="1288">
          <cell r="D1288" t="str">
            <v>MEM-PRO-011-WEI-WIS-4117</v>
          </cell>
          <cell r="E1288" t="str">
            <v>MP1-540/545 WET-IN TUBE</v>
          </cell>
          <cell r="F1288" t="str">
            <v>P1</v>
          </cell>
          <cell r="G1288" t="str">
            <v>WET-IN</v>
          </cell>
          <cell r="H1288" t="str">
            <v>WET IN SYSTEM</v>
          </cell>
          <cell r="I1288" t="str">
            <v>Valve, Solenoid</v>
          </cell>
          <cell r="J1288"/>
          <cell r="K1288"/>
          <cell r="L1288"/>
          <cell r="M1288"/>
          <cell r="N1288"/>
          <cell r="O1288"/>
          <cell r="P1288"/>
          <cell r="Q1288"/>
          <cell r="R1288"/>
          <cell r="S1288"/>
          <cell r="T1288"/>
          <cell r="U1288">
            <v>9</v>
          </cell>
          <cell r="V1288" t="str">
            <v>Run to Failure</v>
          </cell>
          <cell r="W1288"/>
        </row>
        <row r="1289">
          <cell r="D1289" t="str">
            <v>MEM-PRO-011-WEI-WIS-4120</v>
          </cell>
          <cell r="E1289" t="str">
            <v>MP1-KNIFE GATE TO WET-IN</v>
          </cell>
          <cell r="F1289" t="str">
            <v>P1</v>
          </cell>
          <cell r="G1289" t="str">
            <v>WET-IN</v>
          </cell>
          <cell r="H1289" t="str">
            <v>WET IN SYSTEM</v>
          </cell>
          <cell r="I1289" t="str">
            <v>Valve, Control Linear Motion</v>
          </cell>
          <cell r="J1289"/>
          <cell r="K1289"/>
          <cell r="L1289" t="str">
            <v>valve</v>
          </cell>
          <cell r="M1289"/>
          <cell r="N1289"/>
          <cell r="O1289"/>
          <cell r="P1289"/>
          <cell r="Q1289"/>
          <cell r="R1289"/>
          <cell r="S1289"/>
          <cell r="T1289"/>
          <cell r="U1289">
            <v>8</v>
          </cell>
          <cell r="V1289" t="str">
            <v>Stratagy</v>
          </cell>
          <cell r="W1289"/>
        </row>
        <row r="1290">
          <cell r="D1290" t="str">
            <v>MEM-PRO-011-WEI-WIS-4121</v>
          </cell>
          <cell r="E1290" t="str">
            <v>MP1-540/545 WETIN TUBE 90 DEG H2O FLW SW</v>
          </cell>
          <cell r="F1290" t="str">
            <v>P1</v>
          </cell>
          <cell r="G1290" t="str">
            <v>WET-IN</v>
          </cell>
          <cell r="H1290" t="str">
            <v>WET IN SYSTEM</v>
          </cell>
          <cell r="I1290"/>
          <cell r="J1290"/>
          <cell r="K1290"/>
          <cell r="L1290"/>
          <cell r="M1290"/>
          <cell r="N1290"/>
          <cell r="O1290"/>
          <cell r="P1290"/>
          <cell r="Q1290"/>
          <cell r="R1290"/>
          <cell r="S1290"/>
          <cell r="T1290"/>
          <cell r="U1290">
            <v>9</v>
          </cell>
          <cell r="V1290" t="str">
            <v>Run to Failure</v>
          </cell>
          <cell r="W1290"/>
        </row>
        <row r="1291">
          <cell r="D1291" t="str">
            <v>MEM-PRO-011-WEI-WIS-4122</v>
          </cell>
          <cell r="E1291" t="str">
            <v>MP1-540/545 WET-IN ROTARY STRAINER #1</v>
          </cell>
          <cell r="F1291" t="str">
            <v>P1</v>
          </cell>
          <cell r="G1291" t="str">
            <v>WET-IN</v>
          </cell>
          <cell r="H1291" t="str">
            <v>WET IN SYSTEM</v>
          </cell>
          <cell r="I1291" t="str">
            <v>Strainer</v>
          </cell>
          <cell r="J1291"/>
          <cell r="K1291"/>
          <cell r="L1291"/>
          <cell r="M1291"/>
          <cell r="N1291"/>
          <cell r="O1291"/>
          <cell r="P1291"/>
          <cell r="Q1291"/>
          <cell r="R1291"/>
          <cell r="S1291"/>
          <cell r="T1291"/>
          <cell r="U1291">
            <v>9</v>
          </cell>
          <cell r="V1291" t="str">
            <v>Run to Failure</v>
          </cell>
          <cell r="W1291"/>
        </row>
        <row r="1292">
          <cell r="D1292" t="str">
            <v>MEM-PRO-011-WEI-WIS-4123</v>
          </cell>
          <cell r="E1292" t="str">
            <v>MP1-540/545 WET-IN GRINDER #1</v>
          </cell>
          <cell r="F1292" t="str">
            <v>P1</v>
          </cell>
          <cell r="G1292" t="str">
            <v>WET-IN</v>
          </cell>
          <cell r="H1292" t="str">
            <v>WET IN SYSTEM</v>
          </cell>
          <cell r="I1292" t="str">
            <v>Flowmeter, Magnetic</v>
          </cell>
          <cell r="J1292"/>
          <cell r="K1292"/>
          <cell r="L1292"/>
          <cell r="M1292"/>
          <cell r="N1292"/>
          <cell r="O1292"/>
          <cell r="P1292"/>
          <cell r="Q1292"/>
          <cell r="R1292"/>
          <cell r="S1292"/>
          <cell r="T1292"/>
          <cell r="U1292">
            <v>9</v>
          </cell>
          <cell r="V1292" t="str">
            <v>Run to Failure</v>
          </cell>
          <cell r="W1292"/>
        </row>
        <row r="1293">
          <cell r="D1293" t="str">
            <v>MEM-PRO-011-WEI-WIS-4125</v>
          </cell>
          <cell r="E1293" t="str">
            <v>MP1-ISOLATE WET-IN TUBE</v>
          </cell>
          <cell r="F1293" t="str">
            <v>P1</v>
          </cell>
          <cell r="G1293" t="str">
            <v>WET-IN</v>
          </cell>
          <cell r="H1293" t="str">
            <v>WET IN SYSTEM</v>
          </cell>
          <cell r="I1293" t="str">
            <v>Tank</v>
          </cell>
          <cell r="J1293"/>
          <cell r="K1293"/>
          <cell r="L1293"/>
          <cell r="M1293"/>
          <cell r="N1293"/>
          <cell r="O1293"/>
          <cell r="P1293"/>
          <cell r="Q1293"/>
          <cell r="R1293"/>
          <cell r="S1293"/>
          <cell r="T1293"/>
          <cell r="U1293">
            <v>9</v>
          </cell>
          <cell r="V1293" t="str">
            <v>Run to Failure</v>
          </cell>
          <cell r="W1293"/>
        </row>
        <row r="1294">
          <cell r="D1294" t="str">
            <v>MEM-PRO-011-WEI-WIS-4134</v>
          </cell>
          <cell r="E1294" t="str">
            <v>MP1-PRECONDITIONER STEAM BLOCK VALVE</v>
          </cell>
          <cell r="F1294" t="str">
            <v>P1</v>
          </cell>
          <cell r="G1294" t="str">
            <v>WET-IN</v>
          </cell>
          <cell r="H1294" t="str">
            <v>WET IN SYSTEM</v>
          </cell>
          <cell r="I1294" t="str">
            <v>Valve, Control Linear Motion</v>
          </cell>
          <cell r="J1294"/>
          <cell r="K1294"/>
          <cell r="L1294"/>
          <cell r="M1294"/>
          <cell r="N1294"/>
          <cell r="O1294"/>
          <cell r="P1294"/>
          <cell r="Q1294"/>
          <cell r="R1294"/>
          <cell r="S1294"/>
          <cell r="T1294"/>
          <cell r="U1294">
            <v>9</v>
          </cell>
          <cell r="V1294" t="str">
            <v>Run to Failure</v>
          </cell>
          <cell r="W1294"/>
        </row>
        <row r="1295">
          <cell r="D1295" t="str">
            <v>MEM-PRO-011-WEI-WIS-4135</v>
          </cell>
          <cell r="E1295" t="str">
            <v>MP1-WET-IN TUBE 90 DEG. H20 CTROL VALVE</v>
          </cell>
          <cell r="F1295" t="str">
            <v>P1</v>
          </cell>
          <cell r="G1295" t="str">
            <v>WET-IN</v>
          </cell>
          <cell r="H1295" t="str">
            <v>WET IN SYSTEM</v>
          </cell>
          <cell r="I1295" t="str">
            <v>Valve, Control Linear Motion</v>
          </cell>
          <cell r="J1295"/>
          <cell r="K1295"/>
          <cell r="L1295"/>
          <cell r="M1295"/>
          <cell r="N1295"/>
          <cell r="O1295"/>
          <cell r="P1295"/>
          <cell r="Q1295"/>
          <cell r="R1295"/>
          <cell r="S1295"/>
          <cell r="T1295"/>
          <cell r="U1295">
            <v>9</v>
          </cell>
          <cell r="V1295" t="str">
            <v>Run to Failure</v>
          </cell>
          <cell r="W1295"/>
        </row>
        <row r="1296">
          <cell r="D1296" t="str">
            <v>MEM-PRO-011-WEI-WIS-4136</v>
          </cell>
          <cell r="E1296" t="str">
            <v>MP1-PRECOND.STEAM FLOW CONTROL VALVE</v>
          </cell>
          <cell r="F1296" t="str">
            <v>P1</v>
          </cell>
          <cell r="G1296" t="str">
            <v>WET-IN</v>
          </cell>
          <cell r="H1296" t="str">
            <v>WET IN SYSTEM</v>
          </cell>
          <cell r="I1296" t="str">
            <v>Valve, Solenoid</v>
          </cell>
          <cell r="J1296"/>
          <cell r="K1296"/>
          <cell r="L1296"/>
          <cell r="M1296"/>
          <cell r="N1296"/>
          <cell r="O1296"/>
          <cell r="P1296"/>
          <cell r="Q1296"/>
          <cell r="R1296"/>
          <cell r="S1296"/>
          <cell r="T1296"/>
          <cell r="U1296">
            <v>9</v>
          </cell>
          <cell r="V1296" t="str">
            <v>Run to Failure</v>
          </cell>
          <cell r="W1296" t="str">
            <v>not in use</v>
          </cell>
        </row>
        <row r="1297">
          <cell r="D1297" t="str">
            <v>MEM-PRO-011-WEI-WIS-4137</v>
          </cell>
          <cell r="E1297" t="str">
            <v>MP1-PRECONDITIONER STEAM FLOW METER</v>
          </cell>
          <cell r="F1297" t="str">
            <v>P1</v>
          </cell>
          <cell r="G1297" t="str">
            <v>WET-IN</v>
          </cell>
          <cell r="H1297" t="str">
            <v>WET IN SYSTEM</v>
          </cell>
          <cell r="I1297" t="str">
            <v>Flowmeter, Magnetic</v>
          </cell>
          <cell r="J1297"/>
          <cell r="K1297"/>
          <cell r="L1297"/>
          <cell r="M1297"/>
          <cell r="N1297"/>
          <cell r="O1297"/>
          <cell r="P1297"/>
          <cell r="Q1297"/>
          <cell r="R1297"/>
          <cell r="S1297"/>
          <cell r="T1297"/>
          <cell r="U1297">
            <v>9</v>
          </cell>
          <cell r="V1297" t="str">
            <v>Run to Failure</v>
          </cell>
          <cell r="W1297"/>
        </row>
        <row r="1298">
          <cell r="D1298" t="str">
            <v>MEM-PRO-011-WEI-WIS-4138</v>
          </cell>
          <cell r="E1298" t="str">
            <v>MP1-PRECOND 90 DEG WTR BLOCK VALVE</v>
          </cell>
          <cell r="F1298" t="str">
            <v>P1</v>
          </cell>
          <cell r="G1298" t="str">
            <v>WET-IN</v>
          </cell>
          <cell r="H1298" t="str">
            <v>WET IN SYSTEM</v>
          </cell>
          <cell r="I1298" t="str">
            <v>Valve, Actuated Block</v>
          </cell>
          <cell r="J1298"/>
          <cell r="K1298"/>
          <cell r="L1298"/>
          <cell r="M1298"/>
          <cell r="N1298"/>
          <cell r="O1298"/>
          <cell r="P1298"/>
          <cell r="Q1298"/>
          <cell r="R1298"/>
          <cell r="S1298"/>
          <cell r="T1298"/>
          <cell r="U1298">
            <v>9</v>
          </cell>
          <cell r="V1298" t="str">
            <v>Run to Failure</v>
          </cell>
          <cell r="W1298"/>
        </row>
        <row r="1299">
          <cell r="D1299" t="str">
            <v>MEM-PRO-011-WEI-WIS-4139</v>
          </cell>
          <cell r="E1299" t="str">
            <v>MP1-PRECOND SLIDE GATE RTD</v>
          </cell>
          <cell r="F1299" t="str">
            <v>P1</v>
          </cell>
          <cell r="G1299" t="str">
            <v>WET-IN</v>
          </cell>
          <cell r="H1299" t="str">
            <v>WET IN SYSTEM</v>
          </cell>
          <cell r="I1299" t="str">
            <v>Temperature Element, RTD</v>
          </cell>
          <cell r="J1299"/>
          <cell r="K1299"/>
          <cell r="L1299"/>
          <cell r="M1299"/>
          <cell r="N1299"/>
          <cell r="O1299"/>
          <cell r="P1299"/>
          <cell r="Q1299"/>
          <cell r="R1299"/>
          <cell r="S1299"/>
          <cell r="T1299"/>
          <cell r="U1299">
            <v>9</v>
          </cell>
          <cell r="V1299" t="str">
            <v>Run to Failure</v>
          </cell>
          <cell r="W1299"/>
        </row>
        <row r="1300">
          <cell r="D1300" t="str">
            <v>MEM-PRO-011-WEI-WIS-4142</v>
          </cell>
          <cell r="E1300" t="str">
            <v>MP1-PREC 90 DEG WATER MAG FLOW METER</v>
          </cell>
          <cell r="F1300" t="str">
            <v>P1</v>
          </cell>
          <cell r="G1300" t="str">
            <v>WET-IN</v>
          </cell>
          <cell r="H1300" t="str">
            <v>WET IN SYSTEM</v>
          </cell>
          <cell r="I1300" t="str">
            <v>Flowmeter, Magnetic</v>
          </cell>
          <cell r="J1300"/>
          <cell r="K1300"/>
          <cell r="L1300"/>
          <cell r="M1300"/>
          <cell r="N1300"/>
          <cell r="O1300"/>
          <cell r="P1300"/>
          <cell r="Q1300"/>
          <cell r="R1300"/>
          <cell r="S1300"/>
          <cell r="T1300"/>
          <cell r="U1300">
            <v>9</v>
          </cell>
          <cell r="V1300" t="str">
            <v>Run to Failure</v>
          </cell>
          <cell r="W1300"/>
        </row>
        <row r="1301">
          <cell r="D1301" t="str">
            <v>MEM-PRO-011-WEI-WIS-4143</v>
          </cell>
          <cell r="E1301" t="str">
            <v>MP1-ISOLATE WET-IN DIVERT TO WET-IN TUBE</v>
          </cell>
          <cell r="F1301" t="str">
            <v>P1</v>
          </cell>
          <cell r="G1301" t="str">
            <v>WET-IN</v>
          </cell>
          <cell r="H1301" t="str">
            <v>WET IN SYSTEM</v>
          </cell>
          <cell r="I1301" t="str">
            <v>Valve, Control Linear Motion</v>
          </cell>
          <cell r="J1301"/>
          <cell r="K1301"/>
          <cell r="L1301"/>
          <cell r="M1301"/>
          <cell r="N1301"/>
          <cell r="O1301"/>
          <cell r="P1301"/>
          <cell r="Q1301"/>
          <cell r="R1301"/>
          <cell r="S1301"/>
          <cell r="T1301"/>
          <cell r="U1301">
            <v>9</v>
          </cell>
          <cell r="V1301" t="str">
            <v>Run to Failure</v>
          </cell>
          <cell r="W1301"/>
        </row>
        <row r="1302">
          <cell r="D1302" t="str">
            <v>MEM-PRO-011-WEI-WIS-4144</v>
          </cell>
          <cell r="E1302" t="str">
            <v>MP1-540/545 #2 ROTARY STRAINER</v>
          </cell>
          <cell r="F1302" t="str">
            <v>P1</v>
          </cell>
          <cell r="G1302" t="str">
            <v>WET-IN</v>
          </cell>
          <cell r="H1302" t="str">
            <v>WET IN SYSTEM</v>
          </cell>
          <cell r="I1302" t="str">
            <v>Strainer</v>
          </cell>
          <cell r="J1302"/>
          <cell r="K1302"/>
          <cell r="L1302"/>
          <cell r="M1302"/>
          <cell r="N1302"/>
          <cell r="O1302"/>
          <cell r="P1302"/>
          <cell r="Q1302"/>
          <cell r="R1302"/>
          <cell r="S1302"/>
          <cell r="T1302"/>
          <cell r="U1302">
            <v>9</v>
          </cell>
          <cell r="V1302" t="str">
            <v>Run to Failure</v>
          </cell>
          <cell r="W1302"/>
        </row>
        <row r="1303">
          <cell r="D1303" t="str">
            <v>MEM-PRO-011-WEI-WIS-4146</v>
          </cell>
          <cell r="E1303" t="str">
            <v>MP1-540/545 WET-IN DISCH PUMP FLOWMETER</v>
          </cell>
          <cell r="F1303" t="str">
            <v>P1</v>
          </cell>
          <cell r="G1303" t="str">
            <v>WET-IN</v>
          </cell>
          <cell r="H1303" t="str">
            <v>WET IN SYSTEM</v>
          </cell>
          <cell r="I1303" t="str">
            <v>Valve, Solenoid</v>
          </cell>
          <cell r="J1303"/>
          <cell r="K1303"/>
          <cell r="L1303"/>
          <cell r="M1303"/>
          <cell r="N1303"/>
          <cell r="O1303"/>
          <cell r="P1303"/>
          <cell r="Q1303"/>
          <cell r="R1303"/>
          <cell r="S1303"/>
          <cell r="T1303"/>
          <cell r="U1303">
            <v>9</v>
          </cell>
          <cell r="V1303" t="str">
            <v>Run to Failure</v>
          </cell>
          <cell r="W1303"/>
        </row>
        <row r="1304">
          <cell r="D1304" t="str">
            <v>MEM-PRO-011-WEI-WIS-4148</v>
          </cell>
          <cell r="E1304" t="str">
            <v>MP1-540/545 SWITCH PANEL</v>
          </cell>
          <cell r="F1304" t="str">
            <v>P1</v>
          </cell>
          <cell r="G1304" t="str">
            <v>WET-IN</v>
          </cell>
          <cell r="H1304" t="str">
            <v>WET IN SYSTEM</v>
          </cell>
          <cell r="I1304" t="str">
            <v>Tank</v>
          </cell>
          <cell r="J1304"/>
          <cell r="K1304"/>
          <cell r="L1304"/>
          <cell r="M1304"/>
          <cell r="N1304"/>
          <cell r="O1304"/>
          <cell r="P1304"/>
          <cell r="Q1304"/>
          <cell r="R1304"/>
          <cell r="S1304"/>
          <cell r="T1304"/>
          <cell r="U1304">
            <v>9</v>
          </cell>
          <cell r="V1304" t="str">
            <v>Run to Failure</v>
          </cell>
          <cell r="W1304"/>
        </row>
        <row r="1305">
          <cell r="D1305" t="str">
            <v>MEM-PRO-011-WEI-WIS-4151</v>
          </cell>
          <cell r="E1305" t="str">
            <v>MP1-WET-IN GRINDERS DIVERT VLV TO SEWER</v>
          </cell>
          <cell r="F1305" t="str">
            <v>P1</v>
          </cell>
          <cell r="G1305" t="str">
            <v>WET-IN</v>
          </cell>
          <cell r="H1305" t="str">
            <v>WET IN SYSTEM</v>
          </cell>
          <cell r="I1305" t="str">
            <v>Valve, Control Linear Motion</v>
          </cell>
          <cell r="J1305"/>
          <cell r="K1305"/>
          <cell r="L1305"/>
          <cell r="M1305"/>
          <cell r="N1305"/>
          <cell r="O1305"/>
          <cell r="P1305"/>
          <cell r="Q1305"/>
          <cell r="R1305"/>
          <cell r="S1305"/>
          <cell r="T1305"/>
          <cell r="U1305">
            <v>9</v>
          </cell>
          <cell r="V1305" t="str">
            <v>Run to Failure</v>
          </cell>
          <cell r="W1305"/>
        </row>
        <row r="1306">
          <cell r="D1306" t="str">
            <v>MEM-PRO-011-WEI-WIS-4154</v>
          </cell>
          <cell r="E1306" t="str">
            <v>MP1-WET-IN TUBE CAUSTIC BLCK VALVE</v>
          </cell>
          <cell r="F1306" t="str">
            <v>P1</v>
          </cell>
          <cell r="G1306" t="str">
            <v>WET-IN</v>
          </cell>
          <cell r="H1306" t="str">
            <v>WET IN SYSTEM</v>
          </cell>
          <cell r="I1306" t="str">
            <v>Valve, Control Linear Motion</v>
          </cell>
          <cell r="J1306"/>
          <cell r="K1306"/>
          <cell r="L1306"/>
          <cell r="M1306"/>
          <cell r="N1306"/>
          <cell r="O1306"/>
          <cell r="P1306"/>
          <cell r="Q1306"/>
          <cell r="R1306"/>
          <cell r="S1306"/>
          <cell r="T1306"/>
          <cell r="U1306">
            <v>9</v>
          </cell>
          <cell r="V1306" t="str">
            <v>Run to Failure</v>
          </cell>
          <cell r="W1306"/>
        </row>
        <row r="1307">
          <cell r="D1307" t="str">
            <v>MEM-PRO-011-WEI-WIS-4156</v>
          </cell>
          <cell r="E1307" t="str">
            <v>MP1-WET-IN TUBE CAUSTIC FCV</v>
          </cell>
          <cell r="F1307" t="str">
            <v>P1</v>
          </cell>
          <cell r="G1307" t="str">
            <v>WET-IN</v>
          </cell>
          <cell r="H1307" t="str">
            <v>WET IN SYSTEM</v>
          </cell>
          <cell r="I1307" t="str">
            <v>Valve, Control Linear Motion</v>
          </cell>
          <cell r="J1307"/>
          <cell r="K1307"/>
          <cell r="L1307"/>
          <cell r="M1307"/>
          <cell r="N1307"/>
          <cell r="O1307"/>
          <cell r="P1307"/>
          <cell r="Q1307"/>
          <cell r="R1307"/>
          <cell r="S1307"/>
          <cell r="T1307"/>
          <cell r="U1307">
            <v>9</v>
          </cell>
          <cell r="V1307" t="str">
            <v>Run to Failure</v>
          </cell>
          <cell r="W1307"/>
        </row>
        <row r="1308">
          <cell r="D1308" t="str">
            <v>MEM-PRO-011-WEI-WIS-4157</v>
          </cell>
          <cell r="E1308" t="str">
            <v>MP1-WET IN TUBE CAUSTIC MAG FLOWMETER</v>
          </cell>
          <cell r="F1308" t="str">
            <v>P1</v>
          </cell>
          <cell r="G1308" t="str">
            <v>WET-IN</v>
          </cell>
          <cell r="H1308" t="str">
            <v>WET IN SYSTEM</v>
          </cell>
          <cell r="I1308" t="str">
            <v>Flowmeter, Magnetic</v>
          </cell>
          <cell r="J1308"/>
          <cell r="K1308"/>
          <cell r="L1308"/>
          <cell r="M1308"/>
          <cell r="N1308"/>
          <cell r="O1308"/>
          <cell r="P1308"/>
          <cell r="Q1308"/>
          <cell r="R1308"/>
          <cell r="S1308"/>
          <cell r="T1308"/>
          <cell r="U1308">
            <v>9</v>
          </cell>
          <cell r="V1308" t="str">
            <v>Run to Failure</v>
          </cell>
          <cell r="W1308"/>
        </row>
        <row r="1309">
          <cell r="D1309" t="str">
            <v>MEM-PRO-011-WEI-WIS-4158</v>
          </cell>
          <cell r="E1309" t="str">
            <v>MP1-540/545 DC TO WET GD RECIR LOOP FCV</v>
          </cell>
          <cell r="F1309" t="str">
            <v>P1</v>
          </cell>
          <cell r="G1309" t="str">
            <v>WET-IN</v>
          </cell>
          <cell r="H1309" t="str">
            <v>WET IN SYSTEM</v>
          </cell>
          <cell r="I1309" t="str">
            <v>Valve, Control Linear Motion</v>
          </cell>
          <cell r="J1309"/>
          <cell r="K1309"/>
          <cell r="L1309"/>
          <cell r="M1309"/>
          <cell r="N1309"/>
          <cell r="O1309"/>
          <cell r="P1309"/>
          <cell r="Q1309"/>
          <cell r="R1309"/>
          <cell r="S1309"/>
          <cell r="T1309"/>
          <cell r="U1309">
            <v>9</v>
          </cell>
          <cell r="V1309" t="str">
            <v>Run to Failure</v>
          </cell>
          <cell r="W1309"/>
        </row>
        <row r="1310">
          <cell r="D1310" t="str">
            <v>MEM-PRO-011-WEI-WIS-4164</v>
          </cell>
          <cell r="E1310" t="str">
            <v>MP1-540/545 DC TO WET GD RECIR LOOP BK V</v>
          </cell>
          <cell r="F1310" t="str">
            <v>P1</v>
          </cell>
          <cell r="G1310" t="str">
            <v>WET-IN</v>
          </cell>
          <cell r="H1310" t="str">
            <v>WET IN SYSTEM</v>
          </cell>
          <cell r="I1310" t="str">
            <v>Valve, Actuated Block</v>
          </cell>
          <cell r="J1310"/>
          <cell r="K1310"/>
          <cell r="L1310"/>
          <cell r="M1310"/>
          <cell r="N1310"/>
          <cell r="O1310"/>
          <cell r="P1310"/>
          <cell r="Q1310"/>
          <cell r="R1310"/>
          <cell r="S1310"/>
          <cell r="T1310"/>
          <cell r="U1310">
            <v>9</v>
          </cell>
          <cell r="V1310" t="str">
            <v>Run to Failure</v>
          </cell>
          <cell r="W1310"/>
        </row>
        <row r="1311">
          <cell r="D1311" t="str">
            <v>MEM-PRO-011-WEI-WIS-6451</v>
          </cell>
          <cell r="E1311" t="str">
            <v>MP1-BIN DIVERT VALVE</v>
          </cell>
          <cell r="F1311" t="str">
            <v>P1</v>
          </cell>
          <cell r="G1311" t="str">
            <v>WET-IN</v>
          </cell>
          <cell r="H1311" t="str">
            <v>WET IN SYSTEM</v>
          </cell>
          <cell r="I1311"/>
          <cell r="J1311"/>
          <cell r="K1311"/>
          <cell r="L1311"/>
          <cell r="M1311"/>
          <cell r="N1311"/>
          <cell r="O1311"/>
          <cell r="P1311"/>
          <cell r="Q1311"/>
          <cell r="R1311"/>
          <cell r="S1311"/>
          <cell r="T1311"/>
          <cell r="U1311">
            <v>9</v>
          </cell>
          <cell r="V1311" t="str">
            <v>Run to Failure</v>
          </cell>
          <cell r="W1311"/>
        </row>
        <row r="1312">
          <cell r="D1312" t="str">
            <v>MEM-PRO-011-WEI-WIS-6452</v>
          </cell>
          <cell r="E1312" t="str">
            <v>MP1-BIN DIVERT VALVE</v>
          </cell>
          <cell r="F1312" t="str">
            <v>P1</v>
          </cell>
          <cell r="G1312" t="str">
            <v>WET-IN</v>
          </cell>
          <cell r="H1312" t="str">
            <v>WET IN SYSTEM</v>
          </cell>
          <cell r="I1312"/>
          <cell r="J1312"/>
          <cell r="K1312"/>
          <cell r="L1312"/>
          <cell r="M1312"/>
          <cell r="N1312"/>
          <cell r="O1312"/>
          <cell r="P1312"/>
          <cell r="Q1312"/>
          <cell r="R1312"/>
          <cell r="S1312"/>
          <cell r="T1312"/>
          <cell r="U1312">
            <v>9</v>
          </cell>
          <cell r="V1312" t="str">
            <v>Run to Failure</v>
          </cell>
          <cell r="W1312"/>
        </row>
        <row r="1313">
          <cell r="D1313" t="str">
            <v>MEM-PRO-011-WEI-WIS-6453</v>
          </cell>
          <cell r="E1313" t="str">
            <v>MP1-BIN DIVERT VALVE</v>
          </cell>
          <cell r="F1313" t="str">
            <v>P1</v>
          </cell>
          <cell r="G1313" t="str">
            <v>WET-IN</v>
          </cell>
          <cell r="H1313" t="str">
            <v>WET IN SYSTEM</v>
          </cell>
          <cell r="I1313"/>
          <cell r="J1313"/>
          <cell r="K1313"/>
          <cell r="L1313"/>
          <cell r="M1313"/>
          <cell r="N1313"/>
          <cell r="O1313"/>
          <cell r="P1313"/>
          <cell r="Q1313"/>
          <cell r="R1313"/>
          <cell r="S1313"/>
          <cell r="T1313"/>
          <cell r="U1313">
            <v>9</v>
          </cell>
          <cell r="V1313" t="str">
            <v>Run to Failure</v>
          </cell>
          <cell r="W1313"/>
        </row>
        <row r="1314">
          <cell r="D1314" t="str">
            <v>MEM-PRO-011-WEI-WIS-6454</v>
          </cell>
          <cell r="E1314" t="str">
            <v>MP1-BIN DIVERT VALVE</v>
          </cell>
          <cell r="F1314" t="str">
            <v>P1</v>
          </cell>
          <cell r="G1314" t="str">
            <v>WET-IN</v>
          </cell>
          <cell r="H1314" t="str">
            <v>WET IN SYSTEM</v>
          </cell>
          <cell r="I1314"/>
          <cell r="J1314"/>
          <cell r="K1314"/>
          <cell r="L1314"/>
          <cell r="M1314"/>
          <cell r="N1314"/>
          <cell r="O1314"/>
          <cell r="P1314"/>
          <cell r="Q1314"/>
          <cell r="R1314"/>
          <cell r="S1314"/>
          <cell r="T1314"/>
          <cell r="U1314">
            <v>9</v>
          </cell>
          <cell r="V1314" t="str">
            <v>Run to Failure</v>
          </cell>
          <cell r="W1314"/>
        </row>
        <row r="1315">
          <cell r="D1315" t="str">
            <v>MEM-PRO-011-WEI-WIS-6455</v>
          </cell>
          <cell r="E1315" t="str">
            <v>MP1-BIN DIVERT VALVE</v>
          </cell>
          <cell r="F1315" t="str">
            <v>P1</v>
          </cell>
          <cell r="G1315" t="str">
            <v>WET-IN</v>
          </cell>
          <cell r="H1315" t="str">
            <v>WET IN SYSTEM</v>
          </cell>
          <cell r="I1315"/>
          <cell r="J1315"/>
          <cell r="K1315"/>
          <cell r="L1315"/>
          <cell r="M1315"/>
          <cell r="N1315"/>
          <cell r="O1315"/>
          <cell r="P1315"/>
          <cell r="Q1315"/>
          <cell r="R1315"/>
          <cell r="S1315"/>
          <cell r="T1315"/>
          <cell r="U1315">
            <v>9</v>
          </cell>
          <cell r="V1315" t="str">
            <v>Run to Failure</v>
          </cell>
          <cell r="W1315"/>
        </row>
        <row r="1316">
          <cell r="D1316" t="str">
            <v>MEM-PRO-011-WEI-WIS-6456</v>
          </cell>
          <cell r="E1316" t="str">
            <v>MP1-BIN DIVERT VALVE</v>
          </cell>
          <cell r="F1316" t="str">
            <v>P1</v>
          </cell>
          <cell r="G1316" t="str">
            <v>WET-IN</v>
          </cell>
          <cell r="H1316" t="str">
            <v>WET IN SYSTEM</v>
          </cell>
          <cell r="I1316"/>
          <cell r="J1316"/>
          <cell r="K1316"/>
          <cell r="L1316"/>
          <cell r="M1316"/>
          <cell r="N1316"/>
          <cell r="O1316"/>
          <cell r="P1316"/>
          <cell r="Q1316"/>
          <cell r="R1316"/>
          <cell r="S1316"/>
          <cell r="T1316"/>
          <cell r="U1316">
            <v>9</v>
          </cell>
          <cell r="V1316" t="str">
            <v>Run to Failure</v>
          </cell>
          <cell r="W1316"/>
        </row>
        <row r="1317">
          <cell r="D1317" t="str">
            <v>MEM-PRO-011-WEI-WIS-6469</v>
          </cell>
          <cell r="E1317" t="str">
            <v>MP1-LIME BIN 7A LIVE BIN BOTTOM</v>
          </cell>
          <cell r="F1317" t="str">
            <v>P1</v>
          </cell>
          <cell r="G1317" t="str">
            <v>WET-IN</v>
          </cell>
          <cell r="H1317" t="str">
            <v>WET IN SYSTEM</v>
          </cell>
          <cell r="I1317"/>
          <cell r="J1317"/>
          <cell r="K1317"/>
          <cell r="L1317"/>
          <cell r="M1317"/>
          <cell r="N1317"/>
          <cell r="O1317"/>
          <cell r="P1317"/>
          <cell r="Q1317"/>
          <cell r="R1317"/>
          <cell r="S1317"/>
          <cell r="T1317"/>
          <cell r="U1317">
            <v>9</v>
          </cell>
          <cell r="V1317" t="str">
            <v>Run to Failure</v>
          </cell>
          <cell r="W1317"/>
        </row>
        <row r="1318">
          <cell r="D1318" t="str">
            <v>MEM-PRO-011-WEI-WIS-6471</v>
          </cell>
          <cell r="E1318" t="str">
            <v>MP1-LIME BIN 7A DISCH SLIDE GATE</v>
          </cell>
          <cell r="F1318" t="str">
            <v>P1</v>
          </cell>
          <cell r="G1318" t="str">
            <v>WET-IN</v>
          </cell>
          <cell r="H1318" t="str">
            <v>WET IN SYSTEM</v>
          </cell>
          <cell r="I1318"/>
          <cell r="J1318"/>
          <cell r="K1318"/>
          <cell r="L1318"/>
          <cell r="M1318"/>
          <cell r="N1318"/>
          <cell r="O1318"/>
          <cell r="P1318"/>
          <cell r="Q1318"/>
          <cell r="R1318"/>
          <cell r="S1318"/>
          <cell r="T1318"/>
          <cell r="U1318">
            <v>9</v>
          </cell>
          <cell r="V1318" t="str">
            <v>Run to Failure</v>
          </cell>
          <cell r="W1318"/>
        </row>
        <row r="1319">
          <cell r="D1319" t="str">
            <v>MEM-PRO-011-WSH-CWH-4315</v>
          </cell>
          <cell r="E1319" t="str">
            <v>MP1-C30 FEED TANK(PPT Tank)</v>
          </cell>
          <cell r="F1319" t="str">
            <v>P1</v>
          </cell>
          <cell r="G1319" t="str">
            <v>WASHING</v>
          </cell>
          <cell r="H1319" t="str">
            <v>CURD WASHING</v>
          </cell>
          <cell r="I1319" t="str">
            <v>Motor AC</v>
          </cell>
          <cell r="J1319"/>
          <cell r="K1319"/>
          <cell r="L1319"/>
          <cell r="M1319"/>
          <cell r="N1319"/>
          <cell r="O1319"/>
          <cell r="P1319"/>
          <cell r="Q1319"/>
          <cell r="R1319"/>
          <cell r="S1319"/>
          <cell r="T1319" t="str">
            <v>24-MTH I/E MP1 C30 FD TK LEVEL X-MT</v>
          </cell>
          <cell r="U1319">
            <v>8</v>
          </cell>
          <cell r="V1319" t="str">
            <v>Stratagy</v>
          </cell>
          <cell r="W1319"/>
        </row>
        <row r="1320">
          <cell r="D1320" t="str">
            <v>MEM-PRO-011-XTR-1EX-4001</v>
          </cell>
          <cell r="E1320" t="str">
            <v>MP1-CLAR EXT TK DISCH STRAINER WEST</v>
          </cell>
          <cell r="F1320" t="str">
            <v>P1</v>
          </cell>
          <cell r="G1320" t="str">
            <v>EXTRACTION</v>
          </cell>
          <cell r="H1320" t="str">
            <v>1ST EXTRACTION</v>
          </cell>
          <cell r="I1320" t="str">
            <v>Strainer</v>
          </cell>
          <cell r="J1320"/>
          <cell r="K1320"/>
          <cell r="L1320"/>
          <cell r="M1320"/>
          <cell r="N1320"/>
          <cell r="O1320"/>
          <cell r="P1320"/>
          <cell r="Q1320"/>
          <cell r="R1320"/>
          <cell r="S1320"/>
          <cell r="T1320"/>
          <cell r="U1320">
            <v>9</v>
          </cell>
          <cell r="V1320" t="str">
            <v>Run to Failure</v>
          </cell>
          <cell r="W1320"/>
        </row>
        <row r="1321">
          <cell r="D1321" t="str">
            <v>MEM-PRO-011-XTR-1EX-4002</v>
          </cell>
          <cell r="E1321" t="str">
            <v>MP1-CLAR EXT TK DISCH STRAINER EAST</v>
          </cell>
          <cell r="F1321" t="str">
            <v>P1</v>
          </cell>
          <cell r="G1321" t="str">
            <v>EXTRACTION</v>
          </cell>
          <cell r="H1321" t="str">
            <v>1ST EXTRACTION</v>
          </cell>
          <cell r="I1321" t="str">
            <v>Strainer</v>
          </cell>
          <cell r="J1321"/>
          <cell r="K1321"/>
          <cell r="L1321"/>
          <cell r="M1321"/>
          <cell r="N1321"/>
          <cell r="O1321"/>
          <cell r="P1321"/>
          <cell r="Q1321"/>
          <cell r="R1321"/>
          <cell r="S1321"/>
          <cell r="T1321"/>
          <cell r="U1321">
            <v>9</v>
          </cell>
          <cell r="V1321" t="str">
            <v>Run to Failure</v>
          </cell>
          <cell r="W1321"/>
        </row>
        <row r="1322">
          <cell r="D1322" t="str">
            <v>MEM-PRO-011-XTR-1EX-4005</v>
          </cell>
          <cell r="E1322" t="str">
            <v>MP1-1ST EXT TANK CIP DUMP VLV</v>
          </cell>
          <cell r="F1322" t="str">
            <v>P1</v>
          </cell>
          <cell r="G1322" t="str">
            <v>EXTRACTION</v>
          </cell>
          <cell r="H1322" t="str">
            <v>1ST EXTRACTION</v>
          </cell>
          <cell r="I1322" t="str">
            <v>Valve, Control Linear Motion</v>
          </cell>
          <cell r="J1322"/>
          <cell r="K1322"/>
          <cell r="L1322"/>
          <cell r="M1322"/>
          <cell r="N1322"/>
          <cell r="O1322"/>
          <cell r="P1322"/>
          <cell r="Q1322"/>
          <cell r="R1322"/>
          <cell r="S1322"/>
          <cell r="T1322"/>
          <cell r="U1322">
            <v>9</v>
          </cell>
          <cell r="V1322" t="str">
            <v>Run to Failure</v>
          </cell>
          <cell r="W1322"/>
        </row>
        <row r="1323">
          <cell r="D1323" t="str">
            <v>MEM-PRO-011-XTR-1EX-4159</v>
          </cell>
          <cell r="E1323" t="str">
            <v>MP1-P5400 90 DEG. WATER MAG FLOW METER</v>
          </cell>
          <cell r="F1323" t="str">
            <v>P1</v>
          </cell>
          <cell r="G1323" t="str">
            <v>EXTRACTION</v>
          </cell>
          <cell r="H1323" t="str">
            <v>1ST EXTRACTION</v>
          </cell>
          <cell r="I1323" t="str">
            <v>Flowmeter, Magnetic</v>
          </cell>
          <cell r="J1323"/>
          <cell r="K1323"/>
          <cell r="L1323" t="str">
            <v>flow meeter</v>
          </cell>
          <cell r="M1323"/>
          <cell r="N1323"/>
          <cell r="O1323"/>
          <cell r="P1323"/>
          <cell r="Q1323"/>
          <cell r="R1323"/>
          <cell r="S1323"/>
          <cell r="T1323"/>
          <cell r="U1323">
            <v>8</v>
          </cell>
          <cell r="V1323" t="str">
            <v>Stratagy</v>
          </cell>
          <cell r="W1323"/>
        </row>
        <row r="1324">
          <cell r="D1324" t="str">
            <v>MEM-PRO-011-XTR-1EX-4161</v>
          </cell>
          <cell r="E1324" t="str">
            <v>MP1-P5400 90 DEG WTR FLW CONT VALVE</v>
          </cell>
          <cell r="F1324" t="str">
            <v>P1</v>
          </cell>
          <cell r="G1324" t="str">
            <v>EXTRACTION</v>
          </cell>
          <cell r="H1324" t="str">
            <v>1ST EXTRACTION</v>
          </cell>
          <cell r="I1324" t="str">
            <v>Valve, Control Linear Motion</v>
          </cell>
          <cell r="J1324"/>
          <cell r="K1324"/>
          <cell r="L1324" t="str">
            <v>valve</v>
          </cell>
          <cell r="M1324"/>
          <cell r="N1324"/>
          <cell r="O1324"/>
          <cell r="P1324"/>
          <cell r="Q1324"/>
          <cell r="R1324"/>
          <cell r="S1324"/>
          <cell r="T1324"/>
          <cell r="U1324">
            <v>8</v>
          </cell>
          <cell r="V1324" t="str">
            <v>Stratagy</v>
          </cell>
          <cell r="W1324" t="str">
            <v>Do not use</v>
          </cell>
        </row>
        <row r="1325">
          <cell r="D1325" t="str">
            <v>MEM-PRO-011-XTR-1EX-4165</v>
          </cell>
          <cell r="E1325" t="str">
            <v>MP1-1ST EXT TANK LEVEL TRANSMITTER</v>
          </cell>
          <cell r="F1325" t="str">
            <v>P1</v>
          </cell>
          <cell r="G1325" t="str">
            <v>EXTRACTION</v>
          </cell>
          <cell r="H1325" t="str">
            <v>1ST EXTRACTION</v>
          </cell>
          <cell r="I1325" t="str">
            <v>Level Transmitter,Differential</v>
          </cell>
          <cell r="J1325"/>
          <cell r="K1325"/>
          <cell r="L1325"/>
          <cell r="M1325"/>
          <cell r="N1325"/>
          <cell r="O1325"/>
          <cell r="P1325"/>
          <cell r="Q1325"/>
          <cell r="R1325"/>
          <cell r="S1325"/>
          <cell r="T1325" t="str">
            <v>24-MTH I/E ROSE LEVEL X-MTR</v>
          </cell>
          <cell r="U1325">
            <v>8</v>
          </cell>
          <cell r="V1325" t="str">
            <v>Stratagy</v>
          </cell>
          <cell r="W1325"/>
        </row>
        <row r="1326">
          <cell r="D1326" t="str">
            <v>MEM-PRO-011-XTR-1EX-9331</v>
          </cell>
          <cell r="E1326" t="str">
            <v>ALFA LAVAL DECANTER LUBE UNIT</v>
          </cell>
          <cell r="F1326" t="str">
            <v>P1</v>
          </cell>
          <cell r="G1326" t="str">
            <v>EXTRACTION</v>
          </cell>
          <cell r="H1326" t="str">
            <v>1ST EXTRACTION</v>
          </cell>
          <cell r="I1326"/>
          <cell r="J1326"/>
          <cell r="K1326"/>
          <cell r="L1326"/>
          <cell r="M1326"/>
          <cell r="N1326"/>
          <cell r="O1326"/>
          <cell r="P1326"/>
          <cell r="Q1326"/>
          <cell r="R1326"/>
          <cell r="S1326"/>
          <cell r="T1326"/>
          <cell r="U1326">
            <v>9</v>
          </cell>
          <cell r="V1326" t="str">
            <v>Run to Failure</v>
          </cell>
          <cell r="W1326"/>
        </row>
        <row r="1327">
          <cell r="D1327" t="str">
            <v>MEM-PRO-011-XTR-2EX-4260</v>
          </cell>
          <cell r="E1327" t="str">
            <v>MP1-2ND EXTRACTION FEED POT</v>
          </cell>
          <cell r="F1327" t="str">
            <v>P1</v>
          </cell>
          <cell r="G1327" t="str">
            <v>EXTRACTION</v>
          </cell>
          <cell r="H1327" t="str">
            <v>2ND EXTRACTION</v>
          </cell>
          <cell r="I1327" t="str">
            <v>Analyzer, PH-ORP Transmitter</v>
          </cell>
          <cell r="J1327"/>
          <cell r="K1327"/>
          <cell r="L1327"/>
          <cell r="M1327"/>
          <cell r="N1327"/>
          <cell r="O1327"/>
          <cell r="P1327"/>
          <cell r="Q1327"/>
          <cell r="R1327"/>
          <cell r="S1327"/>
          <cell r="T1327"/>
          <cell r="U1327">
            <v>9</v>
          </cell>
          <cell r="V1327" t="str">
            <v>Run to Failure</v>
          </cell>
          <cell r="W1327"/>
        </row>
        <row r="1328">
          <cell r="D1328" t="str">
            <v>MEM-PRO-011-XTR-3EX-0716</v>
          </cell>
          <cell r="E1328" t="str">
            <v>LUBRICATION UNIT - NX DCNTRS</v>
          </cell>
          <cell r="F1328" t="str">
            <v>P1</v>
          </cell>
          <cell r="G1328" t="str">
            <v>EXTRACTION</v>
          </cell>
          <cell r="H1328" t="str">
            <v>3RD EXTRACTION</v>
          </cell>
          <cell r="I1328"/>
          <cell r="J1328"/>
          <cell r="K1328"/>
          <cell r="L1328"/>
          <cell r="M1328"/>
          <cell r="N1328"/>
          <cell r="O1328"/>
          <cell r="P1328"/>
          <cell r="Q1328"/>
          <cell r="R1328"/>
          <cell r="S1328"/>
          <cell r="T1328"/>
          <cell r="U1328">
            <v>9</v>
          </cell>
          <cell r="V1328" t="str">
            <v>Run to Failure</v>
          </cell>
          <cell r="W1328"/>
        </row>
        <row r="1329">
          <cell r="D1329" t="str">
            <v>MEM-PRO-011-XTR-3EX-2628</v>
          </cell>
          <cell r="E1329" t="str">
            <v>TANK - 1st EXT EAST DCNTR OF</v>
          </cell>
          <cell r="F1329" t="str">
            <v>P1</v>
          </cell>
          <cell r="G1329" t="str">
            <v>EXTRACTION</v>
          </cell>
          <cell r="H1329" t="str">
            <v>3RD EXTRACTION</v>
          </cell>
          <cell r="I1329" t="str">
            <v>Tank</v>
          </cell>
          <cell r="J1329"/>
          <cell r="K1329"/>
          <cell r="L1329"/>
          <cell r="M1329"/>
          <cell r="N1329"/>
          <cell r="O1329"/>
          <cell r="P1329"/>
          <cell r="Q1329"/>
          <cell r="R1329"/>
          <cell r="S1329"/>
          <cell r="T1329"/>
          <cell r="U1329">
            <v>9</v>
          </cell>
          <cell r="V1329" t="str">
            <v>Run to Failure</v>
          </cell>
          <cell r="W1329"/>
        </row>
        <row r="1330">
          <cell r="D1330" t="str">
            <v>MEM-PRO-011-XTR-3EX-7232</v>
          </cell>
          <cell r="E1330" t="str">
            <v>TANK - 3RD EXT DCNTR OF</v>
          </cell>
          <cell r="F1330" t="str">
            <v>P1</v>
          </cell>
          <cell r="G1330" t="str">
            <v>EXTRACTION</v>
          </cell>
          <cell r="H1330" t="str">
            <v>3RD EXTRACTION</v>
          </cell>
          <cell r="I1330" t="str">
            <v>Tank</v>
          </cell>
          <cell r="J1330"/>
          <cell r="K1330"/>
          <cell r="L1330"/>
          <cell r="M1330"/>
          <cell r="N1330"/>
          <cell r="O1330"/>
          <cell r="P1330"/>
          <cell r="Q1330"/>
          <cell r="R1330"/>
          <cell r="S1330"/>
          <cell r="T1330"/>
          <cell r="U1330">
            <v>9</v>
          </cell>
          <cell r="V1330" t="str">
            <v>Run to Failure</v>
          </cell>
          <cell r="W1330"/>
        </row>
        <row r="1331">
          <cell r="D1331" t="str">
            <v>MEM-PRO-010-OPA-AEQ-1277</v>
          </cell>
          <cell r="E1331" t="str">
            <v>MP1A-BAG POPPER - AZO</v>
          </cell>
          <cell r="F1331" t="str">
            <v>shared systems</v>
          </cell>
          <cell r="G1331" t="str">
            <v>OLD PHASE 1A</v>
          </cell>
          <cell r="H1331" t="str">
            <v>ABANDONED EQUIPMENT</v>
          </cell>
          <cell r="I1331"/>
          <cell r="J1331"/>
          <cell r="K1331"/>
          <cell r="L1331"/>
          <cell r="M1331"/>
          <cell r="N1331"/>
          <cell r="O1331"/>
          <cell r="P1331"/>
          <cell r="Q1331"/>
          <cell r="R1331"/>
          <cell r="S1331"/>
          <cell r="T1331"/>
          <cell r="U1331">
            <v>9</v>
          </cell>
          <cell r="V1331" t="str">
            <v>Run to Failure</v>
          </cell>
          <cell r="W1331" t="str">
            <v>do not have</v>
          </cell>
        </row>
        <row r="1332">
          <cell r="D1332" t="str">
            <v>MEM-PRO-010-OPA-AEQ-1278</v>
          </cell>
          <cell r="E1332" t="str">
            <v>MP1A-BEHN PACKER FEED HOPPER</v>
          </cell>
          <cell r="F1332" t="str">
            <v>shared systems</v>
          </cell>
          <cell r="G1332" t="str">
            <v>OLD PHASE 1A</v>
          </cell>
          <cell r="H1332" t="str">
            <v>ABANDONED EQUIPMENT</v>
          </cell>
          <cell r="I1332"/>
          <cell r="J1332"/>
          <cell r="K1332"/>
          <cell r="L1332"/>
          <cell r="M1332"/>
          <cell r="N1332"/>
          <cell r="O1332"/>
          <cell r="P1332"/>
          <cell r="Q1332"/>
          <cell r="R1332"/>
          <cell r="S1332"/>
          <cell r="T1332"/>
          <cell r="U1332">
            <v>9</v>
          </cell>
          <cell r="V1332" t="str">
            <v>Run to Failure</v>
          </cell>
          <cell r="W1332" t="str">
            <v>do not have</v>
          </cell>
        </row>
        <row r="1333">
          <cell r="D1333" t="str">
            <v>MEM-PRO-010-OPA-AEQ-1279</v>
          </cell>
          <cell r="E1333" t="str">
            <v>MP1A-BEHN PACKER</v>
          </cell>
          <cell r="F1333" t="str">
            <v>shared systems</v>
          </cell>
          <cell r="G1333" t="str">
            <v>OLD PHASE 1A</v>
          </cell>
          <cell r="H1333" t="str">
            <v>ABANDONED EQUIPMENT</v>
          </cell>
          <cell r="I1333"/>
          <cell r="J1333"/>
          <cell r="K1333"/>
          <cell r="L1333"/>
          <cell r="M1333"/>
          <cell r="N1333"/>
          <cell r="O1333"/>
          <cell r="P1333"/>
          <cell r="Q1333"/>
          <cell r="R1333"/>
          <cell r="S1333"/>
          <cell r="T1333"/>
          <cell r="U1333">
            <v>9</v>
          </cell>
          <cell r="V1333" t="str">
            <v>Run to Failure</v>
          </cell>
          <cell r="W1333" t="str">
            <v>do not have</v>
          </cell>
        </row>
        <row r="1334">
          <cell r="D1334" t="str">
            <v>MEM-PRO-010-OPA-AEQ-1280</v>
          </cell>
          <cell r="E1334" t="str">
            <v>MP1A-BEHN PACKER ASPIRATION FILTER</v>
          </cell>
          <cell r="F1334" t="str">
            <v>shared systems</v>
          </cell>
          <cell r="G1334" t="str">
            <v>OLD PHASE 1A</v>
          </cell>
          <cell r="H1334" t="str">
            <v>ABANDONED EQUIPMENT</v>
          </cell>
          <cell r="I1334"/>
          <cell r="J1334"/>
          <cell r="K1334"/>
          <cell r="L1334"/>
          <cell r="M1334"/>
          <cell r="N1334"/>
          <cell r="O1334"/>
          <cell r="P1334"/>
          <cell r="Q1334"/>
          <cell r="R1334"/>
          <cell r="S1334"/>
          <cell r="T1334"/>
          <cell r="U1334">
            <v>9</v>
          </cell>
          <cell r="V1334" t="str">
            <v>Run to Failure</v>
          </cell>
          <cell r="W1334" t="str">
            <v>do not have</v>
          </cell>
        </row>
        <row r="1335">
          <cell r="D1335" t="str">
            <v>MEM-PRO-010-OPA-AEQ-1281</v>
          </cell>
          <cell r="E1335" t="str">
            <v>MP1A-ASPIRATION FILTER ROTARY VALVE</v>
          </cell>
          <cell r="F1335" t="str">
            <v>shared systems</v>
          </cell>
          <cell r="G1335" t="str">
            <v>OLD PHASE 1A</v>
          </cell>
          <cell r="H1335" t="str">
            <v>ABANDONED EQUIPMENT</v>
          </cell>
          <cell r="I1335"/>
          <cell r="J1335"/>
          <cell r="K1335"/>
          <cell r="L1335"/>
          <cell r="M1335"/>
          <cell r="N1335"/>
          <cell r="O1335"/>
          <cell r="P1335"/>
          <cell r="Q1335"/>
          <cell r="R1335"/>
          <cell r="S1335"/>
          <cell r="T1335"/>
          <cell r="U1335">
            <v>9</v>
          </cell>
          <cell r="V1335" t="str">
            <v>Run to Failure</v>
          </cell>
          <cell r="W1335" t="str">
            <v>do not have</v>
          </cell>
        </row>
        <row r="1336">
          <cell r="D1336" t="str">
            <v>MEM-PRO-010-OPA-AEQ-1283</v>
          </cell>
          <cell r="E1336" t="str">
            <v>MP1A-VIBRATOR PACKER FEED HOPPER</v>
          </cell>
          <cell r="F1336" t="str">
            <v>shared systems</v>
          </cell>
          <cell r="G1336" t="str">
            <v>OLD PHASE 1A</v>
          </cell>
          <cell r="H1336" t="str">
            <v>ABANDONED EQUIPMENT</v>
          </cell>
          <cell r="I1336"/>
          <cell r="J1336"/>
          <cell r="K1336"/>
          <cell r="L1336"/>
          <cell r="M1336"/>
          <cell r="N1336"/>
          <cell r="O1336"/>
          <cell r="P1336"/>
          <cell r="Q1336"/>
          <cell r="R1336"/>
          <cell r="S1336"/>
          <cell r="T1336"/>
          <cell r="U1336">
            <v>9</v>
          </cell>
          <cell r="V1336" t="str">
            <v>Run to Failure</v>
          </cell>
          <cell r="W1336" t="str">
            <v>do not have</v>
          </cell>
        </row>
        <row r="1337">
          <cell r="D1337" t="str">
            <v>MEM-PRO-010-P3A-AEQ-6492</v>
          </cell>
          <cell r="E1337" t="str">
            <v>MP3A-DRYER BKDRFT COLLECTOR</v>
          </cell>
          <cell r="F1337" t="str">
            <v>shared systems</v>
          </cell>
          <cell r="G1337" t="str">
            <v>OLD PHASE3A</v>
          </cell>
          <cell r="H1337" t="str">
            <v>ABANDONED EQUIPMENT</v>
          </cell>
          <cell r="I1337" t="str">
            <v>Tank</v>
          </cell>
          <cell r="J1337"/>
          <cell r="K1337"/>
          <cell r="L1337"/>
          <cell r="M1337"/>
          <cell r="N1337"/>
          <cell r="O1337"/>
          <cell r="P1337"/>
          <cell r="Q1337"/>
          <cell r="R1337"/>
          <cell r="S1337"/>
          <cell r="T1337"/>
          <cell r="U1337">
            <v>9</v>
          </cell>
          <cell r="V1337" t="str">
            <v>Run to Failure</v>
          </cell>
          <cell r="W1337" t="str">
            <v>do not have</v>
          </cell>
        </row>
        <row r="1338">
          <cell r="D1338" t="str">
            <v>MEM-PRO-010-P3A-AEQ-6499</v>
          </cell>
          <cell r="E1338" t="str">
            <v>MP3A-DRYER BURNER CHAMBER DAMPER EAST</v>
          </cell>
          <cell r="F1338" t="str">
            <v>shared systems</v>
          </cell>
          <cell r="G1338" t="str">
            <v>OLD PHASE3A</v>
          </cell>
          <cell r="H1338" t="str">
            <v>ABANDONED EQUIPMENT</v>
          </cell>
          <cell r="I1338" t="str">
            <v>Damper</v>
          </cell>
          <cell r="J1338"/>
          <cell r="K1338"/>
          <cell r="L1338"/>
          <cell r="M1338"/>
          <cell r="N1338"/>
          <cell r="O1338"/>
          <cell r="P1338"/>
          <cell r="Q1338"/>
          <cell r="R1338"/>
          <cell r="S1338"/>
          <cell r="T1338"/>
          <cell r="U1338">
            <v>9</v>
          </cell>
          <cell r="V1338" t="str">
            <v>Run to Failure</v>
          </cell>
          <cell r="W1338" t="str">
            <v>do not have</v>
          </cell>
        </row>
        <row r="1339">
          <cell r="D1339" t="str">
            <v>MEM-PRO-010-P3A-AEQ-6500</v>
          </cell>
          <cell r="E1339" t="str">
            <v>MP3A-DRYER BURNER CHAMBER DAMPER WEST</v>
          </cell>
          <cell r="F1339" t="str">
            <v>shared systems</v>
          </cell>
          <cell r="G1339" t="str">
            <v>OLD PHASE3A</v>
          </cell>
          <cell r="H1339" t="str">
            <v>ABANDONED EQUIPMENT</v>
          </cell>
          <cell r="I1339" t="str">
            <v>Damper</v>
          </cell>
          <cell r="J1339"/>
          <cell r="K1339"/>
          <cell r="L1339"/>
          <cell r="M1339"/>
          <cell r="N1339"/>
          <cell r="O1339"/>
          <cell r="P1339"/>
          <cell r="Q1339"/>
          <cell r="R1339"/>
          <cell r="S1339"/>
          <cell r="T1339"/>
          <cell r="U1339">
            <v>9</v>
          </cell>
          <cell r="V1339" t="str">
            <v>Run to Failure</v>
          </cell>
          <cell r="W1339" t="str">
            <v>do not have</v>
          </cell>
        </row>
        <row r="1340">
          <cell r="D1340" t="str">
            <v>MEM-PRO-010-P3A-AEQ-6519</v>
          </cell>
          <cell r="E1340" t="str">
            <v>MP3A-BURNER CHAMBER</v>
          </cell>
          <cell r="F1340" t="str">
            <v>shared systems</v>
          </cell>
          <cell r="G1340" t="str">
            <v>OLD PHASE3A</v>
          </cell>
          <cell r="H1340" t="str">
            <v>ABANDONED EQUIPMENT</v>
          </cell>
          <cell r="I1340" t="str">
            <v>Valve, Power Actuated Block</v>
          </cell>
          <cell r="J1340"/>
          <cell r="K1340"/>
          <cell r="L1340"/>
          <cell r="M1340"/>
          <cell r="N1340"/>
          <cell r="O1340"/>
          <cell r="P1340"/>
          <cell r="Q1340"/>
          <cell r="R1340"/>
          <cell r="S1340"/>
          <cell r="T1340"/>
          <cell r="U1340">
            <v>9</v>
          </cell>
          <cell r="V1340" t="str">
            <v>Run to Failure</v>
          </cell>
          <cell r="W1340" t="str">
            <v>do not have</v>
          </cell>
        </row>
        <row r="1341">
          <cell r="D1341" t="str">
            <v>MEM-PRO-011-PKG-BLD-1239</v>
          </cell>
          <cell r="E1341" t="str">
            <v>MP1-LEC. TANK HI LEVEL SW. (LSH-129)</v>
          </cell>
          <cell r="F1341" t="str">
            <v>P1</v>
          </cell>
          <cell r="G1341" t="str">
            <v>PACKAGING</v>
          </cell>
          <cell r="H1341" t="str">
            <v>BLENDING</v>
          </cell>
          <cell r="I1341"/>
          <cell r="J1341"/>
          <cell r="K1341"/>
          <cell r="L1341"/>
          <cell r="M1341"/>
          <cell r="N1341"/>
          <cell r="O1341"/>
          <cell r="P1341"/>
          <cell r="Q1341"/>
          <cell r="R1341"/>
          <cell r="S1341"/>
          <cell r="T1341"/>
          <cell r="U1341">
            <v>9</v>
          </cell>
          <cell r="V1341" t="str">
            <v>Run to Failure</v>
          </cell>
          <cell r="W1341"/>
        </row>
        <row r="1342">
          <cell r="D1342" t="str">
            <v>MEM-PRO-011-PKG-BLD-5378</v>
          </cell>
          <cell r="E1342" t="str">
            <v>MP1B-MSP BLENDER TO P1B KNIFE GATE</v>
          </cell>
          <cell r="F1342" t="str">
            <v>P1</v>
          </cell>
          <cell r="G1342" t="str">
            <v>PACKAGING</v>
          </cell>
          <cell r="H1342" t="str">
            <v>BLENDING</v>
          </cell>
          <cell r="I1342" t="str">
            <v>Switch</v>
          </cell>
          <cell r="J1342"/>
          <cell r="K1342"/>
          <cell r="L1342"/>
          <cell r="M1342"/>
          <cell r="N1342"/>
          <cell r="O1342"/>
          <cell r="P1342"/>
          <cell r="Q1342"/>
          <cell r="R1342"/>
          <cell r="S1342"/>
          <cell r="T1342"/>
          <cell r="U1342">
            <v>9</v>
          </cell>
          <cell r="V1342" t="str">
            <v>Run to Failure</v>
          </cell>
          <cell r="W1342"/>
        </row>
        <row r="1343">
          <cell r="D1343" t="str">
            <v>MEM-PRO-011-PKG-BLD-5379</v>
          </cell>
          <cell r="E1343" t="str">
            <v>MP1B-MSP BLENDER TO P1B FOX FLOW VALVE</v>
          </cell>
          <cell r="F1343" t="str">
            <v>P1</v>
          </cell>
          <cell r="G1343" t="str">
            <v>PACKAGING</v>
          </cell>
          <cell r="H1343" t="str">
            <v>BLENDING</v>
          </cell>
          <cell r="I1343" t="str">
            <v>Transducer</v>
          </cell>
          <cell r="J1343"/>
          <cell r="K1343"/>
          <cell r="L1343"/>
          <cell r="M1343"/>
          <cell r="N1343"/>
          <cell r="O1343"/>
          <cell r="P1343"/>
          <cell r="Q1343"/>
          <cell r="R1343"/>
          <cell r="S1343"/>
          <cell r="T1343"/>
          <cell r="U1343">
            <v>9</v>
          </cell>
          <cell r="V1343" t="str">
            <v>Run to Failure</v>
          </cell>
          <cell r="W1343"/>
        </row>
        <row r="1344">
          <cell r="D1344" t="str">
            <v>MEM-PRO-011-PKG-BLD-6625</v>
          </cell>
          <cell r="E1344" t="str">
            <v>MP1B-PRODUCT COLLECTOR</v>
          </cell>
          <cell r="F1344" t="str">
            <v>P1</v>
          </cell>
          <cell r="G1344" t="str">
            <v>PACKAGING</v>
          </cell>
          <cell r="H1344" t="str">
            <v>BLENDING</v>
          </cell>
          <cell r="I1344" t="str">
            <v>Filter</v>
          </cell>
          <cell r="J1344"/>
          <cell r="K1344"/>
          <cell r="L1344"/>
          <cell r="M1344"/>
          <cell r="N1344"/>
          <cell r="O1344"/>
          <cell r="P1344"/>
          <cell r="Q1344"/>
          <cell r="R1344"/>
          <cell r="S1344"/>
          <cell r="T1344"/>
          <cell r="U1344">
            <v>9</v>
          </cell>
          <cell r="V1344" t="str">
            <v>Run to Failure</v>
          </cell>
          <cell r="W1344"/>
        </row>
        <row r="1345">
          <cell r="D1345" t="str">
            <v>MEM-PRO-011-PKG-BLD-6630</v>
          </cell>
          <cell r="E1345" t="str">
            <v>MP1B-PRODUCT COLLECTOR</v>
          </cell>
          <cell r="F1345" t="str">
            <v>P1</v>
          </cell>
          <cell r="G1345" t="str">
            <v>PACKAGING</v>
          </cell>
          <cell r="H1345" t="str">
            <v>BLENDING</v>
          </cell>
          <cell r="I1345" t="str">
            <v>Pressure Transmitter, Differnt</v>
          </cell>
          <cell r="J1345"/>
          <cell r="K1345"/>
          <cell r="L1345"/>
          <cell r="M1345"/>
          <cell r="N1345"/>
          <cell r="O1345"/>
          <cell r="P1345"/>
          <cell r="Q1345"/>
          <cell r="R1345"/>
          <cell r="S1345"/>
          <cell r="T1345"/>
          <cell r="U1345">
            <v>9</v>
          </cell>
          <cell r="V1345" t="str">
            <v>Run to Failure</v>
          </cell>
          <cell r="W1345"/>
        </row>
        <row r="1346">
          <cell r="D1346" t="str">
            <v>MEM-PRO-011-PKG-BLD-6645</v>
          </cell>
          <cell r="E1346" t="str">
            <v>MP1B-PRODUCT COLLECTOR SURGE BIN</v>
          </cell>
          <cell r="F1346" t="str">
            <v>P1</v>
          </cell>
          <cell r="G1346" t="str">
            <v>PACKAGING</v>
          </cell>
          <cell r="H1346" t="str">
            <v>BLENDING</v>
          </cell>
          <cell r="I1346" t="str">
            <v>Level Switch, Capacitance/RF</v>
          </cell>
          <cell r="J1346"/>
          <cell r="K1346"/>
          <cell r="L1346"/>
          <cell r="M1346"/>
          <cell r="N1346"/>
          <cell r="O1346"/>
          <cell r="P1346"/>
          <cell r="Q1346"/>
          <cell r="R1346"/>
          <cell r="S1346"/>
          <cell r="T1346"/>
          <cell r="U1346">
            <v>9</v>
          </cell>
          <cell r="V1346" t="str">
            <v>Run to Failure</v>
          </cell>
          <cell r="W1346"/>
        </row>
        <row r="1347">
          <cell r="D1347" t="str">
            <v>MEM-PRO-011-PKG-BLD-6651</v>
          </cell>
          <cell r="E1347" t="str">
            <v>MP1B-SEMI-BULK LINE SLIDE GATE VALVE</v>
          </cell>
          <cell r="F1347" t="str">
            <v>P1</v>
          </cell>
          <cell r="G1347" t="str">
            <v>PACKAGING</v>
          </cell>
          <cell r="H1347" t="str">
            <v>BLENDING</v>
          </cell>
          <cell r="I1347" t="str">
            <v>Transducer</v>
          </cell>
          <cell r="J1347"/>
          <cell r="K1347"/>
          <cell r="L1347"/>
          <cell r="M1347"/>
          <cell r="N1347"/>
          <cell r="O1347"/>
          <cell r="P1347"/>
          <cell r="Q1347"/>
          <cell r="R1347"/>
          <cell r="S1347"/>
          <cell r="T1347"/>
          <cell r="U1347">
            <v>9</v>
          </cell>
          <cell r="V1347" t="str">
            <v>Run to Failure</v>
          </cell>
          <cell r="W1347"/>
        </row>
        <row r="1348">
          <cell r="D1348" t="str">
            <v>MEM-PRO-011-PKG-BLD-6656</v>
          </cell>
          <cell r="E1348" t="str">
            <v>MP1B-BLENDER DCE FILTER</v>
          </cell>
          <cell r="F1348" t="str">
            <v>P1</v>
          </cell>
          <cell r="G1348" t="str">
            <v>PACKAGING</v>
          </cell>
          <cell r="H1348" t="str">
            <v>BLENDING</v>
          </cell>
          <cell r="I1348"/>
          <cell r="J1348"/>
          <cell r="K1348"/>
          <cell r="L1348"/>
          <cell r="M1348"/>
          <cell r="N1348"/>
          <cell r="O1348"/>
          <cell r="P1348"/>
          <cell r="Q1348"/>
          <cell r="R1348"/>
          <cell r="S1348"/>
          <cell r="T1348"/>
          <cell r="U1348">
            <v>9</v>
          </cell>
          <cell r="V1348" t="str">
            <v>Run to Failure</v>
          </cell>
          <cell r="W1348"/>
        </row>
        <row r="1349">
          <cell r="D1349" t="str">
            <v>MEM-PRO-011-PKG-BLD-6658</v>
          </cell>
          <cell r="E1349" t="str">
            <v>MP1B-BLENDER SEAL BLOWER HIGH PRESS SW</v>
          </cell>
          <cell r="F1349" t="str">
            <v>P1</v>
          </cell>
          <cell r="G1349" t="str">
            <v>PACKAGING</v>
          </cell>
          <cell r="H1349" t="str">
            <v>BLENDING</v>
          </cell>
          <cell r="I1349" t="str">
            <v>Pressure Switch</v>
          </cell>
          <cell r="J1349"/>
          <cell r="K1349"/>
          <cell r="L1349"/>
          <cell r="M1349"/>
          <cell r="N1349"/>
          <cell r="O1349"/>
          <cell r="P1349"/>
          <cell r="Q1349"/>
          <cell r="R1349"/>
          <cell r="S1349"/>
          <cell r="T1349"/>
          <cell r="U1349">
            <v>9</v>
          </cell>
          <cell r="V1349" t="str">
            <v>Run to Failure</v>
          </cell>
          <cell r="W1349"/>
        </row>
        <row r="1350">
          <cell r="D1350" t="str">
            <v>MEM-PRO-011-PKG-BLD-6686</v>
          </cell>
          <cell r="E1350" t="str">
            <v>MP1B-LECITHIN TANK HEATER</v>
          </cell>
          <cell r="F1350" t="str">
            <v>P1</v>
          </cell>
          <cell r="G1350" t="str">
            <v>PACKAGING</v>
          </cell>
          <cell r="H1350" t="str">
            <v>BLENDING</v>
          </cell>
          <cell r="I1350" t="str">
            <v>Motor AC</v>
          </cell>
          <cell r="J1350"/>
          <cell r="K1350"/>
          <cell r="L1350"/>
          <cell r="M1350"/>
          <cell r="N1350"/>
          <cell r="O1350"/>
          <cell r="P1350"/>
          <cell r="Q1350"/>
          <cell r="R1350"/>
          <cell r="S1350"/>
          <cell r="T1350"/>
          <cell r="U1350">
            <v>9</v>
          </cell>
          <cell r="V1350" t="str">
            <v>Run to Failure</v>
          </cell>
          <cell r="W1350"/>
        </row>
        <row r="1351">
          <cell r="D1351" t="str">
            <v>MEM-PRO-011-PKG-OPA-1114</v>
          </cell>
          <cell r="E1351" t="str">
            <v>MP1A-PRODUCT AIR INTAKE FILTER</v>
          </cell>
          <cell r="F1351" t="str">
            <v>P1</v>
          </cell>
          <cell r="G1351" t="str">
            <v>PACKAGING</v>
          </cell>
          <cell r="H1351" t="str">
            <v>OLD PHASE 1A</v>
          </cell>
          <cell r="I1351"/>
          <cell r="J1351"/>
          <cell r="K1351"/>
          <cell r="L1351"/>
          <cell r="M1351"/>
          <cell r="N1351"/>
          <cell r="O1351"/>
          <cell r="P1351"/>
          <cell r="Q1351"/>
          <cell r="R1351"/>
          <cell r="S1351"/>
          <cell r="T1351"/>
          <cell r="U1351">
            <v>9</v>
          </cell>
          <cell r="V1351" t="str">
            <v>Run to Failure</v>
          </cell>
          <cell r="W1351" t="str">
            <v>Do not use</v>
          </cell>
        </row>
        <row r="1352">
          <cell r="D1352" t="str">
            <v>MEM-PRO-011-PKG-OPA-1115</v>
          </cell>
          <cell r="E1352" t="str">
            <v>MP1A-PRODUCT BLENDING HOPPER</v>
          </cell>
          <cell r="F1352" t="str">
            <v>P1</v>
          </cell>
          <cell r="G1352" t="str">
            <v>PACKAGING</v>
          </cell>
          <cell r="H1352" t="str">
            <v>OLD PHASE 1A</v>
          </cell>
          <cell r="I1352"/>
          <cell r="J1352"/>
          <cell r="K1352"/>
          <cell r="L1352"/>
          <cell r="M1352"/>
          <cell r="N1352"/>
          <cell r="O1352"/>
          <cell r="P1352"/>
          <cell r="Q1352"/>
          <cell r="R1352"/>
          <cell r="S1352"/>
          <cell r="T1352"/>
          <cell r="U1352">
            <v>9</v>
          </cell>
          <cell r="V1352" t="str">
            <v>Run to Failure</v>
          </cell>
          <cell r="W1352" t="str">
            <v>Do not use</v>
          </cell>
        </row>
        <row r="1353">
          <cell r="D1353" t="str">
            <v>MEM-PRO-011-PKG-OPA-1116</v>
          </cell>
          <cell r="E1353" t="str">
            <v>MP1A-PRODUCT BLENDING HI-LEVEL PROBE</v>
          </cell>
          <cell r="F1353" t="str">
            <v>P1</v>
          </cell>
          <cell r="G1353" t="str">
            <v>PACKAGING</v>
          </cell>
          <cell r="H1353" t="str">
            <v>OLD PHASE 1A</v>
          </cell>
          <cell r="I1353"/>
          <cell r="J1353"/>
          <cell r="K1353"/>
          <cell r="L1353"/>
          <cell r="M1353"/>
          <cell r="N1353"/>
          <cell r="O1353"/>
          <cell r="P1353"/>
          <cell r="Q1353"/>
          <cell r="R1353"/>
          <cell r="S1353"/>
          <cell r="T1353"/>
          <cell r="U1353">
            <v>9</v>
          </cell>
          <cell r="V1353" t="str">
            <v>Run to Failure</v>
          </cell>
          <cell r="W1353" t="str">
            <v>Do not use</v>
          </cell>
        </row>
        <row r="1354">
          <cell r="D1354" t="str">
            <v>MEM-PRO-011-PKG-OPA-1118</v>
          </cell>
          <cell r="E1354" t="str">
            <v>MP1A-PRODUCT BLENDING AIR INTAKE FILTER</v>
          </cell>
          <cell r="F1354" t="str">
            <v>P1</v>
          </cell>
          <cell r="G1354" t="str">
            <v>PACKAGING</v>
          </cell>
          <cell r="H1354" t="str">
            <v>OLD PHASE 1A</v>
          </cell>
          <cell r="I1354"/>
          <cell r="J1354"/>
          <cell r="K1354"/>
          <cell r="L1354"/>
          <cell r="M1354"/>
          <cell r="N1354"/>
          <cell r="O1354"/>
          <cell r="P1354"/>
          <cell r="Q1354"/>
          <cell r="R1354"/>
          <cell r="S1354"/>
          <cell r="T1354"/>
          <cell r="U1354">
            <v>9</v>
          </cell>
          <cell r="V1354" t="str">
            <v>Run to Failure</v>
          </cell>
          <cell r="W1354" t="str">
            <v>Do not use</v>
          </cell>
        </row>
        <row r="1355">
          <cell r="D1355" t="str">
            <v>MEM-PRO-011-PKG-OPA-1157</v>
          </cell>
          <cell r="E1355" t="str">
            <v>MP1-AIR INLET FILTER</v>
          </cell>
          <cell r="F1355" t="str">
            <v>P1</v>
          </cell>
          <cell r="G1355" t="str">
            <v>PACKAGING</v>
          </cell>
          <cell r="H1355" t="str">
            <v>OLD PHASE 1A</v>
          </cell>
          <cell r="I1355"/>
          <cell r="J1355"/>
          <cell r="K1355"/>
          <cell r="L1355"/>
          <cell r="M1355"/>
          <cell r="N1355"/>
          <cell r="O1355"/>
          <cell r="P1355"/>
          <cell r="Q1355"/>
          <cell r="R1355"/>
          <cell r="S1355"/>
          <cell r="T1355"/>
          <cell r="U1355">
            <v>9</v>
          </cell>
          <cell r="V1355" t="str">
            <v>Run to Failure</v>
          </cell>
          <cell r="W1355" t="str">
            <v>Do not use</v>
          </cell>
        </row>
        <row r="1356">
          <cell r="D1356" t="str">
            <v>MEM-PRO-011-PKG-OPA-1158</v>
          </cell>
          <cell r="E1356" t="str">
            <v>MP1A-PACKER ASPIRATION FILTER</v>
          </cell>
          <cell r="F1356" t="str">
            <v>P1</v>
          </cell>
          <cell r="G1356" t="str">
            <v>PACKAGING</v>
          </cell>
          <cell r="H1356" t="str">
            <v>OLD PHASE 1A</v>
          </cell>
          <cell r="I1356"/>
          <cell r="J1356"/>
          <cell r="K1356"/>
          <cell r="L1356"/>
          <cell r="M1356"/>
          <cell r="N1356"/>
          <cell r="O1356"/>
          <cell r="P1356"/>
          <cell r="Q1356"/>
          <cell r="R1356"/>
          <cell r="S1356"/>
          <cell r="T1356"/>
          <cell r="U1356">
            <v>9</v>
          </cell>
          <cell r="V1356" t="str">
            <v>Run to Failure</v>
          </cell>
          <cell r="W1356" t="str">
            <v>Do not use</v>
          </cell>
        </row>
        <row r="1357">
          <cell r="D1357" t="str">
            <v>MEM-PRO-011-PKG-OPA-1160</v>
          </cell>
          <cell r="E1357" t="str">
            <v>MP1A-SLIDELL BAGGING MACHINE</v>
          </cell>
          <cell r="F1357" t="str">
            <v>P1</v>
          </cell>
          <cell r="G1357" t="str">
            <v>PACKAGING</v>
          </cell>
          <cell r="H1357" t="str">
            <v>OLD PHASE 1A</v>
          </cell>
          <cell r="I1357"/>
          <cell r="J1357"/>
          <cell r="K1357"/>
          <cell r="L1357"/>
          <cell r="M1357"/>
          <cell r="N1357"/>
          <cell r="O1357"/>
          <cell r="P1357"/>
          <cell r="Q1357"/>
          <cell r="R1357"/>
          <cell r="S1357"/>
          <cell r="T1357" t="str">
            <v>MTHLY AP SLIDELL MP1B PACKER</v>
          </cell>
          <cell r="U1357">
            <v>8</v>
          </cell>
          <cell r="V1357" t="str">
            <v>Stratagy</v>
          </cell>
          <cell r="W1357" t="str">
            <v>Do not use</v>
          </cell>
        </row>
        <row r="1358">
          <cell r="D1358" t="str">
            <v>MEM-PRO-011-PKG-OPA-1161</v>
          </cell>
          <cell r="E1358" t="str">
            <v>MP1A-ON-LINE CHECK WEIGH</v>
          </cell>
          <cell r="F1358" t="str">
            <v>P1</v>
          </cell>
          <cell r="G1358" t="str">
            <v>PACKAGING</v>
          </cell>
          <cell r="H1358" t="str">
            <v>OLD PHASE 1A</v>
          </cell>
          <cell r="I1358"/>
          <cell r="J1358"/>
          <cell r="K1358"/>
          <cell r="L1358"/>
          <cell r="M1358"/>
          <cell r="N1358"/>
          <cell r="O1358"/>
          <cell r="P1358"/>
          <cell r="Q1358"/>
          <cell r="R1358"/>
          <cell r="S1358"/>
          <cell r="T1358"/>
          <cell r="U1358">
            <v>9</v>
          </cell>
          <cell r="V1358" t="str">
            <v>Run to Failure</v>
          </cell>
          <cell r="W1358" t="str">
            <v>Do not use</v>
          </cell>
        </row>
        <row r="1359">
          <cell r="D1359" t="str">
            <v>MEM-PRO-011-PKG-OPA-1162</v>
          </cell>
          <cell r="E1359" t="str">
            <v>MP1A-PRODUCT BLENDING SAMPLER</v>
          </cell>
          <cell r="F1359" t="str">
            <v>P1</v>
          </cell>
          <cell r="G1359" t="str">
            <v>PACKAGING</v>
          </cell>
          <cell r="H1359" t="str">
            <v>OLD PHASE 1A</v>
          </cell>
          <cell r="I1359"/>
          <cell r="J1359"/>
          <cell r="K1359"/>
          <cell r="L1359"/>
          <cell r="M1359"/>
          <cell r="N1359"/>
          <cell r="O1359"/>
          <cell r="P1359"/>
          <cell r="Q1359"/>
          <cell r="R1359"/>
          <cell r="S1359"/>
          <cell r="T1359"/>
          <cell r="U1359">
            <v>9</v>
          </cell>
          <cell r="V1359" t="str">
            <v>Run to Failure</v>
          </cell>
          <cell r="W1359" t="str">
            <v>Do not use</v>
          </cell>
        </row>
        <row r="1360">
          <cell r="D1360" t="str">
            <v>MEM-PRO-011-PKG-OPA-1163</v>
          </cell>
          <cell r="E1360" t="str">
            <v>MP1A-GUSSET REFORMER</v>
          </cell>
          <cell r="F1360" t="str">
            <v>P1</v>
          </cell>
          <cell r="G1360" t="str">
            <v>PACKAGING</v>
          </cell>
          <cell r="H1360" t="str">
            <v>OLD PHASE 1A</v>
          </cell>
          <cell r="I1360"/>
          <cell r="J1360"/>
          <cell r="K1360"/>
          <cell r="L1360"/>
          <cell r="M1360"/>
          <cell r="N1360"/>
          <cell r="O1360"/>
          <cell r="P1360"/>
          <cell r="Q1360"/>
          <cell r="R1360"/>
          <cell r="S1360"/>
          <cell r="T1360"/>
          <cell r="U1360">
            <v>9</v>
          </cell>
          <cell r="V1360" t="str">
            <v>Run to Failure</v>
          </cell>
          <cell r="W1360" t="str">
            <v>Do not use</v>
          </cell>
        </row>
        <row r="1361">
          <cell r="D1361" t="str">
            <v>MEM-PRO-011-PKG-OPA-1165</v>
          </cell>
          <cell r="E1361" t="str">
            <v>MP1A-SEALER</v>
          </cell>
          <cell r="F1361" t="str">
            <v>P1</v>
          </cell>
          <cell r="G1361" t="str">
            <v>PACKAGING</v>
          </cell>
          <cell r="H1361" t="str">
            <v>OLD PHASE 1A</v>
          </cell>
          <cell r="I1361"/>
          <cell r="J1361"/>
          <cell r="K1361"/>
          <cell r="L1361"/>
          <cell r="M1361"/>
          <cell r="N1361"/>
          <cell r="O1361"/>
          <cell r="P1361"/>
          <cell r="Q1361"/>
          <cell r="R1361"/>
          <cell r="S1361"/>
          <cell r="T1361"/>
          <cell r="U1361">
            <v>9</v>
          </cell>
          <cell r="V1361" t="str">
            <v>Run to Failure</v>
          </cell>
          <cell r="W1361" t="str">
            <v>Do not use</v>
          </cell>
        </row>
        <row r="1362">
          <cell r="D1362" t="str">
            <v>MEM-PRO-011-PKG-OPA-1213</v>
          </cell>
          <cell r="E1362" t="str">
            <v>MP1A-BLENDER - RIBBON</v>
          </cell>
          <cell r="F1362" t="str">
            <v>P1</v>
          </cell>
          <cell r="G1362" t="str">
            <v>PACKAGING</v>
          </cell>
          <cell r="H1362" t="str">
            <v>OLD PHASE 1A</v>
          </cell>
          <cell r="I1362"/>
          <cell r="J1362"/>
          <cell r="K1362"/>
          <cell r="L1362"/>
          <cell r="M1362"/>
          <cell r="N1362"/>
          <cell r="O1362"/>
          <cell r="P1362"/>
          <cell r="Q1362"/>
          <cell r="R1362"/>
          <cell r="S1362"/>
          <cell r="T1362"/>
          <cell r="U1362">
            <v>9</v>
          </cell>
          <cell r="V1362" t="str">
            <v>Run to Failure</v>
          </cell>
          <cell r="W1362" t="str">
            <v>Do not use</v>
          </cell>
        </row>
        <row r="1363">
          <cell r="D1363" t="str">
            <v>MEM-PRO-011-PKG-OPA-1214</v>
          </cell>
          <cell r="E1363" t="str">
            <v>MP1A-LOAD CELLS - BLENDER</v>
          </cell>
          <cell r="F1363" t="str">
            <v>P1</v>
          </cell>
          <cell r="G1363" t="str">
            <v>PACKAGING</v>
          </cell>
          <cell r="H1363" t="str">
            <v>OLD PHASE 1A</v>
          </cell>
          <cell r="I1363"/>
          <cell r="J1363"/>
          <cell r="K1363"/>
          <cell r="L1363"/>
          <cell r="M1363"/>
          <cell r="N1363"/>
          <cell r="O1363"/>
          <cell r="P1363"/>
          <cell r="Q1363"/>
          <cell r="R1363"/>
          <cell r="S1363"/>
          <cell r="T1363"/>
          <cell r="U1363">
            <v>9</v>
          </cell>
          <cell r="V1363" t="str">
            <v>Run to Failure</v>
          </cell>
          <cell r="W1363" t="str">
            <v>Do not use</v>
          </cell>
        </row>
        <row r="1364">
          <cell r="D1364" t="str">
            <v>MEM-PRO-011-PKG-OPA-1215</v>
          </cell>
          <cell r="E1364" t="str">
            <v>MP1A-ASPIRATION FILTER - BLENDER</v>
          </cell>
          <cell r="F1364" t="str">
            <v>P1</v>
          </cell>
          <cell r="G1364" t="str">
            <v>PACKAGING</v>
          </cell>
          <cell r="H1364" t="str">
            <v>OLD PHASE 1A</v>
          </cell>
          <cell r="I1364"/>
          <cell r="J1364"/>
          <cell r="K1364"/>
          <cell r="L1364"/>
          <cell r="M1364"/>
          <cell r="N1364"/>
          <cell r="O1364"/>
          <cell r="P1364"/>
          <cell r="Q1364"/>
          <cell r="R1364"/>
          <cell r="S1364"/>
          <cell r="T1364"/>
          <cell r="U1364">
            <v>9</v>
          </cell>
          <cell r="V1364" t="str">
            <v>Run to Failure</v>
          </cell>
          <cell r="W1364" t="str">
            <v>Do not use</v>
          </cell>
        </row>
        <row r="1365">
          <cell r="D1365" t="str">
            <v>MEM-PRO-011-PKG-OPA-1217</v>
          </cell>
          <cell r="E1365" t="str">
            <v>MP1A-BLENDER ASP BAG POPPER</v>
          </cell>
          <cell r="F1365" t="str">
            <v>P1</v>
          </cell>
          <cell r="G1365" t="str">
            <v>PACKAGING</v>
          </cell>
          <cell r="H1365" t="str">
            <v>OLD PHASE 1A</v>
          </cell>
          <cell r="I1365"/>
          <cell r="J1365"/>
          <cell r="K1365"/>
          <cell r="L1365"/>
          <cell r="M1365"/>
          <cell r="N1365"/>
          <cell r="O1365"/>
          <cell r="P1365"/>
          <cell r="Q1365"/>
          <cell r="R1365"/>
          <cell r="S1365"/>
          <cell r="T1365"/>
          <cell r="U1365">
            <v>9</v>
          </cell>
          <cell r="V1365" t="str">
            <v>Run to Failure</v>
          </cell>
          <cell r="W1365" t="str">
            <v>Do not use</v>
          </cell>
        </row>
        <row r="1366">
          <cell r="D1366" t="str">
            <v>MEM-PRO-011-PKG-OPA-1218</v>
          </cell>
          <cell r="E1366" t="str">
            <v>P1BLENDER ASP.</v>
          </cell>
          <cell r="F1366" t="str">
            <v>P1</v>
          </cell>
          <cell r="G1366" t="str">
            <v>PACKAGING</v>
          </cell>
          <cell r="H1366" t="str">
            <v>OLD PHASE 1A</v>
          </cell>
          <cell r="I1366"/>
          <cell r="J1366"/>
          <cell r="K1366"/>
          <cell r="L1366"/>
          <cell r="M1366"/>
          <cell r="N1366"/>
          <cell r="O1366"/>
          <cell r="P1366"/>
          <cell r="Q1366"/>
          <cell r="R1366"/>
          <cell r="S1366"/>
          <cell r="T1366"/>
          <cell r="U1366">
            <v>9</v>
          </cell>
          <cell r="V1366" t="str">
            <v>Run to Failure</v>
          </cell>
          <cell r="W1366" t="str">
            <v>Do not use</v>
          </cell>
        </row>
        <row r="1367">
          <cell r="D1367" t="str">
            <v>MEM-PRO-011-PKG-OPA-1219</v>
          </cell>
          <cell r="E1367" t="str">
            <v>MP1A-KNIFE GATE - BLENDER DISCH.</v>
          </cell>
          <cell r="F1367" t="str">
            <v>P1</v>
          </cell>
          <cell r="G1367" t="str">
            <v>PACKAGING</v>
          </cell>
          <cell r="H1367" t="str">
            <v>OLD PHASE 1A</v>
          </cell>
          <cell r="I1367"/>
          <cell r="J1367"/>
          <cell r="K1367"/>
          <cell r="L1367"/>
          <cell r="M1367"/>
          <cell r="N1367"/>
          <cell r="O1367"/>
          <cell r="P1367"/>
          <cell r="Q1367"/>
          <cell r="R1367"/>
          <cell r="S1367"/>
          <cell r="T1367"/>
          <cell r="U1367">
            <v>9</v>
          </cell>
          <cell r="V1367" t="str">
            <v>Run to Failure</v>
          </cell>
          <cell r="W1367" t="str">
            <v>Do not use</v>
          </cell>
        </row>
        <row r="1368">
          <cell r="D1368" t="str">
            <v>MEM-PRO-011-PKG-OPA-1221</v>
          </cell>
          <cell r="E1368" t="str">
            <v>MP1A-AZO ROTARY SCREENER SYSTEM</v>
          </cell>
          <cell r="F1368" t="str">
            <v>P1</v>
          </cell>
          <cell r="G1368" t="str">
            <v>PACKAGING</v>
          </cell>
          <cell r="H1368" t="str">
            <v>OLD PHASE 1A</v>
          </cell>
          <cell r="I1368"/>
          <cell r="J1368"/>
          <cell r="K1368"/>
          <cell r="L1368"/>
          <cell r="M1368"/>
          <cell r="N1368"/>
          <cell r="O1368"/>
          <cell r="P1368"/>
          <cell r="Q1368"/>
          <cell r="R1368"/>
          <cell r="S1368"/>
          <cell r="T1368"/>
          <cell r="U1368">
            <v>9</v>
          </cell>
          <cell r="V1368" t="str">
            <v>Run to Failure</v>
          </cell>
          <cell r="W1368" t="str">
            <v>Do not use</v>
          </cell>
        </row>
        <row r="1369">
          <cell r="D1369" t="str">
            <v>MEM-PRO-011-PKG-OPA-1222</v>
          </cell>
          <cell r="E1369" t="str">
            <v>MPA1-AZO HIGH LEVEL SW</v>
          </cell>
          <cell r="F1369" t="str">
            <v>P1</v>
          </cell>
          <cell r="G1369" t="str">
            <v>PACKAGING</v>
          </cell>
          <cell r="H1369" t="str">
            <v>OLD PHASE 1A</v>
          </cell>
          <cell r="I1369"/>
          <cell r="J1369"/>
          <cell r="K1369"/>
          <cell r="L1369"/>
          <cell r="M1369"/>
          <cell r="N1369"/>
          <cell r="O1369"/>
          <cell r="P1369"/>
          <cell r="Q1369"/>
          <cell r="R1369"/>
          <cell r="S1369"/>
          <cell r="T1369"/>
          <cell r="U1369">
            <v>9</v>
          </cell>
          <cell r="V1369" t="str">
            <v>Run to Failure</v>
          </cell>
          <cell r="W1369" t="str">
            <v>Do not use</v>
          </cell>
        </row>
        <row r="1370">
          <cell r="D1370" t="str">
            <v>MEM-PRO-011-PKG-OPA-1223</v>
          </cell>
          <cell r="E1370" t="str">
            <v>MP1A-COMPRESSED AIR PRE-FILTER #1</v>
          </cell>
          <cell r="F1370" t="str">
            <v>P1</v>
          </cell>
          <cell r="G1370" t="str">
            <v>PACKAGING</v>
          </cell>
          <cell r="H1370" t="str">
            <v>OLD PHASE 1A</v>
          </cell>
          <cell r="I1370"/>
          <cell r="J1370"/>
          <cell r="K1370"/>
          <cell r="L1370"/>
          <cell r="M1370"/>
          <cell r="N1370"/>
          <cell r="O1370"/>
          <cell r="P1370"/>
          <cell r="Q1370"/>
          <cell r="R1370"/>
          <cell r="S1370"/>
          <cell r="T1370"/>
          <cell r="U1370">
            <v>9</v>
          </cell>
          <cell r="V1370" t="str">
            <v>Run to Failure</v>
          </cell>
          <cell r="W1370" t="str">
            <v>Do not use</v>
          </cell>
        </row>
        <row r="1371">
          <cell r="D1371" t="str">
            <v>MEM-PRO-011-PKG-OPA-1224</v>
          </cell>
          <cell r="E1371" t="str">
            <v>MP1A-COMPRESSED AIR FILTER #2</v>
          </cell>
          <cell r="F1371" t="str">
            <v>P1</v>
          </cell>
          <cell r="G1371" t="str">
            <v>PACKAGING</v>
          </cell>
          <cell r="H1371" t="str">
            <v>OLD PHASE 1A</v>
          </cell>
          <cell r="I1371"/>
          <cell r="J1371"/>
          <cell r="K1371"/>
          <cell r="L1371"/>
          <cell r="M1371"/>
          <cell r="N1371"/>
          <cell r="O1371"/>
          <cell r="P1371"/>
          <cell r="Q1371"/>
          <cell r="R1371"/>
          <cell r="S1371"/>
          <cell r="T1371"/>
          <cell r="U1371">
            <v>9</v>
          </cell>
          <cell r="V1371" t="str">
            <v>Run to Failure</v>
          </cell>
          <cell r="W1371" t="str">
            <v>Do not use</v>
          </cell>
        </row>
        <row r="1372">
          <cell r="D1372" t="str">
            <v>MEM-PRO-011-PKG-OPA-1225</v>
          </cell>
          <cell r="E1372" t="str">
            <v>MP1A-COMPRESSED AIR FINAL FILTER #3</v>
          </cell>
          <cell r="F1372" t="str">
            <v>P1</v>
          </cell>
          <cell r="G1372" t="str">
            <v>PACKAGING</v>
          </cell>
          <cell r="H1372" t="str">
            <v>OLD PHASE 1A</v>
          </cell>
          <cell r="I1372"/>
          <cell r="J1372"/>
          <cell r="K1372"/>
          <cell r="L1372"/>
          <cell r="M1372"/>
          <cell r="N1372"/>
          <cell r="O1372"/>
          <cell r="P1372"/>
          <cell r="Q1372"/>
          <cell r="R1372"/>
          <cell r="S1372"/>
          <cell r="T1372"/>
          <cell r="U1372">
            <v>9</v>
          </cell>
          <cell r="V1372" t="str">
            <v>Run to Failure</v>
          </cell>
          <cell r="W1372" t="str">
            <v>Do not use</v>
          </cell>
        </row>
        <row r="1373">
          <cell r="D1373" t="str">
            <v>MEM-PRO-011-PKG-OPA-1227</v>
          </cell>
          <cell r="E1373" t="str">
            <v>MP1A-AZO DISCH. MAGNET</v>
          </cell>
          <cell r="F1373" t="str">
            <v>P1</v>
          </cell>
          <cell r="G1373" t="str">
            <v>PACKAGING</v>
          </cell>
          <cell r="H1373" t="str">
            <v>OLD PHASE 1A</v>
          </cell>
          <cell r="I1373"/>
          <cell r="J1373"/>
          <cell r="K1373"/>
          <cell r="L1373"/>
          <cell r="M1373"/>
          <cell r="N1373"/>
          <cell r="O1373"/>
          <cell r="P1373"/>
          <cell r="Q1373"/>
          <cell r="R1373"/>
          <cell r="S1373"/>
          <cell r="T1373"/>
          <cell r="U1373">
            <v>9</v>
          </cell>
          <cell r="V1373" t="str">
            <v>Run to Failure</v>
          </cell>
          <cell r="W1373" t="str">
            <v>Do not use</v>
          </cell>
        </row>
        <row r="1374">
          <cell r="D1374" t="str">
            <v>MEM-PRO-011-PKG-OPA-1228</v>
          </cell>
          <cell r="E1374" t="str">
            <v>MP1A-KNIFE GATE BLENDER DISCH.</v>
          </cell>
          <cell r="F1374" t="str">
            <v>P1</v>
          </cell>
          <cell r="G1374" t="str">
            <v>PACKAGING</v>
          </cell>
          <cell r="H1374" t="str">
            <v>OLD PHASE 1A</v>
          </cell>
          <cell r="I1374"/>
          <cell r="J1374"/>
          <cell r="K1374"/>
          <cell r="L1374"/>
          <cell r="M1374"/>
          <cell r="N1374"/>
          <cell r="O1374"/>
          <cell r="P1374"/>
          <cell r="Q1374"/>
          <cell r="R1374"/>
          <cell r="S1374"/>
          <cell r="T1374"/>
          <cell r="U1374">
            <v>9</v>
          </cell>
          <cell r="V1374" t="str">
            <v>Run to Failure</v>
          </cell>
          <cell r="W1374" t="str">
            <v>Do not use</v>
          </cell>
        </row>
        <row r="1375">
          <cell r="D1375" t="str">
            <v>MEM-PRO-011-PKG-OPA-1230</v>
          </cell>
          <cell r="E1375" t="str">
            <v>MP1A-ABSOLUTE FILTER</v>
          </cell>
          <cell r="F1375" t="str">
            <v>P1</v>
          </cell>
          <cell r="G1375" t="str">
            <v>PACKAGING</v>
          </cell>
          <cell r="H1375" t="str">
            <v>OLD PHASE 1A</v>
          </cell>
          <cell r="I1375"/>
          <cell r="J1375"/>
          <cell r="K1375"/>
          <cell r="L1375"/>
          <cell r="M1375"/>
          <cell r="N1375"/>
          <cell r="O1375"/>
          <cell r="P1375"/>
          <cell r="Q1375"/>
          <cell r="R1375"/>
          <cell r="S1375"/>
          <cell r="T1375"/>
          <cell r="U1375">
            <v>9</v>
          </cell>
          <cell r="V1375" t="str">
            <v>Run to Failure</v>
          </cell>
          <cell r="W1375" t="str">
            <v>Do not use</v>
          </cell>
        </row>
        <row r="1376">
          <cell r="D1376" t="str">
            <v>MEM-PRO-011-PKG-OPA-1231</v>
          </cell>
          <cell r="E1376" t="str">
            <v>MP1A-OIL/LECITHIN SUPPLY 3-WAY VALVE</v>
          </cell>
          <cell r="F1376" t="str">
            <v>P1</v>
          </cell>
          <cell r="G1376" t="str">
            <v>PACKAGING</v>
          </cell>
          <cell r="H1376" t="str">
            <v>OLD PHASE 1A</v>
          </cell>
          <cell r="I1376"/>
          <cell r="J1376"/>
          <cell r="K1376"/>
          <cell r="L1376"/>
          <cell r="M1376"/>
          <cell r="N1376"/>
          <cell r="O1376"/>
          <cell r="P1376"/>
          <cell r="Q1376"/>
          <cell r="R1376"/>
          <cell r="S1376"/>
          <cell r="T1376"/>
          <cell r="U1376">
            <v>9</v>
          </cell>
          <cell r="V1376" t="str">
            <v>Run to Failure</v>
          </cell>
          <cell r="W1376" t="str">
            <v>Do not use</v>
          </cell>
        </row>
        <row r="1377">
          <cell r="D1377" t="str">
            <v>MEM-PRO-011-PKG-OPA-1232</v>
          </cell>
          <cell r="E1377" t="str">
            <v>MP1A-OIL/LECITHIN RETURN 3-WAY VALVE</v>
          </cell>
          <cell r="F1377" t="str">
            <v>P1</v>
          </cell>
          <cell r="G1377" t="str">
            <v>PACKAGING</v>
          </cell>
          <cell r="H1377" t="str">
            <v>OLD PHASE 1A</v>
          </cell>
          <cell r="I1377"/>
          <cell r="J1377"/>
          <cell r="K1377"/>
          <cell r="L1377"/>
          <cell r="M1377"/>
          <cell r="N1377"/>
          <cell r="O1377"/>
          <cell r="P1377"/>
          <cell r="Q1377"/>
          <cell r="R1377"/>
          <cell r="S1377"/>
          <cell r="T1377"/>
          <cell r="U1377">
            <v>9</v>
          </cell>
          <cell r="V1377" t="str">
            <v>Run to Failure</v>
          </cell>
          <cell r="W1377" t="str">
            <v>Do not use</v>
          </cell>
        </row>
        <row r="1378">
          <cell r="D1378" t="str">
            <v>MEM-PRO-011-PKG-OPA-1233</v>
          </cell>
          <cell r="E1378" t="str">
            <v>MP1A-LECITHIN TANK DISCHARGE VALVE</v>
          </cell>
          <cell r="F1378" t="str">
            <v>P1</v>
          </cell>
          <cell r="G1378" t="str">
            <v>PACKAGING</v>
          </cell>
          <cell r="H1378" t="str">
            <v>OLD PHASE 1A</v>
          </cell>
          <cell r="I1378"/>
          <cell r="J1378"/>
          <cell r="K1378"/>
          <cell r="L1378"/>
          <cell r="M1378"/>
          <cell r="N1378"/>
          <cell r="O1378"/>
          <cell r="P1378"/>
          <cell r="Q1378"/>
          <cell r="R1378"/>
          <cell r="S1378"/>
          <cell r="T1378"/>
          <cell r="U1378">
            <v>9</v>
          </cell>
          <cell r="V1378" t="str">
            <v>Run to Failure</v>
          </cell>
          <cell r="W1378" t="str">
            <v>Do not use</v>
          </cell>
        </row>
        <row r="1379">
          <cell r="D1379" t="str">
            <v>MEM-PRO-011-PKG-OPA-1234</v>
          </cell>
          <cell r="E1379" t="str">
            <v>MP1A-OIL TANK DISCHARGE VALVE</v>
          </cell>
          <cell r="F1379" t="str">
            <v>P1</v>
          </cell>
          <cell r="G1379" t="str">
            <v>PACKAGING</v>
          </cell>
          <cell r="H1379" t="str">
            <v>OLD PHASE 1A</v>
          </cell>
          <cell r="I1379"/>
          <cell r="J1379"/>
          <cell r="K1379"/>
          <cell r="L1379"/>
          <cell r="M1379"/>
          <cell r="N1379"/>
          <cell r="O1379"/>
          <cell r="P1379"/>
          <cell r="Q1379"/>
          <cell r="R1379"/>
          <cell r="S1379"/>
          <cell r="T1379"/>
          <cell r="U1379">
            <v>9</v>
          </cell>
          <cell r="V1379" t="str">
            <v>Run to Failure</v>
          </cell>
          <cell r="W1379" t="str">
            <v>Do not use</v>
          </cell>
        </row>
        <row r="1380">
          <cell r="D1380" t="str">
            <v>MEM-PRO-011-PKG-OPA-1253</v>
          </cell>
          <cell r="E1380" t="str">
            <v>MP1A-OIL/LECITHIN WATER HEATER</v>
          </cell>
          <cell r="F1380" t="str">
            <v>P1</v>
          </cell>
          <cell r="G1380" t="str">
            <v>PACKAGING</v>
          </cell>
          <cell r="H1380" t="str">
            <v>OLD PHASE 1A</v>
          </cell>
          <cell r="I1380"/>
          <cell r="J1380"/>
          <cell r="K1380"/>
          <cell r="L1380"/>
          <cell r="M1380"/>
          <cell r="N1380"/>
          <cell r="O1380"/>
          <cell r="P1380"/>
          <cell r="Q1380"/>
          <cell r="R1380"/>
          <cell r="S1380"/>
          <cell r="T1380"/>
          <cell r="U1380">
            <v>9</v>
          </cell>
          <cell r="V1380" t="str">
            <v>Run to Failure</v>
          </cell>
          <cell r="W1380" t="str">
            <v>Do not use</v>
          </cell>
        </row>
        <row r="1381">
          <cell r="D1381" t="str">
            <v>MEM-PRO-011-PKG-OPA-1260</v>
          </cell>
          <cell r="E1381" t="str">
            <v>MP1A-OIL/LEC EXP. TK PROC WTR PCV</v>
          </cell>
          <cell r="F1381" t="str">
            <v>P1</v>
          </cell>
          <cell r="G1381" t="str">
            <v>PACKAGING</v>
          </cell>
          <cell r="H1381" t="str">
            <v>OLD PHASE 1A</v>
          </cell>
          <cell r="I1381"/>
          <cell r="J1381"/>
          <cell r="K1381"/>
          <cell r="L1381"/>
          <cell r="M1381"/>
          <cell r="N1381"/>
          <cell r="O1381"/>
          <cell r="P1381"/>
          <cell r="Q1381"/>
          <cell r="R1381"/>
          <cell r="S1381"/>
          <cell r="T1381"/>
          <cell r="U1381">
            <v>9</v>
          </cell>
          <cell r="V1381" t="str">
            <v>Run to Failure</v>
          </cell>
          <cell r="W1381" t="str">
            <v>Do not use</v>
          </cell>
        </row>
        <row r="1382">
          <cell r="D1382" t="str">
            <v>MEM-PRO-011-PKG-OPA-1269</v>
          </cell>
          <cell r="E1382" t="str">
            <v>MP1A-COMPRESSED AIR PRESS CTROL VALVE</v>
          </cell>
          <cell r="F1382" t="str">
            <v>P1</v>
          </cell>
          <cell r="G1382" t="str">
            <v>PACKAGING</v>
          </cell>
          <cell r="H1382" t="str">
            <v>OLD PHASE 1A</v>
          </cell>
          <cell r="I1382"/>
          <cell r="J1382"/>
          <cell r="K1382"/>
          <cell r="L1382"/>
          <cell r="M1382"/>
          <cell r="N1382"/>
          <cell r="O1382"/>
          <cell r="P1382"/>
          <cell r="Q1382"/>
          <cell r="R1382"/>
          <cell r="S1382"/>
          <cell r="T1382"/>
          <cell r="U1382">
            <v>9</v>
          </cell>
          <cell r="V1382" t="str">
            <v>Run to Failure</v>
          </cell>
          <cell r="W1382" t="str">
            <v>Do not use</v>
          </cell>
        </row>
        <row r="1383">
          <cell r="D1383" t="str">
            <v>MEM-PRO-011-PKG-OPA-1270</v>
          </cell>
          <cell r="E1383" t="str">
            <v>MP1-COMPRESSED AIR BLEED VALVE (SV-795)</v>
          </cell>
          <cell r="F1383" t="str">
            <v>P1</v>
          </cell>
          <cell r="G1383" t="str">
            <v>PACKAGING</v>
          </cell>
          <cell r="H1383" t="str">
            <v>OLD PHASE 1A</v>
          </cell>
          <cell r="I1383"/>
          <cell r="J1383"/>
          <cell r="K1383"/>
          <cell r="L1383"/>
          <cell r="M1383"/>
          <cell r="N1383"/>
          <cell r="O1383"/>
          <cell r="P1383"/>
          <cell r="Q1383"/>
          <cell r="R1383"/>
          <cell r="S1383"/>
          <cell r="T1383"/>
          <cell r="U1383">
            <v>9</v>
          </cell>
          <cell r="V1383" t="str">
            <v>Run to Failure</v>
          </cell>
          <cell r="W1383" t="str">
            <v>Do not use</v>
          </cell>
        </row>
        <row r="1384">
          <cell r="D1384" t="str">
            <v>MEM-PRO-011-PKG-OPA-1275</v>
          </cell>
          <cell r="E1384" t="str">
            <v>MP1A-ASPIRATION FILTER - AZO</v>
          </cell>
          <cell r="F1384" t="str">
            <v>P1</v>
          </cell>
          <cell r="G1384" t="str">
            <v>PACKAGING</v>
          </cell>
          <cell r="H1384" t="str">
            <v>OLD PHASE 1A</v>
          </cell>
          <cell r="I1384"/>
          <cell r="J1384"/>
          <cell r="K1384"/>
          <cell r="L1384"/>
          <cell r="M1384"/>
          <cell r="N1384"/>
          <cell r="O1384"/>
          <cell r="P1384"/>
          <cell r="Q1384"/>
          <cell r="R1384"/>
          <cell r="S1384"/>
          <cell r="T1384"/>
          <cell r="U1384">
            <v>9</v>
          </cell>
          <cell r="V1384" t="str">
            <v>Run to Failure</v>
          </cell>
          <cell r="W1384" t="str">
            <v>Do not use</v>
          </cell>
        </row>
        <row r="1385">
          <cell r="D1385" t="str">
            <v>MEM-PRO-011-PKG-OPA-1277</v>
          </cell>
          <cell r="E1385" t="str">
            <v>MP1A-BAG POPPER - AZO</v>
          </cell>
          <cell r="F1385" t="str">
            <v>P1</v>
          </cell>
          <cell r="G1385" t="str">
            <v>PACKAGING</v>
          </cell>
          <cell r="H1385" t="str">
            <v>OLD PHASE 1A</v>
          </cell>
          <cell r="I1385"/>
          <cell r="J1385"/>
          <cell r="K1385"/>
          <cell r="L1385"/>
          <cell r="M1385"/>
          <cell r="N1385"/>
          <cell r="O1385"/>
          <cell r="P1385"/>
          <cell r="Q1385"/>
          <cell r="R1385"/>
          <cell r="S1385"/>
          <cell r="T1385"/>
          <cell r="U1385">
            <v>9</v>
          </cell>
          <cell r="V1385" t="str">
            <v>Run to Failure</v>
          </cell>
          <cell r="W1385" t="str">
            <v>Do not use</v>
          </cell>
        </row>
        <row r="1386">
          <cell r="D1386" t="str">
            <v>MEM-PRO-011-PKG-OPA-1278</v>
          </cell>
          <cell r="E1386" t="str">
            <v>MP1A-BEHN PACKER FEED HOPPER</v>
          </cell>
          <cell r="F1386" t="str">
            <v>P1</v>
          </cell>
          <cell r="G1386" t="str">
            <v>PACKAGING</v>
          </cell>
          <cell r="H1386" t="str">
            <v>OLD PHASE 1A</v>
          </cell>
          <cell r="I1386"/>
          <cell r="J1386"/>
          <cell r="K1386"/>
          <cell r="L1386"/>
          <cell r="M1386"/>
          <cell r="N1386"/>
          <cell r="O1386"/>
          <cell r="P1386"/>
          <cell r="Q1386"/>
          <cell r="R1386"/>
          <cell r="S1386"/>
          <cell r="T1386"/>
          <cell r="U1386">
            <v>9</v>
          </cell>
          <cell r="V1386" t="str">
            <v>Run to Failure</v>
          </cell>
          <cell r="W1386" t="str">
            <v>Do not use</v>
          </cell>
        </row>
        <row r="1387">
          <cell r="D1387" t="str">
            <v>MEM-PRO-011-PKG-OPA-1279</v>
          </cell>
          <cell r="E1387" t="str">
            <v>MP1A-BEHN PACKER</v>
          </cell>
          <cell r="F1387" t="str">
            <v>P1</v>
          </cell>
          <cell r="G1387" t="str">
            <v>PACKAGING</v>
          </cell>
          <cell r="H1387" t="str">
            <v>OLD PHASE 1A</v>
          </cell>
          <cell r="I1387"/>
          <cell r="J1387"/>
          <cell r="K1387"/>
          <cell r="L1387"/>
          <cell r="M1387"/>
          <cell r="N1387"/>
          <cell r="O1387"/>
          <cell r="P1387"/>
          <cell r="Q1387"/>
          <cell r="R1387"/>
          <cell r="S1387"/>
          <cell r="T1387"/>
          <cell r="U1387">
            <v>9</v>
          </cell>
          <cell r="V1387" t="str">
            <v>Run to Failure</v>
          </cell>
          <cell r="W1387" t="str">
            <v>Do not use</v>
          </cell>
        </row>
        <row r="1388">
          <cell r="D1388" t="str">
            <v>MEM-PRO-011-PKG-OPA-1280</v>
          </cell>
          <cell r="E1388" t="str">
            <v>MP1A-BEHN PACKER ASPIRATION FILTER</v>
          </cell>
          <cell r="F1388" t="str">
            <v>P1</v>
          </cell>
          <cell r="G1388" t="str">
            <v>PACKAGING</v>
          </cell>
          <cell r="H1388" t="str">
            <v>OLD PHASE 1A</v>
          </cell>
          <cell r="I1388"/>
          <cell r="J1388"/>
          <cell r="K1388"/>
          <cell r="L1388"/>
          <cell r="M1388"/>
          <cell r="N1388"/>
          <cell r="O1388"/>
          <cell r="P1388"/>
          <cell r="Q1388"/>
          <cell r="R1388"/>
          <cell r="S1388"/>
          <cell r="T1388"/>
          <cell r="U1388">
            <v>9</v>
          </cell>
          <cell r="V1388" t="str">
            <v>Run to Failure</v>
          </cell>
          <cell r="W1388" t="str">
            <v>Do not use</v>
          </cell>
        </row>
        <row r="1389">
          <cell r="D1389" t="str">
            <v>MEM-PRO-011-PKG-OPA-1281</v>
          </cell>
          <cell r="E1389" t="str">
            <v>MP1A-ASPIRATION FILTER ROTARY VALVE</v>
          </cell>
          <cell r="F1389" t="str">
            <v>P1</v>
          </cell>
          <cell r="G1389" t="str">
            <v>PACKAGING</v>
          </cell>
          <cell r="H1389" t="str">
            <v>OLD PHASE 1A</v>
          </cell>
          <cell r="I1389"/>
          <cell r="J1389"/>
          <cell r="K1389"/>
          <cell r="L1389"/>
          <cell r="M1389"/>
          <cell r="N1389"/>
          <cell r="O1389"/>
          <cell r="P1389"/>
          <cell r="Q1389"/>
          <cell r="R1389"/>
          <cell r="S1389"/>
          <cell r="T1389"/>
          <cell r="U1389">
            <v>9</v>
          </cell>
          <cell r="V1389" t="str">
            <v>Run to Failure</v>
          </cell>
          <cell r="W1389" t="str">
            <v>Do not use</v>
          </cell>
        </row>
        <row r="1390">
          <cell r="D1390" t="str">
            <v>MEM-PRO-011-PKG-OPA-1283</v>
          </cell>
          <cell r="E1390" t="str">
            <v>MP1A-VIBRATOR PACKER FEED HOPPER</v>
          </cell>
          <cell r="F1390" t="str">
            <v>P1</v>
          </cell>
          <cell r="G1390" t="str">
            <v>PACKAGING</v>
          </cell>
          <cell r="H1390" t="str">
            <v>OLD PHASE 1A</v>
          </cell>
          <cell r="I1390"/>
          <cell r="J1390"/>
          <cell r="K1390"/>
          <cell r="L1390"/>
          <cell r="M1390"/>
          <cell r="N1390"/>
          <cell r="O1390"/>
          <cell r="P1390"/>
          <cell r="Q1390"/>
          <cell r="R1390"/>
          <cell r="S1390"/>
          <cell r="T1390"/>
          <cell r="U1390">
            <v>9</v>
          </cell>
          <cell r="V1390" t="str">
            <v>Run to Failure</v>
          </cell>
          <cell r="W1390" t="str">
            <v>Do not use</v>
          </cell>
        </row>
        <row r="1391">
          <cell r="D1391" t="str">
            <v>MEM-PRO-011-PKG-PAK-5300</v>
          </cell>
          <cell r="E1391" t="str">
            <v>MP1B-800 C.F. SURGE BIN</v>
          </cell>
          <cell r="F1391" t="str">
            <v>P1</v>
          </cell>
          <cell r="G1391" t="str">
            <v>PACKAGING</v>
          </cell>
          <cell r="H1391" t="str">
            <v>PACKAGING</v>
          </cell>
          <cell r="I1391" t="str">
            <v>Tank</v>
          </cell>
          <cell r="J1391"/>
          <cell r="K1391"/>
          <cell r="L1391"/>
          <cell r="M1391"/>
          <cell r="N1391"/>
          <cell r="O1391"/>
          <cell r="P1391"/>
          <cell r="Q1391"/>
          <cell r="R1391"/>
          <cell r="S1391"/>
          <cell r="T1391" t="str">
            <v>P1 800 C.F BIN BAG POPPER PM</v>
          </cell>
          <cell r="U1391">
            <v>8</v>
          </cell>
          <cell r="V1391" t="str">
            <v>Stratagy</v>
          </cell>
          <cell r="W1391"/>
        </row>
        <row r="1392">
          <cell r="D1392" t="str">
            <v>MEM-PRO-011-PKG-PAK-5305</v>
          </cell>
          <cell r="E1392" t="str">
            <v>MP1B-ASPIRATION FILTER - MAC72RT2</v>
          </cell>
          <cell r="F1392" t="str">
            <v>P1</v>
          </cell>
          <cell r="G1392" t="str">
            <v>PACKAGING</v>
          </cell>
          <cell r="H1392" t="str">
            <v>PACKAGING</v>
          </cell>
          <cell r="I1392" t="str">
            <v>Valve, Solenoid</v>
          </cell>
          <cell r="J1392"/>
          <cell r="K1392"/>
          <cell r="L1392"/>
          <cell r="M1392"/>
          <cell r="N1392"/>
          <cell r="O1392"/>
          <cell r="P1392"/>
          <cell r="Q1392"/>
          <cell r="R1392"/>
          <cell r="S1392"/>
          <cell r="T1392"/>
          <cell r="U1392">
            <v>9</v>
          </cell>
          <cell r="V1392" t="str">
            <v>Run to Failure</v>
          </cell>
          <cell r="W1392"/>
        </row>
        <row r="1393">
          <cell r="D1393" t="str">
            <v>MEM-PRO-011-PKG-PAK-5315</v>
          </cell>
          <cell r="E1393" t="str">
            <v>MP1B-PRODUCT SAMPLER</v>
          </cell>
          <cell r="F1393" t="str">
            <v>P1</v>
          </cell>
          <cell r="G1393" t="str">
            <v>PACKAGING</v>
          </cell>
          <cell r="H1393" t="str">
            <v>PACKAGING</v>
          </cell>
          <cell r="I1393" t="str">
            <v>Controller</v>
          </cell>
          <cell r="J1393"/>
          <cell r="K1393"/>
          <cell r="L1393"/>
          <cell r="M1393"/>
          <cell r="N1393"/>
          <cell r="O1393"/>
          <cell r="P1393"/>
          <cell r="Q1393"/>
          <cell r="R1393"/>
          <cell r="S1393"/>
          <cell r="T1393"/>
          <cell r="U1393">
            <v>9</v>
          </cell>
          <cell r="V1393" t="str">
            <v>Run to Failure</v>
          </cell>
          <cell r="W1393"/>
        </row>
        <row r="1394">
          <cell r="D1394" t="str">
            <v>MEM-PRO-011-PKG-PAK-5317</v>
          </cell>
          <cell r="E1394" t="str">
            <v>MP1B-VIBRA-BIN (AUTO PKG)</v>
          </cell>
          <cell r="F1394" t="str">
            <v>P1</v>
          </cell>
          <cell r="G1394" t="str">
            <v>PACKAGING</v>
          </cell>
          <cell r="H1394" t="str">
            <v>PACKAGING</v>
          </cell>
          <cell r="I1394" t="str">
            <v>Level Switch, Capacitance/RF</v>
          </cell>
          <cell r="J1394"/>
          <cell r="K1394"/>
          <cell r="L1394"/>
          <cell r="M1394"/>
          <cell r="N1394"/>
          <cell r="O1394"/>
          <cell r="P1394"/>
          <cell r="Q1394"/>
          <cell r="R1394"/>
          <cell r="S1394"/>
          <cell r="T1394"/>
          <cell r="U1394">
            <v>9</v>
          </cell>
          <cell r="V1394" t="str">
            <v>Run to Failure</v>
          </cell>
          <cell r="W1394"/>
        </row>
        <row r="1395">
          <cell r="D1395" t="str">
            <v>MEM-PRO-011-PKG-PAK-5320</v>
          </cell>
          <cell r="E1395" t="str">
            <v>MP1B-SLIDELL PACKER (BAGGING MACH.)</v>
          </cell>
          <cell r="F1395" t="str">
            <v>P1</v>
          </cell>
          <cell r="G1395" t="str">
            <v>PACKAGING</v>
          </cell>
          <cell r="H1395" t="str">
            <v>PACKAGING</v>
          </cell>
          <cell r="I1395" t="str">
            <v>Switch</v>
          </cell>
          <cell r="J1395"/>
          <cell r="K1395"/>
          <cell r="L1395"/>
          <cell r="M1395"/>
          <cell r="N1395"/>
          <cell r="O1395"/>
          <cell r="P1395"/>
          <cell r="Q1395"/>
          <cell r="R1395"/>
          <cell r="S1395"/>
          <cell r="T1395" t="str">
            <v>12-MTH I/E MP1B AB 2ND LEVEL E-STOP</v>
          </cell>
          <cell r="U1395">
            <v>8</v>
          </cell>
          <cell r="V1395" t="str">
            <v>Stratagy</v>
          </cell>
          <cell r="W1395"/>
        </row>
        <row r="1396">
          <cell r="D1396" t="str">
            <v>MEM-PRO-011-PKG-PAK-5322</v>
          </cell>
          <cell r="E1396" t="str">
            <v>MP1B-SLIDELL PKG CHECK WEIGHER</v>
          </cell>
          <cell r="F1396" t="str">
            <v>P1</v>
          </cell>
          <cell r="G1396" t="str">
            <v>PACKAGING</v>
          </cell>
          <cell r="H1396" t="str">
            <v>PACKAGING</v>
          </cell>
          <cell r="I1396" t="str">
            <v>Weight Scale</v>
          </cell>
          <cell r="J1396"/>
          <cell r="K1396"/>
          <cell r="L1396"/>
          <cell r="M1396"/>
          <cell r="N1396"/>
          <cell r="O1396"/>
          <cell r="P1396"/>
          <cell r="Q1396"/>
          <cell r="R1396"/>
          <cell r="S1396"/>
          <cell r="T1396"/>
          <cell r="U1396">
            <v>9</v>
          </cell>
          <cell r="V1396" t="str">
            <v>Run to Failure</v>
          </cell>
          <cell r="W1396"/>
        </row>
        <row r="1397">
          <cell r="D1397" t="str">
            <v>MEM-PRO-011-PKG-PAK-5323</v>
          </cell>
          <cell r="E1397" t="str">
            <v>MP1B-SLIDEL BAG SHOULDER &amp; FORMING STATI</v>
          </cell>
          <cell r="F1397" t="str">
            <v>P1</v>
          </cell>
          <cell r="G1397" t="str">
            <v>PACKAGING</v>
          </cell>
          <cell r="H1397" t="str">
            <v>PACKAGING</v>
          </cell>
          <cell r="I1397"/>
          <cell r="J1397"/>
          <cell r="K1397"/>
          <cell r="L1397"/>
          <cell r="M1397"/>
          <cell r="N1397"/>
          <cell r="O1397"/>
          <cell r="P1397"/>
          <cell r="Q1397"/>
          <cell r="R1397"/>
          <cell r="S1397"/>
          <cell r="T1397"/>
          <cell r="U1397">
            <v>9</v>
          </cell>
          <cell r="V1397" t="str">
            <v>Run to Failure</v>
          </cell>
          <cell r="W1397"/>
        </row>
        <row r="1398">
          <cell r="D1398" t="str">
            <v>MEM-PRO-011-PKG-PAK-5325</v>
          </cell>
          <cell r="E1398" t="str">
            <v>MP1B-AUTO PKG NIRO SEALER</v>
          </cell>
          <cell r="F1398" t="str">
            <v>P1</v>
          </cell>
          <cell r="G1398" t="str">
            <v>PACKAGING</v>
          </cell>
          <cell r="H1398" t="str">
            <v>PACKAGING</v>
          </cell>
          <cell r="I1398" t="str">
            <v>Interlock</v>
          </cell>
          <cell r="J1398"/>
          <cell r="K1398"/>
          <cell r="L1398"/>
          <cell r="M1398"/>
          <cell r="N1398"/>
          <cell r="O1398"/>
          <cell r="P1398"/>
          <cell r="Q1398"/>
          <cell r="R1398"/>
          <cell r="S1398"/>
          <cell r="T1398" t="str">
            <v>12-MTH I/E PM MP1B MC CLOSING PULL SW</v>
          </cell>
          <cell r="U1398">
            <v>8</v>
          </cell>
          <cell r="V1398" t="str">
            <v>Stratagy</v>
          </cell>
          <cell r="W1398"/>
        </row>
        <row r="1399">
          <cell r="D1399" t="str">
            <v>MEM-PRO-011-PKG-PAL-5328</v>
          </cell>
          <cell r="E1399" t="str">
            <v>MP1B-AUTO PKG BAG CONV (90 DEG )</v>
          </cell>
          <cell r="F1399" t="str">
            <v>P1</v>
          </cell>
          <cell r="G1399" t="str">
            <v>PACKAGING</v>
          </cell>
          <cell r="H1399" t="str">
            <v>PALLETIZING</v>
          </cell>
          <cell r="I1399" t="str">
            <v>Conveyor</v>
          </cell>
          <cell r="J1399"/>
          <cell r="K1399"/>
          <cell r="L1399"/>
          <cell r="M1399"/>
          <cell r="N1399"/>
          <cell r="O1399"/>
          <cell r="P1399"/>
          <cell r="Q1399"/>
          <cell r="R1399"/>
          <cell r="S1399"/>
          <cell r="T1399"/>
          <cell r="U1399">
            <v>9</v>
          </cell>
          <cell r="V1399" t="str">
            <v>Run to Failure</v>
          </cell>
          <cell r="W1399"/>
        </row>
        <row r="1400">
          <cell r="D1400" t="str">
            <v>MEM-PRO-011-PKG-PAL-5329</v>
          </cell>
          <cell r="E1400" t="str">
            <v>MP1B-AUTO PKG BAG TIPPER FEED CONV</v>
          </cell>
          <cell r="F1400" t="str">
            <v>P1</v>
          </cell>
          <cell r="G1400" t="str">
            <v>PACKAGING</v>
          </cell>
          <cell r="H1400" t="str">
            <v>PALLETIZING</v>
          </cell>
          <cell r="I1400"/>
          <cell r="J1400"/>
          <cell r="K1400"/>
          <cell r="L1400"/>
          <cell r="M1400"/>
          <cell r="N1400"/>
          <cell r="O1400"/>
          <cell r="P1400"/>
          <cell r="Q1400"/>
          <cell r="R1400"/>
          <cell r="S1400"/>
          <cell r="T1400"/>
          <cell r="U1400">
            <v>9</v>
          </cell>
          <cell r="V1400" t="str">
            <v>Run to Failure</v>
          </cell>
          <cell r="W1400"/>
        </row>
        <row r="1401">
          <cell r="D1401" t="str">
            <v>MEM-PRO-011-PKG-PAL-5330</v>
          </cell>
          <cell r="E1401" t="str">
            <v>MP1B-AUTO PKG BAG TIPPER</v>
          </cell>
          <cell r="F1401" t="str">
            <v>P1</v>
          </cell>
          <cell r="G1401" t="str">
            <v>PACKAGING</v>
          </cell>
          <cell r="H1401" t="str">
            <v>PALLETIZING</v>
          </cell>
          <cell r="I1401"/>
          <cell r="J1401"/>
          <cell r="K1401"/>
          <cell r="L1401"/>
          <cell r="M1401"/>
          <cell r="N1401"/>
          <cell r="O1401"/>
          <cell r="P1401"/>
          <cell r="Q1401"/>
          <cell r="R1401"/>
          <cell r="S1401"/>
          <cell r="T1401"/>
          <cell r="U1401">
            <v>9</v>
          </cell>
          <cell r="V1401" t="str">
            <v>Run to Failure</v>
          </cell>
          <cell r="W1401"/>
        </row>
        <row r="1402">
          <cell r="D1402" t="str">
            <v>MEM-PRO-011-PKG-PAL-5332</v>
          </cell>
          <cell r="E1402" t="str">
            <v>MP1B-METAL DETECTOR SYSTEM</v>
          </cell>
          <cell r="F1402" t="str">
            <v>P1</v>
          </cell>
          <cell r="G1402" t="str">
            <v>PACKAGING</v>
          </cell>
          <cell r="H1402" t="str">
            <v>PALLETIZING</v>
          </cell>
          <cell r="I1402" t="str">
            <v>Motor AC</v>
          </cell>
          <cell r="J1402"/>
          <cell r="K1402"/>
          <cell r="L1402"/>
          <cell r="M1402"/>
          <cell r="N1402"/>
          <cell r="O1402"/>
          <cell r="P1402"/>
          <cell r="Q1402"/>
          <cell r="R1402"/>
          <cell r="S1402"/>
          <cell r="T1402" t="str">
            <v>12 MTH P1 Metal Detector Inspection</v>
          </cell>
          <cell r="U1402">
            <v>8</v>
          </cell>
          <cell r="V1402" t="str">
            <v>Stratagy</v>
          </cell>
          <cell r="W1402">
            <v>1</v>
          </cell>
        </row>
        <row r="1403">
          <cell r="D1403" t="str">
            <v>MEM-PRO-011-PKG-PAL-5340</v>
          </cell>
          <cell r="E1403" t="str">
            <v>MP1B-PALLETIZER (AUTO PKG)</v>
          </cell>
          <cell r="F1403" t="str">
            <v>P1</v>
          </cell>
          <cell r="G1403" t="str">
            <v>PACKAGING</v>
          </cell>
          <cell r="H1403" t="str">
            <v>PALLETIZING</v>
          </cell>
          <cell r="I1403" t="str">
            <v>Motor AC</v>
          </cell>
          <cell r="J1403"/>
          <cell r="K1403"/>
          <cell r="L1403"/>
          <cell r="M1403"/>
          <cell r="N1403"/>
          <cell r="O1403"/>
          <cell r="P1403"/>
          <cell r="Q1403"/>
          <cell r="R1403"/>
          <cell r="S1403"/>
          <cell r="T1403" t="str">
            <v>12M  I/E PM MP1B TEL ELEV HOIST GATE SW</v>
          </cell>
          <cell r="U1403">
            <v>8</v>
          </cell>
          <cell r="V1403" t="str">
            <v>Stratagy</v>
          </cell>
          <cell r="W1403"/>
        </row>
        <row r="1404">
          <cell r="D1404" t="str">
            <v>MEM-PRO-011-PKG-PAL-5342</v>
          </cell>
          <cell r="E1404" t="str">
            <v>MP1B-PALLET DISPENSER</v>
          </cell>
          <cell r="F1404" t="str">
            <v>P1</v>
          </cell>
          <cell r="G1404" t="str">
            <v>PACKAGING</v>
          </cell>
          <cell r="H1404" t="str">
            <v>PALLETIZING</v>
          </cell>
          <cell r="I1404" t="str">
            <v>Switch</v>
          </cell>
          <cell r="J1404"/>
          <cell r="K1404"/>
          <cell r="L1404"/>
          <cell r="M1404"/>
          <cell r="N1404"/>
          <cell r="O1404"/>
          <cell r="P1404"/>
          <cell r="Q1404"/>
          <cell r="R1404"/>
          <cell r="S1404"/>
          <cell r="T1404" t="str">
            <v>6-MTH I/E MP1B AB PALL DISP E-STOP</v>
          </cell>
          <cell r="U1404">
            <v>8</v>
          </cell>
          <cell r="V1404" t="str">
            <v>Stratagy</v>
          </cell>
          <cell r="W1404"/>
        </row>
        <row r="1405">
          <cell r="D1405" t="str">
            <v>MEM-PRO-011-PKG-PAL-5343</v>
          </cell>
          <cell r="E1405" t="str">
            <v>MP1B-SLIPSHEET DISPENSER</v>
          </cell>
          <cell r="F1405" t="str">
            <v>P1</v>
          </cell>
          <cell r="G1405" t="str">
            <v>PACKAGING</v>
          </cell>
          <cell r="H1405" t="str">
            <v>PALLETIZING</v>
          </cell>
          <cell r="I1405" t="str">
            <v>Switch</v>
          </cell>
          <cell r="J1405"/>
          <cell r="K1405"/>
          <cell r="L1405"/>
          <cell r="M1405"/>
          <cell r="N1405"/>
          <cell r="O1405"/>
          <cell r="P1405"/>
          <cell r="Q1405"/>
          <cell r="R1405"/>
          <cell r="S1405"/>
          <cell r="T1405" t="str">
            <v>6-MTH I/E PM MP1B AB SLIP DISP E-STOP</v>
          </cell>
          <cell r="U1405">
            <v>8</v>
          </cell>
          <cell r="V1405" t="str">
            <v>Stratagy</v>
          </cell>
          <cell r="W1405"/>
        </row>
        <row r="1406">
          <cell r="D1406" t="str">
            <v>MEM-PRO-011-PKG-PAL-5344</v>
          </cell>
          <cell r="E1406" t="str">
            <v>MP1B-TIE-SHEET DISPENSER</v>
          </cell>
          <cell r="F1406" t="str">
            <v>P1</v>
          </cell>
          <cell r="G1406" t="str">
            <v>PACKAGING</v>
          </cell>
          <cell r="H1406" t="str">
            <v>PALLETIZING</v>
          </cell>
          <cell r="I1406" t="str">
            <v>Switch</v>
          </cell>
          <cell r="J1406"/>
          <cell r="K1406"/>
          <cell r="L1406"/>
          <cell r="M1406"/>
          <cell r="N1406"/>
          <cell r="O1406"/>
          <cell r="P1406"/>
          <cell r="Q1406"/>
          <cell r="R1406"/>
          <cell r="S1406"/>
          <cell r="T1406" t="str">
            <v>6-MTH I/E PM MP1B AB E-STOP PB-ES6</v>
          </cell>
          <cell r="U1406">
            <v>8</v>
          </cell>
          <cell r="V1406" t="str">
            <v>Stratagy</v>
          </cell>
          <cell r="W1406"/>
        </row>
        <row r="1407">
          <cell r="D1407" t="str">
            <v>MEM-PRO-011-PKG-PAL-5345</v>
          </cell>
          <cell r="E1407" t="str">
            <v>MP1B-ONLINE CHECK WEIGH</v>
          </cell>
          <cell r="F1407" t="str">
            <v>P1</v>
          </cell>
          <cell r="G1407" t="str">
            <v>PACKAGING</v>
          </cell>
          <cell r="H1407" t="str">
            <v>PALLETIZING</v>
          </cell>
          <cell r="I1407" t="str">
            <v>Switch</v>
          </cell>
          <cell r="J1407"/>
          <cell r="K1407"/>
          <cell r="L1407"/>
          <cell r="M1407"/>
          <cell r="N1407"/>
          <cell r="O1407"/>
          <cell r="P1407"/>
          <cell r="Q1407"/>
          <cell r="R1407"/>
          <cell r="S1407"/>
          <cell r="T1407"/>
          <cell r="U1407">
            <v>9</v>
          </cell>
          <cell r="V1407" t="str">
            <v>Run to Failure</v>
          </cell>
          <cell r="W1407"/>
        </row>
        <row r="1408">
          <cell r="D1408" t="str">
            <v>MEM-PRO-011-PKG-PAL-5347</v>
          </cell>
          <cell r="E1408" t="str">
            <v>MP1B-BAG REJECT PUSHER</v>
          </cell>
          <cell r="F1408" t="str">
            <v>P1</v>
          </cell>
          <cell r="G1408" t="str">
            <v>PACKAGING</v>
          </cell>
          <cell r="H1408" t="str">
            <v>PALLETIZING</v>
          </cell>
          <cell r="I1408" t="str">
            <v>Cylinder</v>
          </cell>
          <cell r="J1408"/>
          <cell r="K1408"/>
          <cell r="L1408"/>
          <cell r="M1408"/>
          <cell r="N1408"/>
          <cell r="O1408"/>
          <cell r="P1408"/>
          <cell r="Q1408"/>
          <cell r="R1408"/>
          <cell r="S1408"/>
          <cell r="T1408"/>
          <cell r="U1408">
            <v>9</v>
          </cell>
          <cell r="V1408" t="str">
            <v>Run to Failure</v>
          </cell>
          <cell r="W1408"/>
        </row>
        <row r="1409">
          <cell r="D1409" t="str">
            <v>MEM-PRO-011-PKG-PAL-5348</v>
          </cell>
          <cell r="E1409" t="str">
            <v>P1 BAG LABEL PRINT/APPLY UNIT</v>
          </cell>
          <cell r="F1409" t="str">
            <v>P1</v>
          </cell>
          <cell r="G1409" t="str">
            <v>PACKAGING</v>
          </cell>
          <cell r="H1409" t="str">
            <v>PALLETIZING</v>
          </cell>
          <cell r="I1409" t="str">
            <v>Motor AC</v>
          </cell>
          <cell r="J1409"/>
          <cell r="K1409"/>
          <cell r="L1409"/>
          <cell r="M1409"/>
          <cell r="N1409"/>
          <cell r="O1409"/>
          <cell r="P1409"/>
          <cell r="Q1409"/>
          <cell r="R1409"/>
          <cell r="S1409"/>
          <cell r="T1409"/>
          <cell r="U1409">
            <v>9</v>
          </cell>
          <cell r="V1409" t="str">
            <v>Run to Failure</v>
          </cell>
          <cell r="W1409"/>
        </row>
        <row r="1410">
          <cell r="D1410" t="str">
            <v>MEM-PRO-011-PKG-PAL-5353</v>
          </cell>
          <cell r="E1410" t="str">
            <v>MP1B-PALLET TURNTABLE</v>
          </cell>
          <cell r="F1410" t="str">
            <v>P1</v>
          </cell>
          <cell r="G1410" t="str">
            <v>PACKAGING</v>
          </cell>
          <cell r="H1410" t="str">
            <v>PALLETIZING</v>
          </cell>
          <cell r="I1410" t="str">
            <v>Conveyor</v>
          </cell>
          <cell r="J1410"/>
          <cell r="K1410"/>
          <cell r="L1410"/>
          <cell r="M1410"/>
          <cell r="N1410"/>
          <cell r="O1410"/>
          <cell r="P1410"/>
          <cell r="Q1410"/>
          <cell r="R1410"/>
          <cell r="S1410"/>
          <cell r="T1410" t="str">
            <v>12-MTH I/E PM MP1B TEL PUSH ACC GATE SW</v>
          </cell>
          <cell r="U1410">
            <v>8</v>
          </cell>
          <cell r="V1410" t="str">
            <v>Stratagy</v>
          </cell>
          <cell r="W1410"/>
        </row>
        <row r="1411">
          <cell r="D1411" t="str">
            <v>MEM-PRO-011-PKG-PAL-5355</v>
          </cell>
          <cell r="E1411" t="str">
            <v>MP1B-TOP SHEET DISPENSER</v>
          </cell>
          <cell r="F1411" t="str">
            <v>P1</v>
          </cell>
          <cell r="G1411" t="str">
            <v>PACKAGING</v>
          </cell>
          <cell r="H1411" t="str">
            <v>PALLETIZING</v>
          </cell>
          <cell r="I1411" t="str">
            <v>Switch</v>
          </cell>
          <cell r="J1411"/>
          <cell r="K1411"/>
          <cell r="L1411"/>
          <cell r="M1411"/>
          <cell r="N1411"/>
          <cell r="O1411"/>
          <cell r="P1411"/>
          <cell r="Q1411"/>
          <cell r="R1411"/>
          <cell r="S1411"/>
          <cell r="T1411"/>
          <cell r="U1411">
            <v>9</v>
          </cell>
          <cell r="V1411" t="str">
            <v>Run to Failure</v>
          </cell>
          <cell r="W1411"/>
        </row>
        <row r="1412">
          <cell r="D1412" t="str">
            <v>MEM-PRO-011-PKG-PAL-5357</v>
          </cell>
          <cell r="E1412" t="str">
            <v>MP1B-OVERHEAD STRETCH WRAPPER</v>
          </cell>
          <cell r="F1412" t="str">
            <v>P1</v>
          </cell>
          <cell r="G1412" t="str">
            <v>PACKAGING</v>
          </cell>
          <cell r="H1412" t="str">
            <v>PALLETIZING</v>
          </cell>
          <cell r="I1412"/>
          <cell r="J1412"/>
          <cell r="K1412"/>
          <cell r="L1412"/>
          <cell r="M1412"/>
          <cell r="N1412"/>
          <cell r="O1412"/>
          <cell r="P1412"/>
          <cell r="Q1412"/>
          <cell r="R1412"/>
          <cell r="S1412"/>
          <cell r="T1412"/>
          <cell r="U1412">
            <v>9</v>
          </cell>
          <cell r="V1412" t="str">
            <v>Run to Failure</v>
          </cell>
          <cell r="W1412"/>
        </row>
        <row r="1413">
          <cell r="D1413" t="str">
            <v>MEM-PRO-022-STS-N3T-2006</v>
          </cell>
          <cell r="E1413" t="str">
            <v>MSS-NORTH 300T DCE FILTER #1 VENT FAN</v>
          </cell>
          <cell r="F1413" t="str">
            <v>flake unloading ans storage</v>
          </cell>
          <cell r="G1413" t="str">
            <v>STORAGE SYSTEMS</v>
          </cell>
          <cell r="H1413" t="str">
            <v>NORTH 300 TON</v>
          </cell>
          <cell r="I1413" t="str">
            <v>Fan</v>
          </cell>
          <cell r="J1413"/>
          <cell r="K1413"/>
          <cell r="L1413"/>
          <cell r="M1413"/>
          <cell r="N1413"/>
          <cell r="O1413"/>
          <cell r="P1413"/>
          <cell r="Q1413"/>
          <cell r="R1413"/>
          <cell r="S1413"/>
          <cell r="T1413"/>
          <cell r="U1413">
            <v>9</v>
          </cell>
          <cell r="V1413" t="str">
            <v>Run to Failure</v>
          </cell>
          <cell r="W1413"/>
        </row>
        <row r="1414">
          <cell r="D1414" t="str">
            <v>MEM-PRO-022-STS-N3T-2011</v>
          </cell>
          <cell r="E1414" t="str">
            <v>MSS-NORTH 300T DCE FILTER #2 VENT FAN</v>
          </cell>
          <cell r="F1414" t="str">
            <v>flake unloading ans storage</v>
          </cell>
          <cell r="G1414" t="str">
            <v>STORAGE SYSTEMS</v>
          </cell>
          <cell r="H1414" t="str">
            <v>NORTH 300 TON</v>
          </cell>
          <cell r="I1414" t="str">
            <v>Fan</v>
          </cell>
          <cell r="J1414"/>
          <cell r="K1414"/>
          <cell r="L1414"/>
          <cell r="M1414"/>
          <cell r="N1414"/>
          <cell r="O1414"/>
          <cell r="P1414"/>
          <cell r="Q1414"/>
          <cell r="R1414"/>
          <cell r="S1414"/>
          <cell r="T1414"/>
          <cell r="U1414">
            <v>9</v>
          </cell>
          <cell r="V1414" t="str">
            <v>Run to Failure</v>
          </cell>
          <cell r="W1414"/>
        </row>
        <row r="1415">
          <cell r="D1415" t="str">
            <v>MEM-PRO-022-UNL-TK5-2040</v>
          </cell>
          <cell r="E1415" t="str">
            <v>MSS-CYCLONAIRE EAST RAIL UNLOAD SYS</v>
          </cell>
          <cell r="F1415" t="str">
            <v>flake unloading ans storage</v>
          </cell>
          <cell r="G1415" t="str">
            <v>OLD UNLOADING</v>
          </cell>
          <cell r="H1415" t="str">
            <v>TRACK 5</v>
          </cell>
          <cell r="I1415" t="str">
            <v>Motor AC</v>
          </cell>
          <cell r="J1415"/>
          <cell r="K1415"/>
          <cell r="L1415">
            <v>24</v>
          </cell>
          <cell r="M1415"/>
          <cell r="N1415"/>
          <cell r="O1415"/>
          <cell r="P1415" t="str">
            <v>Yes</v>
          </cell>
          <cell r="Q1415"/>
          <cell r="R1415"/>
          <cell r="S1415"/>
          <cell r="T1415" t="str">
            <v>60-MTH E RAIL UNLOAD BLOW PSV 2040-08</v>
          </cell>
          <cell r="U1415">
            <v>6</v>
          </cell>
          <cell r="V1415" t="str">
            <v>Stratagy</v>
          </cell>
          <cell r="W1415"/>
        </row>
        <row r="1416">
          <cell r="D1416" t="str">
            <v>MEM-PRO-022-UNL-TK1-2045</v>
          </cell>
          <cell r="E1416" t="str">
            <v>MSS-RAIL UNLOAD SUBMERSIBLE PUMP</v>
          </cell>
          <cell r="F1416" t="str">
            <v>flake unloading ans storage</v>
          </cell>
          <cell r="G1416" t="str">
            <v>OLD UNLOADING</v>
          </cell>
          <cell r="H1416" t="str">
            <v>TRACK 1</v>
          </cell>
          <cell r="I1416" t="str">
            <v>Motor AC</v>
          </cell>
          <cell r="J1416"/>
          <cell r="K1416"/>
          <cell r="L1416"/>
          <cell r="M1416"/>
          <cell r="N1416"/>
          <cell r="O1416"/>
          <cell r="P1416"/>
          <cell r="Q1416"/>
          <cell r="R1416"/>
          <cell r="S1416"/>
          <cell r="T1416"/>
          <cell r="U1416">
            <v>9</v>
          </cell>
          <cell r="V1416" t="str">
            <v>Run to Failure</v>
          </cell>
          <cell r="W1416"/>
        </row>
        <row r="1417">
          <cell r="D1417" t="str">
            <v>MEM-PRO-022-UNL-TK1-2046</v>
          </cell>
          <cell r="E1417" t="str">
            <v>MSS-RAIL UNLOADING SUMP PUMP</v>
          </cell>
          <cell r="F1417" t="str">
            <v>flake unloading ans storage</v>
          </cell>
          <cell r="G1417" t="str">
            <v>OLD UNLOADING</v>
          </cell>
          <cell r="H1417" t="str">
            <v>TRACK 1</v>
          </cell>
          <cell r="I1417" t="str">
            <v>Motor AC</v>
          </cell>
          <cell r="J1417"/>
          <cell r="K1417"/>
          <cell r="L1417"/>
          <cell r="M1417"/>
          <cell r="N1417"/>
          <cell r="O1417"/>
          <cell r="P1417"/>
          <cell r="Q1417"/>
          <cell r="R1417"/>
          <cell r="S1417"/>
          <cell r="T1417"/>
          <cell r="U1417">
            <v>9</v>
          </cell>
          <cell r="V1417" t="str">
            <v>Run to Failure</v>
          </cell>
          <cell r="W1417"/>
        </row>
        <row r="1418">
          <cell r="D1418" t="str">
            <v>MEM-PRO-022-STS-C8T-5007</v>
          </cell>
          <cell r="E1418" t="str">
            <v>CENTER 800T BIN DSCH RFV</v>
          </cell>
          <cell r="F1418" t="str">
            <v>flake unloading ans storage</v>
          </cell>
          <cell r="G1418" t="str">
            <v>STORAGE SYSTEMS</v>
          </cell>
          <cell r="H1418" t="str">
            <v>CENTRAL 800 TON</v>
          </cell>
          <cell r="I1418" t="str">
            <v>Motor Control Center</v>
          </cell>
          <cell r="J1418"/>
          <cell r="K1418"/>
          <cell r="L1418"/>
          <cell r="M1418"/>
          <cell r="N1418"/>
          <cell r="O1418"/>
          <cell r="P1418"/>
          <cell r="Q1418"/>
          <cell r="R1418"/>
          <cell r="S1418"/>
          <cell r="T1418"/>
          <cell r="U1418">
            <v>9</v>
          </cell>
          <cell r="V1418" t="str">
            <v>Run to Failure</v>
          </cell>
          <cell r="W1418"/>
        </row>
        <row r="1419">
          <cell r="D1419" t="str">
            <v>MEM-PRO-022-STS-E8T-5010</v>
          </cell>
          <cell r="E1419" t="str">
            <v>MSS-E 800T BIN DISCH ROTARY VALVE</v>
          </cell>
          <cell r="F1419" t="str">
            <v>flake unloading ans storage</v>
          </cell>
          <cell r="G1419" t="str">
            <v>STORAGE SYSTEMS</v>
          </cell>
          <cell r="H1419" t="str">
            <v>EAST 800 TON</v>
          </cell>
          <cell r="I1419" t="str">
            <v>Motor Control Center</v>
          </cell>
          <cell r="J1419"/>
          <cell r="K1419"/>
          <cell r="L1419"/>
          <cell r="M1419"/>
          <cell r="N1419"/>
          <cell r="O1419"/>
          <cell r="P1419"/>
          <cell r="Q1419"/>
          <cell r="R1419"/>
          <cell r="S1419"/>
          <cell r="T1419"/>
          <cell r="U1419">
            <v>9</v>
          </cell>
          <cell r="V1419" t="str">
            <v>Run to Failure</v>
          </cell>
          <cell r="W1419"/>
        </row>
        <row r="1420">
          <cell r="D1420" t="str">
            <v>MEM-PRO-022-STS-C8T-5028</v>
          </cell>
          <cell r="E1420" t="str">
            <v>CENTER 800T BIN BLOWER</v>
          </cell>
          <cell r="F1420" t="str">
            <v>flake unloading ans storage</v>
          </cell>
          <cell r="G1420" t="str">
            <v>STORAGE SYSTEMS</v>
          </cell>
          <cell r="H1420" t="str">
            <v>CENTRAL 800 TON</v>
          </cell>
          <cell r="I1420" t="str">
            <v>Motor AC</v>
          </cell>
          <cell r="J1420"/>
          <cell r="K1420"/>
          <cell r="L1420"/>
          <cell r="M1420"/>
          <cell r="N1420"/>
          <cell r="O1420"/>
          <cell r="P1420" t="str">
            <v>Yes</v>
          </cell>
          <cell r="Q1420"/>
          <cell r="R1420"/>
          <cell r="S1420"/>
          <cell r="T1420" t="str">
            <v>60-MTH C 800T DISCH BLOW PSV REPLACE</v>
          </cell>
          <cell r="U1420">
            <v>7</v>
          </cell>
          <cell r="V1420" t="str">
            <v>Stratagy</v>
          </cell>
          <cell r="W1420"/>
        </row>
        <row r="1421">
          <cell r="D1421" t="str">
            <v>MEM-PRO-022-STS-W8T-5031</v>
          </cell>
          <cell r="E1421" t="str">
            <v>MSS-WEST 800T TRANSFER BLOWER</v>
          </cell>
          <cell r="F1421" t="str">
            <v>flake unloading ans storage</v>
          </cell>
          <cell r="G1421" t="str">
            <v>STORAGE SYSTEMS</v>
          </cell>
          <cell r="H1421" t="str">
            <v>WEST 800 TON</v>
          </cell>
          <cell r="I1421" t="str">
            <v>Motor Control Center</v>
          </cell>
          <cell r="J1421"/>
          <cell r="K1421"/>
          <cell r="L1421">
            <v>16</v>
          </cell>
          <cell r="M1421"/>
          <cell r="N1421"/>
          <cell r="O1421"/>
          <cell r="P1421" t="str">
            <v>Yes</v>
          </cell>
          <cell r="Q1421"/>
          <cell r="R1421"/>
          <cell r="S1421"/>
          <cell r="T1421" t="str">
            <v>60-MTH W 800T DISCH BLOW PSV REPLACE</v>
          </cell>
          <cell r="U1421">
            <v>6</v>
          </cell>
          <cell r="V1421" t="str">
            <v>Stratagy</v>
          </cell>
          <cell r="W1421"/>
        </row>
        <row r="1422">
          <cell r="D1422" t="str">
            <v>MEM-PRO-022-STS-E8T-5032</v>
          </cell>
          <cell r="E1422" t="str">
            <v>MSS-E 800T BIN TRANSFER BLOWER</v>
          </cell>
          <cell r="F1422" t="str">
            <v>flake unloading ans storage</v>
          </cell>
          <cell r="G1422" t="str">
            <v>STORAGE SYSTEMS</v>
          </cell>
          <cell r="H1422" t="str">
            <v>EAST 800 TON</v>
          </cell>
          <cell r="I1422" t="str">
            <v>Motor Control Center</v>
          </cell>
          <cell r="J1422"/>
          <cell r="K1422"/>
          <cell r="L1422">
            <v>16</v>
          </cell>
          <cell r="M1422"/>
          <cell r="N1422"/>
          <cell r="O1422"/>
          <cell r="P1422" t="str">
            <v>Yes</v>
          </cell>
          <cell r="Q1422"/>
          <cell r="R1422"/>
          <cell r="S1422"/>
          <cell r="T1422" t="str">
            <v>EAST 800T DISCH BLOW PSV REPLACE</v>
          </cell>
          <cell r="U1422">
            <v>6</v>
          </cell>
          <cell r="V1422" t="str">
            <v>Stratagy</v>
          </cell>
          <cell r="W1422"/>
        </row>
        <row r="1423">
          <cell r="D1423" t="str">
            <v>MEM-PRO-022-UNL-TK1-5043</v>
          </cell>
          <cell r="E1423" t="str">
            <v>MSS-TRUCK RECEIVING BLOWER PACKAGE</v>
          </cell>
          <cell r="F1423" t="str">
            <v>flake unloading ans storage</v>
          </cell>
          <cell r="G1423" t="str">
            <v>OLD UNLOADING</v>
          </cell>
          <cell r="H1423" t="str">
            <v>TRACK 1</v>
          </cell>
          <cell r="I1423" t="str">
            <v>Motor AC</v>
          </cell>
          <cell r="J1423"/>
          <cell r="K1423"/>
          <cell r="L1423"/>
          <cell r="M1423"/>
          <cell r="N1423"/>
          <cell r="O1423"/>
          <cell r="P1423"/>
          <cell r="Q1423"/>
          <cell r="R1423"/>
          <cell r="S1423"/>
          <cell r="T1423"/>
          <cell r="U1423">
            <v>9</v>
          </cell>
          <cell r="V1423" t="str">
            <v>Run to Failure</v>
          </cell>
          <cell r="W1423"/>
        </row>
        <row r="1424">
          <cell r="D1424" t="str">
            <v>MEM-PRO-022-STS-C8T-5049</v>
          </cell>
          <cell r="E1424" t="str">
            <v>MSS-CTR 800T BIN VENT FAN</v>
          </cell>
          <cell r="F1424" t="str">
            <v>flake unloading ans storage</v>
          </cell>
          <cell r="G1424" t="str">
            <v>STORAGE SYSTEMS</v>
          </cell>
          <cell r="H1424" t="str">
            <v>CENTRAL 800 TON</v>
          </cell>
          <cell r="I1424" t="str">
            <v>Motor AC</v>
          </cell>
          <cell r="J1424"/>
          <cell r="K1424"/>
          <cell r="L1424"/>
          <cell r="M1424"/>
          <cell r="N1424"/>
          <cell r="O1424"/>
          <cell r="P1424"/>
          <cell r="Q1424"/>
          <cell r="R1424"/>
          <cell r="S1424"/>
          <cell r="T1424" t="str">
            <v>12-MTH MECH Shared VENT FAN BRNG PM - DN</v>
          </cell>
          <cell r="U1424">
            <v>8</v>
          </cell>
          <cell r="V1424" t="str">
            <v>Stratagy</v>
          </cell>
          <cell r="W1424"/>
        </row>
        <row r="1425">
          <cell r="D1425" t="str">
            <v>MEM-PRO-022-STS-W8T-5052</v>
          </cell>
          <cell r="E1425" t="str">
            <v>MSS-W.800T BIN VENT FAN</v>
          </cell>
          <cell r="F1425" t="str">
            <v>flake unloading ans storage</v>
          </cell>
          <cell r="G1425" t="str">
            <v>STORAGE SYSTEMS</v>
          </cell>
          <cell r="H1425" t="str">
            <v>WEST 800 TON</v>
          </cell>
          <cell r="I1425" t="str">
            <v>Motor Control Center</v>
          </cell>
          <cell r="J1425"/>
          <cell r="K1425"/>
          <cell r="L1425"/>
          <cell r="M1425"/>
          <cell r="N1425"/>
          <cell r="O1425"/>
          <cell r="P1425"/>
          <cell r="Q1425"/>
          <cell r="R1425"/>
          <cell r="S1425"/>
          <cell r="T1425" t="str">
            <v>12-MTH MECH Shared VENT FAN BRNG PM - DN</v>
          </cell>
          <cell r="U1425">
            <v>8</v>
          </cell>
          <cell r="V1425" t="str">
            <v>Stratagy</v>
          </cell>
          <cell r="W1425"/>
        </row>
        <row r="1426">
          <cell r="D1426" t="str">
            <v>MEM-PRO-022-STS-E8T-5060</v>
          </cell>
          <cell r="E1426" t="str">
            <v>MSS-E 800T BIN VENT FAN</v>
          </cell>
          <cell r="F1426" t="str">
            <v>flake unloading ans storage</v>
          </cell>
          <cell r="G1426" t="str">
            <v>STORAGE SYSTEMS</v>
          </cell>
          <cell r="H1426" t="str">
            <v>EAST 800 TON</v>
          </cell>
          <cell r="I1426" t="str">
            <v>Motor AC</v>
          </cell>
          <cell r="J1426"/>
          <cell r="K1426"/>
          <cell r="L1426"/>
          <cell r="M1426"/>
          <cell r="N1426"/>
          <cell r="O1426"/>
          <cell r="P1426"/>
          <cell r="Q1426"/>
          <cell r="R1426"/>
          <cell r="S1426"/>
          <cell r="T1426" t="str">
            <v>10 YR EXPLOSION PANEL REPLACEMENT</v>
          </cell>
          <cell r="U1426">
            <v>8</v>
          </cell>
          <cell r="V1426" t="str">
            <v>Stratagy</v>
          </cell>
          <cell r="W1426"/>
        </row>
        <row r="1427">
          <cell r="D1427" t="str">
            <v>MEM-PRO-022-UNL-TK1-0604</v>
          </cell>
          <cell r="E1427" t="str">
            <v>MSS-N FLAKE BLOWER @ TRACK #1</v>
          </cell>
          <cell r="F1427" t="str">
            <v>flake unloading ans storage</v>
          </cell>
          <cell r="G1427" t="str">
            <v>OLD UNLOADING</v>
          </cell>
          <cell r="H1427" t="str">
            <v>TRACK 1</v>
          </cell>
          <cell r="I1427" t="str">
            <v>Blower</v>
          </cell>
          <cell r="J1427" t="str">
            <v>BLOWER ROTARY</v>
          </cell>
          <cell r="K1427" t="str">
            <v>NORTH PLANT-1-SEQ</v>
          </cell>
          <cell r="L1427"/>
          <cell r="M1427"/>
          <cell r="N1427"/>
          <cell r="O1427"/>
          <cell r="P1427" t="str">
            <v>Yes</v>
          </cell>
          <cell r="Q1427"/>
          <cell r="R1427"/>
          <cell r="S1427"/>
          <cell r="T1427" t="str">
            <v>PM 6M MSS-N. FLAKE BLOWER</v>
          </cell>
          <cell r="U1427">
            <v>7</v>
          </cell>
          <cell r="V1427" t="str">
            <v>Stratagy</v>
          </cell>
          <cell r="W1427"/>
        </row>
        <row r="1428">
          <cell r="D1428" t="str">
            <v>MEM-PRO-022-UNL-TK1-0614</v>
          </cell>
          <cell r="E1428" t="str">
            <v>MSS-S FLAKE BLOWER @ TRACK #1</v>
          </cell>
          <cell r="F1428" t="str">
            <v>flake unloading ans storage</v>
          </cell>
          <cell r="G1428" t="str">
            <v>OLD UNLOADING</v>
          </cell>
          <cell r="H1428" t="str">
            <v>TRACK 1</v>
          </cell>
          <cell r="I1428" t="str">
            <v>Motor AC</v>
          </cell>
          <cell r="J1428" t="str">
            <v>BLOWER ROTARY</v>
          </cell>
          <cell r="K1428" t="str">
            <v>NORTH PLANT-1-SEQ</v>
          </cell>
          <cell r="L1428"/>
          <cell r="M1428"/>
          <cell r="N1428"/>
          <cell r="O1428"/>
          <cell r="P1428" t="str">
            <v>Yes</v>
          </cell>
          <cell r="Q1428"/>
          <cell r="R1428"/>
          <cell r="S1428"/>
          <cell r="T1428"/>
          <cell r="U1428">
            <v>8</v>
          </cell>
          <cell r="V1428" t="str">
            <v>Stratagy</v>
          </cell>
          <cell r="W1428"/>
        </row>
        <row r="1429">
          <cell r="D1429" t="str">
            <v>MEM-PRO-022-UNL-TK1-0617</v>
          </cell>
          <cell r="E1429" t="str">
            <v>MSS-W RAIL S FLAKE UNLOAD BLOWER 3" PSV</v>
          </cell>
          <cell r="F1429" t="str">
            <v>flake unloading ans storage</v>
          </cell>
          <cell r="G1429" t="str">
            <v>OLD UNLOADING</v>
          </cell>
          <cell r="H1429" t="str">
            <v>TRACK 1</v>
          </cell>
          <cell r="I1429" t="str">
            <v>Valve, Safety Relief</v>
          </cell>
          <cell r="J1429"/>
          <cell r="K1429"/>
          <cell r="L1429"/>
          <cell r="M1429"/>
          <cell r="N1429"/>
          <cell r="O1429"/>
          <cell r="P1429"/>
          <cell r="Q1429"/>
          <cell r="R1429"/>
          <cell r="S1429"/>
          <cell r="T1429" t="str">
            <v>60-MTH W RAIL S UNLOAD BLOW 3" PSV REPLA</v>
          </cell>
          <cell r="U1429">
            <v>8</v>
          </cell>
          <cell r="V1429" t="str">
            <v>Stratagy</v>
          </cell>
          <cell r="W1429"/>
        </row>
        <row r="1430">
          <cell r="D1430" t="str">
            <v>MEM-PRO-022-UNL-TK1-0618</v>
          </cell>
          <cell r="E1430" t="str">
            <v>MSS-W RAIL S FLAKE UNLOAD BLOWER 2" PSV</v>
          </cell>
          <cell r="F1430" t="str">
            <v>flake unloading ans storage</v>
          </cell>
          <cell r="G1430" t="str">
            <v>OLD UNLOADING</v>
          </cell>
          <cell r="H1430" t="str">
            <v>TRACK 1</v>
          </cell>
          <cell r="I1430" t="str">
            <v>Valve, Safety Relief</v>
          </cell>
          <cell r="J1430"/>
          <cell r="K1430"/>
          <cell r="L1430"/>
          <cell r="M1430"/>
          <cell r="N1430"/>
          <cell r="O1430"/>
          <cell r="P1430"/>
          <cell r="Q1430"/>
          <cell r="R1430"/>
          <cell r="S1430"/>
          <cell r="T1430" t="str">
            <v>60-MTH W RAIL S UNLOAD BLOW 2" PSV REPLA</v>
          </cell>
          <cell r="U1430">
            <v>8</v>
          </cell>
          <cell r="V1430" t="str">
            <v>Stratagy</v>
          </cell>
          <cell r="W1430"/>
        </row>
        <row r="1431">
          <cell r="D1431" t="str">
            <v>MEM-PRO-022-UNL-TK1-0680</v>
          </cell>
          <cell r="E1431" t="str">
            <v>MSS-TRACK 1 RECEIVER DISCH RFV</v>
          </cell>
          <cell r="F1431" t="str">
            <v>flake unloading ans storage</v>
          </cell>
          <cell r="G1431" t="str">
            <v>OLD UNLOADING</v>
          </cell>
          <cell r="H1431" t="str">
            <v>TRACK 1</v>
          </cell>
          <cell r="I1431" t="str">
            <v>Switch</v>
          </cell>
          <cell r="J1431" t="str">
            <v>FEEDER  ROTARY</v>
          </cell>
          <cell r="K1431" t="str">
            <v>NORTH PLANT-1-SEQ</v>
          </cell>
          <cell r="L1431"/>
          <cell r="M1431"/>
          <cell r="N1431"/>
          <cell r="O1431"/>
          <cell r="P1431"/>
          <cell r="Q1431"/>
          <cell r="R1431"/>
          <cell r="S1431"/>
          <cell r="T1431"/>
          <cell r="U1431">
            <v>9</v>
          </cell>
          <cell r="V1431" t="str">
            <v>Run to Failure</v>
          </cell>
          <cell r="W1431"/>
        </row>
        <row r="1432">
          <cell r="D1432" t="str">
            <v>MEM-PRO-022-UNL-TK1-0687</v>
          </cell>
          <cell r="E1432" t="str">
            <v>MSS-TRACK 1 VACUUM BLOWER</v>
          </cell>
          <cell r="F1432" t="str">
            <v>flake unloading ans storage</v>
          </cell>
          <cell r="G1432" t="str">
            <v>OLD UNLOADING</v>
          </cell>
          <cell r="H1432" t="str">
            <v>TRACK 1</v>
          </cell>
          <cell r="I1432" t="str">
            <v>Motor AC</v>
          </cell>
          <cell r="J1432" t="str">
            <v>BLOWER ROTARY</v>
          </cell>
          <cell r="K1432" t="str">
            <v>NORTH PLANT-1-SEQ</v>
          </cell>
          <cell r="L1432">
            <v>16</v>
          </cell>
          <cell r="M1432"/>
          <cell r="N1432"/>
          <cell r="O1432"/>
          <cell r="P1432" t="str">
            <v>Yes</v>
          </cell>
          <cell r="Q1432"/>
          <cell r="R1432"/>
          <cell r="S1432"/>
          <cell r="T1432" t="str">
            <v>60-MTH W RAIL N UNLOAD BLOW 2" PSV REPLA</v>
          </cell>
          <cell r="U1432">
            <v>6</v>
          </cell>
          <cell r="V1432" t="str">
            <v>Stratagy</v>
          </cell>
          <cell r="W1432"/>
        </row>
        <row r="1433">
          <cell r="D1433" t="str">
            <v>MEM-PRO-022-UNL-TK1-0972</v>
          </cell>
          <cell r="E1433" t="str">
            <v>MSS-TRACK 1 FLAKE UNLOADING RFV #1</v>
          </cell>
          <cell r="F1433" t="str">
            <v>flake unloading ans storage</v>
          </cell>
          <cell r="G1433" t="str">
            <v>OLD UNLOADING</v>
          </cell>
          <cell r="H1433" t="str">
            <v>TRACK 1</v>
          </cell>
          <cell r="I1433" t="str">
            <v>Motor AC</v>
          </cell>
          <cell r="J1433"/>
          <cell r="K1433"/>
          <cell r="L1433"/>
          <cell r="M1433"/>
          <cell r="N1433"/>
          <cell r="O1433"/>
          <cell r="P1433"/>
          <cell r="Q1433"/>
          <cell r="R1433"/>
          <cell r="S1433"/>
          <cell r="T1433"/>
          <cell r="U1433">
            <v>9</v>
          </cell>
          <cell r="V1433" t="str">
            <v>Run to Failure</v>
          </cell>
          <cell r="W1433"/>
        </row>
        <row r="1434">
          <cell r="D1434" t="str">
            <v>MEM-PRO-022-UNL-TK1-0973</v>
          </cell>
          <cell r="E1434" t="str">
            <v>MSS-TRACK 1 FLAKE UNLOADING RFV #2</v>
          </cell>
          <cell r="F1434" t="str">
            <v>flake unloading ans storage</v>
          </cell>
          <cell r="G1434" t="str">
            <v>OLD UNLOADING</v>
          </cell>
          <cell r="H1434" t="str">
            <v>TRACK 1</v>
          </cell>
          <cell r="I1434" t="str">
            <v>Motor AC</v>
          </cell>
          <cell r="J1434"/>
          <cell r="K1434"/>
          <cell r="L1434"/>
          <cell r="M1434"/>
          <cell r="N1434"/>
          <cell r="O1434"/>
          <cell r="P1434"/>
          <cell r="Q1434"/>
          <cell r="R1434"/>
          <cell r="S1434"/>
          <cell r="T1434"/>
          <cell r="U1434">
            <v>9</v>
          </cell>
          <cell r="V1434" t="str">
            <v>Run to Failure</v>
          </cell>
          <cell r="W1434"/>
        </row>
        <row r="1435">
          <cell r="D1435" t="str">
            <v>MEM-PRO-022-UNL-TK1-0974</v>
          </cell>
          <cell r="E1435" t="str">
            <v>MSS-TRACK 1 FLAKE UNLOADING RFV #3</v>
          </cell>
          <cell r="F1435" t="str">
            <v>flake unloading ans storage</v>
          </cell>
          <cell r="G1435" t="str">
            <v>OLD UNLOADING</v>
          </cell>
          <cell r="H1435" t="str">
            <v>TRACK 1</v>
          </cell>
          <cell r="I1435" t="str">
            <v>Motor AC</v>
          </cell>
          <cell r="J1435"/>
          <cell r="K1435"/>
          <cell r="L1435"/>
          <cell r="M1435"/>
          <cell r="N1435"/>
          <cell r="O1435"/>
          <cell r="P1435"/>
          <cell r="Q1435"/>
          <cell r="R1435"/>
          <cell r="S1435"/>
          <cell r="T1435"/>
          <cell r="U1435">
            <v>9</v>
          </cell>
          <cell r="V1435" t="str">
            <v>Run to Failure</v>
          </cell>
          <cell r="W1435"/>
        </row>
        <row r="1436">
          <cell r="D1436" t="str">
            <v>MEM-PRO-022-UNL-TK1-0975</v>
          </cell>
          <cell r="E1436" t="str">
            <v>MSS-TRACK 1 FLAKE UNLOADING RFV #4</v>
          </cell>
          <cell r="F1436" t="str">
            <v>flake unloading ans storage</v>
          </cell>
          <cell r="G1436" t="str">
            <v>OLD UNLOADING</v>
          </cell>
          <cell r="H1436" t="str">
            <v>TRACK 1</v>
          </cell>
          <cell r="I1436" t="str">
            <v>Motor AC</v>
          </cell>
          <cell r="J1436"/>
          <cell r="K1436"/>
          <cell r="L1436"/>
          <cell r="M1436"/>
          <cell r="N1436"/>
          <cell r="O1436"/>
          <cell r="P1436"/>
          <cell r="Q1436"/>
          <cell r="R1436"/>
          <cell r="S1436"/>
          <cell r="T1436"/>
          <cell r="U1436">
            <v>9</v>
          </cell>
          <cell r="V1436" t="str">
            <v>Run to Failure</v>
          </cell>
          <cell r="W1436"/>
        </row>
        <row r="1437">
          <cell r="D1437" t="str">
            <v>MEM-PRO-022-BLD-TK1-0994</v>
          </cell>
          <cell r="E1437" t="str">
            <v>MSS-TRACK 1 &amp; 2 SUMP PUMP</v>
          </cell>
          <cell r="F1437" t="str">
            <v>flake unloading ans storage</v>
          </cell>
          <cell r="G1437" t="str">
            <v>Buildings, Grounds &amp; lights</v>
          </cell>
          <cell r="H1437" t="str">
            <v>TRACK 1</v>
          </cell>
          <cell r="I1437" t="str">
            <v>Motor AC</v>
          </cell>
          <cell r="J1437"/>
          <cell r="K1437"/>
          <cell r="L1437"/>
          <cell r="M1437"/>
          <cell r="N1437"/>
          <cell r="O1437"/>
          <cell r="P1437"/>
          <cell r="Q1437"/>
          <cell r="R1437"/>
          <cell r="S1437"/>
          <cell r="T1437"/>
          <cell r="U1437">
            <v>9</v>
          </cell>
          <cell r="V1437" t="str">
            <v>Run to Failure</v>
          </cell>
          <cell r="W1437"/>
        </row>
        <row r="1438">
          <cell r="D1438" t="str">
            <v>MEM-PRO-023-STS-HCL-0010</v>
          </cell>
          <cell r="E1438" t="str">
            <v>USED OIL STORAGE TANK</v>
          </cell>
          <cell r="F1438" t="str">
            <v>chemical unloading and storage</v>
          </cell>
          <cell r="G1438" t="str">
            <v>STORAGE SYSTEMS</v>
          </cell>
          <cell r="H1438" t="str">
            <v>HYDROCHLORIC ACID</v>
          </cell>
          <cell r="I1438"/>
          <cell r="J1438"/>
          <cell r="K1438"/>
          <cell r="L1438"/>
          <cell r="M1438"/>
          <cell r="N1438"/>
          <cell r="O1438"/>
          <cell r="P1438"/>
          <cell r="Q1438"/>
          <cell r="R1438"/>
          <cell r="S1438"/>
          <cell r="T1438"/>
          <cell r="U1438">
            <v>9</v>
          </cell>
          <cell r="V1438" t="str">
            <v>Run to Failure</v>
          </cell>
          <cell r="W1438"/>
        </row>
        <row r="1439">
          <cell r="D1439" t="str">
            <v>MEM-PRO-023-STS-OIL-010</v>
          </cell>
          <cell r="E1439" t="str">
            <v xml:space="preserve"> USED OIL STORAGE TANK</v>
          </cell>
          <cell r="F1439" t="str">
            <v>chemical unloading and storage</v>
          </cell>
          <cell r="G1439" t="str">
            <v>STORAGE SYSTEMS</v>
          </cell>
          <cell r="H1439" t="str">
            <v>USED OIL STORAGE</v>
          </cell>
          <cell r="I1439" t="str">
            <v>Electrical</v>
          </cell>
          <cell r="J1439"/>
          <cell r="K1439"/>
          <cell r="L1439"/>
          <cell r="M1439"/>
          <cell r="N1439"/>
          <cell r="O1439"/>
          <cell r="P1439"/>
          <cell r="Q1439"/>
          <cell r="R1439"/>
          <cell r="S1439"/>
          <cell r="T1439" t="str">
            <v>18-MTH  USED OIL STORAGE TANK PM</v>
          </cell>
          <cell r="U1439">
            <v>8</v>
          </cell>
          <cell r="V1439" t="str">
            <v>Stratagy</v>
          </cell>
          <cell r="W1439"/>
        </row>
        <row r="1440">
          <cell r="D1440" t="str">
            <v>MEM-PRO-023-STS-HCL-1029</v>
          </cell>
          <cell r="E1440" t="str">
            <v>MSS-CHEM STOR TK MOAT N SUMP PUMP</v>
          </cell>
          <cell r="F1440" t="str">
            <v>chemical unloading and storage</v>
          </cell>
          <cell r="G1440" t="str">
            <v>STORAGE SYSTEMS</v>
          </cell>
          <cell r="H1440" t="str">
            <v>HYDROCHLORIC ACID</v>
          </cell>
          <cell r="I1440" t="str">
            <v>Motor AC</v>
          </cell>
          <cell r="J1440"/>
          <cell r="K1440"/>
          <cell r="L1440"/>
          <cell r="M1440"/>
          <cell r="N1440"/>
          <cell r="O1440"/>
          <cell r="P1440"/>
          <cell r="Q1440"/>
          <cell r="R1440"/>
          <cell r="S1440"/>
          <cell r="T1440"/>
          <cell r="U1440">
            <v>9</v>
          </cell>
          <cell r="V1440" t="str">
            <v>Run to Failure</v>
          </cell>
          <cell r="W1440"/>
        </row>
        <row r="1441">
          <cell r="D1441" t="str">
            <v>MEM-PRO-023-STS-HCL-1030</v>
          </cell>
          <cell r="E1441" t="str">
            <v>MSS-CHEM STOR TK MOAT E SUMP PUMP</v>
          </cell>
          <cell r="F1441" t="str">
            <v>chemical unloading and storage</v>
          </cell>
          <cell r="G1441" t="str">
            <v>STORAGE SYSTEMS</v>
          </cell>
          <cell r="H1441" t="str">
            <v>HYDROCHLORIC ACID</v>
          </cell>
          <cell r="I1441" t="str">
            <v>Motor AC</v>
          </cell>
          <cell r="J1441"/>
          <cell r="K1441"/>
          <cell r="L1441"/>
          <cell r="M1441"/>
          <cell r="N1441"/>
          <cell r="O1441"/>
          <cell r="P1441"/>
          <cell r="Q1441"/>
          <cell r="R1441"/>
          <cell r="S1441"/>
          <cell r="T1441"/>
          <cell r="U1441">
            <v>9</v>
          </cell>
          <cell r="V1441" t="str">
            <v>Run to Failure</v>
          </cell>
          <cell r="W1441"/>
        </row>
        <row r="1442">
          <cell r="D1442" t="str">
            <v>MEM-PRO-023-STS-CAU-1031</v>
          </cell>
          <cell r="E1442" t="str">
            <v>MSS-CHEM STOR TK MOAT W SUMP PUMP</v>
          </cell>
          <cell r="F1442" t="str">
            <v>chemical unloading and storage</v>
          </cell>
          <cell r="G1442" t="str">
            <v>STORAGE SYSTEMS</v>
          </cell>
          <cell r="H1442" t="str">
            <v>CAUSTIC STORAGE</v>
          </cell>
          <cell r="I1442" t="str">
            <v>Hose, Flexible</v>
          </cell>
          <cell r="J1442"/>
          <cell r="K1442"/>
          <cell r="L1442"/>
          <cell r="M1442"/>
          <cell r="N1442"/>
          <cell r="O1442"/>
          <cell r="P1442"/>
          <cell r="Q1442"/>
          <cell r="R1442"/>
          <cell r="S1442"/>
          <cell r="T1442"/>
          <cell r="U1442">
            <v>9</v>
          </cell>
          <cell r="V1442" t="str">
            <v>Run to Failure</v>
          </cell>
          <cell r="W1442"/>
        </row>
        <row r="1443">
          <cell r="D1443" t="str">
            <v>MEM-PRO-023-DIS-CAU-1380</v>
          </cell>
          <cell r="E1443" t="str">
            <v>MSS-CAUSTIC SUPPLY TANK</v>
          </cell>
          <cell r="F1443" t="str">
            <v>chemical unloading and storage</v>
          </cell>
          <cell r="G1443" t="str">
            <v>DISTRIBUTION</v>
          </cell>
          <cell r="H1443" t="str">
            <v>CAUSTIC STORAGE</v>
          </cell>
          <cell r="I1443" t="str">
            <v>Motor AC</v>
          </cell>
          <cell r="J1443"/>
          <cell r="K1443"/>
          <cell r="L1443"/>
          <cell r="M1443"/>
          <cell r="N1443"/>
          <cell r="O1443"/>
          <cell r="P1443"/>
          <cell r="Q1443"/>
          <cell r="R1443"/>
          <cell r="S1443"/>
          <cell r="T1443" t="str">
            <v>60-MTH MECH MSS MP NAOH PRV</v>
          </cell>
          <cell r="U1443">
            <v>8</v>
          </cell>
          <cell r="V1443" t="str">
            <v>Stratagy</v>
          </cell>
          <cell r="W1443"/>
        </row>
        <row r="1444">
          <cell r="D1444" t="str">
            <v>MEM-PRO-023-DIS-CAU-1382</v>
          </cell>
          <cell r="E1444" t="str">
            <v>MSS-MN PLT CAUSTIC STOR TK E DISCH PUMP</v>
          </cell>
          <cell r="F1444" t="str">
            <v>chemical unloading and storage</v>
          </cell>
          <cell r="G1444" t="str">
            <v>DISTRIBUTION</v>
          </cell>
          <cell r="H1444" t="str">
            <v>CAUSTIC STORAGE</v>
          </cell>
          <cell r="I1444" t="str">
            <v>Pump, Gear</v>
          </cell>
          <cell r="J1444"/>
          <cell r="K1444"/>
          <cell r="L1444"/>
          <cell r="M1444"/>
          <cell r="N1444"/>
          <cell r="O1444"/>
          <cell r="P1444"/>
          <cell r="Q1444"/>
          <cell r="R1444"/>
          <cell r="S1444"/>
          <cell r="T1444" t="str">
            <v>12-MTH MECH MSS E CAUSTIC TK PRV</v>
          </cell>
          <cell r="U1444">
            <v>8</v>
          </cell>
          <cell r="V1444" t="str">
            <v>Stratagy</v>
          </cell>
          <cell r="W1444"/>
        </row>
        <row r="1445">
          <cell r="D1445" t="str">
            <v>MEM-PRO-023-STS-ALK-3390</v>
          </cell>
          <cell r="E1445" t="str">
            <v>MS2P-ALKALI PUMP</v>
          </cell>
          <cell r="F1445" t="str">
            <v>chemical unloading and storage</v>
          </cell>
          <cell r="G1445" t="str">
            <v>STORAGE SYSTEMS</v>
          </cell>
          <cell r="H1445" t="str">
            <v>ALKALI BLEND</v>
          </cell>
          <cell r="I1445" t="str">
            <v>Motor AC</v>
          </cell>
          <cell r="J1445" t="str">
            <v>Pump</v>
          </cell>
          <cell r="K1445" t="str">
            <v>S.Plant.L1.015</v>
          </cell>
          <cell r="L1445"/>
          <cell r="M1445"/>
          <cell r="N1445"/>
          <cell r="O1445"/>
          <cell r="P1445"/>
          <cell r="Q1445"/>
          <cell r="R1445"/>
          <cell r="S1445"/>
          <cell r="T1445"/>
          <cell r="U1445">
            <v>9</v>
          </cell>
          <cell r="V1445" t="str">
            <v>Run to Failure</v>
          </cell>
          <cell r="W1445"/>
        </row>
        <row r="1446">
          <cell r="D1446" t="str">
            <v>MEM-PRO-023-DIS-ALK-3770</v>
          </cell>
          <cell r="E1446" t="str">
            <v>MSS-ALKALI/BLEND TANK DISCH PUMP</v>
          </cell>
          <cell r="F1446" t="str">
            <v>chemical unloading and storage</v>
          </cell>
          <cell r="G1446" t="str">
            <v>DISTRIBUTION</v>
          </cell>
          <cell r="H1446" t="str">
            <v>ALKALI BLEND</v>
          </cell>
          <cell r="I1446" t="str">
            <v>Motor AC</v>
          </cell>
          <cell r="J1446"/>
          <cell r="K1446"/>
          <cell r="L1446"/>
          <cell r="M1446"/>
          <cell r="N1446"/>
          <cell r="O1446"/>
          <cell r="P1446"/>
          <cell r="Q1446"/>
          <cell r="R1446"/>
          <cell r="S1446"/>
          <cell r="T1446" t="str">
            <v>36 MTH PSM PRV TEST &amp; INSPECTION</v>
          </cell>
          <cell r="U1446">
            <v>8</v>
          </cell>
          <cell r="V1446" t="str">
            <v>Stratagy</v>
          </cell>
          <cell r="W1446"/>
        </row>
        <row r="1447">
          <cell r="D1447" t="str">
            <v>MEM-PRO-023-STS-ALK-5101</v>
          </cell>
          <cell r="E1447" t="str">
            <v>MSP-ALKALI TANK AGITATOR</v>
          </cell>
          <cell r="F1447" t="str">
            <v>chemical unloading and storage</v>
          </cell>
          <cell r="G1447" t="str">
            <v>STORAGE SYSTEMS</v>
          </cell>
          <cell r="H1447" t="str">
            <v>ALKALI BLEND</v>
          </cell>
          <cell r="I1447" t="str">
            <v>Motor AC</v>
          </cell>
          <cell r="J1447"/>
          <cell r="K1447"/>
          <cell r="L1447"/>
          <cell r="M1447"/>
          <cell r="N1447"/>
          <cell r="O1447"/>
          <cell r="P1447"/>
          <cell r="Q1447"/>
          <cell r="R1447"/>
          <cell r="S1447"/>
          <cell r="T1447"/>
          <cell r="U1447">
            <v>9</v>
          </cell>
          <cell r="V1447" t="str">
            <v>Run to Failure</v>
          </cell>
          <cell r="W1447"/>
        </row>
        <row r="1448">
          <cell r="D1448" t="str">
            <v>MEM-PRO-023-STS-ALK-5103</v>
          </cell>
          <cell r="E1448" t="str">
            <v>MSP-ALKALI STORAGE TANK</v>
          </cell>
          <cell r="F1448" t="str">
            <v>chemical unloading and storage</v>
          </cell>
          <cell r="G1448" t="str">
            <v>STORAGE SYSTEMS</v>
          </cell>
          <cell r="H1448" t="str">
            <v>ALKALI BLEND</v>
          </cell>
          <cell r="I1448" t="str">
            <v>Tank</v>
          </cell>
          <cell r="J1448"/>
          <cell r="K1448"/>
          <cell r="L1448"/>
          <cell r="M1448"/>
          <cell r="N1448"/>
          <cell r="O1448"/>
          <cell r="P1448"/>
          <cell r="Q1448"/>
          <cell r="R1448"/>
          <cell r="S1448"/>
          <cell r="T1448"/>
          <cell r="U1448">
            <v>9</v>
          </cell>
          <cell r="V1448" t="str">
            <v>Run to Failure</v>
          </cell>
          <cell r="W1448"/>
        </row>
        <row r="1449">
          <cell r="D1449" t="str">
            <v>MEM-PRO-023-DIS-ALK-5108</v>
          </cell>
          <cell r="E1449" t="str">
            <v>MSP-ALKALI TRANSFER PUMP</v>
          </cell>
          <cell r="F1449" t="str">
            <v>chemical unloading and storage</v>
          </cell>
          <cell r="G1449" t="str">
            <v>DISTRIBUTION</v>
          </cell>
          <cell r="H1449" t="str">
            <v>ALKALI BLEND</v>
          </cell>
          <cell r="I1449" t="str">
            <v>Motor AC</v>
          </cell>
          <cell r="J1449"/>
          <cell r="K1449"/>
          <cell r="L1449"/>
          <cell r="M1449"/>
          <cell r="N1449"/>
          <cell r="O1449"/>
          <cell r="P1449"/>
          <cell r="Q1449"/>
          <cell r="R1449"/>
          <cell r="S1449"/>
          <cell r="T1449"/>
          <cell r="U1449">
            <v>9</v>
          </cell>
          <cell r="V1449" t="str">
            <v>Run to Failure</v>
          </cell>
          <cell r="W1449"/>
        </row>
        <row r="1450">
          <cell r="D1450" t="str">
            <v>MEM-PRO-023-DIS-ALK-5110</v>
          </cell>
          <cell r="E1450" t="str">
            <v>MSS-ALKALI TRANSFER STANDBY PUMP</v>
          </cell>
          <cell r="F1450" t="str">
            <v>chemical unloading and storage</v>
          </cell>
          <cell r="G1450" t="str">
            <v>DISTRIBUTION</v>
          </cell>
          <cell r="H1450" t="str">
            <v>ALKALI BLEND</v>
          </cell>
          <cell r="I1450" t="str">
            <v>Motor AC</v>
          </cell>
          <cell r="J1450"/>
          <cell r="K1450"/>
          <cell r="L1450"/>
          <cell r="M1450"/>
          <cell r="N1450"/>
          <cell r="O1450"/>
          <cell r="P1450"/>
          <cell r="Q1450"/>
          <cell r="R1450"/>
          <cell r="S1450"/>
          <cell r="T1450"/>
          <cell r="U1450">
            <v>9</v>
          </cell>
          <cell r="V1450" t="str">
            <v>Run to Failure</v>
          </cell>
          <cell r="W1450"/>
        </row>
        <row r="1451">
          <cell r="D1451" t="str">
            <v>MEM-PRO-023-STS-SUL-5120</v>
          </cell>
          <cell r="E1451" t="str">
            <v>MSS-MSP/MS2P SULFITE SUPPLY PUMP</v>
          </cell>
          <cell r="F1451" t="str">
            <v>chemical unloading and storage</v>
          </cell>
          <cell r="G1451" t="str">
            <v>STORAGE SYSTEMS</v>
          </cell>
          <cell r="H1451" t="str">
            <v>SULFITE</v>
          </cell>
          <cell r="I1451" t="str">
            <v>Motor AC</v>
          </cell>
          <cell r="J1451"/>
          <cell r="K1451"/>
          <cell r="L1451"/>
          <cell r="M1451"/>
          <cell r="N1451"/>
          <cell r="O1451"/>
          <cell r="P1451"/>
          <cell r="Q1451"/>
          <cell r="R1451"/>
          <cell r="S1451"/>
          <cell r="T1451"/>
          <cell r="U1451">
            <v>9</v>
          </cell>
          <cell r="V1451" t="str">
            <v>Run to Failure</v>
          </cell>
          <cell r="W1451"/>
        </row>
        <row r="1452">
          <cell r="D1452" t="str">
            <v>MEM-PRO-023-STS-PHO-5122</v>
          </cell>
          <cell r="E1452" t="str">
            <v>MSS-PHOS ACID STOR TK X-FER PUMP</v>
          </cell>
          <cell r="F1452" t="str">
            <v>chemical unloading and storage</v>
          </cell>
          <cell r="G1452" t="str">
            <v>STORAGE SYSTEMS</v>
          </cell>
          <cell r="H1452" t="str">
            <v>PHOSPHORIC ACID</v>
          </cell>
          <cell r="I1452" t="str">
            <v>Pump, Gear</v>
          </cell>
          <cell r="J1452"/>
          <cell r="K1452"/>
          <cell r="L1452"/>
          <cell r="M1452"/>
          <cell r="N1452"/>
          <cell r="O1452"/>
          <cell r="P1452"/>
          <cell r="Q1452"/>
          <cell r="R1452"/>
          <cell r="S1452"/>
          <cell r="T1452" t="str">
            <v>60-MTH MECH MSS PHOS ACID X-FER PUMP PRV</v>
          </cell>
          <cell r="U1452">
            <v>8</v>
          </cell>
          <cell r="V1452" t="str">
            <v>Stratagy</v>
          </cell>
          <cell r="W1452"/>
        </row>
        <row r="1453">
          <cell r="D1453" t="str">
            <v>MEM-PRO-023-STS-HCL-5123</v>
          </cell>
          <cell r="E1453" t="str">
            <v>MSS-HCL PUMP</v>
          </cell>
          <cell r="F1453" t="str">
            <v>chemical unloading and storage</v>
          </cell>
          <cell r="G1453" t="str">
            <v>STORAGE SYSTEMS</v>
          </cell>
          <cell r="H1453" t="str">
            <v>HYDROCHLORIC ACID</v>
          </cell>
          <cell r="I1453" t="str">
            <v>Motor AC</v>
          </cell>
          <cell r="J1453"/>
          <cell r="K1453"/>
          <cell r="L1453"/>
          <cell r="M1453"/>
          <cell r="N1453"/>
          <cell r="O1453"/>
          <cell r="P1453"/>
          <cell r="Q1453"/>
          <cell r="R1453"/>
          <cell r="S1453"/>
          <cell r="T1453"/>
          <cell r="U1453">
            <v>9</v>
          </cell>
          <cell r="V1453" t="str">
            <v>Run to Failure</v>
          </cell>
          <cell r="W1453"/>
        </row>
        <row r="1454">
          <cell r="D1454" t="str">
            <v>MEM-PRO-023-STS-HCL-5124</v>
          </cell>
          <cell r="E1454" t="str">
            <v>MSS-HCL STANDBY PUMP</v>
          </cell>
          <cell r="F1454" t="str">
            <v>chemical unloading and storage</v>
          </cell>
          <cell r="G1454" t="str">
            <v>STORAGE SYSTEMS</v>
          </cell>
          <cell r="H1454" t="str">
            <v>HYDROCHLORIC ACID</v>
          </cell>
          <cell r="I1454" t="str">
            <v>Motor AC</v>
          </cell>
          <cell r="J1454"/>
          <cell r="K1454"/>
          <cell r="L1454"/>
          <cell r="M1454"/>
          <cell r="N1454"/>
          <cell r="O1454"/>
          <cell r="P1454"/>
          <cell r="Q1454"/>
          <cell r="R1454"/>
          <cell r="S1454"/>
          <cell r="T1454"/>
          <cell r="U1454">
            <v>9</v>
          </cell>
          <cell r="V1454" t="str">
            <v>Run to Failure</v>
          </cell>
          <cell r="W1454"/>
        </row>
        <row r="1455">
          <cell r="D1455" t="str">
            <v>MEM-PRO-023-STS-CAU-5140</v>
          </cell>
          <cell r="E1455" t="str">
            <v>MSS-NaOH STORAGE TANK</v>
          </cell>
          <cell r="F1455" t="str">
            <v>chemical unloading and storage</v>
          </cell>
          <cell r="G1455" t="str">
            <v>STORAGE SYSTEMS</v>
          </cell>
          <cell r="H1455" t="str">
            <v>CAUSTIC STORAGE</v>
          </cell>
          <cell r="I1455" t="str">
            <v>Valve, Pressure Regulator</v>
          </cell>
          <cell r="J1455"/>
          <cell r="K1455"/>
          <cell r="L1455"/>
          <cell r="M1455"/>
          <cell r="N1455"/>
          <cell r="O1455"/>
          <cell r="P1455"/>
          <cell r="Q1455"/>
          <cell r="R1455"/>
          <cell r="S1455"/>
          <cell r="T1455" t="str">
            <v>18-MTH 30,000 GAL NOAH STORAGE TANK</v>
          </cell>
          <cell r="U1455">
            <v>8</v>
          </cell>
          <cell r="V1455" t="str">
            <v>Stratagy</v>
          </cell>
          <cell r="W1455"/>
        </row>
        <row r="1456">
          <cell r="D1456" t="str">
            <v>MEM-PRO-023-DIS-CAU-5148</v>
          </cell>
          <cell r="E1456" t="str">
            <v>MSS-E. NAOH TRANSFER PUMP</v>
          </cell>
          <cell r="F1456" t="str">
            <v>chemical unloading and storage</v>
          </cell>
          <cell r="G1456" t="str">
            <v>DISTRIBUTION</v>
          </cell>
          <cell r="H1456" t="str">
            <v>CAUSTIC STORAGE</v>
          </cell>
          <cell r="I1456" t="str">
            <v>Pump, Gear</v>
          </cell>
          <cell r="J1456"/>
          <cell r="K1456"/>
          <cell r="L1456"/>
          <cell r="M1456"/>
          <cell r="N1456"/>
          <cell r="O1456"/>
          <cell r="P1456"/>
          <cell r="Q1456"/>
          <cell r="R1456"/>
          <cell r="S1456"/>
          <cell r="T1456" t="str">
            <v>12-MTH MECH MSS E. NAOH FEED PUMP</v>
          </cell>
          <cell r="U1456">
            <v>8</v>
          </cell>
          <cell r="V1456" t="str">
            <v>Stratagy</v>
          </cell>
          <cell r="W1456"/>
        </row>
        <row r="1457">
          <cell r="D1457" t="str">
            <v>MEM-PRO-023-DIS-CAU-5149</v>
          </cell>
          <cell r="E1457" t="str">
            <v>MSS-W. NAOH TRANSFER PUMP</v>
          </cell>
          <cell r="F1457" t="str">
            <v>chemical unloading and storage</v>
          </cell>
          <cell r="G1457" t="str">
            <v>DISTRIBUTION</v>
          </cell>
          <cell r="H1457" t="str">
            <v>CAUSTIC STORAGE</v>
          </cell>
          <cell r="I1457" t="str">
            <v>Pump, Gear</v>
          </cell>
          <cell r="J1457"/>
          <cell r="K1457"/>
          <cell r="L1457"/>
          <cell r="M1457"/>
          <cell r="N1457"/>
          <cell r="O1457"/>
          <cell r="P1457"/>
          <cell r="Q1457"/>
          <cell r="R1457"/>
          <cell r="S1457"/>
          <cell r="T1457" t="str">
            <v>12-MTH MECH MSS W. NAOH FD PUMP STAND BY</v>
          </cell>
          <cell r="U1457">
            <v>8</v>
          </cell>
          <cell r="V1457" t="str">
            <v>Stratagy</v>
          </cell>
          <cell r="W1457"/>
        </row>
        <row r="1458">
          <cell r="D1458" t="str">
            <v>MEM-PRO-023-DIS-CAU-5154</v>
          </cell>
          <cell r="E1458" t="str">
            <v>MSS-MSP NAOH TRANSFER PUMP</v>
          </cell>
          <cell r="F1458" t="str">
            <v>chemical unloading and storage</v>
          </cell>
          <cell r="G1458" t="str">
            <v>DISTRIBUTION</v>
          </cell>
          <cell r="H1458" t="str">
            <v>CAUSTIC STORAGE</v>
          </cell>
          <cell r="I1458" t="str">
            <v>Motor AC</v>
          </cell>
          <cell r="J1458"/>
          <cell r="K1458"/>
          <cell r="L1458"/>
          <cell r="M1458"/>
          <cell r="N1458"/>
          <cell r="O1458"/>
          <cell r="P1458"/>
          <cell r="Q1458"/>
          <cell r="R1458"/>
          <cell r="S1458"/>
          <cell r="T1458"/>
          <cell r="U1458">
            <v>9</v>
          </cell>
          <cell r="V1458" t="str">
            <v>Run to Failure</v>
          </cell>
          <cell r="W1458"/>
        </row>
        <row r="1459">
          <cell r="D1459" t="str">
            <v>MEM-PRO-023-DIS-CAU-5184</v>
          </cell>
          <cell r="E1459" t="str">
            <v>MSS-W NAOH FEED PUMP</v>
          </cell>
          <cell r="F1459" t="str">
            <v>chemical unloading and storage</v>
          </cell>
          <cell r="G1459" t="str">
            <v>DISTRIBUTION</v>
          </cell>
          <cell r="H1459" t="str">
            <v>CAUSTIC STORAGE</v>
          </cell>
          <cell r="I1459" t="str">
            <v>Motor AC</v>
          </cell>
          <cell r="J1459"/>
          <cell r="K1459"/>
          <cell r="L1459"/>
          <cell r="M1459"/>
          <cell r="N1459"/>
          <cell r="O1459"/>
          <cell r="P1459"/>
          <cell r="Q1459"/>
          <cell r="R1459"/>
          <cell r="S1459"/>
          <cell r="T1459" t="str">
            <v>60M PSM MECH MSS W NAOH PUMP PSV</v>
          </cell>
          <cell r="U1459">
            <v>8</v>
          </cell>
          <cell r="V1459" t="str">
            <v>Stratagy</v>
          </cell>
          <cell r="W1459"/>
        </row>
        <row r="1460">
          <cell r="D1460" t="str">
            <v>MEM-PRO-023-DIS-CAU-5189</v>
          </cell>
          <cell r="E1460" t="str">
            <v>MSS-W NAOH FEED PUMP (STANDBY)</v>
          </cell>
          <cell r="F1460" t="str">
            <v>chemical unloading and storage</v>
          </cell>
          <cell r="G1460" t="str">
            <v>DISTRIBUTION</v>
          </cell>
          <cell r="H1460" t="str">
            <v>CAUSTIC STORAGE</v>
          </cell>
          <cell r="I1460" t="str">
            <v>Motor AC</v>
          </cell>
          <cell r="J1460"/>
          <cell r="K1460"/>
          <cell r="L1460"/>
          <cell r="M1460"/>
          <cell r="N1460"/>
          <cell r="O1460"/>
          <cell r="P1460"/>
          <cell r="Q1460"/>
          <cell r="R1460"/>
          <cell r="S1460"/>
          <cell r="T1460" t="str">
            <v>60M PSM MECH MSS W NAOH PUMP (ST) PSV</v>
          </cell>
          <cell r="U1460">
            <v>8</v>
          </cell>
          <cell r="V1460" t="str">
            <v>Stratagy</v>
          </cell>
          <cell r="W1460"/>
        </row>
        <row r="1461">
          <cell r="D1461" t="str">
            <v>MEM-PRO-023-DIS-HCL-5200</v>
          </cell>
          <cell r="E1461" t="str">
            <v>E. HCL TRANS PUMP FR TNK FARM TO PROCESS</v>
          </cell>
          <cell r="F1461" t="str">
            <v>chemical unloading and storage</v>
          </cell>
          <cell r="G1461" t="str">
            <v>DISTRIBUTION</v>
          </cell>
          <cell r="H1461" t="str">
            <v>HYDROCHLORIC ACID</v>
          </cell>
          <cell r="I1461" t="str">
            <v>Motor AC</v>
          </cell>
          <cell r="J1461"/>
          <cell r="K1461"/>
          <cell r="L1461"/>
          <cell r="M1461"/>
          <cell r="N1461"/>
          <cell r="O1461"/>
          <cell r="P1461"/>
          <cell r="Q1461"/>
          <cell r="R1461"/>
          <cell r="S1461"/>
          <cell r="T1461" t="str">
            <v>MTHLY MECH HCL SYSTEMS INSPECTION</v>
          </cell>
          <cell r="U1461">
            <v>8</v>
          </cell>
          <cell r="V1461" t="str">
            <v>Stratagy</v>
          </cell>
          <cell r="W1461"/>
        </row>
        <row r="1462">
          <cell r="D1462" t="str">
            <v>MEM-PRO-023-DIS-HCL-5201</v>
          </cell>
          <cell r="E1462" t="str">
            <v>HCI TRANS PUMP FR TANK FARM TO PROC UNIT</v>
          </cell>
          <cell r="F1462" t="str">
            <v>chemical unloading and storage</v>
          </cell>
          <cell r="G1462" t="str">
            <v>DISTRIBUTION</v>
          </cell>
          <cell r="H1462" t="str">
            <v>HYDROCHLORIC ACID</v>
          </cell>
          <cell r="I1462" t="str">
            <v>Motor AC</v>
          </cell>
          <cell r="J1462"/>
          <cell r="K1462"/>
          <cell r="L1462"/>
          <cell r="M1462"/>
          <cell r="N1462"/>
          <cell r="O1462"/>
          <cell r="P1462"/>
          <cell r="Q1462"/>
          <cell r="R1462"/>
          <cell r="S1462"/>
          <cell r="T1462" t="str">
            <v>MTHLY MECH HCL SYSTEMS INSPECTION</v>
          </cell>
          <cell r="U1462">
            <v>8</v>
          </cell>
          <cell r="V1462" t="str">
            <v>Stratagy</v>
          </cell>
          <cell r="W1462"/>
        </row>
        <row r="1463">
          <cell r="D1463" t="str">
            <v>MEM-PRO-023-DIS-HCL-5203</v>
          </cell>
          <cell r="E1463" t="str">
            <v>HCI TRANFER PUMP INLET BASKET STRAINER</v>
          </cell>
          <cell r="F1463" t="str">
            <v>chemical unloading and storage</v>
          </cell>
          <cell r="G1463" t="str">
            <v>DISTRIBUTION</v>
          </cell>
          <cell r="H1463" t="str">
            <v>HYDROCHLORIC ACID</v>
          </cell>
          <cell r="I1463"/>
          <cell r="J1463"/>
          <cell r="K1463"/>
          <cell r="L1463"/>
          <cell r="M1463"/>
          <cell r="N1463"/>
          <cell r="O1463"/>
          <cell r="P1463"/>
          <cell r="Q1463"/>
          <cell r="R1463"/>
          <cell r="S1463"/>
          <cell r="T1463"/>
          <cell r="U1463">
            <v>9</v>
          </cell>
          <cell r="V1463" t="str">
            <v>Run to Failure</v>
          </cell>
          <cell r="W1463"/>
        </row>
        <row r="1464">
          <cell r="D1464" t="str">
            <v>MEM-PRO-023-DIS-HCL-5209</v>
          </cell>
          <cell r="E1464" t="str">
            <v>S. PLANT W.W. NORTH HCL TRANSFER PUMP</v>
          </cell>
          <cell r="F1464" t="str">
            <v>chemical unloading and storage</v>
          </cell>
          <cell r="G1464" t="str">
            <v>DISTRIBUTION</v>
          </cell>
          <cell r="H1464" t="str">
            <v>HYDROCHLORIC ACID</v>
          </cell>
          <cell r="I1464" t="str">
            <v>Hose, Flexible</v>
          </cell>
          <cell r="J1464"/>
          <cell r="K1464"/>
          <cell r="L1464"/>
          <cell r="M1464"/>
          <cell r="N1464"/>
          <cell r="O1464"/>
          <cell r="P1464"/>
          <cell r="Q1464"/>
          <cell r="R1464"/>
          <cell r="S1464"/>
          <cell r="T1464" t="str">
            <v>48 MTH PSM MECH HCL TRANS PMP HOSE REPL</v>
          </cell>
          <cell r="U1464">
            <v>8</v>
          </cell>
          <cell r="V1464" t="str">
            <v>Stratagy</v>
          </cell>
          <cell r="W1464"/>
        </row>
        <row r="1465">
          <cell r="D1465" t="str">
            <v>MEM-PRO-023-STS-HCL-5215</v>
          </cell>
          <cell r="E1465" t="str">
            <v>HCI SCRUBBER RECIRCULATION PUMP</v>
          </cell>
          <cell r="F1465" t="str">
            <v>chemical unloading and storage</v>
          </cell>
          <cell r="G1465" t="str">
            <v>STORAGE SYSTEMS</v>
          </cell>
          <cell r="H1465" t="str">
            <v>HYDROCHLORIC ACID</v>
          </cell>
          <cell r="I1465" t="str">
            <v>Flowmeter, Magnetic</v>
          </cell>
          <cell r="J1465"/>
          <cell r="K1465"/>
          <cell r="L1465"/>
          <cell r="M1465"/>
          <cell r="N1465"/>
          <cell r="O1465"/>
          <cell r="P1465"/>
          <cell r="Q1465"/>
          <cell r="R1465"/>
          <cell r="S1465"/>
          <cell r="T1465"/>
          <cell r="U1465">
            <v>9</v>
          </cell>
          <cell r="V1465" t="str">
            <v>Run to Failure</v>
          </cell>
          <cell r="W1465">
            <v>1</v>
          </cell>
        </row>
        <row r="1466">
          <cell r="D1466" t="str">
            <v>MEM-PRO-023-STS-SUL-5680</v>
          </cell>
          <cell r="E1466" t="str">
            <v>MSS-ALKALI/BLEND STORAGE TANK</v>
          </cell>
          <cell r="F1466" t="str">
            <v>chemical unloading and storage</v>
          </cell>
          <cell r="G1466" t="str">
            <v>STORAGE SYSTEMS</v>
          </cell>
          <cell r="H1466" t="str">
            <v>SULFITE</v>
          </cell>
          <cell r="I1466" t="str">
            <v>Tank</v>
          </cell>
          <cell r="J1466"/>
          <cell r="K1466"/>
          <cell r="L1466"/>
          <cell r="M1466"/>
          <cell r="N1466"/>
          <cell r="O1466"/>
          <cell r="P1466"/>
          <cell r="Q1466"/>
          <cell r="R1466"/>
          <cell r="S1466"/>
          <cell r="T1466" t="str">
            <v>12 MTH Purina Blend Tank Radar Level</v>
          </cell>
          <cell r="U1466">
            <v>8</v>
          </cell>
          <cell r="V1466" t="str">
            <v>Stratagy</v>
          </cell>
          <cell r="W1466"/>
        </row>
        <row r="1467">
          <cell r="D1467" t="str">
            <v>MEM-PRO-023-STS-DSL-0009</v>
          </cell>
          <cell r="E1467" t="str">
            <v>DIESEL TANK 500 GAL. STORAGE TANK</v>
          </cell>
          <cell r="F1467" t="str">
            <v>chemical unloading and storage</v>
          </cell>
          <cell r="G1467" t="str">
            <v>STORAGE SYSTEMS</v>
          </cell>
          <cell r="H1467" t="str">
            <v>DIESEL STORAGE</v>
          </cell>
          <cell r="I1467" t="str">
            <v>Electrical</v>
          </cell>
          <cell r="J1467"/>
          <cell r="K1467"/>
          <cell r="L1467"/>
          <cell r="M1467"/>
          <cell r="N1467"/>
          <cell r="O1467"/>
          <cell r="P1467"/>
          <cell r="Q1467"/>
          <cell r="R1467"/>
          <cell r="S1467"/>
          <cell r="T1467" t="str">
            <v>18-MTH  DIESEL STORAGE TANK PM</v>
          </cell>
          <cell r="U1467">
            <v>8</v>
          </cell>
          <cell r="V1467" t="str">
            <v>Stratagy</v>
          </cell>
          <cell r="W1467"/>
        </row>
        <row r="1468">
          <cell r="D1468" t="str">
            <v>MEM-PRO-023-STS-HCL-0910</v>
          </cell>
          <cell r="E1468" t="str">
            <v>MSS-E. HCL STORAGE TANK</v>
          </cell>
          <cell r="F1468" t="str">
            <v>chemical unloading and storage</v>
          </cell>
          <cell r="G1468" t="str">
            <v>STORAGE SYSTEMS</v>
          </cell>
          <cell r="H1468" t="str">
            <v>HYDROCHLORIC ACID</v>
          </cell>
          <cell r="I1468" t="str">
            <v>Tank</v>
          </cell>
          <cell r="J1468"/>
          <cell r="K1468"/>
          <cell r="L1468"/>
          <cell r="M1468"/>
          <cell r="N1468"/>
          <cell r="O1468"/>
          <cell r="P1468"/>
          <cell r="Q1468"/>
          <cell r="R1468"/>
          <cell r="S1468"/>
          <cell r="T1468" t="str">
            <v>PSM 12M I/E EAS HCL TANK LEVEL XMTRS</v>
          </cell>
          <cell r="U1468">
            <v>8</v>
          </cell>
          <cell r="V1468" t="str">
            <v>Stratagy</v>
          </cell>
          <cell r="W1468"/>
        </row>
        <row r="1469">
          <cell r="D1469" t="str">
            <v>MEM-PRO-023-STS-ALK-0945</v>
          </cell>
          <cell r="E1469" t="str">
            <v>SODIUM SULFITE STORAGE TANK</v>
          </cell>
          <cell r="F1469" t="str">
            <v>chemical unloading and storage</v>
          </cell>
          <cell r="G1469" t="str">
            <v>STORAGE SYSTEMS</v>
          </cell>
          <cell r="H1469" t="str">
            <v>ALKALI BLEND</v>
          </cell>
          <cell r="I1469"/>
          <cell r="J1469"/>
          <cell r="K1469"/>
          <cell r="L1469"/>
          <cell r="M1469"/>
          <cell r="N1469"/>
          <cell r="O1469"/>
          <cell r="P1469"/>
          <cell r="Q1469"/>
          <cell r="R1469"/>
          <cell r="S1469"/>
          <cell r="T1469" t="str">
            <v>18-MTH 12,000 GAL SODIUM SULFITE TANK</v>
          </cell>
          <cell r="U1469">
            <v>8</v>
          </cell>
          <cell r="V1469" t="str">
            <v>Stratagy</v>
          </cell>
          <cell r="W1469"/>
        </row>
        <row r="1470">
          <cell r="D1470" t="str">
            <v>MEM-PRO-023-STS-ALK-0952</v>
          </cell>
          <cell r="E1470" t="str">
            <v>MSS-HCL SCRUBBER SUMP PUMP</v>
          </cell>
          <cell r="F1470" t="str">
            <v>chemical unloading and storage</v>
          </cell>
          <cell r="G1470" t="str">
            <v>STORAGE SYSTEMS</v>
          </cell>
          <cell r="H1470" t="str">
            <v>ALKALI BLEND</v>
          </cell>
          <cell r="I1470"/>
          <cell r="J1470"/>
          <cell r="K1470"/>
          <cell r="L1470"/>
          <cell r="M1470"/>
          <cell r="N1470"/>
          <cell r="O1470"/>
          <cell r="P1470"/>
          <cell r="Q1470"/>
          <cell r="R1470"/>
          <cell r="S1470"/>
          <cell r="T1470"/>
          <cell r="U1470">
            <v>9</v>
          </cell>
          <cell r="V1470" t="str">
            <v>Run to Failure</v>
          </cell>
          <cell r="W1470"/>
        </row>
        <row r="1471">
          <cell r="D1471" t="str">
            <v>MEM-PRO-023-STS-HCL-0954</v>
          </cell>
          <cell r="E1471" t="str">
            <v>MSS-HCL UNLOADING PUMP</v>
          </cell>
          <cell r="F1471" t="str">
            <v>chemical unloading and storage</v>
          </cell>
          <cell r="G1471" t="str">
            <v>STORAGE SYSTEMS</v>
          </cell>
          <cell r="H1471" t="str">
            <v>HYDROCHLORIC ACID</v>
          </cell>
          <cell r="I1471" t="str">
            <v>Motor AC</v>
          </cell>
          <cell r="J1471"/>
          <cell r="K1471"/>
          <cell r="L1471"/>
          <cell r="M1471"/>
          <cell r="N1471"/>
          <cell r="O1471"/>
          <cell r="P1471"/>
          <cell r="Q1471"/>
          <cell r="R1471"/>
          <cell r="S1471"/>
          <cell r="T1471" t="str">
            <v>6-MTH MSS HCI, PHOS, &amp;CAUSTIC UNLD PUMP</v>
          </cell>
          <cell r="U1471">
            <v>8</v>
          </cell>
          <cell r="V1471" t="str">
            <v>Stratagy</v>
          </cell>
          <cell r="W1471"/>
        </row>
        <row r="1472">
          <cell r="D1472" t="str">
            <v>MEM-PRO-023-STS-CAU-0966</v>
          </cell>
          <cell r="E1472" t="str">
            <v>MSS-CAUSTIC UNLOADING MOAT SUMP PUMP</v>
          </cell>
          <cell r="F1472" t="str">
            <v>chemical unloading and storage</v>
          </cell>
          <cell r="G1472" t="str">
            <v>STORAGE SYSTEMS</v>
          </cell>
          <cell r="H1472" t="str">
            <v>CAUSTIC STORAGE</v>
          </cell>
          <cell r="I1472" t="str">
            <v>Motor AC</v>
          </cell>
          <cell r="J1472"/>
          <cell r="K1472"/>
          <cell r="L1472"/>
          <cell r="M1472"/>
          <cell r="N1472"/>
          <cell r="O1472"/>
          <cell r="P1472"/>
          <cell r="Q1472"/>
          <cell r="R1472"/>
          <cell r="S1472"/>
          <cell r="T1472"/>
          <cell r="U1472">
            <v>9</v>
          </cell>
          <cell r="V1472" t="str">
            <v>Run to Failure</v>
          </cell>
          <cell r="W1472"/>
        </row>
        <row r="1473">
          <cell r="D1473" t="str">
            <v>MEM-PRO-023-STS-CAU-0967</v>
          </cell>
          <cell r="E1473" t="str">
            <v>MSS-S CHEMICAL UNLOADING MOAT SUMP PUMP</v>
          </cell>
          <cell r="F1473" t="str">
            <v>chemical unloading and storage</v>
          </cell>
          <cell r="G1473" t="str">
            <v>STORAGE SYSTEMS</v>
          </cell>
          <cell r="H1473" t="str">
            <v>CAUSTIC STORAGE</v>
          </cell>
          <cell r="I1473" t="str">
            <v>Motor AC</v>
          </cell>
          <cell r="J1473"/>
          <cell r="K1473"/>
          <cell r="L1473"/>
          <cell r="M1473"/>
          <cell r="N1473"/>
          <cell r="O1473"/>
          <cell r="P1473"/>
          <cell r="Q1473"/>
          <cell r="R1473"/>
          <cell r="S1473"/>
          <cell r="T1473"/>
          <cell r="U1473">
            <v>9</v>
          </cell>
          <cell r="V1473" t="str">
            <v>Run to Failure</v>
          </cell>
          <cell r="W1473"/>
        </row>
        <row r="1474">
          <cell r="D1474" t="str">
            <v>MEM-PRO-023-STS-CAU-0970</v>
          </cell>
          <cell r="E1474" t="str">
            <v>MSS-CHEMICAL UNLOADING CAUSTIC PUMP</v>
          </cell>
          <cell r="F1474" t="str">
            <v>chemical unloading and storage</v>
          </cell>
          <cell r="G1474" t="str">
            <v>STORAGE SYSTEMS</v>
          </cell>
          <cell r="H1474" t="str">
            <v>CAUSTIC STORAGE</v>
          </cell>
          <cell r="I1474" t="str">
            <v>Motor AC</v>
          </cell>
          <cell r="J1474"/>
          <cell r="K1474"/>
          <cell r="L1474"/>
          <cell r="M1474"/>
          <cell r="N1474"/>
          <cell r="O1474"/>
          <cell r="P1474"/>
          <cell r="Q1474"/>
          <cell r="R1474"/>
          <cell r="S1474"/>
          <cell r="T1474" t="str">
            <v>12-MTH CAUSTIC UNLOADING HOSE REPLACEMEN</v>
          </cell>
          <cell r="U1474">
            <v>8</v>
          </cell>
          <cell r="V1474" t="str">
            <v>Stratagy</v>
          </cell>
          <cell r="W1474"/>
        </row>
        <row r="1475">
          <cell r="D1475" t="str">
            <v>MEM-PRO-023-STS-HCL-0971</v>
          </cell>
          <cell r="E1475" t="str">
            <v>MSS-CHEM UNLOAD PHOS ACID PUMP</v>
          </cell>
          <cell r="F1475" t="str">
            <v>chemical unloading and storage</v>
          </cell>
          <cell r="G1475" t="str">
            <v>STORAGE SYSTEMS</v>
          </cell>
          <cell r="H1475" t="str">
            <v>HYDROCHLORIC ACID</v>
          </cell>
          <cell r="I1475" t="str">
            <v>Hose, Flexible</v>
          </cell>
          <cell r="J1475"/>
          <cell r="K1475"/>
          <cell r="L1475"/>
          <cell r="M1475"/>
          <cell r="N1475"/>
          <cell r="O1475"/>
          <cell r="P1475"/>
          <cell r="Q1475"/>
          <cell r="R1475"/>
          <cell r="S1475"/>
          <cell r="T1475" t="str">
            <v>12-MTH FAC/PROD MSS CHEM HOSE CERTIFICAT</v>
          </cell>
          <cell r="U1475">
            <v>8</v>
          </cell>
          <cell r="V1475" t="str">
            <v>Stratagy</v>
          </cell>
          <cell r="W1475"/>
        </row>
        <row r="1476">
          <cell r="D1476" t="str">
            <v>MEM-PRO-023-STS-HCL-0974</v>
          </cell>
          <cell r="E1476" t="str">
            <v>MSS-ALKALI/BLEND UNLOADING PUMP</v>
          </cell>
          <cell r="F1476" t="str">
            <v>chemical unloading and storage</v>
          </cell>
          <cell r="G1476" t="str">
            <v>STORAGE SYSTEMS</v>
          </cell>
          <cell r="H1476" t="str">
            <v>HYDROCHLORIC ACID</v>
          </cell>
          <cell r="I1476"/>
          <cell r="J1476"/>
          <cell r="K1476"/>
          <cell r="L1476"/>
          <cell r="M1476"/>
          <cell r="N1476"/>
          <cell r="O1476"/>
          <cell r="P1476"/>
          <cell r="Q1476"/>
          <cell r="R1476"/>
          <cell r="S1476"/>
          <cell r="T1476"/>
          <cell r="U1476">
            <v>9</v>
          </cell>
          <cell r="V1476" t="str">
            <v>Run to Failure</v>
          </cell>
          <cell r="W1476"/>
        </row>
        <row r="1477">
          <cell r="D1477" t="str">
            <v>MEM-PRO-024-UTL-WE2-5650</v>
          </cell>
          <cell r="E1477" t="str">
            <v>MSS-WELL PUMP #2 (SOUTHEAST)</v>
          </cell>
          <cell r="F1477" t="str">
            <v>well water and distribution</v>
          </cell>
          <cell r="G1477" t="str">
            <v>UTILITIES</v>
          </cell>
          <cell r="H1477" t="str">
            <v>WELL 2</v>
          </cell>
          <cell r="I1477" t="str">
            <v>Valve, Safety Relief</v>
          </cell>
          <cell r="J1477"/>
          <cell r="K1477"/>
          <cell r="L1477"/>
          <cell r="M1477"/>
          <cell r="N1477"/>
          <cell r="O1477"/>
          <cell r="P1477" t="str">
            <v>Yes</v>
          </cell>
          <cell r="Q1477"/>
          <cell r="R1477"/>
          <cell r="S1477"/>
          <cell r="T1477" t="str">
            <v>60-MTH FAC MSS #2 WELL PRV</v>
          </cell>
          <cell r="U1477">
            <v>7</v>
          </cell>
          <cell r="V1477" t="str">
            <v>Stratagy</v>
          </cell>
          <cell r="W1477"/>
        </row>
        <row r="1478">
          <cell r="D1478" t="str">
            <v>MEM-PRO-024-UTL-WE3-5651</v>
          </cell>
          <cell r="E1478" t="str">
            <v>MSS-WELL PUMP #3 (CENTER EAST)</v>
          </cell>
          <cell r="F1478" t="str">
            <v>well water and distribution</v>
          </cell>
          <cell r="G1478" t="str">
            <v>UTILITIES</v>
          </cell>
          <cell r="H1478" t="str">
            <v>WELL 3</v>
          </cell>
          <cell r="I1478" t="str">
            <v>Motor AC</v>
          </cell>
          <cell r="J1478"/>
          <cell r="K1478"/>
          <cell r="L1478">
            <v>8</v>
          </cell>
          <cell r="M1478"/>
          <cell r="N1478"/>
          <cell r="O1478"/>
          <cell r="P1478" t="str">
            <v>Yes</v>
          </cell>
          <cell r="Q1478"/>
          <cell r="R1478"/>
          <cell r="S1478"/>
          <cell r="T1478" t="str">
            <v>60-MTH FAC MSS #3 WELL PRV</v>
          </cell>
          <cell r="U1478">
            <v>6</v>
          </cell>
          <cell r="V1478" t="str">
            <v>Stratagy</v>
          </cell>
          <cell r="W1478"/>
        </row>
        <row r="1479">
          <cell r="D1479" t="str">
            <v>MEM-PRO-024-UTL-WE4-5652</v>
          </cell>
          <cell r="E1479" t="str">
            <v>MSS-WELL PUMP #4 (EXISTING) (COOLING TOW</v>
          </cell>
          <cell r="F1479" t="str">
            <v>well water and distribution</v>
          </cell>
          <cell r="G1479" t="str">
            <v>UTILITIES</v>
          </cell>
          <cell r="H1479" t="str">
            <v>WELL 4</v>
          </cell>
          <cell r="I1479" t="str">
            <v>Motor AC</v>
          </cell>
          <cell r="J1479"/>
          <cell r="K1479"/>
          <cell r="L1479">
            <v>8</v>
          </cell>
          <cell r="M1479"/>
          <cell r="N1479"/>
          <cell r="O1479"/>
          <cell r="P1479" t="str">
            <v>Yes</v>
          </cell>
          <cell r="Q1479"/>
          <cell r="R1479"/>
          <cell r="S1479"/>
          <cell r="T1479" t="str">
            <v>60-MTH FAC MSS #4 WELL PRV</v>
          </cell>
          <cell r="U1479">
            <v>6</v>
          </cell>
          <cell r="V1479" t="str">
            <v>Stratagy</v>
          </cell>
          <cell r="W1479"/>
        </row>
        <row r="1480">
          <cell r="D1480" t="str">
            <v>MEM-PRO-024-UTL-WE6-5653</v>
          </cell>
          <cell r="E1480" t="str">
            <v>MSS-WELL PUMP #6 (EXISTING) (NORTHWEST)</v>
          </cell>
          <cell r="F1480" t="str">
            <v>well water and distribution</v>
          </cell>
          <cell r="G1480" t="str">
            <v>UTILITIES</v>
          </cell>
          <cell r="H1480" t="str">
            <v>WELL 6</v>
          </cell>
          <cell r="I1480" t="str">
            <v>Motor AC</v>
          </cell>
          <cell r="J1480"/>
          <cell r="K1480"/>
          <cell r="L1480"/>
          <cell r="M1480"/>
          <cell r="N1480"/>
          <cell r="O1480"/>
          <cell r="P1480" t="str">
            <v>Yes</v>
          </cell>
          <cell r="Q1480"/>
          <cell r="R1480"/>
          <cell r="S1480"/>
          <cell r="T1480" t="str">
            <v>60-MTH FAC MSS #6 WELL PRV</v>
          </cell>
          <cell r="U1480">
            <v>7</v>
          </cell>
          <cell r="V1480" t="str">
            <v>Stratagy</v>
          </cell>
          <cell r="W1480"/>
        </row>
        <row r="1481">
          <cell r="D1481" t="str">
            <v>MEM-PRO-024-UTL-WE7-5654</v>
          </cell>
          <cell r="E1481" t="str">
            <v>MSS-WELL PUMP #7 (EXISTING) (CENTER WEST</v>
          </cell>
          <cell r="F1481" t="str">
            <v>well water and distribution</v>
          </cell>
          <cell r="G1481" t="str">
            <v>UTILITIES</v>
          </cell>
          <cell r="H1481" t="str">
            <v>WELL 7</v>
          </cell>
          <cell r="I1481" t="str">
            <v>Motor AC</v>
          </cell>
          <cell r="J1481"/>
          <cell r="K1481"/>
          <cell r="L1481">
            <v>8</v>
          </cell>
          <cell r="M1481"/>
          <cell r="N1481"/>
          <cell r="O1481"/>
          <cell r="P1481" t="str">
            <v>Yes</v>
          </cell>
          <cell r="Q1481"/>
          <cell r="R1481"/>
          <cell r="S1481"/>
          <cell r="T1481" t="str">
            <v>60-MTH FAC MSS #7 WELL PRV</v>
          </cell>
          <cell r="U1481">
            <v>6</v>
          </cell>
          <cell r="V1481" t="str">
            <v>Stratagy</v>
          </cell>
          <cell r="W1481"/>
        </row>
        <row r="1482">
          <cell r="D1482" t="str">
            <v>MEM-PRO-024-UTL-WE8-5655</v>
          </cell>
          <cell r="E1482" t="str">
            <v>MSS-WELL PUMP #8 (EXISTING) (SOUTHWEST)</v>
          </cell>
          <cell r="F1482" t="str">
            <v>well water and distribution</v>
          </cell>
          <cell r="G1482" t="str">
            <v>UTILITIES</v>
          </cell>
          <cell r="H1482" t="str">
            <v>WELL 8</v>
          </cell>
          <cell r="I1482" t="str">
            <v>Motor AC</v>
          </cell>
          <cell r="J1482" t="str">
            <v>Pump</v>
          </cell>
          <cell r="K1482" t="str">
            <v>S.Plant.L1.014</v>
          </cell>
          <cell r="L1482"/>
          <cell r="M1482"/>
          <cell r="N1482"/>
          <cell r="O1482"/>
          <cell r="P1482" t="str">
            <v>Yes</v>
          </cell>
          <cell r="Q1482"/>
          <cell r="R1482"/>
          <cell r="S1482"/>
          <cell r="T1482" t="str">
            <v>60-MTH FAC MSS #8 WELL PRV</v>
          </cell>
          <cell r="U1482">
            <v>7</v>
          </cell>
          <cell r="V1482" t="str">
            <v>Stratagy</v>
          </cell>
          <cell r="W1482"/>
        </row>
        <row r="1483">
          <cell r="D1483" t="str">
            <v>MEM-PRO-024-UTL-WE5-5658</v>
          </cell>
          <cell r="E1483" t="str">
            <v>MSS-WELL PUMP #5 (PARKING LOT)</v>
          </cell>
          <cell r="F1483" t="str">
            <v>well water and distribution</v>
          </cell>
          <cell r="G1483" t="str">
            <v>UTILITIES</v>
          </cell>
          <cell r="H1483" t="str">
            <v>WELL 5</v>
          </cell>
          <cell r="I1483" t="str">
            <v>Motor AC</v>
          </cell>
          <cell r="J1483"/>
          <cell r="K1483"/>
          <cell r="L1483">
            <v>8</v>
          </cell>
          <cell r="M1483"/>
          <cell r="N1483"/>
          <cell r="O1483"/>
          <cell r="P1483" t="str">
            <v>Yes</v>
          </cell>
          <cell r="Q1483"/>
          <cell r="R1483"/>
          <cell r="S1483"/>
          <cell r="T1483" t="str">
            <v>60-MTH FAC MSS #5 WELL PRV</v>
          </cell>
          <cell r="U1483">
            <v>6</v>
          </cell>
          <cell r="V1483" t="str">
            <v>Stratagy</v>
          </cell>
          <cell r="W1483"/>
        </row>
        <row r="1484">
          <cell r="D1484" t="str">
            <v>MEM-PRO-024-UTL-WE1-5659</v>
          </cell>
          <cell r="E1484" t="str">
            <v>MSS-WELL PUMP #1 (SOUTHEAST)</v>
          </cell>
          <cell r="F1484" t="str">
            <v>well water and distribution</v>
          </cell>
          <cell r="G1484" t="str">
            <v>UTILITIES</v>
          </cell>
          <cell r="H1484" t="str">
            <v>WELL 1</v>
          </cell>
          <cell r="I1484" t="str">
            <v>Motor AC</v>
          </cell>
          <cell r="J1484"/>
          <cell r="K1484"/>
          <cell r="L1484">
            <v>8</v>
          </cell>
          <cell r="M1484"/>
          <cell r="N1484"/>
          <cell r="O1484"/>
          <cell r="P1484" t="str">
            <v>Yes</v>
          </cell>
          <cell r="Q1484"/>
          <cell r="R1484"/>
          <cell r="S1484"/>
          <cell r="T1484" t="str">
            <v>60-MTH MSS FAC #1 WELL PRV</v>
          </cell>
          <cell r="U1484">
            <v>6</v>
          </cell>
          <cell r="V1484" t="str">
            <v>Stratagy</v>
          </cell>
          <cell r="W1484"/>
        </row>
        <row r="1485">
          <cell r="D1485" t="str">
            <v>MEM-PRO-025-UTL-WTR-4271</v>
          </cell>
          <cell r="E1485" t="str">
            <v>MSS-WATER SOFTENER BRINE TANK AGITATOR</v>
          </cell>
          <cell r="F1485" t="str">
            <v>boiler steam distribution</v>
          </cell>
          <cell r="G1485" t="str">
            <v>UTILITIES</v>
          </cell>
          <cell r="H1485" t="str">
            <v>WATER TREATMENT</v>
          </cell>
          <cell r="I1485"/>
          <cell r="J1485"/>
          <cell r="K1485"/>
          <cell r="L1485"/>
          <cell r="M1485"/>
          <cell r="N1485"/>
          <cell r="O1485"/>
          <cell r="P1485"/>
          <cell r="Q1485"/>
          <cell r="R1485"/>
          <cell r="S1485"/>
          <cell r="T1485"/>
          <cell r="U1485">
            <v>9</v>
          </cell>
          <cell r="V1485" t="str">
            <v>Run to Failure</v>
          </cell>
          <cell r="W1485"/>
        </row>
        <row r="1486">
          <cell r="D1486" t="str">
            <v>MEM-PRO-025-UTL-1BL-4275</v>
          </cell>
          <cell r="E1486" t="str">
            <v>MSS-#1 BOILER</v>
          </cell>
          <cell r="F1486" t="str">
            <v>boiler steam distribution</v>
          </cell>
          <cell r="G1486" t="str">
            <v>UTILITIES</v>
          </cell>
          <cell r="H1486" t="str">
            <v>#1 BOILER</v>
          </cell>
          <cell r="I1486" t="str">
            <v>Hose, Flexible</v>
          </cell>
          <cell r="J1486" t="str">
            <v>Fan</v>
          </cell>
          <cell r="K1486" t="str">
            <v>NORTH PLANT -1-NWQ</v>
          </cell>
          <cell r="L1486"/>
          <cell r="M1486"/>
          <cell r="N1486"/>
          <cell r="O1486"/>
          <cell r="P1486"/>
          <cell r="Q1486"/>
          <cell r="R1486"/>
          <cell r="S1486"/>
          <cell r="T1486" t="str">
            <v>12-MTH MECH MSS BOILER PRESS RELIEF VAL</v>
          </cell>
          <cell r="U1486">
            <v>8</v>
          </cell>
          <cell r="V1486" t="str">
            <v>Stratagy</v>
          </cell>
          <cell r="W1486"/>
        </row>
        <row r="1487">
          <cell r="D1487" t="str">
            <v>MEM-PRO-025-UTL-NDR-4277</v>
          </cell>
          <cell r="E1487" t="str">
            <v>MSS-NE BFW  PUMP</v>
          </cell>
          <cell r="F1487" t="str">
            <v>boiler steam distribution</v>
          </cell>
          <cell r="G1487" t="str">
            <v>UTILITIES</v>
          </cell>
          <cell r="H1487" t="str">
            <v>NORTH DEARATOR</v>
          </cell>
          <cell r="I1487" t="str">
            <v>Pressure Gauge</v>
          </cell>
          <cell r="J1487" t="str">
            <v>Pump</v>
          </cell>
          <cell r="K1487" t="str">
            <v>NORTH PLANT -1-NWQ</v>
          </cell>
          <cell r="L1487">
            <v>24</v>
          </cell>
          <cell r="M1487"/>
          <cell r="N1487"/>
          <cell r="O1487"/>
          <cell r="P1487"/>
          <cell r="Q1487"/>
          <cell r="R1487"/>
          <cell r="S1487"/>
          <cell r="T1487"/>
          <cell r="U1487">
            <v>8</v>
          </cell>
          <cell r="V1487" t="str">
            <v>Stratagy</v>
          </cell>
          <cell r="W1487"/>
        </row>
        <row r="1488">
          <cell r="D1488" t="str">
            <v>MEM-PRO-025-UTL-NDR-4278</v>
          </cell>
          <cell r="E1488" t="str">
            <v>MSS-C BFW  PUMP</v>
          </cell>
          <cell r="F1488" t="str">
            <v>boiler steam distribution</v>
          </cell>
          <cell r="G1488" t="str">
            <v>UTILITIES</v>
          </cell>
          <cell r="H1488" t="str">
            <v>NORTH DEARATOR</v>
          </cell>
          <cell r="I1488" t="str">
            <v>Pump, Centrifugal</v>
          </cell>
          <cell r="J1488"/>
          <cell r="K1488"/>
          <cell r="L1488">
            <v>16</v>
          </cell>
          <cell r="M1488"/>
          <cell r="N1488"/>
          <cell r="O1488"/>
          <cell r="P1488"/>
          <cell r="Q1488"/>
          <cell r="R1488"/>
          <cell r="S1488"/>
          <cell r="T1488"/>
          <cell r="U1488">
            <v>8</v>
          </cell>
          <cell r="V1488" t="str">
            <v>Stratagy</v>
          </cell>
          <cell r="W1488"/>
        </row>
        <row r="1489">
          <cell r="D1489" t="str">
            <v>MEM-PRO-025-UTL-NDR-4280</v>
          </cell>
          <cell r="E1489" t="str">
            <v>MSS-NW BFW PUMP</v>
          </cell>
          <cell r="F1489" t="str">
            <v>boiler steam distribution</v>
          </cell>
          <cell r="G1489" t="str">
            <v>UTILITIES</v>
          </cell>
          <cell r="H1489" t="str">
            <v>NORTH DEARATOR</v>
          </cell>
          <cell r="I1489" t="str">
            <v>Pressure Gauge</v>
          </cell>
          <cell r="J1489" t="str">
            <v>Pump</v>
          </cell>
          <cell r="K1489" t="str">
            <v>NORTH PLANT -1-NWQ</v>
          </cell>
          <cell r="L1489">
            <v>16</v>
          </cell>
          <cell r="M1489"/>
          <cell r="N1489"/>
          <cell r="O1489"/>
          <cell r="P1489"/>
          <cell r="Q1489"/>
          <cell r="R1489"/>
          <cell r="S1489"/>
          <cell r="T1489"/>
          <cell r="U1489">
            <v>8</v>
          </cell>
          <cell r="V1489" t="str">
            <v>Stratagy</v>
          </cell>
          <cell r="W1489"/>
        </row>
        <row r="1490">
          <cell r="D1490" t="str">
            <v>MEM-PRO-025-UTL-WTR-6560</v>
          </cell>
          <cell r="E1490" t="str">
            <v>MSS-SULFITE (OXYGEN SCAVENER) TANK</v>
          </cell>
          <cell r="F1490" t="str">
            <v>boiler steam distribution</v>
          </cell>
          <cell r="G1490" t="str">
            <v>UTILITIES</v>
          </cell>
          <cell r="H1490" t="str">
            <v>WATER TREATMENT</v>
          </cell>
          <cell r="I1490" t="str">
            <v>Level Gauge, Indicator</v>
          </cell>
          <cell r="J1490"/>
          <cell r="K1490"/>
          <cell r="L1490"/>
          <cell r="M1490"/>
          <cell r="N1490"/>
          <cell r="O1490"/>
          <cell r="P1490"/>
          <cell r="Q1490"/>
          <cell r="R1490"/>
          <cell r="S1490"/>
          <cell r="T1490"/>
          <cell r="U1490">
            <v>9</v>
          </cell>
          <cell r="V1490" t="str">
            <v>Run to Failure</v>
          </cell>
          <cell r="W1490"/>
        </row>
        <row r="1491">
          <cell r="D1491" t="str">
            <v>MEM-PRO-025-UTL-WTR-6563</v>
          </cell>
          <cell r="E1491" t="str">
            <v>MSS-BOILER TREATMENT CHEMICAL TANK</v>
          </cell>
          <cell r="F1491" t="str">
            <v>boiler steam distribution</v>
          </cell>
          <cell r="G1491" t="str">
            <v>UTILITIES</v>
          </cell>
          <cell r="H1491" t="str">
            <v>WATER TREATMENT</v>
          </cell>
          <cell r="I1491" t="str">
            <v>Flowmeter, Elbow</v>
          </cell>
          <cell r="J1491"/>
          <cell r="K1491"/>
          <cell r="L1491"/>
          <cell r="M1491"/>
          <cell r="N1491"/>
          <cell r="O1491"/>
          <cell r="P1491"/>
          <cell r="Q1491"/>
          <cell r="R1491"/>
          <cell r="S1491"/>
          <cell r="T1491"/>
          <cell r="U1491">
            <v>9</v>
          </cell>
          <cell r="V1491" t="str">
            <v>Run to Failure</v>
          </cell>
          <cell r="W1491"/>
        </row>
        <row r="1492">
          <cell r="D1492" t="str">
            <v>MEM-PRO-025-UTL-WTR-6566</v>
          </cell>
          <cell r="E1492" t="str">
            <v>MSS-PURINA BLEND TANK</v>
          </cell>
          <cell r="F1492" t="str">
            <v>boiler steam distribution</v>
          </cell>
          <cell r="G1492" t="str">
            <v>UTILITIES</v>
          </cell>
          <cell r="H1492" t="str">
            <v>WATER TREATMENT</v>
          </cell>
          <cell r="I1492" t="str">
            <v>Motor AC</v>
          </cell>
          <cell r="J1492"/>
          <cell r="K1492"/>
          <cell r="L1492"/>
          <cell r="M1492"/>
          <cell r="N1492"/>
          <cell r="O1492"/>
          <cell r="P1492"/>
          <cell r="Q1492"/>
          <cell r="R1492"/>
          <cell r="S1492"/>
          <cell r="T1492"/>
          <cell r="U1492">
            <v>9</v>
          </cell>
          <cell r="V1492" t="str">
            <v>Run to Failure</v>
          </cell>
          <cell r="W1492"/>
        </row>
        <row r="1493">
          <cell r="D1493" t="str">
            <v>MEM-PRO-025-UTL-BGS-6600</v>
          </cell>
          <cell r="E1493" t="str">
            <v>MSS LFG INLET SEPARATOR TANK</v>
          </cell>
          <cell r="F1493" t="str">
            <v>boiler steam distribution</v>
          </cell>
          <cell r="G1493" t="str">
            <v>UTILITIES</v>
          </cell>
          <cell r="H1493" t="str">
            <v>BIO GAS SYSTEM</v>
          </cell>
          <cell r="I1493" t="str">
            <v>Valve, Safety Relief</v>
          </cell>
          <cell r="J1493"/>
          <cell r="K1493"/>
          <cell r="L1493"/>
          <cell r="M1493"/>
          <cell r="N1493"/>
          <cell r="O1493"/>
          <cell r="P1493"/>
          <cell r="Q1493"/>
          <cell r="R1493"/>
          <cell r="S1493"/>
          <cell r="T1493" t="str">
            <v>60M PSM MECH MSS LFG INLET SEP PSV</v>
          </cell>
          <cell r="U1493">
            <v>8</v>
          </cell>
          <cell r="V1493" t="str">
            <v>Stratagy</v>
          </cell>
          <cell r="W1493"/>
        </row>
        <row r="1494">
          <cell r="D1494" t="str">
            <v>MEM-PRO-025-UTL-WTR-8606</v>
          </cell>
          <cell r="E1494" t="str">
            <v>MSS-#4 FD WTR SOFT #3 BR TK AGITATOR SW</v>
          </cell>
          <cell r="F1494" t="str">
            <v>boiler steam distribution</v>
          </cell>
          <cell r="G1494" t="str">
            <v>UTILITIES</v>
          </cell>
          <cell r="H1494" t="str">
            <v>WATER TREATMENT</v>
          </cell>
          <cell r="I1494" t="str">
            <v>Agitator</v>
          </cell>
          <cell r="J1494"/>
          <cell r="K1494"/>
          <cell r="L1494"/>
          <cell r="M1494"/>
          <cell r="N1494"/>
          <cell r="O1494"/>
          <cell r="P1494"/>
          <cell r="Q1494"/>
          <cell r="R1494"/>
          <cell r="S1494"/>
          <cell r="T1494"/>
          <cell r="U1494">
            <v>9</v>
          </cell>
          <cell r="V1494" t="str">
            <v>Run to Failure</v>
          </cell>
          <cell r="W1494"/>
        </row>
        <row r="1495">
          <cell r="D1495" t="str">
            <v>MEM-PRO-026-STS-NES-2714</v>
          </cell>
          <cell r="E1495" t="str">
            <v>MS2P-LIME SCREW CONVEYOR</v>
          </cell>
          <cell r="F1495" t="str">
            <v>sewer/water treatment</v>
          </cell>
          <cell r="G1495" t="str">
            <v>STORAGE SYSTEMS</v>
          </cell>
          <cell r="H1495" t="str">
            <v>NEUTRALIZATION SYSTEM</v>
          </cell>
          <cell r="I1495" t="str">
            <v>Motor AC</v>
          </cell>
          <cell r="J1495" t="str">
            <v>VALVE ROTARY</v>
          </cell>
          <cell r="K1495" t="str">
            <v>S.PLNT 2ND FL</v>
          </cell>
          <cell r="L1495"/>
          <cell r="M1495"/>
          <cell r="N1495"/>
          <cell r="O1495"/>
          <cell r="P1495"/>
          <cell r="Q1495"/>
          <cell r="R1495"/>
          <cell r="S1495"/>
          <cell r="T1495"/>
          <cell r="U1495">
            <v>9</v>
          </cell>
          <cell r="V1495" t="str">
            <v>Run to Failure</v>
          </cell>
          <cell r="W1495"/>
        </row>
        <row r="1496">
          <cell r="D1496" t="str">
            <v>MEM-PRO-026-STS-NES-2719</v>
          </cell>
          <cell r="E1496" t="str">
            <v>MS2P-LIME SLURRY TANK AGITATOR</v>
          </cell>
          <cell r="F1496" t="str">
            <v>sewer/water treatment</v>
          </cell>
          <cell r="G1496" t="str">
            <v>STORAGE SYSTEMS</v>
          </cell>
          <cell r="H1496" t="str">
            <v>NEUTRALIZATION SYSTEM</v>
          </cell>
          <cell r="I1496" t="str">
            <v>Switch</v>
          </cell>
          <cell r="J1496" t="str">
            <v>Agitator</v>
          </cell>
          <cell r="K1496" t="str">
            <v>S.Plant.L1.015</v>
          </cell>
          <cell r="L1496"/>
          <cell r="M1496"/>
          <cell r="N1496"/>
          <cell r="O1496"/>
          <cell r="P1496"/>
          <cell r="Q1496"/>
          <cell r="R1496"/>
          <cell r="S1496"/>
          <cell r="T1496" t="str">
            <v>1 YEAR RUNNING PM OF AGITATORS</v>
          </cell>
          <cell r="U1496">
            <v>8</v>
          </cell>
          <cell r="V1496" t="str">
            <v>Stratagy</v>
          </cell>
          <cell r="W1496"/>
        </row>
        <row r="1497">
          <cell r="D1497" t="str">
            <v>MEM-PRO-026-STS-NES-2720</v>
          </cell>
          <cell r="E1497" t="str">
            <v>MS2P-LIME SLURRY TANK</v>
          </cell>
          <cell r="F1497" t="str">
            <v>sewer/water treatment</v>
          </cell>
          <cell r="G1497" t="str">
            <v>STORAGE SYSTEMS</v>
          </cell>
          <cell r="H1497" t="str">
            <v>NEUTRALIZATION SYSTEM</v>
          </cell>
          <cell r="I1497" t="str">
            <v>Level Transmitter, Capacit-RF</v>
          </cell>
          <cell r="J1497"/>
          <cell r="K1497"/>
          <cell r="L1497"/>
          <cell r="M1497"/>
          <cell r="N1497"/>
          <cell r="O1497"/>
          <cell r="P1497"/>
          <cell r="Q1497"/>
          <cell r="R1497"/>
          <cell r="S1497"/>
          <cell r="T1497"/>
          <cell r="U1497">
            <v>9</v>
          </cell>
          <cell r="V1497" t="str">
            <v>Run to Failure</v>
          </cell>
          <cell r="W1497"/>
        </row>
        <row r="1498">
          <cell r="D1498" t="str">
            <v>MEM-PRO-026-STS-NES-2725</v>
          </cell>
          <cell r="E1498" t="str">
            <v>MS2P-SEWER LIME SLURRY PUMP</v>
          </cell>
          <cell r="F1498" t="str">
            <v>sewer/water treatment</v>
          </cell>
          <cell r="G1498" t="str">
            <v>STORAGE SYSTEMS</v>
          </cell>
          <cell r="H1498" t="str">
            <v>NEUTRALIZATION SYSTEM</v>
          </cell>
          <cell r="I1498" t="str">
            <v>Switch</v>
          </cell>
          <cell r="J1498" t="str">
            <v>Pump</v>
          </cell>
          <cell r="K1498" t="str">
            <v>S.Plant.L1.015</v>
          </cell>
          <cell r="L1498"/>
          <cell r="M1498"/>
          <cell r="N1498"/>
          <cell r="O1498"/>
          <cell r="P1498"/>
          <cell r="Q1498"/>
          <cell r="R1498"/>
          <cell r="S1498"/>
          <cell r="T1498"/>
          <cell r="U1498">
            <v>9</v>
          </cell>
          <cell r="V1498" t="str">
            <v>Run to Failure</v>
          </cell>
          <cell r="W1498"/>
        </row>
        <row r="1499">
          <cell r="D1499" t="str">
            <v>MEM-PRO-026-STS-NES-3002</v>
          </cell>
          <cell r="E1499" t="str">
            <v>MSS-LIME FEEDER ASPIRATION FAN</v>
          </cell>
          <cell r="F1499" t="str">
            <v>sewer/water treatment</v>
          </cell>
          <cell r="G1499" t="str">
            <v>STORAGE SYSTEMS</v>
          </cell>
          <cell r="H1499" t="str">
            <v>NEUTRALIZATION SYSTEM</v>
          </cell>
          <cell r="I1499" t="str">
            <v>Motor AC</v>
          </cell>
          <cell r="J1499"/>
          <cell r="K1499"/>
          <cell r="L1499"/>
          <cell r="M1499"/>
          <cell r="N1499"/>
          <cell r="O1499"/>
          <cell r="P1499"/>
          <cell r="Q1499"/>
          <cell r="R1499"/>
          <cell r="S1499"/>
          <cell r="T1499"/>
          <cell r="U1499">
            <v>9</v>
          </cell>
          <cell r="V1499" t="str">
            <v>Run to Failure</v>
          </cell>
          <cell r="W1499"/>
        </row>
        <row r="1500">
          <cell r="D1500" t="str">
            <v>MEM-PRO-026-STS-NES-3100</v>
          </cell>
          <cell r="E1500" t="str">
            <v>MSS-LIME BIN ASP FAN</v>
          </cell>
          <cell r="F1500" t="str">
            <v>sewer/water treatment</v>
          </cell>
          <cell r="G1500" t="str">
            <v>STORAGE SYSTEMS</v>
          </cell>
          <cell r="H1500" t="str">
            <v>NEUTRALIZATION SYSTEM</v>
          </cell>
          <cell r="I1500" t="str">
            <v>Motor AC</v>
          </cell>
          <cell r="J1500"/>
          <cell r="K1500"/>
          <cell r="L1500"/>
          <cell r="M1500"/>
          <cell r="N1500"/>
          <cell r="O1500"/>
          <cell r="P1500"/>
          <cell r="Q1500"/>
          <cell r="R1500"/>
          <cell r="S1500"/>
          <cell r="T1500"/>
          <cell r="U1500">
            <v>9</v>
          </cell>
          <cell r="V1500" t="str">
            <v>Run to Failure</v>
          </cell>
          <cell r="W1500"/>
        </row>
        <row r="1501">
          <cell r="D1501" t="str">
            <v>MEM-PRO-026-STS-SSP-3906</v>
          </cell>
          <cell r="E1501" t="str">
            <v>MS2P-WHEY DEFOAMER PUMP</v>
          </cell>
          <cell r="F1501" t="str">
            <v>sewer/water treatment</v>
          </cell>
          <cell r="G1501" t="str">
            <v>STORAGE SYSTEMS</v>
          </cell>
          <cell r="H1501" t="str">
            <v>SOUTH SEWER PIT</v>
          </cell>
          <cell r="I1501" t="str">
            <v>Motor AC</v>
          </cell>
          <cell r="J1501"/>
          <cell r="K1501"/>
          <cell r="L1501"/>
          <cell r="M1501"/>
          <cell r="N1501"/>
          <cell r="O1501"/>
          <cell r="P1501"/>
          <cell r="Q1501"/>
          <cell r="R1501"/>
          <cell r="S1501"/>
          <cell r="T1501"/>
          <cell r="U1501">
            <v>9</v>
          </cell>
          <cell r="V1501" t="str">
            <v>Run to Failure</v>
          </cell>
          <cell r="W1501"/>
        </row>
        <row r="1502">
          <cell r="D1502" t="str">
            <v>MEM-PRO-026-STS-SSP-3918</v>
          </cell>
          <cell r="E1502" t="str">
            <v>MS2P-SEWER DEFOAMER DRUM PUMP</v>
          </cell>
          <cell r="F1502" t="str">
            <v>sewer/water treatment</v>
          </cell>
          <cell r="G1502" t="str">
            <v>STORAGE SYSTEMS</v>
          </cell>
          <cell r="H1502" t="str">
            <v>SOUTH SEWER PIT</v>
          </cell>
          <cell r="I1502" t="str">
            <v>Motor AC</v>
          </cell>
          <cell r="J1502"/>
          <cell r="K1502"/>
          <cell r="L1502"/>
          <cell r="M1502"/>
          <cell r="N1502"/>
          <cell r="O1502"/>
          <cell r="P1502"/>
          <cell r="Q1502"/>
          <cell r="R1502"/>
          <cell r="S1502"/>
          <cell r="T1502"/>
          <cell r="U1502">
            <v>9</v>
          </cell>
          <cell r="V1502" t="str">
            <v>Run to Failure</v>
          </cell>
          <cell r="W1502"/>
        </row>
        <row r="1503">
          <cell r="D1503" t="str">
            <v>MEM-PRO-026-STS-SSP-3919</v>
          </cell>
          <cell r="E1503" t="str">
            <v>MS2P-SEWER DEFOAMER TANK</v>
          </cell>
          <cell r="F1503" t="str">
            <v>sewer/water treatment</v>
          </cell>
          <cell r="G1503" t="str">
            <v>STORAGE SYSTEMS</v>
          </cell>
          <cell r="H1503" t="str">
            <v>SOUTH SEWER PIT</v>
          </cell>
          <cell r="I1503" t="str">
            <v>Tank</v>
          </cell>
          <cell r="J1503"/>
          <cell r="K1503"/>
          <cell r="L1503"/>
          <cell r="M1503"/>
          <cell r="N1503"/>
          <cell r="O1503"/>
          <cell r="P1503"/>
          <cell r="Q1503"/>
          <cell r="R1503"/>
          <cell r="S1503"/>
          <cell r="T1503"/>
          <cell r="U1503">
            <v>9</v>
          </cell>
          <cell r="V1503" t="str">
            <v>Run to Failure</v>
          </cell>
          <cell r="W1503"/>
        </row>
        <row r="1504">
          <cell r="D1504" t="str">
            <v>MEM-PRO-026-STS-SSP-3920</v>
          </cell>
          <cell r="E1504" t="str">
            <v>MS2P-SEWER DEFOAMER PUMP</v>
          </cell>
          <cell r="F1504" t="str">
            <v>sewer/water treatment</v>
          </cell>
          <cell r="G1504" t="str">
            <v>STORAGE SYSTEMS</v>
          </cell>
          <cell r="H1504" t="str">
            <v>SOUTH SEWER PIT</v>
          </cell>
          <cell r="I1504" t="str">
            <v>Motor AC</v>
          </cell>
          <cell r="J1504"/>
          <cell r="K1504"/>
          <cell r="L1504"/>
          <cell r="M1504"/>
          <cell r="N1504"/>
          <cell r="O1504"/>
          <cell r="P1504"/>
          <cell r="Q1504"/>
          <cell r="R1504"/>
          <cell r="S1504"/>
          <cell r="T1504"/>
          <cell r="U1504">
            <v>9</v>
          </cell>
          <cell r="V1504" t="str">
            <v>Run to Failure</v>
          </cell>
          <cell r="W1504"/>
        </row>
        <row r="1505">
          <cell r="D1505" t="str">
            <v>MEM-PRO-026-STS-NSP-4515</v>
          </cell>
          <cell r="E1505" t="str">
            <v>MP1-SEWER DEFOAMER TANK</v>
          </cell>
          <cell r="F1505" t="str">
            <v>sewer/water treatment</v>
          </cell>
          <cell r="G1505" t="str">
            <v>STORAGE SYSTEMS</v>
          </cell>
          <cell r="H1505" t="str">
            <v>NORTH SEWER PIT</v>
          </cell>
          <cell r="I1505" t="str">
            <v>Motor AC</v>
          </cell>
          <cell r="J1505"/>
          <cell r="K1505"/>
          <cell r="L1505"/>
          <cell r="M1505"/>
          <cell r="N1505"/>
          <cell r="O1505"/>
          <cell r="P1505"/>
          <cell r="Q1505"/>
          <cell r="R1505"/>
          <cell r="S1505"/>
          <cell r="T1505"/>
          <cell r="U1505">
            <v>9</v>
          </cell>
          <cell r="V1505" t="str">
            <v>Run to Failure</v>
          </cell>
          <cell r="W1505"/>
        </row>
        <row r="1506">
          <cell r="D1506" t="str">
            <v>MEM-PRO-026-STS-NES-5604</v>
          </cell>
          <cell r="E1506" t="str">
            <v>MSS-WASTE WATER NEUTRALIZATION PUMP</v>
          </cell>
          <cell r="F1506" t="str">
            <v>sewer/water treatment</v>
          </cell>
          <cell r="G1506" t="str">
            <v>STORAGE SYSTEMS</v>
          </cell>
          <cell r="H1506" t="str">
            <v>NEUTRALIZATION SYSTEM</v>
          </cell>
          <cell r="I1506" t="str">
            <v>Motor AC</v>
          </cell>
          <cell r="J1506"/>
          <cell r="K1506"/>
          <cell r="L1506"/>
          <cell r="M1506"/>
          <cell r="N1506"/>
          <cell r="O1506"/>
          <cell r="P1506"/>
          <cell r="Q1506"/>
          <cell r="R1506"/>
          <cell r="S1506"/>
          <cell r="T1506"/>
          <cell r="U1506">
            <v>9</v>
          </cell>
          <cell r="V1506" t="str">
            <v>Run to Failure</v>
          </cell>
          <cell r="W1506"/>
        </row>
        <row r="1507">
          <cell r="D1507" t="str">
            <v>MEM-PRO-026-STS-NES-5605</v>
          </cell>
          <cell r="E1507" t="str">
            <v>MSS-WASTE WATER NEUTRALIZATION PUMP</v>
          </cell>
          <cell r="F1507" t="str">
            <v>sewer/water treatment</v>
          </cell>
          <cell r="G1507" t="str">
            <v>STORAGE SYSTEMS</v>
          </cell>
          <cell r="H1507" t="str">
            <v>NEUTRALIZATION SYSTEM</v>
          </cell>
          <cell r="I1507" t="str">
            <v>Motor AC</v>
          </cell>
          <cell r="J1507"/>
          <cell r="K1507"/>
          <cell r="L1507"/>
          <cell r="M1507"/>
          <cell r="N1507"/>
          <cell r="O1507"/>
          <cell r="P1507"/>
          <cell r="Q1507"/>
          <cell r="R1507"/>
          <cell r="S1507"/>
          <cell r="T1507"/>
          <cell r="U1507">
            <v>9</v>
          </cell>
          <cell r="V1507" t="str">
            <v>Run to Failure</v>
          </cell>
          <cell r="W1507"/>
        </row>
        <row r="1508">
          <cell r="D1508" t="str">
            <v>MEM-PRO-026-STS-NES-5617</v>
          </cell>
          <cell r="E1508" t="str">
            <v>MSS-WASTE WTR FINAL NEUTRALIZ AGITATOR</v>
          </cell>
          <cell r="F1508" t="str">
            <v>sewer/water treatment</v>
          </cell>
          <cell r="G1508" t="str">
            <v>STORAGE SYSTEMS</v>
          </cell>
          <cell r="H1508" t="str">
            <v>NEUTRALIZATION SYSTEM</v>
          </cell>
          <cell r="I1508"/>
          <cell r="J1508"/>
          <cell r="K1508"/>
          <cell r="L1508"/>
          <cell r="M1508"/>
          <cell r="N1508"/>
          <cell r="O1508"/>
          <cell r="P1508"/>
          <cell r="Q1508"/>
          <cell r="R1508"/>
          <cell r="S1508"/>
          <cell r="T1508" t="str">
            <v>1 YEAR RUNNING PM OF AGITATORS</v>
          </cell>
          <cell r="U1508">
            <v>8</v>
          </cell>
          <cell r="V1508" t="str">
            <v>Stratagy</v>
          </cell>
          <cell r="W1508"/>
        </row>
        <row r="1509">
          <cell r="D1509" t="str">
            <v>MEM-PRO-026-BLD-SSP-5700</v>
          </cell>
          <cell r="E1509" t="str">
            <v>S. PLANT W.W. SAMPLE PUMP</v>
          </cell>
          <cell r="F1509" t="str">
            <v>sewer/water treatment</v>
          </cell>
          <cell r="G1509" t="str">
            <v>Buildings, Grounds &amp; lights</v>
          </cell>
          <cell r="H1509" t="str">
            <v>SOUTH SEWER PIT</v>
          </cell>
          <cell r="I1509"/>
          <cell r="J1509"/>
          <cell r="K1509"/>
          <cell r="L1509"/>
          <cell r="M1509"/>
          <cell r="N1509"/>
          <cell r="O1509"/>
          <cell r="P1509"/>
          <cell r="Q1509"/>
          <cell r="R1509"/>
          <cell r="S1509"/>
          <cell r="T1509"/>
          <cell r="U1509">
            <v>9</v>
          </cell>
          <cell r="V1509" t="str">
            <v>Run to Failure</v>
          </cell>
          <cell r="W1509"/>
        </row>
        <row r="1510">
          <cell r="D1510" t="str">
            <v>MEM-PRO-026-STS-SSP-6201</v>
          </cell>
          <cell r="E1510" t="str">
            <v>MSS-WASTE WATER 1ST NEUTRAL TK AGITATOR</v>
          </cell>
          <cell r="F1510" t="str">
            <v>sewer/water treatment</v>
          </cell>
          <cell r="G1510" t="str">
            <v>STORAGE SYSTEMS</v>
          </cell>
          <cell r="H1510" t="str">
            <v>SOUTH SEWER PIT</v>
          </cell>
          <cell r="I1510" t="str">
            <v>Agitator</v>
          </cell>
          <cell r="J1510"/>
          <cell r="K1510"/>
          <cell r="L1510"/>
          <cell r="M1510"/>
          <cell r="N1510"/>
          <cell r="O1510"/>
          <cell r="P1510"/>
          <cell r="Q1510"/>
          <cell r="R1510"/>
          <cell r="S1510"/>
          <cell r="T1510" t="str">
            <v>1 YEAR RUNNING PM OF AGITATORS</v>
          </cell>
          <cell r="U1510">
            <v>8</v>
          </cell>
          <cell r="V1510" t="str">
            <v>Stratagy</v>
          </cell>
          <cell r="W1510"/>
        </row>
        <row r="1511">
          <cell r="D1511" t="str">
            <v>MEM-PRO-026-UTL-PHA-6201</v>
          </cell>
          <cell r="E1511" t="str">
            <v>MSS-WASTE WATER 1ST NEUTRAL TK AGITATOR</v>
          </cell>
          <cell r="F1511" t="str">
            <v>sewer/water treatment</v>
          </cell>
          <cell r="G1511" t="str">
            <v>UTILITIES</v>
          </cell>
          <cell r="H1511" t="str">
            <v>PH ADJUSTMENT</v>
          </cell>
          <cell r="I1511"/>
          <cell r="J1511"/>
          <cell r="K1511"/>
          <cell r="L1511"/>
          <cell r="M1511"/>
          <cell r="N1511"/>
          <cell r="O1511"/>
          <cell r="P1511"/>
          <cell r="Q1511"/>
          <cell r="R1511"/>
          <cell r="S1511"/>
          <cell r="T1511"/>
          <cell r="U1511">
            <v>9</v>
          </cell>
          <cell r="V1511" t="str">
            <v>Run to Failure</v>
          </cell>
          <cell r="W1511"/>
        </row>
        <row r="1512">
          <cell r="D1512" t="str">
            <v>MEM-PRO-026-STS-NES-9215</v>
          </cell>
          <cell r="E1512" t="str">
            <v>MSS-CITY SEWER PIT RECIRC PUMP</v>
          </cell>
          <cell r="F1512" t="str">
            <v>sewer/water treatment</v>
          </cell>
          <cell r="G1512" t="str">
            <v>STORAGE SYSTEMS</v>
          </cell>
          <cell r="H1512" t="str">
            <v>NEUTRALIZATION SYSTEM</v>
          </cell>
          <cell r="I1512" t="str">
            <v>Motor AC</v>
          </cell>
          <cell r="J1512"/>
          <cell r="K1512"/>
          <cell r="L1512"/>
          <cell r="M1512"/>
          <cell r="N1512"/>
          <cell r="O1512"/>
          <cell r="P1512"/>
          <cell r="Q1512"/>
          <cell r="R1512"/>
          <cell r="S1512"/>
          <cell r="T1512"/>
          <cell r="U1512">
            <v>9</v>
          </cell>
          <cell r="V1512" t="str">
            <v>Run to Failure</v>
          </cell>
          <cell r="W1512"/>
        </row>
        <row r="1513">
          <cell r="D1513" t="str">
            <v>MEM-PRO-026-STS-NES-9216</v>
          </cell>
          <cell r="E1513" t="str">
            <v>MSS-MN PLT SEWER PIT RECIRC PUMP</v>
          </cell>
          <cell r="F1513" t="str">
            <v>sewer/water treatment</v>
          </cell>
          <cell r="G1513" t="str">
            <v>STORAGE SYSTEMS</v>
          </cell>
          <cell r="H1513" t="str">
            <v>NEUTRALIZATION SYSTEM</v>
          </cell>
          <cell r="I1513" t="str">
            <v>Motor AC</v>
          </cell>
          <cell r="J1513"/>
          <cell r="K1513"/>
          <cell r="L1513"/>
          <cell r="M1513"/>
          <cell r="N1513"/>
          <cell r="O1513"/>
          <cell r="P1513"/>
          <cell r="Q1513"/>
          <cell r="R1513"/>
          <cell r="S1513"/>
          <cell r="T1513" t="str">
            <v>3-MONTH N. PLANT PH CALIBRATION</v>
          </cell>
          <cell r="U1513">
            <v>8</v>
          </cell>
          <cell r="V1513" t="str">
            <v>Stratagy</v>
          </cell>
          <cell r="W1513"/>
        </row>
        <row r="1514">
          <cell r="D1514" t="str">
            <v>MEM-PRO-026-STS-SSP-9217</v>
          </cell>
          <cell r="E1514" t="str">
            <v>MSS-SO PLT SEWER PIT RECIRC PUMP</v>
          </cell>
          <cell r="F1514" t="str">
            <v>sewer/water treatment</v>
          </cell>
          <cell r="G1514" t="str">
            <v>STORAGE SYSTEMS</v>
          </cell>
          <cell r="H1514" t="str">
            <v>SOUTH SEWER PIT</v>
          </cell>
          <cell r="I1514" t="str">
            <v>Motor AC</v>
          </cell>
          <cell r="J1514"/>
          <cell r="K1514"/>
          <cell r="L1514"/>
          <cell r="M1514"/>
          <cell r="N1514"/>
          <cell r="O1514"/>
          <cell r="P1514"/>
          <cell r="Q1514"/>
          <cell r="R1514"/>
          <cell r="S1514"/>
          <cell r="T1514"/>
          <cell r="U1514">
            <v>9</v>
          </cell>
          <cell r="V1514" t="str">
            <v>Run to Failure</v>
          </cell>
          <cell r="W1514"/>
        </row>
        <row r="1515">
          <cell r="D1515" t="str">
            <v>MEM-PRO-010-P3A-AEQ-6520</v>
          </cell>
          <cell r="E1515" t="str">
            <v>MP3A-SPRAY DRYER</v>
          </cell>
          <cell r="F1515" t="str">
            <v>shared systems</v>
          </cell>
          <cell r="G1515" t="str">
            <v>OLD PHASE3A</v>
          </cell>
          <cell r="H1515" t="str">
            <v>ABANDONED EQUIPMENT</v>
          </cell>
          <cell r="I1515" t="str">
            <v>Sight Flow Glass</v>
          </cell>
          <cell r="J1515"/>
          <cell r="K1515"/>
          <cell r="L1515"/>
          <cell r="M1515"/>
          <cell r="N1515"/>
          <cell r="O1515"/>
          <cell r="P1515"/>
          <cell r="Q1515"/>
          <cell r="R1515"/>
          <cell r="S1515"/>
          <cell r="T1515"/>
          <cell r="U1515">
            <v>9</v>
          </cell>
          <cell r="V1515" t="str">
            <v>Run to Failure</v>
          </cell>
          <cell r="W1515" t="str">
            <v>do not have</v>
          </cell>
        </row>
        <row r="1516">
          <cell r="D1516" t="str">
            <v>MEM-PRO-010-P3A-AEQ-6523</v>
          </cell>
          <cell r="E1516" t="str">
            <v>MP3A-SWECO SPRAY DRYER SCREENER</v>
          </cell>
          <cell r="F1516" t="str">
            <v>shared systems</v>
          </cell>
          <cell r="G1516" t="str">
            <v>OLD PHASE3A</v>
          </cell>
          <cell r="H1516" t="str">
            <v>ABANDONED EQUIPMENT</v>
          </cell>
          <cell r="I1516" t="str">
            <v>Motor AC</v>
          </cell>
          <cell r="J1516"/>
          <cell r="K1516"/>
          <cell r="L1516"/>
          <cell r="M1516"/>
          <cell r="N1516"/>
          <cell r="O1516"/>
          <cell r="P1516"/>
          <cell r="Q1516"/>
          <cell r="R1516"/>
          <cell r="S1516"/>
          <cell r="T1516"/>
          <cell r="U1516">
            <v>9</v>
          </cell>
          <cell r="V1516" t="str">
            <v>Run to Failure</v>
          </cell>
          <cell r="W1516" t="str">
            <v>do not have</v>
          </cell>
        </row>
        <row r="1517">
          <cell r="D1517" t="str">
            <v>MEM-PRO-010-P3A-AEQ-6530</v>
          </cell>
          <cell r="E1517" t="str">
            <v>MP3A-NE COLLECTOR</v>
          </cell>
          <cell r="F1517" t="str">
            <v>shared systems</v>
          </cell>
          <cell r="G1517" t="str">
            <v>OLD PHASE3A</v>
          </cell>
          <cell r="H1517" t="str">
            <v>ABANDONED EQUIPMENT</v>
          </cell>
          <cell r="I1517" t="str">
            <v>Valve, Control Linear Motion</v>
          </cell>
          <cell r="J1517"/>
          <cell r="K1517"/>
          <cell r="L1517"/>
          <cell r="M1517"/>
          <cell r="N1517"/>
          <cell r="O1517"/>
          <cell r="P1517"/>
          <cell r="Q1517"/>
          <cell r="R1517"/>
          <cell r="S1517"/>
          <cell r="T1517"/>
          <cell r="U1517">
            <v>9</v>
          </cell>
          <cell r="V1517" t="str">
            <v>Run to Failure</v>
          </cell>
          <cell r="W1517" t="str">
            <v>do not have</v>
          </cell>
        </row>
        <row r="1518">
          <cell r="D1518" t="str">
            <v>MEM-PRO-010-P3A-AEQ-6550</v>
          </cell>
          <cell r="E1518" t="str">
            <v>MP3A-NW COLLECTOR</v>
          </cell>
          <cell r="F1518" t="str">
            <v>shared systems</v>
          </cell>
          <cell r="G1518" t="str">
            <v>OLD PHASE3A</v>
          </cell>
          <cell r="H1518" t="str">
            <v>ABANDONED EQUIPMENT</v>
          </cell>
          <cell r="I1518" t="str">
            <v>Sight Flow Glass</v>
          </cell>
          <cell r="J1518"/>
          <cell r="K1518"/>
          <cell r="L1518"/>
          <cell r="M1518"/>
          <cell r="N1518"/>
          <cell r="O1518"/>
          <cell r="P1518"/>
          <cell r="Q1518"/>
          <cell r="R1518"/>
          <cell r="S1518"/>
          <cell r="T1518"/>
          <cell r="U1518">
            <v>9</v>
          </cell>
          <cell r="V1518" t="str">
            <v>Run to Failure</v>
          </cell>
          <cell r="W1518" t="str">
            <v>do not have</v>
          </cell>
        </row>
        <row r="1519">
          <cell r="D1519" t="str">
            <v>MEM-PRO-010-P3A-AEQ-6562</v>
          </cell>
          <cell r="E1519" t="str">
            <v>MP3A-SWECO OVERS DCE</v>
          </cell>
          <cell r="F1519" t="str">
            <v>shared systems</v>
          </cell>
          <cell r="G1519" t="str">
            <v>OLD PHASE3A</v>
          </cell>
          <cell r="H1519" t="str">
            <v>ABANDONED EQUIPMENT</v>
          </cell>
          <cell r="I1519" t="str">
            <v>Bag House</v>
          </cell>
          <cell r="J1519"/>
          <cell r="K1519"/>
          <cell r="L1519"/>
          <cell r="M1519"/>
          <cell r="N1519"/>
          <cell r="O1519"/>
          <cell r="P1519"/>
          <cell r="Q1519"/>
          <cell r="R1519"/>
          <cell r="S1519"/>
          <cell r="T1519"/>
          <cell r="U1519">
            <v>9</v>
          </cell>
          <cell r="V1519" t="str">
            <v>Run to Failure</v>
          </cell>
          <cell r="W1519" t="str">
            <v>do not have</v>
          </cell>
        </row>
        <row r="1520">
          <cell r="D1520" t="str">
            <v>MEM-PRO-010-P3A-AEQ-6570</v>
          </cell>
          <cell r="E1520" t="str">
            <v>MP3A-SE COLLECTOR</v>
          </cell>
          <cell r="F1520" t="str">
            <v>shared systems</v>
          </cell>
          <cell r="G1520" t="str">
            <v>OLD PHASE3A</v>
          </cell>
          <cell r="H1520" t="str">
            <v>ABANDONED EQUIPMENT</v>
          </cell>
          <cell r="I1520" t="str">
            <v>Valve, Control Linear Motion</v>
          </cell>
          <cell r="J1520"/>
          <cell r="K1520"/>
          <cell r="L1520"/>
          <cell r="M1520"/>
          <cell r="N1520"/>
          <cell r="O1520"/>
          <cell r="P1520"/>
          <cell r="Q1520"/>
          <cell r="R1520"/>
          <cell r="S1520"/>
          <cell r="T1520"/>
          <cell r="U1520">
            <v>9</v>
          </cell>
          <cell r="V1520" t="str">
            <v>Run to Failure</v>
          </cell>
          <cell r="W1520" t="str">
            <v>do not have</v>
          </cell>
        </row>
        <row r="1521">
          <cell r="D1521" t="str">
            <v>MEM-PRO-010-P3A-AEQ-6590</v>
          </cell>
          <cell r="E1521" t="str">
            <v>MP3A-SW COLLECTOR</v>
          </cell>
          <cell r="F1521" t="str">
            <v>shared systems</v>
          </cell>
          <cell r="G1521" t="str">
            <v>OLD PHASE3A</v>
          </cell>
          <cell r="H1521" t="str">
            <v>ABANDONED EQUIPMENT</v>
          </cell>
          <cell r="I1521" t="str">
            <v>Fan</v>
          </cell>
          <cell r="J1521"/>
          <cell r="K1521"/>
          <cell r="L1521"/>
          <cell r="M1521"/>
          <cell r="N1521"/>
          <cell r="O1521"/>
          <cell r="P1521"/>
          <cell r="Q1521"/>
          <cell r="R1521"/>
          <cell r="S1521"/>
          <cell r="T1521"/>
          <cell r="U1521">
            <v>9</v>
          </cell>
          <cell r="V1521" t="str">
            <v>Run to Failure</v>
          </cell>
          <cell r="W1521" t="str">
            <v>do not have</v>
          </cell>
        </row>
        <row r="1522">
          <cell r="D1522" t="str">
            <v>MEM-PRO-010-P3A-AEQ-6620</v>
          </cell>
          <cell r="E1522" t="str">
            <v>MP3A-SWECO TURBO-SCREEN CLASSIFIER</v>
          </cell>
          <cell r="F1522" t="str">
            <v>shared systems</v>
          </cell>
          <cell r="G1522" t="str">
            <v>OLD PHASE3A</v>
          </cell>
          <cell r="H1522" t="str">
            <v>ABANDONED EQUIPMENT</v>
          </cell>
          <cell r="I1522" t="str">
            <v>Motor AC</v>
          </cell>
          <cell r="J1522"/>
          <cell r="K1522"/>
          <cell r="L1522"/>
          <cell r="M1522"/>
          <cell r="N1522"/>
          <cell r="O1522"/>
          <cell r="P1522"/>
          <cell r="Q1522"/>
          <cell r="R1522"/>
          <cell r="S1522"/>
          <cell r="T1522"/>
          <cell r="U1522">
            <v>9</v>
          </cell>
          <cell r="V1522" t="str">
            <v>Run to Failure</v>
          </cell>
          <cell r="W1522" t="str">
            <v>do not have</v>
          </cell>
        </row>
        <row r="1523">
          <cell r="D1523" t="str">
            <v>MEM-PRO-010-P3A-AEQ-6701</v>
          </cell>
          <cell r="E1523" t="str">
            <v>MP3A-HX COILS</v>
          </cell>
          <cell r="F1523" t="str">
            <v>shared systems</v>
          </cell>
          <cell r="G1523" t="str">
            <v>OLD PHASE3A</v>
          </cell>
          <cell r="H1523" t="str">
            <v>ABANDONED EQUIPMENT</v>
          </cell>
          <cell r="I1523" t="str">
            <v>Heat Exchanger, Plate Type</v>
          </cell>
          <cell r="J1523"/>
          <cell r="K1523"/>
          <cell r="L1523"/>
          <cell r="M1523"/>
          <cell r="N1523"/>
          <cell r="O1523"/>
          <cell r="P1523"/>
          <cell r="Q1523"/>
          <cell r="R1523"/>
          <cell r="S1523"/>
          <cell r="T1523"/>
          <cell r="U1523">
            <v>9</v>
          </cell>
          <cell r="V1523" t="str">
            <v>Run to Failure</v>
          </cell>
          <cell r="W1523" t="str">
            <v>do not have</v>
          </cell>
        </row>
        <row r="1524">
          <cell r="D1524" t="str">
            <v>MEM-PRO-010-P3A-AEQ-6702</v>
          </cell>
          <cell r="E1524" t="str">
            <v>MP3A-NIRO HEATRECOVERY  COILS (S)</v>
          </cell>
          <cell r="F1524" t="str">
            <v>shared systems</v>
          </cell>
          <cell r="G1524" t="str">
            <v>OLD PHASE3A</v>
          </cell>
          <cell r="H1524" t="str">
            <v>ABANDONED EQUIPMENT</v>
          </cell>
          <cell r="I1524" t="str">
            <v>Temperature Transmitter RTD/TC</v>
          </cell>
          <cell r="J1524"/>
          <cell r="K1524"/>
          <cell r="L1524"/>
          <cell r="M1524"/>
          <cell r="N1524"/>
          <cell r="O1524"/>
          <cell r="P1524"/>
          <cell r="Q1524"/>
          <cell r="R1524"/>
          <cell r="S1524"/>
          <cell r="T1524"/>
          <cell r="U1524">
            <v>9</v>
          </cell>
          <cell r="V1524" t="str">
            <v>Run to Failure</v>
          </cell>
          <cell r="W1524" t="str">
            <v>do not have</v>
          </cell>
        </row>
        <row r="1525">
          <cell r="D1525" t="str">
            <v>MEM-PRO-010-P3A-AEQ-6703</v>
          </cell>
          <cell r="E1525" t="str">
            <v>MP3A-NIRO HEATRECOVERY  COILS (N)</v>
          </cell>
          <cell r="F1525" t="str">
            <v>shared systems</v>
          </cell>
          <cell r="G1525" t="str">
            <v>OLD PHASE3A</v>
          </cell>
          <cell r="H1525" t="str">
            <v>ABANDONED EQUIPMENT</v>
          </cell>
          <cell r="I1525" t="str">
            <v>Temperature Transmitter RTD/TC</v>
          </cell>
          <cell r="J1525"/>
          <cell r="K1525"/>
          <cell r="L1525"/>
          <cell r="M1525"/>
          <cell r="N1525"/>
          <cell r="O1525"/>
          <cell r="P1525"/>
          <cell r="Q1525"/>
          <cell r="R1525"/>
          <cell r="S1525"/>
          <cell r="T1525"/>
          <cell r="U1525">
            <v>9</v>
          </cell>
          <cell r="V1525" t="str">
            <v>Run to Failure</v>
          </cell>
          <cell r="W1525" t="str">
            <v>do not have</v>
          </cell>
        </row>
        <row r="1526">
          <cell r="D1526" t="str">
            <v>MEM-PRO-010-P3A-AEQ-6772</v>
          </cell>
          <cell r="E1526" t="str">
            <v>MP3A-SAFETY SW</v>
          </cell>
          <cell r="F1526" t="str">
            <v>shared systems</v>
          </cell>
          <cell r="G1526" t="str">
            <v>OLD PHASE3A</v>
          </cell>
          <cell r="H1526" t="str">
            <v>ABANDONED EQUIPMENT</v>
          </cell>
          <cell r="I1526" t="str">
            <v>Valve, Power Actuated Block</v>
          </cell>
          <cell r="J1526"/>
          <cell r="K1526"/>
          <cell r="L1526"/>
          <cell r="M1526"/>
          <cell r="N1526"/>
          <cell r="O1526"/>
          <cell r="P1526"/>
          <cell r="Q1526"/>
          <cell r="R1526"/>
          <cell r="S1526"/>
          <cell r="T1526"/>
          <cell r="U1526">
            <v>9</v>
          </cell>
          <cell r="V1526" t="str">
            <v>Run to Failure</v>
          </cell>
          <cell r="W1526" t="str">
            <v>do not have</v>
          </cell>
        </row>
        <row r="1527">
          <cell r="D1527" t="str">
            <v>MEM-PRO-010-P3A-AEQ-MP3A</v>
          </cell>
          <cell r="E1527" t="str">
            <v>MP3A DRYER DRY</v>
          </cell>
          <cell r="F1527" t="str">
            <v>shared systems</v>
          </cell>
          <cell r="G1527" t="str">
            <v>OLD PHASE3A</v>
          </cell>
          <cell r="H1527" t="str">
            <v>ABANDONED EQUIPMENT</v>
          </cell>
          <cell r="I1527"/>
          <cell r="J1527"/>
          <cell r="K1527"/>
          <cell r="L1527"/>
          <cell r="M1527"/>
          <cell r="N1527"/>
          <cell r="O1527"/>
          <cell r="P1527"/>
          <cell r="Q1527"/>
          <cell r="R1527"/>
          <cell r="S1527"/>
          <cell r="T1527"/>
          <cell r="U1527">
            <v>9</v>
          </cell>
          <cell r="V1527" t="str">
            <v>Run to Failure</v>
          </cell>
          <cell r="W1527" t="str">
            <v>do not have</v>
          </cell>
        </row>
        <row r="1528">
          <cell r="D1528" t="str">
            <v>MEM-PRO-010-RAL-AEQ-4329</v>
          </cell>
          <cell r="E1528" t="str">
            <v>MRAL-B C COMPRESSOR SUCTION PRESS PI</v>
          </cell>
          <cell r="F1528" t="str">
            <v>shared systems</v>
          </cell>
          <cell r="G1528" t="str">
            <v>OLD RALCON</v>
          </cell>
          <cell r="H1528" t="str">
            <v>ABANDONED EQUIPMENT</v>
          </cell>
          <cell r="I1528"/>
          <cell r="J1528"/>
          <cell r="K1528"/>
          <cell r="L1528"/>
          <cell r="M1528"/>
          <cell r="N1528"/>
          <cell r="O1528"/>
          <cell r="P1528"/>
          <cell r="Q1528"/>
          <cell r="R1528"/>
          <cell r="S1528"/>
          <cell r="T1528"/>
          <cell r="U1528">
            <v>9</v>
          </cell>
          <cell r="V1528" t="str">
            <v>Run to Failure</v>
          </cell>
          <cell r="W1528" t="str">
            <v>do not have</v>
          </cell>
        </row>
        <row r="1529">
          <cell r="D1529" t="str">
            <v>MEM-PRO-010-RAL-AEQ-8232</v>
          </cell>
          <cell r="E1529" t="str">
            <v>MRAL RECO DISCH CONV RIGHT SW (NORTH)</v>
          </cell>
          <cell r="F1529" t="str">
            <v>shared systems</v>
          </cell>
          <cell r="G1529" t="str">
            <v>OLD RALCON</v>
          </cell>
          <cell r="H1529" t="str">
            <v>ABANDONED EQUIPMENT</v>
          </cell>
          <cell r="I1529"/>
          <cell r="J1529"/>
          <cell r="K1529"/>
          <cell r="L1529"/>
          <cell r="M1529"/>
          <cell r="N1529"/>
          <cell r="O1529"/>
          <cell r="P1529"/>
          <cell r="Q1529"/>
          <cell r="R1529"/>
          <cell r="S1529"/>
          <cell r="T1529"/>
          <cell r="U1529">
            <v>9</v>
          </cell>
          <cell r="V1529" t="str">
            <v>Run to Failure</v>
          </cell>
          <cell r="W1529" t="str">
            <v>do not have</v>
          </cell>
        </row>
        <row r="1530">
          <cell r="D1530" t="str">
            <v>MEM-PRO-010-RAL-AEQ-8233</v>
          </cell>
          <cell r="E1530" t="str">
            <v>MRAL RECO DISCH CONV LEFT SW (SOUTH)</v>
          </cell>
          <cell r="F1530" t="str">
            <v>shared systems</v>
          </cell>
          <cell r="G1530" t="str">
            <v>OLD RALCON</v>
          </cell>
          <cell r="H1530" t="str">
            <v>ABANDONED EQUIPMENT</v>
          </cell>
          <cell r="I1530"/>
          <cell r="J1530"/>
          <cell r="K1530"/>
          <cell r="L1530"/>
          <cell r="M1530"/>
          <cell r="N1530"/>
          <cell r="O1530"/>
          <cell r="P1530"/>
          <cell r="Q1530"/>
          <cell r="R1530"/>
          <cell r="S1530"/>
          <cell r="T1530"/>
          <cell r="U1530">
            <v>9</v>
          </cell>
          <cell r="V1530" t="str">
            <v>Run to Failure</v>
          </cell>
          <cell r="W1530" t="str">
            <v>do not have</v>
          </cell>
        </row>
        <row r="1531">
          <cell r="D1531" t="str">
            <v>MEM-PRO-010-RAL-AEQ-8300</v>
          </cell>
          <cell r="E1531" t="str">
            <v>MRAL-WEST RYTEC FREEZER DOOR (PROCESS)</v>
          </cell>
          <cell r="F1531" t="str">
            <v>shared systems</v>
          </cell>
          <cell r="G1531" t="str">
            <v>OLD RALCON</v>
          </cell>
          <cell r="H1531" t="str">
            <v>ABANDONED EQUIPMENT</v>
          </cell>
          <cell r="I1531"/>
          <cell r="J1531"/>
          <cell r="K1531"/>
          <cell r="L1531"/>
          <cell r="M1531"/>
          <cell r="N1531"/>
          <cell r="O1531"/>
          <cell r="P1531"/>
          <cell r="Q1531"/>
          <cell r="R1531"/>
          <cell r="S1531"/>
          <cell r="T1531"/>
          <cell r="U1531">
            <v>9</v>
          </cell>
          <cell r="V1531" t="str">
            <v>Run to Failure</v>
          </cell>
          <cell r="W1531" t="str">
            <v>do not have</v>
          </cell>
        </row>
        <row r="1532">
          <cell r="D1532" t="str">
            <v>MEM-PRO-010-RAL-AEQ-8301</v>
          </cell>
          <cell r="E1532" t="str">
            <v>MRAL-SOUTH RYTEC FREEZER DOOR (DOCK)</v>
          </cell>
          <cell r="F1532" t="str">
            <v>shared systems</v>
          </cell>
          <cell r="G1532" t="str">
            <v>OLD RALCON</v>
          </cell>
          <cell r="H1532" t="str">
            <v>ABANDONED EQUIPMENT</v>
          </cell>
          <cell r="I1532"/>
          <cell r="J1532"/>
          <cell r="K1532"/>
          <cell r="L1532"/>
          <cell r="M1532"/>
          <cell r="N1532"/>
          <cell r="O1532"/>
          <cell r="P1532"/>
          <cell r="Q1532"/>
          <cell r="R1532"/>
          <cell r="S1532"/>
          <cell r="T1532"/>
          <cell r="U1532">
            <v>9</v>
          </cell>
          <cell r="V1532" t="str">
            <v>Run to Failure</v>
          </cell>
          <cell r="W1532" t="str">
            <v>do not have</v>
          </cell>
        </row>
        <row r="1533">
          <cell r="D1533" t="str">
            <v>MEM-PRO-010-SHE-OFF-001</v>
          </cell>
          <cell r="E1533" t="str">
            <v>SHE DEPARTMENT OFFICE/TRAILER</v>
          </cell>
          <cell r="F1533" t="str">
            <v>shared systems</v>
          </cell>
          <cell r="G1533" t="str">
            <v>SHE Buildings and Grounds</v>
          </cell>
          <cell r="H1533" t="str">
            <v>ADMIN OFFICES / CONTROL ROOMS</v>
          </cell>
          <cell r="I1533" t="str">
            <v>Building Eq Misc</v>
          </cell>
          <cell r="J1533"/>
          <cell r="K1533"/>
          <cell r="L1533"/>
          <cell r="M1533"/>
          <cell r="N1533"/>
          <cell r="O1533"/>
          <cell r="P1533"/>
          <cell r="Q1533"/>
          <cell r="R1533"/>
          <cell r="S1533"/>
          <cell r="T1533"/>
          <cell r="U1533">
            <v>9</v>
          </cell>
          <cell r="V1533" t="str">
            <v>Run to Failure</v>
          </cell>
          <cell r="W1533"/>
        </row>
        <row r="1534">
          <cell r="D1534" t="str">
            <v>MEM-PRO-010-SHE-SFS-9900</v>
          </cell>
          <cell r="E1534" t="str">
            <v>MSS-SAFETY SHOWER</v>
          </cell>
          <cell r="F1534" t="str">
            <v>shared systems</v>
          </cell>
          <cell r="G1534" t="str">
            <v>SHE Buildings and Grounds</v>
          </cell>
          <cell r="H1534" t="str">
            <v>SAFETY SYSTEMS</v>
          </cell>
          <cell r="I1534" t="str">
            <v>Sprinkler - Deluge System</v>
          </cell>
          <cell r="J1534"/>
          <cell r="K1534"/>
          <cell r="L1534"/>
          <cell r="M1534"/>
          <cell r="N1534"/>
          <cell r="O1534"/>
          <cell r="P1534"/>
          <cell r="Q1534"/>
          <cell r="R1534"/>
          <cell r="S1534"/>
          <cell r="T1534"/>
          <cell r="U1534">
            <v>9</v>
          </cell>
          <cell r="V1534" t="str">
            <v>Run to Failure</v>
          </cell>
          <cell r="W1534"/>
        </row>
        <row r="1535">
          <cell r="D1535" t="str">
            <v>MEM-PRO-010-SLM-AEQ-5674</v>
          </cell>
          <cell r="E1535" t="str">
            <v>MS2P-SLAM SURGE RETURN DIVERTER VALVE</v>
          </cell>
          <cell r="F1535" t="str">
            <v>shared systems</v>
          </cell>
          <cell r="G1535" t="str">
            <v>OLD SLAM</v>
          </cell>
          <cell r="H1535" t="str">
            <v>ABANDONED EQUIPMENT</v>
          </cell>
          <cell r="I1535" t="str">
            <v>Valve, Power Actuated Block</v>
          </cell>
          <cell r="J1535"/>
          <cell r="K1535"/>
          <cell r="L1535"/>
          <cell r="M1535"/>
          <cell r="N1535"/>
          <cell r="O1535"/>
          <cell r="P1535"/>
          <cell r="Q1535"/>
          <cell r="R1535"/>
          <cell r="S1535"/>
          <cell r="T1535"/>
          <cell r="U1535">
            <v>9</v>
          </cell>
          <cell r="V1535" t="str">
            <v>Run to Failure</v>
          </cell>
          <cell r="W1535" t="str">
            <v>do not have</v>
          </cell>
        </row>
        <row r="1536">
          <cell r="D1536" t="str">
            <v>MEM-PRO-010-SLM-AEQ-5688</v>
          </cell>
          <cell r="E1536" t="str">
            <v>MS2P-FEED TO SLAM SURGE TK FL ELE</v>
          </cell>
          <cell r="F1536" t="str">
            <v>shared systems</v>
          </cell>
          <cell r="G1536" t="str">
            <v>OLD SLAM</v>
          </cell>
          <cell r="H1536" t="str">
            <v>ABANDONED EQUIPMENT</v>
          </cell>
          <cell r="I1536" t="str">
            <v>Flowmeter, Magnetic</v>
          </cell>
          <cell r="J1536"/>
          <cell r="K1536"/>
          <cell r="L1536"/>
          <cell r="M1536"/>
          <cell r="N1536"/>
          <cell r="O1536"/>
          <cell r="P1536"/>
          <cell r="Q1536"/>
          <cell r="R1536"/>
          <cell r="S1536"/>
          <cell r="T1536"/>
          <cell r="U1536">
            <v>9</v>
          </cell>
          <cell r="V1536" t="str">
            <v>Run to Failure</v>
          </cell>
          <cell r="W1536" t="str">
            <v>do not have</v>
          </cell>
        </row>
        <row r="1537">
          <cell r="D1537" t="str">
            <v>MEM-PRO-010-SLM-AEQ-5689</v>
          </cell>
          <cell r="E1537" t="str">
            <v>MS2P-ALKALI 3-WAY FLOW VALVE</v>
          </cell>
          <cell r="F1537" t="str">
            <v>shared systems</v>
          </cell>
          <cell r="G1537" t="str">
            <v>OLD SLAM</v>
          </cell>
          <cell r="H1537" t="str">
            <v>ABANDONED EQUIPMENT</v>
          </cell>
          <cell r="I1537" t="str">
            <v>Valve, Power Actuated Block</v>
          </cell>
          <cell r="J1537"/>
          <cell r="K1537"/>
          <cell r="L1537"/>
          <cell r="M1537"/>
          <cell r="N1537"/>
          <cell r="O1537"/>
          <cell r="P1537"/>
          <cell r="Q1537"/>
          <cell r="R1537"/>
          <cell r="S1537"/>
          <cell r="T1537"/>
          <cell r="U1537">
            <v>9</v>
          </cell>
          <cell r="V1537" t="str">
            <v>Run to Failure</v>
          </cell>
          <cell r="W1537" t="str">
            <v>do not have</v>
          </cell>
        </row>
        <row r="1538">
          <cell r="D1538" t="str">
            <v>MEM-PRO-010-SLM-AEQ-5747</v>
          </cell>
          <cell r="E1538" t="str">
            <v>MS2P-VEL. STEAM FLOW VALVE</v>
          </cell>
          <cell r="F1538" t="str">
            <v>shared systems</v>
          </cell>
          <cell r="G1538" t="str">
            <v>OLD SLAM</v>
          </cell>
          <cell r="H1538" t="str">
            <v>ABANDONED EQUIPMENT</v>
          </cell>
          <cell r="I1538" t="str">
            <v>Valve, Power Actuated Block</v>
          </cell>
          <cell r="J1538"/>
          <cell r="K1538"/>
          <cell r="L1538"/>
          <cell r="M1538"/>
          <cell r="N1538"/>
          <cell r="O1538"/>
          <cell r="P1538"/>
          <cell r="Q1538"/>
          <cell r="R1538"/>
          <cell r="S1538"/>
          <cell r="T1538"/>
          <cell r="U1538">
            <v>9</v>
          </cell>
          <cell r="V1538" t="str">
            <v>Run to Failure</v>
          </cell>
          <cell r="W1538" t="str">
            <v>do not have</v>
          </cell>
        </row>
        <row r="1539">
          <cell r="D1539" t="str">
            <v>MEM-PRO-010-SLM-AEQ-5797</v>
          </cell>
          <cell r="E1539" t="str">
            <v>MS2P-ACID INLET TO BALANCE TANK VALVE</v>
          </cell>
          <cell r="F1539" t="str">
            <v>shared systems</v>
          </cell>
          <cell r="G1539" t="str">
            <v>OLD SLAM</v>
          </cell>
          <cell r="H1539" t="str">
            <v>ABANDONED EQUIPMENT</v>
          </cell>
          <cell r="I1539" t="str">
            <v>Valve, Power Actuated Block</v>
          </cell>
          <cell r="J1539"/>
          <cell r="K1539"/>
          <cell r="L1539"/>
          <cell r="M1539"/>
          <cell r="N1539"/>
          <cell r="O1539"/>
          <cell r="P1539"/>
          <cell r="Q1539"/>
          <cell r="R1539"/>
          <cell r="S1539"/>
          <cell r="T1539"/>
          <cell r="U1539">
            <v>9</v>
          </cell>
          <cell r="V1539" t="str">
            <v>Run to Failure</v>
          </cell>
          <cell r="W1539" t="str">
            <v>do not have</v>
          </cell>
        </row>
        <row r="1540">
          <cell r="D1540" t="str">
            <v>MEM-PRO-010-SLM-AEQ-5800</v>
          </cell>
          <cell r="E1540" t="str">
            <v>MS2P-SLAM CALANDRA</v>
          </cell>
          <cell r="F1540" t="str">
            <v>shared systems</v>
          </cell>
          <cell r="G1540" t="str">
            <v>OLD SLAM</v>
          </cell>
          <cell r="H1540" t="str">
            <v>ABANDONED EQUIPMENT</v>
          </cell>
          <cell r="I1540" t="str">
            <v>Valve, Safety Relief</v>
          </cell>
          <cell r="J1540"/>
          <cell r="K1540"/>
          <cell r="L1540"/>
          <cell r="M1540"/>
          <cell r="N1540"/>
          <cell r="O1540"/>
          <cell r="P1540"/>
          <cell r="Q1540"/>
          <cell r="R1540"/>
          <cell r="S1540"/>
          <cell r="T1540"/>
          <cell r="U1540">
            <v>9</v>
          </cell>
          <cell r="V1540" t="str">
            <v>Run to Failure</v>
          </cell>
          <cell r="W1540" t="str">
            <v>do not have</v>
          </cell>
        </row>
        <row r="1541">
          <cell r="D1541" t="str">
            <v>MEM-PRO-010-SLM-AEQ-5810</v>
          </cell>
          <cell r="E1541" t="str">
            <v>MS2P-VAPOR/LIQUID SEPARATOR</v>
          </cell>
          <cell r="F1541" t="str">
            <v>shared systems</v>
          </cell>
          <cell r="G1541" t="str">
            <v>OLD SLAM</v>
          </cell>
          <cell r="H1541" t="str">
            <v>ABANDONED EQUIPMENT</v>
          </cell>
          <cell r="I1541" t="str">
            <v>Tank</v>
          </cell>
          <cell r="J1541"/>
          <cell r="K1541"/>
          <cell r="L1541"/>
          <cell r="M1541"/>
          <cell r="N1541"/>
          <cell r="O1541"/>
          <cell r="P1541"/>
          <cell r="Q1541"/>
          <cell r="R1541"/>
          <cell r="S1541"/>
          <cell r="T1541"/>
          <cell r="U1541">
            <v>9</v>
          </cell>
          <cell r="V1541" t="str">
            <v>Run to Failure</v>
          </cell>
          <cell r="W1541" t="str">
            <v>do not have</v>
          </cell>
        </row>
        <row r="1542">
          <cell r="D1542" t="str">
            <v>MEM-PRO-010-SLM-AEQ-5825</v>
          </cell>
          <cell r="E1542" t="str">
            <v>MS2P-SLAM FEED HYDROHEATER</v>
          </cell>
          <cell r="F1542" t="str">
            <v>shared systems</v>
          </cell>
          <cell r="G1542" t="str">
            <v>OLD SLAM</v>
          </cell>
          <cell r="H1542" t="str">
            <v>ABANDONED EQUIPMENT</v>
          </cell>
          <cell r="I1542" t="str">
            <v>Valve, Control Linear Motion</v>
          </cell>
          <cell r="J1542"/>
          <cell r="K1542"/>
          <cell r="L1542"/>
          <cell r="M1542"/>
          <cell r="N1542"/>
          <cell r="O1542"/>
          <cell r="P1542"/>
          <cell r="Q1542"/>
          <cell r="R1542"/>
          <cell r="S1542"/>
          <cell r="T1542"/>
          <cell r="U1542">
            <v>9</v>
          </cell>
          <cell r="V1542" t="str">
            <v>Run to Failure</v>
          </cell>
          <cell r="W1542" t="str">
            <v>do not have</v>
          </cell>
        </row>
        <row r="1543">
          <cell r="D1543" t="str">
            <v>MEM-PRO-010-SLM-AEQ-5827</v>
          </cell>
          <cell r="E1543" t="str">
            <v>MS2P-ACID LINE BLEED VALVE</v>
          </cell>
          <cell r="F1543" t="str">
            <v>shared systems</v>
          </cell>
          <cell r="G1543" t="str">
            <v>OLD SLAM</v>
          </cell>
          <cell r="H1543" t="str">
            <v>ABANDONED EQUIPMENT</v>
          </cell>
          <cell r="I1543" t="str">
            <v>Valve, Control Linear Motion</v>
          </cell>
          <cell r="J1543"/>
          <cell r="K1543"/>
          <cell r="L1543"/>
          <cell r="M1543"/>
          <cell r="N1543"/>
          <cell r="O1543"/>
          <cell r="P1543"/>
          <cell r="Q1543"/>
          <cell r="R1543"/>
          <cell r="S1543"/>
          <cell r="T1543"/>
          <cell r="U1543">
            <v>9</v>
          </cell>
          <cell r="V1543" t="str">
            <v>Run to Failure</v>
          </cell>
          <cell r="W1543" t="str">
            <v>do not have</v>
          </cell>
        </row>
        <row r="1544">
          <cell r="D1544" t="str">
            <v>MEM-PRO-010-SLM-AEQ-5869</v>
          </cell>
          <cell r="E1544" t="str">
            <v>MS2P-CONDENSATE DISCHARGE VALVE</v>
          </cell>
          <cell r="F1544" t="str">
            <v>shared systems</v>
          </cell>
          <cell r="G1544" t="str">
            <v>OLD SLAM</v>
          </cell>
          <cell r="H1544" t="str">
            <v>ABANDONED EQUIPMENT</v>
          </cell>
          <cell r="I1544" t="str">
            <v>Valve, Actuated Block</v>
          </cell>
          <cell r="J1544"/>
          <cell r="K1544"/>
          <cell r="L1544"/>
          <cell r="M1544"/>
          <cell r="N1544"/>
          <cell r="O1544"/>
          <cell r="P1544"/>
          <cell r="Q1544"/>
          <cell r="R1544"/>
          <cell r="S1544"/>
          <cell r="T1544"/>
          <cell r="U1544">
            <v>9</v>
          </cell>
          <cell r="V1544" t="str">
            <v>Run to Failure</v>
          </cell>
          <cell r="W1544" t="str">
            <v>do not have</v>
          </cell>
        </row>
        <row r="1545">
          <cell r="D1545" t="str">
            <v>MEM-PRO-010-SLM-AEQ-5877</v>
          </cell>
          <cell r="E1545" t="str">
            <v>MS2P-ACID TANK BLEED VALVE</v>
          </cell>
          <cell r="F1545" t="str">
            <v>shared systems</v>
          </cell>
          <cell r="G1545" t="str">
            <v>OLD SLAM</v>
          </cell>
          <cell r="H1545" t="str">
            <v>ABANDONED EQUIPMENT</v>
          </cell>
          <cell r="I1545" t="str">
            <v>Valve, Control Linear Motion</v>
          </cell>
          <cell r="J1545"/>
          <cell r="K1545"/>
          <cell r="L1545"/>
          <cell r="M1545"/>
          <cell r="N1545"/>
          <cell r="O1545"/>
          <cell r="P1545"/>
          <cell r="Q1545"/>
          <cell r="R1545"/>
          <cell r="S1545"/>
          <cell r="T1545"/>
          <cell r="U1545">
            <v>9</v>
          </cell>
          <cell r="V1545" t="str">
            <v>Run to Failure</v>
          </cell>
          <cell r="W1545" t="str">
            <v>do not have</v>
          </cell>
        </row>
        <row r="1546">
          <cell r="D1546" t="str">
            <v>MEM-PRO-010-SLM-AEQ-6003</v>
          </cell>
          <cell r="E1546" t="str">
            <v>MS2P-PRODUCT MIX TK DP LEVEL ELE</v>
          </cell>
          <cell r="F1546" t="str">
            <v>shared systems</v>
          </cell>
          <cell r="G1546" t="str">
            <v>OLD SLAM</v>
          </cell>
          <cell r="H1546" t="str">
            <v>ABANDONED EQUIPMENT</v>
          </cell>
          <cell r="I1546" t="str">
            <v>Level Transmitter,Differential</v>
          </cell>
          <cell r="J1546"/>
          <cell r="K1546"/>
          <cell r="L1546"/>
          <cell r="M1546"/>
          <cell r="N1546"/>
          <cell r="O1546"/>
          <cell r="P1546"/>
          <cell r="Q1546"/>
          <cell r="R1546"/>
          <cell r="S1546"/>
          <cell r="T1546"/>
          <cell r="U1546">
            <v>9</v>
          </cell>
          <cell r="V1546" t="str">
            <v>Run to Failure</v>
          </cell>
          <cell r="W1546" t="str">
            <v>do not have</v>
          </cell>
        </row>
        <row r="1547">
          <cell r="D1547" t="str">
            <v>MEM-PRO-010-SLM-AEQ-6004</v>
          </cell>
          <cell r="E1547" t="str">
            <v>MS2P-FEED TO PROD MIX TK MAG FL ELE</v>
          </cell>
          <cell r="F1547" t="str">
            <v>shared systems</v>
          </cell>
          <cell r="G1547" t="str">
            <v>OLD SLAM</v>
          </cell>
          <cell r="H1547" t="str">
            <v>ABANDONED EQUIPMENT</v>
          </cell>
          <cell r="I1547" t="str">
            <v>Flowmeter, Magnetic</v>
          </cell>
          <cell r="J1547"/>
          <cell r="K1547"/>
          <cell r="L1547"/>
          <cell r="M1547"/>
          <cell r="N1547"/>
          <cell r="O1547"/>
          <cell r="P1547"/>
          <cell r="Q1547"/>
          <cell r="R1547"/>
          <cell r="S1547"/>
          <cell r="T1547"/>
          <cell r="U1547">
            <v>9</v>
          </cell>
          <cell r="V1547" t="str">
            <v>Run to Failure</v>
          </cell>
          <cell r="W1547" t="str">
            <v>do not have</v>
          </cell>
        </row>
        <row r="1548">
          <cell r="D1548" t="str">
            <v>MEM-PRO-010-SLM-AEQ-6007</v>
          </cell>
          <cell r="E1548" t="str">
            <v>MS2P-FEED TO PROD MIX TK #2 MAG FL ELE</v>
          </cell>
          <cell r="F1548" t="str">
            <v>shared systems</v>
          </cell>
          <cell r="G1548" t="str">
            <v>OLD SLAM</v>
          </cell>
          <cell r="H1548" t="str">
            <v>ABANDONED EQUIPMENT</v>
          </cell>
          <cell r="I1548" t="str">
            <v>Flowmeter, Magnetic</v>
          </cell>
          <cell r="J1548"/>
          <cell r="K1548"/>
          <cell r="L1548"/>
          <cell r="M1548"/>
          <cell r="N1548"/>
          <cell r="O1548"/>
          <cell r="P1548"/>
          <cell r="Q1548"/>
          <cell r="R1548"/>
          <cell r="S1548"/>
          <cell r="T1548"/>
          <cell r="U1548">
            <v>9</v>
          </cell>
          <cell r="V1548" t="str">
            <v>Run to Failure</v>
          </cell>
          <cell r="W1548" t="str">
            <v>do not have</v>
          </cell>
        </row>
        <row r="1549">
          <cell r="D1549" t="str">
            <v>MEM-PRO-010-SLM-AEQ-6013</v>
          </cell>
          <cell r="E1549" t="str">
            <v>MS2P-PRODUCT MIX TANK DP LEVEL ELE</v>
          </cell>
          <cell r="F1549" t="str">
            <v>shared systems</v>
          </cell>
          <cell r="G1549" t="str">
            <v>OLD SLAM</v>
          </cell>
          <cell r="H1549" t="str">
            <v>ABANDONED EQUIPMENT</v>
          </cell>
          <cell r="I1549" t="str">
            <v>Level Transmitter,Differential</v>
          </cell>
          <cell r="J1549"/>
          <cell r="K1549"/>
          <cell r="L1549"/>
          <cell r="M1549"/>
          <cell r="N1549"/>
          <cell r="O1549"/>
          <cell r="P1549"/>
          <cell r="Q1549"/>
          <cell r="R1549"/>
          <cell r="S1549"/>
          <cell r="T1549"/>
          <cell r="U1549">
            <v>9</v>
          </cell>
          <cell r="V1549" t="str">
            <v>Run to Failure</v>
          </cell>
          <cell r="W1549" t="str">
            <v>do not have</v>
          </cell>
        </row>
        <row r="1550">
          <cell r="D1550" t="str">
            <v>MEM-PRO-010-SLM-AEQ-6015</v>
          </cell>
          <cell r="E1550" t="str">
            <v>MS2P-PRODUCT MIX HYDROHEATER #1</v>
          </cell>
          <cell r="F1550" t="str">
            <v>shared systems</v>
          </cell>
          <cell r="G1550" t="str">
            <v>OLD SLAM</v>
          </cell>
          <cell r="H1550" t="str">
            <v>ABANDONED EQUIPMENT</v>
          </cell>
          <cell r="I1550" t="str">
            <v>Valve, Power Actuated Block</v>
          </cell>
          <cell r="J1550"/>
          <cell r="K1550"/>
          <cell r="L1550"/>
          <cell r="M1550"/>
          <cell r="N1550"/>
          <cell r="O1550"/>
          <cell r="P1550"/>
          <cell r="Q1550"/>
          <cell r="R1550"/>
          <cell r="S1550"/>
          <cell r="T1550"/>
          <cell r="U1550">
            <v>9</v>
          </cell>
          <cell r="V1550" t="str">
            <v>Run to Failure</v>
          </cell>
          <cell r="W1550" t="str">
            <v>do not have</v>
          </cell>
        </row>
        <row r="1551">
          <cell r="D1551" t="str">
            <v>MEM-PRO-010-SLM-AEQ-6016</v>
          </cell>
          <cell r="E1551" t="str">
            <v>MS2P-PRODUCT MIX HYDROHEATER #2</v>
          </cell>
          <cell r="F1551" t="str">
            <v>shared systems</v>
          </cell>
          <cell r="G1551" t="str">
            <v>OLD SLAM</v>
          </cell>
          <cell r="H1551" t="str">
            <v>ABANDONED EQUIPMENT</v>
          </cell>
          <cell r="I1551" t="str">
            <v>Temperature Transmitter RTD/TC</v>
          </cell>
          <cell r="J1551"/>
          <cell r="K1551"/>
          <cell r="L1551"/>
          <cell r="M1551"/>
          <cell r="N1551"/>
          <cell r="O1551"/>
          <cell r="P1551"/>
          <cell r="Q1551"/>
          <cell r="R1551"/>
          <cell r="S1551"/>
          <cell r="T1551"/>
          <cell r="U1551">
            <v>9</v>
          </cell>
          <cell r="V1551" t="str">
            <v>Run to Failure</v>
          </cell>
          <cell r="W1551" t="str">
            <v>do not have</v>
          </cell>
        </row>
        <row r="1552">
          <cell r="D1552" t="str">
            <v>MEM-PRO-010-SLM-AEQ-6025</v>
          </cell>
          <cell r="E1552" t="str">
            <v>MS2P-PW FL ELE TO PROD MIX H-H'S 6015/16</v>
          </cell>
          <cell r="F1552" t="str">
            <v>shared systems</v>
          </cell>
          <cell r="G1552" t="str">
            <v>OLD SLAM</v>
          </cell>
          <cell r="H1552" t="str">
            <v>ABANDONED EQUIPMENT</v>
          </cell>
          <cell r="I1552" t="str">
            <v>Flowmeter, Magnetic</v>
          </cell>
          <cell r="J1552"/>
          <cell r="K1552"/>
          <cell r="L1552"/>
          <cell r="M1552"/>
          <cell r="N1552"/>
          <cell r="O1552"/>
          <cell r="P1552"/>
          <cell r="Q1552"/>
          <cell r="R1552"/>
          <cell r="S1552"/>
          <cell r="T1552"/>
          <cell r="U1552">
            <v>9</v>
          </cell>
          <cell r="V1552" t="str">
            <v>Run to Failure</v>
          </cell>
          <cell r="W1552" t="str">
            <v>do not have</v>
          </cell>
        </row>
        <row r="1553">
          <cell r="D1553" t="str">
            <v>MEM-PRO-010-SLM-AEQ-6045</v>
          </cell>
          <cell r="E1553" t="str">
            <v>MS2P-WHEY FEED AIR FV TO PROD MIX TANKS</v>
          </cell>
          <cell r="F1553" t="str">
            <v>shared systems</v>
          </cell>
          <cell r="G1553" t="str">
            <v>OLD SLAM</v>
          </cell>
          <cell r="H1553" t="str">
            <v>ABANDONED EQUIPMENT</v>
          </cell>
          <cell r="I1553" t="str">
            <v>Valve, Power Actuated Block</v>
          </cell>
          <cell r="J1553"/>
          <cell r="K1553"/>
          <cell r="L1553"/>
          <cell r="M1553"/>
          <cell r="N1553"/>
          <cell r="O1553"/>
          <cell r="P1553"/>
          <cell r="Q1553"/>
          <cell r="R1553"/>
          <cell r="S1553"/>
          <cell r="T1553"/>
          <cell r="U1553">
            <v>9</v>
          </cell>
          <cell r="V1553" t="str">
            <v>Run to Failure</v>
          </cell>
          <cell r="W1553" t="str">
            <v>do not have</v>
          </cell>
        </row>
        <row r="1554">
          <cell r="D1554" t="str">
            <v>MEM-PRO-010-SLM-AEQ-6801</v>
          </cell>
          <cell r="E1554" t="str">
            <v>MS2P-SLAM SWITCH PANEL (4X3),W VALVES</v>
          </cell>
          <cell r="F1554" t="str">
            <v>shared systems</v>
          </cell>
          <cell r="G1554" t="str">
            <v>OLD SLAM</v>
          </cell>
          <cell r="H1554" t="str">
            <v>ABANDONED EQUIPMENT</v>
          </cell>
          <cell r="I1554" t="str">
            <v>Valve, Power Actuated Block</v>
          </cell>
          <cell r="J1554"/>
          <cell r="K1554"/>
          <cell r="L1554"/>
          <cell r="M1554"/>
          <cell r="N1554"/>
          <cell r="O1554"/>
          <cell r="P1554"/>
          <cell r="Q1554"/>
          <cell r="R1554"/>
          <cell r="S1554"/>
          <cell r="T1554"/>
          <cell r="U1554">
            <v>9</v>
          </cell>
          <cell r="V1554" t="str">
            <v>Run to Failure</v>
          </cell>
          <cell r="W1554" t="str">
            <v>do not have</v>
          </cell>
        </row>
        <row r="1555">
          <cell r="D1555" t="str">
            <v>MEM-PRO-010-STS-CSY-4035</v>
          </cell>
          <cell r="E1555" t="str">
            <v>MSS-CALPRO LIME BIN #8</v>
          </cell>
          <cell r="F1555" t="str">
            <v>shared systems</v>
          </cell>
          <cell r="G1555" t="str">
            <v>STORAGE SYSTEMS</v>
          </cell>
          <cell r="H1555" t="str">
            <v>CHEMICAL SYSTEMS</v>
          </cell>
          <cell r="I1555" t="str">
            <v>Tank</v>
          </cell>
          <cell r="J1555"/>
          <cell r="K1555"/>
          <cell r="L1555"/>
          <cell r="M1555"/>
          <cell r="N1555"/>
          <cell r="O1555"/>
          <cell r="P1555"/>
          <cell r="Q1555"/>
          <cell r="R1555"/>
          <cell r="S1555"/>
          <cell r="T1555"/>
          <cell r="U1555">
            <v>9</v>
          </cell>
          <cell r="V1555" t="str">
            <v>Run to Failure</v>
          </cell>
          <cell r="W1555"/>
        </row>
        <row r="1556">
          <cell r="D1556" t="str">
            <v>MEM-PRO-010-STS-SUS-6670</v>
          </cell>
          <cell r="E1556" t="str">
            <v>MS2P-FD LOADOUT STOR BIN FENWAL CONT'LR</v>
          </cell>
          <cell r="F1556" t="str">
            <v>shared systems</v>
          </cell>
          <cell r="G1556" t="str">
            <v>STORAGE SYSTEMS</v>
          </cell>
          <cell r="H1556" t="str">
            <v>SUPPRESSION SYSTEM</v>
          </cell>
          <cell r="I1556" t="str">
            <v>Explosimeter</v>
          </cell>
          <cell r="J1556"/>
          <cell r="K1556"/>
          <cell r="L1556"/>
          <cell r="M1556"/>
          <cell r="N1556"/>
          <cell r="O1556"/>
          <cell r="P1556"/>
          <cell r="Q1556"/>
          <cell r="R1556"/>
          <cell r="S1556"/>
          <cell r="T1556"/>
          <cell r="U1556">
            <v>9</v>
          </cell>
          <cell r="V1556" t="str">
            <v>Run to Failure</v>
          </cell>
          <cell r="W1556">
            <v>6</v>
          </cell>
        </row>
        <row r="1557">
          <cell r="D1557" t="str">
            <v>MEM-PRO-010-STS-TK2-0020</v>
          </cell>
          <cell r="E1557" t="str">
            <v>MSS-RAILROAD TRACK 2</v>
          </cell>
          <cell r="F1557" t="str">
            <v>shared systems</v>
          </cell>
          <cell r="G1557" t="str">
            <v>STORAGE SYSTEMS</v>
          </cell>
          <cell r="H1557" t="str">
            <v>TRACK 2/FEED LOADOUT</v>
          </cell>
          <cell r="I1557" t="str">
            <v>Walkway</v>
          </cell>
          <cell r="J1557"/>
          <cell r="K1557"/>
          <cell r="L1557"/>
          <cell r="M1557"/>
          <cell r="N1557"/>
          <cell r="O1557"/>
          <cell r="P1557"/>
          <cell r="Q1557"/>
          <cell r="R1557"/>
          <cell r="S1557"/>
          <cell r="T1557"/>
          <cell r="U1557">
            <v>9</v>
          </cell>
          <cell r="V1557" t="str">
            <v>Run to Failure</v>
          </cell>
          <cell r="W1557"/>
        </row>
        <row r="1558">
          <cell r="D1558" t="str">
            <v>MEM-PRO-010-STS-TK2-2363</v>
          </cell>
          <cell r="E1558" t="str">
            <v>TRACK #1  ASP ISOLATION FROM TRCK #2 ASP</v>
          </cell>
          <cell r="F1558" t="str">
            <v>shared systems</v>
          </cell>
          <cell r="G1558" t="str">
            <v>STORAGE SYSTEMS</v>
          </cell>
          <cell r="H1558" t="str">
            <v>TRACK 2/FEED LOADOUT</v>
          </cell>
          <cell r="I1558" t="str">
            <v>Valve, Control Linear Motion</v>
          </cell>
          <cell r="J1558"/>
          <cell r="K1558"/>
          <cell r="L1558"/>
          <cell r="M1558"/>
          <cell r="N1558"/>
          <cell r="O1558"/>
          <cell r="P1558"/>
          <cell r="Q1558"/>
          <cell r="R1558"/>
          <cell r="S1558"/>
          <cell r="T1558"/>
          <cell r="U1558">
            <v>9</v>
          </cell>
          <cell r="V1558" t="str">
            <v>Run to Failure</v>
          </cell>
          <cell r="W1558"/>
        </row>
        <row r="1559">
          <cell r="D1559" t="str">
            <v>MEM-PRO-010-STS-TK2-2364</v>
          </cell>
          <cell r="E1559" t="str">
            <v>MSP-FIBRIM LOADOUT ASP FV</v>
          </cell>
          <cell r="F1559" t="str">
            <v>shared systems</v>
          </cell>
          <cell r="G1559" t="str">
            <v>STORAGE SYSTEMS</v>
          </cell>
          <cell r="H1559" t="str">
            <v>TRACK 2/FEED LOADOUT</v>
          </cell>
          <cell r="I1559" t="str">
            <v>Valve, Control Linear Motion</v>
          </cell>
          <cell r="J1559"/>
          <cell r="K1559"/>
          <cell r="L1559"/>
          <cell r="M1559"/>
          <cell r="N1559"/>
          <cell r="O1559"/>
          <cell r="P1559"/>
          <cell r="Q1559"/>
          <cell r="R1559"/>
          <cell r="S1559"/>
          <cell r="T1559"/>
          <cell r="U1559">
            <v>9</v>
          </cell>
          <cell r="V1559" t="str">
            <v>Run to Failure</v>
          </cell>
          <cell r="W1559"/>
        </row>
        <row r="1560">
          <cell r="D1560" t="str">
            <v>MEM-PRO-010-STS-TK2-2388</v>
          </cell>
          <cell r="E1560" t="str">
            <v>MSP-LOADOUT GANGWAY</v>
          </cell>
          <cell r="F1560" t="str">
            <v>shared systems</v>
          </cell>
          <cell r="G1560" t="str">
            <v>STORAGE SYSTEMS</v>
          </cell>
          <cell r="H1560" t="str">
            <v>TRACK 2/FEED LOADOUT</v>
          </cell>
          <cell r="I1560"/>
          <cell r="J1560"/>
          <cell r="K1560"/>
          <cell r="L1560"/>
          <cell r="M1560"/>
          <cell r="N1560"/>
          <cell r="O1560"/>
          <cell r="P1560"/>
          <cell r="Q1560"/>
          <cell r="R1560"/>
          <cell r="S1560"/>
          <cell r="T1560"/>
          <cell r="U1560">
            <v>9</v>
          </cell>
          <cell r="V1560" t="str">
            <v>Run to Failure</v>
          </cell>
          <cell r="W1560"/>
        </row>
        <row r="1561">
          <cell r="D1561" t="str">
            <v>MEM-PRO-010-STS-TK2-5083</v>
          </cell>
          <cell r="E1561" t="str">
            <v>MS2P-FEED LOADOUT STORAGE BIN</v>
          </cell>
          <cell r="F1561" t="str">
            <v>shared systems</v>
          </cell>
          <cell r="G1561" t="str">
            <v>STORAGE SYSTEMS</v>
          </cell>
          <cell r="H1561" t="str">
            <v>TRACK 2/FEED LOADOUT</v>
          </cell>
          <cell r="I1561" t="str">
            <v>Tank</v>
          </cell>
          <cell r="J1561"/>
          <cell r="K1561"/>
          <cell r="L1561"/>
          <cell r="M1561"/>
          <cell r="N1561"/>
          <cell r="O1561"/>
          <cell r="P1561"/>
          <cell r="Q1561"/>
          <cell r="R1561"/>
          <cell r="S1561"/>
          <cell r="T1561" t="str">
            <v>12M PSM MS2P FEED LOADOUT BIN RUPT PANEL</v>
          </cell>
          <cell r="U1561">
            <v>8</v>
          </cell>
          <cell r="V1561" t="str">
            <v>Stratagy</v>
          </cell>
          <cell r="W1561"/>
        </row>
        <row r="1562">
          <cell r="D1562" t="str">
            <v>MEM-PRO-010-STS-TK2-5090</v>
          </cell>
          <cell r="E1562" t="str">
            <v>MS2P-FEED LOADOUT DUST COLLECTOR</v>
          </cell>
          <cell r="F1562" t="str">
            <v>shared systems</v>
          </cell>
          <cell r="G1562" t="str">
            <v>STORAGE SYSTEMS</v>
          </cell>
          <cell r="H1562" t="str">
            <v>TRACK 2/FEED LOADOUT</v>
          </cell>
          <cell r="I1562" t="str">
            <v>Tank</v>
          </cell>
          <cell r="J1562"/>
          <cell r="K1562"/>
          <cell r="L1562"/>
          <cell r="M1562"/>
          <cell r="N1562"/>
          <cell r="O1562"/>
          <cell r="P1562"/>
          <cell r="Q1562"/>
          <cell r="R1562"/>
          <cell r="S1562"/>
          <cell r="T1562" t="str">
            <v>12 MTH PSM MECH RUPTURE PANEL INSPECTION</v>
          </cell>
          <cell r="U1562">
            <v>8</v>
          </cell>
          <cell r="V1562" t="str">
            <v>Stratagy</v>
          </cell>
          <cell r="W1562"/>
        </row>
        <row r="1563">
          <cell r="D1563" t="str">
            <v>MEM-PRO-010-STS-TK2-5095</v>
          </cell>
          <cell r="E1563" t="str">
            <v>MS2P-FEED DIVERTER VALVE</v>
          </cell>
          <cell r="F1563" t="str">
            <v>shared systems</v>
          </cell>
          <cell r="G1563" t="str">
            <v>STORAGE SYSTEMS</v>
          </cell>
          <cell r="H1563" t="str">
            <v>TRACK 2/FEED LOADOUT</v>
          </cell>
          <cell r="I1563" t="str">
            <v>Valve, Control Linear Motion</v>
          </cell>
          <cell r="J1563"/>
          <cell r="K1563"/>
          <cell r="L1563"/>
          <cell r="M1563"/>
          <cell r="N1563"/>
          <cell r="O1563"/>
          <cell r="P1563"/>
          <cell r="Q1563"/>
          <cell r="R1563"/>
          <cell r="S1563"/>
          <cell r="T1563"/>
          <cell r="U1563">
            <v>9</v>
          </cell>
          <cell r="V1563" t="str">
            <v>Run to Failure</v>
          </cell>
          <cell r="W1563"/>
        </row>
        <row r="1564">
          <cell r="D1564" t="str">
            <v>MEM-PRO-010-STS-UFS-5037</v>
          </cell>
          <cell r="E1564" t="str">
            <v>MSS-C 800T TO MSP/MS2P FLAKE BIN DIVERT</v>
          </cell>
          <cell r="F1564" t="str">
            <v>shared systems</v>
          </cell>
          <cell r="G1564" t="str">
            <v>STORAGE SYSTEMS</v>
          </cell>
          <cell r="H1564" t="str">
            <v>UNGROUND FLAKE SYSTEM</v>
          </cell>
          <cell r="I1564" t="str">
            <v>Valve, Control Linear Motion</v>
          </cell>
          <cell r="J1564"/>
          <cell r="K1564"/>
          <cell r="L1564"/>
          <cell r="M1564"/>
          <cell r="N1564"/>
          <cell r="O1564"/>
          <cell r="P1564"/>
          <cell r="Q1564"/>
          <cell r="R1564"/>
          <cell r="S1564"/>
          <cell r="T1564"/>
          <cell r="U1564">
            <v>9</v>
          </cell>
          <cell r="V1564" t="str">
            <v>Run to Failure</v>
          </cell>
          <cell r="W1564"/>
        </row>
        <row r="1565">
          <cell r="D1565" t="str">
            <v>MEM-PRO-010-STS-UFS-5038</v>
          </cell>
          <cell r="E1565" t="str">
            <v>MSS-C 800/E 800T TO MSP FLAKE BIN DIVERT</v>
          </cell>
          <cell r="F1565" t="str">
            <v>shared systems</v>
          </cell>
          <cell r="G1565" t="str">
            <v>STORAGE SYSTEMS</v>
          </cell>
          <cell r="H1565" t="str">
            <v>UNGROUND FLAKE SYSTEM</v>
          </cell>
          <cell r="I1565" t="str">
            <v>Valve, Control Linear Motion</v>
          </cell>
          <cell r="J1565"/>
          <cell r="K1565"/>
          <cell r="L1565"/>
          <cell r="M1565"/>
          <cell r="N1565"/>
          <cell r="O1565"/>
          <cell r="P1565"/>
          <cell r="Q1565"/>
          <cell r="R1565"/>
          <cell r="S1565"/>
          <cell r="T1565"/>
          <cell r="U1565">
            <v>9</v>
          </cell>
          <cell r="V1565" t="str">
            <v>Run to Failure</v>
          </cell>
          <cell r="W1565"/>
        </row>
        <row r="1566">
          <cell r="D1566" t="str">
            <v>MEM-PRO-010-STS-UFS-5039</v>
          </cell>
          <cell r="E1566" t="str">
            <v>MSS-W 800T TO 300T/MS2P FLAKE BIN DIVERT</v>
          </cell>
          <cell r="F1566" t="str">
            <v>shared systems</v>
          </cell>
          <cell r="G1566" t="str">
            <v>STORAGE SYSTEMS</v>
          </cell>
          <cell r="H1566" t="str">
            <v>UNGROUND FLAKE SYSTEM</v>
          </cell>
          <cell r="I1566" t="str">
            <v>Valve, Control Linear Motion</v>
          </cell>
          <cell r="J1566"/>
          <cell r="K1566"/>
          <cell r="L1566"/>
          <cell r="M1566"/>
          <cell r="N1566"/>
          <cell r="O1566"/>
          <cell r="P1566"/>
          <cell r="Q1566"/>
          <cell r="R1566"/>
          <cell r="S1566"/>
          <cell r="T1566"/>
          <cell r="U1566">
            <v>9</v>
          </cell>
          <cell r="V1566" t="str">
            <v>Run to Failure</v>
          </cell>
          <cell r="W1566"/>
        </row>
        <row r="1567">
          <cell r="D1567" t="str">
            <v>MEM-PRO-010-STS-UFS-6403</v>
          </cell>
          <cell r="E1567" t="str">
            <v>MSS-300T REDDLER</v>
          </cell>
          <cell r="F1567" t="str">
            <v>shared systems</v>
          </cell>
          <cell r="G1567" t="str">
            <v>STORAGE SYSTEMS</v>
          </cell>
          <cell r="H1567" t="str">
            <v>UNGROUND FLAKE SYSTEM</v>
          </cell>
          <cell r="I1567" t="str">
            <v>Motor Control Center</v>
          </cell>
          <cell r="J1567"/>
          <cell r="K1567"/>
          <cell r="L1567"/>
          <cell r="M1567"/>
          <cell r="N1567"/>
          <cell r="O1567"/>
          <cell r="P1567"/>
          <cell r="Q1567"/>
          <cell r="R1567"/>
          <cell r="S1567"/>
          <cell r="T1567"/>
          <cell r="U1567">
            <v>9</v>
          </cell>
          <cell r="V1567" t="str">
            <v>Run to Failure</v>
          </cell>
          <cell r="W1567"/>
        </row>
        <row r="1568">
          <cell r="D1568" t="str">
            <v>MEM-PRO-010-STS-UFS-6409</v>
          </cell>
          <cell r="E1568" t="str">
            <v>MSS-300T FLAKE GRINDING SURGE BIN</v>
          </cell>
          <cell r="F1568" t="str">
            <v>shared systems</v>
          </cell>
          <cell r="G1568" t="str">
            <v>STORAGE SYSTEMS</v>
          </cell>
          <cell r="H1568" t="str">
            <v>UNGROUND FLAKE SYSTEM</v>
          </cell>
          <cell r="I1568" t="str">
            <v>Valve, Control Linear Motion</v>
          </cell>
          <cell r="J1568"/>
          <cell r="K1568"/>
          <cell r="L1568"/>
          <cell r="M1568"/>
          <cell r="N1568"/>
          <cell r="O1568"/>
          <cell r="P1568"/>
          <cell r="Q1568"/>
          <cell r="R1568"/>
          <cell r="S1568"/>
          <cell r="T1568"/>
          <cell r="U1568">
            <v>9</v>
          </cell>
          <cell r="V1568" t="str">
            <v>Run to Failure</v>
          </cell>
          <cell r="W1568"/>
        </row>
        <row r="1569">
          <cell r="D1569" t="str">
            <v>MEM-PRO-010-STS-UFS-6442</v>
          </cell>
          <cell r="E1569" t="str">
            <v>MSS-SURGE BIN VENT FILTER</v>
          </cell>
          <cell r="F1569" t="str">
            <v>shared systems</v>
          </cell>
          <cell r="G1569" t="str">
            <v>STORAGE SYSTEMS</v>
          </cell>
          <cell r="H1569" t="str">
            <v>UNGROUND FLAKE SYSTEM</v>
          </cell>
          <cell r="I1569" t="str">
            <v>Rupture Disc</v>
          </cell>
          <cell r="J1569"/>
          <cell r="K1569"/>
          <cell r="L1569"/>
          <cell r="M1569"/>
          <cell r="N1569"/>
          <cell r="O1569"/>
          <cell r="P1569"/>
          <cell r="Q1569"/>
          <cell r="R1569"/>
          <cell r="S1569"/>
          <cell r="T1569"/>
          <cell r="U1569">
            <v>9</v>
          </cell>
          <cell r="V1569" t="str">
            <v>Run to Failure</v>
          </cell>
          <cell r="W1569"/>
        </row>
        <row r="1570">
          <cell r="D1570" t="str">
            <v>MEM-PRO-010-UTL-IAS-2805</v>
          </cell>
          <cell r="E1570" t="str">
            <v>MSS-N PLANT COMPRESSED AIR PRE-FILTER</v>
          </cell>
          <cell r="F1570" t="str">
            <v>shared systems</v>
          </cell>
          <cell r="G1570" t="str">
            <v>UTILITIES</v>
          </cell>
          <cell r="H1570" t="str">
            <v>INSTRUMENT / COMPRESSED AIR SYSTEM</v>
          </cell>
          <cell r="I1570" t="str">
            <v>Filter</v>
          </cell>
          <cell r="J1570"/>
          <cell r="K1570"/>
          <cell r="L1570"/>
          <cell r="M1570"/>
          <cell r="N1570"/>
          <cell r="O1570"/>
          <cell r="P1570"/>
          <cell r="Q1570"/>
          <cell r="R1570"/>
          <cell r="S1570"/>
          <cell r="T1570"/>
          <cell r="U1570">
            <v>9</v>
          </cell>
          <cell r="V1570" t="str">
            <v>Run to Failure</v>
          </cell>
          <cell r="W1570"/>
        </row>
        <row r="1571">
          <cell r="D1571" t="str">
            <v>MEM-PRO-010-UTL-IAS-2808</v>
          </cell>
          <cell r="E1571" t="str">
            <v>MSS-N PLANT AIR DRYER</v>
          </cell>
          <cell r="F1571" t="str">
            <v>shared systems</v>
          </cell>
          <cell r="G1571" t="str">
            <v>UTILITIES</v>
          </cell>
          <cell r="H1571" t="str">
            <v>INSTRUMENT / COMPRESSED AIR SYSTEM</v>
          </cell>
          <cell r="I1571" t="str">
            <v>Analyzer/Sensor, Moisture</v>
          </cell>
          <cell r="J1571"/>
          <cell r="K1571"/>
          <cell r="L1571"/>
          <cell r="M1571"/>
          <cell r="N1571"/>
          <cell r="O1571"/>
          <cell r="P1571"/>
          <cell r="Q1571"/>
          <cell r="R1571"/>
          <cell r="S1571"/>
          <cell r="T1571"/>
          <cell r="U1571">
            <v>9</v>
          </cell>
          <cell r="V1571" t="str">
            <v>Run to Failure</v>
          </cell>
          <cell r="W1571"/>
        </row>
        <row r="1572">
          <cell r="D1572" t="str">
            <v>MEM-PRO-010-UTL-IAS-2810</v>
          </cell>
          <cell r="E1572" t="str">
            <v>MSS-N PLANT REGENERATION AIR HEATER</v>
          </cell>
          <cell r="F1572" t="str">
            <v>shared systems</v>
          </cell>
          <cell r="G1572" t="str">
            <v>UTILITIES</v>
          </cell>
          <cell r="H1572" t="str">
            <v>INSTRUMENT / COMPRESSED AIR SYSTEM</v>
          </cell>
          <cell r="I1572" t="str">
            <v>Heater, Electrical</v>
          </cell>
          <cell r="J1572"/>
          <cell r="K1572"/>
          <cell r="L1572"/>
          <cell r="M1572"/>
          <cell r="N1572"/>
          <cell r="O1572"/>
          <cell r="P1572"/>
          <cell r="Q1572"/>
          <cell r="R1572"/>
          <cell r="S1572"/>
          <cell r="T1572"/>
          <cell r="U1572">
            <v>9</v>
          </cell>
          <cell r="V1572" t="str">
            <v>Run to Failure</v>
          </cell>
          <cell r="W1572"/>
        </row>
        <row r="1573">
          <cell r="D1573" t="str">
            <v>MEM-PRO-010-UTL-IAS-2812</v>
          </cell>
          <cell r="E1573" t="str">
            <v>MSS-N PLANT COMPRESSED AIR AFTER FILTER</v>
          </cell>
          <cell r="F1573" t="str">
            <v>shared systems</v>
          </cell>
          <cell r="G1573" t="str">
            <v>UTILITIES</v>
          </cell>
          <cell r="H1573" t="str">
            <v>INSTRUMENT / COMPRESSED AIR SYSTEM</v>
          </cell>
          <cell r="I1573" t="str">
            <v>Filter</v>
          </cell>
          <cell r="J1573"/>
          <cell r="K1573"/>
          <cell r="L1573"/>
          <cell r="M1573"/>
          <cell r="N1573"/>
          <cell r="O1573"/>
          <cell r="P1573"/>
          <cell r="Q1573"/>
          <cell r="R1573"/>
          <cell r="S1573"/>
          <cell r="T1573"/>
          <cell r="U1573">
            <v>9</v>
          </cell>
          <cell r="V1573" t="str">
            <v>Run to Failure</v>
          </cell>
          <cell r="W1573"/>
        </row>
        <row r="1574">
          <cell r="D1574" t="str">
            <v>MEM-PRO-010-UTL-IAS-2813</v>
          </cell>
          <cell r="E1574" t="str">
            <v>MSS-N PLANT COMPRESSED AIR AFTER FILTER</v>
          </cell>
          <cell r="F1574" t="str">
            <v>shared systems</v>
          </cell>
          <cell r="G1574" t="str">
            <v>UTILITIES</v>
          </cell>
          <cell r="H1574" t="str">
            <v>INSTRUMENT / COMPRESSED AIR SYSTEM</v>
          </cell>
          <cell r="I1574" t="str">
            <v>Filter</v>
          </cell>
          <cell r="J1574"/>
          <cell r="K1574"/>
          <cell r="L1574"/>
          <cell r="M1574"/>
          <cell r="N1574"/>
          <cell r="O1574"/>
          <cell r="P1574"/>
          <cell r="Q1574"/>
          <cell r="R1574"/>
          <cell r="S1574"/>
          <cell r="T1574"/>
          <cell r="U1574">
            <v>9</v>
          </cell>
          <cell r="V1574" t="str">
            <v>Run to Failure</v>
          </cell>
          <cell r="W1574"/>
        </row>
        <row r="1575">
          <cell r="D1575" t="str">
            <v>MEM-PRO-010-UTL-IAS-2816</v>
          </cell>
          <cell r="E1575" t="str">
            <v>MSS-N PLANT AIR RECEIVER(W OF BOILER CR)</v>
          </cell>
          <cell r="F1575" t="str">
            <v>shared systems</v>
          </cell>
          <cell r="G1575" t="str">
            <v>UTILITIES</v>
          </cell>
          <cell r="H1575" t="str">
            <v>INSTRUMENT / COMPRESSED AIR SYSTEM</v>
          </cell>
          <cell r="I1575" t="str">
            <v>Tank</v>
          </cell>
          <cell r="J1575"/>
          <cell r="K1575"/>
          <cell r="L1575"/>
          <cell r="M1575"/>
          <cell r="N1575"/>
          <cell r="O1575"/>
          <cell r="P1575"/>
          <cell r="Q1575"/>
          <cell r="R1575"/>
          <cell r="S1575"/>
          <cell r="T1575" t="str">
            <v>60-MTH API 510  INSPECTION OF P.V.</v>
          </cell>
          <cell r="U1575">
            <v>8</v>
          </cell>
          <cell r="V1575" t="str">
            <v>Stratagy</v>
          </cell>
          <cell r="W1575"/>
        </row>
        <row r="1576">
          <cell r="D1576" t="str">
            <v>MEM-PRO-010-UTL-IAS-2820</v>
          </cell>
          <cell r="E1576" t="str">
            <v>MSS-N PLANT COMPRESSED AIR FLOWMETER</v>
          </cell>
          <cell r="F1576" t="str">
            <v>shared systems</v>
          </cell>
          <cell r="G1576" t="str">
            <v>UTILITIES</v>
          </cell>
          <cell r="H1576" t="str">
            <v>INSTRUMENT / COMPRESSED AIR SYSTEM</v>
          </cell>
          <cell r="I1576" t="str">
            <v>Flowmeter, Magnetic</v>
          </cell>
          <cell r="J1576"/>
          <cell r="K1576"/>
          <cell r="L1576"/>
          <cell r="M1576"/>
          <cell r="N1576"/>
          <cell r="O1576"/>
          <cell r="P1576"/>
          <cell r="Q1576"/>
          <cell r="R1576"/>
          <cell r="S1576"/>
          <cell r="T1576"/>
          <cell r="U1576">
            <v>9</v>
          </cell>
          <cell r="V1576" t="str">
            <v>Run to Failure</v>
          </cell>
          <cell r="W1576"/>
        </row>
        <row r="1577">
          <cell r="D1577" t="str">
            <v>MEM-PRO-010-UTL-IAS-4128</v>
          </cell>
          <cell r="E1577" t="str">
            <v>MSP-300 HP REFRIG AIR DRYER PRE-FILTER</v>
          </cell>
          <cell r="F1577" t="str">
            <v>shared systems</v>
          </cell>
          <cell r="G1577" t="str">
            <v>UTILITIES</v>
          </cell>
          <cell r="H1577" t="str">
            <v>INSTRUMENT / COMPRESSED AIR SYSTEM</v>
          </cell>
          <cell r="I1577" t="str">
            <v>Filter</v>
          </cell>
          <cell r="J1577"/>
          <cell r="K1577"/>
          <cell r="L1577"/>
          <cell r="M1577"/>
          <cell r="N1577"/>
          <cell r="O1577"/>
          <cell r="P1577"/>
          <cell r="Q1577"/>
          <cell r="R1577"/>
          <cell r="S1577"/>
          <cell r="T1577"/>
          <cell r="U1577">
            <v>9</v>
          </cell>
          <cell r="V1577" t="str">
            <v>Run to Failure</v>
          </cell>
          <cell r="W1577"/>
        </row>
        <row r="1578">
          <cell r="D1578" t="str">
            <v>MEM-PRO-010-UTL-IAS-4129</v>
          </cell>
          <cell r="E1578" t="str">
            <v>MSP-300 HP REF AIR DRYER COALESC FILTER</v>
          </cell>
          <cell r="F1578" t="str">
            <v>shared systems</v>
          </cell>
          <cell r="G1578" t="str">
            <v>UTILITIES</v>
          </cell>
          <cell r="H1578" t="str">
            <v>INSTRUMENT / COMPRESSED AIR SYSTEM</v>
          </cell>
          <cell r="I1578" t="str">
            <v>Filter</v>
          </cell>
          <cell r="J1578"/>
          <cell r="K1578"/>
          <cell r="L1578"/>
          <cell r="M1578"/>
          <cell r="N1578"/>
          <cell r="O1578"/>
          <cell r="P1578"/>
          <cell r="Q1578"/>
          <cell r="R1578"/>
          <cell r="S1578"/>
          <cell r="T1578"/>
          <cell r="U1578">
            <v>9</v>
          </cell>
          <cell r="V1578" t="str">
            <v>Run to Failure</v>
          </cell>
          <cell r="W1578"/>
        </row>
        <row r="1579">
          <cell r="D1579" t="str">
            <v>MEM-PRO-010-UTL-IAS-4130</v>
          </cell>
          <cell r="E1579" t="str">
            <v>MSP-300 HP REFRIG AIR DRYER</v>
          </cell>
          <cell r="F1579" t="str">
            <v>shared systems</v>
          </cell>
          <cell r="G1579" t="str">
            <v>UTILITIES</v>
          </cell>
          <cell r="H1579" t="str">
            <v>INSTRUMENT / COMPRESSED AIR SYSTEM</v>
          </cell>
          <cell r="I1579" t="str">
            <v>Tank</v>
          </cell>
          <cell r="J1579"/>
          <cell r="K1579"/>
          <cell r="L1579"/>
          <cell r="M1579"/>
          <cell r="N1579"/>
          <cell r="O1579"/>
          <cell r="P1579"/>
          <cell r="Q1579"/>
          <cell r="R1579"/>
          <cell r="S1579"/>
          <cell r="T1579"/>
          <cell r="U1579">
            <v>9</v>
          </cell>
          <cell r="V1579" t="str">
            <v>Run to Failure</v>
          </cell>
          <cell r="W1579"/>
        </row>
        <row r="1580">
          <cell r="D1580" t="str">
            <v>MEM-PRO-010-UTL-IAS-4131</v>
          </cell>
          <cell r="E1580" t="str">
            <v>MSP-300 HP AIR AMPLIFIER</v>
          </cell>
          <cell r="F1580" t="str">
            <v>shared systems</v>
          </cell>
          <cell r="G1580" t="str">
            <v>UTILITIES</v>
          </cell>
          <cell r="H1580" t="str">
            <v>INSTRUMENT / COMPRESSED AIR SYSTEM</v>
          </cell>
          <cell r="I1580" t="str">
            <v>Pressure Transmitter, Differnt</v>
          </cell>
          <cell r="J1580"/>
          <cell r="K1580"/>
          <cell r="L1580"/>
          <cell r="M1580"/>
          <cell r="N1580"/>
          <cell r="O1580"/>
          <cell r="P1580"/>
          <cell r="Q1580"/>
          <cell r="R1580"/>
          <cell r="S1580"/>
          <cell r="T1580"/>
          <cell r="U1580">
            <v>9</v>
          </cell>
          <cell r="V1580" t="str">
            <v>Run to Failure</v>
          </cell>
          <cell r="W1580"/>
        </row>
        <row r="1581">
          <cell r="D1581" t="str">
            <v>MEM-PRO-010-UTL-IAS-4132</v>
          </cell>
          <cell r="E1581" t="str">
            <v>MSP-PCG SEAL A FLTER 1,2,3</v>
          </cell>
          <cell r="F1581" t="str">
            <v>shared systems</v>
          </cell>
          <cell r="G1581" t="str">
            <v>UTILITIES</v>
          </cell>
          <cell r="H1581" t="str">
            <v>INSTRUMENT / COMPRESSED AIR SYSTEM</v>
          </cell>
          <cell r="I1581" t="str">
            <v>Pressure Gauge</v>
          </cell>
          <cell r="J1581"/>
          <cell r="K1581"/>
          <cell r="L1581"/>
          <cell r="M1581"/>
          <cell r="N1581"/>
          <cell r="O1581"/>
          <cell r="P1581"/>
          <cell r="Q1581"/>
          <cell r="R1581"/>
          <cell r="S1581"/>
          <cell r="T1581"/>
          <cell r="U1581">
            <v>9</v>
          </cell>
          <cell r="V1581" t="str">
            <v>Run to Failure</v>
          </cell>
          <cell r="W1581"/>
        </row>
        <row r="1582">
          <cell r="D1582" t="str">
            <v>MEM-PRO-010-UTL-IAS-4133</v>
          </cell>
          <cell r="E1582" t="str">
            <v>MSP-300 HP AIR RECEIVER</v>
          </cell>
          <cell r="F1582" t="str">
            <v>shared systems</v>
          </cell>
          <cell r="G1582" t="str">
            <v>UTILITIES</v>
          </cell>
          <cell r="H1582" t="str">
            <v>INSTRUMENT / COMPRESSED AIR SYSTEM</v>
          </cell>
          <cell r="I1582" t="str">
            <v>Tank</v>
          </cell>
          <cell r="J1582"/>
          <cell r="K1582"/>
          <cell r="L1582"/>
          <cell r="M1582"/>
          <cell r="N1582"/>
          <cell r="O1582"/>
          <cell r="P1582"/>
          <cell r="Q1582"/>
          <cell r="R1582"/>
          <cell r="S1582"/>
          <cell r="T1582" t="str">
            <v>60-MTH API 510  INSPECTION OF P.V.</v>
          </cell>
          <cell r="U1582">
            <v>8</v>
          </cell>
          <cell r="V1582" t="str">
            <v>Stratagy</v>
          </cell>
          <cell r="W1582"/>
        </row>
        <row r="1583">
          <cell r="D1583" t="str">
            <v>MEM-PRO-010-UTL-IAS-4175</v>
          </cell>
          <cell r="E1583" t="str">
            <v>MSS-DRYER OIL SEPERATOR</v>
          </cell>
          <cell r="F1583" t="str">
            <v>shared systems</v>
          </cell>
          <cell r="G1583" t="str">
            <v>UTILITIES</v>
          </cell>
          <cell r="H1583" t="str">
            <v>INSTRUMENT / COMPRESSED AIR SYSTEM</v>
          </cell>
          <cell r="I1583" t="str">
            <v>Valve, Safety Relief</v>
          </cell>
          <cell r="J1583"/>
          <cell r="K1583"/>
          <cell r="L1583"/>
          <cell r="M1583"/>
          <cell r="N1583"/>
          <cell r="O1583"/>
          <cell r="P1583"/>
          <cell r="Q1583"/>
          <cell r="R1583"/>
          <cell r="S1583"/>
          <cell r="T1583"/>
          <cell r="U1583">
            <v>9</v>
          </cell>
          <cell r="V1583" t="str">
            <v>Run to Failure</v>
          </cell>
          <cell r="W1583"/>
        </row>
        <row r="1584">
          <cell r="D1584" t="str">
            <v>MEM-PRO-010-UTL-IAS-4177</v>
          </cell>
          <cell r="E1584" t="str">
            <v>MSS-NORTH AIR DRYER PRE FILTER</v>
          </cell>
          <cell r="F1584" t="str">
            <v>shared systems</v>
          </cell>
          <cell r="G1584" t="str">
            <v>UTILITIES</v>
          </cell>
          <cell r="H1584" t="str">
            <v>INSTRUMENT / COMPRESSED AIR SYSTEM</v>
          </cell>
          <cell r="I1584" t="str">
            <v>Pressure Gauge</v>
          </cell>
          <cell r="J1584"/>
          <cell r="K1584"/>
          <cell r="L1584"/>
          <cell r="M1584"/>
          <cell r="N1584"/>
          <cell r="O1584"/>
          <cell r="P1584"/>
          <cell r="Q1584"/>
          <cell r="R1584"/>
          <cell r="S1584"/>
          <cell r="T1584"/>
          <cell r="U1584">
            <v>9</v>
          </cell>
          <cell r="V1584" t="str">
            <v>Run to Failure</v>
          </cell>
          <cell r="W1584"/>
        </row>
        <row r="1585">
          <cell r="D1585" t="str">
            <v>MEM-PRO-010-UTL-IAS-4178</v>
          </cell>
          <cell r="E1585" t="str">
            <v>MSS-SOUTH AIR DRYER PREFILTER</v>
          </cell>
          <cell r="F1585" t="str">
            <v>shared systems</v>
          </cell>
          <cell r="G1585" t="str">
            <v>UTILITIES</v>
          </cell>
          <cell r="H1585" t="str">
            <v>INSTRUMENT / COMPRESSED AIR SYSTEM</v>
          </cell>
          <cell r="I1585" t="str">
            <v>Filter</v>
          </cell>
          <cell r="J1585"/>
          <cell r="K1585"/>
          <cell r="L1585"/>
          <cell r="M1585"/>
          <cell r="N1585"/>
          <cell r="O1585"/>
          <cell r="P1585"/>
          <cell r="Q1585"/>
          <cell r="R1585"/>
          <cell r="S1585"/>
          <cell r="T1585"/>
          <cell r="U1585">
            <v>9</v>
          </cell>
          <cell r="V1585" t="str">
            <v>Run to Failure</v>
          </cell>
          <cell r="W1585"/>
        </row>
        <row r="1586">
          <cell r="D1586" t="str">
            <v>MEM-PRO-010-UTL-IAS-4181</v>
          </cell>
          <cell r="E1586" t="str">
            <v>MSS-DESSICANT AIR DRYER</v>
          </cell>
          <cell r="F1586" t="str">
            <v>shared systems</v>
          </cell>
          <cell r="G1586" t="str">
            <v>UTILITIES</v>
          </cell>
          <cell r="H1586" t="str">
            <v>INSTRUMENT / COMPRESSED AIR SYSTEM</v>
          </cell>
          <cell r="I1586" t="str">
            <v>Tank</v>
          </cell>
          <cell r="J1586"/>
          <cell r="K1586"/>
          <cell r="L1586"/>
          <cell r="M1586"/>
          <cell r="N1586"/>
          <cell r="O1586"/>
          <cell r="P1586"/>
          <cell r="Q1586"/>
          <cell r="R1586"/>
          <cell r="S1586"/>
          <cell r="T1586"/>
          <cell r="U1586">
            <v>9</v>
          </cell>
          <cell r="V1586" t="str">
            <v>Run to Failure</v>
          </cell>
          <cell r="W1586"/>
        </row>
        <row r="1587">
          <cell r="D1587" t="str">
            <v>MEM-PRO-010-UTL-IAS-4183</v>
          </cell>
          <cell r="E1587" t="str">
            <v>MSS-DESSICANT REGENERATON AIR HEATER</v>
          </cell>
          <cell r="F1587" t="str">
            <v>shared systems</v>
          </cell>
          <cell r="G1587" t="str">
            <v>UTILITIES</v>
          </cell>
          <cell r="H1587" t="str">
            <v>INSTRUMENT / COMPRESSED AIR SYSTEM</v>
          </cell>
          <cell r="I1587" t="str">
            <v>Heater, Electrical</v>
          </cell>
          <cell r="J1587"/>
          <cell r="K1587"/>
          <cell r="L1587"/>
          <cell r="M1587"/>
          <cell r="N1587"/>
          <cell r="O1587"/>
          <cell r="P1587"/>
          <cell r="Q1587"/>
          <cell r="R1587"/>
          <cell r="S1587"/>
          <cell r="T1587"/>
          <cell r="U1587">
            <v>9</v>
          </cell>
          <cell r="V1587" t="str">
            <v>Run to Failure</v>
          </cell>
          <cell r="W1587"/>
        </row>
        <row r="1588">
          <cell r="D1588" t="str">
            <v>MEM-PRO-010-UTL-IAS-4185</v>
          </cell>
          <cell r="E1588" t="str">
            <v>MSS-SOUTH AFTER FILTER</v>
          </cell>
          <cell r="F1588" t="str">
            <v>shared systems</v>
          </cell>
          <cell r="G1588" t="str">
            <v>UTILITIES</v>
          </cell>
          <cell r="H1588" t="str">
            <v>INSTRUMENT / COMPRESSED AIR SYSTEM</v>
          </cell>
          <cell r="I1588" t="str">
            <v>Filter</v>
          </cell>
          <cell r="J1588"/>
          <cell r="K1588"/>
          <cell r="L1588"/>
          <cell r="M1588"/>
          <cell r="N1588"/>
          <cell r="O1588"/>
          <cell r="P1588"/>
          <cell r="Q1588"/>
          <cell r="R1588"/>
          <cell r="S1588"/>
          <cell r="T1588"/>
          <cell r="U1588">
            <v>9</v>
          </cell>
          <cell r="V1588" t="str">
            <v>Run to Failure</v>
          </cell>
          <cell r="W1588"/>
        </row>
        <row r="1589">
          <cell r="D1589" t="str">
            <v>MEM-PRO-010-UTL-IAS-4186</v>
          </cell>
          <cell r="E1589" t="str">
            <v>MSS-NORTH AFTER FILTER</v>
          </cell>
          <cell r="F1589" t="str">
            <v>shared systems</v>
          </cell>
          <cell r="G1589" t="str">
            <v>UTILITIES</v>
          </cell>
          <cell r="H1589" t="str">
            <v>INSTRUMENT / COMPRESSED AIR SYSTEM</v>
          </cell>
          <cell r="I1589" t="str">
            <v>Filter</v>
          </cell>
          <cell r="J1589"/>
          <cell r="K1589"/>
          <cell r="L1589"/>
          <cell r="M1589"/>
          <cell r="N1589"/>
          <cell r="O1589"/>
          <cell r="P1589"/>
          <cell r="Q1589"/>
          <cell r="R1589"/>
          <cell r="S1589"/>
          <cell r="T1589"/>
          <cell r="U1589">
            <v>9</v>
          </cell>
          <cell r="V1589" t="str">
            <v>Run to Failure</v>
          </cell>
          <cell r="W1589"/>
        </row>
        <row r="1590">
          <cell r="D1590" t="str">
            <v>MEM-PRO-010-UTL-IAS-4500</v>
          </cell>
          <cell r="E1590" t="str">
            <v>SOUTH  PLANT REFRIG AIR DRYER</v>
          </cell>
          <cell r="F1590" t="str">
            <v>shared systems</v>
          </cell>
          <cell r="G1590" t="str">
            <v>UTILITIES</v>
          </cell>
          <cell r="H1590" t="str">
            <v>INSTRUMENT / COMPRESSED AIR SYSTEM</v>
          </cell>
          <cell r="I1590"/>
          <cell r="J1590"/>
          <cell r="K1590"/>
          <cell r="L1590">
            <v>4</v>
          </cell>
          <cell r="M1590"/>
          <cell r="N1590"/>
          <cell r="O1590"/>
          <cell r="P1590"/>
          <cell r="Q1590"/>
          <cell r="R1590"/>
          <cell r="S1590"/>
          <cell r="T1590"/>
          <cell r="U1590">
            <v>8</v>
          </cell>
          <cell r="V1590" t="str">
            <v>Stratagy</v>
          </cell>
          <cell r="W1590"/>
        </row>
        <row r="1591">
          <cell r="D1591" t="str">
            <v>MEM-PRO-010-UTL-IAS-4501</v>
          </cell>
          <cell r="E1591" t="str">
            <v>S PLANT REFRIG AIR DRYER S PRE-FILTER</v>
          </cell>
          <cell r="F1591" t="str">
            <v>shared systems</v>
          </cell>
          <cell r="G1591" t="str">
            <v>UTILITIES</v>
          </cell>
          <cell r="H1591" t="str">
            <v>INSTRUMENT / COMPRESSED AIR SYSTEM</v>
          </cell>
          <cell r="I1591"/>
          <cell r="J1591"/>
          <cell r="K1591"/>
          <cell r="L1591"/>
          <cell r="M1591"/>
          <cell r="N1591"/>
          <cell r="O1591"/>
          <cell r="P1591"/>
          <cell r="Q1591"/>
          <cell r="R1591"/>
          <cell r="S1591"/>
          <cell r="T1591"/>
          <cell r="U1591">
            <v>9</v>
          </cell>
          <cell r="V1591" t="str">
            <v>Run to Failure</v>
          </cell>
          <cell r="W1591"/>
        </row>
        <row r="1592">
          <cell r="D1592" t="str">
            <v>MEM-PRO-010-UTL-IAS-4502</v>
          </cell>
          <cell r="E1592" t="str">
            <v>S PLANT REFRIG AIR DRYER N PRE-FILTER</v>
          </cell>
          <cell r="F1592" t="str">
            <v>shared systems</v>
          </cell>
          <cell r="G1592" t="str">
            <v>UTILITIES</v>
          </cell>
          <cell r="H1592" t="str">
            <v>INSTRUMENT / COMPRESSED AIR SYSTEM</v>
          </cell>
          <cell r="I1592"/>
          <cell r="J1592"/>
          <cell r="K1592"/>
          <cell r="L1592"/>
          <cell r="M1592"/>
          <cell r="N1592"/>
          <cell r="O1592"/>
          <cell r="P1592"/>
          <cell r="Q1592"/>
          <cell r="R1592"/>
          <cell r="S1592"/>
          <cell r="T1592"/>
          <cell r="U1592">
            <v>9</v>
          </cell>
          <cell r="V1592" t="str">
            <v>Run to Failure</v>
          </cell>
          <cell r="W1592"/>
        </row>
        <row r="1593">
          <cell r="D1593" t="str">
            <v>MEM-PRO-010-UTL-IAS-8293</v>
          </cell>
          <cell r="E1593" t="str">
            <v>MRAL-COMPRESSOR AIR FILTER</v>
          </cell>
          <cell r="F1593" t="str">
            <v>shared systems</v>
          </cell>
          <cell r="G1593" t="str">
            <v>UTILITIES</v>
          </cell>
          <cell r="H1593" t="str">
            <v>INSTRUMENT / COMPRESSED AIR SYSTEM</v>
          </cell>
          <cell r="I1593"/>
          <cell r="J1593"/>
          <cell r="K1593"/>
          <cell r="L1593"/>
          <cell r="M1593"/>
          <cell r="N1593"/>
          <cell r="O1593"/>
          <cell r="P1593"/>
          <cell r="Q1593"/>
          <cell r="R1593"/>
          <cell r="S1593"/>
          <cell r="T1593"/>
          <cell r="U1593">
            <v>9</v>
          </cell>
          <cell r="V1593" t="str">
            <v>Run to Failure</v>
          </cell>
          <cell r="W1593"/>
        </row>
        <row r="1594">
          <cell r="D1594" t="str">
            <v>MEM-PRO-010-UTL-IAS-8294</v>
          </cell>
          <cell r="E1594" t="str">
            <v>MRAL-COMPRESSOR AIR FILTER</v>
          </cell>
          <cell r="F1594" t="str">
            <v>shared systems</v>
          </cell>
          <cell r="G1594" t="str">
            <v>UTILITIES</v>
          </cell>
          <cell r="H1594" t="str">
            <v>INSTRUMENT / COMPRESSED AIR SYSTEM</v>
          </cell>
          <cell r="I1594"/>
          <cell r="J1594"/>
          <cell r="K1594"/>
          <cell r="L1594"/>
          <cell r="M1594"/>
          <cell r="N1594"/>
          <cell r="O1594"/>
          <cell r="P1594"/>
          <cell r="Q1594"/>
          <cell r="R1594"/>
          <cell r="S1594"/>
          <cell r="T1594"/>
          <cell r="U1594">
            <v>9</v>
          </cell>
          <cell r="V1594" t="str">
            <v>Run to Failure</v>
          </cell>
          <cell r="W1594"/>
        </row>
        <row r="1595">
          <cell r="D1595" t="str">
            <v>MEM-PRO-010-UTL-IAS-9160</v>
          </cell>
          <cell r="E1595" t="str">
            <v>MSS-MN PLT AIR DRYER ZURN HL-40</v>
          </cell>
          <cell r="F1595" t="str">
            <v>shared systems</v>
          </cell>
          <cell r="G1595" t="str">
            <v>UTILITIES</v>
          </cell>
          <cell r="H1595" t="str">
            <v>INSTRUMENT / COMPRESSED AIR SYSTEM</v>
          </cell>
          <cell r="I1595"/>
          <cell r="J1595"/>
          <cell r="K1595"/>
          <cell r="L1595"/>
          <cell r="M1595"/>
          <cell r="N1595"/>
          <cell r="O1595"/>
          <cell r="P1595"/>
          <cell r="Q1595"/>
          <cell r="R1595"/>
          <cell r="S1595"/>
          <cell r="T1595"/>
          <cell r="U1595">
            <v>9</v>
          </cell>
          <cell r="V1595" t="str">
            <v>Run to Failure</v>
          </cell>
          <cell r="W1595"/>
        </row>
        <row r="1596">
          <cell r="D1596" t="str">
            <v>MEM-PRO-010-UTL-IAS-9174</v>
          </cell>
          <cell r="E1596" t="str">
            <v>MSS-2KG PACKAGING WHSE AIR DRYER</v>
          </cell>
          <cell r="F1596" t="str">
            <v>shared systems</v>
          </cell>
          <cell r="G1596" t="str">
            <v>UTILITIES</v>
          </cell>
          <cell r="H1596" t="str">
            <v>INSTRUMENT / COMPRESSED AIR SYSTEM</v>
          </cell>
          <cell r="I1596"/>
          <cell r="J1596"/>
          <cell r="K1596"/>
          <cell r="L1596"/>
          <cell r="M1596"/>
          <cell r="N1596"/>
          <cell r="O1596"/>
          <cell r="P1596"/>
          <cell r="Q1596"/>
          <cell r="R1596"/>
          <cell r="S1596"/>
          <cell r="T1596"/>
          <cell r="U1596">
            <v>9</v>
          </cell>
          <cell r="V1596" t="str">
            <v>Run to Failure</v>
          </cell>
          <cell r="W1596"/>
        </row>
        <row r="1597">
          <cell r="D1597" t="str">
            <v>MEM-PRO-010-UTL-MOA-1099</v>
          </cell>
          <cell r="E1597" t="str">
            <v>MSP CAUSTIC/ ALKY HOUSE TANKS MOAT</v>
          </cell>
          <cell r="F1597" t="str">
            <v>shared systems</v>
          </cell>
          <cell r="G1597" t="str">
            <v>UTILITIES</v>
          </cell>
          <cell r="H1597" t="str">
            <v>CONTAINMENT MOATS</v>
          </cell>
          <cell r="I1597" t="str">
            <v>Tank</v>
          </cell>
          <cell r="J1597"/>
          <cell r="K1597"/>
          <cell r="L1597"/>
          <cell r="M1597"/>
          <cell r="N1597"/>
          <cell r="O1597"/>
          <cell r="P1597"/>
          <cell r="Q1597"/>
          <cell r="R1597"/>
          <cell r="S1597"/>
          <cell r="T1597" t="str">
            <v>6-MTH CONTAINMENT INSPECTION</v>
          </cell>
          <cell r="U1597">
            <v>8</v>
          </cell>
          <cell r="V1597" t="str">
            <v>Stratagy</v>
          </cell>
          <cell r="W1597"/>
        </row>
        <row r="1598">
          <cell r="D1598" t="str">
            <v>MEM-PRO-010-UTL-MOA-1100</v>
          </cell>
          <cell r="E1598" t="str">
            <v>ALKALI STORAGE TNK 5130 CONTAINMENT MOAT</v>
          </cell>
          <cell r="F1598" t="str">
            <v>shared systems</v>
          </cell>
          <cell r="G1598" t="str">
            <v>UTILITIES</v>
          </cell>
          <cell r="H1598" t="str">
            <v>CONTAINMENT MOATS</v>
          </cell>
          <cell r="I1598" t="str">
            <v>Tank</v>
          </cell>
          <cell r="J1598"/>
          <cell r="K1598"/>
          <cell r="L1598"/>
          <cell r="M1598"/>
          <cell r="N1598"/>
          <cell r="O1598"/>
          <cell r="P1598"/>
          <cell r="Q1598"/>
          <cell r="R1598"/>
          <cell r="S1598"/>
          <cell r="T1598" t="str">
            <v>6-MTH CONTAINMENT INSPECTION</v>
          </cell>
          <cell r="U1598">
            <v>8</v>
          </cell>
          <cell r="V1598" t="str">
            <v>Stratagy</v>
          </cell>
          <cell r="W1598"/>
        </row>
        <row r="1599">
          <cell r="D1599" t="str">
            <v>MEM-PRO-010-UTL-NPW-4251</v>
          </cell>
          <cell r="E1599" t="str">
            <v>MSS-WELL WTR SUPPLY (TO PROCESS) FL-MTR</v>
          </cell>
          <cell r="F1599" t="str">
            <v>shared systems</v>
          </cell>
          <cell r="G1599" t="str">
            <v>UTILITIES</v>
          </cell>
          <cell r="H1599" t="str">
            <v>NON-POTABLE/WELL WATER SYSTEMS</v>
          </cell>
          <cell r="I1599" t="str">
            <v>Temperature Transmitter RTD/TC</v>
          </cell>
          <cell r="J1599"/>
          <cell r="K1599"/>
          <cell r="L1599"/>
          <cell r="M1599"/>
          <cell r="N1599"/>
          <cell r="O1599"/>
          <cell r="P1599"/>
          <cell r="Q1599"/>
          <cell r="R1599"/>
          <cell r="S1599"/>
          <cell r="T1599"/>
          <cell r="U1599">
            <v>9</v>
          </cell>
          <cell r="V1599" t="str">
            <v>Run to Failure</v>
          </cell>
          <cell r="W1599"/>
        </row>
        <row r="1600">
          <cell r="D1600" t="str">
            <v>MEM-PRO-010-UTL-PRW-249401</v>
          </cell>
          <cell r="E1600" t="str">
            <v>MSS-MN PLNT N 90 DEG WATER TK LEVEL ELE</v>
          </cell>
          <cell r="F1600" t="str">
            <v>shared systems</v>
          </cell>
          <cell r="G1600" t="str">
            <v>UTILITIES</v>
          </cell>
          <cell r="H1600" t="str">
            <v>Process Water</v>
          </cell>
          <cell r="I1600"/>
          <cell r="J1600"/>
          <cell r="K1600"/>
          <cell r="L1600"/>
          <cell r="M1600"/>
          <cell r="N1600"/>
          <cell r="O1600"/>
          <cell r="P1600"/>
          <cell r="Q1600"/>
          <cell r="R1600"/>
          <cell r="S1600"/>
          <cell r="T1600"/>
          <cell r="U1600">
            <v>9</v>
          </cell>
          <cell r="V1600" t="str">
            <v>Run to Failure</v>
          </cell>
          <cell r="W1600"/>
        </row>
        <row r="1601">
          <cell r="D1601" t="str">
            <v>MEM-PRO-010-UTL-PRW-2501</v>
          </cell>
          <cell r="E1601" t="str">
            <v>MSS-90 F TANK WATER RETURN FLOWMETER</v>
          </cell>
          <cell r="F1601" t="str">
            <v>shared systems</v>
          </cell>
          <cell r="G1601" t="str">
            <v>UTILITIES</v>
          </cell>
          <cell r="H1601" t="str">
            <v>Process Water</v>
          </cell>
          <cell r="I1601" t="str">
            <v>Flowmeter, Magnetic</v>
          </cell>
          <cell r="J1601"/>
          <cell r="K1601"/>
          <cell r="L1601"/>
          <cell r="M1601"/>
          <cell r="N1601"/>
          <cell r="O1601"/>
          <cell r="P1601"/>
          <cell r="Q1601"/>
          <cell r="R1601"/>
          <cell r="S1601"/>
          <cell r="T1601"/>
          <cell r="U1601">
            <v>9</v>
          </cell>
          <cell r="V1601" t="str">
            <v>Run to Failure</v>
          </cell>
          <cell r="W1601"/>
        </row>
        <row r="1602">
          <cell r="D1602" t="str">
            <v>MEM-PRO-010-WEY-AEQ-4067</v>
          </cell>
          <cell r="E1602" t="str">
            <v>MS2P-CIP SUPPLY TO WHEY SW STAT 4799</v>
          </cell>
          <cell r="F1602" t="str">
            <v>shared systems</v>
          </cell>
          <cell r="G1602" t="str">
            <v>OLD WHEY</v>
          </cell>
          <cell r="H1602" t="str">
            <v>ABANDONED EQUIPMENT</v>
          </cell>
          <cell r="I1602" t="str">
            <v>Valve, Power Actuated Block</v>
          </cell>
          <cell r="J1602"/>
          <cell r="K1602"/>
          <cell r="L1602"/>
          <cell r="M1602"/>
          <cell r="N1602"/>
          <cell r="O1602"/>
          <cell r="P1602"/>
          <cell r="Q1602"/>
          <cell r="R1602"/>
          <cell r="S1602"/>
          <cell r="T1602"/>
          <cell r="U1602">
            <v>9</v>
          </cell>
          <cell r="V1602" t="str">
            <v>Run to Failure</v>
          </cell>
          <cell r="W1602" t="str">
            <v>do not use</v>
          </cell>
        </row>
        <row r="1603">
          <cell r="D1603" t="str">
            <v>MEM-PRO-010-WEY-AEQ-4069</v>
          </cell>
          <cell r="E1603" t="str">
            <v>MS2P-CIP SUPPLY TIE-IN 3-WAY FLOW VALVE</v>
          </cell>
          <cell r="F1603" t="str">
            <v>shared systems</v>
          </cell>
          <cell r="G1603" t="str">
            <v>OLD WHEY</v>
          </cell>
          <cell r="H1603" t="str">
            <v>ABANDONED EQUIPMENT</v>
          </cell>
          <cell r="I1603" t="str">
            <v>Valve, Power Actuated Block</v>
          </cell>
          <cell r="J1603"/>
          <cell r="K1603"/>
          <cell r="L1603"/>
          <cell r="M1603"/>
          <cell r="N1603"/>
          <cell r="O1603"/>
          <cell r="P1603"/>
          <cell r="Q1603"/>
          <cell r="R1603"/>
          <cell r="S1603"/>
          <cell r="T1603"/>
          <cell r="U1603">
            <v>9</v>
          </cell>
          <cell r="V1603" t="str">
            <v>Run to Failure</v>
          </cell>
          <cell r="W1603" t="str">
            <v>do not use</v>
          </cell>
        </row>
        <row r="1604">
          <cell r="D1604" t="str">
            <v>MEM-PRO-010-WEY-AEQ-4658</v>
          </cell>
          <cell r="E1604" t="str">
            <v>MS2P-CIP FV TO WHEY SWITCH STATION 4799</v>
          </cell>
          <cell r="F1604" t="str">
            <v>shared systems</v>
          </cell>
          <cell r="G1604" t="str">
            <v>OLD WHEY</v>
          </cell>
          <cell r="H1604" t="str">
            <v>ABANDONED EQUIPMENT</v>
          </cell>
          <cell r="I1604" t="str">
            <v>Valve, Power Actuated Block</v>
          </cell>
          <cell r="J1604"/>
          <cell r="K1604"/>
          <cell r="L1604"/>
          <cell r="M1604"/>
          <cell r="N1604"/>
          <cell r="O1604"/>
          <cell r="P1604"/>
          <cell r="Q1604"/>
          <cell r="R1604"/>
          <cell r="S1604"/>
          <cell r="T1604"/>
          <cell r="U1604">
            <v>9</v>
          </cell>
          <cell r="V1604" t="str">
            <v>Run to Failure</v>
          </cell>
          <cell r="W1604" t="str">
            <v>do not use</v>
          </cell>
        </row>
        <row r="1605">
          <cell r="D1605" t="str">
            <v>MEM-PRO-010-WEY-AEQ-4659</v>
          </cell>
          <cell r="E1605" t="str">
            <v>MS2P-CIP FVTO WHEY WET-IN LIQVERTER 5508</v>
          </cell>
          <cell r="F1605" t="str">
            <v>shared systems</v>
          </cell>
          <cell r="G1605" t="str">
            <v>OLD WHEY</v>
          </cell>
          <cell r="H1605" t="str">
            <v>ABANDONED EQUIPMENT</v>
          </cell>
          <cell r="I1605" t="str">
            <v>Valve, Power Actuated Block</v>
          </cell>
          <cell r="J1605"/>
          <cell r="K1605"/>
          <cell r="L1605"/>
          <cell r="M1605"/>
          <cell r="N1605"/>
          <cell r="O1605"/>
          <cell r="P1605"/>
          <cell r="Q1605"/>
          <cell r="R1605"/>
          <cell r="S1605"/>
          <cell r="T1605"/>
          <cell r="U1605">
            <v>9</v>
          </cell>
          <cell r="V1605" t="str">
            <v>Run to Failure</v>
          </cell>
          <cell r="W1605" t="str">
            <v>do not use</v>
          </cell>
        </row>
        <row r="1606">
          <cell r="D1606" t="str">
            <v>MEM-PRO-010-WEY-AEQ-4799</v>
          </cell>
          <cell r="E1606" t="str">
            <v>MS2P-WHEY SWITCH STATION</v>
          </cell>
          <cell r="F1606" t="str">
            <v>shared systems</v>
          </cell>
          <cell r="G1606" t="str">
            <v>OLD WHEY</v>
          </cell>
          <cell r="H1606" t="str">
            <v>ABANDONED EQUIPMENT</v>
          </cell>
          <cell r="I1606" t="str">
            <v>Valve, Power Actuated Block</v>
          </cell>
          <cell r="J1606"/>
          <cell r="K1606"/>
          <cell r="L1606"/>
          <cell r="M1606"/>
          <cell r="N1606"/>
          <cell r="O1606"/>
          <cell r="P1606"/>
          <cell r="Q1606"/>
          <cell r="R1606"/>
          <cell r="S1606"/>
          <cell r="T1606"/>
          <cell r="U1606">
            <v>9</v>
          </cell>
          <cell r="V1606" t="str">
            <v>Run to Failure</v>
          </cell>
          <cell r="W1606" t="str">
            <v>do not use</v>
          </cell>
        </row>
        <row r="1607">
          <cell r="D1607" t="str">
            <v>MEM-PRO-010-XTR-1EX-4570</v>
          </cell>
          <cell r="E1607" t="str">
            <v>MSP-1ST EXT TO #4 OR #5 CENTRI 3WAY FV</v>
          </cell>
          <cell r="F1607" t="str">
            <v>shared systems</v>
          </cell>
          <cell r="G1607" t="str">
            <v>EXTRACTION</v>
          </cell>
          <cell r="H1607" t="str">
            <v>1ST EXTRACTION</v>
          </cell>
          <cell r="I1607" t="str">
            <v>Valve, Control Linear Motion</v>
          </cell>
          <cell r="J1607"/>
          <cell r="K1607"/>
          <cell r="L1607"/>
          <cell r="M1607"/>
          <cell r="N1607"/>
          <cell r="O1607"/>
          <cell r="P1607"/>
          <cell r="Q1607"/>
          <cell r="R1607"/>
          <cell r="S1607"/>
          <cell r="T1607"/>
          <cell r="U1607">
            <v>9</v>
          </cell>
          <cell r="V1607" t="str">
            <v>Run to Failure</v>
          </cell>
          <cell r="W1607"/>
        </row>
        <row r="1608">
          <cell r="D1608" t="str">
            <v>MEM-PRO-010-XTR-1EX-4571</v>
          </cell>
          <cell r="E1608" t="str">
            <v>MSP-1ST OR 2ND EXT TO #4 CENTRI 3WAY FV</v>
          </cell>
          <cell r="F1608" t="str">
            <v>shared systems</v>
          </cell>
          <cell r="G1608" t="str">
            <v>EXTRACTION</v>
          </cell>
          <cell r="H1608" t="str">
            <v>1ST EXTRACTION</v>
          </cell>
          <cell r="I1608" t="str">
            <v>Valve, Control Linear Motion</v>
          </cell>
          <cell r="J1608"/>
          <cell r="K1608"/>
          <cell r="L1608"/>
          <cell r="M1608"/>
          <cell r="N1608"/>
          <cell r="O1608"/>
          <cell r="P1608"/>
          <cell r="Q1608"/>
          <cell r="R1608"/>
          <cell r="S1608"/>
          <cell r="T1608"/>
          <cell r="U1608">
            <v>9</v>
          </cell>
          <cell r="V1608" t="str">
            <v>Run to Failure</v>
          </cell>
          <cell r="W1608"/>
        </row>
        <row r="1609">
          <cell r="D1609" t="str">
            <v>MEM-PRO-010-PKG-SBB-7027</v>
          </cell>
          <cell r="E1609" t="str">
            <v>MS2P-BB AUTO SAMPLER</v>
          </cell>
          <cell r="F1609" t="str">
            <v>shared systems</v>
          </cell>
          <cell r="G1609" t="str">
            <v>PACKAGING</v>
          </cell>
          <cell r="H1609" t="str">
            <v>SOUTH PLANT BIG BAG</v>
          </cell>
          <cell r="I1609" t="str">
            <v>Actuator, Linear</v>
          </cell>
          <cell r="J1609"/>
          <cell r="K1609"/>
          <cell r="L1609"/>
          <cell r="M1609"/>
          <cell r="N1609"/>
          <cell r="O1609"/>
          <cell r="P1609"/>
          <cell r="Q1609"/>
          <cell r="R1609"/>
          <cell r="S1609"/>
          <cell r="T1609"/>
          <cell r="U1609">
            <v>9</v>
          </cell>
          <cell r="V1609" t="str">
            <v>Run to Failure</v>
          </cell>
          <cell r="W1609"/>
        </row>
        <row r="1610">
          <cell r="D1610" t="str">
            <v>MEM-PRO-010-PKG-SBB-7031</v>
          </cell>
          <cell r="E1610" t="str">
            <v>MS2P-BB METAL DETECTOR SYSTEM</v>
          </cell>
          <cell r="F1610" t="str">
            <v>shared systems</v>
          </cell>
          <cell r="G1610" t="str">
            <v>PACKAGING</v>
          </cell>
          <cell r="H1610" t="str">
            <v>SOUTH PLANT BIG BAG</v>
          </cell>
          <cell r="I1610" t="str">
            <v>Detector</v>
          </cell>
          <cell r="J1610"/>
          <cell r="K1610"/>
          <cell r="L1610"/>
          <cell r="M1610"/>
          <cell r="N1610"/>
          <cell r="O1610"/>
          <cell r="P1610"/>
          <cell r="Q1610"/>
          <cell r="R1610"/>
          <cell r="S1610"/>
          <cell r="T1610" t="str">
            <v>12M MS2P BB METAL DETECTOR INSPECTION</v>
          </cell>
          <cell r="U1610">
            <v>8</v>
          </cell>
          <cell r="V1610" t="str">
            <v>Stratagy</v>
          </cell>
          <cell r="W1610">
            <v>6</v>
          </cell>
        </row>
        <row r="1611">
          <cell r="D1611" t="str">
            <v>MEM-PRO-010-PKG-SBB-7037</v>
          </cell>
          <cell r="E1611" t="str">
            <v>MS2P-BB PALLET DISPENSOR</v>
          </cell>
          <cell r="F1611" t="str">
            <v>shared systems</v>
          </cell>
          <cell r="G1611" t="str">
            <v>PACKAGING</v>
          </cell>
          <cell r="H1611" t="str">
            <v>SOUTH PLANT BIG BAG</v>
          </cell>
          <cell r="I1611"/>
          <cell r="J1611"/>
          <cell r="K1611"/>
          <cell r="L1611"/>
          <cell r="M1611"/>
          <cell r="N1611"/>
          <cell r="O1611"/>
          <cell r="P1611"/>
          <cell r="Q1611"/>
          <cell r="R1611"/>
          <cell r="S1611"/>
          <cell r="T1611"/>
          <cell r="U1611">
            <v>9</v>
          </cell>
          <cell r="V1611" t="str">
            <v>Run to Failure</v>
          </cell>
          <cell r="W1611"/>
        </row>
        <row r="1612">
          <cell r="D1612" t="str">
            <v>MEM-PRO-010-PKG-SBB-7041</v>
          </cell>
          <cell r="E1612" t="str">
            <v>MS2P-BB PACKER</v>
          </cell>
          <cell r="F1612" t="str">
            <v>shared systems</v>
          </cell>
          <cell r="G1612" t="str">
            <v>PACKAGING</v>
          </cell>
          <cell r="H1612" t="str">
            <v>SOUTH PLANT BIG BAG</v>
          </cell>
          <cell r="I1612" t="str">
            <v>Valve, Solenoid</v>
          </cell>
          <cell r="J1612"/>
          <cell r="K1612"/>
          <cell r="L1612"/>
          <cell r="M1612"/>
          <cell r="N1612"/>
          <cell r="O1612"/>
          <cell r="P1612"/>
          <cell r="Q1612"/>
          <cell r="R1612"/>
          <cell r="S1612"/>
          <cell r="T1612"/>
          <cell r="U1612">
            <v>9</v>
          </cell>
          <cell r="V1612" t="str">
            <v>Run to Failure</v>
          </cell>
          <cell r="W1612">
            <v>4</v>
          </cell>
        </row>
        <row r="1613">
          <cell r="D1613" t="str">
            <v>MEM-PRO-010-PKG-SBB-704103</v>
          </cell>
          <cell r="E1613" t="str">
            <v>BIG BAG INFLATOR</v>
          </cell>
          <cell r="F1613" t="str">
            <v>shared systems</v>
          </cell>
          <cell r="G1613" t="str">
            <v>PACKAGING</v>
          </cell>
          <cell r="H1613" t="str">
            <v>SOUTH PLANT BIG BAG</v>
          </cell>
          <cell r="I1613"/>
          <cell r="J1613"/>
          <cell r="K1613"/>
          <cell r="L1613"/>
          <cell r="M1613"/>
          <cell r="N1613"/>
          <cell r="O1613"/>
          <cell r="P1613"/>
          <cell r="Q1613"/>
          <cell r="R1613"/>
          <cell r="S1613"/>
          <cell r="T1613"/>
          <cell r="U1613">
            <v>9</v>
          </cell>
          <cell r="V1613" t="str">
            <v>Run to Failure</v>
          </cell>
          <cell r="W1613"/>
        </row>
        <row r="1614">
          <cell r="D1614" t="str">
            <v>MEM-PRO-010-PKG-SBB-704104</v>
          </cell>
          <cell r="E1614" t="str">
            <v>BIG BAG CUFF INFLATOR</v>
          </cell>
          <cell r="F1614" t="str">
            <v>shared systems</v>
          </cell>
          <cell r="G1614" t="str">
            <v>PACKAGING</v>
          </cell>
          <cell r="H1614" t="str">
            <v>SOUTH PLANT BIG BAG</v>
          </cell>
          <cell r="I1614"/>
          <cell r="J1614"/>
          <cell r="K1614"/>
          <cell r="L1614"/>
          <cell r="M1614"/>
          <cell r="N1614"/>
          <cell r="O1614"/>
          <cell r="P1614"/>
          <cell r="Q1614"/>
          <cell r="R1614"/>
          <cell r="S1614"/>
          <cell r="T1614"/>
          <cell r="U1614">
            <v>9</v>
          </cell>
          <cell r="V1614" t="str">
            <v>Run to Failure</v>
          </cell>
          <cell r="W1614">
            <v>1</v>
          </cell>
        </row>
        <row r="1615">
          <cell r="D1615" t="str">
            <v>MEM-PRO-010-PKG-SBB-7042</v>
          </cell>
          <cell r="E1615" t="str">
            <v>MS2P-BB VIBRATOR</v>
          </cell>
          <cell r="F1615" t="str">
            <v>shared systems</v>
          </cell>
          <cell r="G1615" t="str">
            <v>PACKAGING</v>
          </cell>
          <cell r="H1615" t="str">
            <v>SOUTH PLANT BIG BAG</v>
          </cell>
          <cell r="I1615"/>
          <cell r="J1615"/>
          <cell r="K1615"/>
          <cell r="L1615"/>
          <cell r="M1615"/>
          <cell r="N1615"/>
          <cell r="O1615"/>
          <cell r="P1615"/>
          <cell r="Q1615"/>
          <cell r="R1615"/>
          <cell r="S1615"/>
          <cell r="T1615"/>
          <cell r="U1615">
            <v>9</v>
          </cell>
          <cell r="V1615" t="str">
            <v>Run to Failure</v>
          </cell>
          <cell r="W1615"/>
        </row>
        <row r="1616">
          <cell r="D1616" t="str">
            <v>MEM-PRO-010-PKG-SBB-8300</v>
          </cell>
          <cell r="E1616" t="str">
            <v>MS2P-BIG BAG SURGE BIN</v>
          </cell>
          <cell r="F1616" t="str">
            <v>shared systems</v>
          </cell>
          <cell r="G1616" t="str">
            <v>PACKAGING</v>
          </cell>
          <cell r="H1616" t="str">
            <v>SOUTH PLANT BIG BAG</v>
          </cell>
          <cell r="I1616" t="str">
            <v>Level Transmitter, Capacit-RF</v>
          </cell>
          <cell r="J1616"/>
          <cell r="K1616"/>
          <cell r="L1616"/>
          <cell r="M1616"/>
          <cell r="N1616"/>
          <cell r="O1616"/>
          <cell r="P1616"/>
          <cell r="Q1616"/>
          <cell r="R1616"/>
          <cell r="S1616"/>
          <cell r="T1616" t="str">
            <v>60 MTH PSM MECH RUPTURE DISC PM</v>
          </cell>
          <cell r="U1616">
            <v>8</v>
          </cell>
          <cell r="V1616" t="str">
            <v>Stratagy</v>
          </cell>
          <cell r="W1616"/>
        </row>
        <row r="1617">
          <cell r="D1617" t="str">
            <v>MEM-PRO-010-PKG-SBB-8301</v>
          </cell>
          <cell r="E1617" t="str">
            <v>MS2P-BIG BAG SURGE BIN VENT FILTER</v>
          </cell>
          <cell r="F1617" t="str">
            <v>shared systems</v>
          </cell>
          <cell r="G1617" t="str">
            <v>PACKAGING</v>
          </cell>
          <cell r="H1617" t="str">
            <v>SOUTH PLANT BIG BAG</v>
          </cell>
          <cell r="I1617" t="str">
            <v>Pressure Transmitter, Differnt</v>
          </cell>
          <cell r="J1617"/>
          <cell r="K1617"/>
          <cell r="L1617"/>
          <cell r="M1617"/>
          <cell r="N1617"/>
          <cell r="O1617"/>
          <cell r="P1617"/>
          <cell r="Q1617"/>
          <cell r="R1617"/>
          <cell r="S1617"/>
          <cell r="T1617" t="str">
            <v>60 MTH PSM MECH RUPTURE DISC PM</v>
          </cell>
          <cell r="U1617">
            <v>8</v>
          </cell>
          <cell r="V1617" t="str">
            <v>Stratagy</v>
          </cell>
          <cell r="W1617"/>
        </row>
        <row r="1618">
          <cell r="D1618" t="str">
            <v>MEM-PRO-010-PKG-SBB-8304</v>
          </cell>
          <cell r="E1618" t="str">
            <v>MS2P-BIG BAG METAL DETECTOR DIVERTER</v>
          </cell>
          <cell r="F1618" t="str">
            <v>shared systems</v>
          </cell>
          <cell r="G1618" t="str">
            <v>PACKAGING</v>
          </cell>
          <cell r="H1618" t="str">
            <v>SOUTH PLANT BIG BAG</v>
          </cell>
          <cell r="I1618" t="str">
            <v>Motor AC</v>
          </cell>
          <cell r="J1618"/>
          <cell r="K1618"/>
          <cell r="L1618"/>
          <cell r="M1618"/>
          <cell r="N1618"/>
          <cell r="O1618"/>
          <cell r="P1618"/>
          <cell r="Q1618"/>
          <cell r="R1618"/>
          <cell r="S1618"/>
          <cell r="T1618"/>
          <cell r="U1618">
            <v>9</v>
          </cell>
          <cell r="V1618" t="str">
            <v>Run to Failure</v>
          </cell>
          <cell r="W1618"/>
        </row>
        <row r="1619">
          <cell r="D1619" t="str">
            <v>MEM-PRO-010-RWS-SRW-3330</v>
          </cell>
          <cell r="E1619" t="str">
            <v>MSP-MSP REWORK 3-WAY CAUS ADJ TANK/DRAIN</v>
          </cell>
          <cell r="F1619" t="str">
            <v>shared systems</v>
          </cell>
          <cell r="G1619" t="str">
            <v>REWORK SYSTEMS</v>
          </cell>
          <cell r="H1619" t="str">
            <v>SOUTH PLANT REWORK</v>
          </cell>
          <cell r="I1619" t="str">
            <v>Valve, Control Linear Motion</v>
          </cell>
          <cell r="J1619"/>
          <cell r="K1619"/>
          <cell r="L1619"/>
          <cell r="M1619"/>
          <cell r="N1619"/>
          <cell r="O1619"/>
          <cell r="P1619"/>
          <cell r="Q1619"/>
          <cell r="R1619"/>
          <cell r="S1619"/>
          <cell r="T1619"/>
          <cell r="U1619">
            <v>9</v>
          </cell>
          <cell r="V1619" t="str">
            <v>Run to Failure</v>
          </cell>
          <cell r="W1619"/>
        </row>
        <row r="1620">
          <cell r="D1620" t="str">
            <v>MEM-PRO-010-RWS-SRW-4783</v>
          </cell>
          <cell r="E1620" t="str">
            <v>MSP-S. REWORK TRIPLE TUBE</v>
          </cell>
          <cell r="F1620" t="str">
            <v>shared systems</v>
          </cell>
          <cell r="G1620" t="str">
            <v>REWORK SYSTEMS</v>
          </cell>
          <cell r="H1620" t="str">
            <v>SOUTH PLANT REWORK</v>
          </cell>
          <cell r="I1620" t="str">
            <v>Piping, Process</v>
          </cell>
          <cell r="J1620"/>
          <cell r="K1620"/>
          <cell r="L1620"/>
          <cell r="M1620"/>
          <cell r="N1620"/>
          <cell r="O1620"/>
          <cell r="P1620"/>
          <cell r="Q1620"/>
          <cell r="R1620"/>
          <cell r="S1620"/>
          <cell r="T1620"/>
          <cell r="U1620">
            <v>9</v>
          </cell>
          <cell r="V1620" t="str">
            <v>Run to Failure</v>
          </cell>
          <cell r="W1620"/>
        </row>
        <row r="1621">
          <cell r="D1621" t="str">
            <v>MEM-PRO-010-RWS-SRW-4784</v>
          </cell>
          <cell r="E1621" t="str">
            <v>MSP-N REWORK TRIPLE TUBE</v>
          </cell>
          <cell r="F1621" t="str">
            <v>shared systems</v>
          </cell>
          <cell r="G1621" t="str">
            <v>REWORK SYSTEMS</v>
          </cell>
          <cell r="H1621" t="str">
            <v>SOUTH PLANT REWORK</v>
          </cell>
          <cell r="I1621" t="str">
            <v>Piping, Process</v>
          </cell>
          <cell r="J1621"/>
          <cell r="K1621"/>
          <cell r="L1621"/>
          <cell r="M1621"/>
          <cell r="N1621"/>
          <cell r="O1621"/>
          <cell r="P1621"/>
          <cell r="Q1621"/>
          <cell r="R1621"/>
          <cell r="S1621"/>
          <cell r="T1621"/>
          <cell r="U1621">
            <v>9</v>
          </cell>
          <cell r="V1621" t="str">
            <v>Run to Failure</v>
          </cell>
          <cell r="W1621"/>
        </row>
        <row r="1622">
          <cell r="D1622" t="str">
            <v>MEM-PRO-010-RWS-SRW-5201</v>
          </cell>
          <cell r="E1622" t="str">
            <v>MS2P-ISOLATE REWORK BAG DUMP STATION</v>
          </cell>
          <cell r="F1622" t="str">
            <v>shared systems</v>
          </cell>
          <cell r="G1622" t="str">
            <v>REWORK SYSTEMS</v>
          </cell>
          <cell r="H1622" t="str">
            <v>SOUTH PLANT REWORK</v>
          </cell>
          <cell r="I1622" t="str">
            <v>Controller</v>
          </cell>
          <cell r="J1622"/>
          <cell r="K1622"/>
          <cell r="L1622"/>
          <cell r="M1622"/>
          <cell r="N1622"/>
          <cell r="O1622"/>
          <cell r="P1622"/>
          <cell r="Q1622"/>
          <cell r="R1622"/>
          <cell r="S1622"/>
          <cell r="T1622"/>
          <cell r="U1622">
            <v>9</v>
          </cell>
          <cell r="V1622" t="str">
            <v>Run to Failure</v>
          </cell>
          <cell r="W1622"/>
        </row>
        <row r="1623">
          <cell r="D1623" t="str">
            <v>MEM-PRO-010-RWS-SRW-5216</v>
          </cell>
          <cell r="E1623" t="str">
            <v>MS2P-ISOLATE REWORK SURGE BIN</v>
          </cell>
          <cell r="F1623" t="str">
            <v>shared systems</v>
          </cell>
          <cell r="G1623" t="str">
            <v>REWORK SYSTEMS</v>
          </cell>
          <cell r="H1623" t="str">
            <v>SOUTH PLANT REWORK</v>
          </cell>
          <cell r="I1623" t="str">
            <v>Valve, Control Linear Motion</v>
          </cell>
          <cell r="J1623"/>
          <cell r="K1623"/>
          <cell r="L1623"/>
          <cell r="M1623"/>
          <cell r="N1623"/>
          <cell r="O1623"/>
          <cell r="P1623"/>
          <cell r="Q1623"/>
          <cell r="R1623"/>
          <cell r="S1623"/>
          <cell r="T1623" t="str">
            <v>60 MTH PSM MECH RUPTURE DISC PM</v>
          </cell>
          <cell r="U1623">
            <v>8</v>
          </cell>
          <cell r="V1623" t="str">
            <v>Stratagy</v>
          </cell>
          <cell r="W1623"/>
        </row>
        <row r="1624">
          <cell r="D1624" t="str">
            <v>MEM-PRO-010-RWS-SRW-5250</v>
          </cell>
          <cell r="E1624" t="str">
            <v>MS2P-BB REWORK BAG DUMP STATION</v>
          </cell>
          <cell r="F1624" t="str">
            <v>shared systems</v>
          </cell>
          <cell r="G1624" t="str">
            <v>REWORK SYSTEMS</v>
          </cell>
          <cell r="H1624" t="str">
            <v>SOUTH PLANT REWORK</v>
          </cell>
          <cell r="I1624" t="str">
            <v>Valve, Solenoid</v>
          </cell>
          <cell r="J1624"/>
          <cell r="K1624"/>
          <cell r="L1624"/>
          <cell r="M1624"/>
          <cell r="N1624"/>
          <cell r="O1624"/>
          <cell r="P1624"/>
          <cell r="Q1624"/>
          <cell r="R1624"/>
          <cell r="S1624"/>
          <cell r="T1624"/>
          <cell r="U1624">
            <v>9</v>
          </cell>
          <cell r="V1624" t="str">
            <v>Run to Failure</v>
          </cell>
          <cell r="W1624"/>
        </row>
        <row r="1625">
          <cell r="D1625" t="str">
            <v>MEM-PRO-010-RWS-SRW-5257</v>
          </cell>
          <cell r="E1625" t="str">
            <v>MS2P-BB REWORK SURGE BIN</v>
          </cell>
          <cell r="F1625" t="str">
            <v>shared systems</v>
          </cell>
          <cell r="G1625" t="str">
            <v>REWORK SYSTEMS</v>
          </cell>
          <cell r="H1625" t="str">
            <v>SOUTH PLANT REWORK</v>
          </cell>
          <cell r="I1625" t="str">
            <v>Level Switch, Capacitance/RF</v>
          </cell>
          <cell r="J1625"/>
          <cell r="K1625"/>
          <cell r="L1625"/>
          <cell r="M1625"/>
          <cell r="N1625"/>
          <cell r="O1625"/>
          <cell r="P1625"/>
          <cell r="Q1625"/>
          <cell r="R1625"/>
          <cell r="S1625"/>
          <cell r="T1625" t="str">
            <v>60 MTH PSM MECH RUPTURE DISC PM</v>
          </cell>
          <cell r="U1625">
            <v>8</v>
          </cell>
          <cell r="V1625" t="str">
            <v>Stratagy</v>
          </cell>
          <cell r="W1625"/>
        </row>
        <row r="1626">
          <cell r="D1626" t="str">
            <v>MEM-PRO-010-RWS-SRW-5531</v>
          </cell>
          <cell r="E1626" t="str">
            <v>MSP-WET REWORK BAG DUMP STATION</v>
          </cell>
          <cell r="F1626" t="str">
            <v>shared systems</v>
          </cell>
          <cell r="G1626" t="str">
            <v>REWORK SYSTEMS</v>
          </cell>
          <cell r="H1626" t="str">
            <v>SOUTH PLANT REWORK</v>
          </cell>
          <cell r="I1626" t="str">
            <v>Motor AC</v>
          </cell>
          <cell r="J1626"/>
          <cell r="K1626"/>
          <cell r="L1626"/>
          <cell r="M1626"/>
          <cell r="N1626"/>
          <cell r="O1626"/>
          <cell r="P1626"/>
          <cell r="Q1626"/>
          <cell r="R1626"/>
          <cell r="S1626"/>
          <cell r="T1626" t="str">
            <v>MSP REWORK BAG DUMP STATION BAG POPPER</v>
          </cell>
          <cell r="U1626">
            <v>8</v>
          </cell>
          <cell r="V1626" t="str">
            <v>Stratagy</v>
          </cell>
          <cell r="W1626"/>
        </row>
        <row r="1627">
          <cell r="D1627" t="str">
            <v>MEM-PRO-010-RWS-SRW-5535</v>
          </cell>
          <cell r="E1627" t="str">
            <v>MSP-WET REWORK LIQUIVERTER</v>
          </cell>
          <cell r="F1627" t="str">
            <v>shared systems</v>
          </cell>
          <cell r="G1627" t="str">
            <v>REWORK SYSTEMS</v>
          </cell>
          <cell r="H1627" t="str">
            <v>SOUTH PLANT REWORK</v>
          </cell>
          <cell r="I1627" t="str">
            <v>Motor Control Center</v>
          </cell>
          <cell r="J1627"/>
          <cell r="K1627"/>
          <cell r="L1627"/>
          <cell r="M1627"/>
          <cell r="N1627"/>
          <cell r="O1627"/>
          <cell r="P1627"/>
          <cell r="Q1627"/>
          <cell r="R1627"/>
          <cell r="S1627"/>
          <cell r="T1627"/>
          <cell r="U1627">
            <v>9</v>
          </cell>
          <cell r="V1627" t="str">
            <v>Run to Failure</v>
          </cell>
          <cell r="W1627"/>
        </row>
        <row r="1628">
          <cell r="D1628" t="str">
            <v>MEM-PRO-020-BLD-PPA-0100</v>
          </cell>
          <cell r="E1628" t="str">
            <v>RRDC PALLET INVE</v>
          </cell>
          <cell r="F1628" t="str">
            <v>warehouse</v>
          </cell>
          <cell r="G1628" t="str">
            <v>Buildings, Grounds &amp; lights</v>
          </cell>
          <cell r="H1628" t="str">
            <v>PLANT PROCESSING AREAS</v>
          </cell>
          <cell r="I1628"/>
          <cell r="J1628"/>
          <cell r="K1628"/>
          <cell r="L1628"/>
          <cell r="M1628"/>
          <cell r="N1628"/>
          <cell r="O1628"/>
          <cell r="P1628"/>
          <cell r="Q1628"/>
          <cell r="R1628"/>
          <cell r="S1628"/>
          <cell r="T1628" t="str">
            <v>2-MTH PDM GREASING TASK RRDC PALLET INVE</v>
          </cell>
          <cell r="U1628">
            <v>8</v>
          </cell>
          <cell r="V1628" t="str">
            <v>Stratagy</v>
          </cell>
          <cell r="W1628"/>
        </row>
        <row r="1629">
          <cell r="D1629" t="str">
            <v>MEM-PRO-020-BLD-PPA-0110</v>
          </cell>
          <cell r="E1629" t="str">
            <v>DDC Trailer Jack Stands</v>
          </cell>
          <cell r="F1629" t="str">
            <v>warehouse</v>
          </cell>
          <cell r="G1629" t="str">
            <v>Buildings, Grounds &amp; lights</v>
          </cell>
          <cell r="H1629" t="str">
            <v>PLANT PROCESSING AREAS</v>
          </cell>
          <cell r="I1629"/>
          <cell r="J1629"/>
          <cell r="K1629"/>
          <cell r="L1629"/>
          <cell r="M1629"/>
          <cell r="N1629"/>
          <cell r="O1629"/>
          <cell r="P1629"/>
          <cell r="Q1629"/>
          <cell r="R1629"/>
          <cell r="S1629"/>
          <cell r="T1629" t="str">
            <v>DDC ANNUAL JACK STAND INSPECTION</v>
          </cell>
          <cell r="U1629">
            <v>8</v>
          </cell>
          <cell r="V1629" t="str">
            <v>Stratagy</v>
          </cell>
          <cell r="W1629" t="str">
            <v>do not have</v>
          </cell>
        </row>
        <row r="1630">
          <cell r="D1630" t="str">
            <v>MEM-PRO-022-BLD-C8T-0552</v>
          </cell>
          <cell r="E1630" t="str">
            <v>MSS-CENTRAL 800T SILO ASP RUPTURE PANEL</v>
          </cell>
          <cell r="F1630" t="str">
            <v>flake unloading ans storage</v>
          </cell>
          <cell r="G1630" t="str">
            <v>Buildings, Grounds &amp; lights</v>
          </cell>
          <cell r="H1630" t="str">
            <v>CENTRAL 800 TON</v>
          </cell>
          <cell r="I1630" t="str">
            <v>Rupture Disc</v>
          </cell>
          <cell r="J1630"/>
          <cell r="K1630"/>
          <cell r="L1630"/>
          <cell r="M1630"/>
          <cell r="N1630"/>
          <cell r="O1630"/>
          <cell r="P1630"/>
          <cell r="Q1630"/>
          <cell r="R1630"/>
          <cell r="S1630"/>
          <cell r="T1630" t="str">
            <v>12 MTH PSM MECH RUPTURE PANEL PM</v>
          </cell>
          <cell r="U1630">
            <v>8</v>
          </cell>
          <cell r="V1630" t="str">
            <v>Stratagy</v>
          </cell>
          <cell r="W1630"/>
        </row>
        <row r="1631">
          <cell r="D1631" t="str">
            <v>MEM-PRO-022-BLD-TK1-0010</v>
          </cell>
          <cell r="E1631" t="str">
            <v>MSS-RAILROAD TRACK 1</v>
          </cell>
          <cell r="F1631" t="str">
            <v>flake unloading ans storage</v>
          </cell>
          <cell r="G1631" t="str">
            <v>Buildings, Grounds &amp; lights</v>
          </cell>
          <cell r="H1631" t="str">
            <v>TRACK 1</v>
          </cell>
          <cell r="I1631" t="str">
            <v>Knife</v>
          </cell>
          <cell r="J1631"/>
          <cell r="K1631"/>
          <cell r="L1631"/>
          <cell r="M1631"/>
          <cell r="N1631"/>
          <cell r="O1631"/>
          <cell r="P1631"/>
          <cell r="Q1631"/>
          <cell r="R1631"/>
          <cell r="S1631"/>
          <cell r="T1631"/>
          <cell r="U1631">
            <v>9</v>
          </cell>
          <cell r="V1631" t="str">
            <v>Run to Failure</v>
          </cell>
          <cell r="W1631"/>
        </row>
        <row r="1632">
          <cell r="D1632" t="str">
            <v>MEM-PRO-022-BLD-TK5-0050</v>
          </cell>
          <cell r="E1632" t="str">
            <v>MSS-RAILROAD TRACK 5</v>
          </cell>
          <cell r="F1632" t="str">
            <v>flake unloading ans storage</v>
          </cell>
          <cell r="G1632" t="str">
            <v>Buildings, Grounds &amp; lights</v>
          </cell>
          <cell r="H1632" t="str">
            <v>TRACK 5</v>
          </cell>
          <cell r="I1632" t="str">
            <v>Conveyor, Pneumatic</v>
          </cell>
          <cell r="J1632"/>
          <cell r="K1632"/>
          <cell r="L1632"/>
          <cell r="M1632"/>
          <cell r="N1632"/>
          <cell r="O1632"/>
          <cell r="P1632"/>
          <cell r="Q1632"/>
          <cell r="R1632"/>
          <cell r="S1632"/>
          <cell r="T1632"/>
          <cell r="U1632">
            <v>9</v>
          </cell>
          <cell r="V1632" t="str">
            <v>Run to Failure</v>
          </cell>
          <cell r="W1632"/>
        </row>
        <row r="1633">
          <cell r="D1633" t="str">
            <v>MEM-PRO-022-BLD-TK6-0060</v>
          </cell>
          <cell r="E1633" t="str">
            <v>MSS-RAILROAD TRACK 6</v>
          </cell>
          <cell r="F1633" t="str">
            <v>flake unloading ans storage</v>
          </cell>
          <cell r="G1633" t="str">
            <v>Buildings, Grounds &amp; lights</v>
          </cell>
          <cell r="H1633" t="str">
            <v>TRACK 6</v>
          </cell>
          <cell r="I1633"/>
          <cell r="J1633"/>
          <cell r="K1633"/>
          <cell r="L1633"/>
          <cell r="M1633"/>
          <cell r="N1633"/>
          <cell r="O1633"/>
          <cell r="P1633"/>
          <cell r="Q1633"/>
          <cell r="R1633"/>
          <cell r="S1633"/>
          <cell r="T1633"/>
          <cell r="U1633">
            <v>9</v>
          </cell>
          <cell r="V1633" t="str">
            <v>Run to Failure</v>
          </cell>
          <cell r="W1633"/>
        </row>
        <row r="1634">
          <cell r="D1634" t="str">
            <v>MEM-PRO-022-BLD-TK7-0070</v>
          </cell>
          <cell r="E1634" t="str">
            <v>MSS-RAILROAD TRACK 7</v>
          </cell>
          <cell r="F1634" t="str">
            <v>flake unloading ans storage</v>
          </cell>
          <cell r="G1634" t="str">
            <v>Buildings, Grounds &amp; lights</v>
          </cell>
          <cell r="H1634" t="str">
            <v>TRACK 7</v>
          </cell>
          <cell r="I1634"/>
          <cell r="J1634"/>
          <cell r="K1634"/>
          <cell r="L1634"/>
          <cell r="M1634"/>
          <cell r="N1634"/>
          <cell r="O1634"/>
          <cell r="P1634"/>
          <cell r="Q1634"/>
          <cell r="R1634"/>
          <cell r="S1634"/>
          <cell r="T1634"/>
          <cell r="U1634">
            <v>9</v>
          </cell>
          <cell r="V1634" t="str">
            <v>Run to Failure</v>
          </cell>
          <cell r="W1634"/>
        </row>
        <row r="1635">
          <cell r="D1635" t="str">
            <v>MEM-PRO-022-BLD-TK8-0080</v>
          </cell>
          <cell r="E1635" t="str">
            <v>MSS-RAILROAD TRACK 8</v>
          </cell>
          <cell r="F1635" t="str">
            <v>flake unloading ans storage</v>
          </cell>
          <cell r="G1635" t="str">
            <v>Buildings, Grounds &amp; lights</v>
          </cell>
          <cell r="H1635" t="str">
            <v>TRACK 8</v>
          </cell>
          <cell r="I1635"/>
          <cell r="J1635"/>
          <cell r="K1635"/>
          <cell r="L1635"/>
          <cell r="M1635"/>
          <cell r="N1635"/>
          <cell r="O1635"/>
          <cell r="P1635"/>
          <cell r="Q1635"/>
          <cell r="R1635"/>
          <cell r="S1635"/>
          <cell r="T1635"/>
          <cell r="U1635">
            <v>9</v>
          </cell>
          <cell r="V1635" t="str">
            <v>Run to Failure</v>
          </cell>
          <cell r="W1635"/>
        </row>
        <row r="1636">
          <cell r="D1636" t="str">
            <v>MEM-PRO-022-BLD-W8T-0551</v>
          </cell>
          <cell r="E1636" t="str">
            <v>MSS-WEST 800T SILO ASP RUPTURE PANEL</v>
          </cell>
          <cell r="F1636" t="str">
            <v>flake unloading ans storage</v>
          </cell>
          <cell r="G1636" t="str">
            <v>Buildings, Grounds &amp; lights</v>
          </cell>
          <cell r="H1636" t="str">
            <v>WEST 800 TON</v>
          </cell>
          <cell r="I1636" t="str">
            <v>Rupture Disc</v>
          </cell>
          <cell r="J1636"/>
          <cell r="K1636"/>
          <cell r="L1636"/>
          <cell r="M1636"/>
          <cell r="N1636"/>
          <cell r="O1636"/>
          <cell r="P1636"/>
          <cell r="Q1636"/>
          <cell r="R1636"/>
          <cell r="S1636"/>
          <cell r="T1636" t="str">
            <v>12 MTH PSM MECH RUPTURE PANEL PM</v>
          </cell>
          <cell r="U1636">
            <v>8</v>
          </cell>
          <cell r="V1636" t="str">
            <v>Stratagy</v>
          </cell>
          <cell r="W1636"/>
        </row>
        <row r="1637">
          <cell r="D1637" t="str">
            <v>MEM-PRO-022-STS-C8T-5001</v>
          </cell>
          <cell r="E1637" t="str">
            <v>MSS-CENTRAL 800T BIN</v>
          </cell>
          <cell r="F1637" t="str">
            <v>flake unloading ans storage</v>
          </cell>
          <cell r="G1637" t="str">
            <v>STORAGE SYSTEMS</v>
          </cell>
          <cell r="H1637" t="str">
            <v>CENTRAL 800 TON</v>
          </cell>
          <cell r="I1637" t="str">
            <v>Bin</v>
          </cell>
          <cell r="J1637"/>
          <cell r="K1637"/>
          <cell r="L1637"/>
          <cell r="M1637"/>
          <cell r="N1637"/>
          <cell r="O1637"/>
          <cell r="P1637"/>
          <cell r="Q1637"/>
          <cell r="R1637"/>
          <cell r="S1637"/>
          <cell r="T1637" t="str">
            <v>12-MTH I/E MSS DWY W 800T BIN DP</v>
          </cell>
          <cell r="U1637">
            <v>8</v>
          </cell>
          <cell r="V1637" t="str">
            <v>Stratagy</v>
          </cell>
          <cell r="W1637"/>
        </row>
        <row r="1638">
          <cell r="D1638" t="str">
            <v>MEM-PRO-022-STS-C8T-5004</v>
          </cell>
          <cell r="E1638" t="str">
            <v>MSS-CENTRAL 800T BIN LIVE BOTTOM</v>
          </cell>
          <cell r="F1638" t="str">
            <v>flake unloading ans storage</v>
          </cell>
          <cell r="G1638" t="str">
            <v>STORAGE SYSTEMS</v>
          </cell>
          <cell r="H1638" t="str">
            <v>CENTRAL 800 TON</v>
          </cell>
          <cell r="I1638" t="str">
            <v>Motor AC</v>
          </cell>
          <cell r="J1638"/>
          <cell r="K1638"/>
          <cell r="L1638"/>
          <cell r="M1638"/>
          <cell r="N1638"/>
          <cell r="O1638"/>
          <cell r="P1638"/>
          <cell r="Q1638"/>
          <cell r="R1638"/>
          <cell r="S1638"/>
          <cell r="T1638"/>
          <cell r="U1638">
            <v>9</v>
          </cell>
          <cell r="V1638" t="str">
            <v>Run to Failure</v>
          </cell>
          <cell r="W1638"/>
        </row>
        <row r="1639">
          <cell r="D1639" t="str">
            <v>MEM-PRO-022-STS-C8T-5015</v>
          </cell>
          <cell r="E1639" t="str">
            <v>MSS-800T SILO DISCH DUST COLLECTOR</v>
          </cell>
          <cell r="F1639" t="str">
            <v>flake unloading ans storage</v>
          </cell>
          <cell r="G1639" t="str">
            <v>STORAGE SYSTEMS</v>
          </cell>
          <cell r="H1639" t="str">
            <v>CENTRAL 800 TON</v>
          </cell>
          <cell r="I1639" t="str">
            <v>Motor AC</v>
          </cell>
          <cell r="J1639"/>
          <cell r="K1639"/>
          <cell r="L1639"/>
          <cell r="M1639"/>
          <cell r="N1639"/>
          <cell r="O1639"/>
          <cell r="P1639"/>
          <cell r="Q1639"/>
          <cell r="R1639"/>
          <cell r="S1639"/>
          <cell r="T1639"/>
          <cell r="U1639">
            <v>9</v>
          </cell>
          <cell r="V1639" t="str">
            <v>Run to Failure</v>
          </cell>
          <cell r="W1639"/>
        </row>
        <row r="1640">
          <cell r="D1640" t="str">
            <v>MEM-PRO-022-STS-E8T-5003</v>
          </cell>
          <cell r="E1640" t="str">
            <v>MSS-E 800T BIN</v>
          </cell>
          <cell r="F1640" t="str">
            <v>flake unloading ans storage</v>
          </cell>
          <cell r="G1640" t="str">
            <v>STORAGE SYSTEMS</v>
          </cell>
          <cell r="H1640" t="str">
            <v>EAST 800 TON</v>
          </cell>
          <cell r="I1640" t="str">
            <v>Bin</v>
          </cell>
          <cell r="J1640"/>
          <cell r="K1640"/>
          <cell r="L1640"/>
          <cell r="M1640"/>
          <cell r="N1640"/>
          <cell r="O1640"/>
          <cell r="P1640"/>
          <cell r="Q1640"/>
          <cell r="R1640"/>
          <cell r="S1640"/>
          <cell r="T1640" t="str">
            <v>12/MTH I/E MSS DWY E 800T BIN DP</v>
          </cell>
          <cell r="U1640">
            <v>8</v>
          </cell>
          <cell r="V1640" t="str">
            <v>Stratagy</v>
          </cell>
          <cell r="W1640"/>
        </row>
        <row r="1641">
          <cell r="D1641" t="str">
            <v>MEM-PRO-022-STS-E8T-5006</v>
          </cell>
          <cell r="E1641" t="str">
            <v>MSS-E 800T BIN LIVE BOTTOM</v>
          </cell>
          <cell r="F1641" t="str">
            <v>flake unloading ans storage</v>
          </cell>
          <cell r="G1641" t="str">
            <v>STORAGE SYSTEMS</v>
          </cell>
          <cell r="H1641" t="str">
            <v>EAST 800 TON</v>
          </cell>
          <cell r="I1641" t="str">
            <v>Conveyor, Vibrating</v>
          </cell>
          <cell r="J1641"/>
          <cell r="K1641"/>
          <cell r="L1641"/>
          <cell r="M1641"/>
          <cell r="N1641"/>
          <cell r="O1641"/>
          <cell r="P1641"/>
          <cell r="Q1641"/>
          <cell r="R1641"/>
          <cell r="S1641"/>
          <cell r="T1641"/>
          <cell r="U1641">
            <v>9</v>
          </cell>
          <cell r="V1641" t="str">
            <v>Run to Failure</v>
          </cell>
          <cell r="W1641"/>
        </row>
        <row r="1642">
          <cell r="D1642" t="str">
            <v>MEM-PRO-026-STS-NES-9221</v>
          </cell>
          <cell r="E1642" t="str">
            <v>N. PLANT W.W. SAMPLE PUMP</v>
          </cell>
          <cell r="F1642" t="str">
            <v>sewer/water treatment</v>
          </cell>
          <cell r="G1642" t="str">
            <v>STORAGE SYSTEMS</v>
          </cell>
          <cell r="H1642" t="str">
            <v>NEUTRALIZATION SYSTEM</v>
          </cell>
          <cell r="I1642" t="str">
            <v>Flow Switch, Paddle</v>
          </cell>
          <cell r="J1642"/>
          <cell r="K1642"/>
          <cell r="L1642"/>
          <cell r="M1642"/>
          <cell r="N1642"/>
          <cell r="O1642"/>
          <cell r="P1642"/>
          <cell r="Q1642"/>
          <cell r="R1642"/>
          <cell r="S1642"/>
          <cell r="T1642"/>
          <cell r="U1642">
            <v>9</v>
          </cell>
          <cell r="V1642" t="str">
            <v>Run to Failure</v>
          </cell>
          <cell r="W1642"/>
        </row>
        <row r="1643">
          <cell r="D1643" t="str">
            <v>MEM-PRO-022-STS-E8T-5030</v>
          </cell>
          <cell r="E1643" t="str">
            <v>MSPG AB 800T  EMG ES-3</v>
          </cell>
          <cell r="F1643" t="str">
            <v>flake unloading ans storage</v>
          </cell>
          <cell r="G1643" t="str">
            <v>STORAGE SYSTEMS</v>
          </cell>
          <cell r="H1643" t="str">
            <v>EAST 800 TON</v>
          </cell>
          <cell r="I1643"/>
          <cell r="J1643"/>
          <cell r="K1643"/>
          <cell r="L1643"/>
          <cell r="M1643"/>
          <cell r="N1643"/>
          <cell r="O1643"/>
          <cell r="P1643"/>
          <cell r="Q1643"/>
          <cell r="R1643"/>
          <cell r="S1643"/>
          <cell r="T1643" t="str">
            <v>6-MTH I/E PM MSPG AB 800T  EMG ES-3</v>
          </cell>
          <cell r="U1643">
            <v>8</v>
          </cell>
          <cell r="V1643" t="str">
            <v>Stratagy</v>
          </cell>
          <cell r="W1643"/>
        </row>
        <row r="1644">
          <cell r="D1644" t="str">
            <v>MEM-PRO-022-STS-N3T-0660</v>
          </cell>
          <cell r="E1644" t="str">
            <v>MSS-NORTH 300 TON BIN</v>
          </cell>
          <cell r="F1644" t="str">
            <v>flake unloading ans storage</v>
          </cell>
          <cell r="G1644" t="str">
            <v>STORAGE SYSTEMS</v>
          </cell>
          <cell r="H1644" t="str">
            <v>NORTH 300 TON</v>
          </cell>
          <cell r="I1644" t="str">
            <v>Bag House</v>
          </cell>
          <cell r="J1644"/>
          <cell r="K1644"/>
          <cell r="L1644"/>
          <cell r="M1644"/>
          <cell r="N1644"/>
          <cell r="O1644"/>
          <cell r="P1644"/>
          <cell r="Q1644"/>
          <cell r="R1644"/>
          <cell r="S1644"/>
          <cell r="T1644" t="str">
            <v>NORTH 300T BAGPOPPER INSPECTION</v>
          </cell>
          <cell r="U1644">
            <v>8</v>
          </cell>
          <cell r="V1644" t="str">
            <v>Stratagy</v>
          </cell>
          <cell r="W1644"/>
        </row>
        <row r="1645">
          <cell r="D1645" t="str">
            <v>MEM-PRO-022-STS-N3T-3778</v>
          </cell>
          <cell r="E1645" t="str">
            <v>MSS-N 300T DISCH VIBRATING HOPPER</v>
          </cell>
          <cell r="F1645" t="str">
            <v>flake unloading ans storage</v>
          </cell>
          <cell r="G1645" t="str">
            <v>STORAGE SYSTEMS</v>
          </cell>
          <cell r="H1645" t="str">
            <v>NORTH 300 TON</v>
          </cell>
          <cell r="I1645"/>
          <cell r="J1645"/>
          <cell r="K1645"/>
          <cell r="L1645"/>
          <cell r="M1645"/>
          <cell r="N1645"/>
          <cell r="O1645"/>
          <cell r="P1645"/>
          <cell r="Q1645"/>
          <cell r="R1645"/>
          <cell r="S1645"/>
          <cell r="T1645"/>
          <cell r="U1645">
            <v>9</v>
          </cell>
          <cell r="V1645" t="str">
            <v>Run to Failure</v>
          </cell>
          <cell r="W1645"/>
        </row>
        <row r="1646">
          <cell r="D1646" t="str">
            <v>MEM-PRO-022-STS-S3T-0665</v>
          </cell>
          <cell r="E1646" t="str">
            <v>MSS-SOUTH 300 TON BIN</v>
          </cell>
          <cell r="F1646" t="str">
            <v>flake unloading ans storage</v>
          </cell>
          <cell r="G1646" t="str">
            <v>STORAGE SYSTEMS</v>
          </cell>
          <cell r="H1646" t="str">
            <v>SOUTH 300 TON</v>
          </cell>
          <cell r="I1646" t="str">
            <v>Bag House</v>
          </cell>
          <cell r="J1646"/>
          <cell r="K1646"/>
          <cell r="L1646"/>
          <cell r="M1646"/>
          <cell r="N1646"/>
          <cell r="O1646"/>
          <cell r="P1646"/>
          <cell r="Q1646"/>
          <cell r="R1646"/>
          <cell r="S1646"/>
          <cell r="T1646" t="str">
            <v>SOUTH 300T BAG POPPER INSPECTION</v>
          </cell>
          <cell r="U1646">
            <v>8</v>
          </cell>
          <cell r="V1646" t="str">
            <v>Stratagy</v>
          </cell>
          <cell r="W1646"/>
        </row>
        <row r="1647">
          <cell r="D1647" t="str">
            <v>MEM-PRO-022-STS-S3T-3777</v>
          </cell>
          <cell r="E1647" t="str">
            <v>MSS-S 300T DISCH VIBRATING HOPPER</v>
          </cell>
          <cell r="F1647" t="str">
            <v>flake unloading ans storage</v>
          </cell>
          <cell r="G1647" t="str">
            <v>STORAGE SYSTEMS</v>
          </cell>
          <cell r="H1647" t="str">
            <v>SOUTH 300 TON</v>
          </cell>
          <cell r="I1647" t="str">
            <v>Conveyor, Vibrating</v>
          </cell>
          <cell r="J1647"/>
          <cell r="K1647"/>
          <cell r="L1647"/>
          <cell r="M1647"/>
          <cell r="N1647"/>
          <cell r="O1647"/>
          <cell r="P1647"/>
          <cell r="Q1647"/>
          <cell r="R1647"/>
          <cell r="S1647"/>
          <cell r="T1647"/>
          <cell r="U1647">
            <v>9</v>
          </cell>
          <cell r="V1647" t="str">
            <v>Run to Failure</v>
          </cell>
          <cell r="W1647"/>
        </row>
        <row r="1648">
          <cell r="D1648" t="str">
            <v>MEM-PRO-022-STS-W8T-5002</v>
          </cell>
          <cell r="E1648" t="str">
            <v>MSS-W 800T BIN</v>
          </cell>
          <cell r="F1648" t="str">
            <v>flake unloading ans storage</v>
          </cell>
          <cell r="G1648" t="str">
            <v>STORAGE SYSTEMS</v>
          </cell>
          <cell r="H1648" t="str">
            <v>WEST 800 TON</v>
          </cell>
          <cell r="I1648" t="str">
            <v>Tank</v>
          </cell>
          <cell r="J1648"/>
          <cell r="K1648"/>
          <cell r="L1648"/>
          <cell r="M1648"/>
          <cell r="N1648"/>
          <cell r="O1648"/>
          <cell r="P1648"/>
          <cell r="Q1648"/>
          <cell r="R1648"/>
          <cell r="S1648"/>
          <cell r="T1648" t="str">
            <v>18M I/E MSS DWY CTR 800T BIN DP</v>
          </cell>
          <cell r="U1648">
            <v>8</v>
          </cell>
          <cell r="V1648" t="str">
            <v>Stratagy</v>
          </cell>
          <cell r="W1648"/>
        </row>
        <row r="1649">
          <cell r="D1649" t="str">
            <v>MEM-PRO-022-STS-W8T-5005</v>
          </cell>
          <cell r="E1649" t="str">
            <v>MSS-W 800T BIN LIVE BOTTOM</v>
          </cell>
          <cell r="F1649" t="str">
            <v>flake unloading ans storage</v>
          </cell>
          <cell r="G1649" t="str">
            <v>STORAGE SYSTEMS</v>
          </cell>
          <cell r="H1649" t="str">
            <v>WEST 800 TON</v>
          </cell>
          <cell r="I1649" t="str">
            <v>Conveyor, Vibrating</v>
          </cell>
          <cell r="J1649"/>
          <cell r="K1649"/>
          <cell r="L1649"/>
          <cell r="M1649"/>
          <cell r="N1649"/>
          <cell r="O1649"/>
          <cell r="P1649"/>
          <cell r="Q1649"/>
          <cell r="R1649"/>
          <cell r="S1649"/>
          <cell r="T1649"/>
          <cell r="U1649">
            <v>9</v>
          </cell>
          <cell r="V1649" t="str">
            <v>Run to Failure</v>
          </cell>
          <cell r="W1649"/>
        </row>
        <row r="1650">
          <cell r="D1650" t="str">
            <v>MEM-PRO-022-STS-W8T-5008</v>
          </cell>
          <cell r="E1650" t="str">
            <v>MSS-W 800T BIN DISCH ROTARY VALVE</v>
          </cell>
          <cell r="F1650" t="str">
            <v>flake unloading ans storage</v>
          </cell>
          <cell r="G1650" t="str">
            <v>STORAGE SYSTEMS</v>
          </cell>
          <cell r="H1650" t="str">
            <v>WEST 800 TON</v>
          </cell>
          <cell r="I1650" t="str">
            <v>Motor Control Center</v>
          </cell>
          <cell r="J1650"/>
          <cell r="K1650"/>
          <cell r="L1650"/>
          <cell r="M1650"/>
          <cell r="N1650"/>
          <cell r="O1650"/>
          <cell r="P1650"/>
          <cell r="Q1650"/>
          <cell r="R1650"/>
          <cell r="S1650"/>
          <cell r="T1650"/>
          <cell r="U1650">
            <v>9</v>
          </cell>
          <cell r="V1650" t="str">
            <v>Run to Failure</v>
          </cell>
          <cell r="W1650"/>
        </row>
        <row r="1651">
          <cell r="D1651" t="str">
            <v>MEM-PRO-022-UNL-TK1-0110</v>
          </cell>
          <cell r="E1651" t="str">
            <v>DDC  TRAILER JACK STANDS</v>
          </cell>
          <cell r="F1651" t="str">
            <v>flake unloading ans storage</v>
          </cell>
          <cell r="G1651" t="str">
            <v>OLD UNLOADING</v>
          </cell>
          <cell r="H1651" t="str">
            <v>TRACK 1</v>
          </cell>
          <cell r="I1651"/>
          <cell r="J1651"/>
          <cell r="K1651"/>
          <cell r="L1651"/>
          <cell r="M1651"/>
          <cell r="N1651"/>
          <cell r="O1651"/>
          <cell r="P1651"/>
          <cell r="Q1651"/>
          <cell r="R1651"/>
          <cell r="S1651"/>
          <cell r="T1651"/>
          <cell r="U1651">
            <v>9</v>
          </cell>
          <cell r="V1651" t="str">
            <v>Run to Failure</v>
          </cell>
          <cell r="W1651" t="str">
            <v>do not have</v>
          </cell>
        </row>
        <row r="1652">
          <cell r="D1652" t="str">
            <v>MEM-PRO-022-UNL-TK1-0666</v>
          </cell>
          <cell r="E1652" t="str">
            <v>MSS-P3 FLAKE BIN DIVERT VALVE</v>
          </cell>
          <cell r="F1652" t="str">
            <v>flake unloading ans storage</v>
          </cell>
          <cell r="G1652" t="str">
            <v>OLD UNLOADING</v>
          </cell>
          <cell r="H1652" t="str">
            <v>TRACK 1</v>
          </cell>
          <cell r="I1652" t="str">
            <v>Valve, Control Linear Motion</v>
          </cell>
          <cell r="J1652"/>
          <cell r="K1652"/>
          <cell r="L1652"/>
          <cell r="M1652"/>
          <cell r="N1652"/>
          <cell r="O1652"/>
          <cell r="P1652"/>
          <cell r="Q1652"/>
          <cell r="R1652"/>
          <cell r="S1652"/>
          <cell r="T1652"/>
          <cell r="U1652">
            <v>9</v>
          </cell>
          <cell r="V1652" t="str">
            <v>Run to Failure</v>
          </cell>
          <cell r="W1652"/>
        </row>
        <row r="1653">
          <cell r="D1653" t="str">
            <v>MEM-PRO-022-UNL-TK1-0668</v>
          </cell>
          <cell r="E1653" t="str">
            <v>MSS-300T BIN OR P3 FLAKE BIN DIVERT VALV</v>
          </cell>
          <cell r="F1653" t="str">
            <v>flake unloading ans storage</v>
          </cell>
          <cell r="G1653" t="str">
            <v>OLD UNLOADING</v>
          </cell>
          <cell r="H1653" t="str">
            <v>TRACK 1</v>
          </cell>
          <cell r="I1653" t="str">
            <v>Pressure Switch</v>
          </cell>
          <cell r="J1653"/>
          <cell r="K1653"/>
          <cell r="L1653"/>
          <cell r="M1653"/>
          <cell r="N1653"/>
          <cell r="O1653"/>
          <cell r="P1653"/>
          <cell r="Q1653"/>
          <cell r="R1653"/>
          <cell r="S1653"/>
          <cell r="T1653"/>
          <cell r="U1653">
            <v>9</v>
          </cell>
          <cell r="V1653" t="str">
            <v>Run to Failure</v>
          </cell>
          <cell r="W1653"/>
        </row>
        <row r="1654">
          <cell r="D1654" t="str">
            <v>MEM-PRO-022-UNL-TK1-0674</v>
          </cell>
          <cell r="E1654" t="str">
            <v>MSS-TRACK 1 UNLOADING RECEIVER</v>
          </cell>
          <cell r="F1654" t="str">
            <v>flake unloading ans storage</v>
          </cell>
          <cell r="G1654" t="str">
            <v>OLD UNLOADING</v>
          </cell>
          <cell r="H1654" t="str">
            <v>TRACK 1</v>
          </cell>
          <cell r="I1654" t="str">
            <v>Analyzer/Sensor, Opacity</v>
          </cell>
          <cell r="J1654"/>
          <cell r="K1654"/>
          <cell r="L1654"/>
          <cell r="M1654"/>
          <cell r="N1654"/>
          <cell r="O1654"/>
          <cell r="P1654"/>
          <cell r="Q1654"/>
          <cell r="R1654"/>
          <cell r="S1654"/>
          <cell r="T1654"/>
          <cell r="U1654">
            <v>9</v>
          </cell>
          <cell r="V1654" t="str">
            <v>Run to Failure</v>
          </cell>
          <cell r="W1654"/>
        </row>
        <row r="1655">
          <cell r="D1655" t="str">
            <v>MEM-PRO-022-UNL-TK1-0986</v>
          </cell>
          <cell r="E1655" t="str">
            <v>MSS-TRK 1 FLK UNLOAD BOOTLIFT SYS #1</v>
          </cell>
          <cell r="F1655" t="str">
            <v>flake unloading ans storage</v>
          </cell>
          <cell r="G1655" t="str">
            <v>OLD UNLOADING</v>
          </cell>
          <cell r="H1655" t="str">
            <v>TRACK 1</v>
          </cell>
          <cell r="I1655" t="str">
            <v>Pressure Switch</v>
          </cell>
          <cell r="J1655"/>
          <cell r="K1655"/>
          <cell r="L1655"/>
          <cell r="M1655"/>
          <cell r="N1655"/>
          <cell r="O1655"/>
          <cell r="P1655"/>
          <cell r="Q1655"/>
          <cell r="R1655"/>
          <cell r="S1655"/>
          <cell r="T1655"/>
          <cell r="U1655">
            <v>9</v>
          </cell>
          <cell r="V1655" t="str">
            <v>Run to Failure</v>
          </cell>
          <cell r="W1655"/>
        </row>
        <row r="1656">
          <cell r="D1656" t="str">
            <v>MEM-PRO-022-UNL-TK1-0987</v>
          </cell>
          <cell r="E1656" t="str">
            <v>MSS-TRK 1 FLK UNLOAD BOOTLIFT SYS #2</v>
          </cell>
          <cell r="F1656" t="str">
            <v>flake unloading ans storage</v>
          </cell>
          <cell r="G1656" t="str">
            <v>OLD UNLOADING</v>
          </cell>
          <cell r="H1656" t="str">
            <v>TRACK 1</v>
          </cell>
          <cell r="I1656" t="str">
            <v>Pressure Switch</v>
          </cell>
          <cell r="J1656"/>
          <cell r="K1656"/>
          <cell r="L1656"/>
          <cell r="M1656"/>
          <cell r="N1656"/>
          <cell r="O1656"/>
          <cell r="P1656"/>
          <cell r="Q1656"/>
          <cell r="R1656"/>
          <cell r="S1656"/>
          <cell r="T1656"/>
          <cell r="U1656">
            <v>9</v>
          </cell>
          <cell r="V1656" t="str">
            <v>Run to Failure</v>
          </cell>
          <cell r="W1656"/>
        </row>
        <row r="1657">
          <cell r="D1657" t="str">
            <v>MEM-PRO-022-UNL-TK1-0988</v>
          </cell>
          <cell r="E1657" t="str">
            <v>MSS-TRK 1 FLK UNLOAD BOOTLIFT SYS #3</v>
          </cell>
          <cell r="F1657" t="str">
            <v>flake unloading ans storage</v>
          </cell>
          <cell r="G1657" t="str">
            <v>OLD UNLOADING</v>
          </cell>
          <cell r="H1657" t="str">
            <v>TRACK 1</v>
          </cell>
          <cell r="I1657" t="str">
            <v>Pressure Switch</v>
          </cell>
          <cell r="J1657"/>
          <cell r="K1657"/>
          <cell r="L1657"/>
          <cell r="M1657"/>
          <cell r="N1657"/>
          <cell r="O1657"/>
          <cell r="P1657"/>
          <cell r="Q1657"/>
          <cell r="R1657"/>
          <cell r="S1657"/>
          <cell r="T1657"/>
          <cell r="U1657">
            <v>9</v>
          </cell>
          <cell r="V1657" t="str">
            <v>Run to Failure</v>
          </cell>
          <cell r="W1657"/>
        </row>
        <row r="1658">
          <cell r="D1658" t="str">
            <v>MEM-PRO-022-UNL-TK1-0989</v>
          </cell>
          <cell r="E1658" t="str">
            <v>MSS-TRK 1 FLK UNLOAD BOOTLIFT SYS #4</v>
          </cell>
          <cell r="F1658" t="str">
            <v>flake unloading ans storage</v>
          </cell>
          <cell r="G1658" t="str">
            <v>OLD UNLOADING</v>
          </cell>
          <cell r="H1658" t="str">
            <v>TRACK 1</v>
          </cell>
          <cell r="I1658" t="str">
            <v>Pressure Switch</v>
          </cell>
          <cell r="J1658"/>
          <cell r="K1658"/>
          <cell r="L1658"/>
          <cell r="M1658"/>
          <cell r="N1658"/>
          <cell r="O1658"/>
          <cell r="P1658"/>
          <cell r="Q1658"/>
          <cell r="R1658"/>
          <cell r="S1658"/>
          <cell r="T1658"/>
          <cell r="U1658">
            <v>9</v>
          </cell>
          <cell r="V1658" t="str">
            <v>Run to Failure</v>
          </cell>
          <cell r="W1658"/>
        </row>
        <row r="1659">
          <cell r="D1659" t="str">
            <v>MEM-PRO-022-UNL-TK1-0997</v>
          </cell>
          <cell r="E1659" t="str">
            <v>MSS-TRK 1 FLK UNLOAD DOWNSTREAM XMTR #1</v>
          </cell>
          <cell r="F1659" t="str">
            <v>flake unloading ans storage</v>
          </cell>
          <cell r="G1659" t="str">
            <v>OLD UNLOADING</v>
          </cell>
          <cell r="H1659" t="str">
            <v>TRACK 1</v>
          </cell>
          <cell r="I1659" t="str">
            <v>Pressure Transmitter</v>
          </cell>
          <cell r="J1659"/>
          <cell r="K1659"/>
          <cell r="L1659"/>
          <cell r="M1659"/>
          <cell r="N1659"/>
          <cell r="O1659"/>
          <cell r="P1659"/>
          <cell r="Q1659"/>
          <cell r="R1659"/>
          <cell r="S1659"/>
          <cell r="T1659"/>
          <cell r="U1659">
            <v>9</v>
          </cell>
          <cell r="V1659" t="str">
            <v>Run to Failure</v>
          </cell>
          <cell r="W1659"/>
        </row>
        <row r="1660">
          <cell r="D1660" t="str">
            <v>MEM-PRO-022-UNL-TK1-0998</v>
          </cell>
          <cell r="E1660" t="str">
            <v>MSS-TRK 1 FLK UNLOAD UPSTREAM XMTR #2</v>
          </cell>
          <cell r="F1660" t="str">
            <v>flake unloading ans storage</v>
          </cell>
          <cell r="G1660" t="str">
            <v>OLD UNLOADING</v>
          </cell>
          <cell r="H1660" t="str">
            <v>TRACK 1</v>
          </cell>
          <cell r="I1660" t="str">
            <v>Pressure Transmitter</v>
          </cell>
          <cell r="J1660"/>
          <cell r="K1660"/>
          <cell r="L1660"/>
          <cell r="M1660"/>
          <cell r="N1660"/>
          <cell r="O1660"/>
          <cell r="P1660"/>
          <cell r="Q1660"/>
          <cell r="R1660"/>
          <cell r="S1660"/>
          <cell r="T1660"/>
          <cell r="U1660">
            <v>9</v>
          </cell>
          <cell r="V1660" t="str">
            <v>Run to Failure</v>
          </cell>
          <cell r="W1660"/>
        </row>
        <row r="1661">
          <cell r="D1661" t="str">
            <v>MEM-PRO-022-UNL-TK1-1000</v>
          </cell>
          <cell r="E1661" t="str">
            <v>MSS-FLAKE UNLOADING RAILCAR OPENER</v>
          </cell>
          <cell r="F1661" t="str">
            <v>flake unloading ans storage</v>
          </cell>
          <cell r="G1661" t="str">
            <v>OLD UNLOADING</v>
          </cell>
          <cell r="H1661" t="str">
            <v>TRACK 1</v>
          </cell>
          <cell r="I1661" t="str">
            <v>Hose, Flexible</v>
          </cell>
          <cell r="J1661"/>
          <cell r="K1661"/>
          <cell r="L1661"/>
          <cell r="M1661"/>
          <cell r="N1661"/>
          <cell r="O1661"/>
          <cell r="P1661"/>
          <cell r="Q1661"/>
          <cell r="R1661"/>
          <cell r="S1661"/>
          <cell r="T1661"/>
          <cell r="U1661">
            <v>9</v>
          </cell>
          <cell r="V1661" t="str">
            <v>Run to Failure</v>
          </cell>
          <cell r="W1661"/>
        </row>
        <row r="1662">
          <cell r="D1662" t="str">
            <v>MEM-PRO-022-UNL-TK1-5013</v>
          </cell>
          <cell r="E1662" t="str">
            <v>MSS-TRACK 1 TO CENT/EAST 800T DIVERT</v>
          </cell>
          <cell r="F1662" t="str">
            <v>flake unloading ans storage</v>
          </cell>
          <cell r="G1662" t="str">
            <v>OLD UNLOADING</v>
          </cell>
          <cell r="H1662" t="str">
            <v>TRACK 1</v>
          </cell>
          <cell r="I1662" t="str">
            <v>Valve, Control Linear Motion</v>
          </cell>
          <cell r="J1662"/>
          <cell r="K1662"/>
          <cell r="L1662"/>
          <cell r="M1662"/>
          <cell r="N1662"/>
          <cell r="O1662"/>
          <cell r="P1662"/>
          <cell r="Q1662"/>
          <cell r="R1662"/>
          <cell r="S1662"/>
          <cell r="T1662"/>
          <cell r="U1662">
            <v>9</v>
          </cell>
          <cell r="V1662" t="str">
            <v>Run to Failure</v>
          </cell>
          <cell r="W1662"/>
        </row>
        <row r="1663">
          <cell r="D1663" t="str">
            <v>MEM-PRO-022-UNL-TK1-5048</v>
          </cell>
          <cell r="E1663" t="str">
            <v>MSS-TRACK 1 TO WEST/OTHER 800T DIVERT</v>
          </cell>
          <cell r="F1663" t="str">
            <v>flake unloading ans storage</v>
          </cell>
          <cell r="G1663" t="str">
            <v>OLD UNLOADING</v>
          </cell>
          <cell r="H1663" t="str">
            <v>TRACK 1</v>
          </cell>
          <cell r="I1663" t="str">
            <v>Valve, Control Linear Motion</v>
          </cell>
          <cell r="J1663"/>
          <cell r="K1663"/>
          <cell r="L1663"/>
          <cell r="M1663"/>
          <cell r="N1663"/>
          <cell r="O1663"/>
          <cell r="P1663"/>
          <cell r="Q1663"/>
          <cell r="R1663"/>
          <cell r="S1663"/>
          <cell r="T1663"/>
          <cell r="U1663">
            <v>9</v>
          </cell>
          <cell r="V1663" t="str">
            <v>Run to Failure</v>
          </cell>
          <cell r="W1663"/>
        </row>
        <row r="1664">
          <cell r="D1664" t="str">
            <v>MEM-PRO-022-UNL-TK1-5053</v>
          </cell>
          <cell r="E1664" t="str">
            <v>MSS-TRACK 1 TO 300/800T DIVERT SLIDEGATE</v>
          </cell>
          <cell r="F1664" t="str">
            <v>flake unloading ans storage</v>
          </cell>
          <cell r="G1664" t="str">
            <v>OLD UNLOADING</v>
          </cell>
          <cell r="H1664" t="str">
            <v>TRACK 1</v>
          </cell>
          <cell r="I1664" t="str">
            <v>Valve, Control Linear Motion</v>
          </cell>
          <cell r="J1664"/>
          <cell r="K1664"/>
          <cell r="L1664"/>
          <cell r="M1664"/>
          <cell r="N1664"/>
          <cell r="O1664"/>
          <cell r="P1664"/>
          <cell r="Q1664"/>
          <cell r="R1664"/>
          <cell r="S1664"/>
          <cell r="T1664"/>
          <cell r="U1664">
            <v>9</v>
          </cell>
          <cell r="V1664" t="str">
            <v>Run to Failure</v>
          </cell>
          <cell r="W1664"/>
        </row>
        <row r="1665">
          <cell r="D1665" t="str">
            <v>MEM-PRO-022-UNL-TK3-0901</v>
          </cell>
          <cell r="E1665" t="str">
            <v>MSS-RAILCAR UNLOADING PCV</v>
          </cell>
          <cell r="F1665" t="str">
            <v>flake unloading ans storage</v>
          </cell>
          <cell r="G1665" t="str">
            <v>OLD UNLOADING</v>
          </cell>
          <cell r="H1665" t="str">
            <v>TRACK 3</v>
          </cell>
          <cell r="I1665" t="str">
            <v>Valve, Control Linear Motion</v>
          </cell>
          <cell r="J1665"/>
          <cell r="K1665"/>
          <cell r="L1665"/>
          <cell r="M1665"/>
          <cell r="N1665"/>
          <cell r="O1665"/>
          <cell r="P1665"/>
          <cell r="Q1665"/>
          <cell r="R1665"/>
          <cell r="S1665"/>
          <cell r="T1665"/>
          <cell r="U1665">
            <v>9</v>
          </cell>
          <cell r="V1665" t="str">
            <v>Run to Failure</v>
          </cell>
          <cell r="W1665"/>
        </row>
        <row r="1666">
          <cell r="D1666" t="str">
            <v>MEM-PRO-022-UNL-TK3-0903</v>
          </cell>
          <cell r="E1666" t="str">
            <v>MSS-RAILCAR UNLOADING DRAIN STRAINER</v>
          </cell>
          <cell r="F1666" t="str">
            <v>flake unloading ans storage</v>
          </cell>
          <cell r="G1666" t="str">
            <v>OLD UNLOADING</v>
          </cell>
          <cell r="H1666" t="str">
            <v>TRACK 3</v>
          </cell>
          <cell r="I1666" t="str">
            <v>Strainer</v>
          </cell>
          <cell r="J1666"/>
          <cell r="K1666"/>
          <cell r="L1666"/>
          <cell r="M1666"/>
          <cell r="N1666"/>
          <cell r="O1666"/>
          <cell r="P1666"/>
          <cell r="Q1666"/>
          <cell r="R1666"/>
          <cell r="S1666"/>
          <cell r="T1666"/>
          <cell r="U1666">
            <v>9</v>
          </cell>
          <cell r="V1666" t="str">
            <v>Run to Failure</v>
          </cell>
          <cell r="W1666"/>
        </row>
        <row r="1667">
          <cell r="D1667" t="str">
            <v>MEM-PRO-022-UNL-TK5-5011</v>
          </cell>
          <cell r="E1667" t="str">
            <v>MSS-TRACK 5 TO EAST/OTHER 800T DIVERT</v>
          </cell>
          <cell r="F1667" t="str">
            <v>flake unloading ans storage</v>
          </cell>
          <cell r="G1667" t="str">
            <v>OLD UNLOADING</v>
          </cell>
          <cell r="H1667" t="str">
            <v>TRACK 5</v>
          </cell>
          <cell r="I1667" t="str">
            <v>Valve, Control Linear Motion</v>
          </cell>
          <cell r="J1667"/>
          <cell r="K1667"/>
          <cell r="L1667"/>
          <cell r="M1667"/>
          <cell r="N1667"/>
          <cell r="O1667"/>
          <cell r="P1667"/>
          <cell r="Q1667"/>
          <cell r="R1667"/>
          <cell r="S1667"/>
          <cell r="T1667"/>
          <cell r="U1667">
            <v>9</v>
          </cell>
          <cell r="V1667" t="str">
            <v>Run to Failure</v>
          </cell>
          <cell r="W1667"/>
        </row>
        <row r="1668">
          <cell r="D1668" t="str">
            <v>MEM-PRO-022-UNL-TK5-5012</v>
          </cell>
          <cell r="E1668" t="str">
            <v>MSS-TRACK 5 TO CENT/WEST 800T DIVERT</v>
          </cell>
          <cell r="F1668" t="str">
            <v>flake unloading ans storage</v>
          </cell>
          <cell r="G1668" t="str">
            <v>OLD UNLOADING</v>
          </cell>
          <cell r="H1668" t="str">
            <v>TRACK 5</v>
          </cell>
          <cell r="I1668" t="str">
            <v>Valve, Control Linear Motion</v>
          </cell>
          <cell r="J1668"/>
          <cell r="K1668"/>
          <cell r="L1668"/>
          <cell r="M1668"/>
          <cell r="N1668"/>
          <cell r="O1668"/>
          <cell r="P1668"/>
          <cell r="Q1668"/>
          <cell r="R1668"/>
          <cell r="S1668"/>
          <cell r="T1668"/>
          <cell r="U1668">
            <v>9</v>
          </cell>
          <cell r="V1668" t="str">
            <v>Run to Failure</v>
          </cell>
          <cell r="W1668"/>
        </row>
        <row r="1669">
          <cell r="D1669" t="str">
            <v>MEM-PRO-022-UTL-IAS-4122</v>
          </cell>
          <cell r="E1669" t="str">
            <v>MSS-60 HP 800T NORTH DESSICANT DRYER</v>
          </cell>
          <cell r="F1669" t="str">
            <v>flake unloading ans storage</v>
          </cell>
          <cell r="G1669" t="str">
            <v>UTILITIES</v>
          </cell>
          <cell r="H1669" t="str">
            <v>INSTRUMENT / COMPRESSED AIR SYSTEM</v>
          </cell>
          <cell r="I1669" t="str">
            <v>Dryer, Dessicant</v>
          </cell>
          <cell r="J1669"/>
          <cell r="K1669"/>
          <cell r="L1669"/>
          <cell r="M1669"/>
          <cell r="N1669"/>
          <cell r="O1669"/>
          <cell r="P1669"/>
          <cell r="Q1669"/>
          <cell r="R1669"/>
          <cell r="S1669"/>
          <cell r="T1669"/>
          <cell r="U1669">
            <v>9</v>
          </cell>
          <cell r="V1669" t="str">
            <v>Run to Failure</v>
          </cell>
          <cell r="W1669"/>
        </row>
        <row r="1670">
          <cell r="D1670" t="str">
            <v>MEM-PRO-022-UTL-IAS-4123</v>
          </cell>
          <cell r="E1670" t="str">
            <v>MSS-60 HP 800T AIR DRYER AFTER-FILTER</v>
          </cell>
          <cell r="F1670" t="str">
            <v>flake unloading ans storage</v>
          </cell>
          <cell r="G1670" t="str">
            <v>UTILITIES</v>
          </cell>
          <cell r="H1670" t="str">
            <v>INSTRUMENT / COMPRESSED AIR SYSTEM</v>
          </cell>
          <cell r="I1670" t="str">
            <v>Filter</v>
          </cell>
          <cell r="J1670"/>
          <cell r="K1670"/>
          <cell r="L1670"/>
          <cell r="M1670"/>
          <cell r="N1670"/>
          <cell r="O1670"/>
          <cell r="P1670"/>
          <cell r="Q1670"/>
          <cell r="R1670"/>
          <cell r="S1670"/>
          <cell r="T1670"/>
          <cell r="U1670">
            <v>9</v>
          </cell>
          <cell r="V1670" t="str">
            <v>Run to Failure</v>
          </cell>
          <cell r="W1670"/>
        </row>
        <row r="1671">
          <cell r="D1671" t="str">
            <v>MEM-PRO-023-BLD-TK3-0030</v>
          </cell>
          <cell r="E1671" t="str">
            <v>MSS-RAILROAD TRACK 3</v>
          </cell>
          <cell r="F1671" t="str">
            <v>chemical unloading and storage</v>
          </cell>
          <cell r="G1671" t="str">
            <v>Buildings, Grounds &amp; lights</v>
          </cell>
          <cell r="H1671" t="str">
            <v>TRACK 3</v>
          </cell>
          <cell r="I1671"/>
          <cell r="J1671"/>
          <cell r="K1671"/>
          <cell r="L1671"/>
          <cell r="M1671"/>
          <cell r="N1671"/>
          <cell r="O1671"/>
          <cell r="P1671"/>
          <cell r="Q1671"/>
          <cell r="R1671"/>
          <cell r="S1671"/>
          <cell r="T1671"/>
          <cell r="U1671">
            <v>9</v>
          </cell>
          <cell r="V1671" t="str">
            <v>Run to Failure</v>
          </cell>
          <cell r="W1671"/>
        </row>
        <row r="1672">
          <cell r="D1672" t="str">
            <v>MEM-PRO-023-BLD-TK4-0040</v>
          </cell>
          <cell r="E1672" t="str">
            <v>MSS-RAILROAD TRACK 4</v>
          </cell>
          <cell r="F1672" t="str">
            <v>chemical unloading and storage</v>
          </cell>
          <cell r="G1672" t="str">
            <v>Buildings, Grounds &amp; lights</v>
          </cell>
          <cell r="H1672" t="str">
            <v>TRACK 4</v>
          </cell>
          <cell r="I1672"/>
          <cell r="J1672"/>
          <cell r="K1672"/>
          <cell r="L1672"/>
          <cell r="M1672"/>
          <cell r="N1672"/>
          <cell r="O1672"/>
          <cell r="P1672"/>
          <cell r="Q1672"/>
          <cell r="R1672"/>
          <cell r="S1672"/>
          <cell r="T1672"/>
          <cell r="U1672">
            <v>9</v>
          </cell>
          <cell r="V1672" t="str">
            <v>Run to Failure</v>
          </cell>
          <cell r="W1672"/>
        </row>
        <row r="1673">
          <cell r="D1673" t="str">
            <v>MEM-PRO-023-BLD-TK4-0992</v>
          </cell>
          <cell r="E1673" t="str">
            <v>RAIL UNLOADING CHEMICAL MOAT</v>
          </cell>
          <cell r="F1673" t="str">
            <v>chemical unloading and storage</v>
          </cell>
          <cell r="G1673" t="str">
            <v>Buildings, Grounds &amp; lights</v>
          </cell>
          <cell r="H1673" t="str">
            <v>TRACK 4</v>
          </cell>
          <cell r="I1673"/>
          <cell r="J1673"/>
          <cell r="K1673"/>
          <cell r="L1673"/>
          <cell r="M1673"/>
          <cell r="N1673"/>
          <cell r="O1673"/>
          <cell r="P1673"/>
          <cell r="Q1673"/>
          <cell r="R1673"/>
          <cell r="S1673"/>
          <cell r="T1673" t="str">
            <v>12-MTH CONTAINMENT INSPECTION</v>
          </cell>
          <cell r="U1673">
            <v>8</v>
          </cell>
          <cell r="V1673" t="str">
            <v>Stratagy</v>
          </cell>
          <cell r="W1673"/>
        </row>
        <row r="1674">
          <cell r="D1674" t="str">
            <v>MEM-PRO-023-DIS-CAU-1383</v>
          </cell>
          <cell r="E1674" t="str">
            <v>MSS-MN PLT CAUS STOR TK SUP FLTR TO P1</v>
          </cell>
          <cell r="F1674" t="str">
            <v>chemical unloading and storage</v>
          </cell>
          <cell r="G1674" t="str">
            <v>DISTRIBUTION</v>
          </cell>
          <cell r="H1674" t="str">
            <v>CAUSTIC STORAGE</v>
          </cell>
          <cell r="I1674" t="str">
            <v>Pump</v>
          </cell>
          <cell r="J1674"/>
          <cell r="K1674"/>
          <cell r="L1674"/>
          <cell r="M1674"/>
          <cell r="N1674"/>
          <cell r="O1674"/>
          <cell r="P1674"/>
          <cell r="Q1674"/>
          <cell r="R1674"/>
          <cell r="S1674"/>
          <cell r="T1674" t="str">
            <v>60-MTH MECH MSS CAUSTIC WK TK SUPP PUMP</v>
          </cell>
          <cell r="U1674">
            <v>8</v>
          </cell>
          <cell r="V1674" t="str">
            <v>Stratagy</v>
          </cell>
          <cell r="W1674"/>
        </row>
        <row r="1675">
          <cell r="D1675" t="str">
            <v>MEM-PRO-023-DIS-CAU-4690</v>
          </cell>
          <cell r="E1675" t="str">
            <v>P1/P3 CIP TNK CAU  ADDITIO MAG FLOW TUBE</v>
          </cell>
          <cell r="F1675" t="str">
            <v>chemical unloading and storage</v>
          </cell>
          <cell r="G1675" t="str">
            <v>DISTRIBUTION</v>
          </cell>
          <cell r="H1675" t="str">
            <v>CAUSTIC STORAGE</v>
          </cell>
          <cell r="I1675" t="str">
            <v>Flowmeter, Magnetic</v>
          </cell>
          <cell r="J1675"/>
          <cell r="K1675"/>
          <cell r="L1675"/>
          <cell r="M1675"/>
          <cell r="N1675"/>
          <cell r="O1675"/>
          <cell r="P1675"/>
          <cell r="Q1675"/>
          <cell r="R1675"/>
          <cell r="S1675"/>
          <cell r="T1675"/>
          <cell r="U1675">
            <v>9</v>
          </cell>
          <cell r="V1675" t="str">
            <v>Run to Failure</v>
          </cell>
          <cell r="W1675"/>
        </row>
        <row r="1676">
          <cell r="D1676" t="str">
            <v>MEM-PRO-023-DIS-HCL-5158</v>
          </cell>
          <cell r="E1676" t="str">
            <v>MSS-HCL TK'S FILTER #1 (STRAINER)</v>
          </cell>
          <cell r="F1676" t="str">
            <v>chemical unloading and storage</v>
          </cell>
          <cell r="G1676" t="str">
            <v>DISTRIBUTION</v>
          </cell>
          <cell r="H1676" t="str">
            <v>HYDROCHLORIC ACID</v>
          </cell>
          <cell r="I1676" t="str">
            <v>Strainer</v>
          </cell>
          <cell r="J1676"/>
          <cell r="K1676"/>
          <cell r="L1676"/>
          <cell r="M1676"/>
          <cell r="N1676"/>
          <cell r="O1676"/>
          <cell r="P1676"/>
          <cell r="Q1676"/>
          <cell r="R1676"/>
          <cell r="S1676"/>
          <cell r="T1676"/>
          <cell r="U1676">
            <v>9</v>
          </cell>
          <cell r="V1676" t="str">
            <v>Run to Failure</v>
          </cell>
          <cell r="W1676"/>
        </row>
        <row r="1677">
          <cell r="D1677" t="str">
            <v>MEM-PRO-023-DIS-HCL-5159</v>
          </cell>
          <cell r="E1677" t="str">
            <v>MSS-HCL TK'S FILTER #2 (STRAINER)</v>
          </cell>
          <cell r="F1677" t="str">
            <v>chemical unloading and storage</v>
          </cell>
          <cell r="G1677" t="str">
            <v>DISTRIBUTION</v>
          </cell>
          <cell r="H1677" t="str">
            <v>HYDROCHLORIC ACID</v>
          </cell>
          <cell r="I1677" t="str">
            <v>Strainer</v>
          </cell>
          <cell r="J1677"/>
          <cell r="K1677"/>
          <cell r="L1677"/>
          <cell r="M1677"/>
          <cell r="N1677"/>
          <cell r="O1677"/>
          <cell r="P1677"/>
          <cell r="Q1677"/>
          <cell r="R1677"/>
          <cell r="S1677"/>
          <cell r="T1677"/>
          <cell r="U1677">
            <v>9</v>
          </cell>
          <cell r="V1677" t="str">
            <v>Run to Failure</v>
          </cell>
          <cell r="W1677"/>
        </row>
        <row r="1678">
          <cell r="D1678" t="str">
            <v>MEM-PRO-023-DIS-PHO-7493</v>
          </cell>
          <cell r="E1678" t="str">
            <v>MSS-PHOS ACID TO CALPR/SHOT TNK 3-WAY FV</v>
          </cell>
          <cell r="F1678" t="str">
            <v>chemical unloading and storage</v>
          </cell>
          <cell r="G1678" t="str">
            <v>DISTRIBUTION</v>
          </cell>
          <cell r="H1678" t="str">
            <v>PHOSPHORIC ACID</v>
          </cell>
          <cell r="I1678" t="str">
            <v>Valve, Power Actuated Block</v>
          </cell>
          <cell r="J1678"/>
          <cell r="K1678"/>
          <cell r="L1678"/>
          <cell r="M1678"/>
          <cell r="N1678"/>
          <cell r="O1678"/>
          <cell r="P1678"/>
          <cell r="Q1678"/>
          <cell r="R1678"/>
          <cell r="S1678"/>
          <cell r="T1678"/>
          <cell r="U1678">
            <v>9</v>
          </cell>
          <cell r="V1678" t="str">
            <v>Run to Failure</v>
          </cell>
          <cell r="W1678"/>
        </row>
        <row r="1679">
          <cell r="D1679" t="str">
            <v>MEM-PRO-023-STS-ALK-5113</v>
          </cell>
          <cell r="E1679" t="str">
            <v>MSP-ALKALI STORAGE TK AIR SUPPLY PCV</v>
          </cell>
          <cell r="F1679" t="str">
            <v>chemical unloading and storage</v>
          </cell>
          <cell r="G1679" t="str">
            <v>STORAGE SYSTEMS</v>
          </cell>
          <cell r="H1679" t="str">
            <v>ALKALI BLEND</v>
          </cell>
          <cell r="I1679" t="str">
            <v>Valve, Safety Relief</v>
          </cell>
          <cell r="J1679"/>
          <cell r="K1679"/>
          <cell r="L1679"/>
          <cell r="M1679"/>
          <cell r="N1679"/>
          <cell r="O1679"/>
          <cell r="P1679"/>
          <cell r="Q1679"/>
          <cell r="R1679"/>
          <cell r="S1679"/>
          <cell r="T1679" t="str">
            <v>60 MTH PSMC PRV T&amp;I MSP ALKALI PRESS</v>
          </cell>
          <cell r="U1679">
            <v>8</v>
          </cell>
          <cell r="V1679" t="str">
            <v>Stratagy</v>
          </cell>
          <cell r="W1679"/>
        </row>
        <row r="1680">
          <cell r="D1680" t="str">
            <v>MEM-PRO-023-STS-CAC-6001</v>
          </cell>
          <cell r="E1680" t="str">
            <v>MSS-CaCL2 STORAGE TANK (POLYMER #1)</v>
          </cell>
          <cell r="F1680" t="str">
            <v>chemical unloading and storage</v>
          </cell>
          <cell r="G1680" t="str">
            <v>STORAGE SYSTEMS</v>
          </cell>
          <cell r="H1680" t="str">
            <v>Curd Area CIP</v>
          </cell>
          <cell r="I1680" t="str">
            <v>Tank</v>
          </cell>
          <cell r="J1680"/>
          <cell r="K1680"/>
          <cell r="L1680"/>
          <cell r="M1680"/>
          <cell r="N1680"/>
          <cell r="O1680"/>
          <cell r="P1680"/>
          <cell r="Q1680"/>
          <cell r="R1680"/>
          <cell r="S1680"/>
          <cell r="T1680"/>
          <cell r="U1680">
            <v>9</v>
          </cell>
          <cell r="V1680" t="str">
            <v>Run to Failure</v>
          </cell>
          <cell r="W1680"/>
        </row>
        <row r="1681">
          <cell r="D1681" t="str">
            <v>MEM-PRO-023-STS-CAU-0993</v>
          </cell>
          <cell r="E1681" t="str">
            <v>TRACK THREE CAUSTIC MOAT</v>
          </cell>
          <cell r="F1681" t="str">
            <v>chemical unloading and storage</v>
          </cell>
          <cell r="G1681" t="str">
            <v>STORAGE SYSTEMS</v>
          </cell>
          <cell r="H1681" t="str">
            <v>CAUSTIC STORAGE</v>
          </cell>
          <cell r="I1681" t="str">
            <v>Sump</v>
          </cell>
          <cell r="J1681"/>
          <cell r="K1681"/>
          <cell r="L1681"/>
          <cell r="M1681"/>
          <cell r="N1681"/>
          <cell r="O1681"/>
          <cell r="P1681"/>
          <cell r="Q1681"/>
          <cell r="R1681"/>
          <cell r="S1681"/>
          <cell r="T1681" t="str">
            <v>12-MTH CONTAINMENT INSPECTION</v>
          </cell>
          <cell r="U1681">
            <v>8</v>
          </cell>
          <cell r="V1681" t="str">
            <v>Stratagy</v>
          </cell>
          <cell r="W1681"/>
        </row>
        <row r="1682">
          <cell r="D1682" t="str">
            <v>MEM-PRO-023-STS-CAU-1099</v>
          </cell>
          <cell r="E1682" t="str">
            <v>MSS-CHEM TANK FARM MOAT</v>
          </cell>
          <cell r="F1682" t="str">
            <v>chemical unloading and storage</v>
          </cell>
          <cell r="G1682" t="str">
            <v>STORAGE SYSTEMS</v>
          </cell>
          <cell r="H1682" t="str">
            <v>CAUSTIC STORAGE</v>
          </cell>
          <cell r="I1682"/>
          <cell r="J1682"/>
          <cell r="K1682"/>
          <cell r="L1682"/>
          <cell r="M1682"/>
          <cell r="N1682"/>
          <cell r="O1682"/>
          <cell r="P1682"/>
          <cell r="Q1682"/>
          <cell r="R1682"/>
          <cell r="S1682"/>
          <cell r="T1682" t="str">
            <v>12-MTH CONTAINMENT INSPECTION</v>
          </cell>
          <cell r="U1682">
            <v>8</v>
          </cell>
          <cell r="V1682" t="str">
            <v>Stratagy</v>
          </cell>
          <cell r="W1682"/>
        </row>
        <row r="1683">
          <cell r="D1683" t="str">
            <v>MEM-PRO-023-STS-HCL-0991</v>
          </cell>
          <cell r="E1683" t="str">
            <v>HCL SCRUBBER MOAT</v>
          </cell>
          <cell r="F1683" t="str">
            <v>chemical unloading and storage</v>
          </cell>
          <cell r="G1683" t="str">
            <v>STORAGE SYSTEMS</v>
          </cell>
          <cell r="H1683" t="str">
            <v>HYDROCHLORIC ACID</v>
          </cell>
          <cell r="I1683"/>
          <cell r="J1683"/>
          <cell r="K1683"/>
          <cell r="L1683"/>
          <cell r="M1683"/>
          <cell r="N1683"/>
          <cell r="O1683"/>
          <cell r="P1683"/>
          <cell r="Q1683"/>
          <cell r="R1683"/>
          <cell r="S1683"/>
          <cell r="T1683" t="str">
            <v>12-MTH CONTAINMENT INSPECTION</v>
          </cell>
          <cell r="U1683">
            <v>8</v>
          </cell>
          <cell r="V1683" t="str">
            <v>Stratagy</v>
          </cell>
          <cell r="W1683"/>
        </row>
        <row r="1684">
          <cell r="D1684" t="str">
            <v>MEM-PRO-023-STS-HCL-0994</v>
          </cell>
          <cell r="E1684" t="str">
            <v>TRACK FOUR MOAT</v>
          </cell>
          <cell r="F1684" t="str">
            <v>chemical unloading and storage</v>
          </cell>
          <cell r="G1684" t="str">
            <v>STORAGE SYSTEMS</v>
          </cell>
          <cell r="H1684" t="str">
            <v>HYDROCHLORIC ACID</v>
          </cell>
          <cell r="I1684"/>
          <cell r="J1684"/>
          <cell r="K1684"/>
          <cell r="L1684"/>
          <cell r="M1684"/>
          <cell r="N1684"/>
          <cell r="O1684"/>
          <cell r="P1684"/>
          <cell r="Q1684"/>
          <cell r="R1684"/>
          <cell r="S1684"/>
          <cell r="T1684" t="str">
            <v>6-MTH CONTAINMENT INSPECTION</v>
          </cell>
          <cell r="U1684">
            <v>8</v>
          </cell>
          <cell r="V1684" t="str">
            <v>Stratagy</v>
          </cell>
          <cell r="W1684"/>
        </row>
        <row r="1685">
          <cell r="D1685" t="str">
            <v>MEM-PRO-023-STS-HCL-5161</v>
          </cell>
          <cell r="E1685" t="str">
            <v>MSS-W. HCL STORAGE TANK 30000gal FRP</v>
          </cell>
          <cell r="F1685" t="str">
            <v>chemical unloading and storage</v>
          </cell>
          <cell r="G1685" t="str">
            <v>STORAGE SYSTEMS</v>
          </cell>
          <cell r="H1685" t="str">
            <v>HYDROCHLORIC ACID</v>
          </cell>
          <cell r="I1685" t="str">
            <v>Tank</v>
          </cell>
          <cell r="J1685"/>
          <cell r="K1685"/>
          <cell r="L1685"/>
          <cell r="M1685"/>
          <cell r="N1685"/>
          <cell r="O1685"/>
          <cell r="P1685"/>
          <cell r="Q1685"/>
          <cell r="R1685"/>
          <cell r="S1685"/>
          <cell r="T1685" t="str">
            <v>24M PSM MECH HCL TANK INSPECTION</v>
          </cell>
          <cell r="U1685">
            <v>8</v>
          </cell>
          <cell r="V1685" t="str">
            <v>Stratagy</v>
          </cell>
          <cell r="W1685"/>
        </row>
        <row r="1686">
          <cell r="D1686" t="str">
            <v>MEM-PRO-023-STS-HCL-5210</v>
          </cell>
          <cell r="E1686" t="str">
            <v>HCI SCRUBBER</v>
          </cell>
          <cell r="F1686" t="str">
            <v>chemical unloading and storage</v>
          </cell>
          <cell r="G1686" t="str">
            <v>STORAGE SYSTEMS</v>
          </cell>
          <cell r="H1686" t="str">
            <v>HYDROCHLORIC ACID</v>
          </cell>
          <cell r="I1686" t="str">
            <v>Hose, Flexible</v>
          </cell>
          <cell r="J1686"/>
          <cell r="K1686"/>
          <cell r="L1686"/>
          <cell r="M1686"/>
          <cell r="N1686"/>
          <cell r="O1686"/>
          <cell r="P1686"/>
          <cell r="Q1686"/>
          <cell r="R1686"/>
          <cell r="S1686"/>
          <cell r="T1686" t="str">
            <v>24-MTH I/E MSS HCL SCRUBBER LVL MTR</v>
          </cell>
          <cell r="U1686">
            <v>8</v>
          </cell>
          <cell r="V1686" t="str">
            <v>Stratagy</v>
          </cell>
          <cell r="W1686"/>
        </row>
        <row r="1687">
          <cell r="D1687" t="str">
            <v>MEM-PRO-023-STS-LIM-4719</v>
          </cell>
          <cell r="E1687" t="str">
            <v>LIME BIN HIGH LEVEL ALARM BEACON @TR.UNL</v>
          </cell>
          <cell r="F1687" t="str">
            <v>chemical unloading and storage</v>
          </cell>
          <cell r="G1687" t="str">
            <v>STORAGE SYSTEMS</v>
          </cell>
          <cell r="H1687" t="str">
            <v>LIME SYSTEM</v>
          </cell>
          <cell r="I1687" t="str">
            <v>Annunciator</v>
          </cell>
          <cell r="J1687"/>
          <cell r="K1687"/>
          <cell r="L1687"/>
          <cell r="M1687"/>
          <cell r="N1687"/>
          <cell r="O1687"/>
          <cell r="P1687"/>
          <cell r="Q1687"/>
          <cell r="R1687"/>
          <cell r="S1687"/>
          <cell r="T1687"/>
          <cell r="U1687">
            <v>9</v>
          </cell>
          <cell r="V1687" t="str">
            <v>Run to Failure</v>
          </cell>
          <cell r="W1687"/>
        </row>
        <row r="1688">
          <cell r="D1688" t="str">
            <v>MEM-PRO-023-STS-PHO-1351</v>
          </cell>
          <cell r="E1688" t="str">
            <v>MSS-PHOS ACID STORAGE TANK (TANK FARM)</v>
          </cell>
          <cell r="F1688" t="str">
            <v>chemical unloading and storage</v>
          </cell>
          <cell r="G1688" t="str">
            <v>STORAGE SYSTEMS</v>
          </cell>
          <cell r="H1688" t="str">
            <v>PHOSPHORIC ACID</v>
          </cell>
          <cell r="I1688" t="str">
            <v>Tank</v>
          </cell>
          <cell r="J1688"/>
          <cell r="K1688"/>
          <cell r="L1688"/>
          <cell r="M1688"/>
          <cell r="N1688"/>
          <cell r="O1688"/>
          <cell r="P1688"/>
          <cell r="Q1688"/>
          <cell r="R1688"/>
          <cell r="S1688"/>
          <cell r="T1688" t="str">
            <v>24-MTH I/E PM TANK FARM PHOS TRNSMIT</v>
          </cell>
          <cell r="U1688">
            <v>8</v>
          </cell>
          <cell r="V1688" t="str">
            <v>Stratagy</v>
          </cell>
          <cell r="W1688"/>
        </row>
        <row r="1689">
          <cell r="D1689" t="str">
            <v>MEM-PRO-023-UTL-STM-5177</v>
          </cell>
          <cell r="E1689" t="str">
            <v>MSS-RAIL UNLOADING STEAM PRESS REG</v>
          </cell>
          <cell r="F1689" t="str">
            <v>chemical unloading and storage</v>
          </cell>
          <cell r="G1689" t="str">
            <v>UTILITIES</v>
          </cell>
          <cell r="H1689" t="str">
            <v>STEAM SYSTEM</v>
          </cell>
          <cell r="I1689" t="str">
            <v>Valve, Pressure Regulator</v>
          </cell>
          <cell r="J1689"/>
          <cell r="K1689"/>
          <cell r="L1689"/>
          <cell r="M1689"/>
          <cell r="N1689"/>
          <cell r="O1689"/>
          <cell r="P1689"/>
          <cell r="Q1689"/>
          <cell r="R1689"/>
          <cell r="S1689"/>
          <cell r="T1689"/>
          <cell r="U1689">
            <v>9</v>
          </cell>
          <cell r="V1689" t="str">
            <v>Run to Failure</v>
          </cell>
          <cell r="W1689"/>
        </row>
        <row r="1690">
          <cell r="D1690" t="str">
            <v>MEM-PRO-025-BLD-PPA-8500</v>
          </cell>
          <cell r="E1690" t="str">
            <v>BOILER ROOM GAS MONITOR, 8500-01</v>
          </cell>
          <cell r="F1690" t="str">
            <v>boiler steam distribution</v>
          </cell>
          <cell r="G1690" t="str">
            <v>Buildings, Grounds &amp; lights</v>
          </cell>
          <cell r="H1690" t="str">
            <v>PLANT PROCESSING AREAS</v>
          </cell>
          <cell r="I1690" t="str">
            <v>Analyzer/Sensor, Combust. Gas</v>
          </cell>
          <cell r="J1690"/>
          <cell r="K1690"/>
          <cell r="L1690"/>
          <cell r="M1690"/>
          <cell r="N1690"/>
          <cell r="O1690"/>
          <cell r="P1690"/>
          <cell r="Q1690"/>
          <cell r="R1690"/>
          <cell r="S1690"/>
          <cell r="T1690" t="str">
            <v>6-MTH BOILER GAS DETECTOR CAL</v>
          </cell>
          <cell r="U1690">
            <v>8</v>
          </cell>
          <cell r="V1690" t="str">
            <v>Stratagy</v>
          </cell>
          <cell r="W1690"/>
        </row>
        <row r="1691">
          <cell r="D1691" t="str">
            <v>MEM-PRO-025-UTL-1BL-0101</v>
          </cell>
          <cell r="E1691" t="str">
            <v>MSS-#1 BOILER ISOLATION POINTS</v>
          </cell>
          <cell r="F1691" t="str">
            <v>boiler steam distribution</v>
          </cell>
          <cell r="G1691" t="str">
            <v>UTILITIES</v>
          </cell>
          <cell r="H1691" t="str">
            <v>#1 BOILER</v>
          </cell>
          <cell r="I1691"/>
          <cell r="J1691"/>
          <cell r="K1691"/>
          <cell r="L1691"/>
          <cell r="M1691"/>
          <cell r="N1691"/>
          <cell r="O1691"/>
          <cell r="P1691"/>
          <cell r="Q1691"/>
          <cell r="R1691"/>
          <cell r="S1691"/>
          <cell r="T1691"/>
          <cell r="U1691">
            <v>9</v>
          </cell>
          <cell r="V1691" t="str">
            <v>Run to Failure</v>
          </cell>
          <cell r="W1691"/>
        </row>
        <row r="1692">
          <cell r="D1692" t="str">
            <v>MEM-PRO-025-UTL-1BL-0156</v>
          </cell>
          <cell r="E1692" t="str">
            <v>MSS-#1 BOILER SYSTEM</v>
          </cell>
          <cell r="F1692" t="str">
            <v>boiler steam distribution</v>
          </cell>
          <cell r="G1692" t="str">
            <v>UTILITIES</v>
          </cell>
          <cell r="H1692" t="str">
            <v>#1 BOILER</v>
          </cell>
          <cell r="I1692" t="str">
            <v>Temperature Measurement</v>
          </cell>
          <cell r="J1692"/>
          <cell r="K1692"/>
          <cell r="L1692"/>
          <cell r="M1692"/>
          <cell r="N1692"/>
          <cell r="O1692"/>
          <cell r="P1692"/>
          <cell r="Q1692"/>
          <cell r="R1692"/>
          <cell r="S1692"/>
          <cell r="T1692" t="str">
            <v>#1 North Boiler Outlet Air Te</v>
          </cell>
          <cell r="U1692">
            <v>8</v>
          </cell>
          <cell r="V1692" t="str">
            <v>Stratagy</v>
          </cell>
          <cell r="W1692"/>
        </row>
        <row r="1693">
          <cell r="D1693" t="str">
            <v>MEM-PRO-025-UTL-1BL-4231</v>
          </cell>
          <cell r="E1693" t="str">
            <v>MSS-#1 BOILER BLOWDOWN FLASH VESSEL</v>
          </cell>
          <cell r="F1693" t="str">
            <v>boiler steam distribution</v>
          </cell>
          <cell r="G1693" t="str">
            <v>UTILITIES</v>
          </cell>
          <cell r="H1693" t="str">
            <v>#1 BOILER</v>
          </cell>
          <cell r="I1693" t="str">
            <v>Tank</v>
          </cell>
          <cell r="J1693"/>
          <cell r="K1693"/>
          <cell r="L1693"/>
          <cell r="M1693"/>
          <cell r="N1693"/>
          <cell r="O1693"/>
          <cell r="P1693"/>
          <cell r="Q1693"/>
          <cell r="R1693"/>
          <cell r="S1693"/>
          <cell r="T1693" t="str">
            <v>36-MTH MECH PM PRESS RELIEF VALVE</v>
          </cell>
          <cell r="U1693">
            <v>8</v>
          </cell>
          <cell r="V1693" t="str">
            <v>Stratagy</v>
          </cell>
          <cell r="W1693"/>
        </row>
        <row r="1694">
          <cell r="D1694" t="str">
            <v>MEM-PRO-025-UTL-3BL-8597</v>
          </cell>
          <cell r="E1694" t="str">
            <v>MSS-#3 BOILER STEAM FLOW METER</v>
          </cell>
          <cell r="F1694" t="str">
            <v>boiler steam distribution</v>
          </cell>
          <cell r="G1694" t="str">
            <v>UTILITIES</v>
          </cell>
          <cell r="H1694" t="str">
            <v>#3 BOILER</v>
          </cell>
          <cell r="I1694" t="str">
            <v>Temperature Transmitter RTD/TC</v>
          </cell>
          <cell r="J1694"/>
          <cell r="K1694"/>
          <cell r="L1694"/>
          <cell r="M1694"/>
          <cell r="N1694"/>
          <cell r="O1694"/>
          <cell r="P1694"/>
          <cell r="Q1694"/>
          <cell r="R1694"/>
          <cell r="S1694"/>
          <cell r="T1694" t="str">
            <v>#3 CENTER BOILER STEAM FLOW</v>
          </cell>
          <cell r="U1694">
            <v>8</v>
          </cell>
          <cell r="V1694" t="str">
            <v>Stratagy</v>
          </cell>
          <cell r="W1694"/>
        </row>
        <row r="1695">
          <cell r="D1695" t="str">
            <v>MEM-PRO-025-UTL-3BL-8685</v>
          </cell>
          <cell r="E1695" t="str">
            <v>#3 BOILER SYSTEM</v>
          </cell>
          <cell r="F1695" t="str">
            <v>boiler steam distribution</v>
          </cell>
          <cell r="G1695" t="str">
            <v>UTILITIES</v>
          </cell>
          <cell r="H1695" t="str">
            <v>#3 BOILER</v>
          </cell>
          <cell r="I1695" t="str">
            <v>Hose, Flexible</v>
          </cell>
          <cell r="J1695"/>
          <cell r="K1695"/>
          <cell r="L1695"/>
          <cell r="M1695"/>
          <cell r="N1695"/>
          <cell r="O1695"/>
          <cell r="P1695"/>
          <cell r="Q1695"/>
          <cell r="R1695"/>
          <cell r="S1695"/>
          <cell r="T1695" t="str">
            <v>12-MTH MECH MSS BOILER PRESS RELIEF VAL</v>
          </cell>
          <cell r="U1695">
            <v>8</v>
          </cell>
          <cell r="V1695" t="str">
            <v>Stratagy</v>
          </cell>
          <cell r="W1695"/>
        </row>
        <row r="1696">
          <cell r="D1696" t="str">
            <v>MEM-PRO-025-UTL-4BL-4272</v>
          </cell>
          <cell r="E1696" t="str">
            <v>MSS-#4 BOILER</v>
          </cell>
          <cell r="F1696" t="str">
            <v>boiler steam distribution</v>
          </cell>
          <cell r="G1696" t="str">
            <v>UTILITIES</v>
          </cell>
          <cell r="H1696" t="str">
            <v>#4 BOILER</v>
          </cell>
          <cell r="I1696"/>
          <cell r="J1696"/>
          <cell r="K1696"/>
          <cell r="L1696"/>
          <cell r="M1696"/>
          <cell r="N1696"/>
          <cell r="O1696"/>
          <cell r="P1696"/>
          <cell r="Q1696"/>
          <cell r="R1696"/>
          <cell r="S1696"/>
          <cell r="T1696"/>
          <cell r="U1696">
            <v>9</v>
          </cell>
          <cell r="V1696" t="str">
            <v>Run to Failure</v>
          </cell>
          <cell r="W1696"/>
        </row>
        <row r="1697">
          <cell r="D1697" t="str">
            <v>MEM-PRO-025-UTL-4BL-8650</v>
          </cell>
          <cell r="E1697" t="str">
            <v>MSS-#4 BOILER SYSTEM</v>
          </cell>
          <cell r="F1697" t="str">
            <v>boiler steam distribution</v>
          </cell>
          <cell r="G1697" t="str">
            <v>UTILITIES</v>
          </cell>
          <cell r="H1697" t="str">
            <v>#4 BOILER</v>
          </cell>
          <cell r="I1697" t="str">
            <v>Hose, Flexible</v>
          </cell>
          <cell r="J1697"/>
          <cell r="K1697"/>
          <cell r="L1697"/>
          <cell r="M1697"/>
          <cell r="N1697"/>
          <cell r="O1697"/>
          <cell r="P1697"/>
          <cell r="Q1697"/>
          <cell r="R1697"/>
          <cell r="S1697"/>
          <cell r="T1697" t="str">
            <v>12-MTH MECH MSS BOILER PRESS RELIEF VAL</v>
          </cell>
          <cell r="U1697">
            <v>8</v>
          </cell>
          <cell r="V1697" t="str">
            <v>Stratagy</v>
          </cell>
          <cell r="W1697"/>
        </row>
        <row r="1698">
          <cell r="D1698" t="str">
            <v>MEM-PRO-025-UTL-BGS-6603</v>
          </cell>
          <cell r="E1698" t="str">
            <v>MSS RDF GAS OXYGEN CONTENT (ANALYZER)</v>
          </cell>
          <cell r="F1698" t="str">
            <v>boiler steam distribution</v>
          </cell>
          <cell r="G1698" t="str">
            <v>UTILITIES</v>
          </cell>
          <cell r="H1698" t="str">
            <v>BIO GAS SYSTEM</v>
          </cell>
          <cell r="I1698" t="str">
            <v>Analyzer/Sensor, Insitu Oxygen</v>
          </cell>
          <cell r="J1698"/>
          <cell r="K1698"/>
          <cell r="L1698"/>
          <cell r="M1698"/>
          <cell r="N1698"/>
          <cell r="O1698"/>
          <cell r="P1698"/>
          <cell r="Q1698"/>
          <cell r="R1698"/>
          <cell r="S1698"/>
          <cell r="T1698"/>
          <cell r="U1698">
            <v>9</v>
          </cell>
          <cell r="V1698" t="str">
            <v>Run to Failure</v>
          </cell>
          <cell r="W1698" t="str">
            <v>do not use</v>
          </cell>
        </row>
        <row r="1699">
          <cell r="D1699" t="str">
            <v>MEM-PRO-025-UTL-BGS-6604</v>
          </cell>
          <cell r="E1699" t="str">
            <v>MSS WOBBE BTU ANALYZER BTU VALUE TRANSM</v>
          </cell>
          <cell r="F1699" t="str">
            <v>boiler steam distribution</v>
          </cell>
          <cell r="G1699" t="str">
            <v>UTILITIES</v>
          </cell>
          <cell r="H1699" t="str">
            <v>BIO GAS SYSTEM</v>
          </cell>
          <cell r="I1699" t="str">
            <v>Analyzer/Sensor, Insitu Oxygen</v>
          </cell>
          <cell r="J1699"/>
          <cell r="K1699"/>
          <cell r="L1699"/>
          <cell r="M1699"/>
          <cell r="N1699"/>
          <cell r="O1699"/>
          <cell r="P1699"/>
          <cell r="Q1699"/>
          <cell r="R1699"/>
          <cell r="S1699"/>
          <cell r="T1699"/>
          <cell r="U1699">
            <v>9</v>
          </cell>
          <cell r="V1699" t="str">
            <v>Run to Failure</v>
          </cell>
          <cell r="W1699" t="str">
            <v>do not use</v>
          </cell>
        </row>
        <row r="1700">
          <cell r="D1700" t="str">
            <v>MEM-PRO-025-UTL-BGS-6605</v>
          </cell>
          <cell r="E1700" t="str">
            <v>MSS-RDF GAS FLOW COMPUTER</v>
          </cell>
          <cell r="F1700" t="str">
            <v>boiler steam distribution</v>
          </cell>
          <cell r="G1700" t="str">
            <v>UTILITIES</v>
          </cell>
          <cell r="H1700" t="str">
            <v>BIO GAS SYSTEM</v>
          </cell>
          <cell r="I1700" t="str">
            <v>Analyzer/Sensor, Insitu Oxygen</v>
          </cell>
          <cell r="J1700"/>
          <cell r="K1700"/>
          <cell r="L1700"/>
          <cell r="M1700"/>
          <cell r="N1700"/>
          <cell r="O1700"/>
          <cell r="P1700"/>
          <cell r="Q1700"/>
          <cell r="R1700"/>
          <cell r="S1700"/>
          <cell r="T1700"/>
          <cell r="U1700">
            <v>9</v>
          </cell>
          <cell r="V1700" t="str">
            <v>Run to Failure</v>
          </cell>
          <cell r="W1700" t="str">
            <v>do not use</v>
          </cell>
        </row>
        <row r="1701">
          <cell r="D1701" t="str">
            <v>MEM-PRO-025-UTL-BGS-6638</v>
          </cell>
          <cell r="E1701" t="str">
            <v>MSS VALVE, ON/OFF RDF GAS BLOCK VLV</v>
          </cell>
          <cell r="F1701" t="str">
            <v>boiler steam distribution</v>
          </cell>
          <cell r="G1701" t="str">
            <v>UTILITIES</v>
          </cell>
          <cell r="H1701" t="str">
            <v>BIO GAS SYSTEM</v>
          </cell>
          <cell r="I1701" t="str">
            <v>Valve, Actuated Block</v>
          </cell>
          <cell r="J1701"/>
          <cell r="K1701"/>
          <cell r="L1701"/>
          <cell r="M1701"/>
          <cell r="N1701"/>
          <cell r="O1701"/>
          <cell r="P1701"/>
          <cell r="Q1701"/>
          <cell r="R1701"/>
          <cell r="S1701"/>
          <cell r="T1701"/>
          <cell r="U1701">
            <v>9</v>
          </cell>
          <cell r="V1701" t="str">
            <v>Run to Failure</v>
          </cell>
          <cell r="W1701" t="str">
            <v>do not use</v>
          </cell>
        </row>
        <row r="1702">
          <cell r="D1702" t="str">
            <v>MEM-PRO-025-UTL-CHR-4281</v>
          </cell>
          <cell r="E1702" t="str">
            <v>MSS-BLOWDOWN FLASH VESSEL FLOW VALVE</v>
          </cell>
          <cell r="F1702" t="str">
            <v>boiler steam distribution</v>
          </cell>
          <cell r="G1702" t="str">
            <v>UTILITIES</v>
          </cell>
          <cell r="H1702" t="str">
            <v>Conensate / Heat Recovery</v>
          </cell>
          <cell r="I1702" t="str">
            <v>Valve, Control Linear Motion</v>
          </cell>
          <cell r="J1702"/>
          <cell r="K1702"/>
          <cell r="L1702"/>
          <cell r="M1702"/>
          <cell r="N1702"/>
          <cell r="O1702"/>
          <cell r="P1702"/>
          <cell r="Q1702"/>
          <cell r="R1702"/>
          <cell r="S1702"/>
          <cell r="T1702"/>
          <cell r="U1702">
            <v>9</v>
          </cell>
          <cell r="V1702" t="str">
            <v>Run to Failure</v>
          </cell>
          <cell r="W1702"/>
        </row>
        <row r="1703">
          <cell r="D1703" t="str">
            <v>MEM-PRO-025-UTL-CHR-8681</v>
          </cell>
          <cell r="E1703" t="str">
            <v>MSS-#4 BOILER BLOWDOWN FLASH VESSEL</v>
          </cell>
          <cell r="F1703" t="str">
            <v>boiler steam distribution</v>
          </cell>
          <cell r="G1703" t="str">
            <v>UTILITIES</v>
          </cell>
          <cell r="H1703" t="str">
            <v>Conensate / Heat Recovery</v>
          </cell>
          <cell r="I1703" t="str">
            <v>Tank</v>
          </cell>
          <cell r="J1703"/>
          <cell r="K1703"/>
          <cell r="L1703"/>
          <cell r="M1703"/>
          <cell r="N1703"/>
          <cell r="O1703"/>
          <cell r="P1703"/>
          <cell r="Q1703"/>
          <cell r="R1703"/>
          <cell r="S1703"/>
          <cell r="T1703"/>
          <cell r="U1703">
            <v>9</v>
          </cell>
          <cell r="V1703" t="str">
            <v>Run to Failure</v>
          </cell>
          <cell r="W1703"/>
        </row>
        <row r="1704">
          <cell r="D1704" t="str">
            <v>MEM-PRO-025-UTL-NDR-4226</v>
          </cell>
          <cell r="E1704" t="str">
            <v>N. DEARATOR TK SYSTEM</v>
          </cell>
          <cell r="F1704" t="str">
            <v>boiler steam distribution</v>
          </cell>
          <cell r="G1704" t="str">
            <v>UTILITIES</v>
          </cell>
          <cell r="H1704" t="str">
            <v>NORTH DEARATOR</v>
          </cell>
          <cell r="I1704" t="str">
            <v>Refrigerator</v>
          </cell>
          <cell r="J1704"/>
          <cell r="K1704"/>
          <cell r="L1704"/>
          <cell r="M1704"/>
          <cell r="N1704"/>
          <cell r="O1704"/>
          <cell r="P1704"/>
          <cell r="Q1704"/>
          <cell r="R1704"/>
          <cell r="S1704"/>
          <cell r="T1704" t="str">
            <v>12-MTH MECH MSS BOILER PRESS RELIEF VAL</v>
          </cell>
          <cell r="U1704">
            <v>8</v>
          </cell>
          <cell r="V1704" t="str">
            <v>Stratagy</v>
          </cell>
          <cell r="W1704">
            <v>1</v>
          </cell>
        </row>
        <row r="1705">
          <cell r="D1705" t="str">
            <v>MEM-PRO-025-UTL-NGS-1001</v>
          </cell>
          <cell r="E1705" t="str">
            <v>SHARED GENERAL PLANT NATURAL GAS LINES</v>
          </cell>
          <cell r="F1705" t="str">
            <v>boiler steam distribution</v>
          </cell>
          <cell r="G1705" t="str">
            <v>UTILITIES</v>
          </cell>
          <cell r="H1705" t="str">
            <v>NATURAL GAS SYSTEM</v>
          </cell>
          <cell r="I1705" t="str">
            <v>Piping, Process</v>
          </cell>
          <cell r="J1705"/>
          <cell r="K1705"/>
          <cell r="L1705"/>
          <cell r="M1705"/>
          <cell r="N1705"/>
          <cell r="O1705"/>
          <cell r="P1705"/>
          <cell r="Q1705"/>
          <cell r="R1705"/>
          <cell r="S1705"/>
          <cell r="T1705" t="str">
            <v>R: 12 M: M: FAC-MAIN GAS FLOW METER</v>
          </cell>
          <cell r="U1705">
            <v>8</v>
          </cell>
          <cell r="V1705" t="str">
            <v>Stratagy</v>
          </cell>
          <cell r="W1705"/>
        </row>
        <row r="1706">
          <cell r="D1706" t="str">
            <v>MEM-PRO-025-UTL-NGS-1002</v>
          </cell>
          <cell r="E1706" t="str">
            <v>SHARED GENERAL PLANT LFG GAS LINES</v>
          </cell>
          <cell r="F1706" t="str">
            <v>boiler steam distribution</v>
          </cell>
          <cell r="G1706" t="str">
            <v>UTILITIES</v>
          </cell>
          <cell r="H1706" t="str">
            <v>NATURAL GAS SYSTEM</v>
          </cell>
          <cell r="I1706"/>
          <cell r="J1706"/>
          <cell r="K1706"/>
          <cell r="L1706"/>
          <cell r="M1706"/>
          <cell r="N1706"/>
          <cell r="O1706"/>
          <cell r="P1706"/>
          <cell r="Q1706"/>
          <cell r="R1706"/>
          <cell r="S1706"/>
          <cell r="T1706"/>
          <cell r="U1706">
            <v>9</v>
          </cell>
          <cell r="V1706" t="str">
            <v>Run to Failure</v>
          </cell>
          <cell r="W1706"/>
        </row>
        <row r="1707">
          <cell r="D1707" t="str">
            <v>MEM-PRO-025-UTL-PWS-6551</v>
          </cell>
          <cell r="E1707" t="str">
            <v>WELL WATER TO BOILER ROOM - FLOW ELEMENT</v>
          </cell>
          <cell r="F1707" t="str">
            <v>boiler steam distribution</v>
          </cell>
          <cell r="G1707" t="str">
            <v>UTILITIES</v>
          </cell>
          <cell r="H1707" t="str">
            <v>POTABLE WATER SYSTEM</v>
          </cell>
          <cell r="I1707" t="str">
            <v>Flowmeter, Magnetic</v>
          </cell>
          <cell r="J1707"/>
          <cell r="K1707"/>
          <cell r="L1707"/>
          <cell r="M1707"/>
          <cell r="N1707"/>
          <cell r="O1707"/>
          <cell r="P1707"/>
          <cell r="Q1707"/>
          <cell r="R1707"/>
          <cell r="S1707"/>
          <cell r="T1707"/>
          <cell r="U1707">
            <v>9</v>
          </cell>
          <cell r="V1707" t="str">
            <v>Run to Failure</v>
          </cell>
          <cell r="W1707"/>
        </row>
        <row r="1708">
          <cell r="D1708" t="str">
            <v>MEM-PRO-025-UTL-RBL-0001</v>
          </cell>
          <cell r="E1708" t="str">
            <v>#2 BOILER SYSTEM</v>
          </cell>
          <cell r="F1708" t="str">
            <v>boiler steam distribution</v>
          </cell>
          <cell r="G1708" t="str">
            <v>UTILITIES</v>
          </cell>
          <cell r="H1708" t="str">
            <v>#2 BOILER</v>
          </cell>
          <cell r="I1708" t="str">
            <v>Valve</v>
          </cell>
          <cell r="J1708"/>
          <cell r="K1708"/>
          <cell r="L1708" t="str">
            <v>Add Fan</v>
          </cell>
          <cell r="M1708"/>
          <cell r="N1708"/>
          <cell r="O1708"/>
          <cell r="P1708"/>
          <cell r="Q1708"/>
          <cell r="R1708"/>
          <cell r="S1708"/>
          <cell r="T1708" t="str">
            <v>12 MTH #2 BOILER INSPECTION &amp; K6R</v>
          </cell>
          <cell r="U1708">
            <v>7</v>
          </cell>
          <cell r="V1708" t="str">
            <v>Stratagy</v>
          </cell>
          <cell r="W1708"/>
        </row>
        <row r="1709">
          <cell r="D1709" t="str">
            <v>MEM-PRO-025-UTL-RBL-0101</v>
          </cell>
          <cell r="E1709" t="str">
            <v>MSS-#2 BOILER ISOLATION POINTS</v>
          </cell>
          <cell r="F1709" t="str">
            <v>boiler steam distribution</v>
          </cell>
          <cell r="G1709" t="str">
            <v>UTILITIES</v>
          </cell>
          <cell r="H1709" t="str">
            <v>#2 BOILER</v>
          </cell>
          <cell r="I1709"/>
          <cell r="J1709"/>
          <cell r="K1709"/>
          <cell r="L1709"/>
          <cell r="M1709"/>
          <cell r="N1709"/>
          <cell r="O1709"/>
          <cell r="P1709"/>
          <cell r="Q1709"/>
          <cell r="R1709"/>
          <cell r="S1709"/>
          <cell r="T1709"/>
          <cell r="U1709">
            <v>9</v>
          </cell>
          <cell r="V1709" t="str">
            <v>Run to Failure</v>
          </cell>
          <cell r="W1709"/>
        </row>
        <row r="1710">
          <cell r="D1710" t="str">
            <v>MEM-PRO-025-UTL-STM-8853</v>
          </cell>
          <cell r="E1710" t="str">
            <v>MAIN PLANT STEAM HEADER FLOW TRANSMITTER</v>
          </cell>
          <cell r="F1710" t="str">
            <v>boiler steam distribution</v>
          </cell>
          <cell r="G1710" t="str">
            <v>UTILITIES</v>
          </cell>
          <cell r="H1710" t="str">
            <v>STEAM SYSTEM</v>
          </cell>
          <cell r="I1710" t="str">
            <v>Flowmeter, Vortex</v>
          </cell>
          <cell r="J1710"/>
          <cell r="K1710"/>
          <cell r="L1710"/>
          <cell r="M1710"/>
          <cell r="N1710"/>
          <cell r="O1710"/>
          <cell r="P1710"/>
          <cell r="Q1710"/>
          <cell r="R1710"/>
          <cell r="S1710"/>
          <cell r="T1710"/>
          <cell r="U1710">
            <v>9</v>
          </cell>
          <cell r="V1710" t="str">
            <v>Run to Failure</v>
          </cell>
          <cell r="W1710"/>
        </row>
        <row r="1711">
          <cell r="D1711" t="str">
            <v>MEM-PRO-025-UTL-WTR-4229</v>
          </cell>
          <cell r="E1711" t="str">
            <v>WATER SOFTENER SYSTEM</v>
          </cell>
          <cell r="F1711" t="str">
            <v>boiler steam distribution</v>
          </cell>
          <cell r="G1711" t="str">
            <v>UTILITIES</v>
          </cell>
          <cell r="H1711" t="str">
            <v>WATER TREATMENT</v>
          </cell>
          <cell r="I1711" t="str">
            <v>Tank</v>
          </cell>
          <cell r="J1711"/>
          <cell r="K1711"/>
          <cell r="L1711"/>
          <cell r="M1711"/>
          <cell r="N1711"/>
          <cell r="O1711"/>
          <cell r="P1711"/>
          <cell r="Q1711"/>
          <cell r="R1711"/>
          <cell r="S1711"/>
          <cell r="T1711" t="str">
            <v>Lift Table oil Leak Inspection 6 Months</v>
          </cell>
          <cell r="U1711">
            <v>8</v>
          </cell>
          <cell r="V1711" t="str">
            <v>Stratagy</v>
          </cell>
          <cell r="W1711"/>
        </row>
        <row r="1712">
          <cell r="D1712" t="str">
            <v>MEM-PRO-025-UTL-WTR-4279</v>
          </cell>
          <cell r="E1712" t="str">
            <v>MSS-#1 BOILER WATER SOFTENER</v>
          </cell>
          <cell r="F1712" t="str">
            <v>boiler steam distribution</v>
          </cell>
          <cell r="G1712" t="str">
            <v>UTILITIES</v>
          </cell>
          <cell r="H1712" t="str">
            <v>WATER TREATMENT</v>
          </cell>
          <cell r="I1712"/>
          <cell r="J1712"/>
          <cell r="K1712"/>
          <cell r="L1712"/>
          <cell r="M1712"/>
          <cell r="N1712"/>
          <cell r="O1712"/>
          <cell r="P1712"/>
          <cell r="Q1712"/>
          <cell r="R1712"/>
          <cell r="S1712"/>
          <cell r="T1712"/>
          <cell r="U1712">
            <v>9</v>
          </cell>
          <cell r="V1712" t="str">
            <v>Run to Failure</v>
          </cell>
          <cell r="W1712"/>
        </row>
        <row r="1713">
          <cell r="D1713" t="str">
            <v>MEM-PRO-025-UTL-WTR-6572</v>
          </cell>
          <cell r="E1713" t="str">
            <v>MSS-BLR CONTROL RM BRINE TK (SOFTENER)</v>
          </cell>
          <cell r="F1713" t="str">
            <v>boiler steam distribution</v>
          </cell>
          <cell r="G1713" t="str">
            <v>UTILITIES</v>
          </cell>
          <cell r="H1713" t="str">
            <v>WATER TREATMENT</v>
          </cell>
          <cell r="I1713" t="str">
            <v>Tank</v>
          </cell>
          <cell r="J1713"/>
          <cell r="K1713"/>
          <cell r="L1713"/>
          <cell r="M1713"/>
          <cell r="N1713"/>
          <cell r="O1713"/>
          <cell r="P1713"/>
          <cell r="Q1713"/>
          <cell r="R1713"/>
          <cell r="S1713"/>
          <cell r="T1713"/>
          <cell r="U1713">
            <v>9</v>
          </cell>
          <cell r="V1713" t="str">
            <v>Run to Failure</v>
          </cell>
          <cell r="W1713"/>
        </row>
        <row r="1714">
          <cell r="D1714" t="str">
            <v>MEM-PRO-025-UTL-WTR-8601</v>
          </cell>
          <cell r="E1714" t="str">
            <v>MSS-FEED WATER SOFTNER #1</v>
          </cell>
          <cell r="F1714" t="str">
            <v>boiler steam distribution</v>
          </cell>
          <cell r="G1714" t="str">
            <v>UTILITIES</v>
          </cell>
          <cell r="H1714" t="str">
            <v>WATER TREATMENT</v>
          </cell>
          <cell r="I1714" t="str">
            <v>Flowmeter, Magnetic</v>
          </cell>
          <cell r="J1714"/>
          <cell r="K1714"/>
          <cell r="L1714"/>
          <cell r="M1714"/>
          <cell r="N1714"/>
          <cell r="O1714"/>
          <cell r="P1714"/>
          <cell r="Q1714"/>
          <cell r="R1714"/>
          <cell r="S1714"/>
          <cell r="T1714"/>
          <cell r="U1714">
            <v>9</v>
          </cell>
          <cell r="V1714" t="str">
            <v>Run to Failure</v>
          </cell>
          <cell r="W1714"/>
        </row>
        <row r="1715">
          <cell r="D1715" t="str">
            <v>MEM-PRO-025-UTL-WTR-8602</v>
          </cell>
          <cell r="E1715" t="str">
            <v>MSS-CTR FEEDWTR SOFTENER 2</v>
          </cell>
          <cell r="F1715" t="str">
            <v>boiler steam distribution</v>
          </cell>
          <cell r="G1715" t="str">
            <v>UTILITIES</v>
          </cell>
          <cell r="H1715" t="str">
            <v>WATER TREATMENT</v>
          </cell>
          <cell r="I1715" t="str">
            <v>Valve, Control Linear Motion</v>
          </cell>
          <cell r="J1715"/>
          <cell r="K1715"/>
          <cell r="L1715"/>
          <cell r="M1715"/>
          <cell r="N1715"/>
          <cell r="O1715"/>
          <cell r="P1715"/>
          <cell r="Q1715"/>
          <cell r="R1715"/>
          <cell r="S1715"/>
          <cell r="T1715"/>
          <cell r="U1715">
            <v>9</v>
          </cell>
          <cell r="V1715" t="str">
            <v>Run to Failure</v>
          </cell>
          <cell r="W1715"/>
        </row>
        <row r="1716">
          <cell r="D1716" t="str">
            <v>MEM-PRO-025-UTL-WTR-8603</v>
          </cell>
          <cell r="E1716" t="str">
            <v>MSS-FEED WATER SOFTNER #3</v>
          </cell>
          <cell r="F1716" t="str">
            <v>boiler steam distribution</v>
          </cell>
          <cell r="G1716" t="str">
            <v>UTILITIES</v>
          </cell>
          <cell r="H1716" t="str">
            <v>WATER TREATMENT</v>
          </cell>
          <cell r="I1716" t="str">
            <v>Flowmeter, Magnetic</v>
          </cell>
          <cell r="J1716"/>
          <cell r="K1716"/>
          <cell r="L1716"/>
          <cell r="M1716"/>
          <cell r="N1716"/>
          <cell r="O1716"/>
          <cell r="P1716"/>
          <cell r="Q1716"/>
          <cell r="R1716"/>
          <cell r="S1716"/>
          <cell r="T1716"/>
          <cell r="U1716">
            <v>9</v>
          </cell>
          <cell r="V1716" t="str">
            <v>Run to Failure</v>
          </cell>
          <cell r="W1716"/>
        </row>
        <row r="1717">
          <cell r="D1717" t="str">
            <v>MEM-PRO-026-BLD-NSP-9219</v>
          </cell>
          <cell r="E1717" t="str">
            <v>N. PLANT W.W. TOC ANALYZERr</v>
          </cell>
          <cell r="F1717" t="str">
            <v>sewer/water treatment</v>
          </cell>
          <cell r="G1717" t="str">
            <v>Buildings, Grounds &amp; lights</v>
          </cell>
          <cell r="H1717" t="str">
            <v>NORTH SEWER PIT</v>
          </cell>
          <cell r="I1717"/>
          <cell r="J1717"/>
          <cell r="K1717"/>
          <cell r="L1717"/>
          <cell r="M1717"/>
          <cell r="N1717"/>
          <cell r="O1717"/>
          <cell r="P1717"/>
          <cell r="Q1717"/>
          <cell r="R1717"/>
          <cell r="S1717"/>
          <cell r="T1717"/>
          <cell r="U1717">
            <v>9</v>
          </cell>
          <cell r="V1717" t="str">
            <v>Run to Failure</v>
          </cell>
          <cell r="W1717"/>
        </row>
        <row r="1718">
          <cell r="D1718" t="str">
            <v>MEM-PRO-026-STS-ECS-6006</v>
          </cell>
          <cell r="E1718" t="str">
            <v>MSS-EXCESS CIP TANK (POLYMER #6)</v>
          </cell>
          <cell r="F1718" t="str">
            <v>sewer/water treatment</v>
          </cell>
          <cell r="G1718" t="str">
            <v>STORAGE SYSTEMS</v>
          </cell>
          <cell r="H1718" t="str">
            <v>EXCESS CIP STORAGE</v>
          </cell>
          <cell r="I1718" t="str">
            <v>Tank</v>
          </cell>
          <cell r="J1718"/>
          <cell r="K1718"/>
          <cell r="L1718"/>
          <cell r="M1718"/>
          <cell r="N1718"/>
          <cell r="O1718"/>
          <cell r="P1718"/>
          <cell r="Q1718"/>
          <cell r="R1718"/>
          <cell r="S1718"/>
          <cell r="T1718"/>
          <cell r="U1718">
            <v>9</v>
          </cell>
          <cell r="V1718" t="str">
            <v>Run to Failure</v>
          </cell>
          <cell r="W1718"/>
        </row>
        <row r="1719">
          <cell r="D1719" t="str">
            <v>MEM-PRO-026-STS-ECS-6007</v>
          </cell>
          <cell r="E1719" t="str">
            <v>MSS-EXCESS CIP TANK (POLYMER #7)</v>
          </cell>
          <cell r="F1719" t="str">
            <v>sewer/water treatment</v>
          </cell>
          <cell r="G1719" t="str">
            <v>STORAGE SYSTEMS</v>
          </cell>
          <cell r="H1719" t="str">
            <v>EXCESS CIP STORAGE</v>
          </cell>
          <cell r="I1719" t="str">
            <v>Tank</v>
          </cell>
          <cell r="J1719"/>
          <cell r="K1719"/>
          <cell r="L1719"/>
          <cell r="M1719"/>
          <cell r="N1719"/>
          <cell r="O1719"/>
          <cell r="P1719"/>
          <cell r="Q1719"/>
          <cell r="R1719"/>
          <cell r="S1719"/>
          <cell r="T1719"/>
          <cell r="U1719">
            <v>9</v>
          </cell>
          <cell r="V1719" t="str">
            <v>Run to Failure</v>
          </cell>
          <cell r="W1719"/>
        </row>
        <row r="1720">
          <cell r="D1720" t="str">
            <v>MEM-PRO-026-STS-ECS-6008</v>
          </cell>
          <cell r="E1720" t="str">
            <v>MSS-EXCESS CIP TANK (POLYMER #8)</v>
          </cell>
          <cell r="F1720" t="str">
            <v>sewer/water treatment</v>
          </cell>
          <cell r="G1720" t="str">
            <v>STORAGE SYSTEMS</v>
          </cell>
          <cell r="H1720" t="str">
            <v>EXCESS CIP STORAGE</v>
          </cell>
          <cell r="I1720" t="str">
            <v>Tank</v>
          </cell>
          <cell r="J1720"/>
          <cell r="K1720"/>
          <cell r="L1720"/>
          <cell r="M1720"/>
          <cell r="N1720"/>
          <cell r="O1720"/>
          <cell r="P1720"/>
          <cell r="Q1720"/>
          <cell r="R1720"/>
          <cell r="S1720"/>
          <cell r="T1720"/>
          <cell r="U1720">
            <v>9</v>
          </cell>
          <cell r="V1720" t="str">
            <v>Run to Failure</v>
          </cell>
          <cell r="W1720"/>
        </row>
        <row r="1721">
          <cell r="D1721" t="str">
            <v>MEM-PRO-026-STS-ECS-6009</v>
          </cell>
          <cell r="E1721" t="str">
            <v>MSS-EXCESS CIP TANK (POLYMER #9)</v>
          </cell>
          <cell r="F1721" t="str">
            <v>sewer/water treatment</v>
          </cell>
          <cell r="G1721" t="str">
            <v>STORAGE SYSTEMS</v>
          </cell>
          <cell r="H1721" t="str">
            <v>EXCESS CIP STORAGE</v>
          </cell>
          <cell r="I1721" t="str">
            <v>Tank</v>
          </cell>
          <cell r="J1721"/>
          <cell r="K1721"/>
          <cell r="L1721"/>
          <cell r="M1721"/>
          <cell r="N1721"/>
          <cell r="O1721"/>
          <cell r="P1721"/>
          <cell r="Q1721"/>
          <cell r="R1721"/>
          <cell r="S1721"/>
          <cell r="T1721"/>
          <cell r="U1721">
            <v>9</v>
          </cell>
          <cell r="V1721" t="str">
            <v>Run to Failure</v>
          </cell>
          <cell r="W1721"/>
        </row>
        <row r="1722">
          <cell r="D1722" t="str">
            <v>MEM-PRO-026-STS-NES-2728</v>
          </cell>
          <cell r="E1722" t="str">
            <v>LIME SLURRY RECIRC/FLOOR DRAIN 3-WAY FV</v>
          </cell>
          <cell r="F1722" t="str">
            <v>sewer/water treatment</v>
          </cell>
          <cell r="G1722" t="str">
            <v>STORAGE SYSTEMS</v>
          </cell>
          <cell r="H1722" t="str">
            <v>NEUTRALIZATION SYSTEM</v>
          </cell>
          <cell r="I1722" t="str">
            <v>Valve, Control Linear Motion</v>
          </cell>
          <cell r="J1722"/>
          <cell r="K1722"/>
          <cell r="L1722"/>
          <cell r="M1722"/>
          <cell r="N1722"/>
          <cell r="O1722"/>
          <cell r="P1722"/>
          <cell r="Q1722"/>
          <cell r="R1722"/>
          <cell r="S1722"/>
          <cell r="T1722"/>
          <cell r="U1722">
            <v>9</v>
          </cell>
          <cell r="V1722" t="str">
            <v>Run to Failure</v>
          </cell>
          <cell r="W1722"/>
        </row>
        <row r="1723">
          <cell r="D1723" t="str">
            <v>MEM-PRO-026-STS-NES-2730</v>
          </cell>
          <cell r="E1723" t="str">
            <v>MSS-LIME SLURRY TO SOUTH SEWER PIT FCV</v>
          </cell>
          <cell r="F1723" t="str">
            <v>sewer/water treatment</v>
          </cell>
          <cell r="G1723" t="str">
            <v>STORAGE SYSTEMS</v>
          </cell>
          <cell r="H1723" t="str">
            <v>NEUTRALIZATION SYSTEM</v>
          </cell>
          <cell r="I1723" t="str">
            <v>Valve, Control Linear Motion</v>
          </cell>
          <cell r="J1723"/>
          <cell r="K1723"/>
          <cell r="L1723"/>
          <cell r="M1723"/>
          <cell r="N1723"/>
          <cell r="O1723"/>
          <cell r="P1723"/>
          <cell r="Q1723"/>
          <cell r="R1723"/>
          <cell r="S1723"/>
          <cell r="T1723"/>
          <cell r="U1723">
            <v>9</v>
          </cell>
          <cell r="V1723" t="str">
            <v>Run to Failure</v>
          </cell>
          <cell r="W1723"/>
        </row>
        <row r="1724">
          <cell r="D1724" t="str">
            <v>MEM-PRO-026-STS-NES-3001</v>
          </cell>
          <cell r="E1724" t="str">
            <v>MS2P-LIME FEEDER VENT FILTER</v>
          </cell>
          <cell r="F1724" t="str">
            <v>sewer/water treatment</v>
          </cell>
          <cell r="G1724" t="str">
            <v>STORAGE SYSTEMS</v>
          </cell>
          <cell r="H1724" t="str">
            <v>NEUTRALIZATION SYSTEM</v>
          </cell>
          <cell r="I1724" t="str">
            <v>Tank</v>
          </cell>
          <cell r="J1724"/>
          <cell r="K1724"/>
          <cell r="L1724"/>
          <cell r="M1724"/>
          <cell r="N1724"/>
          <cell r="O1724"/>
          <cell r="P1724"/>
          <cell r="Q1724"/>
          <cell r="R1724"/>
          <cell r="S1724"/>
          <cell r="T1724"/>
          <cell r="U1724">
            <v>9</v>
          </cell>
          <cell r="V1724" t="str">
            <v>Run to Failure</v>
          </cell>
          <cell r="W1724"/>
        </row>
        <row r="1725">
          <cell r="D1725" t="str">
            <v>MEM-PRO-026-STS-NES-3084</v>
          </cell>
          <cell r="E1725" t="str">
            <v>MS2P-FLAKE LIME LUMP BREAKER</v>
          </cell>
          <cell r="F1725" t="str">
            <v>sewer/water treatment</v>
          </cell>
          <cell r="G1725" t="str">
            <v>STORAGE SYSTEMS</v>
          </cell>
          <cell r="H1725" t="str">
            <v>NEUTRALIZATION SYSTEM</v>
          </cell>
          <cell r="I1725"/>
          <cell r="J1725"/>
          <cell r="K1725"/>
          <cell r="L1725"/>
          <cell r="M1725"/>
          <cell r="N1725"/>
          <cell r="O1725"/>
          <cell r="P1725"/>
          <cell r="Q1725"/>
          <cell r="R1725"/>
          <cell r="S1725"/>
          <cell r="T1725"/>
          <cell r="U1725">
            <v>9</v>
          </cell>
          <cell r="V1725" t="str">
            <v>Run to Failure</v>
          </cell>
          <cell r="W1725"/>
        </row>
        <row r="1726">
          <cell r="D1726" t="str">
            <v>MEM-PRO-026-STS-NES-3094</v>
          </cell>
          <cell r="E1726" t="str">
            <v>MS2P-LIME BIN</v>
          </cell>
          <cell r="F1726" t="str">
            <v>sewer/water treatment</v>
          </cell>
          <cell r="G1726" t="str">
            <v>STORAGE SYSTEMS</v>
          </cell>
          <cell r="H1726" t="str">
            <v>NEUTRALIZATION SYSTEM</v>
          </cell>
          <cell r="I1726" t="str">
            <v>Level Transmitter, Capacit-RF</v>
          </cell>
          <cell r="J1726"/>
          <cell r="K1726"/>
          <cell r="L1726"/>
          <cell r="M1726"/>
          <cell r="N1726"/>
          <cell r="O1726"/>
          <cell r="P1726"/>
          <cell r="Q1726"/>
          <cell r="R1726"/>
          <cell r="S1726"/>
          <cell r="T1726" t="str">
            <v>60 MTH PSM MECH RUPTURE DISC PM</v>
          </cell>
          <cell r="U1726">
            <v>8</v>
          </cell>
          <cell r="V1726" t="str">
            <v>Stratagy</v>
          </cell>
          <cell r="W1726"/>
        </row>
        <row r="1727">
          <cell r="D1727" t="str">
            <v>MEM-PRO-026-STS-NES-3097</v>
          </cell>
          <cell r="E1727" t="str">
            <v>MS2P-LIME BIN LIVE BOTTOM</v>
          </cell>
          <cell r="F1727" t="str">
            <v>sewer/water treatment</v>
          </cell>
          <cell r="G1727" t="str">
            <v>STORAGE SYSTEMS</v>
          </cell>
          <cell r="H1727" t="str">
            <v>NEUTRALIZATION SYSTEM</v>
          </cell>
          <cell r="I1727"/>
          <cell r="J1727"/>
          <cell r="K1727"/>
          <cell r="L1727"/>
          <cell r="M1727"/>
          <cell r="N1727"/>
          <cell r="O1727"/>
          <cell r="P1727"/>
          <cell r="Q1727"/>
          <cell r="R1727"/>
          <cell r="S1727"/>
          <cell r="T1727"/>
          <cell r="U1727">
            <v>9</v>
          </cell>
          <cell r="V1727" t="str">
            <v>Run to Failure</v>
          </cell>
          <cell r="W1727"/>
        </row>
        <row r="1728">
          <cell r="D1728" t="str">
            <v>MEM-PRO-026-STS-NES-3099</v>
          </cell>
          <cell r="E1728" t="str">
            <v>MS2P-LIME FEEDER</v>
          </cell>
          <cell r="F1728" t="str">
            <v>sewer/water treatment</v>
          </cell>
          <cell r="G1728" t="str">
            <v>STORAGE SYSTEMS</v>
          </cell>
          <cell r="H1728" t="str">
            <v>NEUTRALIZATION SYSTEM</v>
          </cell>
          <cell r="I1728" t="str">
            <v>Motor AC</v>
          </cell>
          <cell r="J1728"/>
          <cell r="K1728"/>
          <cell r="L1728"/>
          <cell r="M1728"/>
          <cell r="N1728"/>
          <cell r="O1728"/>
          <cell r="P1728"/>
          <cell r="Q1728"/>
          <cell r="R1728"/>
          <cell r="S1728"/>
          <cell r="T1728"/>
          <cell r="U1728">
            <v>9</v>
          </cell>
          <cell r="V1728" t="str">
            <v>Run to Failure</v>
          </cell>
          <cell r="W1728"/>
        </row>
        <row r="1729">
          <cell r="D1729" t="str">
            <v>MEM-PRO-026-STS-NES-5620</v>
          </cell>
          <cell r="E1729" t="str">
            <v>MSS-WASTE WATER NEUTRALIZATION PIT</v>
          </cell>
          <cell r="F1729" t="str">
            <v>sewer/water treatment</v>
          </cell>
          <cell r="G1729" t="str">
            <v>STORAGE SYSTEMS</v>
          </cell>
          <cell r="H1729" t="str">
            <v>NEUTRALIZATION SYSTEM</v>
          </cell>
          <cell r="I1729" t="str">
            <v>Analyzer, PH-ORP Transmitter</v>
          </cell>
          <cell r="J1729"/>
          <cell r="K1729"/>
          <cell r="L1729"/>
          <cell r="M1729"/>
          <cell r="N1729"/>
          <cell r="O1729"/>
          <cell r="P1729"/>
          <cell r="Q1729"/>
          <cell r="R1729"/>
          <cell r="S1729"/>
          <cell r="T1729" t="str">
            <v>AT 12-MTH N PLANT SEWER pH CONTROL VALVE</v>
          </cell>
          <cell r="U1729">
            <v>8</v>
          </cell>
          <cell r="V1729" t="str">
            <v>Stratagy</v>
          </cell>
          <cell r="W1729"/>
        </row>
        <row r="1730">
          <cell r="D1730" t="str">
            <v>MEM-PRO-026-STS-NES-8605</v>
          </cell>
          <cell r="E1730" t="str">
            <v>MSS-WASTE WTR FINAL NEUTRALIZATION TANKM</v>
          </cell>
          <cell r="F1730" t="str">
            <v>sewer/water treatment</v>
          </cell>
          <cell r="G1730" t="str">
            <v>STORAGE SYSTEMS</v>
          </cell>
          <cell r="H1730" t="str">
            <v>NEUTRALIZATION SYSTEM</v>
          </cell>
          <cell r="I1730" t="str">
            <v>Flowmeter, Magnetic</v>
          </cell>
          <cell r="J1730"/>
          <cell r="K1730"/>
          <cell r="L1730"/>
          <cell r="M1730"/>
          <cell r="N1730"/>
          <cell r="O1730"/>
          <cell r="P1730"/>
          <cell r="Q1730"/>
          <cell r="R1730"/>
          <cell r="S1730"/>
          <cell r="T1730" t="str">
            <v>12 MTH N. PLANT W.W. FLOW CALIBRATION</v>
          </cell>
          <cell r="U1730">
            <v>8</v>
          </cell>
          <cell r="V1730" t="str">
            <v>Stratagy</v>
          </cell>
          <cell r="W1730"/>
        </row>
        <row r="1731">
          <cell r="D1731" t="str">
            <v>MEM-PRO-026-STS-NES-9225</v>
          </cell>
          <cell r="E1731" t="str">
            <v>N. PLANT W.W. CAUSTIC FLOW TRANSMITTER</v>
          </cell>
          <cell r="F1731" t="str">
            <v>sewer/water treatment</v>
          </cell>
          <cell r="G1731" t="str">
            <v>STORAGE SYSTEMS</v>
          </cell>
          <cell r="H1731" t="str">
            <v>NEUTRALIZATION SYSTEM</v>
          </cell>
          <cell r="I1731" t="str">
            <v>Flowmeter, Magnetic</v>
          </cell>
          <cell r="J1731"/>
          <cell r="K1731"/>
          <cell r="L1731"/>
          <cell r="M1731"/>
          <cell r="N1731"/>
          <cell r="O1731"/>
          <cell r="P1731"/>
          <cell r="Q1731"/>
          <cell r="R1731"/>
          <cell r="S1731"/>
          <cell r="T1731"/>
          <cell r="U1731">
            <v>9</v>
          </cell>
          <cell r="V1731" t="str">
            <v>Run to Failure</v>
          </cell>
          <cell r="W1731"/>
        </row>
        <row r="1732">
          <cell r="D1732" t="str">
            <v>MEM-PRO-026-STS-NES-9226</v>
          </cell>
          <cell r="E1732" t="str">
            <v>N. PLANT W.W. CAUSTIC FLOW CONTROL VLV</v>
          </cell>
          <cell r="F1732" t="str">
            <v>sewer/water treatment</v>
          </cell>
          <cell r="G1732" t="str">
            <v>STORAGE SYSTEMS</v>
          </cell>
          <cell r="H1732" t="str">
            <v>NEUTRALIZATION SYSTEM</v>
          </cell>
          <cell r="I1732" t="str">
            <v>Valve, Control Linear Motion</v>
          </cell>
          <cell r="J1732"/>
          <cell r="K1732"/>
          <cell r="L1732"/>
          <cell r="M1732"/>
          <cell r="N1732"/>
          <cell r="O1732"/>
          <cell r="P1732"/>
          <cell r="Q1732"/>
          <cell r="R1732"/>
          <cell r="S1732"/>
          <cell r="T1732"/>
          <cell r="U1732">
            <v>9</v>
          </cell>
          <cell r="V1732" t="str">
            <v>Run to Failure</v>
          </cell>
          <cell r="W1732"/>
        </row>
        <row r="1733">
          <cell r="D1733" t="str">
            <v>MEM-PRO-026-STS-NES-9227</v>
          </cell>
          <cell r="E1733" t="str">
            <v>N. PLANT W.W. HCL BLOCK</v>
          </cell>
          <cell r="F1733" t="str">
            <v>sewer/water treatment</v>
          </cell>
          <cell r="G1733" t="str">
            <v>STORAGE SYSTEMS</v>
          </cell>
          <cell r="H1733" t="str">
            <v>NEUTRALIZATION SYSTEM</v>
          </cell>
          <cell r="I1733" t="str">
            <v>Valve, Actuated Block</v>
          </cell>
          <cell r="J1733"/>
          <cell r="K1733"/>
          <cell r="L1733"/>
          <cell r="M1733"/>
          <cell r="N1733"/>
          <cell r="O1733"/>
          <cell r="P1733"/>
          <cell r="Q1733"/>
          <cell r="R1733"/>
          <cell r="S1733"/>
          <cell r="T1733"/>
          <cell r="U1733">
            <v>9</v>
          </cell>
          <cell r="V1733" t="str">
            <v>Run to Failure</v>
          </cell>
          <cell r="W1733"/>
        </row>
        <row r="1734">
          <cell r="D1734" t="str">
            <v>MEM-PRO-026-STS-NES-9228</v>
          </cell>
          <cell r="E1734" t="str">
            <v>N. PLANT W.W. HCL FLOW TRANSMITTER</v>
          </cell>
          <cell r="F1734" t="str">
            <v>sewer/water treatment</v>
          </cell>
          <cell r="G1734" t="str">
            <v>STORAGE SYSTEMS</v>
          </cell>
          <cell r="H1734" t="str">
            <v>NEUTRALIZATION SYSTEM</v>
          </cell>
          <cell r="I1734" t="str">
            <v>Flowmeter, Magnetic</v>
          </cell>
          <cell r="J1734"/>
          <cell r="K1734"/>
          <cell r="L1734"/>
          <cell r="M1734"/>
          <cell r="N1734"/>
          <cell r="O1734"/>
          <cell r="P1734"/>
          <cell r="Q1734"/>
          <cell r="R1734"/>
          <cell r="S1734"/>
          <cell r="T1734"/>
          <cell r="U1734">
            <v>9</v>
          </cell>
          <cell r="V1734" t="str">
            <v>Run to Failure</v>
          </cell>
          <cell r="W1734"/>
        </row>
        <row r="1735">
          <cell r="D1735" t="str">
            <v>MEM-PRO-026-STS-NES-9229</v>
          </cell>
          <cell r="E1735" t="str">
            <v>N. PLANT W.W. HCL CONTROL VLV</v>
          </cell>
          <cell r="F1735" t="str">
            <v>sewer/water treatment</v>
          </cell>
          <cell r="G1735" t="str">
            <v>STORAGE SYSTEMS</v>
          </cell>
          <cell r="H1735" t="str">
            <v>NEUTRALIZATION SYSTEM</v>
          </cell>
          <cell r="I1735" t="str">
            <v>Valve, Control Linear Motion</v>
          </cell>
          <cell r="J1735"/>
          <cell r="K1735"/>
          <cell r="L1735"/>
          <cell r="M1735"/>
          <cell r="N1735"/>
          <cell r="O1735"/>
          <cell r="P1735"/>
          <cell r="Q1735"/>
          <cell r="R1735"/>
          <cell r="S1735"/>
          <cell r="T1735"/>
          <cell r="U1735">
            <v>9</v>
          </cell>
          <cell r="V1735" t="str">
            <v>Run to Failure</v>
          </cell>
          <cell r="W1735"/>
        </row>
        <row r="1736">
          <cell r="D1736" t="str">
            <v>MEM-PRO-026-STS-NSP-1099</v>
          </cell>
          <cell r="E1736" t="str">
            <v>SHARED SEWER CONTAINMENT</v>
          </cell>
          <cell r="F1736" t="str">
            <v>sewer/water treatment</v>
          </cell>
          <cell r="G1736" t="str">
            <v>STORAGE SYSTEMS</v>
          </cell>
          <cell r="H1736" t="str">
            <v>NORTH SEWER PIT</v>
          </cell>
          <cell r="I1736" t="str">
            <v>Tank</v>
          </cell>
          <cell r="J1736"/>
          <cell r="K1736"/>
          <cell r="L1736"/>
          <cell r="M1736"/>
          <cell r="N1736"/>
          <cell r="O1736"/>
          <cell r="P1736"/>
          <cell r="Q1736"/>
          <cell r="R1736"/>
          <cell r="S1736"/>
          <cell r="T1736" t="str">
            <v>6-MTH CONTAINMENT INSPECTION</v>
          </cell>
          <cell r="U1736">
            <v>8</v>
          </cell>
          <cell r="V1736" t="str">
            <v>Stratagy</v>
          </cell>
          <cell r="W1736"/>
        </row>
        <row r="1737">
          <cell r="D1737" t="str">
            <v>MEM-PRO-026-STS-SSP-3904</v>
          </cell>
          <cell r="E1737" t="str">
            <v>MS2P-PROCESS DEFOAMER WEIGH PLATFORM #1</v>
          </cell>
          <cell r="F1737" t="str">
            <v>sewer/water treatment</v>
          </cell>
          <cell r="G1737" t="str">
            <v>STORAGE SYSTEMS</v>
          </cell>
          <cell r="H1737" t="str">
            <v>SOUTH SEWER PIT</v>
          </cell>
          <cell r="I1737"/>
          <cell r="J1737"/>
          <cell r="K1737"/>
          <cell r="L1737"/>
          <cell r="M1737"/>
          <cell r="N1737"/>
          <cell r="O1737"/>
          <cell r="P1737"/>
          <cell r="Q1737"/>
          <cell r="R1737"/>
          <cell r="S1737"/>
          <cell r="T1737"/>
          <cell r="U1737">
            <v>9</v>
          </cell>
          <cell r="V1737" t="str">
            <v>Run to Failure</v>
          </cell>
          <cell r="W1737"/>
        </row>
        <row r="1738">
          <cell r="D1738" t="str">
            <v>MEM-PRO-026-STS-SSP-3905</v>
          </cell>
          <cell r="E1738" t="str">
            <v>MS2P-PROCESS DEFOAMER WEIGH PLATFORM #2</v>
          </cell>
          <cell r="F1738" t="str">
            <v>sewer/water treatment</v>
          </cell>
          <cell r="G1738" t="str">
            <v>STORAGE SYSTEMS</v>
          </cell>
          <cell r="H1738" t="str">
            <v>SOUTH SEWER PIT</v>
          </cell>
          <cell r="I1738" t="str">
            <v>Weight Scale</v>
          </cell>
          <cell r="J1738"/>
          <cell r="K1738"/>
          <cell r="L1738"/>
          <cell r="M1738"/>
          <cell r="N1738"/>
          <cell r="O1738"/>
          <cell r="P1738"/>
          <cell r="Q1738"/>
          <cell r="R1738"/>
          <cell r="S1738"/>
          <cell r="T1738"/>
          <cell r="U1738">
            <v>9</v>
          </cell>
          <cell r="V1738" t="str">
            <v>Run to Failure</v>
          </cell>
          <cell r="W1738"/>
        </row>
        <row r="1739">
          <cell r="D1739" t="str">
            <v>MEM-PRO-026-STS-SSP-3909</v>
          </cell>
          <cell r="E1739" t="str">
            <v>MS2P-SEWER DEFOAMER WEIGH PLATFORM</v>
          </cell>
          <cell r="F1739" t="str">
            <v>sewer/water treatment</v>
          </cell>
          <cell r="G1739" t="str">
            <v>STORAGE SYSTEMS</v>
          </cell>
          <cell r="H1739" t="str">
            <v>SOUTH SEWER PIT</v>
          </cell>
          <cell r="I1739" t="str">
            <v>Weight Scale</v>
          </cell>
          <cell r="J1739"/>
          <cell r="K1739"/>
          <cell r="L1739"/>
          <cell r="M1739"/>
          <cell r="N1739"/>
          <cell r="O1739"/>
          <cell r="P1739"/>
          <cell r="Q1739"/>
          <cell r="R1739"/>
          <cell r="S1739"/>
          <cell r="T1739"/>
          <cell r="U1739">
            <v>9</v>
          </cell>
          <cell r="V1739" t="str">
            <v>Run to Failure</v>
          </cell>
          <cell r="W1739"/>
        </row>
        <row r="1740">
          <cell r="D1740" t="str">
            <v>MEM-PRO-026-STS-SSP-5601</v>
          </cell>
          <cell r="E1740" t="str">
            <v>SOUTH PLANT SEWER</v>
          </cell>
          <cell r="F1740" t="str">
            <v>sewer/water treatment</v>
          </cell>
          <cell r="G1740" t="str">
            <v>STORAGE SYSTEMS</v>
          </cell>
          <cell r="H1740" t="str">
            <v>SOUTH SEWER PIT</v>
          </cell>
          <cell r="I1740" t="str">
            <v>Weight Scale</v>
          </cell>
          <cell r="J1740"/>
          <cell r="K1740"/>
          <cell r="L1740"/>
          <cell r="M1740"/>
          <cell r="N1740"/>
          <cell r="O1740"/>
          <cell r="P1740"/>
          <cell r="Q1740"/>
          <cell r="R1740"/>
          <cell r="S1740"/>
          <cell r="T1740" t="str">
            <v>12-MTH SOUTH SEWER LEVEL TRANSMITTER</v>
          </cell>
          <cell r="U1740">
            <v>8</v>
          </cell>
          <cell r="V1740" t="str">
            <v>Stratagy</v>
          </cell>
          <cell r="W1740"/>
        </row>
        <row r="1741">
          <cell r="D1741" t="str">
            <v>MEM-PRO-026-UTL-PWS-5627</v>
          </cell>
          <cell r="E1741" t="str">
            <v>MSS-WASTE WTR DOMEST WTR BKFLOW PREVENT</v>
          </cell>
          <cell r="F1741" t="str">
            <v>sewer/water treatment</v>
          </cell>
          <cell r="G1741" t="str">
            <v>UTILITIES</v>
          </cell>
          <cell r="H1741" t="str">
            <v>POTABLE WATER SYSTEM</v>
          </cell>
          <cell r="I1741"/>
          <cell r="J1741"/>
          <cell r="K1741"/>
          <cell r="L1741"/>
          <cell r="M1741"/>
          <cell r="N1741"/>
          <cell r="O1741"/>
          <cell r="P1741"/>
          <cell r="Q1741"/>
          <cell r="R1741"/>
          <cell r="S1741"/>
          <cell r="T1741"/>
          <cell r="U1741">
            <v>9</v>
          </cell>
          <cell r="V1741" t="str">
            <v>Run to Failure</v>
          </cell>
          <cell r="W1741"/>
        </row>
        <row r="1742">
          <cell r="D1742" t="str">
            <v>MEM-PRO-027-PSA-HPA-5016</v>
          </cell>
          <cell r="E1742" t="str">
            <v>Primary Switch 1, 23KV</v>
          </cell>
          <cell r="F1742" t="str">
            <v>electrical power distribution</v>
          </cell>
          <cell r="G1742" t="str">
            <v>Incoming Primary Switch 1</v>
          </cell>
          <cell r="H1742" t="str">
            <v>High Voltage, PS1</v>
          </cell>
          <cell r="I1742" t="str">
            <v>Switchgear, Electrical</v>
          </cell>
          <cell r="J1742"/>
          <cell r="K1742"/>
          <cell r="L1742"/>
          <cell r="M1742"/>
          <cell r="N1742"/>
          <cell r="O1742"/>
          <cell r="P1742"/>
          <cell r="Q1742"/>
          <cell r="R1742"/>
          <cell r="S1742"/>
          <cell r="T1742"/>
          <cell r="U1742">
            <v>9</v>
          </cell>
          <cell r="V1742" t="str">
            <v>Run to Failure</v>
          </cell>
          <cell r="W1742"/>
        </row>
        <row r="1743">
          <cell r="D1743" t="str">
            <v>MEM-PRO-027-PSA-HPA-8821</v>
          </cell>
          <cell r="E1743" t="str">
            <v>Unit Sub 16 23KV Primary Switch</v>
          </cell>
          <cell r="F1743" t="str">
            <v>electrical power distribution</v>
          </cell>
          <cell r="G1743" t="str">
            <v>Incoming Primary Switch 1</v>
          </cell>
          <cell r="H1743" t="str">
            <v>High Voltage, PS1</v>
          </cell>
          <cell r="I1743" t="str">
            <v>Switch</v>
          </cell>
          <cell r="J1743"/>
          <cell r="K1743"/>
          <cell r="L1743"/>
          <cell r="M1743"/>
          <cell r="N1743"/>
          <cell r="O1743"/>
          <cell r="P1743"/>
          <cell r="Q1743"/>
          <cell r="R1743"/>
          <cell r="S1743"/>
          <cell r="T1743"/>
          <cell r="U1743">
            <v>9</v>
          </cell>
          <cell r="V1743" t="str">
            <v>Run to Failure</v>
          </cell>
          <cell r="W1743"/>
        </row>
        <row r="1744">
          <cell r="D1744" t="str">
            <v>MEM-PRO-027-PSA-HPA-882102</v>
          </cell>
          <cell r="E1744" t="str">
            <v>Unit Sub 16 Transformer</v>
          </cell>
          <cell r="F1744" t="str">
            <v>electrical power distribution</v>
          </cell>
          <cell r="G1744" t="str">
            <v>Incoming Primary Switch 1</v>
          </cell>
          <cell r="H1744" t="str">
            <v>High Voltage, PS1</v>
          </cell>
          <cell r="I1744" t="str">
            <v>Valve, Control Linear Motion</v>
          </cell>
          <cell r="J1744"/>
          <cell r="K1744"/>
          <cell r="L1744"/>
          <cell r="M1744"/>
          <cell r="N1744" t="str">
            <v>Yes</v>
          </cell>
          <cell r="O1744"/>
          <cell r="P1744"/>
          <cell r="Q1744"/>
          <cell r="R1744"/>
          <cell r="S1744"/>
          <cell r="T1744"/>
          <cell r="U1744">
            <v>8</v>
          </cell>
          <cell r="V1744" t="str">
            <v>Stratagy</v>
          </cell>
          <cell r="W1744"/>
        </row>
        <row r="1745">
          <cell r="D1745" t="str">
            <v>MEM-PRO-027-PSA-LPA-8821</v>
          </cell>
          <cell r="E1745" t="str">
            <v>Unit Sub 16 Low Voltage Sections</v>
          </cell>
          <cell r="F1745" t="str">
            <v>electrical power distribution</v>
          </cell>
          <cell r="G1745" t="str">
            <v>Incoming Primary Switch 1</v>
          </cell>
          <cell r="H1745" t="str">
            <v>Low Voltage, PS1</v>
          </cell>
          <cell r="I1745" t="str">
            <v>Switchgear, Electrical</v>
          </cell>
          <cell r="J1745"/>
          <cell r="K1745"/>
          <cell r="L1745"/>
          <cell r="M1745"/>
          <cell r="N1745"/>
          <cell r="O1745"/>
          <cell r="P1745"/>
          <cell r="Q1745"/>
          <cell r="R1745"/>
          <cell r="S1745"/>
          <cell r="T1745"/>
          <cell r="U1745">
            <v>9</v>
          </cell>
          <cell r="V1745" t="str">
            <v>Run to Failure</v>
          </cell>
          <cell r="W1745"/>
        </row>
        <row r="1746">
          <cell r="D1746" t="str">
            <v>MEM-PRO-027-PSB-HPB-4501</v>
          </cell>
          <cell r="E1746" t="str">
            <v>Unit Sub 8 23KV Primary Switch</v>
          </cell>
          <cell r="F1746" t="str">
            <v>electrical power distribution</v>
          </cell>
          <cell r="G1746" t="str">
            <v>Incoming Primary Switch 2</v>
          </cell>
          <cell r="H1746" t="str">
            <v>High Voltage, PS2</v>
          </cell>
          <cell r="I1746" t="str">
            <v>Switch</v>
          </cell>
          <cell r="J1746"/>
          <cell r="K1746"/>
          <cell r="L1746"/>
          <cell r="M1746"/>
          <cell r="N1746"/>
          <cell r="O1746"/>
          <cell r="P1746"/>
          <cell r="Q1746"/>
          <cell r="R1746"/>
          <cell r="S1746"/>
          <cell r="T1746"/>
          <cell r="U1746">
            <v>9</v>
          </cell>
          <cell r="V1746" t="str">
            <v>Run to Failure</v>
          </cell>
          <cell r="W1746"/>
        </row>
        <row r="1747">
          <cell r="D1747" t="str">
            <v>MEM-PRO-027-PSB-HPB-450102</v>
          </cell>
          <cell r="E1747" t="str">
            <v>Unit Sub 8 Transformer</v>
          </cell>
          <cell r="F1747" t="str">
            <v>electrical power distribution</v>
          </cell>
          <cell r="G1747" t="str">
            <v>Incoming Primary Switch 2</v>
          </cell>
          <cell r="H1747" t="str">
            <v>High Voltage, PS2</v>
          </cell>
          <cell r="I1747" t="str">
            <v>Transformer, Electrical</v>
          </cell>
          <cell r="J1747"/>
          <cell r="K1747"/>
          <cell r="L1747"/>
          <cell r="M1747"/>
          <cell r="N1747" t="str">
            <v>Yes</v>
          </cell>
          <cell r="O1747"/>
          <cell r="P1747"/>
          <cell r="Q1747"/>
          <cell r="R1747"/>
          <cell r="S1747"/>
          <cell r="T1747"/>
          <cell r="U1747">
            <v>8</v>
          </cell>
          <cell r="V1747" t="str">
            <v>Stratagy</v>
          </cell>
          <cell r="W1747"/>
        </row>
        <row r="1748">
          <cell r="D1748" t="str">
            <v>MEM-PRO-027-PSB-HPB-4502</v>
          </cell>
          <cell r="E1748" t="str">
            <v>Unit Sub 11 23 KV Primary Switch</v>
          </cell>
          <cell r="F1748" t="str">
            <v>electrical power distribution</v>
          </cell>
          <cell r="G1748" t="str">
            <v>Incoming Primary Switch 2</v>
          </cell>
          <cell r="H1748" t="str">
            <v>High Voltage, PS2</v>
          </cell>
          <cell r="I1748" t="str">
            <v>Switch</v>
          </cell>
          <cell r="J1748"/>
          <cell r="K1748"/>
          <cell r="L1748"/>
          <cell r="M1748"/>
          <cell r="N1748"/>
          <cell r="O1748"/>
          <cell r="P1748"/>
          <cell r="Q1748"/>
          <cell r="R1748"/>
          <cell r="S1748"/>
          <cell r="T1748"/>
          <cell r="U1748">
            <v>9</v>
          </cell>
          <cell r="V1748" t="str">
            <v>Run to Failure</v>
          </cell>
          <cell r="W1748"/>
        </row>
        <row r="1749">
          <cell r="D1749" t="str">
            <v>MEM-PRO-027-PSB-HPB-450202</v>
          </cell>
          <cell r="E1749" t="str">
            <v>Unit Sub 11 Transformer</v>
          </cell>
          <cell r="F1749" t="str">
            <v>electrical power distribution</v>
          </cell>
          <cell r="G1749" t="str">
            <v>Incoming Primary Switch 2</v>
          </cell>
          <cell r="H1749" t="str">
            <v>High Voltage, PS2</v>
          </cell>
          <cell r="I1749" t="str">
            <v>Transformer, Electrical</v>
          </cell>
          <cell r="J1749"/>
          <cell r="K1749"/>
          <cell r="L1749"/>
          <cell r="M1749"/>
          <cell r="N1749" t="str">
            <v>Yes</v>
          </cell>
          <cell r="O1749"/>
          <cell r="P1749"/>
          <cell r="Q1749"/>
          <cell r="R1749"/>
          <cell r="S1749"/>
          <cell r="T1749"/>
          <cell r="U1749">
            <v>8</v>
          </cell>
          <cell r="V1749" t="str">
            <v>Stratagy</v>
          </cell>
          <cell r="W1749"/>
        </row>
        <row r="1750">
          <cell r="D1750" t="str">
            <v>MEM-PRO-027-PSB-HPB-4520</v>
          </cell>
          <cell r="E1750" t="str">
            <v>Unit Sub 9 23KV Primary  Switch</v>
          </cell>
          <cell r="F1750" t="str">
            <v>electrical power distribution</v>
          </cell>
          <cell r="G1750" t="str">
            <v>Incoming Primary Switch 2</v>
          </cell>
          <cell r="H1750" t="str">
            <v>High Voltage, PS2</v>
          </cell>
          <cell r="I1750" t="str">
            <v>Switch</v>
          </cell>
          <cell r="J1750"/>
          <cell r="K1750"/>
          <cell r="L1750"/>
          <cell r="M1750"/>
          <cell r="N1750"/>
          <cell r="O1750"/>
          <cell r="P1750"/>
          <cell r="Q1750"/>
          <cell r="R1750"/>
          <cell r="S1750"/>
          <cell r="T1750"/>
          <cell r="U1750">
            <v>9</v>
          </cell>
          <cell r="V1750" t="str">
            <v>Run to Failure</v>
          </cell>
          <cell r="W1750"/>
        </row>
        <row r="1751">
          <cell r="D1751" t="str">
            <v>MEM-PRO-027-PSB-HPB-452002</v>
          </cell>
          <cell r="E1751" t="str">
            <v>Unit Sub 9 Transformer</v>
          </cell>
          <cell r="F1751" t="str">
            <v>electrical power distribution</v>
          </cell>
          <cell r="G1751" t="str">
            <v>Incoming Primary Switch 2</v>
          </cell>
          <cell r="H1751" t="str">
            <v>High Voltage, PS2</v>
          </cell>
          <cell r="I1751" t="str">
            <v>Transformer, Electrical</v>
          </cell>
          <cell r="J1751"/>
          <cell r="K1751"/>
          <cell r="L1751"/>
          <cell r="M1751"/>
          <cell r="N1751" t="str">
            <v>Yes</v>
          </cell>
          <cell r="O1751"/>
          <cell r="P1751"/>
          <cell r="Q1751"/>
          <cell r="R1751"/>
          <cell r="S1751"/>
          <cell r="T1751"/>
          <cell r="U1751">
            <v>8</v>
          </cell>
          <cell r="V1751" t="str">
            <v>Stratagy</v>
          </cell>
          <cell r="W1751"/>
        </row>
        <row r="1752">
          <cell r="D1752" t="str">
            <v>MEM-PRO-027-PSB-HPB-4521</v>
          </cell>
          <cell r="E1752" t="str">
            <v>Unit Sub 12 23KV Primary Switch</v>
          </cell>
          <cell r="F1752" t="str">
            <v>electrical power distribution</v>
          </cell>
          <cell r="G1752" t="str">
            <v>Incoming Primary Switch 2</v>
          </cell>
          <cell r="H1752" t="str">
            <v>High Voltage, PS2</v>
          </cell>
          <cell r="I1752" t="str">
            <v>Switch</v>
          </cell>
          <cell r="J1752"/>
          <cell r="K1752"/>
          <cell r="L1752"/>
          <cell r="M1752"/>
          <cell r="N1752"/>
          <cell r="O1752"/>
          <cell r="P1752"/>
          <cell r="Q1752"/>
          <cell r="R1752"/>
          <cell r="S1752"/>
          <cell r="T1752"/>
          <cell r="U1752">
            <v>9</v>
          </cell>
          <cell r="V1752" t="str">
            <v>Run to Failure</v>
          </cell>
          <cell r="W1752"/>
        </row>
        <row r="1753">
          <cell r="D1753" t="str">
            <v>MEM-PRO-027-PSB-HPB-452102</v>
          </cell>
          <cell r="E1753" t="str">
            <v>Unit Sub 12 Transformer</v>
          </cell>
          <cell r="F1753" t="str">
            <v>electrical power distribution</v>
          </cell>
          <cell r="G1753" t="str">
            <v>Incoming Primary Switch 2</v>
          </cell>
          <cell r="H1753" t="str">
            <v>High Voltage, PS2</v>
          </cell>
          <cell r="I1753" t="str">
            <v>Transformer, Electrical</v>
          </cell>
          <cell r="J1753"/>
          <cell r="K1753"/>
          <cell r="L1753"/>
          <cell r="M1753"/>
          <cell r="N1753" t="str">
            <v>Yes</v>
          </cell>
          <cell r="O1753"/>
          <cell r="P1753"/>
          <cell r="Q1753"/>
          <cell r="R1753"/>
          <cell r="S1753"/>
          <cell r="T1753"/>
          <cell r="U1753">
            <v>8</v>
          </cell>
          <cell r="V1753" t="str">
            <v>Stratagy</v>
          </cell>
          <cell r="W1753"/>
        </row>
        <row r="1754">
          <cell r="D1754" t="str">
            <v>MEM-PRO-027-PSB-HPB-5017</v>
          </cell>
          <cell r="E1754" t="str">
            <v>Primary Switch 2, 23KV</v>
          </cell>
          <cell r="F1754" t="str">
            <v>electrical power distribution</v>
          </cell>
          <cell r="G1754" t="str">
            <v>Incoming Primary Switch 2</v>
          </cell>
          <cell r="H1754" t="str">
            <v>High Voltage, PS2</v>
          </cell>
          <cell r="I1754" t="str">
            <v>Switchgear, Electrical</v>
          </cell>
          <cell r="J1754"/>
          <cell r="K1754"/>
          <cell r="L1754"/>
          <cell r="M1754"/>
          <cell r="N1754"/>
          <cell r="O1754"/>
          <cell r="P1754"/>
          <cell r="Q1754"/>
          <cell r="R1754"/>
          <cell r="S1754"/>
          <cell r="T1754"/>
          <cell r="U1754">
            <v>9</v>
          </cell>
          <cell r="V1754" t="str">
            <v>Run to Failure</v>
          </cell>
          <cell r="W1754"/>
        </row>
        <row r="1755">
          <cell r="D1755" t="str">
            <v>MEM-PRO-027-PSB-LPB-4501</v>
          </cell>
          <cell r="E1755" t="str">
            <v>Unit Sub 8 Low Voltage Sections</v>
          </cell>
          <cell r="F1755" t="str">
            <v>electrical power distribution</v>
          </cell>
          <cell r="G1755" t="str">
            <v>Incoming Primary Switch 2</v>
          </cell>
          <cell r="H1755" t="str">
            <v>Low Voltage, PS2</v>
          </cell>
          <cell r="I1755" t="str">
            <v>Motor Control Center</v>
          </cell>
          <cell r="J1755"/>
          <cell r="K1755"/>
          <cell r="L1755"/>
          <cell r="M1755"/>
          <cell r="N1755"/>
          <cell r="O1755"/>
          <cell r="P1755"/>
          <cell r="Q1755"/>
          <cell r="R1755"/>
          <cell r="S1755"/>
          <cell r="T1755"/>
          <cell r="U1755">
            <v>9</v>
          </cell>
          <cell r="V1755" t="str">
            <v>Run to Failure</v>
          </cell>
          <cell r="W1755"/>
        </row>
        <row r="1756">
          <cell r="D1756" t="str">
            <v>MEM-PRO-027-PSB-LPB-4502</v>
          </cell>
          <cell r="E1756" t="str">
            <v>Unit Sub 11 Low Voltage Section</v>
          </cell>
          <cell r="F1756" t="str">
            <v>electrical power distribution</v>
          </cell>
          <cell r="G1756" t="str">
            <v>Incoming Primary Switch 2</v>
          </cell>
          <cell r="H1756" t="str">
            <v>Low Voltage, PS2</v>
          </cell>
          <cell r="I1756" t="str">
            <v>Switchgear, Electrical</v>
          </cell>
          <cell r="J1756"/>
          <cell r="K1756"/>
          <cell r="L1756"/>
          <cell r="M1756"/>
          <cell r="N1756"/>
          <cell r="O1756"/>
          <cell r="P1756"/>
          <cell r="Q1756"/>
          <cell r="R1756"/>
          <cell r="S1756"/>
          <cell r="T1756"/>
          <cell r="U1756">
            <v>9</v>
          </cell>
          <cell r="V1756" t="str">
            <v>Run to Failure</v>
          </cell>
          <cell r="W1756"/>
        </row>
        <row r="1757">
          <cell r="D1757" t="str">
            <v>MEM-PRO-027-PSB-LPB-4520</v>
          </cell>
          <cell r="E1757" t="str">
            <v>Unit Sub 9 Low Voltage Sections</v>
          </cell>
          <cell r="F1757" t="str">
            <v>electrical power distribution</v>
          </cell>
          <cell r="G1757" t="str">
            <v>Incoming Primary Switch 2</v>
          </cell>
          <cell r="H1757" t="str">
            <v>Low Voltage, PS2</v>
          </cell>
          <cell r="I1757" t="str">
            <v>Motor Control Center</v>
          </cell>
          <cell r="J1757"/>
          <cell r="K1757"/>
          <cell r="L1757"/>
          <cell r="M1757"/>
          <cell r="N1757"/>
          <cell r="O1757"/>
          <cell r="P1757"/>
          <cell r="Q1757"/>
          <cell r="R1757"/>
          <cell r="S1757"/>
          <cell r="T1757"/>
          <cell r="U1757">
            <v>9</v>
          </cell>
          <cell r="V1757" t="str">
            <v>Run to Failure</v>
          </cell>
          <cell r="W1757"/>
        </row>
        <row r="1758">
          <cell r="D1758" t="str">
            <v>MEM-PRO-027-PSB-LPB-4521</v>
          </cell>
          <cell r="E1758" t="str">
            <v>Unit Sub 12 Low Voltage Sections</v>
          </cell>
          <cell r="F1758" t="str">
            <v>electrical power distribution</v>
          </cell>
          <cell r="G1758" t="str">
            <v>Incoming Primary Switch 2</v>
          </cell>
          <cell r="H1758" t="str">
            <v>Low Voltage, PS2</v>
          </cell>
          <cell r="I1758" t="str">
            <v>Switchgear, Electrical</v>
          </cell>
          <cell r="J1758"/>
          <cell r="K1758"/>
          <cell r="L1758"/>
          <cell r="M1758"/>
          <cell r="N1758"/>
          <cell r="O1758"/>
          <cell r="P1758"/>
          <cell r="Q1758"/>
          <cell r="R1758"/>
          <cell r="S1758"/>
          <cell r="T1758"/>
          <cell r="U1758">
            <v>9</v>
          </cell>
          <cell r="V1758" t="str">
            <v>Run to Failure</v>
          </cell>
          <cell r="W1758"/>
        </row>
        <row r="1759">
          <cell r="D1759" t="str">
            <v>MEM-PRO-027-PSC-HPC-4527</v>
          </cell>
          <cell r="E1759" t="str">
            <v>Unit Sub 5 23KV Primary Switch</v>
          </cell>
          <cell r="F1759" t="str">
            <v>electrical power distribution</v>
          </cell>
          <cell r="G1759" t="str">
            <v>Primary Switch 3</v>
          </cell>
          <cell r="H1759" t="str">
            <v>High Voltage, PS3</v>
          </cell>
          <cell r="I1759" t="str">
            <v>Switchgear, Electrical</v>
          </cell>
          <cell r="J1759"/>
          <cell r="K1759"/>
          <cell r="L1759"/>
          <cell r="M1759"/>
          <cell r="N1759"/>
          <cell r="O1759"/>
          <cell r="P1759"/>
          <cell r="Q1759"/>
          <cell r="R1759"/>
          <cell r="S1759"/>
          <cell r="T1759"/>
          <cell r="U1759">
            <v>9</v>
          </cell>
          <cell r="V1759" t="str">
            <v>Run to Failure</v>
          </cell>
          <cell r="W1759"/>
        </row>
        <row r="1760">
          <cell r="D1760" t="str">
            <v>MEM-PRO-027-PSC-HPC-452702</v>
          </cell>
          <cell r="E1760" t="str">
            <v>Unit Sub 5 Transformer</v>
          </cell>
          <cell r="F1760" t="str">
            <v>electrical power distribution</v>
          </cell>
          <cell r="G1760" t="str">
            <v>Primary Switch 3</v>
          </cell>
          <cell r="H1760" t="str">
            <v>High Voltage, PS3</v>
          </cell>
          <cell r="I1760" t="str">
            <v>Transformer, Electrical</v>
          </cell>
          <cell r="J1760"/>
          <cell r="K1760"/>
          <cell r="L1760"/>
          <cell r="M1760"/>
          <cell r="N1760" t="str">
            <v>Yes</v>
          </cell>
          <cell r="O1760"/>
          <cell r="P1760"/>
          <cell r="Q1760"/>
          <cell r="R1760"/>
          <cell r="S1760"/>
          <cell r="T1760"/>
          <cell r="U1760">
            <v>8</v>
          </cell>
          <cell r="V1760" t="str">
            <v>Stratagy</v>
          </cell>
          <cell r="W1760"/>
        </row>
        <row r="1761">
          <cell r="D1761" t="str">
            <v>MEM-PRO-027-PSC-HPC-4528</v>
          </cell>
          <cell r="E1761" t="str">
            <v>Unit Sub 6 23KV Primary Switch</v>
          </cell>
          <cell r="F1761" t="str">
            <v>electrical power distribution</v>
          </cell>
          <cell r="G1761" t="str">
            <v>Primary Switch 3</v>
          </cell>
          <cell r="H1761" t="str">
            <v>High Voltage, PS3</v>
          </cell>
          <cell r="I1761" t="str">
            <v>Switchgear, Electrical</v>
          </cell>
          <cell r="J1761"/>
          <cell r="K1761"/>
          <cell r="L1761"/>
          <cell r="M1761"/>
          <cell r="N1761"/>
          <cell r="O1761"/>
          <cell r="P1761"/>
          <cell r="Q1761"/>
          <cell r="R1761"/>
          <cell r="S1761"/>
          <cell r="T1761"/>
          <cell r="U1761">
            <v>9</v>
          </cell>
          <cell r="V1761" t="str">
            <v>Run to Failure</v>
          </cell>
          <cell r="W1761"/>
        </row>
        <row r="1762">
          <cell r="D1762" t="str">
            <v>MEM-PRO-027-PSC-HPC-452802</v>
          </cell>
          <cell r="E1762" t="str">
            <v>Unit Sub 6 Transformer</v>
          </cell>
          <cell r="F1762" t="str">
            <v>electrical power distribution</v>
          </cell>
          <cell r="G1762" t="str">
            <v>Primary Switch 3</v>
          </cell>
          <cell r="H1762" t="str">
            <v>High Voltage, PS3</v>
          </cell>
          <cell r="I1762" t="str">
            <v>Transformer, Electrical</v>
          </cell>
          <cell r="J1762"/>
          <cell r="K1762"/>
          <cell r="L1762"/>
          <cell r="M1762"/>
          <cell r="N1762" t="str">
            <v>Yes</v>
          </cell>
          <cell r="O1762"/>
          <cell r="P1762"/>
          <cell r="Q1762"/>
          <cell r="R1762"/>
          <cell r="S1762"/>
          <cell r="T1762"/>
          <cell r="U1762">
            <v>8</v>
          </cell>
          <cell r="V1762" t="str">
            <v>Stratagy</v>
          </cell>
          <cell r="W1762"/>
        </row>
        <row r="1763">
          <cell r="D1763" t="str">
            <v>MEM-PRO-027-PSC-HPC-4529</v>
          </cell>
          <cell r="E1763" t="str">
            <v>Unit Sub 7 23KV Primary Switch</v>
          </cell>
          <cell r="F1763" t="str">
            <v>electrical power distribution</v>
          </cell>
          <cell r="G1763" t="str">
            <v>Primary Switch 3</v>
          </cell>
          <cell r="H1763" t="str">
            <v>High Voltage, PS3</v>
          </cell>
          <cell r="I1763" t="str">
            <v>Switchgear, Electrical</v>
          </cell>
          <cell r="J1763"/>
          <cell r="K1763"/>
          <cell r="L1763"/>
          <cell r="M1763"/>
          <cell r="N1763"/>
          <cell r="O1763"/>
          <cell r="P1763"/>
          <cell r="Q1763"/>
          <cell r="R1763"/>
          <cell r="S1763"/>
          <cell r="T1763"/>
          <cell r="U1763">
            <v>9</v>
          </cell>
          <cell r="V1763" t="str">
            <v>Run to Failure</v>
          </cell>
          <cell r="W1763"/>
        </row>
        <row r="1764">
          <cell r="D1764" t="str">
            <v>MEM-PRO-027-PSC-HPC-452902</v>
          </cell>
          <cell r="E1764" t="str">
            <v>Unit Sub 7 Transformer</v>
          </cell>
          <cell r="F1764" t="str">
            <v>electrical power distribution</v>
          </cell>
          <cell r="G1764" t="str">
            <v>Primary Switch 3</v>
          </cell>
          <cell r="H1764" t="str">
            <v>High Voltage, PS3</v>
          </cell>
          <cell r="I1764" t="str">
            <v>Transformer, Electrical</v>
          </cell>
          <cell r="J1764"/>
          <cell r="K1764"/>
          <cell r="L1764"/>
          <cell r="M1764"/>
          <cell r="N1764" t="str">
            <v>Yes</v>
          </cell>
          <cell r="O1764"/>
          <cell r="P1764"/>
          <cell r="Q1764"/>
          <cell r="R1764"/>
          <cell r="S1764"/>
          <cell r="T1764"/>
          <cell r="U1764">
            <v>8</v>
          </cell>
          <cell r="V1764" t="str">
            <v>Stratagy</v>
          </cell>
          <cell r="W1764"/>
        </row>
        <row r="1765">
          <cell r="D1765" t="str">
            <v>MEM-PRO-027-PSC-HPC-5018</v>
          </cell>
          <cell r="E1765" t="str">
            <v>Primary Switch 3, 23KV</v>
          </cell>
          <cell r="F1765" t="str">
            <v>electrical power distribution</v>
          </cell>
          <cell r="G1765" t="str">
            <v>Primary Switch 3</v>
          </cell>
          <cell r="H1765" t="str">
            <v>High Voltage, PS3</v>
          </cell>
          <cell r="I1765" t="str">
            <v>Switchgear, Electrical</v>
          </cell>
          <cell r="J1765"/>
          <cell r="K1765"/>
          <cell r="L1765"/>
          <cell r="M1765"/>
          <cell r="N1765"/>
          <cell r="O1765"/>
          <cell r="P1765"/>
          <cell r="Q1765"/>
          <cell r="R1765"/>
          <cell r="S1765"/>
          <cell r="T1765"/>
          <cell r="U1765">
            <v>9</v>
          </cell>
          <cell r="V1765" t="str">
            <v>Run to Failure</v>
          </cell>
          <cell r="W1765"/>
        </row>
        <row r="1766">
          <cell r="D1766" t="str">
            <v>MEM-PRO-027-PSC-LPC-4527</v>
          </cell>
          <cell r="E1766" t="str">
            <v>Unit Sub 5 Low Voltage Sections</v>
          </cell>
          <cell r="F1766" t="str">
            <v>electrical power distribution</v>
          </cell>
          <cell r="G1766" t="str">
            <v>Primary Switch 3</v>
          </cell>
          <cell r="H1766" t="str">
            <v>Low Voltage, PS3</v>
          </cell>
          <cell r="I1766" t="str">
            <v>Switchgear, Electrical</v>
          </cell>
          <cell r="J1766"/>
          <cell r="K1766"/>
          <cell r="L1766"/>
          <cell r="M1766"/>
          <cell r="N1766"/>
          <cell r="O1766"/>
          <cell r="P1766"/>
          <cell r="Q1766"/>
          <cell r="R1766"/>
          <cell r="S1766"/>
          <cell r="T1766"/>
          <cell r="U1766">
            <v>9</v>
          </cell>
          <cell r="V1766" t="str">
            <v>Run to Failure</v>
          </cell>
          <cell r="W1766"/>
        </row>
        <row r="1767">
          <cell r="D1767" t="str">
            <v>MEM-PRO-027-PSC-LPC-4528</v>
          </cell>
          <cell r="E1767" t="str">
            <v>Unit Sub 6 Low Voltage Sections</v>
          </cell>
          <cell r="F1767" t="str">
            <v>electrical power distribution</v>
          </cell>
          <cell r="G1767" t="str">
            <v>Primary Switch 3</v>
          </cell>
          <cell r="H1767" t="str">
            <v>Low Voltage, PS3</v>
          </cell>
          <cell r="I1767" t="str">
            <v>Switchgear, Electrical</v>
          </cell>
          <cell r="J1767"/>
          <cell r="K1767"/>
          <cell r="L1767"/>
          <cell r="M1767"/>
          <cell r="N1767"/>
          <cell r="O1767"/>
          <cell r="P1767"/>
          <cell r="Q1767"/>
          <cell r="R1767"/>
          <cell r="S1767"/>
          <cell r="T1767"/>
          <cell r="U1767">
            <v>9</v>
          </cell>
          <cell r="V1767" t="str">
            <v>Run to Failure</v>
          </cell>
          <cell r="W1767"/>
        </row>
        <row r="1768">
          <cell r="D1768" t="str">
            <v>MEM-PRO-027-PSC-LPC-4529</v>
          </cell>
          <cell r="E1768" t="str">
            <v>Unit Sub 7 Low Voltage Sections</v>
          </cell>
          <cell r="F1768" t="str">
            <v>electrical power distribution</v>
          </cell>
          <cell r="G1768" t="str">
            <v>Primary Switch 3</v>
          </cell>
          <cell r="H1768" t="str">
            <v>Low Voltage, PS3</v>
          </cell>
          <cell r="I1768" t="str">
            <v>Switchgear, Electrical</v>
          </cell>
          <cell r="J1768"/>
          <cell r="K1768"/>
          <cell r="L1768"/>
          <cell r="M1768"/>
          <cell r="N1768"/>
          <cell r="O1768"/>
          <cell r="P1768"/>
          <cell r="Q1768"/>
          <cell r="R1768"/>
          <cell r="S1768"/>
          <cell r="T1768"/>
          <cell r="U1768">
            <v>9</v>
          </cell>
          <cell r="V1768" t="str">
            <v>Run to Failure</v>
          </cell>
          <cell r="W1768"/>
        </row>
        <row r="1769">
          <cell r="D1769" t="str">
            <v>MEM-PRO-027-PSD-HPD-4516</v>
          </cell>
          <cell r="E1769" t="str">
            <v>Unit Sub 10 23KV Primary Switch</v>
          </cell>
          <cell r="F1769" t="str">
            <v>electrical power distribution</v>
          </cell>
          <cell r="G1769" t="str">
            <v>Primary Switch 4</v>
          </cell>
          <cell r="H1769" t="str">
            <v>High Voltage, PS4</v>
          </cell>
          <cell r="I1769" t="str">
            <v>Switch</v>
          </cell>
          <cell r="J1769"/>
          <cell r="K1769"/>
          <cell r="L1769"/>
          <cell r="M1769"/>
          <cell r="N1769"/>
          <cell r="O1769"/>
          <cell r="P1769"/>
          <cell r="Q1769"/>
          <cell r="R1769"/>
          <cell r="S1769"/>
          <cell r="T1769"/>
          <cell r="U1769">
            <v>9</v>
          </cell>
          <cell r="V1769" t="str">
            <v>Run to Failure</v>
          </cell>
          <cell r="W1769"/>
        </row>
        <row r="1770">
          <cell r="D1770" t="str">
            <v>MEM-PRO-027-PSD-HPD-451602</v>
          </cell>
          <cell r="E1770" t="str">
            <v>Unit Substation 10 Transformer</v>
          </cell>
          <cell r="F1770" t="str">
            <v>electrical power distribution</v>
          </cell>
          <cell r="G1770" t="str">
            <v>Primary Switch 4</v>
          </cell>
          <cell r="H1770" t="str">
            <v>High Voltage, PS4</v>
          </cell>
          <cell r="I1770" t="str">
            <v>Transformer, Electrical</v>
          </cell>
          <cell r="J1770"/>
          <cell r="K1770"/>
          <cell r="L1770"/>
          <cell r="M1770"/>
          <cell r="N1770" t="str">
            <v>Yes</v>
          </cell>
          <cell r="O1770"/>
          <cell r="P1770"/>
          <cell r="Q1770"/>
          <cell r="R1770"/>
          <cell r="S1770"/>
          <cell r="T1770"/>
          <cell r="U1770">
            <v>8</v>
          </cell>
          <cell r="V1770" t="str">
            <v>Stratagy</v>
          </cell>
          <cell r="W1770"/>
        </row>
        <row r="1771">
          <cell r="D1771" t="str">
            <v>MEM-PRO-027-PSD-HPD-4518</v>
          </cell>
          <cell r="E1771" t="str">
            <v>Unit Sub 15 23KV Primary Switch</v>
          </cell>
          <cell r="F1771" t="str">
            <v>electrical power distribution</v>
          </cell>
          <cell r="G1771" t="str">
            <v>Primary Switch 4</v>
          </cell>
          <cell r="H1771" t="str">
            <v>High Voltage, PS4</v>
          </cell>
          <cell r="I1771" t="str">
            <v>Switch</v>
          </cell>
          <cell r="J1771"/>
          <cell r="K1771"/>
          <cell r="L1771"/>
          <cell r="M1771"/>
          <cell r="N1771"/>
          <cell r="O1771"/>
          <cell r="P1771"/>
          <cell r="Q1771"/>
          <cell r="R1771"/>
          <cell r="S1771"/>
          <cell r="T1771"/>
          <cell r="U1771">
            <v>9</v>
          </cell>
          <cell r="V1771" t="str">
            <v>Run to Failure</v>
          </cell>
          <cell r="W1771"/>
        </row>
        <row r="1772">
          <cell r="D1772" t="str">
            <v>MEM-PRO-027-PSD-HPD-451802</v>
          </cell>
          <cell r="E1772" t="str">
            <v>Unit Sub 15 Transformer</v>
          </cell>
          <cell r="F1772" t="str">
            <v>electrical power distribution</v>
          </cell>
          <cell r="G1772" t="str">
            <v>Primary Switch 4</v>
          </cell>
          <cell r="H1772" t="str">
            <v>High Voltage, PS4</v>
          </cell>
          <cell r="I1772" t="str">
            <v>Transformer, Electrical</v>
          </cell>
          <cell r="J1772"/>
          <cell r="K1772"/>
          <cell r="L1772"/>
          <cell r="M1772"/>
          <cell r="N1772" t="str">
            <v>Yes</v>
          </cell>
          <cell r="O1772"/>
          <cell r="P1772"/>
          <cell r="Q1772"/>
          <cell r="R1772"/>
          <cell r="S1772"/>
          <cell r="T1772"/>
          <cell r="U1772">
            <v>8</v>
          </cell>
          <cell r="V1772" t="str">
            <v>Stratagy</v>
          </cell>
          <cell r="W1772"/>
        </row>
        <row r="1773">
          <cell r="D1773" t="str">
            <v>MEM-PRO-027-PSD-HPD-4523</v>
          </cell>
          <cell r="E1773" t="str">
            <v>Unit Sub 1, 23KV Primary Switch</v>
          </cell>
          <cell r="F1773" t="str">
            <v>electrical power distribution</v>
          </cell>
          <cell r="G1773" t="str">
            <v>Primary Switch 4</v>
          </cell>
          <cell r="H1773" t="str">
            <v>High Voltage, PS4</v>
          </cell>
          <cell r="I1773" t="str">
            <v>Transformer, Electrical</v>
          </cell>
          <cell r="J1773"/>
          <cell r="K1773"/>
          <cell r="L1773"/>
          <cell r="M1773"/>
          <cell r="N1773"/>
          <cell r="O1773"/>
          <cell r="P1773"/>
          <cell r="Q1773"/>
          <cell r="R1773"/>
          <cell r="S1773"/>
          <cell r="T1773"/>
          <cell r="U1773">
            <v>9</v>
          </cell>
          <cell r="V1773" t="str">
            <v>Run to Failure</v>
          </cell>
          <cell r="W1773"/>
        </row>
        <row r="1774">
          <cell r="D1774" t="str">
            <v>MEM-PRO-027-PSD-HPD-452302</v>
          </cell>
          <cell r="E1774" t="str">
            <v>Unit Sub 1 Transformer</v>
          </cell>
          <cell r="F1774" t="str">
            <v>electrical power distribution</v>
          </cell>
          <cell r="G1774" t="str">
            <v>Primary Switch 4</v>
          </cell>
          <cell r="H1774" t="str">
            <v>High Voltage, PS4</v>
          </cell>
          <cell r="I1774" t="str">
            <v>Transformer, Electrical</v>
          </cell>
          <cell r="J1774"/>
          <cell r="K1774"/>
          <cell r="L1774"/>
          <cell r="M1774"/>
          <cell r="N1774" t="str">
            <v>Yes</v>
          </cell>
          <cell r="O1774"/>
          <cell r="P1774"/>
          <cell r="Q1774"/>
          <cell r="R1774"/>
          <cell r="S1774"/>
          <cell r="T1774"/>
          <cell r="U1774">
            <v>8</v>
          </cell>
          <cell r="V1774" t="str">
            <v>Stratagy</v>
          </cell>
          <cell r="W1774"/>
        </row>
        <row r="1775">
          <cell r="D1775" t="str">
            <v>MEM-PRO-027-PSD-HPD-4524</v>
          </cell>
          <cell r="E1775" t="str">
            <v>Unit Sub 2 23KV Primary Switch</v>
          </cell>
          <cell r="F1775" t="str">
            <v>electrical power distribution</v>
          </cell>
          <cell r="G1775" t="str">
            <v>Primary Switch 4</v>
          </cell>
          <cell r="H1775" t="str">
            <v>High Voltage, PS4</v>
          </cell>
          <cell r="I1775" t="str">
            <v>Switchgear, Electrical</v>
          </cell>
          <cell r="J1775"/>
          <cell r="K1775"/>
          <cell r="L1775"/>
          <cell r="M1775"/>
          <cell r="N1775"/>
          <cell r="O1775"/>
          <cell r="P1775"/>
          <cell r="Q1775"/>
          <cell r="R1775"/>
          <cell r="S1775"/>
          <cell r="T1775"/>
          <cell r="U1775">
            <v>9</v>
          </cell>
          <cell r="V1775" t="str">
            <v>Run to Failure</v>
          </cell>
          <cell r="W1775"/>
        </row>
        <row r="1776">
          <cell r="D1776" t="str">
            <v>MEM-PRO-027-PSD-HPD-452402</v>
          </cell>
          <cell r="E1776" t="str">
            <v>Unit Sub 2 Transformer</v>
          </cell>
          <cell r="F1776" t="str">
            <v>electrical power distribution</v>
          </cell>
          <cell r="G1776" t="str">
            <v>Primary Switch 4</v>
          </cell>
          <cell r="H1776" t="str">
            <v>High Voltage, PS4</v>
          </cell>
          <cell r="I1776" t="str">
            <v>Transformer, Electrical</v>
          </cell>
          <cell r="J1776"/>
          <cell r="K1776"/>
          <cell r="L1776"/>
          <cell r="M1776"/>
          <cell r="N1776" t="str">
            <v>Yes</v>
          </cell>
          <cell r="O1776"/>
          <cell r="P1776"/>
          <cell r="Q1776"/>
          <cell r="R1776"/>
          <cell r="S1776"/>
          <cell r="T1776"/>
          <cell r="U1776">
            <v>8</v>
          </cell>
          <cell r="V1776" t="str">
            <v>Stratagy</v>
          </cell>
          <cell r="W1776"/>
        </row>
        <row r="1777">
          <cell r="D1777" t="str">
            <v>MEM-PRO-027-PSD-HPD-4525</v>
          </cell>
          <cell r="E1777" t="str">
            <v>Unit Sub 3 23KV Primary Switch</v>
          </cell>
          <cell r="F1777" t="str">
            <v>electrical power distribution</v>
          </cell>
          <cell r="G1777" t="str">
            <v>Primary Switch 4</v>
          </cell>
          <cell r="H1777" t="str">
            <v>High Voltage, PS4</v>
          </cell>
          <cell r="I1777" t="str">
            <v>Switchgear, Electrical</v>
          </cell>
          <cell r="J1777"/>
          <cell r="K1777"/>
          <cell r="L1777"/>
          <cell r="M1777"/>
          <cell r="N1777"/>
          <cell r="O1777"/>
          <cell r="P1777"/>
          <cell r="Q1777"/>
          <cell r="R1777"/>
          <cell r="S1777"/>
          <cell r="T1777"/>
          <cell r="U1777">
            <v>9</v>
          </cell>
          <cell r="V1777" t="str">
            <v>Run to Failure</v>
          </cell>
          <cell r="W1777"/>
        </row>
        <row r="1778">
          <cell r="D1778" t="str">
            <v>MEM-PRO-027-PSD-HPD-452502</v>
          </cell>
          <cell r="E1778" t="str">
            <v>Unit Sub 3 Transformer</v>
          </cell>
          <cell r="F1778" t="str">
            <v>electrical power distribution</v>
          </cell>
          <cell r="G1778" t="str">
            <v>Primary Switch 4</v>
          </cell>
          <cell r="H1778" t="str">
            <v>High Voltage, PS4</v>
          </cell>
          <cell r="I1778" t="str">
            <v>Transformer, Electrical</v>
          </cell>
          <cell r="J1778"/>
          <cell r="K1778"/>
          <cell r="L1778"/>
          <cell r="M1778"/>
          <cell r="N1778" t="str">
            <v>Yes</v>
          </cell>
          <cell r="O1778"/>
          <cell r="P1778"/>
          <cell r="Q1778"/>
          <cell r="R1778"/>
          <cell r="S1778"/>
          <cell r="T1778"/>
          <cell r="U1778">
            <v>8</v>
          </cell>
          <cell r="V1778" t="str">
            <v>Stratagy</v>
          </cell>
          <cell r="W1778"/>
        </row>
        <row r="1779">
          <cell r="D1779" t="str">
            <v>MEM-PRO-027-PSD-HPD-4526</v>
          </cell>
          <cell r="E1779" t="str">
            <v>Unit Sub 4 23KV Primary Switch</v>
          </cell>
          <cell r="F1779" t="str">
            <v>electrical power distribution</v>
          </cell>
          <cell r="G1779" t="str">
            <v>Primary Switch 4</v>
          </cell>
          <cell r="H1779" t="str">
            <v>High Voltage, PS4</v>
          </cell>
          <cell r="I1779" t="str">
            <v>Switchgear, Electrical</v>
          </cell>
          <cell r="J1779"/>
          <cell r="K1779"/>
          <cell r="L1779"/>
          <cell r="M1779"/>
          <cell r="N1779"/>
          <cell r="O1779"/>
          <cell r="P1779"/>
          <cell r="Q1779"/>
          <cell r="R1779"/>
          <cell r="S1779"/>
          <cell r="T1779"/>
          <cell r="U1779">
            <v>9</v>
          </cell>
          <cell r="V1779" t="str">
            <v>Run to Failure</v>
          </cell>
          <cell r="W1779"/>
        </row>
        <row r="1780">
          <cell r="D1780" t="str">
            <v>MEM-PRO-027-PSD-HPD-452602</v>
          </cell>
          <cell r="E1780" t="str">
            <v>Unit Sub 4 Transfomer</v>
          </cell>
          <cell r="F1780" t="str">
            <v>electrical power distribution</v>
          </cell>
          <cell r="G1780" t="str">
            <v>Primary Switch 4</v>
          </cell>
          <cell r="H1780" t="str">
            <v>High Voltage, PS4</v>
          </cell>
          <cell r="I1780" t="str">
            <v>Transformer, Electrical</v>
          </cell>
          <cell r="J1780"/>
          <cell r="K1780"/>
          <cell r="L1780"/>
          <cell r="M1780"/>
          <cell r="N1780" t="str">
            <v>Yes</v>
          </cell>
          <cell r="O1780"/>
          <cell r="P1780"/>
          <cell r="Q1780"/>
          <cell r="R1780"/>
          <cell r="S1780"/>
          <cell r="T1780"/>
          <cell r="U1780">
            <v>8</v>
          </cell>
          <cell r="V1780" t="str">
            <v>Stratagy</v>
          </cell>
          <cell r="W1780"/>
        </row>
        <row r="1781">
          <cell r="D1781" t="str">
            <v>MEM-PRO-027-PSD-HPD-5019</v>
          </cell>
          <cell r="E1781" t="str">
            <v>Primary Switch 4, 23KV</v>
          </cell>
          <cell r="F1781" t="str">
            <v>electrical power distribution</v>
          </cell>
          <cell r="G1781" t="str">
            <v>Primary Switch 4</v>
          </cell>
          <cell r="H1781" t="str">
            <v>High Voltage, PS4</v>
          </cell>
          <cell r="I1781" t="str">
            <v>Switchgear, Electrical</v>
          </cell>
          <cell r="J1781"/>
          <cell r="K1781"/>
          <cell r="L1781"/>
          <cell r="M1781"/>
          <cell r="N1781"/>
          <cell r="O1781"/>
          <cell r="P1781"/>
          <cell r="Q1781"/>
          <cell r="R1781"/>
          <cell r="S1781"/>
          <cell r="T1781"/>
          <cell r="U1781">
            <v>9</v>
          </cell>
          <cell r="V1781" t="str">
            <v>Run to Failure</v>
          </cell>
          <cell r="W1781"/>
        </row>
        <row r="1782">
          <cell r="D1782" t="str">
            <v>MEM-PRO-027-PSD-LPD-4516</v>
          </cell>
          <cell r="E1782" t="str">
            <v>Unit Substation 10 Low Voltage Sections</v>
          </cell>
          <cell r="F1782" t="str">
            <v>electrical power distribution</v>
          </cell>
          <cell r="G1782" t="str">
            <v>Primary Switch 4</v>
          </cell>
          <cell r="H1782" t="str">
            <v>Low Voltage, PS4</v>
          </cell>
          <cell r="I1782" t="str">
            <v>Switchgear, Electrical</v>
          </cell>
          <cell r="J1782"/>
          <cell r="K1782"/>
          <cell r="L1782"/>
          <cell r="M1782"/>
          <cell r="N1782"/>
          <cell r="O1782"/>
          <cell r="P1782"/>
          <cell r="Q1782"/>
          <cell r="R1782"/>
          <cell r="S1782"/>
          <cell r="T1782"/>
          <cell r="U1782">
            <v>9</v>
          </cell>
          <cell r="V1782" t="str">
            <v>Run to Failure</v>
          </cell>
          <cell r="W1782"/>
        </row>
        <row r="1783">
          <cell r="D1783" t="str">
            <v>MEM-PRO-027-PSD-LPD-4518</v>
          </cell>
          <cell r="E1783" t="str">
            <v>Unit Sub 15 Low Voltage Sections</v>
          </cell>
          <cell r="F1783" t="str">
            <v>electrical power distribution</v>
          </cell>
          <cell r="G1783" t="str">
            <v>Primary Switch 4</v>
          </cell>
          <cell r="H1783" t="str">
            <v>Low Voltage, PS4</v>
          </cell>
          <cell r="I1783" t="str">
            <v>Switchgear, Electrical</v>
          </cell>
          <cell r="J1783"/>
          <cell r="K1783"/>
          <cell r="L1783"/>
          <cell r="M1783"/>
          <cell r="N1783"/>
          <cell r="O1783"/>
          <cell r="P1783"/>
          <cell r="Q1783"/>
          <cell r="R1783"/>
          <cell r="S1783"/>
          <cell r="T1783"/>
          <cell r="U1783">
            <v>9</v>
          </cell>
          <cell r="V1783" t="str">
            <v>Run to Failure</v>
          </cell>
          <cell r="W1783"/>
        </row>
        <row r="1784">
          <cell r="D1784" t="str">
            <v>MEM-PRO-027-PSD-LPD-4523</v>
          </cell>
          <cell r="E1784" t="str">
            <v>Unit Substation 1 Low Voltage Sections</v>
          </cell>
          <cell r="F1784" t="str">
            <v>electrical power distribution</v>
          </cell>
          <cell r="G1784" t="str">
            <v>Primary Switch 4</v>
          </cell>
          <cell r="H1784" t="str">
            <v>Low Voltage, PS4</v>
          </cell>
          <cell r="I1784" t="str">
            <v>Switchgear, Electrical</v>
          </cell>
          <cell r="J1784"/>
          <cell r="K1784"/>
          <cell r="L1784"/>
          <cell r="M1784"/>
          <cell r="N1784"/>
          <cell r="O1784"/>
          <cell r="P1784"/>
          <cell r="Q1784"/>
          <cell r="R1784"/>
          <cell r="S1784"/>
          <cell r="T1784"/>
          <cell r="U1784">
            <v>9</v>
          </cell>
          <cell r="V1784" t="str">
            <v>Run to Failure</v>
          </cell>
          <cell r="W1784"/>
        </row>
        <row r="1785">
          <cell r="D1785" t="str">
            <v>MEM-PRO-027-PSD-LPD-4524</v>
          </cell>
          <cell r="E1785" t="str">
            <v>Unit Sub 2 Low Voltage Sections</v>
          </cell>
          <cell r="F1785" t="str">
            <v>electrical power distribution</v>
          </cell>
          <cell r="G1785" t="str">
            <v>Primary Switch 4</v>
          </cell>
          <cell r="H1785" t="str">
            <v>Low Voltage, PS4</v>
          </cell>
          <cell r="I1785" t="str">
            <v>Switchgear, Electrical</v>
          </cell>
          <cell r="J1785"/>
          <cell r="K1785"/>
          <cell r="L1785"/>
          <cell r="M1785"/>
          <cell r="N1785"/>
          <cell r="O1785"/>
          <cell r="P1785"/>
          <cell r="Q1785"/>
          <cell r="R1785"/>
          <cell r="S1785"/>
          <cell r="T1785"/>
          <cell r="U1785">
            <v>9</v>
          </cell>
          <cell r="V1785" t="str">
            <v>Run to Failure</v>
          </cell>
          <cell r="W1785"/>
        </row>
        <row r="1786">
          <cell r="D1786" t="str">
            <v>MEM-PRO-027-PSD-LPD-4525</v>
          </cell>
          <cell r="E1786" t="str">
            <v>Unit Sub 3 Low Voltage Sections</v>
          </cell>
          <cell r="F1786" t="str">
            <v>electrical power distribution</v>
          </cell>
          <cell r="G1786" t="str">
            <v>Primary Switch 4</v>
          </cell>
          <cell r="H1786" t="str">
            <v>Low Voltage, PS4</v>
          </cell>
          <cell r="I1786" t="str">
            <v>Switchgear, Electrical</v>
          </cell>
          <cell r="J1786"/>
          <cell r="K1786"/>
          <cell r="L1786"/>
          <cell r="M1786"/>
          <cell r="N1786"/>
          <cell r="O1786"/>
          <cell r="P1786"/>
          <cell r="Q1786"/>
          <cell r="R1786"/>
          <cell r="S1786"/>
          <cell r="T1786"/>
          <cell r="U1786">
            <v>9</v>
          </cell>
          <cell r="V1786" t="str">
            <v>Run to Failure</v>
          </cell>
          <cell r="W1786"/>
        </row>
        <row r="1787">
          <cell r="D1787" t="str">
            <v>MEM-PRO-027-PSD-LPD-4526</v>
          </cell>
          <cell r="E1787" t="str">
            <v>Unit Sub 4 Low Voltage Sections</v>
          </cell>
          <cell r="F1787" t="str">
            <v>electrical power distribution</v>
          </cell>
          <cell r="G1787" t="str">
            <v>Primary Switch 4</v>
          </cell>
          <cell r="H1787" t="str">
            <v>Low Voltage, PS4</v>
          </cell>
          <cell r="I1787" t="str">
            <v>Switchgear, Electrical</v>
          </cell>
          <cell r="J1787"/>
          <cell r="K1787"/>
          <cell r="L1787"/>
          <cell r="M1787"/>
          <cell r="N1787"/>
          <cell r="O1787"/>
          <cell r="P1787"/>
          <cell r="Q1787"/>
          <cell r="R1787"/>
          <cell r="S1787"/>
          <cell r="T1787"/>
          <cell r="U1787">
            <v>9</v>
          </cell>
          <cell r="V1787" t="str">
            <v>Run to Failure</v>
          </cell>
          <cell r="W1787"/>
        </row>
        <row r="1788">
          <cell r="D1788" t="str">
            <v>MEM-PRO-027-PSE-HPE-4517</v>
          </cell>
          <cell r="E1788" t="str">
            <v>Unit Sub 13 23KV Primary Switch</v>
          </cell>
          <cell r="F1788" t="str">
            <v>electrical power distribution</v>
          </cell>
          <cell r="G1788" t="str">
            <v>Primary Switch 5</v>
          </cell>
          <cell r="H1788" t="str">
            <v>High Voltage, PS5</v>
          </cell>
          <cell r="I1788" t="str">
            <v>Switch</v>
          </cell>
          <cell r="J1788"/>
          <cell r="K1788"/>
          <cell r="L1788"/>
          <cell r="M1788"/>
          <cell r="N1788"/>
          <cell r="O1788"/>
          <cell r="P1788"/>
          <cell r="Q1788"/>
          <cell r="R1788"/>
          <cell r="S1788"/>
          <cell r="T1788"/>
          <cell r="U1788">
            <v>9</v>
          </cell>
          <cell r="V1788" t="str">
            <v>Run to Failure</v>
          </cell>
          <cell r="W1788"/>
        </row>
        <row r="1789">
          <cell r="D1789" t="str">
            <v>MEM-PRO-027-PSE-HPE-451702</v>
          </cell>
          <cell r="E1789" t="str">
            <v>Unit Sub 13 Transformer</v>
          </cell>
          <cell r="F1789" t="str">
            <v>electrical power distribution</v>
          </cell>
          <cell r="G1789" t="str">
            <v>Primary Switch 5</v>
          </cell>
          <cell r="H1789" t="str">
            <v>High Voltage, PS5</v>
          </cell>
          <cell r="I1789" t="str">
            <v>Transformer, Electrical</v>
          </cell>
          <cell r="J1789"/>
          <cell r="K1789"/>
          <cell r="L1789"/>
          <cell r="M1789"/>
          <cell r="N1789" t="str">
            <v>Yes</v>
          </cell>
          <cell r="O1789"/>
          <cell r="P1789"/>
          <cell r="Q1789"/>
          <cell r="R1789"/>
          <cell r="S1789"/>
          <cell r="T1789"/>
          <cell r="U1789">
            <v>8</v>
          </cell>
          <cell r="V1789" t="str">
            <v>Stratagy</v>
          </cell>
          <cell r="W1789"/>
        </row>
        <row r="1790">
          <cell r="D1790" t="str">
            <v>MEM-PRO-027-PSE-HPE-4522</v>
          </cell>
          <cell r="E1790" t="str">
            <v>Unit Sub 14 23KV Primary Switch</v>
          </cell>
          <cell r="F1790" t="str">
            <v>electrical power distribution</v>
          </cell>
          <cell r="G1790" t="str">
            <v>Primary Switch 5</v>
          </cell>
          <cell r="H1790" t="str">
            <v>High Voltage, PS5</v>
          </cell>
          <cell r="I1790" t="str">
            <v>Switch</v>
          </cell>
          <cell r="J1790"/>
          <cell r="K1790"/>
          <cell r="L1790"/>
          <cell r="M1790"/>
          <cell r="N1790"/>
          <cell r="O1790"/>
          <cell r="P1790"/>
          <cell r="Q1790"/>
          <cell r="R1790"/>
          <cell r="S1790"/>
          <cell r="T1790"/>
          <cell r="U1790">
            <v>9</v>
          </cell>
          <cell r="V1790" t="str">
            <v>Run to Failure</v>
          </cell>
          <cell r="W1790"/>
        </row>
        <row r="1791">
          <cell r="D1791" t="str">
            <v>MEM-PRO-027-PSE-HPE-452202</v>
          </cell>
          <cell r="E1791" t="str">
            <v>Unit Sub 14 Transformer</v>
          </cell>
          <cell r="F1791" t="str">
            <v>electrical power distribution</v>
          </cell>
          <cell r="G1791" t="str">
            <v>Primary Switch 5</v>
          </cell>
          <cell r="H1791" t="str">
            <v>High Voltage, PS5</v>
          </cell>
          <cell r="I1791" t="str">
            <v>Transformer, Electrical</v>
          </cell>
          <cell r="J1791"/>
          <cell r="K1791"/>
          <cell r="L1791"/>
          <cell r="M1791"/>
          <cell r="N1791" t="str">
            <v>Yes</v>
          </cell>
          <cell r="O1791"/>
          <cell r="P1791"/>
          <cell r="Q1791"/>
          <cell r="R1791"/>
          <cell r="S1791"/>
          <cell r="T1791"/>
          <cell r="U1791">
            <v>8</v>
          </cell>
          <cell r="V1791" t="str">
            <v>Stratagy</v>
          </cell>
          <cell r="W1791"/>
        </row>
        <row r="1792">
          <cell r="D1792" t="str">
            <v>MEM-PRO-027-PSE-HPE-5020</v>
          </cell>
          <cell r="E1792" t="str">
            <v>Primary Switch 5, 23KV</v>
          </cell>
          <cell r="F1792" t="str">
            <v>electrical power distribution</v>
          </cell>
          <cell r="G1792" t="str">
            <v>Primary Switch 5</v>
          </cell>
          <cell r="H1792" t="str">
            <v>High Voltage, PS5</v>
          </cell>
          <cell r="I1792" t="str">
            <v>Switchgear, Electrical</v>
          </cell>
          <cell r="J1792"/>
          <cell r="K1792"/>
          <cell r="L1792"/>
          <cell r="M1792"/>
          <cell r="N1792"/>
          <cell r="O1792"/>
          <cell r="P1792"/>
          <cell r="Q1792"/>
          <cell r="R1792"/>
          <cell r="S1792"/>
          <cell r="T1792"/>
          <cell r="U1792">
            <v>9</v>
          </cell>
          <cell r="V1792" t="str">
            <v>Run to Failure</v>
          </cell>
          <cell r="W1792"/>
        </row>
        <row r="1793">
          <cell r="D1793" t="str">
            <v>MEM-PRO-027-PSE-LPE-4517</v>
          </cell>
          <cell r="E1793" t="str">
            <v>Unit Sub 13 Low Voltage Sections</v>
          </cell>
          <cell r="F1793" t="str">
            <v>electrical power distribution</v>
          </cell>
          <cell r="G1793" t="str">
            <v>Primary Switch 5</v>
          </cell>
          <cell r="H1793" t="str">
            <v>Low Voltage, PS5</v>
          </cell>
          <cell r="I1793" t="str">
            <v>Switchgear, Electrical</v>
          </cell>
          <cell r="J1793"/>
          <cell r="K1793"/>
          <cell r="L1793"/>
          <cell r="M1793"/>
          <cell r="N1793"/>
          <cell r="O1793"/>
          <cell r="P1793"/>
          <cell r="Q1793"/>
          <cell r="R1793"/>
          <cell r="S1793"/>
          <cell r="T1793"/>
          <cell r="U1793">
            <v>9</v>
          </cell>
          <cell r="V1793" t="str">
            <v>Run to Failure</v>
          </cell>
          <cell r="W1793"/>
        </row>
        <row r="1794">
          <cell r="D1794" t="str">
            <v>MEM-PRO-027-PSE-LPE-4522</v>
          </cell>
          <cell r="E1794" t="str">
            <v>Unit Sub 14 Low Voltage Sections</v>
          </cell>
          <cell r="F1794" t="str">
            <v>electrical power distribution</v>
          </cell>
          <cell r="G1794" t="str">
            <v>Primary Switch 5</v>
          </cell>
          <cell r="H1794" t="str">
            <v>Low Voltage, PS5</v>
          </cell>
          <cell r="I1794" t="str">
            <v>Switchgear, Electrical</v>
          </cell>
          <cell r="J1794"/>
          <cell r="K1794"/>
          <cell r="L1794"/>
          <cell r="M1794"/>
          <cell r="N1794"/>
          <cell r="O1794"/>
          <cell r="P1794"/>
          <cell r="Q1794"/>
          <cell r="R1794"/>
          <cell r="S1794"/>
          <cell r="T1794"/>
          <cell r="U1794">
            <v>9</v>
          </cell>
          <cell r="V1794" t="str">
            <v>Run to Failure</v>
          </cell>
          <cell r="W1794"/>
        </row>
        <row r="1795">
          <cell r="D1795" t="str">
            <v>MEM-PRO-027-UTL-300-MCC</v>
          </cell>
          <cell r="E1795" t="str">
            <v>MOTOR CONTROL CENTER</v>
          </cell>
          <cell r="F1795" t="str">
            <v>electrical power distribution</v>
          </cell>
          <cell r="G1795" t="str">
            <v>UTILITIES</v>
          </cell>
          <cell r="H1795" t="str">
            <v>300T MCC ROOM</v>
          </cell>
          <cell r="I1795"/>
          <cell r="J1795"/>
          <cell r="K1795"/>
          <cell r="L1795"/>
          <cell r="M1795"/>
          <cell r="N1795"/>
          <cell r="O1795"/>
          <cell r="P1795"/>
          <cell r="Q1795"/>
          <cell r="R1795"/>
          <cell r="S1795"/>
          <cell r="T1795" t="str">
            <v>MONTHLY MCC CLEANING - 300T MCC</v>
          </cell>
          <cell r="U1795">
            <v>8</v>
          </cell>
          <cell r="V1795" t="str">
            <v>Stratagy</v>
          </cell>
          <cell r="W1795"/>
        </row>
        <row r="1796">
          <cell r="D1796" t="str">
            <v>MEM-PRO-027-UTL-800-800</v>
          </cell>
          <cell r="E1796" t="str">
            <v>800T MCC ROOM</v>
          </cell>
          <cell r="F1796" t="str">
            <v>electrical power distribution</v>
          </cell>
          <cell r="G1796" t="str">
            <v>UTILITIES</v>
          </cell>
          <cell r="H1796">
            <v>800</v>
          </cell>
          <cell r="I1796" t="str">
            <v>Motor Control Center</v>
          </cell>
          <cell r="J1796"/>
          <cell r="K1796"/>
          <cell r="L1796"/>
          <cell r="M1796"/>
          <cell r="N1796"/>
          <cell r="O1796"/>
          <cell r="P1796"/>
          <cell r="Q1796"/>
          <cell r="R1796"/>
          <cell r="S1796"/>
          <cell r="T1796" t="str">
            <v>MONTHLY MCC CLEANING - 800T MCC</v>
          </cell>
          <cell r="U1796">
            <v>8</v>
          </cell>
          <cell r="V1796" t="str">
            <v>Stratagy</v>
          </cell>
          <cell r="W1796"/>
        </row>
        <row r="1797">
          <cell r="D1797" t="str">
            <v>MEM-PRO-027-UTL-BLR-MCC</v>
          </cell>
          <cell r="E1797" t="str">
            <v>MOTOR CONTROL CENTER</v>
          </cell>
          <cell r="F1797" t="str">
            <v>electrical power distribution</v>
          </cell>
          <cell r="G1797" t="str">
            <v>UTILITIES</v>
          </cell>
          <cell r="H1797" t="str">
            <v>BOILER ROOM MCC</v>
          </cell>
          <cell r="I1797"/>
          <cell r="J1797"/>
          <cell r="K1797"/>
          <cell r="L1797"/>
          <cell r="M1797"/>
          <cell r="N1797"/>
          <cell r="O1797"/>
          <cell r="P1797"/>
          <cell r="Q1797"/>
          <cell r="R1797"/>
          <cell r="S1797"/>
          <cell r="T1797" t="str">
            <v>MONTHLY MCC CLEANING - BOILER RM MCC</v>
          </cell>
          <cell r="U1797">
            <v>8</v>
          </cell>
          <cell r="V1797" t="str">
            <v>Stratagy</v>
          </cell>
          <cell r="W1797"/>
        </row>
        <row r="1798">
          <cell r="D1798" t="str">
            <v>MEM-PRO-027-UTL-CTR-MCC</v>
          </cell>
          <cell r="E1798" t="str">
            <v>MOTOR CONTROL CENTER</v>
          </cell>
          <cell r="F1798" t="str">
            <v>electrical power distribution</v>
          </cell>
          <cell r="G1798" t="str">
            <v>UTILITIES</v>
          </cell>
          <cell r="H1798" t="str">
            <v>COOLING TOWER MCC ROOM</v>
          </cell>
          <cell r="I1798"/>
          <cell r="J1798"/>
          <cell r="K1798"/>
          <cell r="L1798"/>
          <cell r="M1798"/>
          <cell r="N1798"/>
          <cell r="O1798"/>
          <cell r="P1798"/>
          <cell r="Q1798"/>
          <cell r="R1798"/>
          <cell r="S1798"/>
          <cell r="T1798" t="str">
            <v>MONTHLY MCC CLEANING - COOLING TOWER MCC</v>
          </cell>
          <cell r="U1798">
            <v>8</v>
          </cell>
          <cell r="V1798" t="str">
            <v>Stratagy</v>
          </cell>
          <cell r="W1798"/>
        </row>
        <row r="1799">
          <cell r="D1799" t="str">
            <v>MEM-PRO-027-UTL-M2P-100_200</v>
          </cell>
          <cell r="E1799" t="str">
            <v>MSP 100/200 MCC</v>
          </cell>
          <cell r="F1799" t="str">
            <v>electrical power distribution</v>
          </cell>
          <cell r="G1799" t="str">
            <v>UTILITIES</v>
          </cell>
          <cell r="H1799" t="str">
            <v>M2P</v>
          </cell>
          <cell r="I1799"/>
          <cell r="J1799"/>
          <cell r="K1799"/>
          <cell r="L1799"/>
          <cell r="M1799"/>
          <cell r="N1799"/>
          <cell r="O1799"/>
          <cell r="P1799"/>
          <cell r="Q1799"/>
          <cell r="R1799"/>
          <cell r="S1799"/>
          <cell r="T1799" t="str">
            <v>MONTHLY MCC CLEANING - 2P 100/200 MCC</v>
          </cell>
          <cell r="U1799">
            <v>8</v>
          </cell>
          <cell r="V1799" t="str">
            <v>Stratagy</v>
          </cell>
          <cell r="W1799"/>
        </row>
        <row r="1800">
          <cell r="D1800" t="str">
            <v>MEM-PRO-027-UTL-M2P-WHSE</v>
          </cell>
          <cell r="E1800" t="str">
            <v>MS2P WAREHOUSE MCC</v>
          </cell>
          <cell r="F1800" t="str">
            <v>electrical power distribution</v>
          </cell>
          <cell r="G1800" t="str">
            <v>UTILITIES</v>
          </cell>
          <cell r="H1800" t="str">
            <v>M2P</v>
          </cell>
          <cell r="I1800"/>
          <cell r="J1800"/>
          <cell r="K1800"/>
          <cell r="L1800"/>
          <cell r="M1800"/>
          <cell r="N1800"/>
          <cell r="O1800"/>
          <cell r="P1800"/>
          <cell r="Q1800"/>
          <cell r="R1800"/>
          <cell r="S1800"/>
          <cell r="T1800" t="str">
            <v>MONTHLY MCC CLEANING - 2P WH MCC</v>
          </cell>
          <cell r="U1800">
            <v>8</v>
          </cell>
          <cell r="V1800" t="str">
            <v>Stratagy</v>
          </cell>
          <cell r="W1800"/>
        </row>
        <row r="1801">
          <cell r="D1801" t="str">
            <v>MEM-PRO-027-UTL-MDU-MCC</v>
          </cell>
          <cell r="E1801" t="str">
            <v>MDU MCC ROOM</v>
          </cell>
          <cell r="F1801" t="str">
            <v>electrical power distribution</v>
          </cell>
          <cell r="G1801" t="str">
            <v>UTILITIES</v>
          </cell>
          <cell r="H1801" t="str">
            <v>OLD MDU</v>
          </cell>
          <cell r="I1801"/>
          <cell r="J1801"/>
          <cell r="K1801"/>
          <cell r="L1801"/>
          <cell r="M1801"/>
          <cell r="N1801"/>
          <cell r="O1801"/>
          <cell r="P1801"/>
          <cell r="Q1801"/>
          <cell r="R1801"/>
          <cell r="S1801"/>
          <cell r="T1801" t="str">
            <v>MONTHLY MCC CLEANING - MDU MCC</v>
          </cell>
          <cell r="U1801">
            <v>8</v>
          </cell>
          <cell r="V1801" t="str">
            <v>Stratagy</v>
          </cell>
          <cell r="W1801"/>
        </row>
        <row r="1802">
          <cell r="D1802" t="str">
            <v>MEM-PRO-027-UTL-MPW-MCC</v>
          </cell>
          <cell r="E1802" t="str">
            <v>MOTOR CONTROL CENTER</v>
          </cell>
          <cell r="F1802" t="str">
            <v>electrical power distribution</v>
          </cell>
          <cell r="G1802" t="str">
            <v>UTILITIES</v>
          </cell>
          <cell r="H1802" t="str">
            <v>MAIN PLANT WAREHOUSE MCC ROOM</v>
          </cell>
          <cell r="I1802"/>
          <cell r="J1802"/>
          <cell r="K1802"/>
          <cell r="L1802"/>
          <cell r="M1802"/>
          <cell r="N1802"/>
          <cell r="O1802"/>
          <cell r="P1802"/>
          <cell r="Q1802"/>
          <cell r="R1802"/>
          <cell r="S1802"/>
          <cell r="T1802" t="str">
            <v>MONTHLY MCC CLEANING - MP WAREHOUSE MCC</v>
          </cell>
          <cell r="U1802">
            <v>8</v>
          </cell>
          <cell r="V1802" t="str">
            <v>Stratagy</v>
          </cell>
          <cell r="W1802"/>
        </row>
        <row r="1803">
          <cell r="D1803" t="str">
            <v>MEM-PRO-027-UTL-MSP-200</v>
          </cell>
          <cell r="E1803" t="str">
            <v>MSP 200 MCC</v>
          </cell>
          <cell r="F1803" t="str">
            <v>electrical power distribution</v>
          </cell>
          <cell r="G1803" t="str">
            <v>UTILITIES</v>
          </cell>
          <cell r="H1803" t="str">
            <v>MSP</v>
          </cell>
          <cell r="I1803"/>
          <cell r="J1803"/>
          <cell r="K1803"/>
          <cell r="L1803"/>
          <cell r="M1803"/>
          <cell r="N1803"/>
          <cell r="O1803"/>
          <cell r="P1803"/>
          <cell r="Q1803"/>
          <cell r="R1803"/>
          <cell r="S1803"/>
          <cell r="T1803" t="str">
            <v>MONTHLY MCC CLEANING - MSP MCC200</v>
          </cell>
          <cell r="U1803">
            <v>8</v>
          </cell>
          <cell r="V1803" t="str">
            <v>Stratagy</v>
          </cell>
          <cell r="W1803"/>
        </row>
        <row r="1804">
          <cell r="D1804" t="str">
            <v>MEM-PRO-027-UTL-MSP-300</v>
          </cell>
          <cell r="E1804" t="str">
            <v>MSP 300 MCC</v>
          </cell>
          <cell r="F1804" t="str">
            <v>electrical power distribution</v>
          </cell>
          <cell r="G1804" t="str">
            <v>UTILITIES</v>
          </cell>
          <cell r="H1804" t="str">
            <v>MSP</v>
          </cell>
          <cell r="I1804"/>
          <cell r="J1804"/>
          <cell r="K1804"/>
          <cell r="L1804"/>
          <cell r="M1804"/>
          <cell r="N1804"/>
          <cell r="O1804"/>
          <cell r="P1804"/>
          <cell r="Q1804"/>
          <cell r="R1804"/>
          <cell r="S1804"/>
          <cell r="T1804" t="str">
            <v>MONTHLY MCC CLEANING - MSP MCC300</v>
          </cell>
          <cell r="U1804">
            <v>8</v>
          </cell>
          <cell r="V1804" t="str">
            <v>Stratagy</v>
          </cell>
          <cell r="W1804"/>
        </row>
        <row r="1805">
          <cell r="D1805" t="str">
            <v>MEM-PRO-027-UTL-MSP-WHSE</v>
          </cell>
          <cell r="E1805" t="str">
            <v>MS2P WAREHOUSE MCC</v>
          </cell>
          <cell r="F1805" t="str">
            <v>electrical power distribution</v>
          </cell>
          <cell r="G1805" t="str">
            <v>UTILITIES</v>
          </cell>
          <cell r="H1805" t="str">
            <v>MSP</v>
          </cell>
          <cell r="I1805"/>
          <cell r="J1805"/>
          <cell r="K1805"/>
          <cell r="L1805"/>
          <cell r="M1805"/>
          <cell r="N1805"/>
          <cell r="O1805"/>
          <cell r="P1805"/>
          <cell r="Q1805"/>
          <cell r="R1805"/>
          <cell r="S1805"/>
          <cell r="T1805"/>
          <cell r="U1805">
            <v>9</v>
          </cell>
          <cell r="V1805" t="str">
            <v>Run to Failure</v>
          </cell>
          <cell r="W1805"/>
        </row>
        <row r="1806">
          <cell r="D1806" t="str">
            <v>MEM-PRO-027-UTL-P1C-P1CD</v>
          </cell>
          <cell r="E1806" t="str">
            <v>P1 CURD MCC</v>
          </cell>
          <cell r="F1806" t="str">
            <v>electrical power distribution</v>
          </cell>
          <cell r="G1806" t="str">
            <v>UTILITIES</v>
          </cell>
          <cell r="H1806" t="str">
            <v>P1 CURD</v>
          </cell>
          <cell r="I1806" t="str">
            <v>Motor Control Center</v>
          </cell>
          <cell r="J1806"/>
          <cell r="K1806"/>
          <cell r="L1806"/>
          <cell r="M1806"/>
          <cell r="N1806"/>
          <cell r="O1806"/>
          <cell r="P1806"/>
          <cell r="Q1806"/>
          <cell r="R1806"/>
          <cell r="S1806"/>
          <cell r="T1806" t="str">
            <v>MONTHLY MCC CLEANING - P1 CURD MCC</v>
          </cell>
          <cell r="U1806">
            <v>8</v>
          </cell>
          <cell r="V1806" t="str">
            <v>Stratagy</v>
          </cell>
          <cell r="W1806"/>
        </row>
        <row r="1807">
          <cell r="D1807" t="str">
            <v>MEM-PRO-027-UTL-P1D-P1ST</v>
          </cell>
          <cell r="E1807" t="str">
            <v>P1 SPRAY TOWER MCC</v>
          </cell>
          <cell r="F1807" t="str">
            <v>electrical power distribution</v>
          </cell>
          <cell r="G1807" t="str">
            <v>UTILITIES</v>
          </cell>
          <cell r="H1807" t="str">
            <v>P1D</v>
          </cell>
          <cell r="I1807"/>
          <cell r="J1807"/>
          <cell r="K1807"/>
          <cell r="L1807"/>
          <cell r="M1807"/>
          <cell r="N1807"/>
          <cell r="O1807"/>
          <cell r="P1807"/>
          <cell r="Q1807"/>
          <cell r="R1807"/>
          <cell r="S1807"/>
          <cell r="T1807" t="str">
            <v>MONTHLY MCC CLEANING - P1ST MCC</v>
          </cell>
          <cell r="U1807">
            <v>8</v>
          </cell>
          <cell r="V1807" t="str">
            <v>Stratagy</v>
          </cell>
          <cell r="W1807"/>
        </row>
        <row r="1808">
          <cell r="D1808" t="str">
            <v>MEM-PRO-027-UTL-P3A-MCC</v>
          </cell>
          <cell r="E1808" t="str">
            <v>MOTOR CONTROL CENTER</v>
          </cell>
          <cell r="F1808" t="str">
            <v>electrical power distribution</v>
          </cell>
          <cell r="G1808" t="str">
            <v>UTILITIES</v>
          </cell>
          <cell r="H1808" t="str">
            <v>P3A SPRAY TOWER MCC</v>
          </cell>
          <cell r="I1808"/>
          <cell r="J1808"/>
          <cell r="K1808"/>
          <cell r="L1808"/>
          <cell r="M1808"/>
          <cell r="N1808"/>
          <cell r="O1808"/>
          <cell r="P1808"/>
          <cell r="Q1808"/>
          <cell r="R1808"/>
          <cell r="S1808"/>
          <cell r="T1808" t="str">
            <v>MONTHLY MCC CLEANING - P3A ST MCC</v>
          </cell>
          <cell r="U1808">
            <v>8</v>
          </cell>
          <cell r="V1808" t="str">
            <v>Stratagy</v>
          </cell>
          <cell r="W1808"/>
        </row>
        <row r="1809">
          <cell r="D1809" t="str">
            <v>MEM-PRO-027-UTL-P3B-SPT</v>
          </cell>
          <cell r="E1809" t="str">
            <v>SPRAY TOWER MCC ROOM</v>
          </cell>
          <cell r="F1809" t="str">
            <v>electrical power distribution</v>
          </cell>
          <cell r="G1809" t="str">
            <v>UTILITIES</v>
          </cell>
          <cell r="H1809" t="str">
            <v>P3B</v>
          </cell>
          <cell r="I1809"/>
          <cell r="J1809"/>
          <cell r="K1809"/>
          <cell r="L1809"/>
          <cell r="M1809"/>
          <cell r="N1809"/>
          <cell r="O1809"/>
          <cell r="P1809"/>
          <cell r="Q1809"/>
          <cell r="R1809"/>
          <cell r="S1809"/>
          <cell r="T1809" t="str">
            <v>MONTHLY MCC CLEANING - P3B ST MCC</v>
          </cell>
          <cell r="U1809">
            <v>8</v>
          </cell>
          <cell r="V1809" t="str">
            <v>Stratagy</v>
          </cell>
          <cell r="W1809"/>
        </row>
        <row r="1810">
          <cell r="D1810" t="str">
            <v>MEM-PRO-027-UTL-P3C-MCC</v>
          </cell>
          <cell r="E1810" t="str">
            <v>MOTOR CONTROL CENTER</v>
          </cell>
          <cell r="F1810" t="str">
            <v>electrical power distribution</v>
          </cell>
          <cell r="G1810" t="str">
            <v>UTILITIES</v>
          </cell>
          <cell r="H1810" t="str">
            <v>P3 CURD MCC ROOM</v>
          </cell>
          <cell r="I1810" t="str">
            <v>Electrical Distribution</v>
          </cell>
          <cell r="J1810"/>
          <cell r="K1810"/>
          <cell r="L1810"/>
          <cell r="M1810"/>
          <cell r="N1810"/>
          <cell r="O1810"/>
          <cell r="P1810"/>
          <cell r="Q1810"/>
          <cell r="R1810"/>
          <cell r="S1810"/>
          <cell r="T1810" t="str">
            <v>MONTHLY MCC CLEANING - P3 CURD MCC</v>
          </cell>
          <cell r="U1810">
            <v>8</v>
          </cell>
          <cell r="V1810" t="str">
            <v>Stratagy</v>
          </cell>
          <cell r="W1810"/>
        </row>
        <row r="1811">
          <cell r="D1811" t="str">
            <v>MEM-PRO-027-UTL-PH2-MCC</v>
          </cell>
          <cell r="E1811" t="str">
            <v>MOTOR CONTROL CENTER</v>
          </cell>
          <cell r="F1811" t="str">
            <v>electrical power distribution</v>
          </cell>
          <cell r="G1811" t="str">
            <v>UTILITIES</v>
          </cell>
          <cell r="H1811" t="str">
            <v>P2 MCC ROOM</v>
          </cell>
          <cell r="I1811"/>
          <cell r="J1811"/>
          <cell r="K1811"/>
          <cell r="L1811"/>
          <cell r="M1811"/>
          <cell r="N1811"/>
          <cell r="O1811"/>
          <cell r="P1811"/>
          <cell r="Q1811"/>
          <cell r="R1811"/>
          <cell r="S1811"/>
          <cell r="T1811" t="str">
            <v>Area Inspect Elect Rms (MCC) P2</v>
          </cell>
          <cell r="U1811">
            <v>8</v>
          </cell>
          <cell r="V1811" t="str">
            <v>Stratagy</v>
          </cell>
          <cell r="W1811"/>
        </row>
        <row r="1812">
          <cell r="D1812" t="str">
            <v>MEM-PRO-027-UTL-RAL-MCC</v>
          </cell>
          <cell r="E1812" t="str">
            <v>MOTOR CONTROL CENTER</v>
          </cell>
          <cell r="F1812" t="str">
            <v>electrical power distribution</v>
          </cell>
          <cell r="G1812" t="str">
            <v>UTILITIES</v>
          </cell>
          <cell r="H1812" t="str">
            <v>RALCON MCC ROOM</v>
          </cell>
          <cell r="I1812"/>
          <cell r="J1812"/>
          <cell r="K1812"/>
          <cell r="L1812"/>
          <cell r="M1812"/>
          <cell r="N1812"/>
          <cell r="O1812"/>
          <cell r="P1812"/>
          <cell r="Q1812"/>
          <cell r="R1812"/>
          <cell r="S1812"/>
          <cell r="T1812" t="str">
            <v>Area Inspect Elect Rms (MCC) Ralcon</v>
          </cell>
          <cell r="U1812">
            <v>8</v>
          </cell>
          <cell r="V1812" t="str">
            <v>Stratagy</v>
          </cell>
          <cell r="W1812"/>
        </row>
        <row r="1813">
          <cell r="D1813" t="str">
            <v>MEM-PRO-027-UTL-SUB-1015</v>
          </cell>
          <cell r="E1813" t="str">
            <v>SUBS 10&amp;15</v>
          </cell>
          <cell r="F1813" t="str">
            <v>electrical power distribution</v>
          </cell>
          <cell r="G1813" t="str">
            <v>UTILITIES</v>
          </cell>
          <cell r="H1813" t="str">
            <v>SUBSTATION</v>
          </cell>
          <cell r="I1813"/>
          <cell r="J1813"/>
          <cell r="K1813"/>
          <cell r="L1813"/>
          <cell r="M1813"/>
          <cell r="N1813"/>
          <cell r="O1813"/>
          <cell r="P1813"/>
          <cell r="Q1813"/>
          <cell r="R1813"/>
          <cell r="S1813"/>
          <cell r="T1813" t="str">
            <v>3-MTH CLEANING SUB  10+15 (800T)(AT)</v>
          </cell>
          <cell r="U1813">
            <v>8</v>
          </cell>
          <cell r="V1813" t="str">
            <v>Stratagy</v>
          </cell>
          <cell r="W1813"/>
        </row>
        <row r="1814">
          <cell r="D1814" t="str">
            <v>MEM-PRO-027-UTL-SUB-1112</v>
          </cell>
          <cell r="E1814" t="str">
            <v>SUBS 11&amp;12</v>
          </cell>
          <cell r="F1814" t="str">
            <v>electrical power distribution</v>
          </cell>
          <cell r="G1814" t="str">
            <v>UTILITIES</v>
          </cell>
          <cell r="H1814" t="str">
            <v>SUBSTATION</v>
          </cell>
          <cell r="I1814"/>
          <cell r="J1814"/>
          <cell r="K1814"/>
          <cell r="L1814"/>
          <cell r="M1814"/>
          <cell r="N1814"/>
          <cell r="O1814"/>
          <cell r="P1814"/>
          <cell r="Q1814"/>
          <cell r="R1814"/>
          <cell r="S1814"/>
          <cell r="T1814" t="str">
            <v>3-MTH SUB STATION CLEANING  11 + 12 (W S</v>
          </cell>
          <cell r="U1814">
            <v>8</v>
          </cell>
          <cell r="V1814" t="str">
            <v>Stratagy</v>
          </cell>
          <cell r="W1814"/>
        </row>
        <row r="1815">
          <cell r="D1815" t="str">
            <v>MEM-PRO-027-UTL-SUB-1234</v>
          </cell>
          <cell r="E1815" t="str">
            <v>SUBS 1-4 (MAIN PLANT ROOF)</v>
          </cell>
          <cell r="F1815" t="str">
            <v>electrical power distribution</v>
          </cell>
          <cell r="G1815" t="str">
            <v>UTILITIES</v>
          </cell>
          <cell r="H1815" t="str">
            <v>SUBSTATION</v>
          </cell>
          <cell r="I1815"/>
          <cell r="J1815"/>
          <cell r="K1815"/>
          <cell r="L1815"/>
          <cell r="M1815"/>
          <cell r="N1815"/>
          <cell r="O1815"/>
          <cell r="P1815"/>
          <cell r="Q1815"/>
          <cell r="R1815"/>
          <cell r="S1815"/>
          <cell r="T1815" t="str">
            <v>1-MTH CLEANING SUBS 1,2,3,4(MAIN ROOF)</v>
          </cell>
          <cell r="U1815">
            <v>8</v>
          </cell>
          <cell r="V1815" t="str">
            <v>Stratagy</v>
          </cell>
          <cell r="W1815"/>
        </row>
        <row r="1816">
          <cell r="D1816" t="str">
            <v>MEM-PRO-027-UTL-SUB-1314</v>
          </cell>
          <cell r="E1816" t="str">
            <v xml:space="preserve"> SUBS 13&amp;14</v>
          </cell>
          <cell r="F1816" t="str">
            <v>electrical power distribution</v>
          </cell>
          <cell r="G1816" t="str">
            <v>UTILITIES</v>
          </cell>
          <cell r="H1816" t="str">
            <v>SUBSTATION</v>
          </cell>
          <cell r="I1816"/>
          <cell r="J1816"/>
          <cell r="K1816"/>
          <cell r="L1816"/>
          <cell r="M1816"/>
          <cell r="N1816"/>
          <cell r="O1816"/>
          <cell r="P1816"/>
          <cell r="Q1816"/>
          <cell r="R1816"/>
          <cell r="S1816"/>
          <cell r="T1816" t="str">
            <v>3-MTH SUB STATION CLEANING  13+14(S.SIDE</v>
          </cell>
          <cell r="U1816">
            <v>8</v>
          </cell>
          <cell r="V1816" t="str">
            <v>Stratagy</v>
          </cell>
          <cell r="W1816"/>
        </row>
        <row r="1817">
          <cell r="D1817" t="str">
            <v>MEM-PRO-027-UTL-SUB-16</v>
          </cell>
          <cell r="E1817" t="str">
            <v>SUB 16(P3BST)</v>
          </cell>
          <cell r="F1817" t="str">
            <v>electrical power distribution</v>
          </cell>
          <cell r="G1817" t="str">
            <v>UTILITIES</v>
          </cell>
          <cell r="H1817" t="str">
            <v>SUBSTATION</v>
          </cell>
          <cell r="I1817"/>
          <cell r="J1817"/>
          <cell r="K1817"/>
          <cell r="L1817"/>
          <cell r="M1817"/>
          <cell r="N1817"/>
          <cell r="O1817"/>
          <cell r="P1817"/>
          <cell r="Q1817"/>
          <cell r="R1817"/>
          <cell r="S1817"/>
          <cell r="T1817" t="str">
            <v>3-MTH SUB STATION CLEANING  16 (P3BST)</v>
          </cell>
          <cell r="U1817">
            <v>8</v>
          </cell>
          <cell r="V1817" t="str">
            <v>Stratagy</v>
          </cell>
          <cell r="W1817"/>
        </row>
        <row r="1818">
          <cell r="D1818" t="str">
            <v>MEM-PRO-027-UTL-SUB-5</v>
          </cell>
          <cell r="E1818" t="str">
            <v>SUB 5 (RALCON)</v>
          </cell>
          <cell r="F1818" t="str">
            <v>electrical power distribution</v>
          </cell>
          <cell r="G1818" t="str">
            <v>UTILITIES</v>
          </cell>
          <cell r="H1818" t="str">
            <v>SUBSTATION</v>
          </cell>
          <cell r="I1818"/>
          <cell r="J1818"/>
          <cell r="K1818"/>
          <cell r="L1818"/>
          <cell r="M1818"/>
          <cell r="N1818"/>
          <cell r="O1818"/>
          <cell r="P1818"/>
          <cell r="Q1818"/>
          <cell r="R1818"/>
          <cell r="S1818"/>
          <cell r="T1818" t="str">
            <v>3-MTH SUB STATION CLEANING  5 (Ralcon)</v>
          </cell>
          <cell r="U1818">
            <v>8</v>
          </cell>
          <cell r="V1818" t="str">
            <v>Stratagy</v>
          </cell>
          <cell r="W1818"/>
        </row>
        <row r="1819">
          <cell r="D1819" t="str">
            <v>MEM-PRO-027-UTL-SUB-67</v>
          </cell>
          <cell r="E1819" t="str">
            <v>SUBS 6 &amp;7 (P3 ROOF)</v>
          </cell>
          <cell r="F1819" t="str">
            <v>electrical power distribution</v>
          </cell>
          <cell r="G1819" t="str">
            <v>UTILITIES</v>
          </cell>
          <cell r="H1819" t="str">
            <v>SUBSTATION</v>
          </cell>
          <cell r="I1819"/>
          <cell r="J1819"/>
          <cell r="K1819"/>
          <cell r="L1819"/>
          <cell r="M1819"/>
          <cell r="N1819"/>
          <cell r="O1819"/>
          <cell r="P1819"/>
          <cell r="Q1819"/>
          <cell r="R1819"/>
          <cell r="S1819"/>
          <cell r="T1819" t="str">
            <v>2-WK CLEANING SUB 6+7(MDU ROOF)</v>
          </cell>
          <cell r="U1819">
            <v>8</v>
          </cell>
          <cell r="V1819" t="str">
            <v>Stratagy</v>
          </cell>
          <cell r="W1819"/>
        </row>
        <row r="1820">
          <cell r="D1820" t="str">
            <v>MEM-PRO-027-UTL-SUB-89</v>
          </cell>
          <cell r="E1820" t="str">
            <v>SUBS 8&amp;9</v>
          </cell>
          <cell r="F1820" t="str">
            <v>electrical power distribution</v>
          </cell>
          <cell r="G1820" t="str">
            <v>UTILITIES</v>
          </cell>
          <cell r="H1820" t="str">
            <v>SUBSTATION</v>
          </cell>
          <cell r="I1820"/>
          <cell r="J1820"/>
          <cell r="K1820"/>
          <cell r="L1820"/>
          <cell r="M1820"/>
          <cell r="N1820"/>
          <cell r="O1820"/>
          <cell r="P1820"/>
          <cell r="Q1820"/>
          <cell r="R1820"/>
          <cell r="S1820"/>
          <cell r="T1820" t="str">
            <v>3-MTH SUB STATION CLEANING  8,9(NW CORNE</v>
          </cell>
          <cell r="U1820">
            <v>8</v>
          </cell>
          <cell r="V1820" t="str">
            <v>Stratagy</v>
          </cell>
          <cell r="W1820"/>
        </row>
      </sheetData>
      <sheetData sheetId="3">
        <row r="3">
          <cell r="D3" t="str">
            <v>MEM-PRO-010-UTL-VAC-1041</v>
          </cell>
          <cell r="E3" t="str">
            <v>MSS-S PLANT FLAKE GRINDING VAC SYSTEM</v>
          </cell>
          <cell r="F3" t="str">
            <v>shared systems</v>
          </cell>
          <cell r="G3" t="str">
            <v>UTILITIES</v>
          </cell>
          <cell r="H3" t="str">
            <v>CENTRAL VACUUM SYSTEMS</v>
          </cell>
          <cell r="I3" t="str">
            <v>Valve, Control Linear Motion</v>
          </cell>
          <cell r="J3"/>
          <cell r="K3"/>
          <cell r="L3">
            <v>8</v>
          </cell>
          <cell r="M3"/>
          <cell r="N3"/>
          <cell r="O3"/>
          <cell r="P3"/>
          <cell r="Q3"/>
          <cell r="R3"/>
          <cell r="S3"/>
          <cell r="T3" t="str">
            <v>12 MTH PSM MECH RUPTURE PANEL PM</v>
          </cell>
          <cell r="U3">
            <v>7</v>
          </cell>
          <cell r="V3" t="str">
            <v>Stratagy</v>
          </cell>
        </row>
        <row r="4">
          <cell r="D4" t="str">
            <v>MEM-PRO-010-OP1-AEQ-4655</v>
          </cell>
          <cell r="E4" t="str">
            <v>MP1-90 DEG WTR DILUTION TK CONTROL VALVE</v>
          </cell>
          <cell r="F4" t="str">
            <v>shared systems</v>
          </cell>
          <cell r="G4" t="str">
            <v>OLD PHASE 1</v>
          </cell>
          <cell r="H4" t="str">
            <v>ABANDONED EQUIPMENT</v>
          </cell>
          <cell r="I4"/>
          <cell r="J4"/>
          <cell r="K4"/>
          <cell r="L4"/>
          <cell r="M4"/>
          <cell r="N4"/>
          <cell r="O4"/>
          <cell r="P4"/>
          <cell r="Q4"/>
          <cell r="R4"/>
          <cell r="S4"/>
          <cell r="T4"/>
          <cell r="U4">
            <v>9</v>
          </cell>
          <cell r="V4" t="str">
            <v>Run to Failure</v>
          </cell>
          <cell r="W4" t="str">
            <v>do not have</v>
          </cell>
        </row>
        <row r="5">
          <cell r="D5" t="str">
            <v>MEM-PRO-010-SLM-AEQ-5947</v>
          </cell>
          <cell r="E5" t="str">
            <v>MS2P-SLAM FLOW CONTROL VALVE</v>
          </cell>
          <cell r="F5" t="str">
            <v>shared systems</v>
          </cell>
          <cell r="G5" t="str">
            <v>OLD SLAM</v>
          </cell>
          <cell r="H5" t="str">
            <v>ABANDONED EQUIPMENT</v>
          </cell>
          <cell r="I5" t="str">
            <v>Valve, Control Linear Motion</v>
          </cell>
          <cell r="J5"/>
          <cell r="K5"/>
          <cell r="L5"/>
          <cell r="M5"/>
          <cell r="N5"/>
          <cell r="O5"/>
          <cell r="P5"/>
          <cell r="Q5"/>
          <cell r="R5"/>
          <cell r="S5"/>
          <cell r="T5"/>
          <cell r="U5">
            <v>9</v>
          </cell>
          <cell r="V5" t="str">
            <v>Run to Failure</v>
          </cell>
          <cell r="W5" t="str">
            <v>do not have</v>
          </cell>
        </row>
        <row r="6">
          <cell r="D6" t="str">
            <v>MEM-PRO-010-SLM-AEQ-6005</v>
          </cell>
          <cell r="E6" t="str">
            <v>MS2P-PROD MIX TK #1 FLOW CONTROL VALVE</v>
          </cell>
          <cell r="F6" t="str">
            <v>shared systems</v>
          </cell>
          <cell r="G6" t="str">
            <v>OLD SLAM</v>
          </cell>
          <cell r="H6" t="str">
            <v>ABANDONED EQUIPMENT</v>
          </cell>
          <cell r="I6" t="str">
            <v>Tank</v>
          </cell>
          <cell r="J6"/>
          <cell r="K6"/>
          <cell r="L6"/>
          <cell r="M6"/>
          <cell r="N6"/>
          <cell r="O6"/>
          <cell r="P6"/>
          <cell r="Q6"/>
          <cell r="R6"/>
          <cell r="S6"/>
          <cell r="T6"/>
          <cell r="U6">
            <v>9</v>
          </cell>
          <cell r="V6" t="str">
            <v>Run to Failure</v>
          </cell>
          <cell r="W6" t="str">
            <v>do not have</v>
          </cell>
        </row>
        <row r="7">
          <cell r="D7" t="str">
            <v>MEM-PRO-010-SLM-AEQ-6006</v>
          </cell>
          <cell r="E7" t="str">
            <v>MS2P-PROD MIX TK #2 FLOW CONTROL VALVE</v>
          </cell>
          <cell r="F7" t="str">
            <v>shared systems</v>
          </cell>
          <cell r="G7" t="str">
            <v>OLD SLAM</v>
          </cell>
          <cell r="H7" t="str">
            <v>ABANDONED EQUIPMENT</v>
          </cell>
          <cell r="I7"/>
          <cell r="J7"/>
          <cell r="K7"/>
          <cell r="L7"/>
          <cell r="M7"/>
          <cell r="N7"/>
          <cell r="O7"/>
          <cell r="P7"/>
          <cell r="Q7"/>
          <cell r="R7"/>
          <cell r="S7"/>
          <cell r="T7"/>
          <cell r="U7">
            <v>9</v>
          </cell>
          <cell r="V7" t="str">
            <v>Run to Failure</v>
          </cell>
          <cell r="W7" t="str">
            <v>do not have</v>
          </cell>
        </row>
        <row r="8">
          <cell r="D8" t="str">
            <v>MEM-PRO-010-SLM-AEQ-6008</v>
          </cell>
          <cell r="E8" t="str">
            <v>MS2P-FLOW CONTROL VALVE</v>
          </cell>
          <cell r="F8" t="str">
            <v>shared systems</v>
          </cell>
          <cell r="G8" t="str">
            <v>OLD SLAM</v>
          </cell>
          <cell r="H8" t="str">
            <v>ABANDONED EQUIPMENT</v>
          </cell>
          <cell r="I8" t="str">
            <v>Transducer</v>
          </cell>
          <cell r="J8"/>
          <cell r="K8"/>
          <cell r="L8"/>
          <cell r="M8"/>
          <cell r="N8"/>
          <cell r="O8"/>
          <cell r="P8"/>
          <cell r="Q8"/>
          <cell r="R8"/>
          <cell r="S8"/>
          <cell r="T8"/>
          <cell r="U8">
            <v>9</v>
          </cell>
          <cell r="V8" t="str">
            <v>Run to Failure</v>
          </cell>
          <cell r="W8" t="str">
            <v>do not have</v>
          </cell>
        </row>
        <row r="9">
          <cell r="D9" t="str">
            <v>MEM-PRO-010-SLM-AEQ-6024</v>
          </cell>
          <cell r="E9" t="str">
            <v>MS2P-PROCESS WATER PRESS CONTROL VALVE</v>
          </cell>
          <cell r="F9" t="str">
            <v>shared systems</v>
          </cell>
          <cell r="G9" t="str">
            <v>OLD SLAM</v>
          </cell>
          <cell r="H9" t="str">
            <v>ABANDONED EQUIPMENT</v>
          </cell>
          <cell r="I9" t="str">
            <v>Valve, Control Linear Motion</v>
          </cell>
          <cell r="J9"/>
          <cell r="K9"/>
          <cell r="L9"/>
          <cell r="M9"/>
          <cell r="N9"/>
          <cell r="O9"/>
          <cell r="P9"/>
          <cell r="Q9"/>
          <cell r="R9"/>
          <cell r="S9"/>
          <cell r="T9"/>
          <cell r="U9">
            <v>9</v>
          </cell>
          <cell r="V9" t="str">
            <v>Run to Failure</v>
          </cell>
          <cell r="W9" t="str">
            <v>do not have</v>
          </cell>
        </row>
        <row r="10">
          <cell r="D10" t="str">
            <v>MEM-PRO-010-SLM-AEQ-6026</v>
          </cell>
          <cell r="E10" t="str">
            <v>MS2P-PROCESS WATER FLOW CONTROL VALVE</v>
          </cell>
          <cell r="F10" t="str">
            <v>shared systems</v>
          </cell>
          <cell r="G10" t="str">
            <v>OLD SLAM</v>
          </cell>
          <cell r="H10" t="str">
            <v>ABANDONED EQUIPMENT</v>
          </cell>
          <cell r="I10" t="str">
            <v>Valve, Control Linear Motion</v>
          </cell>
          <cell r="J10"/>
          <cell r="K10"/>
          <cell r="L10"/>
          <cell r="M10"/>
          <cell r="N10"/>
          <cell r="O10"/>
          <cell r="P10"/>
          <cell r="Q10"/>
          <cell r="R10"/>
          <cell r="S10"/>
          <cell r="T10"/>
          <cell r="U10">
            <v>9</v>
          </cell>
          <cell r="V10" t="str">
            <v>Run to Failure</v>
          </cell>
          <cell r="W10" t="str">
            <v>do not have</v>
          </cell>
        </row>
        <row r="11">
          <cell r="D11" t="str">
            <v>MEM-PRO-023-STS-ALK-6401</v>
          </cell>
          <cell r="E11" t="str">
            <v>MSP-ALKALI PRESSURE CONTROL VALVE</v>
          </cell>
          <cell r="F11" t="str">
            <v>chemical unloading and storage</v>
          </cell>
          <cell r="G11" t="str">
            <v>STORAGE SYSTEMS</v>
          </cell>
          <cell r="H11" t="str">
            <v>ALKALI BLEND</v>
          </cell>
          <cell r="I11" t="str">
            <v>Valve, Pressure Regulator</v>
          </cell>
          <cell r="J11"/>
          <cell r="K11"/>
          <cell r="L11"/>
          <cell r="M11"/>
          <cell r="N11"/>
          <cell r="O11"/>
          <cell r="P11"/>
          <cell r="Q11"/>
          <cell r="R11"/>
          <cell r="S11"/>
          <cell r="T11"/>
          <cell r="U11">
            <v>9</v>
          </cell>
          <cell r="V11" t="str">
            <v>Run to Failure</v>
          </cell>
          <cell r="W11"/>
        </row>
        <row r="12">
          <cell r="D12" t="str">
            <v>MEM-PRO-026-UTL-PHA-6200</v>
          </cell>
          <cell r="E12" t="str">
            <v>MSS-FIRST NEUT TK LEVEL CONTROL VALVE</v>
          </cell>
          <cell r="F12" t="str">
            <v>sewer/water treatment</v>
          </cell>
          <cell r="G12" t="str">
            <v>UTILITIES</v>
          </cell>
          <cell r="H12" t="str">
            <v>PH ADJUSTMENT</v>
          </cell>
          <cell r="I12" t="str">
            <v>Valve, Control Linear Motion</v>
          </cell>
          <cell r="J12"/>
          <cell r="K12"/>
          <cell r="L12"/>
          <cell r="M12"/>
          <cell r="N12"/>
          <cell r="O12"/>
          <cell r="P12"/>
          <cell r="Q12"/>
          <cell r="R12"/>
          <cell r="S12"/>
          <cell r="T12"/>
          <cell r="U12">
            <v>9</v>
          </cell>
          <cell r="V12" t="str">
            <v>Run to Failure</v>
          </cell>
          <cell r="W12"/>
        </row>
        <row r="13">
          <cell r="D13" t="str">
            <v>MEM-PRO-010-BLD-HOI-7032</v>
          </cell>
          <cell r="E13" t="str">
            <v>MMDU-GRINDING TOWER HOIST</v>
          </cell>
          <cell r="F13" t="str">
            <v>shared systems</v>
          </cell>
          <cell r="G13" t="str">
            <v>Buildings, Grounds &amp; lights</v>
          </cell>
          <cell r="H13" t="str">
            <v>HOISTING SYSTEMS</v>
          </cell>
          <cell r="I13"/>
          <cell r="J13"/>
          <cell r="K13"/>
          <cell r="L13"/>
          <cell r="M13"/>
          <cell r="N13"/>
          <cell r="O13"/>
          <cell r="P13"/>
          <cell r="Q13"/>
          <cell r="R13"/>
          <cell r="S13"/>
          <cell r="T13"/>
          <cell r="U13">
            <v>9</v>
          </cell>
          <cell r="V13" t="str">
            <v>Run to Failure</v>
          </cell>
          <cell r="W13"/>
        </row>
        <row r="14">
          <cell r="D14" t="str">
            <v>MEM-PRO-010-GRD-HOI-6441</v>
          </cell>
          <cell r="E14" t="str">
            <v>MSS-300T SWECO CHAIN HOIST</v>
          </cell>
          <cell r="F14" t="str">
            <v>shared systems</v>
          </cell>
          <cell r="G14" t="str">
            <v>FLAKE GRINDING</v>
          </cell>
          <cell r="H14" t="str">
            <v>HOISTING SYSTEMS</v>
          </cell>
          <cell r="I14" t="str">
            <v>Hoist</v>
          </cell>
          <cell r="J14"/>
          <cell r="K14"/>
          <cell r="L14"/>
          <cell r="M14"/>
          <cell r="N14"/>
          <cell r="O14"/>
          <cell r="P14"/>
          <cell r="Q14"/>
          <cell r="R14"/>
          <cell r="S14"/>
          <cell r="T14"/>
          <cell r="U14">
            <v>9</v>
          </cell>
          <cell r="V14" t="str">
            <v>Run to Failure</v>
          </cell>
          <cell r="W14"/>
        </row>
        <row r="15">
          <cell r="D15" t="str">
            <v>MEM-PRO-010-GRD-HOI-8100</v>
          </cell>
          <cell r="E15" t="str">
            <v>MSS-STORAGE SILOS 2-TON HOIST</v>
          </cell>
          <cell r="F15" t="str">
            <v>shared systems</v>
          </cell>
          <cell r="G15" t="str">
            <v>FLAKE GRINDING</v>
          </cell>
          <cell r="H15" t="str">
            <v>HOISTING SYSTEMS</v>
          </cell>
          <cell r="I15" t="str">
            <v>Hoist</v>
          </cell>
          <cell r="J15"/>
          <cell r="K15"/>
          <cell r="L15">
            <v>16</v>
          </cell>
          <cell r="M15"/>
          <cell r="N15"/>
          <cell r="O15"/>
          <cell r="P15"/>
          <cell r="Q15"/>
          <cell r="R15"/>
          <cell r="S15"/>
          <cell r="T15"/>
          <cell r="U15">
            <v>8</v>
          </cell>
          <cell r="V15" t="str">
            <v>Stratagy</v>
          </cell>
          <cell r="W15"/>
        </row>
        <row r="16">
          <cell r="D16" t="str">
            <v>MEM-PRO-010-STS-TK2-2387</v>
          </cell>
          <cell r="E16" t="str">
            <v>MSP-LOADOUT HOSE HOIST</v>
          </cell>
          <cell r="F16" t="str">
            <v>shared systems</v>
          </cell>
          <cell r="G16" t="str">
            <v>STORAGE SYSTEMS</v>
          </cell>
          <cell r="H16" t="str">
            <v>TRACK 2/FEED LOADOUT</v>
          </cell>
          <cell r="I16" t="str">
            <v>Hoist</v>
          </cell>
          <cell r="J16"/>
          <cell r="K16"/>
          <cell r="L16"/>
          <cell r="M16"/>
          <cell r="N16"/>
          <cell r="O16"/>
          <cell r="P16"/>
          <cell r="Q16"/>
          <cell r="R16"/>
          <cell r="S16"/>
          <cell r="T16"/>
          <cell r="U16">
            <v>9</v>
          </cell>
          <cell r="V16" t="str">
            <v>Run to Failure</v>
          </cell>
          <cell r="W16"/>
        </row>
        <row r="17">
          <cell r="D17" t="str">
            <v>MEM-PRO-010-UTL-VAC-1043</v>
          </cell>
          <cell r="E17" t="str">
            <v>MSS-S PLANT FLAKE GRINDING VAC SYST RFV</v>
          </cell>
          <cell r="F17" t="str">
            <v>shared systems</v>
          </cell>
          <cell r="G17" t="str">
            <v>UTILITIES</v>
          </cell>
          <cell r="H17" t="str">
            <v>CENTRAL VACUUM SYSTEMS</v>
          </cell>
          <cell r="I17"/>
          <cell r="J17"/>
          <cell r="K17"/>
          <cell r="L17"/>
          <cell r="M17"/>
          <cell r="N17"/>
          <cell r="O17"/>
          <cell r="P17"/>
          <cell r="Q17"/>
          <cell r="R17"/>
          <cell r="S17"/>
          <cell r="T17"/>
          <cell r="U17">
            <v>9</v>
          </cell>
          <cell r="V17" t="str">
            <v>Run to Failure</v>
          </cell>
          <cell r="W17"/>
        </row>
        <row r="18">
          <cell r="D18" t="str">
            <v>MEM-PRO-010-UTL-VAC-1044</v>
          </cell>
          <cell r="E18" t="str">
            <v>MSS-S PLANT FLAKE GRINDING VAC BLOWER</v>
          </cell>
          <cell r="F18" t="str">
            <v>shared systems</v>
          </cell>
          <cell r="G18" t="str">
            <v>UTILITIES</v>
          </cell>
          <cell r="H18" t="str">
            <v>CENTRAL VACUUM SYSTEMS</v>
          </cell>
          <cell r="I18" t="str">
            <v>Pressure Gauge</v>
          </cell>
          <cell r="J18"/>
          <cell r="K18"/>
          <cell r="L18"/>
          <cell r="M18"/>
          <cell r="N18"/>
          <cell r="O18"/>
          <cell r="P18"/>
          <cell r="Q18"/>
          <cell r="R18"/>
          <cell r="S18"/>
          <cell r="T18"/>
          <cell r="U18">
            <v>9</v>
          </cell>
          <cell r="V18" t="str">
            <v>Run to Failure</v>
          </cell>
          <cell r="W18"/>
        </row>
        <row r="19">
          <cell r="D19" t="str">
            <v>MEM-PRO-010-OPA-AEQ-1117</v>
          </cell>
          <cell r="E19" t="str">
            <v>MP1A-PRODUCT BLENDING HOPPER RFV</v>
          </cell>
          <cell r="F19" t="str">
            <v>shared systems</v>
          </cell>
          <cell r="G19" t="str">
            <v>OLD PHASE 1A</v>
          </cell>
          <cell r="H19" t="str">
            <v>ABANDONED EQUIPMENT</v>
          </cell>
          <cell r="I19"/>
          <cell r="J19"/>
          <cell r="K19"/>
          <cell r="L19"/>
          <cell r="M19"/>
          <cell r="N19"/>
          <cell r="O19"/>
          <cell r="P19"/>
          <cell r="Q19"/>
          <cell r="R19"/>
          <cell r="S19"/>
          <cell r="T19"/>
          <cell r="U19">
            <v>9</v>
          </cell>
          <cell r="V19" t="str">
            <v>Run to Failure</v>
          </cell>
          <cell r="W19" t="str">
            <v>do not have</v>
          </cell>
        </row>
        <row r="20">
          <cell r="D20" t="str">
            <v>MEM-PRO-010-OPA-AEQ-1158</v>
          </cell>
          <cell r="E20" t="str">
            <v>MP1A-PACKER ASPIRATION FILTER</v>
          </cell>
          <cell r="F20" t="str">
            <v>shared systems</v>
          </cell>
          <cell r="G20" t="str">
            <v>OLD PHASE 1A</v>
          </cell>
          <cell r="H20" t="str">
            <v>ABANDONED EQUIPMENT</v>
          </cell>
          <cell r="I20"/>
          <cell r="J20"/>
          <cell r="K20"/>
          <cell r="L20"/>
          <cell r="M20"/>
          <cell r="N20"/>
          <cell r="O20"/>
          <cell r="P20"/>
          <cell r="Q20"/>
          <cell r="R20"/>
          <cell r="S20"/>
          <cell r="T20"/>
          <cell r="U20">
            <v>9</v>
          </cell>
          <cell r="V20" t="str">
            <v>Run to Failure</v>
          </cell>
          <cell r="W20" t="str">
            <v>do not have</v>
          </cell>
        </row>
        <row r="21">
          <cell r="D21" t="str">
            <v>MEM-PRO-010-OPA-AEQ-1160</v>
          </cell>
          <cell r="E21" t="str">
            <v>MP1A-SLIDELL BAGGING MACHINE</v>
          </cell>
          <cell r="F21" t="str">
            <v>shared systems</v>
          </cell>
          <cell r="G21" t="str">
            <v>OLD PHASE 1A</v>
          </cell>
          <cell r="H21" t="str">
            <v>ABANDONED EQUIPMENT</v>
          </cell>
          <cell r="I21"/>
          <cell r="J21"/>
          <cell r="K21"/>
          <cell r="L21"/>
          <cell r="M21"/>
          <cell r="N21"/>
          <cell r="O21"/>
          <cell r="P21"/>
          <cell r="Q21"/>
          <cell r="R21"/>
          <cell r="S21"/>
          <cell r="T21"/>
          <cell r="U21">
            <v>9</v>
          </cell>
          <cell r="V21" t="str">
            <v>Run to Failure</v>
          </cell>
          <cell r="W21" t="str">
            <v>do not have</v>
          </cell>
        </row>
        <row r="22">
          <cell r="D22" t="str">
            <v>MEM-PRO-010-OPA-AEQ-1164</v>
          </cell>
          <cell r="E22" t="str">
            <v>MP1A-SEALER CONVEYOR</v>
          </cell>
          <cell r="F22" t="str">
            <v>shared systems</v>
          </cell>
          <cell r="G22" t="str">
            <v>OLD PHASE 1A</v>
          </cell>
          <cell r="H22" t="str">
            <v>ABANDONED EQUIPMENT</v>
          </cell>
          <cell r="I22"/>
          <cell r="J22"/>
          <cell r="K22"/>
          <cell r="L22"/>
          <cell r="M22"/>
          <cell r="N22"/>
          <cell r="O22"/>
          <cell r="P22"/>
          <cell r="Q22"/>
          <cell r="R22"/>
          <cell r="S22"/>
          <cell r="T22"/>
          <cell r="U22">
            <v>9</v>
          </cell>
          <cell r="V22" t="str">
            <v>Run to Failure</v>
          </cell>
          <cell r="W22" t="str">
            <v>do not have</v>
          </cell>
        </row>
        <row r="23">
          <cell r="D23" t="str">
            <v>MEM-PRO-010-OPA-AEQ-1167</v>
          </cell>
          <cell r="E23" t="str">
            <v>MP1A-90 DEG. TURN BAG CONVEYOR</v>
          </cell>
          <cell r="F23" t="str">
            <v>shared systems</v>
          </cell>
          <cell r="G23" t="str">
            <v>OLD PHASE 1A</v>
          </cell>
          <cell r="H23" t="str">
            <v>ABANDONED EQUIPMENT</v>
          </cell>
          <cell r="I23"/>
          <cell r="J23"/>
          <cell r="K23"/>
          <cell r="L23"/>
          <cell r="M23"/>
          <cell r="N23"/>
          <cell r="O23"/>
          <cell r="P23"/>
          <cell r="Q23"/>
          <cell r="R23"/>
          <cell r="S23"/>
          <cell r="T23"/>
          <cell r="U23">
            <v>9</v>
          </cell>
          <cell r="V23" t="str">
            <v>Run to Failure</v>
          </cell>
          <cell r="W23" t="str">
            <v>do not have</v>
          </cell>
        </row>
        <row r="24">
          <cell r="D24" t="str">
            <v>MEM-PRO-010-OP1-AEQ-1202</v>
          </cell>
          <cell r="E24" t="str">
            <v>MP1B-PROD COLL FERRO MAG SCREW SCREENER</v>
          </cell>
          <cell r="F24" t="str">
            <v>shared systems</v>
          </cell>
          <cell r="G24" t="str">
            <v>OLD PHASE 1</v>
          </cell>
          <cell r="H24" t="str">
            <v>ABANDONED EQUIPMENT</v>
          </cell>
          <cell r="I24"/>
          <cell r="J24"/>
          <cell r="K24"/>
          <cell r="L24"/>
          <cell r="M24"/>
          <cell r="N24"/>
          <cell r="O24"/>
          <cell r="P24"/>
          <cell r="Q24"/>
          <cell r="R24"/>
          <cell r="S24"/>
          <cell r="T24"/>
          <cell r="U24">
            <v>9</v>
          </cell>
          <cell r="V24" t="str">
            <v>Run to Failure</v>
          </cell>
          <cell r="W24" t="str">
            <v>do not have</v>
          </cell>
        </row>
        <row r="25">
          <cell r="D25" t="str">
            <v>MEM-PRO-010-OPA-AEQ-1216</v>
          </cell>
          <cell r="E25" t="str">
            <v>MP1A-ASPIRATION FAN - BLENDER</v>
          </cell>
          <cell r="F25" t="str">
            <v>shared systems</v>
          </cell>
          <cell r="G25" t="str">
            <v>OLD PHASE 1A</v>
          </cell>
          <cell r="H25" t="str">
            <v>ABANDONED EQUIPMENT</v>
          </cell>
          <cell r="I25"/>
          <cell r="J25"/>
          <cell r="K25"/>
          <cell r="L25"/>
          <cell r="M25"/>
          <cell r="N25"/>
          <cell r="O25"/>
          <cell r="P25"/>
          <cell r="Q25"/>
          <cell r="R25"/>
          <cell r="S25"/>
          <cell r="T25"/>
          <cell r="U25">
            <v>9</v>
          </cell>
          <cell r="V25" t="str">
            <v>Run to Failure</v>
          </cell>
          <cell r="W25" t="str">
            <v>do not have</v>
          </cell>
        </row>
        <row r="26">
          <cell r="D26" t="str">
            <v>MEM-PRO-010-OP1-AEQ-1219</v>
          </cell>
          <cell r="E26" t="str">
            <v>P1 BLENDER DISCHARGE ROTARY VALVE</v>
          </cell>
          <cell r="F26" t="str">
            <v>shared systems</v>
          </cell>
          <cell r="G26" t="str">
            <v>OLD PHASE 1</v>
          </cell>
          <cell r="H26" t="str">
            <v>ABANDONED EQUIPMENT</v>
          </cell>
          <cell r="I26" t="str">
            <v>Valve, Control Linear Motion</v>
          </cell>
          <cell r="J26"/>
          <cell r="K26"/>
          <cell r="L26"/>
          <cell r="M26"/>
          <cell r="N26"/>
          <cell r="O26"/>
          <cell r="P26"/>
          <cell r="Q26"/>
          <cell r="R26"/>
          <cell r="S26"/>
          <cell r="T26"/>
          <cell r="U26">
            <v>9</v>
          </cell>
          <cell r="V26" t="str">
            <v>Run to Failure</v>
          </cell>
          <cell r="W26" t="str">
            <v>do not have</v>
          </cell>
        </row>
        <row r="27">
          <cell r="D27" t="str">
            <v>MEM-PRO-010-OPA-AEQ-1220</v>
          </cell>
          <cell r="E27" t="str">
            <v>MP1A-ROTARY VALVE - BLENDER DISCH.</v>
          </cell>
          <cell r="F27" t="str">
            <v>shared systems</v>
          </cell>
          <cell r="G27" t="str">
            <v>OLD PHASE 1A</v>
          </cell>
          <cell r="H27" t="str">
            <v>ABANDONED EQUIPMENT</v>
          </cell>
          <cell r="I27"/>
          <cell r="J27"/>
          <cell r="K27"/>
          <cell r="L27"/>
          <cell r="M27"/>
          <cell r="N27"/>
          <cell r="O27"/>
          <cell r="P27"/>
          <cell r="Q27"/>
          <cell r="R27"/>
          <cell r="S27"/>
          <cell r="T27"/>
          <cell r="U27">
            <v>9</v>
          </cell>
          <cell r="V27" t="str">
            <v>Run to Failure</v>
          </cell>
          <cell r="W27" t="str">
            <v>do not have</v>
          </cell>
        </row>
        <row r="28">
          <cell r="D28" t="str">
            <v>MEM-PRO-010-OPA-AEQ-1226</v>
          </cell>
          <cell r="E28" t="str">
            <v>MP1A-AZO OVERS DISCHARGE RFV</v>
          </cell>
          <cell r="F28" t="str">
            <v>shared systems</v>
          </cell>
          <cell r="G28" t="str">
            <v>OLD PHASE 1A</v>
          </cell>
          <cell r="H28" t="str">
            <v>ABANDONED EQUIPMENT</v>
          </cell>
          <cell r="I28"/>
          <cell r="J28"/>
          <cell r="K28"/>
          <cell r="L28"/>
          <cell r="M28"/>
          <cell r="N28"/>
          <cell r="O28"/>
          <cell r="P28"/>
          <cell r="Q28"/>
          <cell r="R28"/>
          <cell r="S28"/>
          <cell r="T28"/>
          <cell r="U28">
            <v>9</v>
          </cell>
          <cell r="V28" t="str">
            <v>Run to Failure</v>
          </cell>
          <cell r="W28" t="str">
            <v>do not have</v>
          </cell>
        </row>
        <row r="29">
          <cell r="D29" t="str">
            <v>MEM-PRO-010-OPA-AEQ-1229</v>
          </cell>
          <cell r="E29" t="str">
            <v>MP1A-ROTARY VALVE - BLENDER DISCH.</v>
          </cell>
          <cell r="F29" t="str">
            <v>shared systems</v>
          </cell>
          <cell r="G29" t="str">
            <v>OLD PHASE 1A</v>
          </cell>
          <cell r="H29" t="str">
            <v>ABANDONED EQUIPMENT</v>
          </cell>
          <cell r="I29"/>
          <cell r="J29"/>
          <cell r="K29"/>
          <cell r="L29"/>
          <cell r="M29"/>
          <cell r="N29"/>
          <cell r="O29"/>
          <cell r="P29"/>
          <cell r="Q29"/>
          <cell r="R29"/>
          <cell r="S29"/>
          <cell r="T29"/>
          <cell r="U29">
            <v>9</v>
          </cell>
          <cell r="V29" t="str">
            <v>Run to Failure</v>
          </cell>
          <cell r="W29" t="str">
            <v>do not have</v>
          </cell>
        </row>
        <row r="30">
          <cell r="D30" t="str">
            <v>MEM-PRO-010-OPA-AEQ-1235</v>
          </cell>
          <cell r="E30" t="str">
            <v>MP1A-OIL/LECITHIN DRUM PUMP</v>
          </cell>
          <cell r="F30" t="str">
            <v>shared systems</v>
          </cell>
          <cell r="G30" t="str">
            <v>OLD PHASE 1A</v>
          </cell>
          <cell r="H30" t="str">
            <v>ABANDONED EQUIPMENT</v>
          </cell>
          <cell r="I30"/>
          <cell r="J30"/>
          <cell r="K30"/>
          <cell r="L30"/>
          <cell r="M30"/>
          <cell r="N30"/>
          <cell r="O30"/>
          <cell r="P30"/>
          <cell r="Q30"/>
          <cell r="R30"/>
          <cell r="S30"/>
          <cell r="T30"/>
          <cell r="U30">
            <v>9</v>
          </cell>
          <cell r="V30" t="str">
            <v>Run to Failure</v>
          </cell>
          <cell r="W30" t="str">
            <v>do not have</v>
          </cell>
        </row>
        <row r="31">
          <cell r="D31" t="str">
            <v>MEM-PRO-010-OPA-AEQ-1237</v>
          </cell>
          <cell r="E31" t="str">
            <v>MP1A-LECITHIN MIX TANK</v>
          </cell>
          <cell r="F31" t="str">
            <v>shared systems</v>
          </cell>
          <cell r="G31" t="str">
            <v>OLD PHASE 1A</v>
          </cell>
          <cell r="H31" t="str">
            <v>ABANDONED EQUIPMENT</v>
          </cell>
          <cell r="I31"/>
          <cell r="J31"/>
          <cell r="K31"/>
          <cell r="L31"/>
          <cell r="M31"/>
          <cell r="N31"/>
          <cell r="O31"/>
          <cell r="P31"/>
          <cell r="Q31"/>
          <cell r="R31"/>
          <cell r="S31"/>
          <cell r="T31"/>
          <cell r="U31">
            <v>9</v>
          </cell>
          <cell r="V31" t="str">
            <v>Run to Failure</v>
          </cell>
          <cell r="W31" t="str">
            <v>do not have</v>
          </cell>
        </row>
        <row r="32">
          <cell r="D32" t="str">
            <v>MEM-PRO-010-OPA-AEQ-1238</v>
          </cell>
          <cell r="E32" t="str">
            <v>MP1A-LECITHIN TANK AGITATOR</v>
          </cell>
          <cell r="F32" t="str">
            <v>shared systems</v>
          </cell>
          <cell r="G32" t="str">
            <v>OLD PHASE 1A</v>
          </cell>
          <cell r="H32" t="str">
            <v>ABANDONED EQUIPMENT</v>
          </cell>
          <cell r="I32"/>
          <cell r="J32"/>
          <cell r="K32"/>
          <cell r="L32"/>
          <cell r="M32"/>
          <cell r="N32"/>
          <cell r="O32"/>
          <cell r="P32"/>
          <cell r="Q32"/>
          <cell r="R32"/>
          <cell r="S32"/>
          <cell r="T32"/>
          <cell r="U32">
            <v>9</v>
          </cell>
          <cell r="V32" t="str">
            <v>Run to Failure</v>
          </cell>
          <cell r="W32" t="str">
            <v>do not have</v>
          </cell>
        </row>
        <row r="33">
          <cell r="D33" t="str">
            <v>MEM-PRO-010-OPA-AEQ-1241</v>
          </cell>
          <cell r="E33" t="str">
            <v>MP1A-OIL MIX TANK</v>
          </cell>
          <cell r="F33" t="str">
            <v>shared systems</v>
          </cell>
          <cell r="G33" t="str">
            <v>OLD PHASE 1A</v>
          </cell>
          <cell r="H33" t="str">
            <v>ABANDONED EQUIPMENT</v>
          </cell>
          <cell r="I33"/>
          <cell r="J33"/>
          <cell r="K33"/>
          <cell r="L33"/>
          <cell r="M33"/>
          <cell r="N33"/>
          <cell r="O33"/>
          <cell r="P33"/>
          <cell r="Q33"/>
          <cell r="R33"/>
          <cell r="S33"/>
          <cell r="T33"/>
          <cell r="U33">
            <v>9</v>
          </cell>
          <cell r="V33" t="str">
            <v>Run to Failure</v>
          </cell>
          <cell r="W33" t="str">
            <v>do not have</v>
          </cell>
        </row>
        <row r="34">
          <cell r="D34" t="str">
            <v>MEM-PRO-010-OPA-AEQ-1242</v>
          </cell>
          <cell r="E34" t="str">
            <v>MP1A-OIL MIX AGITATOR</v>
          </cell>
          <cell r="F34" t="str">
            <v>shared systems</v>
          </cell>
          <cell r="G34" t="str">
            <v>OLD PHASE 1A</v>
          </cell>
          <cell r="H34" t="str">
            <v>ABANDONED EQUIPMENT</v>
          </cell>
          <cell r="I34"/>
          <cell r="J34"/>
          <cell r="K34"/>
          <cell r="L34"/>
          <cell r="M34"/>
          <cell r="N34"/>
          <cell r="O34"/>
          <cell r="P34"/>
          <cell r="Q34"/>
          <cell r="R34"/>
          <cell r="S34"/>
          <cell r="T34"/>
          <cell r="U34">
            <v>9</v>
          </cell>
          <cell r="V34" t="str">
            <v>Run to Failure</v>
          </cell>
          <cell r="W34" t="str">
            <v>do not have</v>
          </cell>
        </row>
        <row r="35">
          <cell r="D35" t="str">
            <v>MEM-PRO-010-OPA-AEQ-1245</v>
          </cell>
          <cell r="E35" t="str">
            <v>MP1A-OIL/LECITHIN BATCH PUMP</v>
          </cell>
          <cell r="F35" t="str">
            <v>shared systems</v>
          </cell>
          <cell r="G35" t="str">
            <v>OLD PHASE 1A</v>
          </cell>
          <cell r="H35" t="str">
            <v>ABANDONED EQUIPMENT</v>
          </cell>
          <cell r="I35"/>
          <cell r="J35"/>
          <cell r="K35"/>
          <cell r="L35"/>
          <cell r="M35"/>
          <cell r="N35"/>
          <cell r="O35"/>
          <cell r="P35"/>
          <cell r="Q35"/>
          <cell r="R35"/>
          <cell r="S35"/>
          <cell r="T35"/>
          <cell r="U35">
            <v>9</v>
          </cell>
          <cell r="V35" t="str">
            <v>Run to Failure</v>
          </cell>
          <cell r="W35" t="str">
            <v>do not have</v>
          </cell>
        </row>
        <row r="36">
          <cell r="D36" t="str">
            <v>MEM-PRO-010-OPA-AEQ-1246</v>
          </cell>
          <cell r="E36" t="str">
            <v>MP1A-OIL/LECITHIN BATCH PUMP STRAINER</v>
          </cell>
          <cell r="F36" t="str">
            <v>shared systems</v>
          </cell>
          <cell r="G36" t="str">
            <v>OLD PHASE 1A</v>
          </cell>
          <cell r="H36" t="str">
            <v>ABANDONED EQUIPMENT</v>
          </cell>
          <cell r="I36"/>
          <cell r="J36"/>
          <cell r="K36"/>
          <cell r="L36"/>
          <cell r="M36"/>
          <cell r="N36"/>
          <cell r="O36"/>
          <cell r="P36"/>
          <cell r="Q36"/>
          <cell r="R36"/>
          <cell r="S36"/>
          <cell r="T36"/>
          <cell r="U36">
            <v>9</v>
          </cell>
          <cell r="V36" t="str">
            <v>Run to Failure</v>
          </cell>
          <cell r="W36" t="str">
            <v>do not have</v>
          </cell>
        </row>
        <row r="37">
          <cell r="D37" t="str">
            <v>MEM-PRO-010-OPA-AEQ-1247</v>
          </cell>
          <cell r="E37" t="str">
            <v>MP1A-OIL/LECITHIN BATCH PUMP FLOW METER</v>
          </cell>
          <cell r="F37" t="str">
            <v>shared systems</v>
          </cell>
          <cell r="G37" t="str">
            <v>OLD PHASE 1A</v>
          </cell>
          <cell r="H37" t="str">
            <v>ABANDONED EQUIPMENT</v>
          </cell>
          <cell r="I37"/>
          <cell r="J37"/>
          <cell r="K37"/>
          <cell r="L37"/>
          <cell r="M37"/>
          <cell r="N37"/>
          <cell r="O37"/>
          <cell r="P37"/>
          <cell r="Q37"/>
          <cell r="R37"/>
          <cell r="S37"/>
          <cell r="T37"/>
          <cell r="U37">
            <v>9</v>
          </cell>
          <cell r="V37" t="str">
            <v>Run to Failure</v>
          </cell>
          <cell r="W37" t="str">
            <v>do not have</v>
          </cell>
        </row>
        <row r="38">
          <cell r="D38" t="str">
            <v>MEM-PRO-010-OPA-AEQ-1248</v>
          </cell>
          <cell r="E38" t="str">
            <v>MP1A-WATER EXPANSION TANK</v>
          </cell>
          <cell r="F38" t="str">
            <v>shared systems</v>
          </cell>
          <cell r="G38" t="str">
            <v>OLD PHASE 1A</v>
          </cell>
          <cell r="H38" t="str">
            <v>ABANDONED EQUIPMENT</v>
          </cell>
          <cell r="I38"/>
          <cell r="J38"/>
          <cell r="K38"/>
          <cell r="L38"/>
          <cell r="M38"/>
          <cell r="N38"/>
          <cell r="O38"/>
          <cell r="P38"/>
          <cell r="Q38"/>
          <cell r="R38"/>
          <cell r="S38"/>
          <cell r="T38"/>
          <cell r="U38">
            <v>9</v>
          </cell>
          <cell r="V38" t="str">
            <v>Run to Failure</v>
          </cell>
          <cell r="W38" t="str">
            <v>do not have</v>
          </cell>
        </row>
        <row r="39">
          <cell r="D39" t="str">
            <v>MEM-PRO-010-OPA-AEQ-1249</v>
          </cell>
          <cell r="E39" t="str">
            <v>MP1A-HOT WATER CIRC. PUMP</v>
          </cell>
          <cell r="F39" t="str">
            <v>shared systems</v>
          </cell>
          <cell r="G39" t="str">
            <v>OLD PHASE 1A</v>
          </cell>
          <cell r="H39" t="str">
            <v>ABANDONED EQUIPMENT</v>
          </cell>
          <cell r="I39"/>
          <cell r="J39"/>
          <cell r="K39"/>
          <cell r="L39"/>
          <cell r="M39"/>
          <cell r="N39"/>
          <cell r="O39"/>
          <cell r="P39"/>
          <cell r="Q39"/>
          <cell r="R39"/>
          <cell r="S39"/>
          <cell r="T39"/>
          <cell r="U39">
            <v>9</v>
          </cell>
          <cell r="V39" t="str">
            <v>Run to Failure</v>
          </cell>
          <cell r="W39" t="str">
            <v>do not have</v>
          </cell>
        </row>
        <row r="40">
          <cell r="D40" t="str">
            <v>MEM-PRO-010-OPA-AEQ-1251</v>
          </cell>
          <cell r="E40" t="str">
            <v>MP1A-LECITHIN PUMP</v>
          </cell>
          <cell r="F40" t="str">
            <v>shared systems</v>
          </cell>
          <cell r="G40" t="str">
            <v>OLD PHASE 1A</v>
          </cell>
          <cell r="H40" t="str">
            <v>ABANDONED EQUIPMENT</v>
          </cell>
          <cell r="I40"/>
          <cell r="J40"/>
          <cell r="K40"/>
          <cell r="L40"/>
          <cell r="M40"/>
          <cell r="N40"/>
          <cell r="O40"/>
          <cell r="P40"/>
          <cell r="Q40"/>
          <cell r="R40"/>
          <cell r="S40"/>
          <cell r="T40"/>
          <cell r="U40">
            <v>9</v>
          </cell>
          <cell r="V40" t="str">
            <v>Run to Failure</v>
          </cell>
          <cell r="W40" t="str">
            <v>do not have</v>
          </cell>
        </row>
        <row r="41">
          <cell r="D41" t="str">
            <v>MEM-PRO-010-OPA-AEQ-1274</v>
          </cell>
          <cell r="E41" t="str">
            <v>MP1A-BEHN PACKER VIBRATING CONVEYOR</v>
          </cell>
          <cell r="F41" t="str">
            <v>shared systems</v>
          </cell>
          <cell r="G41" t="str">
            <v>OLD PHASE 1A</v>
          </cell>
          <cell r="H41" t="str">
            <v>ABANDONED EQUIPMENT</v>
          </cell>
          <cell r="I41"/>
          <cell r="J41"/>
          <cell r="K41"/>
          <cell r="L41"/>
          <cell r="M41"/>
          <cell r="N41"/>
          <cell r="O41"/>
          <cell r="P41"/>
          <cell r="Q41"/>
          <cell r="R41"/>
          <cell r="S41"/>
          <cell r="T41"/>
          <cell r="U41">
            <v>9</v>
          </cell>
          <cell r="V41" t="str">
            <v>Run to Failure</v>
          </cell>
          <cell r="W41" t="str">
            <v>do not have</v>
          </cell>
        </row>
        <row r="42">
          <cell r="D42" t="str">
            <v>MEM-PRO-010-OPA-AEQ-1276</v>
          </cell>
          <cell r="E42" t="str">
            <v>MP1A-ASP FAN - AZO - REMOVED 11/6/02</v>
          </cell>
          <cell r="F42" t="str">
            <v>shared systems</v>
          </cell>
          <cell r="G42" t="str">
            <v>OLD PHASE 1A</v>
          </cell>
          <cell r="H42" t="str">
            <v>ABANDONED EQUIPMENT</v>
          </cell>
          <cell r="I42"/>
          <cell r="J42"/>
          <cell r="K42"/>
          <cell r="L42"/>
          <cell r="M42"/>
          <cell r="N42"/>
          <cell r="O42"/>
          <cell r="P42"/>
          <cell r="Q42"/>
          <cell r="R42"/>
          <cell r="S42"/>
          <cell r="T42"/>
          <cell r="U42">
            <v>9</v>
          </cell>
          <cell r="V42" t="str">
            <v>Run to Failure</v>
          </cell>
          <cell r="W42" t="str">
            <v>do not have</v>
          </cell>
        </row>
        <row r="43">
          <cell r="D43" t="str">
            <v>MEM-PRO-010-OPA-AEQ-1282</v>
          </cell>
          <cell r="E43" t="str">
            <v>MP1A-BEHN PACKER ASP. FILTER EXH FAN</v>
          </cell>
          <cell r="F43" t="str">
            <v>shared systems</v>
          </cell>
          <cell r="G43" t="str">
            <v>OLD PHASE 1A</v>
          </cell>
          <cell r="H43" t="str">
            <v>ABANDONED EQUIPMENT</v>
          </cell>
          <cell r="I43"/>
          <cell r="J43"/>
          <cell r="K43"/>
          <cell r="L43"/>
          <cell r="M43"/>
          <cell r="N43"/>
          <cell r="O43"/>
          <cell r="P43"/>
          <cell r="Q43"/>
          <cell r="R43"/>
          <cell r="S43"/>
          <cell r="T43"/>
          <cell r="U43">
            <v>9</v>
          </cell>
          <cell r="V43" t="str">
            <v>Run to Failure</v>
          </cell>
          <cell r="W43" t="str">
            <v>do not have</v>
          </cell>
        </row>
        <row r="44">
          <cell r="D44" t="str">
            <v>MEM-PRO-010-OPA-AEQ-1284</v>
          </cell>
          <cell r="E44" t="str">
            <v>MP1A-BLOWER PACKAGE - PACKE</v>
          </cell>
          <cell r="F44" t="str">
            <v>shared systems</v>
          </cell>
          <cell r="G44" t="str">
            <v>OLD PHASE 1A</v>
          </cell>
          <cell r="H44" t="str">
            <v>ABANDONED EQUIPMENT</v>
          </cell>
          <cell r="I44"/>
          <cell r="J44"/>
          <cell r="K44"/>
          <cell r="L44"/>
          <cell r="M44"/>
          <cell r="N44"/>
          <cell r="O44"/>
          <cell r="P44"/>
          <cell r="Q44"/>
          <cell r="R44"/>
          <cell r="S44"/>
          <cell r="T44"/>
          <cell r="U44">
            <v>9</v>
          </cell>
          <cell r="V44" t="str">
            <v>Run to Failure</v>
          </cell>
          <cell r="W44" t="str">
            <v>do not have</v>
          </cell>
        </row>
        <row r="45">
          <cell r="D45" t="str">
            <v>MEM-PRO-010-OP1-AEQ-1360</v>
          </cell>
          <cell r="E45" t="str">
            <v>MSS-PHOS ACID STORAGE TANK (PH1)</v>
          </cell>
          <cell r="F45" t="str">
            <v>shared systems</v>
          </cell>
          <cell r="G45" t="str">
            <v>OLD PHASE 1</v>
          </cell>
          <cell r="H45" t="str">
            <v>ABANDONED EQUIPMENT</v>
          </cell>
          <cell r="I45" t="str">
            <v>Tank</v>
          </cell>
          <cell r="J45"/>
          <cell r="K45"/>
          <cell r="L45"/>
          <cell r="M45"/>
          <cell r="N45"/>
          <cell r="O45"/>
          <cell r="P45"/>
          <cell r="Q45"/>
          <cell r="R45"/>
          <cell r="S45"/>
          <cell r="T45" t="str">
            <v>12-MTH I/E MSS PHOS AC ST TK LVL XMTR</v>
          </cell>
          <cell r="U45">
            <v>8</v>
          </cell>
          <cell r="V45" t="str">
            <v>Stratagy</v>
          </cell>
          <cell r="W45" t="str">
            <v>do not have</v>
          </cell>
        </row>
        <row r="46">
          <cell r="D46" t="str">
            <v>MEM-PRO-010-OP1-AEQ-1362</v>
          </cell>
          <cell r="E46" t="str">
            <v>MSS-PHOS ACID EAST DISCHARGE PUMP</v>
          </cell>
          <cell r="F46" t="str">
            <v>shared systems</v>
          </cell>
          <cell r="G46" t="str">
            <v>OLD PHASE 1</v>
          </cell>
          <cell r="H46" t="str">
            <v>ABANDONED EQUIPMENT</v>
          </cell>
          <cell r="I46" t="str">
            <v>Motor AC</v>
          </cell>
          <cell r="J46"/>
          <cell r="K46"/>
          <cell r="L46"/>
          <cell r="M46"/>
          <cell r="N46"/>
          <cell r="O46"/>
          <cell r="P46"/>
          <cell r="Q46"/>
          <cell r="R46"/>
          <cell r="S46"/>
          <cell r="T46"/>
          <cell r="U46">
            <v>9</v>
          </cell>
          <cell r="V46" t="str">
            <v>Run to Failure</v>
          </cell>
          <cell r="W46" t="str">
            <v>do not have</v>
          </cell>
        </row>
        <row r="47">
          <cell r="D47" t="str">
            <v>MEM-PRO-010-OP1-AEQ-1363</v>
          </cell>
          <cell r="E47" t="str">
            <v>MSS-PHOS ACID CENTER DISCHARGE PUMP</v>
          </cell>
          <cell r="F47" t="str">
            <v>shared systems</v>
          </cell>
          <cell r="G47" t="str">
            <v>OLD PHASE 1</v>
          </cell>
          <cell r="H47" t="str">
            <v>ABANDONED EQUIPMENT</v>
          </cell>
          <cell r="I47" t="str">
            <v>Motor AC</v>
          </cell>
          <cell r="J47"/>
          <cell r="K47"/>
          <cell r="L47"/>
          <cell r="M47"/>
          <cell r="N47"/>
          <cell r="O47"/>
          <cell r="P47"/>
          <cell r="Q47"/>
          <cell r="R47"/>
          <cell r="S47"/>
          <cell r="T47"/>
          <cell r="U47">
            <v>9</v>
          </cell>
          <cell r="V47" t="str">
            <v>Run to Failure</v>
          </cell>
          <cell r="W47" t="str">
            <v>do not have</v>
          </cell>
        </row>
        <row r="48">
          <cell r="D48" t="str">
            <v>MEM-PRO-010-OP1-AEQ-1365</v>
          </cell>
          <cell r="E48" t="str">
            <v>MSS-PHOS ACID PUMPS WEST STRAINER</v>
          </cell>
          <cell r="F48" t="str">
            <v>shared systems</v>
          </cell>
          <cell r="G48" t="str">
            <v>OLD PHASE 1</v>
          </cell>
          <cell r="H48" t="str">
            <v>ABANDONED EQUIPMENT</v>
          </cell>
          <cell r="I48" t="str">
            <v>Strainer</v>
          </cell>
          <cell r="J48"/>
          <cell r="K48"/>
          <cell r="L48"/>
          <cell r="M48"/>
          <cell r="N48"/>
          <cell r="O48"/>
          <cell r="P48"/>
          <cell r="Q48"/>
          <cell r="R48"/>
          <cell r="S48"/>
          <cell r="T48"/>
          <cell r="U48">
            <v>9</v>
          </cell>
          <cell r="V48" t="str">
            <v>Run to Failure</v>
          </cell>
          <cell r="W48" t="str">
            <v>do not have</v>
          </cell>
        </row>
        <row r="49">
          <cell r="D49" t="str">
            <v>MEM-PRO-010-OP1-AEQ-1366</v>
          </cell>
          <cell r="E49" t="str">
            <v>MSS-PHOS ACID PUMPS EAST STRAINER</v>
          </cell>
          <cell r="F49" t="str">
            <v>shared systems</v>
          </cell>
          <cell r="G49" t="str">
            <v>OLD PHASE 1</v>
          </cell>
          <cell r="H49" t="str">
            <v>ABANDONED EQUIPMENT</v>
          </cell>
          <cell r="I49" t="str">
            <v>Strainer</v>
          </cell>
          <cell r="J49"/>
          <cell r="K49"/>
          <cell r="L49"/>
          <cell r="M49"/>
          <cell r="N49"/>
          <cell r="O49"/>
          <cell r="P49"/>
          <cell r="Q49"/>
          <cell r="R49"/>
          <cell r="S49"/>
          <cell r="T49"/>
          <cell r="U49">
            <v>9</v>
          </cell>
          <cell r="V49" t="str">
            <v>Run to Failure</v>
          </cell>
          <cell r="W49" t="str">
            <v>do not have</v>
          </cell>
        </row>
        <row r="50">
          <cell r="D50" t="str">
            <v>MEM-PRO-010-UTL-IAS-1401</v>
          </cell>
          <cell r="E50" t="str">
            <v>MSS-#6 200 HP AIR COMPRESSOR</v>
          </cell>
          <cell r="F50" t="str">
            <v>shared systems</v>
          </cell>
          <cell r="G50" t="str">
            <v>UTILITIES</v>
          </cell>
          <cell r="H50" t="str">
            <v>INSTRUMENT / COMPRESSED AIR SYSTEM</v>
          </cell>
          <cell r="I50" t="str">
            <v>Motor AC</v>
          </cell>
          <cell r="J50"/>
          <cell r="K50"/>
          <cell r="L50">
            <v>8</v>
          </cell>
          <cell r="M50"/>
          <cell r="N50"/>
          <cell r="O50"/>
          <cell r="P50" t="str">
            <v>Yes</v>
          </cell>
          <cell r="Q50"/>
          <cell r="R50"/>
          <cell r="S50"/>
          <cell r="T50" t="str">
            <v>60-MTH MECH MSS #6 AIR COMP PRV</v>
          </cell>
          <cell r="U50">
            <v>6</v>
          </cell>
          <cell r="V50" t="str">
            <v>Stratagy</v>
          </cell>
          <cell r="W50"/>
        </row>
        <row r="51">
          <cell r="D51" t="str">
            <v>MEM-PRO-010-UTL-IAS-1402</v>
          </cell>
          <cell r="E51" t="str">
            <v>MSS-AIR RECEIVER FOR #6 AIR COMPRESSOR</v>
          </cell>
          <cell r="F51" t="str">
            <v>shared systems</v>
          </cell>
          <cell r="G51" t="str">
            <v>UTILITIES</v>
          </cell>
          <cell r="H51" t="str">
            <v>INSTRUMENT / COMPRESSED AIR SYSTEM</v>
          </cell>
          <cell r="I51" t="str">
            <v>Valve, Safety Relief</v>
          </cell>
          <cell r="J51"/>
          <cell r="K51"/>
          <cell r="L51"/>
          <cell r="M51"/>
          <cell r="N51"/>
          <cell r="O51"/>
          <cell r="P51"/>
          <cell r="Q51"/>
          <cell r="R51"/>
          <cell r="S51"/>
          <cell r="T51" t="str">
            <v>60-MTH API 510  INSPECTION OF P.V.</v>
          </cell>
          <cell r="U51">
            <v>8</v>
          </cell>
          <cell r="V51" t="str">
            <v>Stratagy</v>
          </cell>
          <cell r="W51"/>
        </row>
        <row r="52">
          <cell r="D52" t="str">
            <v>MEM-PRO-010-BLD-AHU-0002</v>
          </cell>
          <cell r="E52" t="str">
            <v>DDC HVAC</v>
          </cell>
          <cell r="F52" t="str">
            <v>shared systems</v>
          </cell>
          <cell r="G52" t="str">
            <v>Buildings, Grounds &amp; lights</v>
          </cell>
          <cell r="H52" t="str">
            <v>HVAC / AIR HANDLING UNIT</v>
          </cell>
          <cell r="I52"/>
          <cell r="J52"/>
          <cell r="K52"/>
          <cell r="L52"/>
          <cell r="M52"/>
          <cell r="N52"/>
          <cell r="O52"/>
          <cell r="P52"/>
          <cell r="Q52"/>
          <cell r="R52"/>
          <cell r="S52"/>
          <cell r="T52"/>
          <cell r="U52">
            <v>9</v>
          </cell>
          <cell r="V52" t="str">
            <v>Run to Failure</v>
          </cell>
          <cell r="W52" t="str">
            <v>do not have</v>
          </cell>
        </row>
        <row r="53">
          <cell r="D53" t="str">
            <v>MEM-PRO-010-BLD-AEQ-4329</v>
          </cell>
          <cell r="E53" t="str">
            <v>MRAL-B C COMPRESSOR SUCTION PRESS PI</v>
          </cell>
          <cell r="F53" t="str">
            <v>shared systems</v>
          </cell>
          <cell r="G53" t="str">
            <v>Buildings, Grounds &amp; lights</v>
          </cell>
          <cell r="H53" t="str">
            <v>ABANDONED EQUIPMENT</v>
          </cell>
          <cell r="I53"/>
          <cell r="J53"/>
          <cell r="K53"/>
          <cell r="L53"/>
          <cell r="M53"/>
          <cell r="N53"/>
          <cell r="O53"/>
          <cell r="P53"/>
          <cell r="Q53"/>
          <cell r="R53"/>
          <cell r="S53"/>
          <cell r="T53"/>
          <cell r="U53">
            <v>9</v>
          </cell>
          <cell r="V53" t="str">
            <v>Run to Failure</v>
          </cell>
          <cell r="W53" t="str">
            <v>do not have</v>
          </cell>
        </row>
        <row r="54">
          <cell r="D54" t="str">
            <v>MEM-PRO-010-MDU-AEQ-6804</v>
          </cell>
          <cell r="E54" t="str">
            <v>MMDU-DRYER NECK PRESSURE SW</v>
          </cell>
          <cell r="F54" t="str">
            <v>shared systems</v>
          </cell>
          <cell r="G54" t="str">
            <v>OLD MDU</v>
          </cell>
          <cell r="H54" t="str">
            <v>ABANDONED EQUIPMENT</v>
          </cell>
          <cell r="I54"/>
          <cell r="J54"/>
          <cell r="K54"/>
          <cell r="L54"/>
          <cell r="M54"/>
          <cell r="N54"/>
          <cell r="O54"/>
          <cell r="P54"/>
          <cell r="Q54"/>
          <cell r="R54"/>
          <cell r="S54"/>
          <cell r="T54"/>
          <cell r="U54">
            <v>9</v>
          </cell>
          <cell r="V54" t="str">
            <v>Run to Failure</v>
          </cell>
          <cell r="W54" t="str">
            <v>do not have</v>
          </cell>
        </row>
        <row r="55">
          <cell r="D55" t="str">
            <v>MEM-PRO-010-MDU-AEQ-6809</v>
          </cell>
          <cell r="E55" t="str">
            <v>MMDU-DRYER NECK PRESSURE SW (PS-201)</v>
          </cell>
          <cell r="F55" t="str">
            <v>shared systems</v>
          </cell>
          <cell r="G55" t="str">
            <v>OLD MDU</v>
          </cell>
          <cell r="H55" t="str">
            <v>ABANDONED EQUIPMENT</v>
          </cell>
          <cell r="I55"/>
          <cell r="J55"/>
          <cell r="K55"/>
          <cell r="L55"/>
          <cell r="M55"/>
          <cell r="N55"/>
          <cell r="O55"/>
          <cell r="P55"/>
          <cell r="Q55"/>
          <cell r="R55"/>
          <cell r="S55"/>
          <cell r="T55"/>
          <cell r="U55">
            <v>9</v>
          </cell>
          <cell r="V55" t="str">
            <v>Run to Failure</v>
          </cell>
          <cell r="W55" t="str">
            <v>do not have</v>
          </cell>
        </row>
        <row r="56">
          <cell r="D56" t="str">
            <v>MEM-PRO-010-MDU-AEQ-6814</v>
          </cell>
          <cell r="E56" t="str">
            <v>MMDU-COOLING RING PRESSURE SWITCH</v>
          </cell>
          <cell r="F56" t="str">
            <v>shared systems</v>
          </cell>
          <cell r="G56" t="str">
            <v>OLD MDU</v>
          </cell>
          <cell r="H56" t="str">
            <v>ABANDONED EQUIPMENT</v>
          </cell>
          <cell r="I56"/>
          <cell r="J56"/>
          <cell r="K56"/>
          <cell r="L56"/>
          <cell r="M56"/>
          <cell r="N56"/>
          <cell r="O56"/>
          <cell r="P56"/>
          <cell r="Q56"/>
          <cell r="R56"/>
          <cell r="S56"/>
          <cell r="T56"/>
          <cell r="U56">
            <v>9</v>
          </cell>
          <cell r="V56" t="str">
            <v>Run to Failure</v>
          </cell>
          <cell r="W56" t="str">
            <v>do not have</v>
          </cell>
        </row>
        <row r="57">
          <cell r="D57" t="str">
            <v>MEM-PRO-010-MDU-AEQ-7603</v>
          </cell>
          <cell r="E57" t="str">
            <v>MMDU-DRYER COLLECTOR EXH PRESSURE XMTR</v>
          </cell>
          <cell r="F57" t="str">
            <v>shared systems</v>
          </cell>
          <cell r="G57" t="str">
            <v>OLD MDU</v>
          </cell>
          <cell r="H57" t="str">
            <v>ABANDONED EQUIPMENT</v>
          </cell>
          <cell r="I57"/>
          <cell r="J57"/>
          <cell r="K57"/>
          <cell r="L57"/>
          <cell r="M57"/>
          <cell r="N57"/>
          <cell r="O57"/>
          <cell r="P57"/>
          <cell r="Q57"/>
          <cell r="R57"/>
          <cell r="S57"/>
          <cell r="T57"/>
          <cell r="U57">
            <v>9</v>
          </cell>
          <cell r="V57" t="str">
            <v>Run to Failure</v>
          </cell>
          <cell r="W57" t="str">
            <v>do not have</v>
          </cell>
        </row>
        <row r="58">
          <cell r="D58" t="str">
            <v>MEM-PRO-010-MDU-AEQ-7608</v>
          </cell>
          <cell r="E58" t="str">
            <v>MMDU-W. COLL INLET PRESSURE XMTR</v>
          </cell>
          <cell r="F58" t="str">
            <v>shared systems</v>
          </cell>
          <cell r="G58" t="str">
            <v>OLD MDU</v>
          </cell>
          <cell r="H58" t="str">
            <v>ABANDONED EQUIPMENT</v>
          </cell>
          <cell r="I58"/>
          <cell r="J58"/>
          <cell r="K58"/>
          <cell r="L58"/>
          <cell r="M58"/>
          <cell r="N58"/>
          <cell r="O58"/>
          <cell r="P58"/>
          <cell r="Q58"/>
          <cell r="R58"/>
          <cell r="S58"/>
          <cell r="T58"/>
          <cell r="U58">
            <v>9</v>
          </cell>
          <cell r="V58" t="str">
            <v>Run to Failure</v>
          </cell>
          <cell r="W58" t="str">
            <v>do not have</v>
          </cell>
        </row>
        <row r="59">
          <cell r="D59" t="str">
            <v>MEM-PRO-010-MDU-AEQ-7612</v>
          </cell>
          <cell r="E59" t="str">
            <v>MMDU-S DRYER PRESSURE X-MTR</v>
          </cell>
          <cell r="F59" t="str">
            <v>shared systems</v>
          </cell>
          <cell r="G59" t="str">
            <v>OLD MDU</v>
          </cell>
          <cell r="H59" t="str">
            <v>ABANDONED EQUIPMENT</v>
          </cell>
          <cell r="I59"/>
          <cell r="J59"/>
          <cell r="K59"/>
          <cell r="L59"/>
          <cell r="M59"/>
          <cell r="N59"/>
          <cell r="O59"/>
          <cell r="P59"/>
          <cell r="Q59"/>
          <cell r="R59"/>
          <cell r="S59"/>
          <cell r="T59"/>
          <cell r="U59">
            <v>9</v>
          </cell>
          <cell r="V59" t="str">
            <v>Run to Failure</v>
          </cell>
          <cell r="W59" t="str">
            <v>do not have</v>
          </cell>
        </row>
        <row r="60">
          <cell r="D60" t="str">
            <v>MEM-PRO-010-MDU-AEQ-7629</v>
          </cell>
          <cell r="E60" t="str">
            <v>MMDU-MAG II AIR CLASSIFIER PRESSURE XMTR</v>
          </cell>
          <cell r="F60" t="str">
            <v>shared systems</v>
          </cell>
          <cell r="G60" t="str">
            <v>OLD MDU</v>
          </cell>
          <cell r="H60" t="str">
            <v>ABANDONED EQUIPMENT</v>
          </cell>
          <cell r="I60"/>
          <cell r="J60"/>
          <cell r="K60"/>
          <cell r="L60"/>
          <cell r="M60"/>
          <cell r="N60"/>
          <cell r="O60"/>
          <cell r="P60"/>
          <cell r="Q60"/>
          <cell r="R60"/>
          <cell r="S60"/>
          <cell r="T60"/>
          <cell r="U60">
            <v>9</v>
          </cell>
          <cell r="V60" t="str">
            <v>Run to Failure</v>
          </cell>
          <cell r="W60" t="str">
            <v>do not have</v>
          </cell>
        </row>
        <row r="61">
          <cell r="D61" t="str">
            <v>MEM-PRO-010-MDU-AEQ-7874</v>
          </cell>
          <cell r="E61" t="str">
            <v>MMDU-BLOWER (7868) HIGH PRESSURE SWITCH</v>
          </cell>
          <cell r="F61" t="str">
            <v>shared systems</v>
          </cell>
          <cell r="G61" t="str">
            <v>OLD MDU</v>
          </cell>
          <cell r="H61" t="str">
            <v>ABANDONED EQUIPMENT</v>
          </cell>
          <cell r="I61"/>
          <cell r="J61"/>
          <cell r="K61"/>
          <cell r="L61"/>
          <cell r="M61"/>
          <cell r="N61"/>
          <cell r="O61"/>
          <cell r="P61"/>
          <cell r="Q61"/>
          <cell r="R61"/>
          <cell r="S61"/>
          <cell r="T61"/>
          <cell r="U61">
            <v>9</v>
          </cell>
          <cell r="V61" t="str">
            <v>Run to Failure</v>
          </cell>
          <cell r="W61" t="str">
            <v>do not have</v>
          </cell>
        </row>
        <row r="62">
          <cell r="D62" t="str">
            <v>MEM-PRO-010-OP1-AEQ-3341</v>
          </cell>
          <cell r="E62" t="str">
            <v>MP1-BURNER CHAMBER PRESSURE SW</v>
          </cell>
          <cell r="F62" t="str">
            <v>shared systems</v>
          </cell>
          <cell r="G62" t="str">
            <v>OLD PHASE 1</v>
          </cell>
          <cell r="H62" t="str">
            <v>ABANDONED EQUIPMENT</v>
          </cell>
          <cell r="I62"/>
          <cell r="J62"/>
          <cell r="K62"/>
          <cell r="L62"/>
          <cell r="M62"/>
          <cell r="N62"/>
          <cell r="O62"/>
          <cell r="P62"/>
          <cell r="Q62"/>
          <cell r="R62"/>
          <cell r="S62"/>
          <cell r="T62"/>
          <cell r="U62">
            <v>9</v>
          </cell>
          <cell r="V62" t="str">
            <v>Run to Failure</v>
          </cell>
          <cell r="W62" t="str">
            <v>do not have</v>
          </cell>
        </row>
        <row r="63">
          <cell r="D63" t="str">
            <v>MEM-PRO-010-UTL-PRW-4211</v>
          </cell>
          <cell r="E63" t="str">
            <v>MSP-90 DEG WTR PUMPS PRESSURE ELEMENT</v>
          </cell>
          <cell r="F63" t="str">
            <v>shared systems</v>
          </cell>
          <cell r="G63" t="str">
            <v>UTILITIES</v>
          </cell>
          <cell r="H63" t="str">
            <v>Process Water</v>
          </cell>
          <cell r="I63" t="str">
            <v>Pressure Transmitter</v>
          </cell>
          <cell r="J63"/>
          <cell r="K63"/>
          <cell r="L63"/>
          <cell r="M63"/>
          <cell r="N63"/>
          <cell r="O63"/>
          <cell r="P63"/>
          <cell r="Q63"/>
          <cell r="R63"/>
          <cell r="S63"/>
          <cell r="T63"/>
          <cell r="U63">
            <v>9</v>
          </cell>
          <cell r="V63" t="str">
            <v>Run to Failure</v>
          </cell>
          <cell r="W63"/>
        </row>
        <row r="64">
          <cell r="D64" t="str">
            <v>MEM-PRO-010-BLD-AEQ-4327</v>
          </cell>
          <cell r="E64" t="str">
            <v>MRAL-OIL COOLER COOLING WTR SUP'Y TEMP</v>
          </cell>
          <cell r="F64" t="str">
            <v>shared systems</v>
          </cell>
          <cell r="G64" t="str">
            <v>Buildings, Grounds &amp; lights</v>
          </cell>
          <cell r="H64" t="str">
            <v>ABANDONED EQUIPMENT</v>
          </cell>
          <cell r="I64"/>
          <cell r="J64"/>
          <cell r="K64"/>
          <cell r="L64"/>
          <cell r="M64"/>
          <cell r="N64"/>
          <cell r="O64"/>
          <cell r="P64"/>
          <cell r="Q64"/>
          <cell r="R64"/>
          <cell r="S64"/>
          <cell r="T64"/>
          <cell r="U64">
            <v>9</v>
          </cell>
          <cell r="V64" t="str">
            <v>Run to Failure</v>
          </cell>
          <cell r="W64" t="str">
            <v>do not have</v>
          </cell>
        </row>
        <row r="65">
          <cell r="D65" t="str">
            <v>MEM-PRO-010-MDU-AEQ-6739</v>
          </cell>
          <cell r="E65" t="str">
            <v>MMDU-SO DRYER EXH TEMP XMTR</v>
          </cell>
          <cell r="F65" t="str">
            <v>shared systems</v>
          </cell>
          <cell r="G65" t="str">
            <v>OLD MDU</v>
          </cell>
          <cell r="H65" t="str">
            <v>ABANDONED EQUIPMENT</v>
          </cell>
          <cell r="I65"/>
          <cell r="J65"/>
          <cell r="K65"/>
          <cell r="L65"/>
          <cell r="M65"/>
          <cell r="N65"/>
          <cell r="O65"/>
          <cell r="P65"/>
          <cell r="Q65"/>
          <cell r="R65"/>
          <cell r="S65"/>
          <cell r="T65"/>
          <cell r="U65">
            <v>9</v>
          </cell>
          <cell r="V65" t="str">
            <v>Run to Failure</v>
          </cell>
          <cell r="W65" t="str">
            <v>do not have</v>
          </cell>
        </row>
        <row r="66">
          <cell r="D66" t="str">
            <v>MEM-PRO-010-MDU-AEQ-6810</v>
          </cell>
          <cell r="E66" t="str">
            <v>MMDU-DRYER COOLING RING TEMP ELEMENT</v>
          </cell>
          <cell r="F66" t="str">
            <v>shared systems</v>
          </cell>
          <cell r="G66" t="str">
            <v>OLD MDU</v>
          </cell>
          <cell r="H66" t="str">
            <v>ABANDONED EQUIPMENT</v>
          </cell>
          <cell r="I66"/>
          <cell r="J66"/>
          <cell r="K66"/>
          <cell r="L66"/>
          <cell r="M66"/>
          <cell r="N66"/>
          <cell r="O66"/>
          <cell r="P66"/>
          <cell r="Q66"/>
          <cell r="R66"/>
          <cell r="S66"/>
          <cell r="T66"/>
          <cell r="U66">
            <v>9</v>
          </cell>
          <cell r="V66" t="str">
            <v>Run to Failure</v>
          </cell>
          <cell r="W66" t="str">
            <v>do not have</v>
          </cell>
        </row>
        <row r="67">
          <cell r="D67" t="str">
            <v>MEM-PRO-010-MDU-AEQ-6811</v>
          </cell>
          <cell r="E67" t="str">
            <v>MMDU-DRYER NECK TEMP ELEMENT</v>
          </cell>
          <cell r="F67" t="str">
            <v>shared systems</v>
          </cell>
          <cell r="G67" t="str">
            <v>OLD MDU</v>
          </cell>
          <cell r="H67" t="str">
            <v>ABANDONED EQUIPMENT</v>
          </cell>
          <cell r="I67"/>
          <cell r="J67"/>
          <cell r="K67"/>
          <cell r="L67"/>
          <cell r="M67"/>
          <cell r="N67"/>
          <cell r="O67"/>
          <cell r="P67"/>
          <cell r="Q67"/>
          <cell r="R67"/>
          <cell r="S67"/>
          <cell r="T67"/>
          <cell r="U67">
            <v>9</v>
          </cell>
          <cell r="V67" t="str">
            <v>Run to Failure</v>
          </cell>
          <cell r="W67" t="str">
            <v>do not have</v>
          </cell>
        </row>
        <row r="68">
          <cell r="D68" t="str">
            <v>MEM-PRO-010-MDU-AEQ-6812</v>
          </cell>
          <cell r="E68" t="str">
            <v>MMDU-DRYER BUSTLE EXH TEMP SW</v>
          </cell>
          <cell r="F68" t="str">
            <v>shared systems</v>
          </cell>
          <cell r="G68" t="str">
            <v>OLD MDU</v>
          </cell>
          <cell r="H68" t="str">
            <v>ABANDONED EQUIPMENT</v>
          </cell>
          <cell r="I68"/>
          <cell r="J68"/>
          <cell r="K68"/>
          <cell r="L68"/>
          <cell r="M68"/>
          <cell r="N68"/>
          <cell r="O68"/>
          <cell r="P68"/>
          <cell r="Q68"/>
          <cell r="R68"/>
          <cell r="S68"/>
          <cell r="T68"/>
          <cell r="U68">
            <v>9</v>
          </cell>
          <cell r="V68" t="str">
            <v>Run to Failure</v>
          </cell>
          <cell r="W68" t="str">
            <v>do not have</v>
          </cell>
        </row>
        <row r="69">
          <cell r="D69" t="str">
            <v>MEM-PRO-010-MDU-AEQ-6830</v>
          </cell>
          <cell r="E69" t="str">
            <v>MMDU-DRYER CONE TEMP ELEMENT</v>
          </cell>
          <cell r="F69" t="str">
            <v>shared systems</v>
          </cell>
          <cell r="G69" t="str">
            <v>OLD MDU</v>
          </cell>
          <cell r="H69" t="str">
            <v>ABANDONED EQUIPMENT</v>
          </cell>
          <cell r="I69"/>
          <cell r="J69"/>
          <cell r="K69"/>
          <cell r="L69"/>
          <cell r="M69"/>
          <cell r="N69"/>
          <cell r="O69"/>
          <cell r="P69"/>
          <cell r="Q69"/>
          <cell r="R69"/>
          <cell r="S69"/>
          <cell r="T69"/>
          <cell r="U69">
            <v>9</v>
          </cell>
          <cell r="V69" t="str">
            <v>Run to Failure</v>
          </cell>
          <cell r="W69" t="str">
            <v>do not have</v>
          </cell>
        </row>
        <row r="70">
          <cell r="D70" t="str">
            <v>MEM-PRO-010-MDU-AEQ-6833</v>
          </cell>
          <cell r="E70" t="str">
            <v>MMDU-DRYER BUSTLE TEMP, HI-TEMP CUT OUT</v>
          </cell>
          <cell r="F70" t="str">
            <v>shared systems</v>
          </cell>
          <cell r="G70" t="str">
            <v>OLD MDU</v>
          </cell>
          <cell r="H70" t="str">
            <v>ABANDONED EQUIPMENT</v>
          </cell>
          <cell r="I70"/>
          <cell r="J70"/>
          <cell r="K70"/>
          <cell r="L70"/>
          <cell r="M70"/>
          <cell r="N70"/>
          <cell r="O70"/>
          <cell r="P70"/>
          <cell r="Q70"/>
          <cell r="R70"/>
          <cell r="S70"/>
          <cell r="T70"/>
          <cell r="U70">
            <v>9</v>
          </cell>
          <cell r="V70" t="str">
            <v>Run to Failure</v>
          </cell>
          <cell r="W70" t="str">
            <v>do not have</v>
          </cell>
        </row>
        <row r="71">
          <cell r="D71" t="str">
            <v>MEM-PRO-010-MDU-AEQ-6834</v>
          </cell>
          <cell r="E71" t="str">
            <v>MMDU-DRYER BUSTLE TEMP,LO-TEMP CUT OUT</v>
          </cell>
          <cell r="F71" t="str">
            <v>shared systems</v>
          </cell>
          <cell r="G71" t="str">
            <v>OLD MDU</v>
          </cell>
          <cell r="H71" t="str">
            <v>ABANDONED EQUIPMENT</v>
          </cell>
          <cell r="I71"/>
          <cell r="J71"/>
          <cell r="K71"/>
          <cell r="L71"/>
          <cell r="M71"/>
          <cell r="N71"/>
          <cell r="O71"/>
          <cell r="P71"/>
          <cell r="Q71"/>
          <cell r="R71"/>
          <cell r="S71"/>
          <cell r="T71"/>
          <cell r="U71">
            <v>9</v>
          </cell>
          <cell r="V71" t="str">
            <v>Run to Failure</v>
          </cell>
          <cell r="W71" t="str">
            <v>do not have</v>
          </cell>
        </row>
        <row r="72">
          <cell r="D72" t="str">
            <v>MEM-PRO-010-MDU-AEQ-6835</v>
          </cell>
          <cell r="E72" t="str">
            <v>MMDU-DRYER BUSTLE TEMP ELEMENT</v>
          </cell>
          <cell r="F72" t="str">
            <v>shared systems</v>
          </cell>
          <cell r="G72" t="str">
            <v>OLD MDU</v>
          </cell>
          <cell r="H72" t="str">
            <v>ABANDONED EQUIPMENT</v>
          </cell>
          <cell r="I72"/>
          <cell r="J72"/>
          <cell r="K72"/>
          <cell r="L72"/>
          <cell r="M72"/>
          <cell r="N72"/>
          <cell r="O72"/>
          <cell r="P72"/>
          <cell r="Q72"/>
          <cell r="R72"/>
          <cell r="S72"/>
          <cell r="T72"/>
          <cell r="U72">
            <v>9</v>
          </cell>
          <cell r="V72" t="str">
            <v>Run to Failure</v>
          </cell>
          <cell r="W72" t="str">
            <v>do not have</v>
          </cell>
        </row>
        <row r="73">
          <cell r="D73" t="str">
            <v>MEM-PRO-010-MDU-AEQ-6836</v>
          </cell>
          <cell r="E73" t="str">
            <v>MMDU-E DRYER COLL'R INLET DUCT TEMP ELE</v>
          </cell>
          <cell r="F73" t="str">
            <v>shared systems</v>
          </cell>
          <cell r="G73" t="str">
            <v>OLD MDU</v>
          </cell>
          <cell r="H73" t="str">
            <v>ABANDONED EQUIPMENT</v>
          </cell>
          <cell r="I73"/>
          <cell r="J73"/>
          <cell r="K73"/>
          <cell r="L73"/>
          <cell r="M73"/>
          <cell r="N73"/>
          <cell r="O73"/>
          <cell r="P73"/>
          <cell r="Q73"/>
          <cell r="R73"/>
          <cell r="S73"/>
          <cell r="T73"/>
          <cell r="U73">
            <v>9</v>
          </cell>
          <cell r="V73" t="str">
            <v>Run to Failure</v>
          </cell>
          <cell r="W73" t="str">
            <v>do not have</v>
          </cell>
        </row>
        <row r="74">
          <cell r="D74" t="str">
            <v>MEM-PRO-010-MDU-AEQ-6845</v>
          </cell>
          <cell r="E74" t="str">
            <v>MMDU-EAST COLLECTOR CONE TEMP ELEMENT</v>
          </cell>
          <cell r="F74" t="str">
            <v>shared systems</v>
          </cell>
          <cell r="G74" t="str">
            <v>OLD MDU</v>
          </cell>
          <cell r="H74" t="str">
            <v>ABANDONED EQUIPMENT</v>
          </cell>
          <cell r="I74"/>
          <cell r="J74"/>
          <cell r="K74"/>
          <cell r="L74"/>
          <cell r="M74"/>
          <cell r="N74"/>
          <cell r="O74"/>
          <cell r="P74"/>
          <cell r="Q74"/>
          <cell r="R74"/>
          <cell r="S74"/>
          <cell r="T74"/>
          <cell r="U74">
            <v>9</v>
          </cell>
          <cell r="V74" t="str">
            <v>Run to Failure</v>
          </cell>
          <cell r="W74" t="str">
            <v>do not have</v>
          </cell>
        </row>
        <row r="75">
          <cell r="D75" t="str">
            <v>MEM-PRO-010-MDU-AEQ-6854</v>
          </cell>
          <cell r="E75" t="str">
            <v>MMDU-WEST COLLECTOR CONE TEMP ELEMENT</v>
          </cell>
          <cell r="F75" t="str">
            <v>shared systems</v>
          </cell>
          <cell r="G75" t="str">
            <v>OLD MDU</v>
          </cell>
          <cell r="H75" t="str">
            <v>ABANDONED EQUIPMENT</v>
          </cell>
          <cell r="I75"/>
          <cell r="J75"/>
          <cell r="K75"/>
          <cell r="L75"/>
          <cell r="M75"/>
          <cell r="N75"/>
          <cell r="O75"/>
          <cell r="P75"/>
          <cell r="Q75"/>
          <cell r="R75"/>
          <cell r="S75"/>
          <cell r="T75"/>
          <cell r="U75">
            <v>9</v>
          </cell>
          <cell r="V75" t="str">
            <v>Run to Failure</v>
          </cell>
          <cell r="W75" t="str">
            <v>do not have</v>
          </cell>
        </row>
        <row r="76">
          <cell r="D76" t="str">
            <v>MEM-PRO-010-MDU-AEQ-6857</v>
          </cell>
          <cell r="E76" t="str">
            <v>MMDU-COLLECTOR #1 EXHAUST TEMP SWITCH</v>
          </cell>
          <cell r="F76" t="str">
            <v>shared systems</v>
          </cell>
          <cell r="G76" t="str">
            <v>OLD MDU</v>
          </cell>
          <cell r="H76" t="str">
            <v>ABANDONED EQUIPMENT</v>
          </cell>
          <cell r="I76"/>
          <cell r="J76"/>
          <cell r="K76"/>
          <cell r="L76"/>
          <cell r="M76"/>
          <cell r="N76"/>
          <cell r="O76"/>
          <cell r="P76"/>
          <cell r="Q76"/>
          <cell r="R76"/>
          <cell r="S76"/>
          <cell r="T76"/>
          <cell r="U76">
            <v>9</v>
          </cell>
          <cell r="V76" t="str">
            <v>Run to Failure</v>
          </cell>
          <cell r="W76" t="str">
            <v>do not have</v>
          </cell>
        </row>
        <row r="77">
          <cell r="D77" t="str">
            <v>MEM-PRO-010-MDU-AEQ-6867</v>
          </cell>
          <cell r="E77" t="str">
            <v>MMDU-COLLECTOR #2 EXHAUST TEMP SWITCH</v>
          </cell>
          <cell r="F77" t="str">
            <v>shared systems</v>
          </cell>
          <cell r="G77" t="str">
            <v>OLD MDU</v>
          </cell>
          <cell r="H77" t="str">
            <v>ABANDONED EQUIPMENT</v>
          </cell>
          <cell r="I77"/>
          <cell r="J77"/>
          <cell r="K77"/>
          <cell r="L77"/>
          <cell r="M77"/>
          <cell r="N77"/>
          <cell r="O77"/>
          <cell r="P77"/>
          <cell r="Q77"/>
          <cell r="R77"/>
          <cell r="S77"/>
          <cell r="T77"/>
          <cell r="U77">
            <v>9</v>
          </cell>
          <cell r="V77" t="str">
            <v>Run to Failure</v>
          </cell>
          <cell r="W77" t="str">
            <v>do not have</v>
          </cell>
        </row>
        <row r="78">
          <cell r="D78" t="str">
            <v>MEM-PRO-010-MDU-AEQ-6872</v>
          </cell>
          <cell r="E78" t="str">
            <v>MMDU-DRYER COLLECTOR EXHAUST TEMP SWITCH</v>
          </cell>
          <cell r="F78" t="str">
            <v>shared systems</v>
          </cell>
          <cell r="G78" t="str">
            <v>OLD MDU</v>
          </cell>
          <cell r="H78" t="str">
            <v>ABANDONED EQUIPMENT</v>
          </cell>
          <cell r="I78"/>
          <cell r="J78"/>
          <cell r="K78"/>
          <cell r="L78"/>
          <cell r="M78"/>
          <cell r="N78"/>
          <cell r="O78"/>
          <cell r="P78"/>
          <cell r="Q78"/>
          <cell r="R78"/>
          <cell r="S78"/>
          <cell r="T78"/>
          <cell r="U78">
            <v>9</v>
          </cell>
          <cell r="V78" t="str">
            <v>Run to Failure</v>
          </cell>
          <cell r="W78" t="str">
            <v>do not have</v>
          </cell>
        </row>
        <row r="79">
          <cell r="D79" t="str">
            <v>MEM-PRO-010-MDU-AEQ-6875</v>
          </cell>
          <cell r="E79" t="str">
            <v>MMDU-DRYER COLLECTOR EXH TEMP ELEMENT</v>
          </cell>
          <cell r="F79" t="str">
            <v>shared systems</v>
          </cell>
          <cell r="G79" t="str">
            <v>OLD MDU</v>
          </cell>
          <cell r="H79" t="str">
            <v>ABANDONED EQUIPMENT</v>
          </cell>
          <cell r="I79"/>
          <cell r="J79"/>
          <cell r="K79"/>
          <cell r="L79"/>
          <cell r="M79"/>
          <cell r="N79"/>
          <cell r="O79"/>
          <cell r="P79"/>
          <cell r="Q79"/>
          <cell r="R79"/>
          <cell r="S79"/>
          <cell r="T79"/>
          <cell r="U79">
            <v>9</v>
          </cell>
          <cell r="V79" t="str">
            <v>Run to Failure</v>
          </cell>
          <cell r="W79" t="str">
            <v>do not have</v>
          </cell>
        </row>
        <row r="80">
          <cell r="D80" t="str">
            <v>MEM-PRO-010-MDU-AEQ-6884</v>
          </cell>
          <cell r="E80" t="str">
            <v>MMDU-DRYER HEAT EXCHANGER TEMP ELEMENT</v>
          </cell>
          <cell r="F80" t="str">
            <v>shared systems</v>
          </cell>
          <cell r="G80" t="str">
            <v>OLD MDU</v>
          </cell>
          <cell r="H80" t="str">
            <v>ABANDONED EQUIPMENT</v>
          </cell>
          <cell r="I80"/>
          <cell r="J80"/>
          <cell r="K80"/>
          <cell r="L80"/>
          <cell r="M80"/>
          <cell r="N80"/>
          <cell r="O80"/>
          <cell r="P80"/>
          <cell r="Q80"/>
          <cell r="R80"/>
          <cell r="S80"/>
          <cell r="T80"/>
          <cell r="U80">
            <v>9</v>
          </cell>
          <cell r="V80" t="str">
            <v>Run to Failure</v>
          </cell>
          <cell r="W80" t="str">
            <v>do not have</v>
          </cell>
        </row>
        <row r="81">
          <cell r="D81" t="str">
            <v>MEM-PRO-010-MDU-AEQ-6887</v>
          </cell>
          <cell r="E81" t="str">
            <v>MMDU-DRYER STACK TEMP ELEMENT</v>
          </cell>
          <cell r="F81" t="str">
            <v>shared systems</v>
          </cell>
          <cell r="G81" t="str">
            <v>OLD MDU</v>
          </cell>
          <cell r="H81" t="str">
            <v>ABANDONED EQUIPMENT</v>
          </cell>
          <cell r="I81"/>
          <cell r="J81"/>
          <cell r="K81"/>
          <cell r="L81"/>
          <cell r="M81"/>
          <cell r="N81"/>
          <cell r="O81"/>
          <cell r="P81"/>
          <cell r="Q81"/>
          <cell r="R81"/>
          <cell r="S81"/>
          <cell r="T81"/>
          <cell r="U81">
            <v>9</v>
          </cell>
          <cell r="V81" t="str">
            <v>Run to Failure</v>
          </cell>
          <cell r="W81" t="str">
            <v>do not have</v>
          </cell>
        </row>
        <row r="82">
          <cell r="D82" t="str">
            <v>MEM-PRO-010-MDU-AEQ-6931</v>
          </cell>
          <cell r="E82" t="str">
            <v>MMDU-DRYER BURN#2 HEAT RECOVERY TEMP ELE</v>
          </cell>
          <cell r="F82" t="str">
            <v>shared systems</v>
          </cell>
          <cell r="G82" t="str">
            <v>OLD MDU</v>
          </cell>
          <cell r="H82" t="str">
            <v>ABANDONED EQUIPMENT</v>
          </cell>
          <cell r="I82"/>
          <cell r="J82"/>
          <cell r="K82"/>
          <cell r="L82"/>
          <cell r="M82"/>
          <cell r="N82"/>
          <cell r="O82"/>
          <cell r="P82"/>
          <cell r="Q82"/>
          <cell r="R82"/>
          <cell r="S82"/>
          <cell r="T82"/>
          <cell r="U82">
            <v>9</v>
          </cell>
          <cell r="V82" t="str">
            <v>Run to Failure</v>
          </cell>
          <cell r="W82" t="str">
            <v>do not have</v>
          </cell>
        </row>
        <row r="83">
          <cell r="D83" t="str">
            <v>MEM-PRO-010-MDU-AEQ-6893</v>
          </cell>
          <cell r="E83" t="str">
            <v>MMDU-DRYER HEAT RECOVERY TEMP ELEMENT</v>
          </cell>
          <cell r="F83" t="str">
            <v>shared systems</v>
          </cell>
          <cell r="G83" t="str">
            <v>OLD MDU</v>
          </cell>
          <cell r="H83" t="str">
            <v>ABANDONED EQUIPMENT</v>
          </cell>
          <cell r="I83"/>
          <cell r="J83"/>
          <cell r="K83"/>
          <cell r="L83"/>
          <cell r="M83"/>
          <cell r="N83"/>
          <cell r="O83"/>
          <cell r="P83"/>
          <cell r="Q83"/>
          <cell r="R83"/>
          <cell r="S83"/>
          <cell r="T83"/>
          <cell r="U83">
            <v>9</v>
          </cell>
          <cell r="V83" t="str">
            <v>Run to Failure</v>
          </cell>
          <cell r="W83" t="str">
            <v>do not have</v>
          </cell>
        </row>
        <row r="84">
          <cell r="D84" t="str">
            <v>MEM-PRO-010-MDU-AEQ-6920</v>
          </cell>
          <cell r="E84" t="str">
            <v>MMDU-DRYER BURNER #1 EXHAUST TEMP ELEM</v>
          </cell>
          <cell r="F84" t="str">
            <v>shared systems</v>
          </cell>
          <cell r="G84" t="str">
            <v>OLD MDU</v>
          </cell>
          <cell r="H84" t="str">
            <v>ABANDONED EQUIPMENT</v>
          </cell>
          <cell r="I84"/>
          <cell r="J84"/>
          <cell r="K84"/>
          <cell r="L84"/>
          <cell r="M84"/>
          <cell r="N84"/>
          <cell r="O84"/>
          <cell r="P84"/>
          <cell r="Q84"/>
          <cell r="R84"/>
          <cell r="S84"/>
          <cell r="T84"/>
          <cell r="U84">
            <v>9</v>
          </cell>
          <cell r="V84" t="str">
            <v>Run to Failure</v>
          </cell>
          <cell r="W84" t="str">
            <v>do not have</v>
          </cell>
        </row>
        <row r="85">
          <cell r="D85" t="str">
            <v>MEM-PRO-010-MDU-AEQ-6894</v>
          </cell>
          <cell r="E85" t="str">
            <v>MMDU-DRYER HEAT RECOVERY TEMP ELEMENT</v>
          </cell>
          <cell r="F85" t="str">
            <v>shared systems</v>
          </cell>
          <cell r="G85" t="str">
            <v>OLD MDU</v>
          </cell>
          <cell r="H85" t="str">
            <v>ABANDONED EQUIPMENT</v>
          </cell>
          <cell r="I85"/>
          <cell r="J85"/>
          <cell r="K85"/>
          <cell r="L85"/>
          <cell r="M85"/>
          <cell r="N85"/>
          <cell r="O85"/>
          <cell r="P85"/>
          <cell r="Q85"/>
          <cell r="R85"/>
          <cell r="S85"/>
          <cell r="T85"/>
          <cell r="U85">
            <v>9</v>
          </cell>
          <cell r="V85" t="str">
            <v>Run to Failure</v>
          </cell>
          <cell r="W85" t="str">
            <v>do not have</v>
          </cell>
        </row>
        <row r="86">
          <cell r="D86" t="str">
            <v>MEM-PRO-010-MDU-AEQ-6936</v>
          </cell>
          <cell r="E86" t="str">
            <v>MMDU-DRYER BURNER #2 EXHAUST TEMP ELE</v>
          </cell>
          <cell r="F86" t="str">
            <v>shared systems</v>
          </cell>
          <cell r="G86" t="str">
            <v>OLD MDU</v>
          </cell>
          <cell r="H86" t="str">
            <v>ABANDONED EQUIPMENT</v>
          </cell>
          <cell r="I86"/>
          <cell r="J86"/>
          <cell r="K86"/>
          <cell r="L86"/>
          <cell r="M86"/>
          <cell r="N86"/>
          <cell r="O86"/>
          <cell r="P86"/>
          <cell r="Q86"/>
          <cell r="R86"/>
          <cell r="S86"/>
          <cell r="T86"/>
          <cell r="U86">
            <v>9</v>
          </cell>
          <cell r="V86" t="str">
            <v>Run to Failure</v>
          </cell>
          <cell r="W86" t="str">
            <v>do not have</v>
          </cell>
        </row>
        <row r="87">
          <cell r="D87" t="str">
            <v>MEM-PRO-010-MDU-AEQ-6915</v>
          </cell>
          <cell r="E87" t="str">
            <v>MMDU-DRYR BURN #1 HEAT RECOVERY TEMP ELE</v>
          </cell>
          <cell r="F87" t="str">
            <v>shared systems</v>
          </cell>
          <cell r="G87" t="str">
            <v>OLD MDU</v>
          </cell>
          <cell r="H87" t="str">
            <v>ABANDONED EQUIPMENT</v>
          </cell>
          <cell r="I87"/>
          <cell r="J87"/>
          <cell r="K87"/>
          <cell r="L87"/>
          <cell r="M87"/>
          <cell r="N87"/>
          <cell r="O87"/>
          <cell r="P87"/>
          <cell r="Q87"/>
          <cell r="R87"/>
          <cell r="S87"/>
          <cell r="T87"/>
          <cell r="U87">
            <v>9</v>
          </cell>
          <cell r="V87" t="str">
            <v>Run to Failure</v>
          </cell>
          <cell r="W87" t="str">
            <v>do not have</v>
          </cell>
        </row>
        <row r="88">
          <cell r="D88" t="str">
            <v>MEM-PRO-010-MDU-AEQ-6952</v>
          </cell>
          <cell r="E88" t="str">
            <v>MMDU-DRYER BURNR #3 EXHAUST TEMP ELEMENT</v>
          </cell>
          <cell r="F88" t="str">
            <v>shared systems</v>
          </cell>
          <cell r="G88" t="str">
            <v>OLD MDU</v>
          </cell>
          <cell r="H88" t="str">
            <v>ABANDONED EQUIPMENT</v>
          </cell>
          <cell r="I88"/>
          <cell r="J88"/>
          <cell r="K88"/>
          <cell r="L88"/>
          <cell r="M88"/>
          <cell r="N88"/>
          <cell r="O88"/>
          <cell r="P88"/>
          <cell r="Q88"/>
          <cell r="R88"/>
          <cell r="S88"/>
          <cell r="T88"/>
          <cell r="U88">
            <v>9</v>
          </cell>
          <cell r="V88" t="str">
            <v>Run to Failure</v>
          </cell>
          <cell r="W88" t="str">
            <v>do not have</v>
          </cell>
        </row>
        <row r="89">
          <cell r="D89" t="str">
            <v>MEM-PRO-010-MDU-AEQ-6947</v>
          </cell>
          <cell r="E89" t="str">
            <v>MMDU-DRYR BURN #3 HEAT RECOVERY TEMP ELE</v>
          </cell>
          <cell r="F89" t="str">
            <v>shared systems</v>
          </cell>
          <cell r="G89" t="str">
            <v>OLD MDU</v>
          </cell>
          <cell r="H89" t="str">
            <v>ABANDONED EQUIPMENT</v>
          </cell>
          <cell r="I89"/>
          <cell r="J89"/>
          <cell r="K89"/>
          <cell r="L89"/>
          <cell r="M89"/>
          <cell r="N89"/>
          <cell r="O89"/>
          <cell r="P89"/>
          <cell r="Q89"/>
          <cell r="R89"/>
          <cell r="S89"/>
          <cell r="T89"/>
          <cell r="U89">
            <v>9</v>
          </cell>
          <cell r="V89" t="str">
            <v>Run to Failure</v>
          </cell>
          <cell r="W89" t="str">
            <v>do not have</v>
          </cell>
        </row>
        <row r="90">
          <cell r="D90" t="str">
            <v>MEM-PRO-010-MDU-AEQ-6971</v>
          </cell>
          <cell r="E90" t="str">
            <v>MMDU-DIR FIRED BURNER,NAT'L GAS TEMP ELE</v>
          </cell>
          <cell r="F90" t="str">
            <v>shared systems</v>
          </cell>
          <cell r="G90" t="str">
            <v>OLD MDU</v>
          </cell>
          <cell r="H90" t="str">
            <v>ABANDONED EQUIPMENT</v>
          </cell>
          <cell r="I90"/>
          <cell r="J90"/>
          <cell r="K90"/>
          <cell r="L90"/>
          <cell r="M90"/>
          <cell r="N90"/>
          <cell r="O90"/>
          <cell r="P90"/>
          <cell r="Q90"/>
          <cell r="R90"/>
          <cell r="S90"/>
          <cell r="T90"/>
          <cell r="U90">
            <v>9</v>
          </cell>
          <cell r="V90" t="str">
            <v>Run to Failure</v>
          </cell>
          <cell r="W90" t="str">
            <v>do not have</v>
          </cell>
        </row>
        <row r="91">
          <cell r="D91" t="str">
            <v>MEM-PRO-010-MDU-AEQ-7278</v>
          </cell>
          <cell r="E91" t="str">
            <v>MMDU-PRECIP TANK DISCH TEMP. ELEMENT</v>
          </cell>
          <cell r="F91" t="str">
            <v>shared systems</v>
          </cell>
          <cell r="G91" t="str">
            <v>OLD MDU</v>
          </cell>
          <cell r="H91" t="str">
            <v>ABANDONED EQUIPMENT</v>
          </cell>
          <cell r="I91" t="str">
            <v>Temperature Transmitter RTD/TC</v>
          </cell>
          <cell r="J91"/>
          <cell r="K91"/>
          <cell r="L91"/>
          <cell r="M91"/>
          <cell r="N91"/>
          <cell r="O91"/>
          <cell r="P91"/>
          <cell r="Q91"/>
          <cell r="R91"/>
          <cell r="S91"/>
          <cell r="T91"/>
          <cell r="U91">
            <v>9</v>
          </cell>
          <cell r="V91" t="str">
            <v>Run to Failure</v>
          </cell>
          <cell r="W91" t="str">
            <v>do not have</v>
          </cell>
        </row>
        <row r="92">
          <cell r="D92" t="str">
            <v>MEM-PRO-010-MDU-AEQ-7309</v>
          </cell>
          <cell r="E92" t="str">
            <v>MMDU-CHILLER TRIPLE TUBE TEMP ELEMENT</v>
          </cell>
          <cell r="F92" t="str">
            <v>shared systems</v>
          </cell>
          <cell r="G92" t="str">
            <v>OLD MDU</v>
          </cell>
          <cell r="H92" t="str">
            <v>ABANDONED EQUIPMENT</v>
          </cell>
          <cell r="I92" t="str">
            <v>Temperature Transmitter RTD/TC</v>
          </cell>
          <cell r="J92"/>
          <cell r="K92"/>
          <cell r="L92"/>
          <cell r="M92"/>
          <cell r="N92"/>
          <cell r="O92"/>
          <cell r="P92"/>
          <cell r="Q92"/>
          <cell r="R92"/>
          <cell r="S92"/>
          <cell r="T92"/>
          <cell r="U92">
            <v>9</v>
          </cell>
          <cell r="V92" t="str">
            <v>Run to Failure</v>
          </cell>
          <cell r="W92" t="str">
            <v>do not have</v>
          </cell>
        </row>
        <row r="93">
          <cell r="D93" t="str">
            <v>MEM-PRO-010-MDU-AEQ-7604</v>
          </cell>
          <cell r="E93" t="str">
            <v>MMDU-DRYER COLLECTOR EXH HI-TEMP SW</v>
          </cell>
          <cell r="F93" t="str">
            <v>shared systems</v>
          </cell>
          <cell r="G93" t="str">
            <v>OLD MDU</v>
          </cell>
          <cell r="H93" t="str">
            <v>ABANDONED EQUIPMENT</v>
          </cell>
          <cell r="I93"/>
          <cell r="J93"/>
          <cell r="K93"/>
          <cell r="L93"/>
          <cell r="M93"/>
          <cell r="N93"/>
          <cell r="O93"/>
          <cell r="P93"/>
          <cell r="Q93"/>
          <cell r="R93"/>
          <cell r="S93"/>
          <cell r="T93"/>
          <cell r="U93">
            <v>9</v>
          </cell>
          <cell r="V93" t="str">
            <v>Run to Failure</v>
          </cell>
          <cell r="W93" t="str">
            <v>do not have</v>
          </cell>
        </row>
        <row r="94">
          <cell r="D94" t="str">
            <v>MEM-PRO-010-MDU-AEQ-7611</v>
          </cell>
          <cell r="E94" t="str">
            <v>MMDU-W. COLLECTOR EXHAUST TEMP ELEMENT</v>
          </cell>
          <cell r="F94" t="str">
            <v>shared systems</v>
          </cell>
          <cell r="G94" t="str">
            <v>OLD MDU</v>
          </cell>
          <cell r="H94" t="str">
            <v>ABANDONED EQUIPMENT</v>
          </cell>
          <cell r="I94"/>
          <cell r="J94"/>
          <cell r="K94"/>
          <cell r="L94"/>
          <cell r="M94"/>
          <cell r="N94"/>
          <cell r="O94"/>
          <cell r="P94"/>
          <cell r="Q94"/>
          <cell r="R94"/>
          <cell r="S94"/>
          <cell r="T94"/>
          <cell r="U94">
            <v>9</v>
          </cell>
          <cell r="V94" t="str">
            <v>Run to Failure</v>
          </cell>
          <cell r="W94" t="str">
            <v>do not have</v>
          </cell>
        </row>
        <row r="95">
          <cell r="D95" t="str">
            <v>MEM-PRO-010-MDU-AEQ-7614</v>
          </cell>
          <cell r="E95" t="str">
            <v>MMDU-S DRYER EXHAUST TEMP ELEMENT</v>
          </cell>
          <cell r="F95" t="str">
            <v>shared systems</v>
          </cell>
          <cell r="G95" t="str">
            <v>OLD MDU</v>
          </cell>
          <cell r="H95" t="str">
            <v>ABANDONED EQUIPMENT</v>
          </cell>
          <cell r="I95"/>
          <cell r="J95"/>
          <cell r="K95"/>
          <cell r="L95"/>
          <cell r="M95"/>
          <cell r="N95"/>
          <cell r="O95"/>
          <cell r="P95"/>
          <cell r="Q95"/>
          <cell r="R95"/>
          <cell r="S95"/>
          <cell r="T95"/>
          <cell r="U95">
            <v>9</v>
          </cell>
          <cell r="V95" t="str">
            <v>Run to Failure</v>
          </cell>
          <cell r="W95" t="str">
            <v>do not have</v>
          </cell>
        </row>
        <row r="96">
          <cell r="D96" t="str">
            <v>MEM-PRO-010-MDU-AEQ-7622</v>
          </cell>
          <cell r="E96" t="str">
            <v>MMDU-BLENDER RJ COLL #2 INLET TEMP XMTR</v>
          </cell>
          <cell r="F96" t="str">
            <v>shared systems</v>
          </cell>
          <cell r="G96" t="str">
            <v>OLD MDU</v>
          </cell>
          <cell r="H96" t="str">
            <v>ABANDONED EQUIPMENT</v>
          </cell>
          <cell r="I96"/>
          <cell r="J96"/>
          <cell r="K96"/>
          <cell r="L96"/>
          <cell r="M96"/>
          <cell r="N96"/>
          <cell r="O96"/>
          <cell r="P96"/>
          <cell r="Q96"/>
          <cell r="R96"/>
          <cell r="S96"/>
          <cell r="T96"/>
          <cell r="U96">
            <v>9</v>
          </cell>
          <cell r="V96" t="str">
            <v>Run to Failure</v>
          </cell>
          <cell r="W96" t="str">
            <v>do not have</v>
          </cell>
        </row>
        <row r="97">
          <cell r="D97" t="str">
            <v>MEM-PRO-010-MDU-AEQ-7632</v>
          </cell>
          <cell r="E97" t="str">
            <v>MMDU-SURGE BIN (7735) TEMP ELEMENT</v>
          </cell>
          <cell r="F97" t="str">
            <v>shared systems</v>
          </cell>
          <cell r="G97" t="str">
            <v>OLD MDU</v>
          </cell>
          <cell r="H97" t="str">
            <v>ABANDONED EQUIPMENT</v>
          </cell>
          <cell r="I97"/>
          <cell r="J97"/>
          <cell r="K97"/>
          <cell r="L97"/>
          <cell r="M97"/>
          <cell r="N97"/>
          <cell r="O97"/>
          <cell r="P97"/>
          <cell r="Q97"/>
          <cell r="R97"/>
          <cell r="S97"/>
          <cell r="T97"/>
          <cell r="U97">
            <v>9</v>
          </cell>
          <cell r="V97" t="str">
            <v>Run to Failure</v>
          </cell>
          <cell r="W97" t="str">
            <v>do not have</v>
          </cell>
        </row>
        <row r="98">
          <cell r="D98" t="str">
            <v>MEM-PRO-010-MDU-AEQ-7700</v>
          </cell>
          <cell r="E98" t="str">
            <v>MMDU-SD PRODUCT COLLECTOR HI-TEMP SW</v>
          </cell>
          <cell r="F98" t="str">
            <v>shared systems</v>
          </cell>
          <cell r="G98" t="str">
            <v>OLD MDU</v>
          </cell>
          <cell r="H98" t="str">
            <v>ABANDONED EQUIPMENT</v>
          </cell>
          <cell r="I98" t="str">
            <v>Temperature Sensor Thermal Rad</v>
          </cell>
          <cell r="J98"/>
          <cell r="K98"/>
          <cell r="L98"/>
          <cell r="M98"/>
          <cell r="N98"/>
          <cell r="O98"/>
          <cell r="P98"/>
          <cell r="Q98"/>
          <cell r="R98"/>
          <cell r="S98"/>
          <cell r="T98"/>
          <cell r="U98">
            <v>9</v>
          </cell>
          <cell r="V98" t="str">
            <v>Run to Failure</v>
          </cell>
          <cell r="W98" t="str">
            <v>do not have</v>
          </cell>
        </row>
        <row r="99">
          <cell r="D99" t="str">
            <v>MEM-PRO-010-MDU-AEQ-7736</v>
          </cell>
          <cell r="E99" t="str">
            <v>MMDU-SURGE BIN RJ COLL #1 TEMP ELEMENT</v>
          </cell>
          <cell r="F99" t="str">
            <v>shared systems</v>
          </cell>
          <cell r="G99" t="str">
            <v>OLD MDU</v>
          </cell>
          <cell r="H99" t="str">
            <v>ABANDONED EQUIPMENT</v>
          </cell>
          <cell r="I99"/>
          <cell r="J99"/>
          <cell r="K99"/>
          <cell r="L99"/>
          <cell r="M99"/>
          <cell r="N99"/>
          <cell r="O99"/>
          <cell r="P99"/>
          <cell r="Q99"/>
          <cell r="R99"/>
          <cell r="S99"/>
          <cell r="T99"/>
          <cell r="U99">
            <v>9</v>
          </cell>
          <cell r="V99" t="str">
            <v>Run to Failure</v>
          </cell>
          <cell r="W99" t="str">
            <v>do not have</v>
          </cell>
        </row>
        <row r="100">
          <cell r="D100" t="str">
            <v>MEM-PRO-010-MDU-AEQ-7834</v>
          </cell>
          <cell r="E100" t="str">
            <v>MMDU-2 KG PKER RECEIVER EXH DUCT TEMP SW</v>
          </cell>
          <cell r="F100" t="str">
            <v>shared systems</v>
          </cell>
          <cell r="G100" t="str">
            <v>OLD MDU</v>
          </cell>
          <cell r="H100" t="str">
            <v>ABANDONED EQUIPMENT</v>
          </cell>
          <cell r="I100"/>
          <cell r="J100"/>
          <cell r="K100"/>
          <cell r="L100"/>
          <cell r="M100"/>
          <cell r="N100"/>
          <cell r="O100"/>
          <cell r="P100"/>
          <cell r="Q100"/>
          <cell r="R100"/>
          <cell r="S100"/>
          <cell r="T100"/>
          <cell r="U100">
            <v>9</v>
          </cell>
          <cell r="V100" t="str">
            <v>Run to Failure</v>
          </cell>
          <cell r="W100" t="str">
            <v>do not have</v>
          </cell>
        </row>
        <row r="101">
          <cell r="D101" t="str">
            <v>MEM-PRO-010-MDU-AEQ-7842</v>
          </cell>
          <cell r="E101" t="str">
            <v>MMDU-2 KG PKG REC. EXH DUCT HI-TEMP SW</v>
          </cell>
          <cell r="F101" t="str">
            <v>shared systems</v>
          </cell>
          <cell r="G101" t="str">
            <v>OLD MDU</v>
          </cell>
          <cell r="H101" t="str">
            <v>ABANDONED EQUIPMENT</v>
          </cell>
          <cell r="I101"/>
          <cell r="J101"/>
          <cell r="K101"/>
          <cell r="L101"/>
          <cell r="M101"/>
          <cell r="N101"/>
          <cell r="O101"/>
          <cell r="P101"/>
          <cell r="Q101"/>
          <cell r="R101"/>
          <cell r="S101"/>
          <cell r="T101"/>
          <cell r="U101">
            <v>9</v>
          </cell>
          <cell r="V101" t="str">
            <v>Run to Failure</v>
          </cell>
          <cell r="W101" t="str">
            <v>do not have</v>
          </cell>
        </row>
        <row r="102">
          <cell r="D102" t="str">
            <v>MEM-PRO-010-OP1-AEQ-3288</v>
          </cell>
          <cell r="E102" t="str">
            <v>MP1-SCOTT DRYER EXHAUST TEMP SW</v>
          </cell>
          <cell r="F102" t="str">
            <v>shared systems</v>
          </cell>
          <cell r="G102" t="str">
            <v>OLD PHASE 1</v>
          </cell>
          <cell r="H102" t="str">
            <v>ABANDONED EQUIPMENT</v>
          </cell>
          <cell r="I102"/>
          <cell r="J102"/>
          <cell r="K102"/>
          <cell r="L102"/>
          <cell r="M102"/>
          <cell r="N102"/>
          <cell r="O102"/>
          <cell r="P102"/>
          <cell r="Q102"/>
          <cell r="R102"/>
          <cell r="S102"/>
          <cell r="T102"/>
          <cell r="U102">
            <v>9</v>
          </cell>
          <cell r="V102" t="str">
            <v>Run to Failure</v>
          </cell>
          <cell r="W102" t="str">
            <v>do not have</v>
          </cell>
        </row>
        <row r="103">
          <cell r="D103" t="str">
            <v>MEM-PRO-010-OP1-AEQ-3294</v>
          </cell>
          <cell r="E103" t="str">
            <v>MP1-SCOTT DRYER W. DCE COLL EXH TEMP SW</v>
          </cell>
          <cell r="F103" t="str">
            <v>shared systems</v>
          </cell>
          <cell r="G103" t="str">
            <v>OLD PHASE 1</v>
          </cell>
          <cell r="H103" t="str">
            <v>ABANDONED EQUIPMENT</v>
          </cell>
          <cell r="I103"/>
          <cell r="J103"/>
          <cell r="K103"/>
          <cell r="L103"/>
          <cell r="M103"/>
          <cell r="N103"/>
          <cell r="O103"/>
          <cell r="P103"/>
          <cell r="Q103"/>
          <cell r="R103"/>
          <cell r="S103"/>
          <cell r="T103"/>
          <cell r="U103">
            <v>9</v>
          </cell>
          <cell r="V103" t="str">
            <v>Run to Failure</v>
          </cell>
          <cell r="W103" t="str">
            <v>do not have</v>
          </cell>
        </row>
        <row r="104">
          <cell r="D104" t="str">
            <v>MEM-PRO-010-OP1-AEQ-3301</v>
          </cell>
          <cell r="E104" t="str">
            <v>MP1-SCOTT DRYER E. COLLECT EXH TEMP SW</v>
          </cell>
          <cell r="F104" t="str">
            <v>shared systems</v>
          </cell>
          <cell r="G104" t="str">
            <v>OLD PHASE 1</v>
          </cell>
          <cell r="H104" t="str">
            <v>ABANDONED EQUIPMENT</v>
          </cell>
          <cell r="I104"/>
          <cell r="J104"/>
          <cell r="K104"/>
          <cell r="L104"/>
          <cell r="M104"/>
          <cell r="N104"/>
          <cell r="O104"/>
          <cell r="P104"/>
          <cell r="Q104"/>
          <cell r="R104"/>
          <cell r="S104"/>
          <cell r="T104"/>
          <cell r="U104">
            <v>9</v>
          </cell>
          <cell r="V104" t="str">
            <v>Run to Failure</v>
          </cell>
          <cell r="W104" t="str">
            <v>do not have</v>
          </cell>
        </row>
        <row r="105">
          <cell r="D105" t="str">
            <v>MEM-PRO-010-OP1-AEQ-3312</v>
          </cell>
          <cell r="E105" t="str">
            <v>MP1-SCOTT D BURN CHMB INLT DUCT  TEMP SW</v>
          </cell>
          <cell r="F105" t="str">
            <v>shared systems</v>
          </cell>
          <cell r="G105" t="str">
            <v>OLD PHASE 1</v>
          </cell>
          <cell r="H105" t="str">
            <v>ABANDONED EQUIPMENT</v>
          </cell>
          <cell r="I105"/>
          <cell r="J105"/>
          <cell r="K105"/>
          <cell r="L105"/>
          <cell r="M105"/>
          <cell r="N105"/>
          <cell r="O105"/>
          <cell r="P105"/>
          <cell r="Q105"/>
          <cell r="R105"/>
          <cell r="S105"/>
          <cell r="T105"/>
          <cell r="U105">
            <v>9</v>
          </cell>
          <cell r="V105" t="str">
            <v>Run to Failure</v>
          </cell>
          <cell r="W105" t="str">
            <v>do not have</v>
          </cell>
        </row>
        <row r="106">
          <cell r="D106" t="str">
            <v>MEM-PRO-010-OP1-AEQ-3354</v>
          </cell>
          <cell r="E106" t="str">
            <v>MP1-RF CYCLONE EXH TEMP ELE</v>
          </cell>
          <cell r="F106" t="str">
            <v>shared systems</v>
          </cell>
          <cell r="G106" t="str">
            <v>OLD PHASE 1</v>
          </cell>
          <cell r="H106" t="str">
            <v>ABANDONED EQUIPMENT</v>
          </cell>
          <cell r="I106"/>
          <cell r="J106"/>
          <cell r="K106"/>
          <cell r="L106"/>
          <cell r="M106"/>
          <cell r="N106"/>
          <cell r="O106"/>
          <cell r="P106"/>
          <cell r="Q106"/>
          <cell r="R106"/>
          <cell r="S106"/>
          <cell r="T106"/>
          <cell r="U106">
            <v>9</v>
          </cell>
          <cell r="V106" t="str">
            <v>Run to Failure</v>
          </cell>
          <cell r="W106" t="str">
            <v>do not have</v>
          </cell>
        </row>
        <row r="107">
          <cell r="D107" t="str">
            <v>MEM-PRO-010-OP1-AEQ-4783</v>
          </cell>
          <cell r="E107" t="str">
            <v>MSP-S WHEY T-TUBE H EXCH TEMP GAUGE</v>
          </cell>
          <cell r="F107" t="str">
            <v>shared systems</v>
          </cell>
          <cell r="G107" t="str">
            <v>OLD PHASE 1</v>
          </cell>
          <cell r="H107" t="str">
            <v>ABANDONED EQUIPMENT</v>
          </cell>
          <cell r="I107"/>
          <cell r="J107"/>
          <cell r="K107"/>
          <cell r="L107"/>
          <cell r="M107"/>
          <cell r="N107"/>
          <cell r="O107"/>
          <cell r="P107"/>
          <cell r="Q107"/>
          <cell r="R107"/>
          <cell r="S107"/>
          <cell r="T107"/>
          <cell r="U107">
            <v>9</v>
          </cell>
          <cell r="V107" t="str">
            <v>Run to Failure</v>
          </cell>
          <cell r="W107" t="str">
            <v>do not have</v>
          </cell>
        </row>
        <row r="108">
          <cell r="D108" t="str">
            <v>MEM-PRO-010-RAL-AEQ-4327</v>
          </cell>
          <cell r="E108" t="str">
            <v>MRAL-OIL COOLER COOLING WTR SUP'Y TEMP</v>
          </cell>
          <cell r="F108" t="str">
            <v>shared systems</v>
          </cell>
          <cell r="G108" t="str">
            <v>OLD RALCON</v>
          </cell>
          <cell r="H108" t="str">
            <v>ABANDONED EQUIPMENT</v>
          </cell>
          <cell r="I108"/>
          <cell r="J108"/>
          <cell r="K108"/>
          <cell r="L108"/>
          <cell r="M108"/>
          <cell r="N108"/>
          <cell r="O108"/>
          <cell r="P108"/>
          <cell r="Q108"/>
          <cell r="R108"/>
          <cell r="S108"/>
          <cell r="T108"/>
          <cell r="U108">
            <v>9</v>
          </cell>
          <cell r="V108" t="str">
            <v>Run to Failure</v>
          </cell>
          <cell r="W108" t="str">
            <v>do not have</v>
          </cell>
        </row>
        <row r="109">
          <cell r="D109" t="str">
            <v>MEM-PRO-010-UTL-PRW-2502</v>
          </cell>
          <cell r="E109" t="str">
            <v>MSS-90F TK WATR RETURN TEMP ELE</v>
          </cell>
          <cell r="F109" t="str">
            <v>shared systems</v>
          </cell>
          <cell r="G109" t="str">
            <v>UTILITIES</v>
          </cell>
          <cell r="H109" t="str">
            <v>Process Water</v>
          </cell>
          <cell r="I109" t="str">
            <v>Flowmeter, Magnetic</v>
          </cell>
          <cell r="J109"/>
          <cell r="K109"/>
          <cell r="L109"/>
          <cell r="M109"/>
          <cell r="N109"/>
          <cell r="O109"/>
          <cell r="P109"/>
          <cell r="Q109"/>
          <cell r="R109"/>
          <cell r="S109"/>
          <cell r="T109"/>
          <cell r="U109">
            <v>9</v>
          </cell>
          <cell r="V109" t="str">
            <v>Run to Failure</v>
          </cell>
          <cell r="W109"/>
        </row>
        <row r="110">
          <cell r="D110" t="str">
            <v>MEM-PRO-023-STS-HCL-5639</v>
          </cell>
          <cell r="E110" t="str">
            <v>MSS-HCL PIPING</v>
          </cell>
          <cell r="F110" t="str">
            <v>chemical unloading and storage</v>
          </cell>
          <cell r="G110" t="str">
            <v>STORAGE SYSTEMS</v>
          </cell>
          <cell r="H110" t="str">
            <v>HYDROCHLORIC ACID</v>
          </cell>
          <cell r="I110" t="str">
            <v>Hoisting - Lifting</v>
          </cell>
          <cell r="J110"/>
          <cell r="K110"/>
          <cell r="L110"/>
          <cell r="M110"/>
          <cell r="N110"/>
          <cell r="O110"/>
          <cell r="P110"/>
          <cell r="Q110"/>
          <cell r="R110"/>
          <cell r="S110"/>
          <cell r="T110" t="str">
            <v>60-MTH FAC MSS HCl Pipe Internal Insp</v>
          </cell>
          <cell r="U110">
            <v>8</v>
          </cell>
          <cell r="V110" t="str">
            <v>Stratagy</v>
          </cell>
          <cell r="W110"/>
        </row>
        <row r="111">
          <cell r="D111" t="str">
            <v>MEM-PRO-010-BLD-AEQ-4315</v>
          </cell>
          <cell r="E111" t="str">
            <v>MRAL-AMM RECIRC OIL POT RELIEF VALVE A</v>
          </cell>
          <cell r="F111" t="str">
            <v>shared systems</v>
          </cell>
          <cell r="G111" t="str">
            <v>Buildings, Grounds &amp; lights</v>
          </cell>
          <cell r="H111" t="str">
            <v>ABANDONED EQUIPMENT</v>
          </cell>
          <cell r="I111"/>
          <cell r="J111"/>
          <cell r="K111"/>
          <cell r="L111"/>
          <cell r="M111"/>
          <cell r="N111"/>
          <cell r="O111"/>
          <cell r="P111"/>
          <cell r="Q111"/>
          <cell r="R111"/>
          <cell r="S111"/>
          <cell r="T111"/>
          <cell r="U111">
            <v>9</v>
          </cell>
          <cell r="V111" t="str">
            <v>Run to Failure</v>
          </cell>
          <cell r="W111" t="str">
            <v>do not have</v>
          </cell>
        </row>
        <row r="112">
          <cell r="D112" t="str">
            <v>MEM-PRO-010-BLD-AEQ-4316</v>
          </cell>
          <cell r="E112" t="str">
            <v>MRAL-AMM RECIRC OIL POT RELIEF VALVE B</v>
          </cell>
          <cell r="F112" t="str">
            <v>shared systems</v>
          </cell>
          <cell r="G112" t="str">
            <v>Buildings, Grounds &amp; lights</v>
          </cell>
          <cell r="H112" t="str">
            <v>ABANDONED EQUIPMENT</v>
          </cell>
          <cell r="I112"/>
          <cell r="J112"/>
          <cell r="K112"/>
          <cell r="L112"/>
          <cell r="M112"/>
          <cell r="N112"/>
          <cell r="O112"/>
          <cell r="P112"/>
          <cell r="Q112"/>
          <cell r="R112"/>
          <cell r="S112"/>
          <cell r="T112"/>
          <cell r="U112">
            <v>9</v>
          </cell>
          <cell r="V112" t="str">
            <v>Run to Failure</v>
          </cell>
          <cell r="W112" t="str">
            <v>do not have</v>
          </cell>
        </row>
        <row r="113">
          <cell r="D113" t="str">
            <v>MEM-PRO-010-BLD-AEQ-4325</v>
          </cell>
          <cell r="E113" t="str">
            <v>MRAL-LIQ AMM RECIRC OIL POT RELIEF VALVE</v>
          </cell>
          <cell r="F113" t="str">
            <v>shared systems</v>
          </cell>
          <cell r="G113" t="str">
            <v>Buildings, Grounds &amp; lights</v>
          </cell>
          <cell r="H113" t="str">
            <v>ABANDONED EQUIPMENT</v>
          </cell>
          <cell r="I113"/>
          <cell r="J113"/>
          <cell r="K113"/>
          <cell r="L113"/>
          <cell r="M113"/>
          <cell r="N113"/>
          <cell r="O113"/>
          <cell r="P113"/>
          <cell r="Q113"/>
          <cell r="R113"/>
          <cell r="S113"/>
          <cell r="T113"/>
          <cell r="U113">
            <v>9</v>
          </cell>
          <cell r="V113" t="str">
            <v>Run to Failure</v>
          </cell>
          <cell r="W113" t="str">
            <v>do not have</v>
          </cell>
        </row>
        <row r="114">
          <cell r="D114" t="str">
            <v>MEM-PRO-010-MDU-AEQ-7846</v>
          </cell>
          <cell r="E114" t="str">
            <v>MMDU-PKG REC'R RELIEF VALVE</v>
          </cell>
          <cell r="F114" t="str">
            <v>shared systems</v>
          </cell>
          <cell r="G114" t="str">
            <v>OLD MDU</v>
          </cell>
          <cell r="H114" t="str">
            <v>ABANDONED EQUIPMENT</v>
          </cell>
          <cell r="I114"/>
          <cell r="J114"/>
          <cell r="K114"/>
          <cell r="L114"/>
          <cell r="M114"/>
          <cell r="N114"/>
          <cell r="O114"/>
          <cell r="P114"/>
          <cell r="Q114"/>
          <cell r="R114"/>
          <cell r="S114"/>
          <cell r="T114"/>
          <cell r="U114">
            <v>9</v>
          </cell>
          <cell r="V114" t="str">
            <v>Run to Failure</v>
          </cell>
          <cell r="W114" t="str">
            <v>do not have</v>
          </cell>
        </row>
        <row r="115">
          <cell r="D115" t="str">
            <v>MEM-PRO-010-OP1-AEQ-4662</v>
          </cell>
          <cell r="E115" t="str">
            <v>MP1-EPA RELIEF VALVE TO DIL TK PUMP 4665</v>
          </cell>
          <cell r="F115" t="str">
            <v>shared systems</v>
          </cell>
          <cell r="G115" t="str">
            <v>OLD PHASE 1</v>
          </cell>
          <cell r="H115" t="str">
            <v>ABANDONED EQUIPMENT</v>
          </cell>
          <cell r="I115" t="str">
            <v>Valve, Safety Relief</v>
          </cell>
          <cell r="J115"/>
          <cell r="K115"/>
          <cell r="L115"/>
          <cell r="M115"/>
          <cell r="N115"/>
          <cell r="O115"/>
          <cell r="P115"/>
          <cell r="Q115"/>
          <cell r="R115"/>
          <cell r="S115"/>
          <cell r="T115"/>
          <cell r="U115">
            <v>9</v>
          </cell>
          <cell r="V115" t="str">
            <v>Run to Failure</v>
          </cell>
          <cell r="W115" t="str">
            <v>do not have</v>
          </cell>
        </row>
        <row r="116">
          <cell r="D116" t="str">
            <v>MEM-PRO-010-RAL-AEQ-4315</v>
          </cell>
          <cell r="E116" t="str">
            <v>MRAL-AMM RECIRC OIL POT RELIEF VALVE A</v>
          </cell>
          <cell r="F116" t="str">
            <v>shared systems</v>
          </cell>
          <cell r="G116" t="str">
            <v>OLD RALCON</v>
          </cell>
          <cell r="H116" t="str">
            <v>ABANDONED EQUIPMENT</v>
          </cell>
          <cell r="I116"/>
          <cell r="J116"/>
          <cell r="K116"/>
          <cell r="L116"/>
          <cell r="M116"/>
          <cell r="N116"/>
          <cell r="O116"/>
          <cell r="P116"/>
          <cell r="Q116"/>
          <cell r="R116"/>
          <cell r="S116"/>
          <cell r="T116"/>
          <cell r="U116">
            <v>9</v>
          </cell>
          <cell r="V116" t="str">
            <v>Run to Failure</v>
          </cell>
          <cell r="W116" t="str">
            <v>do not have</v>
          </cell>
        </row>
        <row r="117">
          <cell r="D117" t="str">
            <v>MEM-PRO-010-RAL-AEQ-4316</v>
          </cell>
          <cell r="E117" t="str">
            <v>MRAL-AMM RECIRC OIL POT RELIEF VALVE B</v>
          </cell>
          <cell r="F117" t="str">
            <v>shared systems</v>
          </cell>
          <cell r="G117" t="str">
            <v>OLD RALCON</v>
          </cell>
          <cell r="H117" t="str">
            <v>ABANDONED EQUIPMENT</v>
          </cell>
          <cell r="I117"/>
          <cell r="J117"/>
          <cell r="K117"/>
          <cell r="L117"/>
          <cell r="M117"/>
          <cell r="N117"/>
          <cell r="O117"/>
          <cell r="P117"/>
          <cell r="Q117"/>
          <cell r="R117"/>
          <cell r="S117"/>
          <cell r="T117"/>
          <cell r="U117">
            <v>9</v>
          </cell>
          <cell r="V117" t="str">
            <v>Run to Failure</v>
          </cell>
          <cell r="W117" t="str">
            <v>do not have</v>
          </cell>
        </row>
        <row r="118">
          <cell r="D118" t="str">
            <v>MEM-PRO-010-RAL-AEQ-4325</v>
          </cell>
          <cell r="E118" t="str">
            <v>MRAL-LIQ AMM RECIRC OIL POT RELIEF VALVE</v>
          </cell>
          <cell r="F118" t="str">
            <v>shared systems</v>
          </cell>
          <cell r="G118" t="str">
            <v>OLD RALCON</v>
          </cell>
          <cell r="H118" t="str">
            <v>ABANDONED EQUIPMENT</v>
          </cell>
          <cell r="I118"/>
          <cell r="J118"/>
          <cell r="K118"/>
          <cell r="L118"/>
          <cell r="M118"/>
          <cell r="N118"/>
          <cell r="O118"/>
          <cell r="P118"/>
          <cell r="Q118"/>
          <cell r="R118"/>
          <cell r="S118"/>
          <cell r="T118"/>
          <cell r="U118">
            <v>9</v>
          </cell>
          <cell r="V118" t="str">
            <v>Run to Failure</v>
          </cell>
          <cell r="W118" t="str">
            <v>do not have</v>
          </cell>
        </row>
        <row r="119">
          <cell r="D119" t="str">
            <v>MEM-PRO-010-UTL-IAS-2100</v>
          </cell>
          <cell r="E119" t="str">
            <v>MSS-N PLANT #2 AIR COMPRESSOR 125 HP</v>
          </cell>
          <cell r="F119" t="str">
            <v>shared systems</v>
          </cell>
          <cell r="G119" t="str">
            <v>UTILITIES</v>
          </cell>
          <cell r="H119" t="str">
            <v>INSTRUMENT / COMPRESSED AIR SYSTEM</v>
          </cell>
          <cell r="I119" t="str">
            <v>Motor AC</v>
          </cell>
          <cell r="J119"/>
          <cell r="K119"/>
          <cell r="L119">
            <v>8</v>
          </cell>
          <cell r="M119"/>
          <cell r="N119"/>
          <cell r="O119"/>
          <cell r="P119" t="str">
            <v>Yes</v>
          </cell>
          <cell r="Q119"/>
          <cell r="R119"/>
          <cell r="S119"/>
          <cell r="T119" t="str">
            <v>60-MTH MECH MSS #2 AIR COMP PRV</v>
          </cell>
          <cell r="U119">
            <v>6</v>
          </cell>
          <cell r="V119" t="str">
            <v>Stratagy</v>
          </cell>
          <cell r="W119"/>
        </row>
        <row r="120">
          <cell r="D120" t="str">
            <v>MEM-PRO-010-UTL-IAS-2105</v>
          </cell>
          <cell r="E120" t="str">
            <v>MSS-N PLANT #1 AIR COMPRESSOR 100 HP</v>
          </cell>
          <cell r="F120" t="str">
            <v>shared systems</v>
          </cell>
          <cell r="G120" t="str">
            <v>UTILITIES</v>
          </cell>
          <cell r="H120" t="str">
            <v>INSTRUMENT / COMPRESSED AIR SYSTEM</v>
          </cell>
          <cell r="I120" t="str">
            <v>Motor AC</v>
          </cell>
          <cell r="J120"/>
          <cell r="K120"/>
          <cell r="L120">
            <v>8</v>
          </cell>
          <cell r="M120"/>
          <cell r="N120"/>
          <cell r="O120"/>
          <cell r="P120" t="str">
            <v>Yes</v>
          </cell>
          <cell r="Q120"/>
          <cell r="R120"/>
          <cell r="S120"/>
          <cell r="T120" t="str">
            <v>60-MTH MECH MSS #1 AIR COMP PRV</v>
          </cell>
          <cell r="U120">
            <v>6</v>
          </cell>
          <cell r="V120" t="str">
            <v>Stratagy</v>
          </cell>
          <cell r="W120"/>
        </row>
        <row r="121">
          <cell r="D121" t="str">
            <v>MEM-PRO-010-UTL-IAS-2130</v>
          </cell>
          <cell r="E121" t="str">
            <v>MSS-MN PT #6 AIR RECEIVER TANK</v>
          </cell>
          <cell r="F121" t="str">
            <v>shared systems</v>
          </cell>
          <cell r="G121" t="str">
            <v>UTILITIES</v>
          </cell>
          <cell r="H121" t="str">
            <v>INSTRUMENT / COMPRESSED AIR SYSTEM</v>
          </cell>
          <cell r="I121" t="str">
            <v>Tank</v>
          </cell>
          <cell r="J121"/>
          <cell r="K121"/>
          <cell r="L121"/>
          <cell r="M121"/>
          <cell r="N121"/>
          <cell r="O121"/>
          <cell r="P121"/>
          <cell r="Q121"/>
          <cell r="R121"/>
          <cell r="S121"/>
          <cell r="T121"/>
          <cell r="U121">
            <v>9</v>
          </cell>
          <cell r="V121" t="str">
            <v>Run to Failure</v>
          </cell>
          <cell r="W121"/>
        </row>
        <row r="122">
          <cell r="D122" t="str">
            <v>MEM-PRO-010-UTL-IAS-2131</v>
          </cell>
          <cell r="E122" t="str">
            <v>MSS-MN PT #3 AIR RECEIVER TANK</v>
          </cell>
          <cell r="F122" t="str">
            <v>shared systems</v>
          </cell>
          <cell r="G122" t="str">
            <v>UTILITIES</v>
          </cell>
          <cell r="H122" t="str">
            <v>INSTRUMENT / COMPRESSED AIR SYSTEM</v>
          </cell>
          <cell r="I122" t="str">
            <v>Tank</v>
          </cell>
          <cell r="J122"/>
          <cell r="K122"/>
          <cell r="L122"/>
          <cell r="M122"/>
          <cell r="N122"/>
          <cell r="O122"/>
          <cell r="P122"/>
          <cell r="Q122"/>
          <cell r="R122"/>
          <cell r="S122"/>
          <cell r="T122"/>
          <cell r="U122">
            <v>9</v>
          </cell>
          <cell r="V122" t="str">
            <v>Run to Failure</v>
          </cell>
          <cell r="W122"/>
        </row>
        <row r="123">
          <cell r="D123" t="str">
            <v>MEM-PRO-010-UTL-PRW-2493</v>
          </cell>
          <cell r="E123" t="str">
            <v>MSS-MAIN PLT SOUTH 90 DEG WATER TANK</v>
          </cell>
          <cell r="F123" t="str">
            <v>shared systems</v>
          </cell>
          <cell r="G123" t="str">
            <v>UTILITIES</v>
          </cell>
          <cell r="H123" t="str">
            <v>Process Water</v>
          </cell>
          <cell r="I123" t="str">
            <v>Tank</v>
          </cell>
          <cell r="J123"/>
          <cell r="K123"/>
          <cell r="L123"/>
          <cell r="M123"/>
          <cell r="N123"/>
          <cell r="O123"/>
          <cell r="P123"/>
          <cell r="Q123"/>
          <cell r="R123"/>
          <cell r="S123"/>
          <cell r="T123"/>
          <cell r="U123">
            <v>9</v>
          </cell>
          <cell r="V123" t="str">
            <v>Run to Failure</v>
          </cell>
          <cell r="W123"/>
        </row>
        <row r="124">
          <cell r="D124" t="str">
            <v>MEM-PRO-010-UTL-PRW-2494</v>
          </cell>
          <cell r="E124" t="str">
            <v>MSS-MAIN PLT NORTH 90 DEG WATER TANK</v>
          </cell>
          <cell r="F124" t="str">
            <v>shared systems</v>
          </cell>
          <cell r="G124" t="str">
            <v>UTILITIES</v>
          </cell>
          <cell r="H124" t="str">
            <v>Process Water</v>
          </cell>
          <cell r="I124" t="str">
            <v>Tank</v>
          </cell>
          <cell r="J124"/>
          <cell r="K124"/>
          <cell r="L124"/>
          <cell r="M124"/>
          <cell r="N124"/>
          <cell r="O124"/>
          <cell r="P124"/>
          <cell r="Q124"/>
          <cell r="R124"/>
          <cell r="S124"/>
          <cell r="T124" t="str">
            <v>Main Plant 90 deg F Tank Temperature</v>
          </cell>
          <cell r="U124">
            <v>8</v>
          </cell>
          <cell r="V124" t="str">
            <v>Stratagy</v>
          </cell>
          <cell r="W124"/>
        </row>
        <row r="125">
          <cell r="D125" t="str">
            <v>MEM-PRO-010-UTL-PRW-2495</v>
          </cell>
          <cell r="E125" t="str">
            <v>MN-PLT STH 90 DEG WTR TK S. SUPPLY PUMP</v>
          </cell>
          <cell r="F125" t="str">
            <v>shared systems</v>
          </cell>
          <cell r="G125" t="str">
            <v>UTILITIES</v>
          </cell>
          <cell r="H125" t="str">
            <v>Process Water</v>
          </cell>
          <cell r="I125" t="str">
            <v>Motor AC</v>
          </cell>
          <cell r="J125" t="str">
            <v>Pump</v>
          </cell>
          <cell r="K125" t="str">
            <v>NORTH PLANT -1-NWQ</v>
          </cell>
          <cell r="L125">
            <v>16</v>
          </cell>
          <cell r="M125"/>
          <cell r="N125"/>
          <cell r="O125"/>
          <cell r="P125"/>
          <cell r="Q125"/>
          <cell r="R125"/>
          <cell r="S125"/>
          <cell r="T125"/>
          <cell r="U125">
            <v>8</v>
          </cell>
          <cell r="V125" t="str">
            <v>Stratagy</v>
          </cell>
          <cell r="W125"/>
        </row>
        <row r="126">
          <cell r="D126" t="str">
            <v>MEM-PRO-010-UTL-PRW-2496</v>
          </cell>
          <cell r="E126" t="str">
            <v>MSS-MN PLT NORTH 90 DEG WTR TK N PUMP</v>
          </cell>
          <cell r="F126" t="str">
            <v>shared systems</v>
          </cell>
          <cell r="G126" t="str">
            <v>UTILITIES</v>
          </cell>
          <cell r="H126" t="str">
            <v>Process Water</v>
          </cell>
          <cell r="I126" t="str">
            <v>Motor AC</v>
          </cell>
          <cell r="J126" t="str">
            <v>Pump</v>
          </cell>
          <cell r="K126" t="str">
            <v>NORTH PLANT -1-NWQ</v>
          </cell>
          <cell r="L126">
            <v>16</v>
          </cell>
          <cell r="M126"/>
          <cell r="N126"/>
          <cell r="O126"/>
          <cell r="P126"/>
          <cell r="Q126"/>
          <cell r="R126"/>
          <cell r="S126"/>
          <cell r="T126"/>
          <cell r="U126">
            <v>8</v>
          </cell>
          <cell r="V126" t="str">
            <v>Stratagy</v>
          </cell>
          <cell r="W126"/>
        </row>
        <row r="127">
          <cell r="D127" t="str">
            <v>MEM-PRO-010-UTL-PRW-2497</v>
          </cell>
          <cell r="E127" t="str">
            <v>MSS-MN PLT NORTH 90 DEG WTR TK C PUMP</v>
          </cell>
          <cell r="F127" t="str">
            <v>shared systems</v>
          </cell>
          <cell r="G127" t="str">
            <v>UTILITIES</v>
          </cell>
          <cell r="H127" t="str">
            <v>Process Water</v>
          </cell>
          <cell r="I127" t="str">
            <v>Motor AC</v>
          </cell>
          <cell r="J127" t="str">
            <v>Pump</v>
          </cell>
          <cell r="K127" t="str">
            <v>NORTH PLANT -1-NWQ</v>
          </cell>
          <cell r="L127">
            <v>16</v>
          </cell>
          <cell r="M127"/>
          <cell r="N127"/>
          <cell r="O127"/>
          <cell r="P127"/>
          <cell r="Q127"/>
          <cell r="R127"/>
          <cell r="S127"/>
          <cell r="T127"/>
          <cell r="U127">
            <v>8</v>
          </cell>
          <cell r="V127" t="str">
            <v>Stratagy</v>
          </cell>
          <cell r="W127"/>
        </row>
        <row r="128">
          <cell r="D128" t="str">
            <v>MEM-PRO-010-UTL-PRW-2499</v>
          </cell>
          <cell r="E128" t="str">
            <v>MSS-MN PT WASHDOWN BOOSTER PUMP</v>
          </cell>
          <cell r="F128" t="str">
            <v>shared systems</v>
          </cell>
          <cell r="G128" t="str">
            <v>UTILITIES</v>
          </cell>
          <cell r="H128" t="str">
            <v>Process Water</v>
          </cell>
          <cell r="I128" t="str">
            <v>Motor AC</v>
          </cell>
          <cell r="J128" t="str">
            <v>Pump</v>
          </cell>
          <cell r="K128" t="str">
            <v>NORTH PLANT -1-NWQ</v>
          </cell>
          <cell r="L128">
            <v>16</v>
          </cell>
          <cell r="M128"/>
          <cell r="N128"/>
          <cell r="O128"/>
          <cell r="P128"/>
          <cell r="Q128"/>
          <cell r="R128"/>
          <cell r="S128"/>
          <cell r="T128"/>
          <cell r="U128">
            <v>8</v>
          </cell>
          <cell r="V128" t="str">
            <v>Stratagy</v>
          </cell>
          <cell r="W128"/>
        </row>
        <row r="129">
          <cell r="D129" t="str">
            <v>MEM-PRO-010-UTL-IAS-2700</v>
          </cell>
          <cell r="E129" t="str">
            <v>MSS-#8 15 HP AIR COMP - IMC BLDG</v>
          </cell>
          <cell r="F129" t="str">
            <v>shared systems</v>
          </cell>
          <cell r="G129" t="str">
            <v>UTILITIES</v>
          </cell>
          <cell r="H129" t="str">
            <v>INSTRUMENT / COMPRESSED AIR SYSTEM</v>
          </cell>
          <cell r="I129" t="str">
            <v>Motor AC</v>
          </cell>
          <cell r="J129"/>
          <cell r="K129"/>
          <cell r="L129"/>
          <cell r="M129"/>
          <cell r="N129"/>
          <cell r="O129"/>
          <cell r="P129"/>
          <cell r="Q129"/>
          <cell r="R129"/>
          <cell r="S129"/>
          <cell r="T129"/>
          <cell r="U129">
            <v>9</v>
          </cell>
          <cell r="V129" t="str">
            <v>Run to Failure</v>
          </cell>
          <cell r="W129"/>
        </row>
        <row r="130">
          <cell r="D130" t="str">
            <v>MEM-PRO-010-UTL-IAS-2800</v>
          </cell>
          <cell r="E130" t="str">
            <v>MSS-N PLANT COMPRESSED AIR DEMISTER TANK</v>
          </cell>
          <cell r="F130" t="str">
            <v>shared systems</v>
          </cell>
          <cell r="G130" t="str">
            <v>UTILITIES</v>
          </cell>
          <cell r="H130" t="str">
            <v>INSTRUMENT / COMPRESSED AIR SYSTEM</v>
          </cell>
          <cell r="I130" t="str">
            <v>Tank</v>
          </cell>
          <cell r="J130"/>
          <cell r="K130"/>
          <cell r="L130"/>
          <cell r="M130"/>
          <cell r="N130"/>
          <cell r="O130"/>
          <cell r="P130"/>
          <cell r="Q130"/>
          <cell r="R130"/>
          <cell r="S130"/>
          <cell r="T130" t="str">
            <v>60-MTH API 510  INSPECTION OF P.V.</v>
          </cell>
          <cell r="U130">
            <v>8</v>
          </cell>
          <cell r="V130" t="str">
            <v>Stratagy</v>
          </cell>
          <cell r="W130"/>
        </row>
        <row r="131">
          <cell r="D131" t="str">
            <v>MEM-PRO-010-UTL-IAS-2809</v>
          </cell>
          <cell r="E131" t="str">
            <v>MSS-NPLANT PURGER AIR BLOWER</v>
          </cell>
          <cell r="F131" t="str">
            <v>shared systems</v>
          </cell>
          <cell r="G131" t="str">
            <v>UTILITIES</v>
          </cell>
          <cell r="H131" t="str">
            <v>INSTRUMENT / COMPRESSED AIR SYSTEM</v>
          </cell>
          <cell r="I131" t="str">
            <v>Motor AC</v>
          </cell>
          <cell r="J131"/>
          <cell r="K131"/>
          <cell r="L131"/>
          <cell r="M131"/>
          <cell r="N131"/>
          <cell r="O131"/>
          <cell r="P131"/>
          <cell r="Q131"/>
          <cell r="R131"/>
          <cell r="S131"/>
          <cell r="T131"/>
          <cell r="U131">
            <v>9</v>
          </cell>
          <cell r="V131" t="str">
            <v>Run to Failure</v>
          </cell>
          <cell r="W131"/>
        </row>
        <row r="132">
          <cell r="D132" t="str">
            <v>MEM-PRO-010-OP1-AEQ-3283</v>
          </cell>
          <cell r="E132" t="str">
            <v>MP1-SCOTT DRYER MAIN DRIVE</v>
          </cell>
          <cell r="F132" t="str">
            <v>shared systems</v>
          </cell>
          <cell r="G132" t="str">
            <v>OLD PHASE 1</v>
          </cell>
          <cell r="H132" t="str">
            <v>ABANDONED EQUIPMENT</v>
          </cell>
          <cell r="I132"/>
          <cell r="J132"/>
          <cell r="K132"/>
          <cell r="L132"/>
          <cell r="M132"/>
          <cell r="N132"/>
          <cell r="O132"/>
          <cell r="P132"/>
          <cell r="Q132"/>
          <cell r="R132"/>
          <cell r="S132"/>
          <cell r="T132"/>
          <cell r="U132">
            <v>9</v>
          </cell>
          <cell r="V132" t="str">
            <v>Run to Failure</v>
          </cell>
          <cell r="W132" t="str">
            <v>do not have</v>
          </cell>
        </row>
        <row r="133">
          <cell r="D133" t="str">
            <v>MEM-PRO-010-OP1-AEQ-3285</v>
          </cell>
          <cell r="E133" t="str">
            <v>MP1-SCOTT DRYER INFEED CONVEYOR</v>
          </cell>
          <cell r="F133" t="str">
            <v>shared systems</v>
          </cell>
          <cell r="G133" t="str">
            <v>OLD PHASE 1</v>
          </cell>
          <cell r="H133" t="str">
            <v>ABANDONED EQUIPMENT</v>
          </cell>
          <cell r="I133"/>
          <cell r="J133"/>
          <cell r="K133"/>
          <cell r="L133"/>
          <cell r="M133"/>
          <cell r="N133"/>
          <cell r="O133"/>
          <cell r="P133"/>
          <cell r="Q133"/>
          <cell r="R133"/>
          <cell r="S133"/>
          <cell r="T133"/>
          <cell r="U133">
            <v>9</v>
          </cell>
          <cell r="V133" t="str">
            <v>Run to Failure</v>
          </cell>
          <cell r="W133" t="str">
            <v>do not have</v>
          </cell>
        </row>
        <row r="134">
          <cell r="D134" t="str">
            <v>MEM-PRO-010-OP1-AEQ-3290</v>
          </cell>
          <cell r="E134" t="str">
            <v>MP1-SCOTT DRYER W. DCE SCREW CONVEYOR</v>
          </cell>
          <cell r="F134" t="str">
            <v>shared systems</v>
          </cell>
          <cell r="G134" t="str">
            <v>OLD PHASE 1</v>
          </cell>
          <cell r="H134" t="str">
            <v>ABANDONED EQUIPMENT</v>
          </cell>
          <cell r="I134"/>
          <cell r="J134"/>
          <cell r="K134"/>
          <cell r="L134"/>
          <cell r="M134"/>
          <cell r="N134"/>
          <cell r="O134"/>
          <cell r="P134"/>
          <cell r="Q134"/>
          <cell r="R134"/>
          <cell r="S134"/>
          <cell r="T134"/>
          <cell r="U134">
            <v>9</v>
          </cell>
          <cell r="V134" t="str">
            <v>Run to Failure</v>
          </cell>
          <cell r="W134" t="str">
            <v>do not have</v>
          </cell>
        </row>
        <row r="135">
          <cell r="D135" t="str">
            <v>MEM-PRO-010-OP1-AEQ-3291</v>
          </cell>
          <cell r="E135" t="str">
            <v>MP1-SCOTT DRYER W. DCE COLLECTOR RFV</v>
          </cell>
          <cell r="F135" t="str">
            <v>shared systems</v>
          </cell>
          <cell r="G135" t="str">
            <v>OLD PHASE 1</v>
          </cell>
          <cell r="H135" t="str">
            <v>ABANDONED EQUIPMENT</v>
          </cell>
          <cell r="I135"/>
          <cell r="J135"/>
          <cell r="K135"/>
          <cell r="L135"/>
          <cell r="M135"/>
          <cell r="N135"/>
          <cell r="O135"/>
          <cell r="P135"/>
          <cell r="Q135"/>
          <cell r="R135"/>
          <cell r="S135"/>
          <cell r="T135"/>
          <cell r="U135">
            <v>9</v>
          </cell>
          <cell r="V135" t="str">
            <v>Run to Failure</v>
          </cell>
          <cell r="W135" t="str">
            <v>do not have</v>
          </cell>
        </row>
        <row r="136">
          <cell r="D136" t="str">
            <v>MEM-PRO-010-OP1-AEQ-3292</v>
          </cell>
          <cell r="E136" t="str">
            <v>MP1-SCOTT DRY W DCE COLL RFV ZERO SPD SW</v>
          </cell>
          <cell r="F136" t="str">
            <v>shared systems</v>
          </cell>
          <cell r="G136" t="str">
            <v>OLD PHASE 1</v>
          </cell>
          <cell r="H136" t="str">
            <v>ABANDONED EQUIPMENT</v>
          </cell>
          <cell r="I136"/>
          <cell r="J136"/>
          <cell r="K136"/>
          <cell r="L136"/>
          <cell r="M136"/>
          <cell r="N136"/>
          <cell r="O136"/>
          <cell r="P136"/>
          <cell r="Q136"/>
          <cell r="R136"/>
          <cell r="S136"/>
          <cell r="T136"/>
          <cell r="U136">
            <v>9</v>
          </cell>
          <cell r="V136" t="str">
            <v>Run to Failure</v>
          </cell>
          <cell r="W136" t="str">
            <v>do not have</v>
          </cell>
        </row>
        <row r="137">
          <cell r="D137" t="str">
            <v>MEM-PRO-010-OP1-AEQ-3297</v>
          </cell>
          <cell r="E137" t="str">
            <v>MP1-SCOTT DRYER E. DCE SCREW CONVEYOR</v>
          </cell>
          <cell r="F137" t="str">
            <v>shared systems</v>
          </cell>
          <cell r="G137" t="str">
            <v>OLD PHASE 1</v>
          </cell>
          <cell r="H137" t="str">
            <v>ABANDONED EQUIPMENT</v>
          </cell>
          <cell r="I137"/>
          <cell r="J137"/>
          <cell r="K137"/>
          <cell r="L137">
            <v>18</v>
          </cell>
          <cell r="M137"/>
          <cell r="N137"/>
          <cell r="O137"/>
          <cell r="P137"/>
          <cell r="Q137"/>
          <cell r="R137"/>
          <cell r="S137"/>
          <cell r="T137"/>
          <cell r="U137">
            <v>8</v>
          </cell>
          <cell r="V137" t="str">
            <v>Stratagy</v>
          </cell>
          <cell r="W137" t="str">
            <v>do not have</v>
          </cell>
        </row>
        <row r="138">
          <cell r="D138" t="str">
            <v>MEM-PRO-010-CAL-BAT-5650</v>
          </cell>
          <cell r="E138" t="str">
            <v>MSS-FLOW VALVE - PLUG</v>
          </cell>
          <cell r="F138" t="str">
            <v>shared systems</v>
          </cell>
          <cell r="G138" t="str">
            <v>CALPRO</v>
          </cell>
          <cell r="H138" t="str">
            <v>BATCH SYSTEM</v>
          </cell>
          <cell r="I138" t="str">
            <v>Valve, Actuated Block</v>
          </cell>
          <cell r="J138"/>
          <cell r="K138"/>
          <cell r="L138">
            <v>8</v>
          </cell>
          <cell r="M138"/>
          <cell r="N138"/>
          <cell r="O138"/>
          <cell r="P138"/>
          <cell r="Q138"/>
          <cell r="R138"/>
          <cell r="S138"/>
          <cell r="T138"/>
          <cell r="U138">
            <v>8</v>
          </cell>
          <cell r="V138" t="str">
            <v>Stratagy</v>
          </cell>
          <cell r="W138"/>
        </row>
        <row r="139">
          <cell r="D139" t="str">
            <v>MEM-PRO-010-OP1-AEQ-3298</v>
          </cell>
          <cell r="E139" t="str">
            <v>MP1-SCOTT DRYER E. DCE COLLECTOR RFV</v>
          </cell>
          <cell r="F139" t="str">
            <v>shared systems</v>
          </cell>
          <cell r="G139" t="str">
            <v>OLD PHASE 1</v>
          </cell>
          <cell r="H139" t="str">
            <v>ABANDONED EQUIPMENT</v>
          </cell>
          <cell r="I139"/>
          <cell r="J139"/>
          <cell r="K139"/>
          <cell r="L139"/>
          <cell r="M139"/>
          <cell r="N139"/>
          <cell r="O139"/>
          <cell r="P139"/>
          <cell r="Q139"/>
          <cell r="R139"/>
          <cell r="S139"/>
          <cell r="T139"/>
          <cell r="U139">
            <v>9</v>
          </cell>
          <cell r="V139" t="str">
            <v>Run to Failure</v>
          </cell>
          <cell r="W139" t="str">
            <v>do not have</v>
          </cell>
        </row>
        <row r="140">
          <cell r="D140" t="str">
            <v>MEM-PRO-010-OP1-AEQ-3299</v>
          </cell>
          <cell r="E140" t="str">
            <v>MP1-SCOTT DRY E DCE COLL RFV ZERO SPD SW</v>
          </cell>
          <cell r="F140" t="str">
            <v>shared systems</v>
          </cell>
          <cell r="G140" t="str">
            <v>OLD PHASE 1</v>
          </cell>
          <cell r="H140" t="str">
            <v>ABANDONED EQUIPMENT</v>
          </cell>
          <cell r="I140"/>
          <cell r="J140"/>
          <cell r="K140"/>
          <cell r="L140"/>
          <cell r="M140"/>
          <cell r="N140"/>
          <cell r="O140"/>
          <cell r="P140"/>
          <cell r="Q140"/>
          <cell r="R140"/>
          <cell r="S140"/>
          <cell r="T140"/>
          <cell r="U140">
            <v>9</v>
          </cell>
          <cell r="V140" t="str">
            <v>Run to Failure</v>
          </cell>
          <cell r="W140" t="str">
            <v>do not have</v>
          </cell>
        </row>
        <row r="141">
          <cell r="D141" t="str">
            <v>MEM-PRO-010-OP1-AEQ-3308</v>
          </cell>
          <cell r="E141" t="str">
            <v>MP1-SCOTT DRYER EXHAUST FAN</v>
          </cell>
          <cell r="F141" t="str">
            <v>shared systems</v>
          </cell>
          <cell r="G141" t="str">
            <v>OLD PHASE 1</v>
          </cell>
          <cell r="H141" t="str">
            <v>ABANDONED EQUIPMENT</v>
          </cell>
          <cell r="I141"/>
          <cell r="J141"/>
          <cell r="K141"/>
          <cell r="L141"/>
          <cell r="M141"/>
          <cell r="N141"/>
          <cell r="O141"/>
          <cell r="P141"/>
          <cell r="Q141"/>
          <cell r="R141"/>
          <cell r="S141"/>
          <cell r="T141"/>
          <cell r="U141">
            <v>9</v>
          </cell>
          <cell r="V141" t="str">
            <v>Run to Failure</v>
          </cell>
          <cell r="W141" t="str">
            <v>do not have</v>
          </cell>
        </row>
        <row r="142">
          <cell r="D142" t="str">
            <v>MEM-PRO-010-OP1-AEQ-3311</v>
          </cell>
          <cell r="E142" t="str">
            <v>MP1-SCOTT DRYER BURNER FAN INTAKE FILTER</v>
          </cell>
          <cell r="F142" t="str">
            <v>shared systems</v>
          </cell>
          <cell r="G142" t="str">
            <v>OLD PHASE 1</v>
          </cell>
          <cell r="H142" t="str">
            <v>ABANDONED EQUIPMENT</v>
          </cell>
          <cell r="I142"/>
          <cell r="J142"/>
          <cell r="K142"/>
          <cell r="L142"/>
          <cell r="M142"/>
          <cell r="N142"/>
          <cell r="O142"/>
          <cell r="P142"/>
          <cell r="Q142"/>
          <cell r="R142"/>
          <cell r="S142"/>
          <cell r="T142"/>
          <cell r="U142">
            <v>9</v>
          </cell>
          <cell r="V142" t="str">
            <v>Run to Failure</v>
          </cell>
          <cell r="W142" t="str">
            <v>do not have</v>
          </cell>
        </row>
        <row r="143">
          <cell r="D143" t="str">
            <v>MEM-PRO-010-OP1-AEQ-3315</v>
          </cell>
          <cell r="E143" t="str">
            <v>MP1 MD-75 RFV</v>
          </cell>
          <cell r="F143" t="str">
            <v>shared systems</v>
          </cell>
          <cell r="G143" t="str">
            <v>OLD PHASE 1</v>
          </cell>
          <cell r="H143" t="str">
            <v>ABANDONED EQUIPMENT</v>
          </cell>
          <cell r="I143"/>
          <cell r="J143"/>
          <cell r="K143"/>
          <cell r="L143"/>
          <cell r="M143"/>
          <cell r="N143"/>
          <cell r="O143"/>
          <cell r="P143"/>
          <cell r="Q143"/>
          <cell r="R143"/>
          <cell r="S143"/>
          <cell r="T143"/>
          <cell r="U143">
            <v>9</v>
          </cell>
          <cell r="V143" t="str">
            <v>Run to Failure</v>
          </cell>
          <cell r="W143" t="str">
            <v>do not have</v>
          </cell>
        </row>
        <row r="144">
          <cell r="D144" t="str">
            <v>MEM-PRO-010-OP1-AEQ-3332</v>
          </cell>
          <cell r="E144" t="str">
            <v>MP1-SCOTT DRYER BURNER COMBUST FAN #3</v>
          </cell>
          <cell r="F144" t="str">
            <v>shared systems</v>
          </cell>
          <cell r="G144" t="str">
            <v>OLD PHASE 1</v>
          </cell>
          <cell r="H144" t="str">
            <v>ABANDONED EQUIPMENT</v>
          </cell>
          <cell r="I144"/>
          <cell r="J144"/>
          <cell r="K144"/>
          <cell r="L144"/>
          <cell r="M144"/>
          <cell r="N144"/>
          <cell r="O144"/>
          <cell r="P144"/>
          <cell r="Q144"/>
          <cell r="R144"/>
          <cell r="S144"/>
          <cell r="T144"/>
          <cell r="U144">
            <v>9</v>
          </cell>
          <cell r="V144" t="str">
            <v>Run to Failure</v>
          </cell>
          <cell r="W144" t="str">
            <v>do not have</v>
          </cell>
        </row>
        <row r="145">
          <cell r="D145" t="str">
            <v>MEM-PRO-010-OP1-AEQ-3335</v>
          </cell>
          <cell r="E145" t="str">
            <v>MP1-SCOTT DRYER BURNER COMB FAN #1 PS</v>
          </cell>
          <cell r="F145" t="str">
            <v>shared systems</v>
          </cell>
          <cell r="G145" t="str">
            <v>OLD PHASE 1</v>
          </cell>
          <cell r="H145" t="str">
            <v>ABANDONED EQUIPMENT</v>
          </cell>
          <cell r="I145"/>
          <cell r="J145"/>
          <cell r="K145"/>
          <cell r="L145"/>
          <cell r="M145"/>
          <cell r="N145"/>
          <cell r="O145"/>
          <cell r="P145"/>
          <cell r="Q145"/>
          <cell r="R145"/>
          <cell r="S145"/>
          <cell r="T145"/>
          <cell r="U145">
            <v>9</v>
          </cell>
          <cell r="V145" t="str">
            <v>Run to Failure</v>
          </cell>
          <cell r="W145" t="str">
            <v>do not have</v>
          </cell>
        </row>
        <row r="146">
          <cell r="D146" t="str">
            <v>MEM-PRO-010-OP1-AEQ-3336</v>
          </cell>
          <cell r="E146" t="str">
            <v>MP1-SCOTT DRYER BURNER COMB FAN #2 PS</v>
          </cell>
          <cell r="F146" t="str">
            <v>shared systems</v>
          </cell>
          <cell r="G146" t="str">
            <v>OLD PHASE 1</v>
          </cell>
          <cell r="H146" t="str">
            <v>ABANDONED EQUIPMENT</v>
          </cell>
          <cell r="I146"/>
          <cell r="J146"/>
          <cell r="K146"/>
          <cell r="L146"/>
          <cell r="M146"/>
          <cell r="N146"/>
          <cell r="O146"/>
          <cell r="P146"/>
          <cell r="Q146"/>
          <cell r="R146"/>
          <cell r="S146"/>
          <cell r="T146"/>
          <cell r="U146">
            <v>9</v>
          </cell>
          <cell r="V146" t="str">
            <v>Run to Failure</v>
          </cell>
          <cell r="W146" t="str">
            <v>do not have</v>
          </cell>
        </row>
        <row r="147">
          <cell r="D147" t="str">
            <v>MEM-PRO-010-OP1-AEQ-3337</v>
          </cell>
          <cell r="E147" t="str">
            <v>MP1-SCOTT DRYER BURNER COMB FAN #3 P SW</v>
          </cell>
          <cell r="F147" t="str">
            <v>shared systems</v>
          </cell>
          <cell r="G147" t="str">
            <v>OLD PHASE 1</v>
          </cell>
          <cell r="H147" t="str">
            <v>ABANDONED EQUIPMENT</v>
          </cell>
          <cell r="I147"/>
          <cell r="J147"/>
          <cell r="K147"/>
          <cell r="L147"/>
          <cell r="M147"/>
          <cell r="N147"/>
          <cell r="O147"/>
          <cell r="P147"/>
          <cell r="Q147"/>
          <cell r="R147"/>
          <cell r="S147"/>
          <cell r="T147"/>
          <cell r="U147">
            <v>9</v>
          </cell>
          <cell r="V147" t="str">
            <v>Run to Failure</v>
          </cell>
          <cell r="W147" t="str">
            <v>do not have</v>
          </cell>
        </row>
        <row r="148">
          <cell r="D148" t="str">
            <v>MEM-PRO-010-STS-TK2-3827</v>
          </cell>
          <cell r="E148" t="str">
            <v>MS2P-FEED TRANSFER BLOWER</v>
          </cell>
          <cell r="F148" t="str">
            <v>shared systems</v>
          </cell>
          <cell r="G148" t="str">
            <v>STORAGE SYSTEMS</v>
          </cell>
          <cell r="H148" t="str">
            <v>TRACK 2/FEED LOADOUT</v>
          </cell>
          <cell r="I148" t="str">
            <v>Motor AC</v>
          </cell>
          <cell r="J148" t="str">
            <v>Blower</v>
          </cell>
          <cell r="K148" t="str">
            <v>S.Plant.L1.015</v>
          </cell>
          <cell r="L148">
            <v>16</v>
          </cell>
          <cell r="M148"/>
          <cell r="N148"/>
          <cell r="O148"/>
          <cell r="P148"/>
          <cell r="Q148"/>
          <cell r="R148"/>
          <cell r="S148"/>
          <cell r="T148" t="str">
            <v>60-MTH MECH MS2P FD FEED TRAN BLOW PSV</v>
          </cell>
          <cell r="U148">
            <v>7</v>
          </cell>
          <cell r="V148" t="str">
            <v>Stratagy</v>
          </cell>
          <cell r="W148"/>
        </row>
        <row r="149">
          <cell r="D149" t="str">
            <v>MEM-PRO-010-CAL-HPO-4050</v>
          </cell>
          <cell r="E149" t="str">
            <v>MSS-CALPRO LIME BIN #8 COLL EXH FAN</v>
          </cell>
          <cell r="F149" t="str">
            <v>shared systems</v>
          </cell>
          <cell r="G149" t="str">
            <v>CALPRO</v>
          </cell>
          <cell r="H149" t="str">
            <v>PHOS ACID</v>
          </cell>
          <cell r="I149" t="str">
            <v>Motor AC</v>
          </cell>
          <cell r="J149"/>
          <cell r="K149"/>
          <cell r="L149">
            <v>16</v>
          </cell>
          <cell r="M149"/>
          <cell r="N149"/>
          <cell r="O149"/>
          <cell r="P149"/>
          <cell r="Q149"/>
          <cell r="R149"/>
          <cell r="S149"/>
          <cell r="T149" t="str">
            <v>12-MTH MECH Shared EXH FAN BRNG PM - DN</v>
          </cell>
          <cell r="U149">
            <v>7</v>
          </cell>
          <cell r="V149" t="str">
            <v>Stratagy</v>
          </cell>
          <cell r="W149"/>
        </row>
        <row r="150">
          <cell r="D150" t="str">
            <v>MEM-PRO-010-CAL-HPO-4060</v>
          </cell>
          <cell r="E150" t="str">
            <v>MSS-CALPRO LIME BIN #8 COLL BLWBK FAN</v>
          </cell>
          <cell r="F150" t="str">
            <v>shared systems</v>
          </cell>
          <cell r="G150" t="str">
            <v>CALPRO</v>
          </cell>
          <cell r="H150" t="str">
            <v>PHOS ACID</v>
          </cell>
          <cell r="I150" t="str">
            <v>Motor AC</v>
          </cell>
          <cell r="J150"/>
          <cell r="K150"/>
          <cell r="L150">
            <v>14</v>
          </cell>
          <cell r="M150"/>
          <cell r="N150"/>
          <cell r="O150"/>
          <cell r="P150"/>
          <cell r="Q150"/>
          <cell r="R150"/>
          <cell r="S150"/>
          <cell r="T150"/>
          <cell r="U150">
            <v>8</v>
          </cell>
          <cell r="V150" t="str">
            <v>Stratagy</v>
          </cell>
          <cell r="W150"/>
        </row>
        <row r="151">
          <cell r="D151" t="str">
            <v>MEM-PRO-010-UTL-IAS-4104</v>
          </cell>
          <cell r="E151" t="str">
            <v>FILTER NON-LUBE MODULE 800 TON</v>
          </cell>
          <cell r="F151" t="str">
            <v>shared systems</v>
          </cell>
          <cell r="G151" t="str">
            <v>UTILITIES</v>
          </cell>
          <cell r="H151" t="str">
            <v>INSTRUMENT / COMPRESSED AIR SYSTEM</v>
          </cell>
          <cell r="I151"/>
          <cell r="J151"/>
          <cell r="K151"/>
          <cell r="L151">
            <v>24</v>
          </cell>
          <cell r="M151"/>
          <cell r="N151"/>
          <cell r="O151"/>
          <cell r="P151"/>
          <cell r="Q151"/>
          <cell r="R151"/>
          <cell r="S151"/>
          <cell r="T151"/>
          <cell r="U151">
            <v>8</v>
          </cell>
          <cell r="V151" t="str">
            <v>Stratagy</v>
          </cell>
          <cell r="W151"/>
        </row>
        <row r="152">
          <cell r="D152" t="str">
            <v>MEM-PRO-010-UTL-IAS-4124</v>
          </cell>
          <cell r="E152" t="str">
            <v>800 TON COMPRESSED AIR TANK</v>
          </cell>
          <cell r="F152" t="str">
            <v>shared systems</v>
          </cell>
          <cell r="G152" t="str">
            <v>UTILITIES</v>
          </cell>
          <cell r="H152" t="str">
            <v>INSTRUMENT / COMPRESSED AIR SYSTEM</v>
          </cell>
          <cell r="I152" t="str">
            <v>Flowmeter, Magnetic</v>
          </cell>
          <cell r="J152"/>
          <cell r="K152"/>
          <cell r="L152"/>
          <cell r="M152"/>
          <cell r="N152"/>
          <cell r="O152"/>
          <cell r="P152"/>
          <cell r="Q152"/>
          <cell r="R152"/>
          <cell r="S152"/>
          <cell r="T152" t="str">
            <v>60-MTH API 510  INSPECTION OF P.V.</v>
          </cell>
          <cell r="U152">
            <v>8</v>
          </cell>
          <cell r="V152" t="str">
            <v>Stratagy</v>
          </cell>
          <cell r="W152"/>
        </row>
        <row r="153">
          <cell r="D153" t="str">
            <v>MEM-PRO-010-UTL-IAS-4142</v>
          </cell>
          <cell r="E153" t="str">
            <v>MSS-800T 100 HP CTR AIR COMPRESSOR</v>
          </cell>
          <cell r="F153" t="str">
            <v>shared systems</v>
          </cell>
          <cell r="G153" t="str">
            <v>UTILITIES</v>
          </cell>
          <cell r="H153" t="str">
            <v>INSTRUMENT / COMPRESSED AIR SYSTEM</v>
          </cell>
          <cell r="I153" t="str">
            <v>Motor AC</v>
          </cell>
          <cell r="J153"/>
          <cell r="K153"/>
          <cell r="L153"/>
          <cell r="M153"/>
          <cell r="N153"/>
          <cell r="O153"/>
          <cell r="P153" t="str">
            <v>Yes</v>
          </cell>
          <cell r="Q153"/>
          <cell r="R153"/>
          <cell r="S153"/>
          <cell r="T153"/>
          <cell r="U153">
            <v>8</v>
          </cell>
          <cell r="V153" t="str">
            <v>Stratagy</v>
          </cell>
          <cell r="W153"/>
        </row>
        <row r="154">
          <cell r="D154" t="str">
            <v>MEM-PRO-010-UTL-IAS-4182</v>
          </cell>
          <cell r="E154" t="str">
            <v>MSS-DESSICANT PURGE AIR BLOWER</v>
          </cell>
          <cell r="F154" t="str">
            <v>shared systems</v>
          </cell>
          <cell r="G154" t="str">
            <v>UTILITIES</v>
          </cell>
          <cell r="H154" t="str">
            <v>INSTRUMENT / COMPRESSED AIR SYSTEM</v>
          </cell>
          <cell r="I154" t="str">
            <v>Motor AC</v>
          </cell>
          <cell r="J154"/>
          <cell r="K154"/>
          <cell r="L154"/>
          <cell r="M154"/>
          <cell r="N154"/>
          <cell r="O154"/>
          <cell r="P154"/>
          <cell r="Q154"/>
          <cell r="R154"/>
          <cell r="S154"/>
          <cell r="T154"/>
          <cell r="U154">
            <v>9</v>
          </cell>
          <cell r="V154" t="str">
            <v>Run to Failure</v>
          </cell>
          <cell r="W154"/>
        </row>
        <row r="155">
          <cell r="D155" t="str">
            <v>MEM-PRO-010-SHE-EMS-4256</v>
          </cell>
          <cell r="E155" t="str">
            <v>MS2P-FIRE WATER BOOSTER PUMP</v>
          </cell>
          <cell r="F155" t="str">
            <v>shared systems</v>
          </cell>
          <cell r="G155" t="str">
            <v>SHE Buildings and Grounds</v>
          </cell>
          <cell r="H155" t="str">
            <v>EMERGENCY SYSTEMS</v>
          </cell>
          <cell r="I155" t="str">
            <v>Motor AC</v>
          </cell>
          <cell r="J155"/>
          <cell r="K155"/>
          <cell r="L155"/>
          <cell r="M155"/>
          <cell r="N155"/>
          <cell r="O155"/>
          <cell r="P155"/>
          <cell r="Q155"/>
          <cell r="R155"/>
          <cell r="S155"/>
          <cell r="T155" t="str">
            <v>12-MTH PM Fire Site Pump</v>
          </cell>
          <cell r="U155">
            <v>8</v>
          </cell>
          <cell r="V155" t="str">
            <v>Stratagy</v>
          </cell>
          <cell r="W155"/>
        </row>
        <row r="156">
          <cell r="D156" t="str">
            <v>MEM-PRO-010-BLD-AEQ-4313</v>
          </cell>
          <cell r="E156" t="str">
            <v>MRAL-AMM RECIRC PUMPS RECYCLE PRES REG</v>
          </cell>
          <cell r="F156" t="str">
            <v>shared systems</v>
          </cell>
          <cell r="G156" t="str">
            <v>Buildings, Grounds &amp; lights</v>
          </cell>
          <cell r="H156" t="str">
            <v>ABANDONED EQUIPMENT</v>
          </cell>
          <cell r="I156"/>
          <cell r="J156"/>
          <cell r="K156"/>
          <cell r="L156"/>
          <cell r="M156"/>
          <cell r="N156"/>
          <cell r="O156"/>
          <cell r="P156"/>
          <cell r="Q156"/>
          <cell r="R156"/>
          <cell r="S156"/>
          <cell r="T156"/>
          <cell r="U156">
            <v>9</v>
          </cell>
          <cell r="V156" t="str">
            <v>Run to Failure</v>
          </cell>
          <cell r="W156" t="str">
            <v>do not have</v>
          </cell>
        </row>
        <row r="157">
          <cell r="D157" t="str">
            <v>MEM-PRO-010-RAL-AEQ-4313</v>
          </cell>
          <cell r="E157" t="str">
            <v>MRAL-AMM RECIRC PUMPS RECYCLE PRES REG</v>
          </cell>
          <cell r="F157" t="str">
            <v>shared systems</v>
          </cell>
          <cell r="G157" t="str">
            <v>OLD RALCON</v>
          </cell>
          <cell r="H157" t="str">
            <v>ABANDONED EQUIPMENT</v>
          </cell>
          <cell r="I157"/>
          <cell r="J157"/>
          <cell r="K157"/>
          <cell r="L157"/>
          <cell r="M157"/>
          <cell r="N157"/>
          <cell r="O157"/>
          <cell r="P157"/>
          <cell r="Q157"/>
          <cell r="R157"/>
          <cell r="S157"/>
          <cell r="T157"/>
          <cell r="U157">
            <v>9</v>
          </cell>
          <cell r="V157" t="str">
            <v>Run to Failure</v>
          </cell>
          <cell r="W157" t="str">
            <v>do not have</v>
          </cell>
        </row>
        <row r="158">
          <cell r="D158" t="str">
            <v>MEM-PRO-010-BLD-AEQ-4323</v>
          </cell>
          <cell r="E158" t="str">
            <v>MRAL-AMM RECIRC PUMPS RECYCLE PRESS REG</v>
          </cell>
          <cell r="F158" t="str">
            <v>shared systems</v>
          </cell>
          <cell r="G158" t="str">
            <v>Buildings, Grounds &amp; lights</v>
          </cell>
          <cell r="H158" t="str">
            <v>ABANDONED EQUIPMENT</v>
          </cell>
          <cell r="I158"/>
          <cell r="J158"/>
          <cell r="K158"/>
          <cell r="L158"/>
          <cell r="M158"/>
          <cell r="N158"/>
          <cell r="O158"/>
          <cell r="P158"/>
          <cell r="Q158"/>
          <cell r="R158"/>
          <cell r="S158"/>
          <cell r="T158"/>
          <cell r="U158">
            <v>9</v>
          </cell>
          <cell r="V158" t="str">
            <v>Run to Failure</v>
          </cell>
          <cell r="W158" t="str">
            <v>do not have</v>
          </cell>
        </row>
        <row r="159">
          <cell r="D159" t="str">
            <v>MEM-PRO-010-RAL-AEQ-4323</v>
          </cell>
          <cell r="E159" t="str">
            <v>MRAL-AMM RECIRC PUMPS RECYCLE PRESS REG</v>
          </cell>
          <cell r="F159" t="str">
            <v>shared systems</v>
          </cell>
          <cell r="G159" t="str">
            <v>OLD RALCON</v>
          </cell>
          <cell r="H159" t="str">
            <v>ABANDONED EQUIPMENT</v>
          </cell>
          <cell r="I159"/>
          <cell r="J159"/>
          <cell r="K159"/>
          <cell r="L159"/>
          <cell r="M159"/>
          <cell r="N159"/>
          <cell r="O159"/>
          <cell r="P159"/>
          <cell r="Q159"/>
          <cell r="R159"/>
          <cell r="S159"/>
          <cell r="T159"/>
          <cell r="U159">
            <v>9</v>
          </cell>
          <cell r="V159" t="str">
            <v>Run to Failure</v>
          </cell>
          <cell r="W159" t="str">
            <v>do not have</v>
          </cell>
        </row>
        <row r="160">
          <cell r="D160" t="str">
            <v>MEM-PRO-010-BLD-AEQ-4333</v>
          </cell>
          <cell r="E160" t="str">
            <v>MRAL-AMM RECIRC PUMPS RECYC PRES REG</v>
          </cell>
          <cell r="F160" t="str">
            <v>shared systems</v>
          </cell>
          <cell r="G160" t="str">
            <v>Buildings, Grounds &amp; lights</v>
          </cell>
          <cell r="H160" t="str">
            <v>ABANDONED EQUIPMENT</v>
          </cell>
          <cell r="I160"/>
          <cell r="J160"/>
          <cell r="K160"/>
          <cell r="L160"/>
          <cell r="M160"/>
          <cell r="N160"/>
          <cell r="O160"/>
          <cell r="P160"/>
          <cell r="Q160"/>
          <cell r="R160"/>
          <cell r="S160"/>
          <cell r="T160"/>
          <cell r="U160">
            <v>9</v>
          </cell>
          <cell r="V160" t="str">
            <v>Run to Failure</v>
          </cell>
          <cell r="W160" t="str">
            <v>do not have</v>
          </cell>
        </row>
        <row r="161">
          <cell r="D161" t="str">
            <v>MEM-PRO-010-RAL-AEQ-4333</v>
          </cell>
          <cell r="E161" t="str">
            <v>MRAL-AMM RECIRC PUMPS RECYC PRES REG</v>
          </cell>
          <cell r="F161" t="str">
            <v>shared systems</v>
          </cell>
          <cell r="G161" t="str">
            <v>OLD RALCON</v>
          </cell>
          <cell r="H161" t="str">
            <v>ABANDONED EQUIPMENT</v>
          </cell>
          <cell r="I161"/>
          <cell r="J161"/>
          <cell r="K161"/>
          <cell r="L161"/>
          <cell r="M161"/>
          <cell r="N161"/>
          <cell r="O161"/>
          <cell r="P161"/>
          <cell r="Q161"/>
          <cell r="R161"/>
          <cell r="S161"/>
          <cell r="T161"/>
          <cell r="U161">
            <v>9</v>
          </cell>
          <cell r="V161" t="str">
            <v>Run to Failure</v>
          </cell>
          <cell r="W161" t="str">
            <v>do not have</v>
          </cell>
        </row>
        <row r="162">
          <cell r="D162" t="str">
            <v>MEM-PRO-010-BLD-AEQ-4334</v>
          </cell>
          <cell r="E162" t="str">
            <v>MRAL-AMM RECIRC E PUMP DIFF PRESS</v>
          </cell>
          <cell r="F162" t="str">
            <v>shared systems</v>
          </cell>
          <cell r="G162" t="str">
            <v>Buildings, Grounds &amp; lights</v>
          </cell>
          <cell r="H162" t="str">
            <v>ABANDONED EQUIPMENT</v>
          </cell>
          <cell r="I162"/>
          <cell r="J162"/>
          <cell r="K162"/>
          <cell r="L162"/>
          <cell r="M162"/>
          <cell r="N162"/>
          <cell r="O162"/>
          <cell r="P162"/>
          <cell r="Q162"/>
          <cell r="R162"/>
          <cell r="S162"/>
          <cell r="T162"/>
          <cell r="U162">
            <v>9</v>
          </cell>
          <cell r="V162" t="str">
            <v>Run to Failure</v>
          </cell>
          <cell r="W162" t="str">
            <v>do not have</v>
          </cell>
        </row>
        <row r="163">
          <cell r="D163" t="str">
            <v>MEM-PRO-010-RAL-AEQ-4334</v>
          </cell>
          <cell r="E163" t="str">
            <v>MRAL-AMM RECIRC E PUMP DIFF PRESS</v>
          </cell>
          <cell r="F163" t="str">
            <v>shared systems</v>
          </cell>
          <cell r="G163" t="str">
            <v>OLD RALCON</v>
          </cell>
          <cell r="H163" t="str">
            <v>ABANDONED EQUIPMENT</v>
          </cell>
          <cell r="I163"/>
          <cell r="J163"/>
          <cell r="K163"/>
          <cell r="L163"/>
          <cell r="M163"/>
          <cell r="N163"/>
          <cell r="O163"/>
          <cell r="P163"/>
          <cell r="Q163"/>
          <cell r="R163"/>
          <cell r="S163"/>
          <cell r="T163"/>
          <cell r="U163">
            <v>9</v>
          </cell>
          <cell r="V163" t="str">
            <v>Run to Failure</v>
          </cell>
          <cell r="W163" t="str">
            <v>do not have</v>
          </cell>
        </row>
        <row r="164">
          <cell r="D164" t="str">
            <v>MEM-PRO-010-BLD-AHU-4340</v>
          </cell>
          <cell r="E164" t="str">
            <v>MRAL-O DEG RM AIR UNIT #1 FAN A</v>
          </cell>
          <cell r="F164" t="str">
            <v>shared systems</v>
          </cell>
          <cell r="G164" t="str">
            <v>Buildings, Grounds &amp; lights</v>
          </cell>
          <cell r="H164" t="str">
            <v>HVAC / AIR HANDLING UNIT</v>
          </cell>
          <cell r="I164" t="str">
            <v>Fan</v>
          </cell>
          <cell r="J164"/>
          <cell r="K164"/>
          <cell r="L164">
            <v>34</v>
          </cell>
          <cell r="M164"/>
          <cell r="N164"/>
          <cell r="O164"/>
          <cell r="P164"/>
          <cell r="Q164"/>
          <cell r="R164"/>
          <cell r="S164"/>
          <cell r="T164"/>
          <cell r="U164">
            <v>8</v>
          </cell>
          <cell r="V164" t="str">
            <v>Stratagy</v>
          </cell>
          <cell r="W164"/>
        </row>
        <row r="165">
          <cell r="D165" t="str">
            <v>MEM-PRO-010-BLD-AHU-4345</v>
          </cell>
          <cell r="E165" t="str">
            <v>MRAL-O DEG RM UNIT #2 FAN A</v>
          </cell>
          <cell r="F165" t="str">
            <v>shared systems</v>
          </cell>
          <cell r="G165" t="str">
            <v>Buildings, Grounds &amp; lights</v>
          </cell>
          <cell r="H165" t="str">
            <v>HVAC / AIR HANDLING UNIT</v>
          </cell>
          <cell r="I165" t="str">
            <v>Fan</v>
          </cell>
          <cell r="J165"/>
          <cell r="K165"/>
          <cell r="L165"/>
          <cell r="M165"/>
          <cell r="N165"/>
          <cell r="O165"/>
          <cell r="P165"/>
          <cell r="Q165"/>
          <cell r="R165"/>
          <cell r="S165"/>
          <cell r="T165"/>
          <cell r="U165">
            <v>9</v>
          </cell>
          <cell r="V165" t="str">
            <v>Run to Failure</v>
          </cell>
          <cell r="W165"/>
        </row>
        <row r="166">
          <cell r="D166" t="str">
            <v>MEM-PRO-010-BLD-SFS-4555</v>
          </cell>
          <cell r="E166" t="str">
            <v>MSP &amp; MS2P BACKUP DIESEL GENERATOR</v>
          </cell>
          <cell r="F166" t="str">
            <v>shared systems</v>
          </cell>
          <cell r="G166" t="str">
            <v>Buildings, Grounds &amp; lights</v>
          </cell>
          <cell r="H166" t="str">
            <v>SAFETY SYSTEMS</v>
          </cell>
          <cell r="I166"/>
          <cell r="J166"/>
          <cell r="K166"/>
          <cell r="L166">
            <v>16</v>
          </cell>
          <cell r="M166"/>
          <cell r="N166"/>
          <cell r="O166"/>
          <cell r="P166"/>
          <cell r="Q166"/>
          <cell r="R166"/>
          <cell r="S166"/>
          <cell r="T166"/>
          <cell r="U166">
            <v>8</v>
          </cell>
          <cell r="V166" t="str">
            <v>Stratagy</v>
          </cell>
          <cell r="W166"/>
        </row>
        <row r="167">
          <cell r="D167" t="str">
            <v>MEM-PRO-010-UNL-AEQ-4596</v>
          </cell>
          <cell r="E167" t="str">
            <v>MP1-SLUDGE SCREW CONVEYOR</v>
          </cell>
          <cell r="F167" t="str">
            <v>shared systems</v>
          </cell>
          <cell r="G167" t="str">
            <v>OLD UNLOADING</v>
          </cell>
          <cell r="H167" t="str">
            <v>ABANDONED EQUIPMENT</v>
          </cell>
          <cell r="I167"/>
          <cell r="J167"/>
          <cell r="K167"/>
          <cell r="L167"/>
          <cell r="M167"/>
          <cell r="N167"/>
          <cell r="O167"/>
          <cell r="P167"/>
          <cell r="Q167"/>
          <cell r="R167"/>
          <cell r="S167"/>
          <cell r="T167"/>
          <cell r="U167">
            <v>9</v>
          </cell>
          <cell r="V167" t="str">
            <v>Run to Failure</v>
          </cell>
          <cell r="W167"/>
        </row>
        <row r="168">
          <cell r="D168" t="str">
            <v>MEM-PRO-010-OP1-AEQ-4625</v>
          </cell>
          <cell r="E168" t="str">
            <v>MP1-DILUTION TANK</v>
          </cell>
          <cell r="F168" t="str">
            <v>shared systems</v>
          </cell>
          <cell r="G168" t="str">
            <v>OLD PHASE 1</v>
          </cell>
          <cell r="H168" t="str">
            <v>ABANDONED EQUIPMENT</v>
          </cell>
          <cell r="I168" t="str">
            <v>Pump, Centrifugal</v>
          </cell>
          <cell r="J168"/>
          <cell r="K168"/>
          <cell r="L168"/>
          <cell r="M168"/>
          <cell r="N168"/>
          <cell r="O168"/>
          <cell r="P168"/>
          <cell r="Q168"/>
          <cell r="R168"/>
          <cell r="S168"/>
          <cell r="T168"/>
          <cell r="U168">
            <v>9</v>
          </cell>
          <cell r="V168" t="str">
            <v>Run to Failure</v>
          </cell>
          <cell r="W168" t="str">
            <v>do not have</v>
          </cell>
        </row>
        <row r="169">
          <cell r="D169" t="str">
            <v>MEM-PRO-010-OP1-AEQ-4630</v>
          </cell>
          <cell r="E169" t="str">
            <v>MP1-DILUTION TANK AGITATOR</v>
          </cell>
          <cell r="F169" t="str">
            <v>shared systems</v>
          </cell>
          <cell r="G169" t="str">
            <v>OLD PHASE 1</v>
          </cell>
          <cell r="H169" t="str">
            <v>ABANDONED EQUIPMENT</v>
          </cell>
          <cell r="I169"/>
          <cell r="J169"/>
          <cell r="K169"/>
          <cell r="L169"/>
          <cell r="M169"/>
          <cell r="N169"/>
          <cell r="O169"/>
          <cell r="P169"/>
          <cell r="Q169"/>
          <cell r="R169"/>
          <cell r="S169"/>
          <cell r="T169"/>
          <cell r="U169">
            <v>9</v>
          </cell>
          <cell r="V169" t="str">
            <v>Run to Failure</v>
          </cell>
          <cell r="W169" t="str">
            <v>do not have</v>
          </cell>
        </row>
        <row r="170">
          <cell r="D170" t="str">
            <v>MEM-PRO-010-OP1-AEQ-4640</v>
          </cell>
          <cell r="E170" t="str">
            <v>MP1-DILUTION TANK RECYCLE PUMP</v>
          </cell>
          <cell r="F170" t="str">
            <v>shared systems</v>
          </cell>
          <cell r="G170" t="str">
            <v>OLD PHASE 1</v>
          </cell>
          <cell r="H170" t="str">
            <v>ABANDONED EQUIPMENT</v>
          </cell>
          <cell r="I170"/>
          <cell r="J170"/>
          <cell r="K170"/>
          <cell r="L170"/>
          <cell r="M170"/>
          <cell r="N170"/>
          <cell r="O170"/>
          <cell r="P170"/>
          <cell r="Q170"/>
          <cell r="R170"/>
          <cell r="S170"/>
          <cell r="T170"/>
          <cell r="U170">
            <v>9</v>
          </cell>
          <cell r="V170" t="str">
            <v>Run to Failure</v>
          </cell>
          <cell r="W170" t="str">
            <v>do not have</v>
          </cell>
        </row>
        <row r="171">
          <cell r="D171" t="str">
            <v>MEM-PRO-010-OP1-AEQ-4665</v>
          </cell>
          <cell r="E171" t="str">
            <v>MP1-DILUTION TANK DISCH PUMP</v>
          </cell>
          <cell r="F171" t="str">
            <v>shared systems</v>
          </cell>
          <cell r="G171" t="str">
            <v>OLD PHASE 1</v>
          </cell>
          <cell r="H171" t="str">
            <v>ABANDONED EQUIPMENT</v>
          </cell>
          <cell r="I171"/>
          <cell r="J171"/>
          <cell r="K171"/>
          <cell r="L171"/>
          <cell r="M171"/>
          <cell r="N171"/>
          <cell r="O171"/>
          <cell r="P171"/>
          <cell r="Q171"/>
          <cell r="R171"/>
          <cell r="S171"/>
          <cell r="T171"/>
          <cell r="U171">
            <v>9</v>
          </cell>
          <cell r="V171" t="str">
            <v>Run to Failure</v>
          </cell>
          <cell r="W171" t="str">
            <v>do not have</v>
          </cell>
        </row>
        <row r="172">
          <cell r="D172" t="str">
            <v>MEM-PRO-010-RWS-SRW-4702</v>
          </cell>
          <cell r="E172" t="str">
            <v>MSS-WHEY UNLOADING PUMP</v>
          </cell>
          <cell r="F172" t="str">
            <v>shared systems</v>
          </cell>
          <cell r="G172" t="str">
            <v>REWORK SYSTEMS</v>
          </cell>
          <cell r="H172" t="str">
            <v>SOUTH PLANT REWORK</v>
          </cell>
          <cell r="I172" t="str">
            <v>Motor AC</v>
          </cell>
          <cell r="J172"/>
          <cell r="K172"/>
          <cell r="L172"/>
          <cell r="M172"/>
          <cell r="N172"/>
          <cell r="O172"/>
          <cell r="P172"/>
          <cell r="Q172"/>
          <cell r="R172"/>
          <cell r="S172"/>
          <cell r="T172"/>
          <cell r="U172">
            <v>9</v>
          </cell>
          <cell r="V172" t="str">
            <v>Run to Failure</v>
          </cell>
          <cell r="W172"/>
        </row>
        <row r="173">
          <cell r="D173" t="str">
            <v>MEM-PRO-010-WEY-AEQ-4704</v>
          </cell>
          <cell r="E173" t="str">
            <v>MS2P-LOW TAS WHEY HOLD TANK AGITATOR</v>
          </cell>
          <cell r="F173" t="str">
            <v>shared systems</v>
          </cell>
          <cell r="G173" t="str">
            <v>OLD WHEY</v>
          </cell>
          <cell r="H173" t="str">
            <v>ABANDONED EQUIPMENT</v>
          </cell>
          <cell r="I173" t="str">
            <v>Motor AC</v>
          </cell>
          <cell r="J173"/>
          <cell r="K173"/>
          <cell r="L173"/>
          <cell r="M173"/>
          <cell r="N173"/>
          <cell r="O173"/>
          <cell r="P173"/>
          <cell r="Q173"/>
          <cell r="R173"/>
          <cell r="S173"/>
          <cell r="T173"/>
          <cell r="U173">
            <v>9</v>
          </cell>
          <cell r="V173" t="str">
            <v>Run to Failure</v>
          </cell>
          <cell r="W173" t="str">
            <v>do not use</v>
          </cell>
        </row>
        <row r="174">
          <cell r="D174" t="str">
            <v>MEM-PRO-010-WEY-AEQ-4706</v>
          </cell>
          <cell r="E174" t="str">
            <v>MS2P-LOW TAS WHEY HOLD TANK</v>
          </cell>
          <cell r="F174" t="str">
            <v>shared systems</v>
          </cell>
          <cell r="G174" t="str">
            <v>OLD WHEY</v>
          </cell>
          <cell r="H174" t="str">
            <v>ABANDONED EQUIPMENT</v>
          </cell>
          <cell r="I174" t="str">
            <v>Tank</v>
          </cell>
          <cell r="J174"/>
          <cell r="K174"/>
          <cell r="L174"/>
          <cell r="M174"/>
          <cell r="N174"/>
          <cell r="O174"/>
          <cell r="P174"/>
          <cell r="Q174"/>
          <cell r="R174"/>
          <cell r="S174"/>
          <cell r="T174"/>
          <cell r="U174">
            <v>9</v>
          </cell>
          <cell r="V174" t="str">
            <v>Run to Failure</v>
          </cell>
          <cell r="W174" t="str">
            <v>do not use</v>
          </cell>
        </row>
        <row r="175">
          <cell r="D175" t="str">
            <v>MEM-PRO-010-WEY-AEQ-4708</v>
          </cell>
          <cell r="E175" t="str">
            <v>MS2P-HOLD TANK RECIRCULATION PUMP</v>
          </cell>
          <cell r="F175" t="str">
            <v>shared systems</v>
          </cell>
          <cell r="G175" t="str">
            <v>OLD WHEY</v>
          </cell>
          <cell r="H175" t="str">
            <v>ABANDONED EQUIPMENT</v>
          </cell>
          <cell r="I175" t="str">
            <v>Pump, Vane</v>
          </cell>
          <cell r="J175"/>
          <cell r="K175"/>
          <cell r="L175"/>
          <cell r="M175"/>
          <cell r="N175"/>
          <cell r="O175"/>
          <cell r="P175"/>
          <cell r="Q175"/>
          <cell r="R175"/>
          <cell r="S175"/>
          <cell r="T175"/>
          <cell r="U175">
            <v>9</v>
          </cell>
          <cell r="V175" t="str">
            <v>Run to Failure</v>
          </cell>
          <cell r="W175" t="str">
            <v>do not use</v>
          </cell>
        </row>
        <row r="176">
          <cell r="D176" t="str">
            <v>MEM-PRO-010-WEY-AEQ-4737</v>
          </cell>
          <cell r="E176" t="str">
            <v>MS2P-CATALASE MIX TANK PUMP</v>
          </cell>
          <cell r="F176" t="str">
            <v>shared systems</v>
          </cell>
          <cell r="G176" t="str">
            <v>OLD WHEY</v>
          </cell>
          <cell r="H176" t="str">
            <v>ABANDONED EQUIPMENT</v>
          </cell>
          <cell r="I176" t="str">
            <v>Motor AC</v>
          </cell>
          <cell r="J176"/>
          <cell r="K176"/>
          <cell r="L176"/>
          <cell r="M176"/>
          <cell r="N176"/>
          <cell r="O176"/>
          <cell r="P176"/>
          <cell r="Q176"/>
          <cell r="R176"/>
          <cell r="S176"/>
          <cell r="T176"/>
          <cell r="U176">
            <v>9</v>
          </cell>
          <cell r="V176" t="str">
            <v>Run to Failure</v>
          </cell>
          <cell r="W176" t="str">
            <v>do not use</v>
          </cell>
        </row>
        <row r="177">
          <cell r="D177" t="str">
            <v>MEM-PRO-010-GRD-VAC-0476</v>
          </cell>
          <cell r="E177" t="str">
            <v>MSS-300T FG VAC BLOWER SYSTEM</v>
          </cell>
          <cell r="F177" t="str">
            <v>shared systems</v>
          </cell>
          <cell r="G177" t="str">
            <v>FLAKE GRINDING</v>
          </cell>
          <cell r="H177" t="str">
            <v>CENTRAL VACUUM SYSTEMS</v>
          </cell>
          <cell r="I177" t="str">
            <v>Motor AC</v>
          </cell>
          <cell r="J177"/>
          <cell r="K177"/>
          <cell r="L177"/>
          <cell r="M177"/>
          <cell r="N177"/>
          <cell r="O177"/>
          <cell r="P177"/>
          <cell r="Q177"/>
          <cell r="R177"/>
          <cell r="S177"/>
          <cell r="T177"/>
          <cell r="U177">
            <v>9</v>
          </cell>
          <cell r="V177" t="str">
            <v>Run to Failure</v>
          </cell>
          <cell r="W177"/>
        </row>
        <row r="178">
          <cell r="D178" t="str">
            <v>MEM-PRO-010-RWS-SRW-4770</v>
          </cell>
          <cell r="E178" t="str">
            <v>MSP-S REWORK STORAGE TANK</v>
          </cell>
          <cell r="F178" t="str">
            <v>shared systems</v>
          </cell>
          <cell r="G178" t="str">
            <v>REWORK SYSTEMS</v>
          </cell>
          <cell r="H178" t="str">
            <v>SOUTH PLANT REWORK</v>
          </cell>
          <cell r="I178" t="str">
            <v>Valve, Control Linear Motion</v>
          </cell>
          <cell r="J178"/>
          <cell r="K178"/>
          <cell r="L178"/>
          <cell r="M178"/>
          <cell r="N178"/>
          <cell r="O178"/>
          <cell r="P178"/>
          <cell r="Q178"/>
          <cell r="R178"/>
          <cell r="S178"/>
          <cell r="T178"/>
          <cell r="U178">
            <v>9</v>
          </cell>
          <cell r="V178" t="str">
            <v>Run to Failure</v>
          </cell>
          <cell r="W178"/>
        </row>
        <row r="179">
          <cell r="D179" t="str">
            <v>MEM-PRO-010-RWS-SRW-4771</v>
          </cell>
          <cell r="E179" t="str">
            <v>MSP-S REWORK STORAGE TANK AGITATOR</v>
          </cell>
          <cell r="F179" t="str">
            <v>shared systems</v>
          </cell>
          <cell r="G179" t="str">
            <v>REWORK SYSTEMS</v>
          </cell>
          <cell r="H179" t="str">
            <v>SOUTH PLANT REWORK</v>
          </cell>
          <cell r="I179" t="str">
            <v>Motor AC</v>
          </cell>
          <cell r="J179"/>
          <cell r="K179"/>
          <cell r="L179"/>
          <cell r="M179"/>
          <cell r="N179"/>
          <cell r="O179"/>
          <cell r="P179"/>
          <cell r="Q179"/>
          <cell r="R179"/>
          <cell r="S179"/>
          <cell r="T179"/>
          <cell r="U179">
            <v>9</v>
          </cell>
          <cell r="V179" t="str">
            <v>Run to Failure</v>
          </cell>
          <cell r="W179"/>
        </row>
        <row r="180">
          <cell r="D180" t="str">
            <v>MEM-PRO-010-RWS-SRW-4774</v>
          </cell>
          <cell r="E180" t="str">
            <v>MSS-WHEY SUMP PUMP</v>
          </cell>
          <cell r="F180" t="str">
            <v>shared systems</v>
          </cell>
          <cell r="G180" t="str">
            <v>REWORK SYSTEMS</v>
          </cell>
          <cell r="H180" t="str">
            <v>SOUTH PLANT REWORK</v>
          </cell>
          <cell r="I180" t="str">
            <v>Pump, Centrifugal</v>
          </cell>
          <cell r="J180"/>
          <cell r="K180"/>
          <cell r="L180"/>
          <cell r="M180"/>
          <cell r="N180"/>
          <cell r="O180"/>
          <cell r="P180"/>
          <cell r="Q180"/>
          <cell r="R180"/>
          <cell r="S180"/>
          <cell r="T180"/>
          <cell r="U180">
            <v>9</v>
          </cell>
          <cell r="V180" t="str">
            <v>Run to Failure</v>
          </cell>
          <cell r="W180"/>
        </row>
        <row r="181">
          <cell r="D181" t="str">
            <v>MEM-PRO-010-RWS-SRW-4775</v>
          </cell>
          <cell r="E181" t="str">
            <v>MSP-S REWORK STORAGE TANK TRANSFER PUMP</v>
          </cell>
          <cell r="F181" t="str">
            <v>shared systems</v>
          </cell>
          <cell r="G181" t="str">
            <v>REWORK SYSTEMS</v>
          </cell>
          <cell r="H181" t="str">
            <v>SOUTH PLANT REWORK</v>
          </cell>
          <cell r="I181" t="str">
            <v>Motor AC</v>
          </cell>
          <cell r="J181"/>
          <cell r="K181"/>
          <cell r="L181"/>
          <cell r="M181"/>
          <cell r="N181"/>
          <cell r="O181"/>
          <cell r="P181"/>
          <cell r="Q181"/>
          <cell r="R181"/>
          <cell r="S181"/>
          <cell r="T181"/>
          <cell r="U181">
            <v>9</v>
          </cell>
          <cell r="V181" t="str">
            <v>Run to Failure</v>
          </cell>
          <cell r="W181"/>
        </row>
        <row r="182">
          <cell r="D182" t="str">
            <v>MEM-PRO-010-RWS-SRW-4778</v>
          </cell>
          <cell r="E182" t="str">
            <v>MSP-N REWORK STORAGE TANK</v>
          </cell>
          <cell r="F182" t="str">
            <v>shared systems</v>
          </cell>
          <cell r="G182" t="str">
            <v>REWORK SYSTEMS</v>
          </cell>
          <cell r="H182" t="str">
            <v>SOUTH PLANT REWORK</v>
          </cell>
          <cell r="I182" t="str">
            <v>Valve, Control Linear Motion</v>
          </cell>
          <cell r="J182"/>
          <cell r="K182"/>
          <cell r="L182"/>
          <cell r="M182"/>
          <cell r="N182"/>
          <cell r="O182"/>
          <cell r="P182"/>
          <cell r="Q182"/>
          <cell r="R182"/>
          <cell r="S182"/>
          <cell r="T182"/>
          <cell r="U182">
            <v>9</v>
          </cell>
          <cell r="V182" t="str">
            <v>Run to Failure</v>
          </cell>
          <cell r="W182"/>
        </row>
        <row r="183">
          <cell r="D183" t="str">
            <v>MEM-PRO-010-RWS-SRW-4779</v>
          </cell>
          <cell r="E183" t="str">
            <v>MSP-N REWORK STORAGE TANK AGITATOR</v>
          </cell>
          <cell r="F183" t="str">
            <v>shared systems</v>
          </cell>
          <cell r="G183" t="str">
            <v>REWORK SYSTEMS</v>
          </cell>
          <cell r="H183" t="str">
            <v>SOUTH PLANT REWORK</v>
          </cell>
          <cell r="I183" t="str">
            <v>Motor AC</v>
          </cell>
          <cell r="J183"/>
          <cell r="K183"/>
          <cell r="L183"/>
          <cell r="M183"/>
          <cell r="N183"/>
          <cell r="O183"/>
          <cell r="P183"/>
          <cell r="Q183"/>
          <cell r="R183"/>
          <cell r="S183"/>
          <cell r="T183"/>
          <cell r="U183">
            <v>9</v>
          </cell>
          <cell r="V183" t="str">
            <v>Run to Failure</v>
          </cell>
          <cell r="W183"/>
        </row>
        <row r="184">
          <cell r="D184" t="str">
            <v>MEM-PRO-010-RWS-SRW-4782</v>
          </cell>
          <cell r="E184" t="str">
            <v>MSP-N REWORK STORAGE TANK TRANSFER PUMP</v>
          </cell>
          <cell r="F184" t="str">
            <v>shared systems</v>
          </cell>
          <cell r="G184" t="str">
            <v>REWORK SYSTEMS</v>
          </cell>
          <cell r="H184" t="str">
            <v>SOUTH PLANT REWORK</v>
          </cell>
          <cell r="I184" t="str">
            <v>Motor AC</v>
          </cell>
          <cell r="J184"/>
          <cell r="K184"/>
          <cell r="L184"/>
          <cell r="M184"/>
          <cell r="N184"/>
          <cell r="O184"/>
          <cell r="P184"/>
          <cell r="Q184"/>
          <cell r="R184"/>
          <cell r="S184"/>
          <cell r="T184"/>
          <cell r="U184">
            <v>9</v>
          </cell>
          <cell r="V184" t="str">
            <v>Run to Failure</v>
          </cell>
          <cell r="W184"/>
        </row>
        <row r="185">
          <cell r="D185" t="str">
            <v>MEM-PRO-010-BLD-AHU-4786</v>
          </cell>
          <cell r="E185" t="str">
            <v>MSS-PUMP HOUSE VENTILATION FAN</v>
          </cell>
          <cell r="F185" t="str">
            <v>shared systems</v>
          </cell>
          <cell r="G185" t="str">
            <v>Buildings, Grounds &amp; lights</v>
          </cell>
          <cell r="H185" t="str">
            <v>HVAC / AIR HANDLING UNIT</v>
          </cell>
          <cell r="I185" t="str">
            <v>Motor AC</v>
          </cell>
          <cell r="J185"/>
          <cell r="K185"/>
          <cell r="L185"/>
          <cell r="M185"/>
          <cell r="N185"/>
          <cell r="O185"/>
          <cell r="P185"/>
          <cell r="Q185"/>
          <cell r="R185"/>
          <cell r="S185"/>
          <cell r="T185"/>
          <cell r="U185">
            <v>9</v>
          </cell>
          <cell r="V185" t="str">
            <v>Run to Failure</v>
          </cell>
          <cell r="W185"/>
        </row>
        <row r="186">
          <cell r="D186" t="str">
            <v>MEM-PRO-010-WEY-AEQ-4789</v>
          </cell>
          <cell r="E186" t="str">
            <v>MS2P-S. CTR #3 WHEY STORAGE TK</v>
          </cell>
          <cell r="F186" t="str">
            <v>shared systems</v>
          </cell>
          <cell r="G186" t="str">
            <v>OLD WHEY</v>
          </cell>
          <cell r="H186" t="str">
            <v>ABANDONED EQUIPMENT</v>
          </cell>
          <cell r="I186" t="str">
            <v>Motor AC</v>
          </cell>
          <cell r="J186"/>
          <cell r="K186"/>
          <cell r="L186"/>
          <cell r="M186"/>
          <cell r="N186"/>
          <cell r="O186"/>
          <cell r="P186"/>
          <cell r="Q186"/>
          <cell r="R186"/>
          <cell r="S186"/>
          <cell r="T186"/>
          <cell r="U186">
            <v>9</v>
          </cell>
          <cell r="V186" t="str">
            <v>Run to Failure</v>
          </cell>
          <cell r="W186" t="str">
            <v>do not use</v>
          </cell>
        </row>
        <row r="187">
          <cell r="D187" t="str">
            <v>MEM-PRO-010-WEY-AEQ-4791</v>
          </cell>
          <cell r="E187" t="str">
            <v>MS2P-#3 CHILL WTR TCV FROM WHEY STOR TK</v>
          </cell>
          <cell r="F187" t="str">
            <v>shared systems</v>
          </cell>
          <cell r="G187" t="str">
            <v>OLD WHEY</v>
          </cell>
          <cell r="H187" t="str">
            <v>ABANDONED EQUIPMENT</v>
          </cell>
          <cell r="I187" t="str">
            <v>Tank</v>
          </cell>
          <cell r="J187"/>
          <cell r="K187"/>
          <cell r="L187"/>
          <cell r="M187"/>
          <cell r="N187"/>
          <cell r="O187"/>
          <cell r="P187"/>
          <cell r="Q187"/>
          <cell r="R187"/>
          <cell r="S187"/>
          <cell r="T187"/>
          <cell r="U187">
            <v>9</v>
          </cell>
          <cell r="V187" t="str">
            <v>Run to Failure</v>
          </cell>
          <cell r="W187" t="str">
            <v>do not use</v>
          </cell>
        </row>
        <row r="188">
          <cell r="D188" t="str">
            <v>MEM-PRO-010-WEY-AEQ-4793</v>
          </cell>
          <cell r="E188" t="str">
            <v>MS2P-S. CTR #3 WHEY STOR TK X-FER PUMP</v>
          </cell>
          <cell r="F188" t="str">
            <v>shared systems</v>
          </cell>
          <cell r="G188" t="str">
            <v>OLD WHEY</v>
          </cell>
          <cell r="H188" t="str">
            <v>ABANDONED EQUIPMENT</v>
          </cell>
          <cell r="I188" t="str">
            <v>Motor AC</v>
          </cell>
          <cell r="J188"/>
          <cell r="K188"/>
          <cell r="L188"/>
          <cell r="M188"/>
          <cell r="N188"/>
          <cell r="O188"/>
          <cell r="P188"/>
          <cell r="Q188"/>
          <cell r="R188"/>
          <cell r="S188"/>
          <cell r="T188"/>
          <cell r="U188">
            <v>9</v>
          </cell>
          <cell r="V188" t="str">
            <v>Run to Failure</v>
          </cell>
          <cell r="W188" t="str">
            <v>do not use</v>
          </cell>
        </row>
        <row r="189">
          <cell r="D189" t="str">
            <v>MEM-PRO-010-WEY-AEQ-4794</v>
          </cell>
          <cell r="E189" t="str">
            <v>MS2P-S. #4 WHEY STORAGE TK</v>
          </cell>
          <cell r="F189" t="str">
            <v>shared systems</v>
          </cell>
          <cell r="G189" t="str">
            <v>OLD WHEY</v>
          </cell>
          <cell r="H189" t="str">
            <v>ABANDONED EQUIPMENT</v>
          </cell>
          <cell r="I189" t="str">
            <v>Tank</v>
          </cell>
          <cell r="J189"/>
          <cell r="K189"/>
          <cell r="L189"/>
          <cell r="M189"/>
          <cell r="N189"/>
          <cell r="O189"/>
          <cell r="P189"/>
          <cell r="Q189"/>
          <cell r="R189"/>
          <cell r="S189"/>
          <cell r="T189"/>
          <cell r="U189">
            <v>9</v>
          </cell>
          <cell r="V189" t="str">
            <v>Run to Failure</v>
          </cell>
          <cell r="W189" t="str">
            <v>do not use</v>
          </cell>
        </row>
        <row r="190">
          <cell r="D190" t="str">
            <v>MEM-PRO-010-WEY-AEQ-4795</v>
          </cell>
          <cell r="E190" t="str">
            <v>MS2P-S. #4 WHEY STORAGE TK AGITATOR</v>
          </cell>
          <cell r="F190" t="str">
            <v>shared systems</v>
          </cell>
          <cell r="G190" t="str">
            <v>OLD WHEY</v>
          </cell>
          <cell r="H190" t="str">
            <v>ABANDONED EQUIPMENT</v>
          </cell>
          <cell r="I190" t="str">
            <v>Motor AC</v>
          </cell>
          <cell r="J190"/>
          <cell r="K190"/>
          <cell r="L190"/>
          <cell r="M190"/>
          <cell r="N190"/>
          <cell r="O190"/>
          <cell r="P190"/>
          <cell r="Q190"/>
          <cell r="R190"/>
          <cell r="S190"/>
          <cell r="T190"/>
          <cell r="U190">
            <v>9</v>
          </cell>
          <cell r="V190" t="str">
            <v>Run to Failure</v>
          </cell>
          <cell r="W190" t="str">
            <v>do not use</v>
          </cell>
        </row>
        <row r="191">
          <cell r="D191" t="str">
            <v>MEM-PRO-010-WEY-AEQ-4798</v>
          </cell>
          <cell r="E191" t="str">
            <v>MS2P-S. #4 WHEY STOR TK X-FER PUMP</v>
          </cell>
          <cell r="F191" t="str">
            <v>shared systems</v>
          </cell>
          <cell r="G191" t="str">
            <v>OLD WHEY</v>
          </cell>
          <cell r="H191" t="str">
            <v>ABANDONED EQUIPMENT</v>
          </cell>
          <cell r="I191" t="str">
            <v>Motor AC</v>
          </cell>
          <cell r="J191"/>
          <cell r="K191"/>
          <cell r="L191"/>
          <cell r="M191"/>
          <cell r="N191"/>
          <cell r="O191"/>
          <cell r="P191"/>
          <cell r="Q191"/>
          <cell r="R191"/>
          <cell r="S191"/>
          <cell r="T191"/>
          <cell r="U191">
            <v>9</v>
          </cell>
          <cell r="V191" t="str">
            <v>Run to Failure</v>
          </cell>
          <cell r="W191" t="str">
            <v>do not use</v>
          </cell>
        </row>
        <row r="192">
          <cell r="D192" t="str">
            <v>MEM-PRO-010-STS-TK2-5016</v>
          </cell>
          <cell r="E192" t="str">
            <v>MS2P-FEED LOAD OUT RFV</v>
          </cell>
          <cell r="F192" t="str">
            <v>shared systems</v>
          </cell>
          <cell r="G192" t="str">
            <v>STORAGE SYSTEMS</v>
          </cell>
          <cell r="H192" t="str">
            <v>TRACK 2/FEED LOADOUT</v>
          </cell>
          <cell r="I192" t="str">
            <v>Switch</v>
          </cell>
          <cell r="J192"/>
          <cell r="K192"/>
          <cell r="L192"/>
          <cell r="M192"/>
          <cell r="N192"/>
          <cell r="O192"/>
          <cell r="P192"/>
          <cell r="Q192"/>
          <cell r="R192"/>
          <cell r="S192"/>
          <cell r="T192"/>
          <cell r="U192">
            <v>9</v>
          </cell>
          <cell r="V192" t="str">
            <v>Run to Failure</v>
          </cell>
          <cell r="W192"/>
        </row>
        <row r="193">
          <cell r="D193" t="str">
            <v>MEM-PRO-010-STS-TK2-5034</v>
          </cell>
          <cell r="E193" t="str">
            <v>MS2P-FEED SURGE BIN VENT EXH FAN</v>
          </cell>
          <cell r="F193" t="str">
            <v>shared systems</v>
          </cell>
          <cell r="G193" t="str">
            <v>STORAGE SYSTEMS</v>
          </cell>
          <cell r="H193" t="str">
            <v>TRACK 2/FEED LOADOUT</v>
          </cell>
          <cell r="I193" t="str">
            <v>Motor AC</v>
          </cell>
          <cell r="J193"/>
          <cell r="K193"/>
          <cell r="L193"/>
          <cell r="M193"/>
          <cell r="N193"/>
          <cell r="O193"/>
          <cell r="P193"/>
          <cell r="Q193"/>
          <cell r="R193"/>
          <cell r="S193"/>
          <cell r="T193" t="str">
            <v>12-MTH MECH MS2P EXH FAN BEARING PM - DN</v>
          </cell>
          <cell r="U193">
            <v>8</v>
          </cell>
          <cell r="V193" t="str">
            <v>Stratagy</v>
          </cell>
          <cell r="W193"/>
        </row>
        <row r="194">
          <cell r="D194" t="str">
            <v>MEM-PRO-010-STS-UFS-5035</v>
          </cell>
          <cell r="E194" t="str">
            <v>MSS-BLOWER 5032 TO MSP / MS2P SLIDEGATE</v>
          </cell>
          <cell r="F194" t="str">
            <v>shared systems</v>
          </cell>
          <cell r="G194" t="str">
            <v>STORAGE SYSTEMS</v>
          </cell>
          <cell r="H194" t="str">
            <v>UNGROUND FLAKE SYSTEM</v>
          </cell>
          <cell r="I194" t="str">
            <v>Valve, Control Linear Motion</v>
          </cell>
          <cell r="J194"/>
          <cell r="K194"/>
          <cell r="L194"/>
          <cell r="M194"/>
          <cell r="N194"/>
          <cell r="O194"/>
          <cell r="P194"/>
          <cell r="Q194"/>
          <cell r="R194"/>
          <cell r="S194"/>
          <cell r="T194"/>
          <cell r="U194">
            <v>9</v>
          </cell>
          <cell r="V194" t="str">
            <v>Run to Failure</v>
          </cell>
          <cell r="W194"/>
        </row>
        <row r="195">
          <cell r="D195" t="str">
            <v>MEM-PRO-010-STS-UFS-5036</v>
          </cell>
          <cell r="E195" t="str">
            <v>MSS-BLOWER 5031/5026 TO 300T SLIDEGATE</v>
          </cell>
          <cell r="F195" t="str">
            <v>shared systems</v>
          </cell>
          <cell r="G195" t="str">
            <v>STORAGE SYSTEMS</v>
          </cell>
          <cell r="H195" t="str">
            <v>UNGROUND FLAKE SYSTEM</v>
          </cell>
          <cell r="I195" t="str">
            <v>Valve, Control Linear Motion</v>
          </cell>
          <cell r="J195"/>
          <cell r="K195"/>
          <cell r="L195"/>
          <cell r="M195"/>
          <cell r="N195"/>
          <cell r="O195"/>
          <cell r="P195"/>
          <cell r="Q195"/>
          <cell r="R195"/>
          <cell r="S195"/>
          <cell r="T195"/>
          <cell r="U195">
            <v>9</v>
          </cell>
          <cell r="V195" t="str">
            <v>Run to Failure</v>
          </cell>
          <cell r="W195"/>
        </row>
        <row r="196">
          <cell r="D196" t="str">
            <v>MEM-PRO-010-STS-UFS-5040</v>
          </cell>
          <cell r="E196" t="str">
            <v>MSS-BLOWER 5032-5028 TO MS2P SLIDEGATE</v>
          </cell>
          <cell r="F196" t="str">
            <v>shared systems</v>
          </cell>
          <cell r="G196" t="str">
            <v>STORAGE SYSTEMS</v>
          </cell>
          <cell r="H196" t="str">
            <v>UNGROUND FLAKE SYSTEM</v>
          </cell>
          <cell r="I196" t="str">
            <v>Valve, Control Linear Motion</v>
          </cell>
          <cell r="J196"/>
          <cell r="K196"/>
          <cell r="L196"/>
          <cell r="M196"/>
          <cell r="N196"/>
          <cell r="O196"/>
          <cell r="P196"/>
          <cell r="Q196"/>
          <cell r="R196"/>
          <cell r="S196"/>
          <cell r="T196"/>
          <cell r="U196">
            <v>9</v>
          </cell>
          <cell r="V196" t="str">
            <v>Run to Failure</v>
          </cell>
          <cell r="W196"/>
        </row>
        <row r="197">
          <cell r="D197" t="str">
            <v>MEM-PRO-010-BLD-3TB-5042</v>
          </cell>
          <cell r="E197" t="str">
            <v>MSS-MN PLT SUBMERSIBLE SUMP PUMP PKG</v>
          </cell>
          <cell r="F197" t="str">
            <v>shared systems</v>
          </cell>
          <cell r="G197" t="str">
            <v>Buildings, Grounds &amp; lights</v>
          </cell>
          <cell r="H197" t="str">
            <v>300 TON BUILDING</v>
          </cell>
          <cell r="I197" t="str">
            <v>Motor AC</v>
          </cell>
          <cell r="J197"/>
          <cell r="K197"/>
          <cell r="L197"/>
          <cell r="M197"/>
          <cell r="N197"/>
          <cell r="O197"/>
          <cell r="P197"/>
          <cell r="Q197"/>
          <cell r="R197"/>
          <cell r="S197"/>
          <cell r="T197"/>
          <cell r="U197">
            <v>9</v>
          </cell>
          <cell r="V197" t="str">
            <v>Run to Failure</v>
          </cell>
          <cell r="W197"/>
        </row>
        <row r="198">
          <cell r="D198" t="str">
            <v>MEM-PRO-010-STS-TK2-5085</v>
          </cell>
          <cell r="E198" t="str">
            <v>MS2P-FEED LOADOUT STORAGE ASPIRATION FAN</v>
          </cell>
          <cell r="F198" t="str">
            <v>shared systems</v>
          </cell>
          <cell r="G198" t="str">
            <v>STORAGE SYSTEMS</v>
          </cell>
          <cell r="H198" t="str">
            <v>TRACK 2/FEED LOADOUT</v>
          </cell>
          <cell r="I198" t="str">
            <v>Motor AC</v>
          </cell>
          <cell r="J198"/>
          <cell r="K198"/>
          <cell r="L198"/>
          <cell r="M198"/>
          <cell r="N198"/>
          <cell r="O198"/>
          <cell r="P198"/>
          <cell r="Q198"/>
          <cell r="R198"/>
          <cell r="S198"/>
          <cell r="T198" t="str">
            <v>12-MTH MECH MS2P ASP FAN BEARING PM - DN</v>
          </cell>
          <cell r="U198">
            <v>8</v>
          </cell>
          <cell r="V198" t="str">
            <v>Stratagy</v>
          </cell>
          <cell r="W198">
            <v>8</v>
          </cell>
        </row>
        <row r="199">
          <cell r="D199" t="str">
            <v>MEM-PRO-010-STS-TK2-5091</v>
          </cell>
          <cell r="E199" t="str">
            <v>MS2P-FEED LOADOUT DUST COLL RFV</v>
          </cell>
          <cell r="F199" t="str">
            <v>shared systems</v>
          </cell>
          <cell r="G199" t="str">
            <v>STORAGE SYSTEMS</v>
          </cell>
          <cell r="H199" t="str">
            <v>TRACK 2/FEED LOADOUT</v>
          </cell>
          <cell r="I199" t="str">
            <v>Motor Control Center</v>
          </cell>
          <cell r="J199"/>
          <cell r="K199"/>
          <cell r="L199"/>
          <cell r="M199"/>
          <cell r="N199"/>
          <cell r="O199"/>
          <cell r="P199"/>
          <cell r="Q199"/>
          <cell r="R199"/>
          <cell r="S199"/>
          <cell r="T199"/>
          <cell r="U199">
            <v>9</v>
          </cell>
          <cell r="V199" t="str">
            <v>Run to Failure</v>
          </cell>
          <cell r="W199"/>
        </row>
        <row r="200">
          <cell r="D200" t="str">
            <v>MEM-PRO-010-STS-TK2-5092</v>
          </cell>
          <cell r="E200" t="str">
            <v>MS2P-FEED LOADOUT DUST COLL ASP FAN</v>
          </cell>
          <cell r="F200" t="str">
            <v>shared systems</v>
          </cell>
          <cell r="G200" t="str">
            <v>STORAGE SYSTEMS</v>
          </cell>
          <cell r="H200" t="str">
            <v>TRACK 2/FEED LOADOUT</v>
          </cell>
          <cell r="I200" t="str">
            <v>Motor AC</v>
          </cell>
          <cell r="J200"/>
          <cell r="K200"/>
          <cell r="L200"/>
          <cell r="M200"/>
          <cell r="N200"/>
          <cell r="O200"/>
          <cell r="P200"/>
          <cell r="Q200"/>
          <cell r="R200"/>
          <cell r="S200"/>
          <cell r="T200" t="str">
            <v>12-MTH MECH MS2P ASP FAN BEARING PM - DN</v>
          </cell>
          <cell r="U200">
            <v>8</v>
          </cell>
          <cell r="V200" t="str">
            <v>Stratagy</v>
          </cell>
          <cell r="W200"/>
        </row>
        <row r="201">
          <cell r="D201" t="str">
            <v>MEM-PRO-010-STS-TK2-5093</v>
          </cell>
          <cell r="E201" t="str">
            <v>MS2P-FEED LOADOUT DUST COLL RETRN BLOWER</v>
          </cell>
          <cell r="F201" t="str">
            <v>shared systems</v>
          </cell>
          <cell r="G201" t="str">
            <v>STORAGE SYSTEMS</v>
          </cell>
          <cell r="H201" t="str">
            <v>TRACK 2/FEED LOADOUT</v>
          </cell>
          <cell r="I201" t="str">
            <v>Motor AC</v>
          </cell>
          <cell r="J201"/>
          <cell r="K201"/>
          <cell r="L201"/>
          <cell r="M201"/>
          <cell r="N201"/>
          <cell r="O201"/>
          <cell r="P201"/>
          <cell r="Q201"/>
          <cell r="R201"/>
          <cell r="S201"/>
          <cell r="T201" t="str">
            <v>60-MTH MECH MS2P FEED LOAD OUT BLOW PSV</v>
          </cell>
          <cell r="U201">
            <v>8</v>
          </cell>
          <cell r="V201" t="str">
            <v>Stratagy</v>
          </cell>
          <cell r="W201"/>
        </row>
        <row r="202">
          <cell r="D202" t="str">
            <v>MEM-PRO-010-STS-TK2-5094</v>
          </cell>
          <cell r="E202" t="str">
            <v>MS2P-FEED LOADOUT RAILCAR CONVEYOR</v>
          </cell>
          <cell r="F202" t="str">
            <v>shared systems</v>
          </cell>
          <cell r="G202" t="str">
            <v>STORAGE SYSTEMS</v>
          </cell>
          <cell r="H202" t="str">
            <v>TRACK 2/FEED LOADOUT</v>
          </cell>
          <cell r="I202" t="str">
            <v>Expansion Joint</v>
          </cell>
          <cell r="J202"/>
          <cell r="K202"/>
          <cell r="L202"/>
          <cell r="M202"/>
          <cell r="N202"/>
          <cell r="O202"/>
          <cell r="P202"/>
          <cell r="Q202"/>
          <cell r="R202"/>
          <cell r="S202"/>
          <cell r="T202"/>
          <cell r="U202">
            <v>9</v>
          </cell>
          <cell r="V202" t="str">
            <v>Run to Failure</v>
          </cell>
          <cell r="W202"/>
        </row>
        <row r="203">
          <cell r="D203" t="str">
            <v>MEM-PRO-010-RWS-SRW-5200</v>
          </cell>
          <cell r="E203" t="str">
            <v>MS2P-ISO REWORK BAG DUMP ASP FAN</v>
          </cell>
          <cell r="F203" t="str">
            <v>shared systems</v>
          </cell>
          <cell r="G203" t="str">
            <v>REWORK SYSTEMS</v>
          </cell>
          <cell r="H203" t="str">
            <v>SOUTH PLANT REWORK</v>
          </cell>
          <cell r="I203" t="str">
            <v>Motor AC</v>
          </cell>
          <cell r="J203"/>
          <cell r="K203"/>
          <cell r="L203"/>
          <cell r="M203"/>
          <cell r="N203"/>
          <cell r="O203"/>
          <cell r="P203"/>
          <cell r="Q203"/>
          <cell r="R203"/>
          <cell r="S203"/>
          <cell r="T203" t="str">
            <v>12-MTH MECH MS2P RWRK FAN BRNG PM - DN</v>
          </cell>
          <cell r="U203">
            <v>8</v>
          </cell>
          <cell r="V203" t="str">
            <v>Stratagy</v>
          </cell>
          <cell r="W203"/>
        </row>
        <row r="204">
          <cell r="D204" t="str">
            <v>MEM-PRO-010-RWS-SRW-5206</v>
          </cell>
          <cell r="E204" t="str">
            <v>MS2P-ISO REWORK DUMP STATION BLOWER</v>
          </cell>
          <cell r="F204" t="str">
            <v>shared systems</v>
          </cell>
          <cell r="G204" t="str">
            <v>REWORK SYSTEMS</v>
          </cell>
          <cell r="H204" t="str">
            <v>SOUTH PLANT REWORK</v>
          </cell>
          <cell r="I204" t="str">
            <v>Motor AC</v>
          </cell>
          <cell r="J204" t="str">
            <v>Blower</v>
          </cell>
          <cell r="K204" t="str">
            <v>S.Plant.L1.SE Quad</v>
          </cell>
          <cell r="L204"/>
          <cell r="M204"/>
          <cell r="N204"/>
          <cell r="O204"/>
          <cell r="P204"/>
          <cell r="Q204"/>
          <cell r="R204"/>
          <cell r="S204"/>
          <cell r="T204" t="str">
            <v>60-MTH MECH PSV  MS2P ISOLTE RWK BLOW</v>
          </cell>
          <cell r="U204">
            <v>8</v>
          </cell>
          <cell r="V204" t="str">
            <v>Stratagy</v>
          </cell>
          <cell r="W204"/>
        </row>
        <row r="205">
          <cell r="D205" t="str">
            <v>MEM-PRO-010-RWS-SRW-5212</v>
          </cell>
          <cell r="E205" t="str">
            <v>MS2P-ISOLATE REWORK SURGE BIN ASP FAN</v>
          </cell>
          <cell r="F205" t="str">
            <v>shared systems</v>
          </cell>
          <cell r="G205" t="str">
            <v>REWORK SYSTEMS</v>
          </cell>
          <cell r="H205" t="str">
            <v>SOUTH PLANT REWORK</v>
          </cell>
          <cell r="I205" t="str">
            <v>Motor AC</v>
          </cell>
          <cell r="J205"/>
          <cell r="K205"/>
          <cell r="L205">
            <v>16</v>
          </cell>
          <cell r="M205"/>
          <cell r="N205"/>
          <cell r="O205"/>
          <cell r="P205"/>
          <cell r="Q205"/>
          <cell r="R205"/>
          <cell r="S205"/>
          <cell r="T205" t="str">
            <v>12-MTH MECH MS2P RWRK FAN BRNG PM - DN</v>
          </cell>
          <cell r="U205">
            <v>7</v>
          </cell>
          <cell r="V205" t="str">
            <v>Stratagy</v>
          </cell>
          <cell r="W205"/>
        </row>
        <row r="206">
          <cell r="D206" t="str">
            <v>MEM-PRO-010-RWS-SRW-5221</v>
          </cell>
          <cell r="E206" t="str">
            <v>MS2P-ISOLATE REWORK BAG DUMP STATION RFV</v>
          </cell>
          <cell r="F206" t="str">
            <v>shared systems</v>
          </cell>
          <cell r="G206" t="str">
            <v>REWORK SYSTEMS</v>
          </cell>
          <cell r="H206" t="str">
            <v>SOUTH PLANT REWORK</v>
          </cell>
          <cell r="I206" t="str">
            <v>Motor AC</v>
          </cell>
          <cell r="J206" t="str">
            <v>VALVE</v>
          </cell>
          <cell r="K206" t="str">
            <v>S.Plant.L1.NE Quad</v>
          </cell>
          <cell r="L206"/>
          <cell r="M206"/>
          <cell r="N206"/>
          <cell r="O206"/>
          <cell r="P206"/>
          <cell r="Q206"/>
          <cell r="R206"/>
          <cell r="S206"/>
          <cell r="T206"/>
          <cell r="U206">
            <v>9</v>
          </cell>
          <cell r="V206" t="str">
            <v>Run to Failure</v>
          </cell>
          <cell r="W206"/>
        </row>
        <row r="207">
          <cell r="D207" t="str">
            <v>MEM-PRO-010-RWS-SRW-5251</v>
          </cell>
          <cell r="E207" t="str">
            <v>MS2P-BB REWORK ASPIRATION FAN</v>
          </cell>
          <cell r="F207" t="str">
            <v>shared systems</v>
          </cell>
          <cell r="G207" t="str">
            <v>REWORK SYSTEMS</v>
          </cell>
          <cell r="H207" t="str">
            <v>SOUTH PLANT REWORK</v>
          </cell>
          <cell r="I207" t="str">
            <v>Motor AC</v>
          </cell>
          <cell r="J207"/>
          <cell r="K207"/>
          <cell r="L207"/>
          <cell r="M207"/>
          <cell r="N207"/>
          <cell r="O207"/>
          <cell r="P207"/>
          <cell r="Q207"/>
          <cell r="R207"/>
          <cell r="S207"/>
          <cell r="T207"/>
          <cell r="U207">
            <v>9</v>
          </cell>
          <cell r="V207" t="str">
            <v>Run to Failure</v>
          </cell>
          <cell r="W207"/>
        </row>
        <row r="208">
          <cell r="D208" t="str">
            <v>MEM-PRO-010-RWS-SRW-5252</v>
          </cell>
          <cell r="E208" t="str">
            <v>MS2P-BB REWORK BAG DUMP RFV</v>
          </cell>
          <cell r="F208" t="str">
            <v>shared systems</v>
          </cell>
          <cell r="G208" t="str">
            <v>REWORK SYSTEMS</v>
          </cell>
          <cell r="H208" t="str">
            <v>SOUTH PLANT REWORK</v>
          </cell>
          <cell r="I208" t="str">
            <v>Motor AC</v>
          </cell>
          <cell r="J208" t="str">
            <v>???</v>
          </cell>
          <cell r="K208" t="str">
            <v>S.Plant.L1.SE Quad</v>
          </cell>
          <cell r="L208"/>
          <cell r="M208"/>
          <cell r="N208"/>
          <cell r="O208"/>
          <cell r="P208"/>
          <cell r="Q208"/>
          <cell r="R208"/>
          <cell r="S208"/>
          <cell r="T208"/>
          <cell r="U208">
            <v>9</v>
          </cell>
          <cell r="V208" t="str">
            <v>Run to Failure</v>
          </cell>
          <cell r="W208"/>
        </row>
        <row r="209">
          <cell r="D209" t="str">
            <v>MEM-PRO-010-RWS-SRW-5254</v>
          </cell>
          <cell r="E209" t="str">
            <v>MS2P-BB REWORK SURGE BIN ASP FAN</v>
          </cell>
          <cell r="F209" t="str">
            <v>shared systems</v>
          </cell>
          <cell r="G209" t="str">
            <v>REWORK SYSTEMS</v>
          </cell>
          <cell r="H209" t="str">
            <v>SOUTH PLANT REWORK</v>
          </cell>
          <cell r="I209" t="str">
            <v>Motor AC</v>
          </cell>
          <cell r="J209"/>
          <cell r="K209"/>
          <cell r="L209"/>
          <cell r="M209"/>
          <cell r="N209"/>
          <cell r="O209"/>
          <cell r="P209"/>
          <cell r="Q209"/>
          <cell r="R209"/>
          <cell r="S209"/>
          <cell r="T209"/>
          <cell r="U209">
            <v>9</v>
          </cell>
          <cell r="V209" t="str">
            <v>Run to Failure</v>
          </cell>
          <cell r="W209"/>
        </row>
        <row r="210">
          <cell r="D210" t="str">
            <v>MEM-PRO-010-RWS-SRW-5261</v>
          </cell>
          <cell r="E210" t="str">
            <v>MS2P-BB REWORK BLOWER</v>
          </cell>
          <cell r="F210" t="str">
            <v>shared systems</v>
          </cell>
          <cell r="G210" t="str">
            <v>REWORK SYSTEMS</v>
          </cell>
          <cell r="H210" t="str">
            <v>SOUTH PLANT REWORK</v>
          </cell>
          <cell r="I210" t="str">
            <v>Motor AC</v>
          </cell>
          <cell r="J210" t="str">
            <v>Blower</v>
          </cell>
          <cell r="K210" t="str">
            <v>S.Plant.L1.SE Quad</v>
          </cell>
          <cell r="L210"/>
          <cell r="M210"/>
          <cell r="N210"/>
          <cell r="O210"/>
          <cell r="P210"/>
          <cell r="Q210"/>
          <cell r="R210"/>
          <cell r="S210"/>
          <cell r="T210" t="str">
            <v>60-MTH MECH MS2P AGG BLOWER PSV</v>
          </cell>
          <cell r="U210">
            <v>8</v>
          </cell>
          <cell r="V210" t="str">
            <v>Stratagy</v>
          </cell>
          <cell r="W210"/>
        </row>
        <row r="211">
          <cell r="D211" t="str">
            <v>MEM-PRO-010-UTL-CSY-5400</v>
          </cell>
          <cell r="E211" t="str">
            <v>MSS-CALPRO MC75 HOMOGENIZER MG PUMP</v>
          </cell>
          <cell r="F211" t="str">
            <v>shared systems</v>
          </cell>
          <cell r="G211" t="str">
            <v>UTILITIES</v>
          </cell>
          <cell r="H211" t="str">
            <v>CHEMICAL SYSTEMS</v>
          </cell>
          <cell r="I211" t="str">
            <v>Pump, Rotating Piston</v>
          </cell>
          <cell r="J211" t="str">
            <v>Pump</v>
          </cell>
          <cell r="K211" t="str">
            <v>NORTH PLANT -1-NWQ</v>
          </cell>
          <cell r="L211"/>
          <cell r="M211"/>
          <cell r="N211"/>
          <cell r="O211"/>
          <cell r="P211" t="str">
            <v>Yes</v>
          </cell>
          <cell r="Q211"/>
          <cell r="R211"/>
          <cell r="S211"/>
          <cell r="T211" t="str">
            <v>6-MTH MECH CALPRO MC 75 PUMP</v>
          </cell>
          <cell r="U211">
            <v>7</v>
          </cell>
          <cell r="V211" t="str">
            <v>Stratagy</v>
          </cell>
          <cell r="W211"/>
        </row>
        <row r="212">
          <cell r="D212" t="str">
            <v>MEM-PRO-010-CAL-HPO-5420</v>
          </cell>
          <cell r="E212" t="str">
            <v>MSS-CALPRO PHOS ACID SHOT TANK</v>
          </cell>
          <cell r="F212" t="str">
            <v>shared systems</v>
          </cell>
          <cell r="G212" t="str">
            <v>CALPRO</v>
          </cell>
          <cell r="H212" t="str">
            <v>PHOS ACID</v>
          </cell>
          <cell r="I212" t="str">
            <v>Weight Transmitter, Load Cell</v>
          </cell>
          <cell r="J212"/>
          <cell r="K212"/>
          <cell r="L212"/>
          <cell r="M212"/>
          <cell r="N212"/>
          <cell r="O212"/>
          <cell r="P212"/>
          <cell r="Q212"/>
          <cell r="R212"/>
          <cell r="S212"/>
          <cell r="T212" t="str">
            <v>12-MTH I/E MSS CAL PHOS AC LEVEL PROB</v>
          </cell>
          <cell r="U212">
            <v>8</v>
          </cell>
          <cell r="V212" t="str">
            <v>Stratagy</v>
          </cell>
          <cell r="W212"/>
        </row>
        <row r="213">
          <cell r="D213" t="str">
            <v>MEM-PRO-010-CAL-HPO-5427</v>
          </cell>
          <cell r="E213" t="str">
            <v>MSS-CALPRO TRANSFER PUMP</v>
          </cell>
          <cell r="F213" t="str">
            <v>shared systems</v>
          </cell>
          <cell r="G213" t="str">
            <v>CALPRO</v>
          </cell>
          <cell r="H213" t="str">
            <v>PHOS ACID</v>
          </cell>
          <cell r="I213" t="str">
            <v>Motor AC</v>
          </cell>
          <cell r="J213"/>
          <cell r="K213"/>
          <cell r="L213"/>
          <cell r="M213"/>
          <cell r="N213"/>
          <cell r="O213"/>
          <cell r="P213"/>
          <cell r="Q213"/>
          <cell r="R213"/>
          <cell r="S213"/>
          <cell r="T213"/>
          <cell r="U213">
            <v>9</v>
          </cell>
          <cell r="V213" t="str">
            <v>Run to Failure</v>
          </cell>
          <cell r="W213">
            <v>4</v>
          </cell>
        </row>
        <row r="214">
          <cell r="D214" t="str">
            <v>MEM-PRO-010-RWS-SRW-5536</v>
          </cell>
          <cell r="E214" t="str">
            <v>MSP-WET REWORK LIQUIVERTER DISCH PUMP</v>
          </cell>
          <cell r="F214" t="str">
            <v>shared systems</v>
          </cell>
          <cell r="G214" t="str">
            <v>REWORK SYSTEMS</v>
          </cell>
          <cell r="H214" t="str">
            <v>SOUTH PLANT REWORK</v>
          </cell>
          <cell r="I214" t="str">
            <v>Motor AC</v>
          </cell>
          <cell r="J214" t="str">
            <v>Pump</v>
          </cell>
          <cell r="K214" t="str">
            <v>S.Plant.L1.NE Quad</v>
          </cell>
          <cell r="L214"/>
          <cell r="M214"/>
          <cell r="N214"/>
          <cell r="O214"/>
          <cell r="P214"/>
          <cell r="Q214"/>
          <cell r="R214"/>
          <cell r="S214"/>
          <cell r="T214" t="str">
            <v>60M PSM MECH MSP LIQUIVERTER DSCH PSV</v>
          </cell>
          <cell r="U214">
            <v>8</v>
          </cell>
          <cell r="V214" t="str">
            <v>Stratagy</v>
          </cell>
          <cell r="W214"/>
        </row>
        <row r="215">
          <cell r="D215" t="str">
            <v>MEM-PRO-010-CAL-LIM-5600</v>
          </cell>
          <cell r="E215" t="str">
            <v>MSS-LIME XFER BLOWER</v>
          </cell>
          <cell r="F215" t="str">
            <v>shared systems</v>
          </cell>
          <cell r="G215" t="str">
            <v>CALPRO</v>
          </cell>
          <cell r="H215" t="str">
            <v>LIME SYSTEM</v>
          </cell>
          <cell r="I215" t="str">
            <v>Motor AC</v>
          </cell>
          <cell r="J215" t="str">
            <v>BLOWER ROTARY</v>
          </cell>
          <cell r="K215" t="str">
            <v>NORTH PLANT -1-NWQ</v>
          </cell>
          <cell r="L215"/>
          <cell r="M215"/>
          <cell r="N215"/>
          <cell r="O215"/>
          <cell r="P215"/>
          <cell r="Q215"/>
          <cell r="R215"/>
          <cell r="S215"/>
          <cell r="T215" t="str">
            <v>PM 6M MSS-LIME XFER BLOWER</v>
          </cell>
          <cell r="U215">
            <v>8</v>
          </cell>
          <cell r="V215" t="str">
            <v>Stratagy</v>
          </cell>
          <cell r="W215"/>
        </row>
        <row r="216">
          <cell r="D216" t="str">
            <v>MEM-PRO-010-CAL-LIM-5606</v>
          </cell>
          <cell r="E216" t="str">
            <v>MSS-LIME BIN ROTARY FEED VALVE</v>
          </cell>
          <cell r="F216" t="str">
            <v>shared systems</v>
          </cell>
          <cell r="G216" t="str">
            <v>CALPRO</v>
          </cell>
          <cell r="H216" t="str">
            <v>LIME SYSTEM</v>
          </cell>
          <cell r="I216" t="str">
            <v>Motor AC</v>
          </cell>
          <cell r="J216"/>
          <cell r="K216"/>
          <cell r="L216"/>
          <cell r="M216"/>
          <cell r="N216"/>
          <cell r="O216"/>
          <cell r="P216"/>
          <cell r="Q216"/>
          <cell r="R216"/>
          <cell r="S216"/>
          <cell r="T216"/>
          <cell r="U216">
            <v>9</v>
          </cell>
          <cell r="V216" t="str">
            <v>Run to Failure</v>
          </cell>
          <cell r="W216"/>
        </row>
        <row r="217">
          <cell r="D217" t="str">
            <v>MEM-PRO-010-CAL-LIM-5608</v>
          </cell>
          <cell r="E217" t="str">
            <v>FEEDER BIN EXHAUST FAN</v>
          </cell>
          <cell r="F217" t="str">
            <v>shared systems</v>
          </cell>
          <cell r="G217" t="str">
            <v>CALPRO</v>
          </cell>
          <cell r="H217" t="str">
            <v>LIME SYSTEM</v>
          </cell>
          <cell r="I217" t="str">
            <v>Motor AC</v>
          </cell>
          <cell r="J217"/>
          <cell r="K217"/>
          <cell r="L217"/>
          <cell r="M217"/>
          <cell r="N217"/>
          <cell r="O217"/>
          <cell r="P217"/>
          <cell r="Q217"/>
          <cell r="R217"/>
          <cell r="S217"/>
          <cell r="T217"/>
          <cell r="U217">
            <v>9</v>
          </cell>
          <cell r="V217" t="str">
            <v>Run to Failure</v>
          </cell>
          <cell r="W217"/>
        </row>
        <row r="218">
          <cell r="D218" t="str">
            <v>MEM-PRO-010-CAL-LIM-5613</v>
          </cell>
          <cell r="E218" t="str">
            <v>MSS-LIME CROSS SCREW CONVEYOR</v>
          </cell>
          <cell r="F218" t="str">
            <v>shared systems</v>
          </cell>
          <cell r="G218" t="str">
            <v>CALPRO</v>
          </cell>
          <cell r="H218" t="str">
            <v>LIME SYSTEM</v>
          </cell>
          <cell r="I218" t="str">
            <v>Motor AC</v>
          </cell>
          <cell r="J218"/>
          <cell r="K218"/>
          <cell r="L218"/>
          <cell r="M218"/>
          <cell r="N218"/>
          <cell r="O218"/>
          <cell r="P218"/>
          <cell r="Q218"/>
          <cell r="R218"/>
          <cell r="S218"/>
          <cell r="T218"/>
          <cell r="U218">
            <v>9</v>
          </cell>
          <cell r="V218" t="str">
            <v>Run to Failure</v>
          </cell>
          <cell r="W218"/>
        </row>
        <row r="219">
          <cell r="D219" t="str">
            <v>MEM-PRO-010-CAL-HPO-5620</v>
          </cell>
          <cell r="E219" t="str">
            <v>MSS-CALPRO MAKEUP SOUTH BATCH TANK</v>
          </cell>
          <cell r="F219" t="str">
            <v>shared systems</v>
          </cell>
          <cell r="G219" t="str">
            <v>CALPRO</v>
          </cell>
          <cell r="H219" t="str">
            <v>PHOS ACID</v>
          </cell>
          <cell r="I219"/>
          <cell r="J219"/>
          <cell r="K219"/>
          <cell r="L219"/>
          <cell r="M219"/>
          <cell r="N219"/>
          <cell r="O219"/>
          <cell r="P219"/>
          <cell r="Q219"/>
          <cell r="R219"/>
          <cell r="S219"/>
          <cell r="T219"/>
          <cell r="U219">
            <v>9</v>
          </cell>
          <cell r="V219" t="str">
            <v>Run to Failure</v>
          </cell>
          <cell r="W219"/>
        </row>
        <row r="220">
          <cell r="D220" t="str">
            <v>MEM-PRO-010-CAL-BAT-5621</v>
          </cell>
          <cell r="E220" t="str">
            <v>MSS-NORTH CALPRO TK  AGITATOR</v>
          </cell>
          <cell r="F220" t="str">
            <v>shared systems</v>
          </cell>
          <cell r="G220" t="str">
            <v>CALPRO</v>
          </cell>
          <cell r="H220" t="str">
            <v>BATCH SYSTEM</v>
          </cell>
          <cell r="I220" t="str">
            <v>Motor AC</v>
          </cell>
          <cell r="J220" t="str">
            <v>Agitator</v>
          </cell>
          <cell r="K220" t="str">
            <v>NORTH PLANT -1-NWQ</v>
          </cell>
          <cell r="L220"/>
          <cell r="M220"/>
          <cell r="N220"/>
          <cell r="O220"/>
          <cell r="P220"/>
          <cell r="Q220"/>
          <cell r="R220"/>
          <cell r="S220"/>
          <cell r="T220"/>
          <cell r="U220">
            <v>9</v>
          </cell>
          <cell r="V220" t="str">
            <v>Run to Failure</v>
          </cell>
          <cell r="W220"/>
        </row>
        <row r="221">
          <cell r="D221" t="str">
            <v>MEM-PRO-010-CAL-BAT-5623</v>
          </cell>
          <cell r="E221" t="str">
            <v>MSS-NORTH CALPRO TK RECIRC. PUMP</v>
          </cell>
          <cell r="F221" t="str">
            <v>shared systems</v>
          </cell>
          <cell r="G221" t="str">
            <v>CALPRO</v>
          </cell>
          <cell r="H221" t="str">
            <v>BATCH SYSTEM</v>
          </cell>
          <cell r="I221" t="str">
            <v>Motor AC</v>
          </cell>
          <cell r="J221"/>
          <cell r="K221"/>
          <cell r="L221"/>
          <cell r="M221"/>
          <cell r="N221"/>
          <cell r="O221"/>
          <cell r="P221"/>
          <cell r="Q221"/>
          <cell r="R221"/>
          <cell r="S221"/>
          <cell r="T221"/>
          <cell r="U221">
            <v>9</v>
          </cell>
          <cell r="V221" t="str">
            <v>Run to Failure</v>
          </cell>
          <cell r="W221">
            <v>4</v>
          </cell>
        </row>
        <row r="222">
          <cell r="D222" t="str">
            <v>MEM-PRO-010-CAL-BAT-5625</v>
          </cell>
          <cell r="E222" t="str">
            <v>MSS-NORTH CALPRO TANK</v>
          </cell>
          <cell r="F222" t="str">
            <v>shared systems</v>
          </cell>
          <cell r="G222" t="str">
            <v>CALPRO</v>
          </cell>
          <cell r="H222" t="str">
            <v>BATCH SYSTEM</v>
          </cell>
          <cell r="I222" t="str">
            <v>Tank</v>
          </cell>
          <cell r="J222"/>
          <cell r="K222"/>
          <cell r="L222"/>
          <cell r="M222"/>
          <cell r="N222"/>
          <cell r="O222"/>
          <cell r="P222"/>
          <cell r="Q222"/>
          <cell r="R222"/>
          <cell r="S222"/>
          <cell r="T222"/>
          <cell r="U222">
            <v>9</v>
          </cell>
          <cell r="V222" t="str">
            <v>Run to Failure</v>
          </cell>
          <cell r="W222"/>
        </row>
        <row r="223">
          <cell r="D223" t="str">
            <v>MEM-PRO-010-CAL-BAT-5626</v>
          </cell>
          <cell r="E223" t="str">
            <v>MSS-SOUTH CALPRO TANK AGITATOR</v>
          </cell>
          <cell r="F223" t="str">
            <v>shared systems</v>
          </cell>
          <cell r="G223" t="str">
            <v>CALPRO</v>
          </cell>
          <cell r="H223" t="str">
            <v>BATCH SYSTEM</v>
          </cell>
          <cell r="I223" t="str">
            <v>Motor AC</v>
          </cell>
          <cell r="J223" t="str">
            <v>Agitator</v>
          </cell>
          <cell r="K223" t="str">
            <v>NORTH PLANT -1-NWQ</v>
          </cell>
          <cell r="L223"/>
          <cell r="M223"/>
          <cell r="N223"/>
          <cell r="O223"/>
          <cell r="P223"/>
          <cell r="Q223"/>
          <cell r="R223"/>
          <cell r="S223"/>
          <cell r="T223"/>
          <cell r="U223">
            <v>9</v>
          </cell>
          <cell r="V223" t="str">
            <v>Run to Failure</v>
          </cell>
          <cell r="W223"/>
        </row>
        <row r="224">
          <cell r="D224" t="str">
            <v>MEM-PRO-010-CAL-BAT-5628</v>
          </cell>
          <cell r="E224" t="str">
            <v>MSS-SOUTH CALPRO TK RECIRC PUMP</v>
          </cell>
          <cell r="F224" t="str">
            <v>shared systems</v>
          </cell>
          <cell r="G224" t="str">
            <v>CALPRO</v>
          </cell>
          <cell r="H224" t="str">
            <v>BATCH SYSTEM</v>
          </cell>
          <cell r="I224" t="str">
            <v>Motor AC</v>
          </cell>
          <cell r="J224"/>
          <cell r="K224"/>
          <cell r="L224"/>
          <cell r="M224"/>
          <cell r="N224"/>
          <cell r="O224"/>
          <cell r="P224"/>
          <cell r="Q224"/>
          <cell r="R224"/>
          <cell r="S224"/>
          <cell r="T224"/>
          <cell r="U224">
            <v>9</v>
          </cell>
          <cell r="V224" t="str">
            <v>Run to Failure</v>
          </cell>
          <cell r="W224"/>
        </row>
        <row r="225">
          <cell r="D225" t="str">
            <v>MEM-PRO-010-CAL-STO-5635</v>
          </cell>
          <cell r="E225" t="str">
            <v>MSS-CALPRO STORAGE TANK</v>
          </cell>
          <cell r="F225" t="str">
            <v>shared systems</v>
          </cell>
          <cell r="G225" t="str">
            <v>CALPRO</v>
          </cell>
          <cell r="H225" t="str">
            <v>STORAGE SYSTEMS</v>
          </cell>
          <cell r="I225" t="str">
            <v>Tank</v>
          </cell>
          <cell r="J225"/>
          <cell r="K225"/>
          <cell r="L225"/>
          <cell r="M225"/>
          <cell r="N225"/>
          <cell r="O225"/>
          <cell r="P225"/>
          <cell r="Q225"/>
          <cell r="R225"/>
          <cell r="S225"/>
          <cell r="T225"/>
          <cell r="U225">
            <v>9</v>
          </cell>
          <cell r="V225" t="str">
            <v>Run to Failure</v>
          </cell>
          <cell r="W225"/>
        </row>
        <row r="226">
          <cell r="D226" t="str">
            <v>MEM-PRO-010-CAL-STO-5636</v>
          </cell>
          <cell r="E226" t="str">
            <v>MSS-MINERAL SLURRY TANK AGITATOR</v>
          </cell>
          <cell r="F226" t="str">
            <v>shared systems</v>
          </cell>
          <cell r="G226" t="str">
            <v>CALPRO</v>
          </cell>
          <cell r="H226" t="str">
            <v>STORAGE SYSTEMS</v>
          </cell>
          <cell r="I226" t="str">
            <v>Motor AC</v>
          </cell>
          <cell r="J226" t="str">
            <v>Agitator</v>
          </cell>
          <cell r="K226" t="str">
            <v>NORTH PLANT -1-NWQ</v>
          </cell>
          <cell r="L226"/>
          <cell r="M226"/>
          <cell r="N226"/>
          <cell r="O226"/>
          <cell r="P226"/>
          <cell r="Q226"/>
          <cell r="R226"/>
          <cell r="S226"/>
          <cell r="T226"/>
          <cell r="U226">
            <v>9</v>
          </cell>
          <cell r="V226" t="str">
            <v>Run to Failure</v>
          </cell>
          <cell r="W226"/>
        </row>
        <row r="227">
          <cell r="D227" t="str">
            <v>MEM-PRO-010-CAL-BAT-5655</v>
          </cell>
          <cell r="E227" t="str">
            <v>MSS-3-WAY FLOW VALVE TO CALPRO TK</v>
          </cell>
          <cell r="F227" t="str">
            <v>shared systems</v>
          </cell>
          <cell r="G227" t="str">
            <v>CALPRO</v>
          </cell>
          <cell r="H227" t="str">
            <v>BATCH SYSTEM</v>
          </cell>
          <cell r="I227" t="str">
            <v>Valve, Control Linear Motion</v>
          </cell>
          <cell r="J227"/>
          <cell r="K227"/>
          <cell r="L227">
            <v>8</v>
          </cell>
          <cell r="M227"/>
          <cell r="N227"/>
          <cell r="O227"/>
          <cell r="P227"/>
          <cell r="Q227"/>
          <cell r="R227"/>
          <cell r="S227"/>
          <cell r="T227"/>
          <cell r="U227">
            <v>8</v>
          </cell>
          <cell r="V227" t="str">
            <v>Stratagy</v>
          </cell>
          <cell r="W227"/>
        </row>
        <row r="228">
          <cell r="D228" t="str">
            <v>MEM-PRO-010-SLM-AEQ-5678</v>
          </cell>
          <cell r="E228" t="str">
            <v>MS2P-SLAM SURGE TANK #1</v>
          </cell>
          <cell r="F228" t="str">
            <v>shared systems</v>
          </cell>
          <cell r="G228" t="str">
            <v>OLD SLAM</v>
          </cell>
          <cell r="H228" t="str">
            <v>ABANDONED EQUIPMENT</v>
          </cell>
          <cell r="I228" t="str">
            <v>Tank</v>
          </cell>
          <cell r="J228"/>
          <cell r="K228"/>
          <cell r="L228"/>
          <cell r="M228"/>
          <cell r="N228"/>
          <cell r="O228"/>
          <cell r="P228"/>
          <cell r="Q228"/>
          <cell r="R228"/>
          <cell r="S228"/>
          <cell r="T228"/>
          <cell r="U228">
            <v>9</v>
          </cell>
          <cell r="V228" t="str">
            <v>Run to Failure</v>
          </cell>
          <cell r="W228" t="str">
            <v>do not have</v>
          </cell>
        </row>
        <row r="229">
          <cell r="D229" t="str">
            <v>MEM-PRO-010-SLM-AEQ-5679</v>
          </cell>
          <cell r="E229" t="str">
            <v>MS2P-SLAM SURGE TK AGITATOR #1</v>
          </cell>
          <cell r="F229" t="str">
            <v>shared systems</v>
          </cell>
          <cell r="G229" t="str">
            <v>OLD SLAM</v>
          </cell>
          <cell r="H229" t="str">
            <v>ABANDONED EQUIPMENT</v>
          </cell>
          <cell r="I229" t="str">
            <v>Motor AC</v>
          </cell>
          <cell r="J229"/>
          <cell r="K229"/>
          <cell r="L229"/>
          <cell r="M229"/>
          <cell r="N229"/>
          <cell r="O229"/>
          <cell r="P229"/>
          <cell r="Q229"/>
          <cell r="R229"/>
          <cell r="S229"/>
          <cell r="T229"/>
          <cell r="U229">
            <v>9</v>
          </cell>
          <cell r="V229" t="str">
            <v>Run to Failure</v>
          </cell>
          <cell r="W229" t="str">
            <v>do not have</v>
          </cell>
        </row>
        <row r="230">
          <cell r="D230" t="str">
            <v>MEM-PRO-010-SLM-AEQ-5681</v>
          </cell>
          <cell r="E230" t="str">
            <v>MS2P-SLAM SURGE PUMP #1</v>
          </cell>
          <cell r="F230" t="str">
            <v>shared systems</v>
          </cell>
          <cell r="G230" t="str">
            <v>OLD SLAM</v>
          </cell>
          <cell r="H230" t="str">
            <v>ABANDONED EQUIPMENT</v>
          </cell>
          <cell r="I230" t="str">
            <v>Motor AC</v>
          </cell>
          <cell r="J230"/>
          <cell r="K230"/>
          <cell r="L230">
            <v>15</v>
          </cell>
          <cell r="M230"/>
          <cell r="N230"/>
          <cell r="O230"/>
          <cell r="P230"/>
          <cell r="Q230"/>
          <cell r="R230"/>
          <cell r="S230"/>
          <cell r="T230"/>
          <cell r="U230">
            <v>8</v>
          </cell>
          <cell r="V230" t="str">
            <v>Stratagy</v>
          </cell>
          <cell r="W230" t="str">
            <v>do not have</v>
          </cell>
        </row>
        <row r="231">
          <cell r="D231" t="str">
            <v>MEM-PRO-010-SLM-AEQ-5682</v>
          </cell>
          <cell r="E231" t="str">
            <v>MS2P-SLAM SURGE TANK #2</v>
          </cell>
          <cell r="F231" t="str">
            <v>shared systems</v>
          </cell>
          <cell r="G231" t="str">
            <v>OLD SLAM</v>
          </cell>
          <cell r="H231" t="str">
            <v>ABANDONED EQUIPMENT</v>
          </cell>
          <cell r="I231" t="str">
            <v>Tank</v>
          </cell>
          <cell r="J231"/>
          <cell r="K231"/>
          <cell r="L231"/>
          <cell r="M231"/>
          <cell r="N231"/>
          <cell r="O231"/>
          <cell r="P231"/>
          <cell r="Q231"/>
          <cell r="R231"/>
          <cell r="S231"/>
          <cell r="T231"/>
          <cell r="U231">
            <v>9</v>
          </cell>
          <cell r="V231" t="str">
            <v>Run to Failure</v>
          </cell>
          <cell r="W231" t="str">
            <v>do not have</v>
          </cell>
        </row>
        <row r="232">
          <cell r="D232" t="str">
            <v>MEM-PRO-010-SLM-AEQ-5683</v>
          </cell>
          <cell r="E232" t="str">
            <v>MS2P-SLAM SURGE TK AGITATOR #2</v>
          </cell>
          <cell r="F232" t="str">
            <v>shared systems</v>
          </cell>
          <cell r="G232" t="str">
            <v>OLD SLAM</v>
          </cell>
          <cell r="H232" t="str">
            <v>ABANDONED EQUIPMENT</v>
          </cell>
          <cell r="I232" t="str">
            <v>Motor AC</v>
          </cell>
          <cell r="J232" t="str">
            <v>Pump</v>
          </cell>
          <cell r="K232" t="str">
            <v>S.Plant.L1.015</v>
          </cell>
          <cell r="L232"/>
          <cell r="M232"/>
          <cell r="N232"/>
          <cell r="O232"/>
          <cell r="P232"/>
          <cell r="Q232"/>
          <cell r="R232"/>
          <cell r="S232"/>
          <cell r="T232"/>
          <cell r="U232">
            <v>9</v>
          </cell>
          <cell r="V232" t="str">
            <v>Run to Failure</v>
          </cell>
          <cell r="W232" t="str">
            <v>do not have</v>
          </cell>
        </row>
        <row r="233">
          <cell r="D233" t="str">
            <v>MEM-PRO-010-SLM-AEQ-5684</v>
          </cell>
          <cell r="E233" t="str">
            <v>MS2P-SLAM SURGE PUMP #2</v>
          </cell>
          <cell r="F233" t="str">
            <v>shared systems</v>
          </cell>
          <cell r="G233" t="str">
            <v>OLD SLAM</v>
          </cell>
          <cell r="H233" t="str">
            <v>ABANDONED EQUIPMENT</v>
          </cell>
          <cell r="I233" t="str">
            <v>Motor AC</v>
          </cell>
          <cell r="J233"/>
          <cell r="K233"/>
          <cell r="L233"/>
          <cell r="M233"/>
          <cell r="N233"/>
          <cell r="O233"/>
          <cell r="P233"/>
          <cell r="Q233"/>
          <cell r="R233"/>
          <cell r="S233"/>
          <cell r="T233"/>
          <cell r="U233">
            <v>9</v>
          </cell>
          <cell r="V233" t="str">
            <v>Run to Failure</v>
          </cell>
          <cell r="W233" t="str">
            <v>do not have</v>
          </cell>
        </row>
        <row r="234">
          <cell r="D234" t="str">
            <v>MEM-PRO-010-SLM-AEQ-5691</v>
          </cell>
          <cell r="E234" t="str">
            <v>MS2P-FCV TO SLAM SURGE TANK #1</v>
          </cell>
          <cell r="F234" t="str">
            <v>shared systems</v>
          </cell>
          <cell r="G234" t="str">
            <v>OLD SLAM</v>
          </cell>
          <cell r="H234" t="str">
            <v>ABANDONED EQUIPMENT</v>
          </cell>
          <cell r="I234" t="str">
            <v>Valve, Power Actuated Block</v>
          </cell>
          <cell r="J234"/>
          <cell r="K234"/>
          <cell r="L234"/>
          <cell r="M234"/>
          <cell r="N234"/>
          <cell r="O234"/>
          <cell r="P234"/>
          <cell r="Q234"/>
          <cell r="R234"/>
          <cell r="S234"/>
          <cell r="T234"/>
          <cell r="U234">
            <v>9</v>
          </cell>
          <cell r="V234" t="str">
            <v>Run to Failure</v>
          </cell>
          <cell r="W234" t="str">
            <v>do not have</v>
          </cell>
        </row>
        <row r="235">
          <cell r="D235" t="str">
            <v>MEM-PRO-010-SLM-AEQ-5692</v>
          </cell>
          <cell r="E235" t="str">
            <v>MS2P-SLAM SURGE PUMP RECIRC PH ELE</v>
          </cell>
          <cell r="F235" t="str">
            <v>shared systems</v>
          </cell>
          <cell r="G235" t="str">
            <v>OLD SLAM</v>
          </cell>
          <cell r="H235" t="str">
            <v>ABANDONED EQUIPMENT</v>
          </cell>
          <cell r="I235" t="str">
            <v>Analyzer, PH-ORP Transmitter</v>
          </cell>
          <cell r="J235"/>
          <cell r="K235"/>
          <cell r="L235"/>
          <cell r="M235"/>
          <cell r="N235"/>
          <cell r="O235"/>
          <cell r="P235"/>
          <cell r="Q235"/>
          <cell r="R235"/>
          <cell r="S235"/>
          <cell r="T235"/>
          <cell r="U235">
            <v>9</v>
          </cell>
          <cell r="V235" t="str">
            <v>Run to Failure</v>
          </cell>
          <cell r="W235" t="str">
            <v>do not have</v>
          </cell>
        </row>
        <row r="236">
          <cell r="D236" t="str">
            <v>MEM-PRO-010-SLM-AEQ-5693</v>
          </cell>
          <cell r="E236" t="str">
            <v>MS2P-FCV TO SLAM SURGE TANK #2</v>
          </cell>
          <cell r="F236" t="str">
            <v>shared systems</v>
          </cell>
          <cell r="G236" t="str">
            <v>OLD SLAM</v>
          </cell>
          <cell r="H236" t="str">
            <v>ABANDONED EQUIPMENT</v>
          </cell>
          <cell r="I236" t="str">
            <v>Valve, Power Actuated Block</v>
          </cell>
          <cell r="J236"/>
          <cell r="K236"/>
          <cell r="L236"/>
          <cell r="M236"/>
          <cell r="N236"/>
          <cell r="O236"/>
          <cell r="P236"/>
          <cell r="Q236"/>
          <cell r="R236"/>
          <cell r="S236"/>
          <cell r="T236"/>
          <cell r="U236">
            <v>9</v>
          </cell>
          <cell r="V236" t="str">
            <v>Run to Failure</v>
          </cell>
          <cell r="W236" t="str">
            <v>do not have</v>
          </cell>
        </row>
        <row r="237">
          <cell r="D237" t="str">
            <v>MEM-PRO-010-SLM-AEQ-5699</v>
          </cell>
          <cell r="E237" t="str">
            <v>MS2P-SLAM COOLING TOWER</v>
          </cell>
          <cell r="F237" t="str">
            <v>shared systems</v>
          </cell>
          <cell r="G237" t="str">
            <v>OLD SLAM</v>
          </cell>
          <cell r="H237" t="str">
            <v>ABANDONED EQUIPMENT</v>
          </cell>
          <cell r="I237" t="str">
            <v>Heat Exchanger, Cooling Tower</v>
          </cell>
          <cell r="J237"/>
          <cell r="K237"/>
          <cell r="L237"/>
          <cell r="M237"/>
          <cell r="N237"/>
          <cell r="O237"/>
          <cell r="P237"/>
          <cell r="Q237"/>
          <cell r="R237"/>
          <cell r="S237"/>
          <cell r="T237"/>
          <cell r="U237">
            <v>9</v>
          </cell>
          <cell r="V237" t="str">
            <v>Run to Failure</v>
          </cell>
          <cell r="W237" t="str">
            <v>do not have</v>
          </cell>
        </row>
        <row r="238">
          <cell r="D238" t="str">
            <v>MEM-PRO-010-SLM-AEQ-5700</v>
          </cell>
          <cell r="E238" t="str">
            <v>MS2P-SLAM SE VACUUM PUMP #1</v>
          </cell>
          <cell r="F238" t="str">
            <v>shared systems</v>
          </cell>
          <cell r="G238" t="str">
            <v>OLD SLAM</v>
          </cell>
          <cell r="H238" t="str">
            <v>ABANDONED EQUIPMENT</v>
          </cell>
          <cell r="I238" t="str">
            <v>Motor AC</v>
          </cell>
          <cell r="J238" t="str">
            <v>Pump</v>
          </cell>
          <cell r="K238" t="str">
            <v>S.Plant.L1.015</v>
          </cell>
          <cell r="L238"/>
          <cell r="M238"/>
          <cell r="N238"/>
          <cell r="O238"/>
          <cell r="P238"/>
          <cell r="Q238"/>
          <cell r="R238"/>
          <cell r="S238"/>
          <cell r="T238"/>
          <cell r="U238">
            <v>9</v>
          </cell>
          <cell r="V238" t="str">
            <v>Run to Failure</v>
          </cell>
          <cell r="W238" t="str">
            <v>do not have</v>
          </cell>
        </row>
        <row r="239">
          <cell r="D239" t="str">
            <v>MEM-PRO-010-SLM-AEQ-5701</v>
          </cell>
          <cell r="E239" t="str">
            <v>MS2P-SLAM SW VACUUM PUMP #2</v>
          </cell>
          <cell r="F239" t="str">
            <v>shared systems</v>
          </cell>
          <cell r="G239" t="str">
            <v>OLD SLAM</v>
          </cell>
          <cell r="H239" t="str">
            <v>ABANDONED EQUIPMENT</v>
          </cell>
          <cell r="I239" t="str">
            <v>Motor AC</v>
          </cell>
          <cell r="J239" t="str">
            <v>Pump</v>
          </cell>
          <cell r="K239" t="str">
            <v>S.Plant.L1.015</v>
          </cell>
          <cell r="L239"/>
          <cell r="M239"/>
          <cell r="N239"/>
          <cell r="O239"/>
          <cell r="P239"/>
          <cell r="Q239"/>
          <cell r="R239"/>
          <cell r="S239"/>
          <cell r="T239"/>
          <cell r="U239">
            <v>9</v>
          </cell>
          <cell r="V239" t="str">
            <v>Run to Failure</v>
          </cell>
          <cell r="W239" t="str">
            <v>do not have</v>
          </cell>
        </row>
        <row r="240">
          <cell r="D240" t="str">
            <v>MEM-PRO-010-SLM-AEQ-5702</v>
          </cell>
          <cell r="E240" t="str">
            <v>MS2P-MAIN OIL PUMP</v>
          </cell>
          <cell r="F240" t="str">
            <v>shared systems</v>
          </cell>
          <cell r="G240" t="str">
            <v>OLD SLAM</v>
          </cell>
          <cell r="H240" t="str">
            <v>ABANDONED EQUIPMENT</v>
          </cell>
          <cell r="I240" t="str">
            <v>Motor AC</v>
          </cell>
          <cell r="J240"/>
          <cell r="K240"/>
          <cell r="L240"/>
          <cell r="M240"/>
          <cell r="N240"/>
          <cell r="O240"/>
          <cell r="P240"/>
          <cell r="Q240"/>
          <cell r="R240"/>
          <cell r="S240"/>
          <cell r="T240"/>
          <cell r="U240">
            <v>9</v>
          </cell>
          <cell r="V240" t="str">
            <v>Run to Failure</v>
          </cell>
          <cell r="W240" t="str">
            <v>do not have</v>
          </cell>
        </row>
        <row r="241">
          <cell r="D241" t="str">
            <v>MEM-PRO-010-SLM-AEQ-5703</v>
          </cell>
          <cell r="E241" t="str">
            <v>MS2P-PRODUCT PUMP FEED PUMP #1</v>
          </cell>
          <cell r="F241" t="str">
            <v>shared systems</v>
          </cell>
          <cell r="G241" t="str">
            <v>OLD SLAM</v>
          </cell>
          <cell r="H241" t="str">
            <v>ABANDONED EQUIPMENT</v>
          </cell>
          <cell r="I241" t="str">
            <v>Motor AC</v>
          </cell>
          <cell r="J241" t="str">
            <v>Pump</v>
          </cell>
          <cell r="K241" t="str">
            <v>S.Plant.L1.015</v>
          </cell>
          <cell r="L241"/>
          <cell r="M241"/>
          <cell r="N241"/>
          <cell r="O241"/>
          <cell r="P241"/>
          <cell r="Q241"/>
          <cell r="R241"/>
          <cell r="S241"/>
          <cell r="T241"/>
          <cell r="U241">
            <v>9</v>
          </cell>
          <cell r="V241" t="str">
            <v>Run to Failure</v>
          </cell>
          <cell r="W241" t="str">
            <v>do not have</v>
          </cell>
        </row>
        <row r="242">
          <cell r="D242" t="str">
            <v>MEM-PRO-010-SLM-AEQ-5704</v>
          </cell>
          <cell r="E242" t="str">
            <v>MS2P-PRODUCT 2ND PASS PUMP</v>
          </cell>
          <cell r="F242" t="str">
            <v>shared systems</v>
          </cell>
          <cell r="G242" t="str">
            <v>OLD SLAM</v>
          </cell>
          <cell r="H242" t="str">
            <v>ABANDONED EQUIPMENT</v>
          </cell>
          <cell r="I242" t="str">
            <v>Motor AC</v>
          </cell>
          <cell r="J242" t="str">
            <v>Pump</v>
          </cell>
          <cell r="K242" t="str">
            <v>S.Plant.L1.015</v>
          </cell>
          <cell r="L242"/>
          <cell r="M242"/>
          <cell r="N242"/>
          <cell r="O242"/>
          <cell r="P242"/>
          <cell r="Q242"/>
          <cell r="R242"/>
          <cell r="S242"/>
          <cell r="T242"/>
          <cell r="U242">
            <v>9</v>
          </cell>
          <cell r="V242" t="str">
            <v>Run to Failure</v>
          </cell>
          <cell r="W242" t="str">
            <v>do not have</v>
          </cell>
        </row>
        <row r="243">
          <cell r="D243" t="str">
            <v>MEM-PRO-010-SLM-AEQ-5705</v>
          </cell>
          <cell r="E243" t="str">
            <v>MS2P-PRODUCT DISCHARGE PUMP</v>
          </cell>
          <cell r="F243" t="str">
            <v>shared systems</v>
          </cell>
          <cell r="G243" t="str">
            <v>OLD SLAM</v>
          </cell>
          <cell r="H243" t="str">
            <v>ABANDONED EQUIPMENT</v>
          </cell>
          <cell r="I243" t="str">
            <v>Motor AC</v>
          </cell>
          <cell r="J243"/>
          <cell r="K243"/>
          <cell r="L243"/>
          <cell r="M243"/>
          <cell r="N243"/>
          <cell r="O243"/>
          <cell r="P243"/>
          <cell r="Q243"/>
          <cell r="R243"/>
          <cell r="S243"/>
          <cell r="T243"/>
          <cell r="U243">
            <v>9</v>
          </cell>
          <cell r="V243" t="str">
            <v>Run to Failure</v>
          </cell>
          <cell r="W243" t="str">
            <v>do not have</v>
          </cell>
        </row>
        <row r="244">
          <cell r="D244" t="str">
            <v>MEM-PRO-010-SLM-AEQ-5711</v>
          </cell>
          <cell r="E244" t="str">
            <v>MS2P-COMPRESSOR</v>
          </cell>
          <cell r="F244" t="str">
            <v>shared systems</v>
          </cell>
          <cell r="G244" t="str">
            <v>OLD SLAM</v>
          </cell>
          <cell r="H244" t="str">
            <v>ABANDONED EQUIPMENT</v>
          </cell>
          <cell r="I244" t="str">
            <v>Pressure Transmitter</v>
          </cell>
          <cell r="J244" t="str">
            <v>Fan</v>
          </cell>
          <cell r="K244" t="str">
            <v>S.Plant.L1.015</v>
          </cell>
          <cell r="L244"/>
          <cell r="M244"/>
          <cell r="N244"/>
          <cell r="O244"/>
          <cell r="P244"/>
          <cell r="Q244"/>
          <cell r="R244"/>
          <cell r="S244"/>
          <cell r="T244"/>
          <cell r="U244">
            <v>9</v>
          </cell>
          <cell r="V244" t="str">
            <v>Run to Failure</v>
          </cell>
          <cell r="W244" t="str">
            <v>do not have</v>
          </cell>
        </row>
        <row r="245">
          <cell r="D245" t="str">
            <v>MEM-PRO-010-SLM-AEQ-5712</v>
          </cell>
          <cell r="E245" t="str">
            <v>MS2P-CONDENSATE PUMP #1</v>
          </cell>
          <cell r="F245" t="str">
            <v>shared systems</v>
          </cell>
          <cell r="G245" t="str">
            <v>OLD SLAM</v>
          </cell>
          <cell r="H245" t="str">
            <v>ABANDONED EQUIPMENT</v>
          </cell>
          <cell r="I245" t="str">
            <v>Motor AC</v>
          </cell>
          <cell r="J245" t="str">
            <v>Pump</v>
          </cell>
          <cell r="K245" t="str">
            <v>S.Plant.L1.015</v>
          </cell>
          <cell r="L245"/>
          <cell r="M245"/>
          <cell r="N245"/>
          <cell r="O245"/>
          <cell r="P245"/>
          <cell r="Q245"/>
          <cell r="R245"/>
          <cell r="S245"/>
          <cell r="T245"/>
          <cell r="U245">
            <v>9</v>
          </cell>
          <cell r="V245" t="str">
            <v>Run to Failure</v>
          </cell>
          <cell r="W245" t="str">
            <v>do not have</v>
          </cell>
        </row>
        <row r="246">
          <cell r="D246" t="str">
            <v>MEM-PRO-010-SLM-AEQ-5713</v>
          </cell>
          <cell r="E246" t="str">
            <v>MS2P-CONDENSATE PUMP #2</v>
          </cell>
          <cell r="F246" t="str">
            <v>shared systems</v>
          </cell>
          <cell r="G246" t="str">
            <v>OLD SLAM</v>
          </cell>
          <cell r="H246" t="str">
            <v>ABANDONED EQUIPMENT</v>
          </cell>
          <cell r="I246" t="str">
            <v>Motor AC</v>
          </cell>
          <cell r="J246" t="str">
            <v>Pump</v>
          </cell>
          <cell r="K246" t="str">
            <v>S.Plant.L1.015</v>
          </cell>
          <cell r="L246"/>
          <cell r="M246"/>
          <cell r="N246"/>
          <cell r="O246"/>
          <cell r="P246"/>
          <cell r="Q246"/>
          <cell r="R246"/>
          <cell r="S246"/>
          <cell r="T246"/>
          <cell r="U246">
            <v>9</v>
          </cell>
          <cell r="V246" t="str">
            <v>Run to Failure</v>
          </cell>
          <cell r="W246" t="str">
            <v>do not have</v>
          </cell>
        </row>
        <row r="247">
          <cell r="D247" t="str">
            <v>MEM-PRO-010-SLM-AEQ-5796</v>
          </cell>
          <cell r="E247" t="str">
            <v>MS2P-CAUSTIC INLET TO BALANCE TANK</v>
          </cell>
          <cell r="F247" t="str">
            <v>shared systems</v>
          </cell>
          <cell r="G247" t="str">
            <v>OLD SLAM</v>
          </cell>
          <cell r="H247" t="str">
            <v>ABANDONED EQUIPMENT</v>
          </cell>
          <cell r="I247" t="str">
            <v>Tank</v>
          </cell>
          <cell r="J247"/>
          <cell r="K247"/>
          <cell r="L247"/>
          <cell r="M247"/>
          <cell r="N247"/>
          <cell r="O247"/>
          <cell r="P247"/>
          <cell r="Q247"/>
          <cell r="R247"/>
          <cell r="S247"/>
          <cell r="T247"/>
          <cell r="U247">
            <v>9</v>
          </cell>
          <cell r="V247" t="str">
            <v>Run to Failure</v>
          </cell>
          <cell r="W247" t="str">
            <v>do not have</v>
          </cell>
        </row>
        <row r="248">
          <cell r="D248" t="str">
            <v>MEM-PRO-010-SLM-AEQ-5815</v>
          </cell>
          <cell r="E248" t="str">
            <v>MS2P-BALANCE TANK NO.2 (EVAPORIZER)</v>
          </cell>
          <cell r="F248" t="str">
            <v>shared systems</v>
          </cell>
          <cell r="G248" t="str">
            <v>OLD SLAM</v>
          </cell>
          <cell r="H248" t="str">
            <v>ABANDONED EQUIPMENT</v>
          </cell>
          <cell r="I248" t="str">
            <v>Valve, Power Actuated Block</v>
          </cell>
          <cell r="J248"/>
          <cell r="K248"/>
          <cell r="L248"/>
          <cell r="M248"/>
          <cell r="N248"/>
          <cell r="O248"/>
          <cell r="P248"/>
          <cell r="Q248"/>
          <cell r="R248"/>
          <cell r="S248"/>
          <cell r="T248"/>
          <cell r="U248">
            <v>9</v>
          </cell>
          <cell r="V248" t="str">
            <v>Run to Failure</v>
          </cell>
          <cell r="W248" t="str">
            <v>do not have</v>
          </cell>
        </row>
        <row r="249">
          <cell r="D249" t="str">
            <v>MEM-PRO-010-SLM-AEQ-5900</v>
          </cell>
          <cell r="E249" t="str">
            <v>MS2P-SLAM N VACUUM PUMP</v>
          </cell>
          <cell r="F249" t="str">
            <v>shared systems</v>
          </cell>
          <cell r="G249" t="str">
            <v>OLD SLAM</v>
          </cell>
          <cell r="H249" t="str">
            <v>ABANDONED EQUIPMENT</v>
          </cell>
          <cell r="I249" t="str">
            <v>Motor AC</v>
          </cell>
          <cell r="J249"/>
          <cell r="K249"/>
          <cell r="L249"/>
          <cell r="M249"/>
          <cell r="N249"/>
          <cell r="O249"/>
          <cell r="P249"/>
          <cell r="Q249"/>
          <cell r="R249"/>
          <cell r="S249"/>
          <cell r="T249"/>
          <cell r="U249">
            <v>9</v>
          </cell>
          <cell r="V249" t="str">
            <v>Run to Failure</v>
          </cell>
          <cell r="W249" t="str">
            <v>do not have</v>
          </cell>
        </row>
        <row r="250">
          <cell r="D250" t="str">
            <v>MEM-PRO-010-SLM-AEQ-5903</v>
          </cell>
          <cell r="E250" t="str">
            <v>MS2P-SLAM FEED PUMP</v>
          </cell>
          <cell r="F250" t="str">
            <v>shared systems</v>
          </cell>
          <cell r="G250" t="str">
            <v>OLD SLAM</v>
          </cell>
          <cell r="H250" t="str">
            <v>ABANDONED EQUIPMENT</v>
          </cell>
          <cell r="I250" t="str">
            <v>Motor AC</v>
          </cell>
          <cell r="J250" t="str">
            <v>Pump</v>
          </cell>
          <cell r="K250" t="str">
            <v>S.Plant.L1.015</v>
          </cell>
          <cell r="L250"/>
          <cell r="M250"/>
          <cell r="N250"/>
          <cell r="O250"/>
          <cell r="P250"/>
          <cell r="Q250"/>
          <cell r="R250"/>
          <cell r="S250"/>
          <cell r="T250"/>
          <cell r="U250">
            <v>9</v>
          </cell>
          <cell r="V250" t="str">
            <v>Run to Failure</v>
          </cell>
          <cell r="W250" t="str">
            <v>do not have</v>
          </cell>
        </row>
        <row r="251">
          <cell r="D251" t="str">
            <v>MEM-PRO-010-SLM-AEQ-5904</v>
          </cell>
          <cell r="E251" t="str">
            <v>MS2P-SLAM RECYCLE PUMP</v>
          </cell>
          <cell r="F251" t="str">
            <v>shared systems</v>
          </cell>
          <cell r="G251" t="str">
            <v>OLD SLAM</v>
          </cell>
          <cell r="H251" t="str">
            <v>ABANDONED EQUIPMENT</v>
          </cell>
          <cell r="I251" t="str">
            <v>Motor AC</v>
          </cell>
          <cell r="J251" t="str">
            <v>Pump</v>
          </cell>
          <cell r="K251" t="str">
            <v>S.Plant.L1.015</v>
          </cell>
          <cell r="L251"/>
          <cell r="M251"/>
          <cell r="N251"/>
          <cell r="O251"/>
          <cell r="P251"/>
          <cell r="Q251"/>
          <cell r="R251"/>
          <cell r="S251"/>
          <cell r="T251"/>
          <cell r="U251">
            <v>9</v>
          </cell>
          <cell r="V251" t="str">
            <v>Run to Failure</v>
          </cell>
          <cell r="W251" t="str">
            <v>do not have</v>
          </cell>
        </row>
        <row r="252">
          <cell r="D252" t="str">
            <v>MEM-PRO-010-SLM-AEQ-5905</v>
          </cell>
          <cell r="E252" t="str">
            <v>MS2P-SLAM PRODUCT PUMP</v>
          </cell>
          <cell r="F252" t="str">
            <v>shared systems</v>
          </cell>
          <cell r="G252" t="str">
            <v>OLD SLAM</v>
          </cell>
          <cell r="H252" t="str">
            <v>ABANDONED EQUIPMENT</v>
          </cell>
          <cell r="I252" t="str">
            <v>Motor AC</v>
          </cell>
          <cell r="J252" t="str">
            <v>Pump</v>
          </cell>
          <cell r="K252" t="str">
            <v>S.Plant.L1.015</v>
          </cell>
          <cell r="L252"/>
          <cell r="M252"/>
          <cell r="N252"/>
          <cell r="O252"/>
          <cell r="P252"/>
          <cell r="Q252"/>
          <cell r="R252"/>
          <cell r="S252"/>
          <cell r="T252"/>
          <cell r="U252">
            <v>9</v>
          </cell>
          <cell r="V252" t="str">
            <v>Run to Failure</v>
          </cell>
          <cell r="W252" t="str">
            <v>do not have</v>
          </cell>
        </row>
        <row r="253">
          <cell r="D253" t="str">
            <v>MEM-PRO-010-SLM-AEQ-5912</v>
          </cell>
          <cell r="E253" t="str">
            <v>MS2P-SLAM CONDENSATE PUMP</v>
          </cell>
          <cell r="F253" t="str">
            <v>shared systems</v>
          </cell>
          <cell r="G253" t="str">
            <v>OLD SLAM</v>
          </cell>
          <cell r="H253" t="str">
            <v>ABANDONED EQUIPMENT</v>
          </cell>
          <cell r="I253" t="str">
            <v>Motor AC</v>
          </cell>
          <cell r="J253" t="str">
            <v>Pump</v>
          </cell>
          <cell r="K253" t="str">
            <v>S.Plant.L1.015</v>
          </cell>
          <cell r="L253"/>
          <cell r="M253"/>
          <cell r="N253"/>
          <cell r="O253"/>
          <cell r="P253"/>
          <cell r="Q253"/>
          <cell r="R253"/>
          <cell r="S253"/>
          <cell r="T253"/>
          <cell r="U253">
            <v>9</v>
          </cell>
          <cell r="V253" t="str">
            <v>Run to Failure</v>
          </cell>
          <cell r="W253" t="str">
            <v>do not have</v>
          </cell>
        </row>
        <row r="254">
          <cell r="D254" t="str">
            <v>MEM-PRO-010-SLM-AEQ-6000</v>
          </cell>
          <cell r="E254" t="str">
            <v>MS2P-S PRODUCT MIX TANK #1</v>
          </cell>
          <cell r="F254" t="str">
            <v>shared systems</v>
          </cell>
          <cell r="G254" t="str">
            <v>OLD SLAM</v>
          </cell>
          <cell r="H254" t="str">
            <v>ABANDONED EQUIPMENT</v>
          </cell>
          <cell r="I254" t="str">
            <v>Tank</v>
          </cell>
          <cell r="J254"/>
          <cell r="K254"/>
          <cell r="L254"/>
          <cell r="M254"/>
          <cell r="N254"/>
          <cell r="O254"/>
          <cell r="P254"/>
          <cell r="Q254"/>
          <cell r="R254"/>
          <cell r="S254"/>
          <cell r="T254"/>
          <cell r="U254">
            <v>9</v>
          </cell>
          <cell r="V254" t="str">
            <v>Run to Failure</v>
          </cell>
          <cell r="W254" t="str">
            <v>do not have</v>
          </cell>
        </row>
        <row r="255">
          <cell r="D255" t="str">
            <v>MEM-PRO-010-SLM-AEQ-6001</v>
          </cell>
          <cell r="E255" t="str">
            <v>MS2P-S PRODUCT MIX AGITATOR #1</v>
          </cell>
          <cell r="F255" t="str">
            <v>shared systems</v>
          </cell>
          <cell r="G255" t="str">
            <v>OLD SLAM</v>
          </cell>
          <cell r="H255" t="str">
            <v>ABANDONED EQUIPMENT</v>
          </cell>
          <cell r="I255" t="str">
            <v>Motor AC</v>
          </cell>
          <cell r="J255" t="str">
            <v>Pump</v>
          </cell>
          <cell r="K255" t="str">
            <v>S.Plant.L1.015</v>
          </cell>
          <cell r="L255"/>
          <cell r="M255"/>
          <cell r="N255"/>
          <cell r="O255"/>
          <cell r="P255"/>
          <cell r="Q255"/>
          <cell r="R255"/>
          <cell r="S255"/>
          <cell r="T255"/>
          <cell r="U255">
            <v>9</v>
          </cell>
          <cell r="V255" t="str">
            <v>Run to Failure</v>
          </cell>
          <cell r="W255" t="str">
            <v>do not have</v>
          </cell>
        </row>
        <row r="256">
          <cell r="D256" t="str">
            <v>MEM-PRO-010-SLM-AEQ-6002</v>
          </cell>
          <cell r="E256" t="str">
            <v>MS2P-PRODUCT MIX PUMP #1</v>
          </cell>
          <cell r="F256" t="str">
            <v>shared systems</v>
          </cell>
          <cell r="G256" t="str">
            <v>OLD SLAM</v>
          </cell>
          <cell r="H256" t="str">
            <v>ABANDONED EQUIPMENT</v>
          </cell>
          <cell r="I256" t="str">
            <v>Motor AC</v>
          </cell>
          <cell r="J256"/>
          <cell r="K256"/>
          <cell r="L256"/>
          <cell r="M256"/>
          <cell r="N256"/>
          <cell r="O256"/>
          <cell r="P256"/>
          <cell r="Q256"/>
          <cell r="R256"/>
          <cell r="S256"/>
          <cell r="T256"/>
          <cell r="U256">
            <v>9</v>
          </cell>
          <cell r="V256" t="str">
            <v>Run to Failure</v>
          </cell>
          <cell r="W256" t="str">
            <v>do not have</v>
          </cell>
        </row>
        <row r="257">
          <cell r="D257" t="str">
            <v>MEM-PRO-010-SLM-AEQ-6009</v>
          </cell>
          <cell r="E257" t="str">
            <v>MS2P-PROD MIX PUMP SOLIDS ELE OUT</v>
          </cell>
          <cell r="F257" t="str">
            <v>shared systems</v>
          </cell>
          <cell r="G257" t="str">
            <v>OLD SLAM</v>
          </cell>
          <cell r="H257" t="str">
            <v>ABANDONED EQUIPMENT</v>
          </cell>
          <cell r="I257" t="str">
            <v>Flowmeter, Coriolis Mass</v>
          </cell>
          <cell r="J257"/>
          <cell r="K257"/>
          <cell r="L257"/>
          <cell r="M257"/>
          <cell r="N257"/>
          <cell r="O257"/>
          <cell r="P257"/>
          <cell r="Q257"/>
          <cell r="R257"/>
          <cell r="S257"/>
          <cell r="T257"/>
          <cell r="U257">
            <v>9</v>
          </cell>
          <cell r="V257" t="str">
            <v>Run to Failure</v>
          </cell>
          <cell r="W257" t="str">
            <v>do not have</v>
          </cell>
        </row>
        <row r="258">
          <cell r="D258" t="str">
            <v>MEM-PRO-010-SLM-AEQ-6010</v>
          </cell>
          <cell r="E258" t="str">
            <v>MS2P-N. PRODUCT MIX TANK #2</v>
          </cell>
          <cell r="F258" t="str">
            <v>shared systems</v>
          </cell>
          <cell r="G258" t="str">
            <v>OLD SLAM</v>
          </cell>
          <cell r="H258" t="str">
            <v>ABANDONED EQUIPMENT</v>
          </cell>
          <cell r="I258" t="str">
            <v>Tank</v>
          </cell>
          <cell r="J258"/>
          <cell r="K258"/>
          <cell r="L258"/>
          <cell r="M258"/>
          <cell r="N258"/>
          <cell r="O258"/>
          <cell r="P258"/>
          <cell r="Q258"/>
          <cell r="R258"/>
          <cell r="S258"/>
          <cell r="T258"/>
          <cell r="U258">
            <v>9</v>
          </cell>
          <cell r="V258" t="str">
            <v>Run to Failure</v>
          </cell>
          <cell r="W258" t="str">
            <v>do not have</v>
          </cell>
        </row>
        <row r="259">
          <cell r="D259" t="str">
            <v>MEM-PRO-010-SLM-AEQ-6011</v>
          </cell>
          <cell r="E259" t="str">
            <v>MS2P-N. PRODUCT MIX AGITATOR #2</v>
          </cell>
          <cell r="F259" t="str">
            <v>shared systems</v>
          </cell>
          <cell r="G259" t="str">
            <v>OLD SLAM</v>
          </cell>
          <cell r="H259" t="str">
            <v>ABANDONED EQUIPMENT</v>
          </cell>
          <cell r="I259" t="str">
            <v>Motor AC</v>
          </cell>
          <cell r="J259" t="str">
            <v>Pump</v>
          </cell>
          <cell r="K259" t="str">
            <v>S.Plant.L1.015</v>
          </cell>
          <cell r="L259"/>
          <cell r="M259"/>
          <cell r="N259"/>
          <cell r="O259"/>
          <cell r="P259"/>
          <cell r="Q259"/>
          <cell r="R259"/>
          <cell r="S259"/>
          <cell r="T259"/>
          <cell r="U259">
            <v>9</v>
          </cell>
          <cell r="V259" t="str">
            <v>Run to Failure</v>
          </cell>
          <cell r="W259" t="str">
            <v>do not have</v>
          </cell>
        </row>
        <row r="260">
          <cell r="D260" t="str">
            <v>MEM-PRO-010-SLM-AEQ-6012</v>
          </cell>
          <cell r="E260" t="str">
            <v>MS2P-PRODUCT MIX PUMP #2</v>
          </cell>
          <cell r="F260" t="str">
            <v>shared systems</v>
          </cell>
          <cell r="G260" t="str">
            <v>OLD SLAM</v>
          </cell>
          <cell r="H260" t="str">
            <v>ABANDONED EQUIPMENT</v>
          </cell>
          <cell r="I260" t="str">
            <v>Motor AC</v>
          </cell>
          <cell r="J260" t="str">
            <v>Pump</v>
          </cell>
          <cell r="K260" t="str">
            <v>S.Plant.L1.015</v>
          </cell>
          <cell r="L260"/>
          <cell r="M260"/>
          <cell r="N260"/>
          <cell r="O260"/>
          <cell r="P260"/>
          <cell r="Q260"/>
          <cell r="R260"/>
          <cell r="S260"/>
          <cell r="T260"/>
          <cell r="U260">
            <v>9</v>
          </cell>
          <cell r="V260" t="str">
            <v>Run to Failure</v>
          </cell>
          <cell r="W260" t="str">
            <v>do not have</v>
          </cell>
        </row>
        <row r="261">
          <cell r="D261" t="str">
            <v>MEM-PRO-010-CIP-SAC-6092</v>
          </cell>
          <cell r="E261" t="str">
            <v>MSS-CIP RETURN PUMP TO EXCESS CIP TANKS</v>
          </cell>
          <cell r="F261" t="str">
            <v>shared systems</v>
          </cell>
          <cell r="G261" t="str">
            <v>CLEAN IN PLACE</v>
          </cell>
          <cell r="H261" t="str">
            <v>SHARED CIP</v>
          </cell>
          <cell r="I261" t="str">
            <v>Motor AC</v>
          </cell>
          <cell r="J261"/>
          <cell r="K261"/>
          <cell r="L261"/>
          <cell r="M261"/>
          <cell r="N261"/>
          <cell r="O261"/>
          <cell r="P261"/>
          <cell r="Q261"/>
          <cell r="R261"/>
          <cell r="S261"/>
          <cell r="T261"/>
          <cell r="U261">
            <v>9</v>
          </cell>
          <cell r="V261" t="str">
            <v>Run to Failure</v>
          </cell>
          <cell r="W261"/>
        </row>
        <row r="262">
          <cell r="D262" t="str">
            <v>MEM-PRO-010-GRD-N3G-6370</v>
          </cell>
          <cell r="E262" t="str">
            <v>NORTH GRINDER RFV</v>
          </cell>
          <cell r="F262" t="str">
            <v>shared systems</v>
          </cell>
          <cell r="G262" t="str">
            <v>FLAKE GRINDING</v>
          </cell>
          <cell r="H262" t="str">
            <v>NORTH 300T GRINDING SYSTEM</v>
          </cell>
          <cell r="I262" t="str">
            <v>Motor AC</v>
          </cell>
          <cell r="J262"/>
          <cell r="K262"/>
          <cell r="L262"/>
          <cell r="M262"/>
          <cell r="N262"/>
          <cell r="O262"/>
          <cell r="P262"/>
          <cell r="Q262"/>
          <cell r="R262"/>
          <cell r="S262"/>
          <cell r="T262"/>
          <cell r="U262">
            <v>9</v>
          </cell>
          <cell r="V262" t="str">
            <v>Run to Failure</v>
          </cell>
          <cell r="W262">
            <v>1</v>
          </cell>
        </row>
        <row r="263">
          <cell r="D263" t="str">
            <v>MEM-PRO-010-GRD-N3G-6372</v>
          </cell>
          <cell r="E263" t="str">
            <v>North Grinder Feed Screw</v>
          </cell>
          <cell r="F263" t="str">
            <v>shared systems</v>
          </cell>
          <cell r="G263" t="str">
            <v>FLAKE GRINDING</v>
          </cell>
          <cell r="H263" t="str">
            <v>NORTH 300T GRINDING SYSTEM</v>
          </cell>
          <cell r="I263" t="str">
            <v>Motor AC</v>
          </cell>
          <cell r="J263"/>
          <cell r="K263"/>
          <cell r="L263"/>
          <cell r="M263"/>
          <cell r="N263"/>
          <cell r="O263"/>
          <cell r="P263"/>
          <cell r="Q263"/>
          <cell r="R263"/>
          <cell r="S263"/>
          <cell r="T263"/>
          <cell r="U263">
            <v>9</v>
          </cell>
          <cell r="V263" t="str">
            <v>Run to Failure</v>
          </cell>
          <cell r="W263"/>
        </row>
        <row r="264">
          <cell r="D264" t="str">
            <v>MEM-PRO-010-GRD-S3G-6378</v>
          </cell>
          <cell r="E264" t="str">
            <v>South Grinder Feed Screw</v>
          </cell>
          <cell r="F264" t="str">
            <v>shared systems</v>
          </cell>
          <cell r="G264" t="str">
            <v>FLAKE GRINDING</v>
          </cell>
          <cell r="H264" t="str">
            <v>SOUTH 300T GRINDING SYSTEM</v>
          </cell>
          <cell r="I264" t="str">
            <v>Motor AC</v>
          </cell>
          <cell r="J264"/>
          <cell r="K264"/>
          <cell r="L264"/>
          <cell r="M264"/>
          <cell r="N264"/>
          <cell r="O264"/>
          <cell r="P264"/>
          <cell r="Q264"/>
          <cell r="R264"/>
          <cell r="S264"/>
          <cell r="T264"/>
          <cell r="U264">
            <v>9</v>
          </cell>
          <cell r="V264" t="str">
            <v>Run to Failure</v>
          </cell>
          <cell r="W264"/>
        </row>
        <row r="265">
          <cell r="D265" t="str">
            <v>MEM-PRO-010-GRD-S3G-6382</v>
          </cell>
          <cell r="E265" t="str">
            <v>S 300T TRANSFER BLOWER</v>
          </cell>
          <cell r="F265" t="str">
            <v>shared systems</v>
          </cell>
          <cell r="G265" t="str">
            <v>FLAKE GRINDING</v>
          </cell>
          <cell r="H265" t="str">
            <v>SOUTH 300T GRINDING SYSTEM</v>
          </cell>
          <cell r="I265" t="str">
            <v>Motor AC</v>
          </cell>
          <cell r="J265"/>
          <cell r="K265"/>
          <cell r="L265">
            <v>16</v>
          </cell>
          <cell r="M265"/>
          <cell r="N265"/>
          <cell r="O265"/>
          <cell r="P265"/>
          <cell r="Q265"/>
          <cell r="R265"/>
          <cell r="S265"/>
          <cell r="T265" t="str">
            <v>PM 6M S 300T TRANSFER BLOWER</v>
          </cell>
          <cell r="U265">
            <v>7</v>
          </cell>
          <cell r="V265" t="str">
            <v>Stratagy</v>
          </cell>
          <cell r="W265"/>
        </row>
        <row r="266">
          <cell r="D266" t="str">
            <v>MEM-PRO-010-STS-UFS-6386</v>
          </cell>
          <cell r="E266" t="str">
            <v>S 300T BYPASS RFV</v>
          </cell>
          <cell r="F266" t="str">
            <v>shared systems</v>
          </cell>
          <cell r="G266" t="str">
            <v>STORAGE SYSTEMS</v>
          </cell>
          <cell r="H266" t="str">
            <v>UNGROUND FLAKE SYSTEM</v>
          </cell>
          <cell r="I266" t="str">
            <v>Motor AC</v>
          </cell>
          <cell r="J266"/>
          <cell r="K266"/>
          <cell r="L266"/>
          <cell r="M266"/>
          <cell r="N266"/>
          <cell r="O266"/>
          <cell r="P266"/>
          <cell r="Q266"/>
          <cell r="R266"/>
          <cell r="S266"/>
          <cell r="T266"/>
          <cell r="U266">
            <v>9</v>
          </cell>
          <cell r="V266" t="str">
            <v>Run to Failure</v>
          </cell>
          <cell r="W266"/>
        </row>
        <row r="267">
          <cell r="D267" t="str">
            <v>MEM-PRO-010-STS-UFS-6401</v>
          </cell>
          <cell r="E267" t="str">
            <v>MSS-N 300T BIN DISCH SCREW CONV</v>
          </cell>
          <cell r="F267" t="str">
            <v>shared systems</v>
          </cell>
          <cell r="G267" t="str">
            <v>STORAGE SYSTEMS</v>
          </cell>
          <cell r="H267" t="str">
            <v>UNGROUND FLAKE SYSTEM</v>
          </cell>
          <cell r="I267" t="str">
            <v>Motor AC</v>
          </cell>
          <cell r="J267"/>
          <cell r="K267"/>
          <cell r="L267"/>
          <cell r="M267"/>
          <cell r="N267"/>
          <cell r="O267"/>
          <cell r="P267"/>
          <cell r="Q267"/>
          <cell r="R267"/>
          <cell r="S267"/>
          <cell r="T267"/>
          <cell r="U267">
            <v>9</v>
          </cell>
          <cell r="V267" t="str">
            <v>Run to Failure</v>
          </cell>
          <cell r="W267"/>
        </row>
        <row r="268">
          <cell r="D268" t="str">
            <v>MEM-PRO-010-STS-UFS-6402</v>
          </cell>
          <cell r="E268" t="str">
            <v>MSS-S 300T BIN DISCH SCREW CONV.</v>
          </cell>
          <cell r="F268" t="str">
            <v>shared systems</v>
          </cell>
          <cell r="G268" t="str">
            <v>STORAGE SYSTEMS</v>
          </cell>
          <cell r="H268" t="str">
            <v>UNGROUND FLAKE SYSTEM</v>
          </cell>
          <cell r="I268" t="str">
            <v>Motor Control Center</v>
          </cell>
          <cell r="J268"/>
          <cell r="K268"/>
          <cell r="L268"/>
          <cell r="M268"/>
          <cell r="N268"/>
          <cell r="O268"/>
          <cell r="P268"/>
          <cell r="Q268"/>
          <cell r="R268"/>
          <cell r="S268"/>
          <cell r="T268"/>
          <cell r="U268">
            <v>9</v>
          </cell>
          <cell r="V268" t="str">
            <v>Run to Failure</v>
          </cell>
          <cell r="W268"/>
        </row>
        <row r="269">
          <cell r="D269" t="str">
            <v>MEM-PRO-010-GRD-S3G-6417</v>
          </cell>
          <cell r="E269" t="str">
            <v>MSS-300T S. GRINDER UT62</v>
          </cell>
          <cell r="F269" t="str">
            <v>shared systems</v>
          </cell>
          <cell r="G269" t="str">
            <v>FLAKE GRINDING</v>
          </cell>
          <cell r="H269" t="str">
            <v>SOUTH 300T GRINDING SYSTEM</v>
          </cell>
          <cell r="I269" t="str">
            <v>Separator, Magnetic</v>
          </cell>
          <cell r="J269"/>
          <cell r="K269"/>
          <cell r="L269">
            <v>16</v>
          </cell>
          <cell r="M269"/>
          <cell r="N269"/>
          <cell r="O269"/>
          <cell r="P269" t="str">
            <v>Yes</v>
          </cell>
          <cell r="Q269"/>
          <cell r="R269"/>
          <cell r="S269"/>
          <cell r="T269" t="str">
            <v>12-MTH I/E PM MSSG OM S GD BEAR #2 TEMP</v>
          </cell>
          <cell r="U269">
            <v>6</v>
          </cell>
          <cell r="V269" t="str">
            <v>Stratagy</v>
          </cell>
          <cell r="W269"/>
        </row>
        <row r="270">
          <cell r="D270" t="str">
            <v>MEM-PRO-010-GRD-N3G-6421</v>
          </cell>
          <cell r="E270" t="str">
            <v>MSS-300T N GRINDER UT62</v>
          </cell>
          <cell r="F270" t="str">
            <v>shared systems</v>
          </cell>
          <cell r="G270" t="str">
            <v>FLAKE GRINDING</v>
          </cell>
          <cell r="H270" t="str">
            <v>NORTH 300T GRINDING SYSTEM</v>
          </cell>
          <cell r="I270" t="str">
            <v>Separator, Magnetic</v>
          </cell>
          <cell r="J270"/>
          <cell r="K270"/>
          <cell r="L270">
            <v>16</v>
          </cell>
          <cell r="M270"/>
          <cell r="N270"/>
          <cell r="O270"/>
          <cell r="P270" t="str">
            <v>Yes</v>
          </cell>
          <cell r="Q270"/>
          <cell r="R270"/>
          <cell r="S270"/>
          <cell r="T270" t="str">
            <v>12-MTH I/E PM MSSG OM N GD BEAR #2 TEMP</v>
          </cell>
          <cell r="U270">
            <v>6</v>
          </cell>
          <cell r="V270" t="str">
            <v>Stratagy</v>
          </cell>
          <cell r="W270">
            <v>1</v>
          </cell>
        </row>
        <row r="271">
          <cell r="D271" t="str">
            <v>MEM-PRO-010-STS-UFS-6446</v>
          </cell>
          <cell r="E271" t="str">
            <v>MSS-SURGE BIN VENTER FILT EXHAUST FAN</v>
          </cell>
          <cell r="F271" t="str">
            <v>shared systems</v>
          </cell>
          <cell r="G271" t="str">
            <v>STORAGE SYSTEMS</v>
          </cell>
          <cell r="H271" t="str">
            <v>UNGROUND FLAKE SYSTEM</v>
          </cell>
          <cell r="I271" t="str">
            <v>Motor AC</v>
          </cell>
          <cell r="J271"/>
          <cell r="K271"/>
          <cell r="L271"/>
          <cell r="M271"/>
          <cell r="N271"/>
          <cell r="O271"/>
          <cell r="P271"/>
          <cell r="Q271"/>
          <cell r="R271"/>
          <cell r="S271"/>
          <cell r="T271"/>
          <cell r="U271">
            <v>9</v>
          </cell>
          <cell r="V271" t="str">
            <v>Run to Failure</v>
          </cell>
          <cell r="W271"/>
        </row>
        <row r="272">
          <cell r="D272" t="str">
            <v>MEM-PRO-010-P3A-AEQ-6490</v>
          </cell>
          <cell r="E272" t="str">
            <v>MP3A-DRYER BKDRFT COLL EXH FAN</v>
          </cell>
          <cell r="F272" t="str">
            <v>shared systems</v>
          </cell>
          <cell r="G272" t="str">
            <v>OLD PHASE3A</v>
          </cell>
          <cell r="H272" t="str">
            <v>ABANDONED EQUIPMENT</v>
          </cell>
          <cell r="I272" t="str">
            <v>Motor AC</v>
          </cell>
          <cell r="J272"/>
          <cell r="K272"/>
          <cell r="L272"/>
          <cell r="M272"/>
          <cell r="N272"/>
          <cell r="O272"/>
          <cell r="P272"/>
          <cell r="Q272"/>
          <cell r="R272"/>
          <cell r="S272"/>
          <cell r="T272"/>
          <cell r="U272">
            <v>9</v>
          </cell>
          <cell r="V272" t="str">
            <v>Run to Failure</v>
          </cell>
          <cell r="W272" t="str">
            <v>do not have</v>
          </cell>
        </row>
        <row r="273">
          <cell r="D273" t="str">
            <v>MEM-PRO-010-P3A-AEQ-6491</v>
          </cell>
          <cell r="E273" t="str">
            <v>MP3A-DRY POS PS BKDRFT INLET FAN</v>
          </cell>
          <cell r="F273" t="str">
            <v>shared systems</v>
          </cell>
          <cell r="G273" t="str">
            <v>OLD PHASE3A</v>
          </cell>
          <cell r="H273" t="str">
            <v>ABANDONED EQUIPMENT</v>
          </cell>
          <cell r="I273" t="str">
            <v>Motor AC</v>
          </cell>
          <cell r="J273"/>
          <cell r="K273"/>
          <cell r="L273"/>
          <cell r="M273"/>
          <cell r="N273"/>
          <cell r="O273"/>
          <cell r="P273"/>
          <cell r="Q273"/>
          <cell r="R273"/>
          <cell r="S273"/>
          <cell r="T273"/>
          <cell r="U273">
            <v>9</v>
          </cell>
          <cell r="V273" t="str">
            <v>Run to Failure</v>
          </cell>
          <cell r="W273" t="str">
            <v>do not have</v>
          </cell>
        </row>
        <row r="274">
          <cell r="D274" t="str">
            <v>MEM-PRO-010-P3A-AEQ-6496</v>
          </cell>
          <cell r="E274" t="str">
            <v>MP3A-DRYER BACKDRAFT COLLECTOR RFV</v>
          </cell>
          <cell r="F274" t="str">
            <v>shared systems</v>
          </cell>
          <cell r="G274" t="str">
            <v>OLD PHASE3A</v>
          </cell>
          <cell r="H274" t="str">
            <v>ABANDONED EQUIPMENT</v>
          </cell>
          <cell r="I274" t="str">
            <v>Motor AC</v>
          </cell>
          <cell r="J274"/>
          <cell r="K274"/>
          <cell r="L274"/>
          <cell r="M274"/>
          <cell r="N274"/>
          <cell r="O274"/>
          <cell r="P274"/>
          <cell r="Q274"/>
          <cell r="R274"/>
          <cell r="S274"/>
          <cell r="T274"/>
          <cell r="U274">
            <v>9</v>
          </cell>
          <cell r="V274" t="str">
            <v>Run to Failure</v>
          </cell>
          <cell r="W274" t="str">
            <v>do not have</v>
          </cell>
        </row>
        <row r="275">
          <cell r="D275" t="str">
            <v>MEM-PRO-010-P3A-AEQ-6503</v>
          </cell>
          <cell r="E275" t="str">
            <v>MP3A-SPRAY DRYER INLET FAN</v>
          </cell>
          <cell r="F275" t="str">
            <v>shared systems</v>
          </cell>
          <cell r="G275" t="str">
            <v>OLD PHASE3A</v>
          </cell>
          <cell r="H275" t="str">
            <v>ABANDONED EQUIPMENT</v>
          </cell>
          <cell r="I275" t="str">
            <v>Motor AC</v>
          </cell>
          <cell r="J275"/>
          <cell r="K275"/>
          <cell r="L275"/>
          <cell r="M275"/>
          <cell r="N275"/>
          <cell r="O275"/>
          <cell r="P275"/>
          <cell r="Q275"/>
          <cell r="R275"/>
          <cell r="S275"/>
          <cell r="T275"/>
          <cell r="U275">
            <v>9</v>
          </cell>
          <cell r="V275" t="str">
            <v>Run to Failure</v>
          </cell>
          <cell r="W275" t="str">
            <v>do not have</v>
          </cell>
        </row>
        <row r="276">
          <cell r="D276" t="str">
            <v>MEM-PRO-010-P3A-AEQ-6518</v>
          </cell>
          <cell r="E276" t="str">
            <v>MP3A-COOLING RING FAN</v>
          </cell>
          <cell r="F276" t="str">
            <v>shared systems</v>
          </cell>
          <cell r="G276" t="str">
            <v>OLD PHASE3A</v>
          </cell>
          <cell r="H276" t="str">
            <v>ABANDONED EQUIPMENT</v>
          </cell>
          <cell r="I276" t="str">
            <v>Motor AC</v>
          </cell>
          <cell r="J276"/>
          <cell r="K276"/>
          <cell r="L276"/>
          <cell r="M276"/>
          <cell r="N276"/>
          <cell r="O276"/>
          <cell r="P276"/>
          <cell r="Q276"/>
          <cell r="R276"/>
          <cell r="S276"/>
          <cell r="T276"/>
          <cell r="U276">
            <v>9</v>
          </cell>
          <cell r="V276" t="str">
            <v>Run to Failure</v>
          </cell>
          <cell r="W276" t="str">
            <v>do not have</v>
          </cell>
        </row>
        <row r="277">
          <cell r="D277" t="str">
            <v>MEM-PRO-010-P3A-AEQ-6521</v>
          </cell>
          <cell r="E277" t="str">
            <v>MP3A-DRYER BOTTOM RFV</v>
          </cell>
          <cell r="F277" t="str">
            <v>shared systems</v>
          </cell>
          <cell r="G277" t="str">
            <v>OLD PHASE3A</v>
          </cell>
          <cell r="H277" t="str">
            <v>ABANDONED EQUIPMENT</v>
          </cell>
          <cell r="I277" t="str">
            <v>Motor AC</v>
          </cell>
          <cell r="J277"/>
          <cell r="K277"/>
          <cell r="L277"/>
          <cell r="M277"/>
          <cell r="N277"/>
          <cell r="O277"/>
          <cell r="P277"/>
          <cell r="Q277"/>
          <cell r="R277"/>
          <cell r="S277"/>
          <cell r="T277"/>
          <cell r="U277">
            <v>9</v>
          </cell>
          <cell r="V277" t="str">
            <v>Run to Failure</v>
          </cell>
          <cell r="W277" t="str">
            <v>do not have</v>
          </cell>
        </row>
        <row r="278">
          <cell r="D278" t="str">
            <v>MEM-PRO-010-P3A-AEQ-6524</v>
          </cell>
          <cell r="E278" t="str">
            <v>MP3A-SPRAY DRYER SWECO RFV</v>
          </cell>
          <cell r="F278" t="str">
            <v>shared systems</v>
          </cell>
          <cell r="G278" t="str">
            <v>OLD PHASE3A</v>
          </cell>
          <cell r="H278" t="str">
            <v>ABANDONED EQUIPMENT</v>
          </cell>
          <cell r="I278" t="str">
            <v>Motor AC</v>
          </cell>
          <cell r="J278"/>
          <cell r="K278"/>
          <cell r="L278"/>
          <cell r="M278"/>
          <cell r="N278"/>
          <cell r="O278"/>
          <cell r="P278"/>
          <cell r="Q278"/>
          <cell r="R278"/>
          <cell r="S278"/>
          <cell r="T278"/>
          <cell r="U278">
            <v>9</v>
          </cell>
          <cell r="V278" t="str">
            <v>Run to Failure</v>
          </cell>
          <cell r="W278" t="str">
            <v>do not have</v>
          </cell>
        </row>
        <row r="279">
          <cell r="D279" t="str">
            <v>MEM-PRO-010-P3A-AEQ-6531</v>
          </cell>
          <cell r="E279" t="str">
            <v>MP3A-NE COLLECTOR BLOWBACK FAN</v>
          </cell>
          <cell r="F279" t="str">
            <v>shared systems</v>
          </cell>
          <cell r="G279" t="str">
            <v>OLD PHASE3A</v>
          </cell>
          <cell r="H279" t="str">
            <v>ABANDONED EQUIPMENT</v>
          </cell>
          <cell r="I279" t="str">
            <v>Motor AC</v>
          </cell>
          <cell r="J279"/>
          <cell r="K279"/>
          <cell r="L279"/>
          <cell r="M279"/>
          <cell r="N279"/>
          <cell r="O279"/>
          <cell r="P279"/>
          <cell r="Q279"/>
          <cell r="R279"/>
          <cell r="S279"/>
          <cell r="T279"/>
          <cell r="U279">
            <v>9</v>
          </cell>
          <cell r="V279" t="str">
            <v>Run to Failure</v>
          </cell>
          <cell r="W279" t="str">
            <v>do not have</v>
          </cell>
        </row>
        <row r="280">
          <cell r="D280" t="str">
            <v>MEM-PRO-010-P3A-AEQ-6532</v>
          </cell>
          <cell r="E280" t="str">
            <v>MP3A-NE COLLECTOR TURNHEAD DRIVE</v>
          </cell>
          <cell r="F280" t="str">
            <v>shared systems</v>
          </cell>
          <cell r="G280" t="str">
            <v>OLD PHASE3A</v>
          </cell>
          <cell r="H280" t="str">
            <v>ABANDONED EQUIPMENT</v>
          </cell>
          <cell r="I280"/>
          <cell r="J280"/>
          <cell r="K280"/>
          <cell r="L280"/>
          <cell r="M280"/>
          <cell r="N280"/>
          <cell r="O280"/>
          <cell r="P280"/>
          <cell r="Q280"/>
          <cell r="R280"/>
          <cell r="S280"/>
          <cell r="T280"/>
          <cell r="U280">
            <v>9</v>
          </cell>
          <cell r="V280" t="str">
            <v>Run to Failure</v>
          </cell>
          <cell r="W280" t="str">
            <v>do not have</v>
          </cell>
        </row>
        <row r="281">
          <cell r="D281" t="str">
            <v>MEM-PRO-010-P3A-AEQ-6539</v>
          </cell>
          <cell r="E281" t="str">
            <v>MP3A-NE COLLECTOR RFV</v>
          </cell>
          <cell r="F281" t="str">
            <v>shared systems</v>
          </cell>
          <cell r="G281" t="str">
            <v>OLD PHASE3A</v>
          </cell>
          <cell r="H281" t="str">
            <v>ABANDONED EQUIPMENT</v>
          </cell>
          <cell r="I281" t="str">
            <v>Motor AC</v>
          </cell>
          <cell r="J281"/>
          <cell r="K281"/>
          <cell r="L281"/>
          <cell r="M281"/>
          <cell r="N281"/>
          <cell r="O281"/>
          <cell r="P281"/>
          <cell r="Q281"/>
          <cell r="R281"/>
          <cell r="S281"/>
          <cell r="T281"/>
          <cell r="U281">
            <v>9</v>
          </cell>
          <cell r="V281" t="str">
            <v>Run to Failure</v>
          </cell>
          <cell r="W281" t="str">
            <v>do not have</v>
          </cell>
        </row>
        <row r="282">
          <cell r="D282" t="str">
            <v>MEM-PRO-010-P3A-AEQ-6545</v>
          </cell>
          <cell r="E282" t="str">
            <v>MP3A-NORTH EXHAUST FAN</v>
          </cell>
          <cell r="F282" t="str">
            <v>shared systems</v>
          </cell>
          <cell r="G282" t="str">
            <v>OLD PHASE3A</v>
          </cell>
          <cell r="H282" t="str">
            <v>ABANDONED EQUIPMENT</v>
          </cell>
          <cell r="I282" t="str">
            <v>Motor AC</v>
          </cell>
          <cell r="J282"/>
          <cell r="K282"/>
          <cell r="L282"/>
          <cell r="M282"/>
          <cell r="N282"/>
          <cell r="O282"/>
          <cell r="P282"/>
          <cell r="Q282"/>
          <cell r="R282"/>
          <cell r="S282"/>
          <cell r="T282"/>
          <cell r="U282">
            <v>9</v>
          </cell>
          <cell r="V282" t="str">
            <v>Run to Failure</v>
          </cell>
          <cell r="W282" t="str">
            <v>do not have</v>
          </cell>
        </row>
        <row r="283">
          <cell r="D283" t="str">
            <v>MEM-PRO-010-P3A-AEQ-6549</v>
          </cell>
          <cell r="E283" t="str">
            <v>MP3A-NORTH EXHAUST COOLING FAN</v>
          </cell>
          <cell r="F283" t="str">
            <v>shared systems</v>
          </cell>
          <cell r="G283" t="str">
            <v>OLD PHASE3A</v>
          </cell>
          <cell r="H283" t="str">
            <v>ABANDONED EQUIPMENT</v>
          </cell>
          <cell r="I283" t="str">
            <v>Motor AC</v>
          </cell>
          <cell r="J283"/>
          <cell r="K283"/>
          <cell r="L283"/>
          <cell r="M283"/>
          <cell r="N283"/>
          <cell r="O283"/>
          <cell r="P283"/>
          <cell r="Q283"/>
          <cell r="R283"/>
          <cell r="S283"/>
          <cell r="T283"/>
          <cell r="U283">
            <v>9</v>
          </cell>
          <cell r="V283" t="str">
            <v>Run to Failure</v>
          </cell>
          <cell r="W283" t="str">
            <v>do not have</v>
          </cell>
        </row>
        <row r="284">
          <cell r="D284" t="str">
            <v>MEM-PRO-010-P3A-AEQ-6551</v>
          </cell>
          <cell r="E284" t="str">
            <v>MP3A-NW COLLECTOR BLOWBACK FAN</v>
          </cell>
          <cell r="F284" t="str">
            <v>shared systems</v>
          </cell>
          <cell r="G284" t="str">
            <v>OLD PHASE3A</v>
          </cell>
          <cell r="H284" t="str">
            <v>ABANDONED EQUIPMENT</v>
          </cell>
          <cell r="I284" t="str">
            <v>Motor AC</v>
          </cell>
          <cell r="J284"/>
          <cell r="K284"/>
          <cell r="L284"/>
          <cell r="M284"/>
          <cell r="N284"/>
          <cell r="O284"/>
          <cell r="P284"/>
          <cell r="Q284"/>
          <cell r="R284"/>
          <cell r="S284"/>
          <cell r="T284"/>
          <cell r="U284">
            <v>9</v>
          </cell>
          <cell r="V284" t="str">
            <v>Run to Failure</v>
          </cell>
          <cell r="W284" t="str">
            <v>do not have</v>
          </cell>
        </row>
        <row r="285">
          <cell r="D285" t="str">
            <v>MEM-PRO-010-P3A-AEQ-6552</v>
          </cell>
          <cell r="E285" t="str">
            <v>MP3A-NW COLLECTOR TURNHEAD DRIVE</v>
          </cell>
          <cell r="F285" t="str">
            <v>shared systems</v>
          </cell>
          <cell r="G285" t="str">
            <v>OLD PHASE3A</v>
          </cell>
          <cell r="H285" t="str">
            <v>ABANDONED EQUIPMENT</v>
          </cell>
          <cell r="I285"/>
          <cell r="J285"/>
          <cell r="K285"/>
          <cell r="L285"/>
          <cell r="M285"/>
          <cell r="N285"/>
          <cell r="O285"/>
          <cell r="P285"/>
          <cell r="Q285"/>
          <cell r="R285"/>
          <cell r="S285"/>
          <cell r="T285"/>
          <cell r="U285">
            <v>9</v>
          </cell>
          <cell r="V285" t="str">
            <v>Run to Failure</v>
          </cell>
          <cell r="W285" t="str">
            <v>do not have</v>
          </cell>
        </row>
        <row r="286">
          <cell r="D286" t="str">
            <v>MEM-PRO-010-UTL-PRW-6556</v>
          </cell>
          <cell r="E286" t="str">
            <v>MSS-140 DEG WTR TK SOUTH PUMP</v>
          </cell>
          <cell r="F286" t="str">
            <v>shared systems</v>
          </cell>
          <cell r="G286" t="str">
            <v>UTILITIES</v>
          </cell>
          <cell r="H286" t="str">
            <v>Process Water</v>
          </cell>
          <cell r="I286" t="str">
            <v>Motor AC</v>
          </cell>
          <cell r="J286"/>
          <cell r="K286"/>
          <cell r="L286"/>
          <cell r="M286"/>
          <cell r="N286"/>
          <cell r="O286"/>
          <cell r="P286"/>
          <cell r="Q286"/>
          <cell r="R286"/>
          <cell r="S286"/>
          <cell r="T286"/>
          <cell r="U286">
            <v>9</v>
          </cell>
          <cell r="V286" t="str">
            <v>Run to Failure</v>
          </cell>
          <cell r="W286"/>
        </row>
        <row r="287">
          <cell r="D287" t="str">
            <v>MEM-PRO-010-UTL-PRW-6557</v>
          </cell>
          <cell r="E287" t="str">
            <v>MSS-140 DEG WTR TK NORTH PUMP</v>
          </cell>
          <cell r="F287" t="str">
            <v>shared systems</v>
          </cell>
          <cell r="G287" t="str">
            <v>UTILITIES</v>
          </cell>
          <cell r="H287" t="str">
            <v>Process Water</v>
          </cell>
          <cell r="I287" t="str">
            <v>Motor AC</v>
          </cell>
          <cell r="J287"/>
          <cell r="K287"/>
          <cell r="L287"/>
          <cell r="M287"/>
          <cell r="N287"/>
          <cell r="O287"/>
          <cell r="P287"/>
          <cell r="Q287"/>
          <cell r="R287"/>
          <cell r="S287"/>
          <cell r="T287"/>
          <cell r="U287">
            <v>9</v>
          </cell>
          <cell r="V287" t="str">
            <v>Run to Failure</v>
          </cell>
          <cell r="W287"/>
        </row>
        <row r="288">
          <cell r="D288" t="str">
            <v>MEM-PRO-010-UTL-PRW-6558</v>
          </cell>
          <cell r="E288" t="str">
            <v>MSS-140 DEG WTR TK WASHDOWN HI-P PUMP</v>
          </cell>
          <cell r="F288" t="str">
            <v>shared systems</v>
          </cell>
          <cell r="G288" t="str">
            <v>UTILITIES</v>
          </cell>
          <cell r="H288" t="str">
            <v>Process Water</v>
          </cell>
          <cell r="I288" t="str">
            <v>Motor AC</v>
          </cell>
          <cell r="J288"/>
          <cell r="K288"/>
          <cell r="L288"/>
          <cell r="M288"/>
          <cell r="N288"/>
          <cell r="O288"/>
          <cell r="P288"/>
          <cell r="Q288"/>
          <cell r="R288"/>
          <cell r="S288"/>
          <cell r="T288"/>
          <cell r="U288">
            <v>9</v>
          </cell>
          <cell r="V288" t="str">
            <v>Run to Failure</v>
          </cell>
          <cell r="W288"/>
        </row>
        <row r="289">
          <cell r="D289" t="str">
            <v>MEM-PRO-010-P3A-AEQ-6559</v>
          </cell>
          <cell r="E289" t="str">
            <v>MP3A-NW COLLECTOR RFV</v>
          </cell>
          <cell r="F289" t="str">
            <v>shared systems</v>
          </cell>
          <cell r="G289" t="str">
            <v>OLD PHASE3A</v>
          </cell>
          <cell r="H289" t="str">
            <v>ABANDONED EQUIPMENT</v>
          </cell>
          <cell r="I289" t="str">
            <v>Motor AC</v>
          </cell>
          <cell r="J289"/>
          <cell r="K289"/>
          <cell r="L289"/>
          <cell r="M289"/>
          <cell r="N289"/>
          <cell r="O289"/>
          <cell r="P289"/>
          <cell r="Q289"/>
          <cell r="R289"/>
          <cell r="S289"/>
          <cell r="T289"/>
          <cell r="U289">
            <v>9</v>
          </cell>
          <cell r="V289" t="str">
            <v>Run to Failure</v>
          </cell>
          <cell r="W289" t="str">
            <v>do not have</v>
          </cell>
        </row>
        <row r="290">
          <cell r="D290" t="str">
            <v>MEM-PRO-010-UTL-PRW-6559</v>
          </cell>
          <cell r="E290" t="str">
            <v>MSS-140 DEGREE WATER TANK</v>
          </cell>
          <cell r="F290" t="str">
            <v>shared systems</v>
          </cell>
          <cell r="G290" t="str">
            <v>UTILITIES</v>
          </cell>
          <cell r="H290" t="str">
            <v>Process Water</v>
          </cell>
          <cell r="I290" t="str">
            <v>Tank</v>
          </cell>
          <cell r="J290"/>
          <cell r="K290"/>
          <cell r="L290"/>
          <cell r="M290"/>
          <cell r="N290"/>
          <cell r="O290"/>
          <cell r="P290"/>
          <cell r="Q290"/>
          <cell r="R290"/>
          <cell r="S290"/>
          <cell r="T290" t="str">
            <v>Main Plant 140 deg F Tank Temperature</v>
          </cell>
          <cell r="U290">
            <v>8</v>
          </cell>
          <cell r="V290" t="str">
            <v>Stratagy</v>
          </cell>
          <cell r="W290"/>
        </row>
        <row r="291">
          <cell r="D291" t="str">
            <v>MEM-PRO-010-P3A-AEQ-6563</v>
          </cell>
          <cell r="E291" t="str">
            <v>MP3A-SWECO OVERS DCE RFV</v>
          </cell>
          <cell r="F291" t="str">
            <v>shared systems</v>
          </cell>
          <cell r="G291" t="str">
            <v>OLD PHASE3A</v>
          </cell>
          <cell r="H291" t="str">
            <v>ABANDONED EQUIPMENT</v>
          </cell>
          <cell r="I291" t="str">
            <v>Motor AC</v>
          </cell>
          <cell r="J291"/>
          <cell r="K291"/>
          <cell r="L291"/>
          <cell r="M291"/>
          <cell r="N291"/>
          <cell r="O291"/>
          <cell r="P291"/>
          <cell r="Q291"/>
          <cell r="R291"/>
          <cell r="S291"/>
          <cell r="T291"/>
          <cell r="U291">
            <v>9</v>
          </cell>
          <cell r="V291" t="str">
            <v>Run to Failure</v>
          </cell>
          <cell r="W291" t="str">
            <v>do not have</v>
          </cell>
        </row>
        <row r="292">
          <cell r="D292" t="str">
            <v>MEM-PRO-010-P3A-AEQ-6565</v>
          </cell>
          <cell r="E292" t="str">
            <v>MP3A-SWECO OVERS GRINDING FAN</v>
          </cell>
          <cell r="F292" t="str">
            <v>shared systems</v>
          </cell>
          <cell r="G292" t="str">
            <v>OLD PHASE3A</v>
          </cell>
          <cell r="H292" t="str">
            <v>ABANDONED EQUIPMENT</v>
          </cell>
          <cell r="I292" t="str">
            <v>Motor AC</v>
          </cell>
          <cell r="J292"/>
          <cell r="K292"/>
          <cell r="L292"/>
          <cell r="M292"/>
          <cell r="N292"/>
          <cell r="O292"/>
          <cell r="P292"/>
          <cell r="Q292"/>
          <cell r="R292"/>
          <cell r="S292"/>
          <cell r="T292"/>
          <cell r="U292">
            <v>9</v>
          </cell>
          <cell r="V292" t="str">
            <v>Run to Failure</v>
          </cell>
          <cell r="W292" t="str">
            <v>do not have</v>
          </cell>
        </row>
        <row r="293">
          <cell r="D293" t="str">
            <v>MEM-PRO-010-P3A-AEQ-6571</v>
          </cell>
          <cell r="E293" t="str">
            <v>MP3A-SE COLLECTOR BLOWBACK FAN</v>
          </cell>
          <cell r="F293" t="str">
            <v>shared systems</v>
          </cell>
          <cell r="G293" t="str">
            <v>OLD PHASE3A</v>
          </cell>
          <cell r="H293" t="str">
            <v>ABANDONED EQUIPMENT</v>
          </cell>
          <cell r="I293" t="str">
            <v>Motor AC</v>
          </cell>
          <cell r="J293"/>
          <cell r="K293"/>
          <cell r="L293"/>
          <cell r="M293"/>
          <cell r="N293"/>
          <cell r="O293"/>
          <cell r="P293"/>
          <cell r="Q293"/>
          <cell r="R293"/>
          <cell r="S293"/>
          <cell r="T293"/>
          <cell r="U293">
            <v>9</v>
          </cell>
          <cell r="V293" t="str">
            <v>Run to Failure</v>
          </cell>
          <cell r="W293" t="str">
            <v>do not have</v>
          </cell>
        </row>
        <row r="294">
          <cell r="D294" t="str">
            <v>MEM-PRO-010-P3A-AEQ-6572</v>
          </cell>
          <cell r="E294" t="str">
            <v>MP3A-SE COLLECTOR TURNHEAD DRIVE</v>
          </cell>
          <cell r="F294" t="str">
            <v>shared systems</v>
          </cell>
          <cell r="G294" t="str">
            <v>OLD PHASE3A</v>
          </cell>
          <cell r="H294" t="str">
            <v>ABANDONED EQUIPMENT</v>
          </cell>
          <cell r="I294"/>
          <cell r="J294"/>
          <cell r="K294"/>
          <cell r="L294"/>
          <cell r="M294"/>
          <cell r="N294"/>
          <cell r="O294"/>
          <cell r="P294"/>
          <cell r="Q294"/>
          <cell r="R294"/>
          <cell r="S294"/>
          <cell r="T294"/>
          <cell r="U294">
            <v>9</v>
          </cell>
          <cell r="V294" t="str">
            <v>Run to Failure</v>
          </cell>
          <cell r="W294" t="str">
            <v>do not have</v>
          </cell>
        </row>
        <row r="295">
          <cell r="D295" t="str">
            <v>MEM-PRO-010-P3A-AEQ-6579</v>
          </cell>
          <cell r="E295" t="str">
            <v>MP3A-SE COLLECTOR RFV</v>
          </cell>
          <cell r="F295" t="str">
            <v>shared systems</v>
          </cell>
          <cell r="G295" t="str">
            <v>OLD PHASE3A</v>
          </cell>
          <cell r="H295" t="str">
            <v>ABANDONED EQUIPMENT</v>
          </cell>
          <cell r="I295" t="str">
            <v>Motor AC</v>
          </cell>
          <cell r="J295"/>
          <cell r="K295"/>
          <cell r="L295"/>
          <cell r="M295"/>
          <cell r="N295"/>
          <cell r="O295"/>
          <cell r="P295"/>
          <cell r="Q295"/>
          <cell r="R295"/>
          <cell r="S295"/>
          <cell r="T295"/>
          <cell r="U295">
            <v>9</v>
          </cell>
          <cell r="V295" t="str">
            <v>Run to Failure</v>
          </cell>
          <cell r="W295" t="str">
            <v>do not have</v>
          </cell>
        </row>
        <row r="296">
          <cell r="D296" t="str">
            <v>MEM-PRO-010-P3A-AEQ-6585</v>
          </cell>
          <cell r="E296" t="str">
            <v>MP3A-SOUTH EXHAUST FAN</v>
          </cell>
          <cell r="F296" t="str">
            <v>shared systems</v>
          </cell>
          <cell r="G296" t="str">
            <v>OLD PHASE3A</v>
          </cell>
          <cell r="H296" t="str">
            <v>ABANDONED EQUIPMENT</v>
          </cell>
          <cell r="I296" t="str">
            <v>Motor AC</v>
          </cell>
          <cell r="J296"/>
          <cell r="K296"/>
          <cell r="L296"/>
          <cell r="M296"/>
          <cell r="N296"/>
          <cell r="O296"/>
          <cell r="P296"/>
          <cell r="Q296"/>
          <cell r="R296"/>
          <cell r="S296"/>
          <cell r="T296"/>
          <cell r="U296">
            <v>9</v>
          </cell>
          <cell r="V296" t="str">
            <v>Run to Failure</v>
          </cell>
          <cell r="W296" t="str">
            <v>do not have</v>
          </cell>
        </row>
        <row r="297">
          <cell r="D297" t="str">
            <v>MEM-PRO-010-P3A-AEQ-6589</v>
          </cell>
          <cell r="E297" t="str">
            <v>MP3A-SOUTH EXHAUST COOLING FAN</v>
          </cell>
          <cell r="F297" t="str">
            <v>shared systems</v>
          </cell>
          <cell r="G297" t="str">
            <v>OLD PHASE3A</v>
          </cell>
          <cell r="H297" t="str">
            <v>ABANDONED EQUIPMENT</v>
          </cell>
          <cell r="I297" t="str">
            <v>Motor AC</v>
          </cell>
          <cell r="J297"/>
          <cell r="K297"/>
          <cell r="L297"/>
          <cell r="M297"/>
          <cell r="N297"/>
          <cell r="O297"/>
          <cell r="P297"/>
          <cell r="Q297"/>
          <cell r="R297"/>
          <cell r="S297"/>
          <cell r="T297"/>
          <cell r="U297">
            <v>9</v>
          </cell>
          <cell r="V297" t="str">
            <v>Run to Failure</v>
          </cell>
          <cell r="W297" t="str">
            <v>do not have</v>
          </cell>
        </row>
        <row r="298">
          <cell r="D298" t="str">
            <v>MEM-PRO-010-P3A-AEQ-6591</v>
          </cell>
          <cell r="E298" t="str">
            <v>MP3A-SW COLLECTOR BLOWBACK FAN</v>
          </cell>
          <cell r="F298" t="str">
            <v>shared systems</v>
          </cell>
          <cell r="G298" t="str">
            <v>OLD PHASE3A</v>
          </cell>
          <cell r="H298" t="str">
            <v>ABANDONED EQUIPMENT</v>
          </cell>
          <cell r="I298"/>
          <cell r="J298"/>
          <cell r="K298"/>
          <cell r="L298"/>
          <cell r="M298"/>
          <cell r="N298"/>
          <cell r="O298"/>
          <cell r="P298"/>
          <cell r="Q298"/>
          <cell r="R298"/>
          <cell r="S298"/>
          <cell r="T298"/>
          <cell r="U298">
            <v>9</v>
          </cell>
          <cell r="V298" t="str">
            <v>Run to Failure</v>
          </cell>
          <cell r="W298" t="str">
            <v>do not have</v>
          </cell>
        </row>
        <row r="299">
          <cell r="D299" t="str">
            <v>MEM-PRO-010-P3A-AEQ-6592</v>
          </cell>
          <cell r="E299" t="str">
            <v>MP3A-SW COLLECTOR TURNHEAD DRIVE</v>
          </cell>
          <cell r="F299" t="str">
            <v>shared systems</v>
          </cell>
          <cell r="G299" t="str">
            <v>OLD PHASE3A</v>
          </cell>
          <cell r="H299" t="str">
            <v>ABANDONED EQUIPMENT</v>
          </cell>
          <cell r="I299"/>
          <cell r="J299"/>
          <cell r="K299"/>
          <cell r="L299"/>
          <cell r="M299"/>
          <cell r="N299"/>
          <cell r="O299"/>
          <cell r="P299"/>
          <cell r="Q299"/>
          <cell r="R299"/>
          <cell r="S299"/>
          <cell r="T299"/>
          <cell r="U299">
            <v>9</v>
          </cell>
          <cell r="V299" t="str">
            <v>Run to Failure</v>
          </cell>
          <cell r="W299" t="str">
            <v>do not have</v>
          </cell>
        </row>
        <row r="300">
          <cell r="D300" t="str">
            <v>MEM-PRO-010-P3A-AEQ-6599</v>
          </cell>
          <cell r="E300" t="str">
            <v>MP3A-SW COLLECTOR RFV</v>
          </cell>
          <cell r="F300" t="str">
            <v>shared systems</v>
          </cell>
          <cell r="G300" t="str">
            <v>OLD PHASE3A</v>
          </cell>
          <cell r="H300" t="str">
            <v>ABANDONED EQUIPMENT</v>
          </cell>
          <cell r="I300"/>
          <cell r="J300"/>
          <cell r="K300"/>
          <cell r="L300"/>
          <cell r="M300"/>
          <cell r="N300"/>
          <cell r="O300"/>
          <cell r="P300"/>
          <cell r="Q300"/>
          <cell r="R300"/>
          <cell r="S300"/>
          <cell r="T300"/>
          <cell r="U300">
            <v>9</v>
          </cell>
          <cell r="V300" t="str">
            <v>Run to Failure</v>
          </cell>
          <cell r="W300" t="str">
            <v>do not have</v>
          </cell>
        </row>
        <row r="301">
          <cell r="D301" t="str">
            <v>MEM-PRO-010-P3A-AEQ-6621</v>
          </cell>
          <cell r="E301" t="str">
            <v>MP3A-TURBO-SCREEN CLASSIFIER RFV</v>
          </cell>
          <cell r="F301" t="str">
            <v>shared systems</v>
          </cell>
          <cell r="G301" t="str">
            <v>OLD PHASE3A</v>
          </cell>
          <cell r="H301" t="str">
            <v>ABANDONED EQUIPMENT</v>
          </cell>
          <cell r="I301" t="str">
            <v>Motor AC</v>
          </cell>
          <cell r="J301"/>
          <cell r="K301"/>
          <cell r="L301"/>
          <cell r="M301"/>
          <cell r="N301"/>
          <cell r="O301"/>
          <cell r="P301"/>
          <cell r="Q301"/>
          <cell r="R301"/>
          <cell r="S301"/>
          <cell r="T301"/>
          <cell r="U301">
            <v>9</v>
          </cell>
          <cell r="V301" t="str">
            <v>Run to Failure</v>
          </cell>
          <cell r="W301" t="str">
            <v>do not have</v>
          </cell>
        </row>
        <row r="302">
          <cell r="D302" t="str">
            <v>MEM-PRO-010-P3A-AEQ-6708</v>
          </cell>
          <cell r="E302" t="str">
            <v>MP3A-HX CIRC. PUMP</v>
          </cell>
          <cell r="F302" t="str">
            <v>shared systems</v>
          </cell>
          <cell r="G302" t="str">
            <v>OLD PHASE3A</v>
          </cell>
          <cell r="H302" t="str">
            <v>ABANDONED EQUIPMENT</v>
          </cell>
          <cell r="I302" t="str">
            <v>Motor AC</v>
          </cell>
          <cell r="J302"/>
          <cell r="K302"/>
          <cell r="L302"/>
          <cell r="M302"/>
          <cell r="N302"/>
          <cell r="O302"/>
          <cell r="P302"/>
          <cell r="Q302"/>
          <cell r="R302"/>
          <cell r="S302"/>
          <cell r="T302"/>
          <cell r="U302">
            <v>9</v>
          </cell>
          <cell r="V302" t="str">
            <v>Run to Failure</v>
          </cell>
          <cell r="W302" t="str">
            <v>do not have</v>
          </cell>
        </row>
        <row r="303">
          <cell r="D303" t="str">
            <v>MEM-PRO-010-P3A-AEQ-6755</v>
          </cell>
          <cell r="E303" t="str">
            <v>MP3A-CAUSTIC TANK</v>
          </cell>
          <cell r="F303" t="str">
            <v>shared systems</v>
          </cell>
          <cell r="G303" t="str">
            <v>OLD PHASE3A</v>
          </cell>
          <cell r="H303" t="str">
            <v>ABANDONED EQUIPMENT</v>
          </cell>
          <cell r="I303" t="str">
            <v>Tank</v>
          </cell>
          <cell r="J303"/>
          <cell r="K303"/>
          <cell r="L303"/>
          <cell r="M303"/>
          <cell r="N303"/>
          <cell r="O303"/>
          <cell r="P303"/>
          <cell r="Q303"/>
          <cell r="R303"/>
          <cell r="S303"/>
          <cell r="T303"/>
          <cell r="U303">
            <v>9</v>
          </cell>
          <cell r="V303" t="str">
            <v>Run to Failure</v>
          </cell>
          <cell r="W303" t="str">
            <v>do not have</v>
          </cell>
        </row>
        <row r="304">
          <cell r="D304" t="str">
            <v>MEM-PRO-010-MDU-AEQ-6773</v>
          </cell>
          <cell r="E304" t="str">
            <v>MMDU-CIP RETURN PUMP</v>
          </cell>
          <cell r="F304" t="str">
            <v>shared systems</v>
          </cell>
          <cell r="G304" t="str">
            <v>OLD MDU</v>
          </cell>
          <cell r="H304" t="str">
            <v>ABANDONED EQUIPMENT</v>
          </cell>
          <cell r="I304" t="str">
            <v>Motor AC</v>
          </cell>
          <cell r="J304"/>
          <cell r="K304"/>
          <cell r="L304"/>
          <cell r="M304"/>
          <cell r="N304"/>
          <cell r="O304"/>
          <cell r="P304"/>
          <cell r="Q304"/>
          <cell r="R304"/>
          <cell r="S304"/>
          <cell r="T304"/>
          <cell r="U304">
            <v>9</v>
          </cell>
          <cell r="V304" t="str">
            <v>Run to Failure</v>
          </cell>
          <cell r="W304" t="str">
            <v>do not have</v>
          </cell>
        </row>
        <row r="305">
          <cell r="D305" t="str">
            <v>MEM-PRO-010-MDU-AEQ-6779</v>
          </cell>
          <cell r="E305" t="str">
            <v>MMDU-CIP RETURN PUMP</v>
          </cell>
          <cell r="F305" t="str">
            <v>shared systems</v>
          </cell>
          <cell r="G305" t="str">
            <v>OLD MDU</v>
          </cell>
          <cell r="H305" t="str">
            <v>ABANDONED EQUIPMENT</v>
          </cell>
          <cell r="I305" t="str">
            <v>Motor AC</v>
          </cell>
          <cell r="J305"/>
          <cell r="K305"/>
          <cell r="L305"/>
          <cell r="M305"/>
          <cell r="N305"/>
          <cell r="O305"/>
          <cell r="P305"/>
          <cell r="Q305"/>
          <cell r="R305"/>
          <cell r="S305"/>
          <cell r="T305"/>
          <cell r="U305">
            <v>9</v>
          </cell>
          <cell r="V305" t="str">
            <v>Run to Failure</v>
          </cell>
          <cell r="W305" t="str">
            <v>do not have</v>
          </cell>
        </row>
        <row r="306">
          <cell r="D306" t="str">
            <v>MEM-PRO-010-MDU-AEQ-6888</v>
          </cell>
          <cell r="E306" t="str">
            <v>MMDU-DRYER EXPANSION TANK</v>
          </cell>
          <cell r="F306" t="str">
            <v>shared systems</v>
          </cell>
          <cell r="G306" t="str">
            <v>OLD MDU</v>
          </cell>
          <cell r="H306" t="str">
            <v>ABANDONED EQUIPMENT</v>
          </cell>
          <cell r="I306"/>
          <cell r="J306"/>
          <cell r="K306"/>
          <cell r="L306"/>
          <cell r="M306"/>
          <cell r="N306"/>
          <cell r="O306"/>
          <cell r="P306"/>
          <cell r="Q306"/>
          <cell r="R306"/>
          <cell r="S306"/>
          <cell r="T306"/>
          <cell r="U306">
            <v>9</v>
          </cell>
          <cell r="V306" t="str">
            <v>Run to Failure</v>
          </cell>
          <cell r="W306" t="str">
            <v>do not have</v>
          </cell>
        </row>
        <row r="307">
          <cell r="D307" t="str">
            <v>MEM-PRO-010-MDU-AEQ-6960</v>
          </cell>
          <cell r="E307" t="str">
            <v>MMDU-DRY FORCED DRAFT FAN FLOW CNTRL VLV</v>
          </cell>
          <cell r="F307" t="str">
            <v>shared systems</v>
          </cell>
          <cell r="G307" t="str">
            <v>OLD MDU</v>
          </cell>
          <cell r="H307" t="str">
            <v>ABANDONED EQUIPMENT</v>
          </cell>
          <cell r="I307"/>
          <cell r="J307"/>
          <cell r="K307"/>
          <cell r="L307"/>
          <cell r="M307"/>
          <cell r="N307"/>
          <cell r="O307"/>
          <cell r="P307"/>
          <cell r="Q307"/>
          <cell r="R307"/>
          <cell r="S307"/>
          <cell r="T307"/>
          <cell r="U307">
            <v>9</v>
          </cell>
          <cell r="V307" t="str">
            <v>Run to Failure</v>
          </cell>
          <cell r="W307" t="str">
            <v>do not have</v>
          </cell>
        </row>
        <row r="308">
          <cell r="D308" t="str">
            <v>MEM-PRO-010-MDU-AEQ-6962</v>
          </cell>
          <cell r="E308" t="str">
            <v>MMDU-COMBUSTION AIR FAN #1</v>
          </cell>
          <cell r="F308" t="str">
            <v>shared systems</v>
          </cell>
          <cell r="G308" t="str">
            <v>OLD MDU</v>
          </cell>
          <cell r="H308" t="str">
            <v>ABANDONED EQUIPMENT</v>
          </cell>
          <cell r="I308"/>
          <cell r="J308"/>
          <cell r="K308"/>
          <cell r="L308"/>
          <cell r="M308"/>
          <cell r="N308"/>
          <cell r="O308"/>
          <cell r="P308"/>
          <cell r="Q308"/>
          <cell r="R308"/>
          <cell r="S308"/>
          <cell r="T308"/>
          <cell r="U308">
            <v>9</v>
          </cell>
          <cell r="V308" t="str">
            <v>Run to Failure</v>
          </cell>
          <cell r="W308" t="str">
            <v>do not have</v>
          </cell>
        </row>
        <row r="309">
          <cell r="D309" t="str">
            <v>MEM-PRO-010-MDU-AEQ-6963</v>
          </cell>
          <cell r="E309" t="str">
            <v>MMDU-COMBUSTION AIR FAN #2</v>
          </cell>
          <cell r="F309" t="str">
            <v>shared systems</v>
          </cell>
          <cell r="G309" t="str">
            <v>OLD MDU</v>
          </cell>
          <cell r="H309" t="str">
            <v>ABANDONED EQUIPMENT</v>
          </cell>
          <cell r="I309"/>
          <cell r="J309"/>
          <cell r="K309"/>
          <cell r="L309"/>
          <cell r="M309"/>
          <cell r="N309"/>
          <cell r="O309"/>
          <cell r="P309"/>
          <cell r="Q309"/>
          <cell r="R309"/>
          <cell r="S309"/>
          <cell r="T309"/>
          <cell r="U309">
            <v>9</v>
          </cell>
          <cell r="V309" t="str">
            <v>Run to Failure</v>
          </cell>
          <cell r="W309" t="str">
            <v>do not have</v>
          </cell>
        </row>
        <row r="310">
          <cell r="D310" t="str">
            <v>MEM-PRO-010-MDU-AEQ-7008</v>
          </cell>
          <cell r="E310" t="str">
            <v>MMDU-#2 FLAKE BIN RFV</v>
          </cell>
          <cell r="F310" t="str">
            <v>shared systems</v>
          </cell>
          <cell r="G310" t="str">
            <v>OLD MDU</v>
          </cell>
          <cell r="H310" t="str">
            <v>ABANDONED EQUIPMENT</v>
          </cell>
          <cell r="I310" t="str">
            <v>Motor AC</v>
          </cell>
          <cell r="J310"/>
          <cell r="K310"/>
          <cell r="L310"/>
          <cell r="M310"/>
          <cell r="N310"/>
          <cell r="O310"/>
          <cell r="P310"/>
          <cell r="Q310"/>
          <cell r="R310"/>
          <cell r="S310"/>
          <cell r="T310"/>
          <cell r="U310">
            <v>9</v>
          </cell>
          <cell r="V310" t="str">
            <v>Run to Failure</v>
          </cell>
          <cell r="W310" t="str">
            <v>do not have</v>
          </cell>
        </row>
        <row r="311">
          <cell r="D311" t="str">
            <v>MEM-PRO-010-MDU-AEQ-7009</v>
          </cell>
          <cell r="E311" t="str">
            <v>MMDU-#4 FLAKE BIN RFV</v>
          </cell>
          <cell r="F311" t="str">
            <v>shared systems</v>
          </cell>
          <cell r="G311" t="str">
            <v>OLD MDU</v>
          </cell>
          <cell r="H311" t="str">
            <v>ABANDONED EQUIPMENT</v>
          </cell>
          <cell r="I311" t="str">
            <v>Motor AC</v>
          </cell>
          <cell r="J311"/>
          <cell r="K311"/>
          <cell r="L311"/>
          <cell r="M311"/>
          <cell r="N311"/>
          <cell r="O311"/>
          <cell r="P311"/>
          <cell r="Q311"/>
          <cell r="R311"/>
          <cell r="S311"/>
          <cell r="T311"/>
          <cell r="U311">
            <v>9</v>
          </cell>
          <cell r="V311" t="str">
            <v>Run to Failure</v>
          </cell>
          <cell r="W311" t="str">
            <v>do not have</v>
          </cell>
        </row>
        <row r="312">
          <cell r="D312" t="str">
            <v>MEM-PRO-010-MDU-AEQ-7014</v>
          </cell>
          <cell r="E312" t="str">
            <v>MMDU-FLAKE HOPPER DISCHARGE BLOWER</v>
          </cell>
          <cell r="F312" t="str">
            <v>shared systems</v>
          </cell>
          <cell r="G312" t="str">
            <v>OLD MDU</v>
          </cell>
          <cell r="H312" t="str">
            <v>ABANDONED EQUIPMENT</v>
          </cell>
          <cell r="I312" t="str">
            <v>Motor AC</v>
          </cell>
          <cell r="J312" t="str">
            <v>BLOWER ROTARY</v>
          </cell>
          <cell r="K312" t="str">
            <v>NORTH PLANT -1-NWQ</v>
          </cell>
          <cell r="L312"/>
          <cell r="M312"/>
          <cell r="N312"/>
          <cell r="O312"/>
          <cell r="P312"/>
          <cell r="Q312"/>
          <cell r="R312"/>
          <cell r="S312"/>
          <cell r="T312"/>
          <cell r="U312">
            <v>9</v>
          </cell>
          <cell r="V312" t="str">
            <v>Run to Failure</v>
          </cell>
          <cell r="W312" t="str">
            <v>do not have</v>
          </cell>
        </row>
        <row r="313">
          <cell r="D313" t="str">
            <v>MEM-PRO-010-MDU-AEQ-7018</v>
          </cell>
          <cell r="E313" t="str">
            <v>MMDU-GRINDING FLAKE COLLECTOR RJ RFV</v>
          </cell>
          <cell r="F313" t="str">
            <v>shared systems</v>
          </cell>
          <cell r="G313" t="str">
            <v>OLD MDU</v>
          </cell>
          <cell r="H313" t="str">
            <v>ABANDONED EQUIPMENT</v>
          </cell>
          <cell r="I313" t="str">
            <v>Motor AC</v>
          </cell>
          <cell r="J313"/>
          <cell r="K313"/>
          <cell r="L313"/>
          <cell r="M313"/>
          <cell r="N313"/>
          <cell r="O313"/>
          <cell r="P313"/>
          <cell r="Q313"/>
          <cell r="R313"/>
          <cell r="S313"/>
          <cell r="T313"/>
          <cell r="U313">
            <v>9</v>
          </cell>
          <cell r="V313" t="str">
            <v>Run to Failure</v>
          </cell>
          <cell r="W313" t="str">
            <v>do not have</v>
          </cell>
        </row>
        <row r="314">
          <cell r="D314" t="str">
            <v>MEM-PRO-010-MDU-AEQ-7020</v>
          </cell>
          <cell r="E314" t="str">
            <v>MMDU-#2 &amp; #4 ASP DCE FAN #1 (TO ATM)</v>
          </cell>
          <cell r="F314" t="str">
            <v>shared systems</v>
          </cell>
          <cell r="G314" t="str">
            <v>OLD MDU</v>
          </cell>
          <cell r="H314" t="str">
            <v>ABANDONED EQUIPMENT</v>
          </cell>
          <cell r="I314" t="str">
            <v>Motor AC</v>
          </cell>
          <cell r="J314"/>
          <cell r="K314"/>
          <cell r="L314"/>
          <cell r="M314"/>
          <cell r="N314"/>
          <cell r="O314"/>
          <cell r="P314"/>
          <cell r="Q314"/>
          <cell r="R314"/>
          <cell r="S314"/>
          <cell r="T314"/>
          <cell r="U314">
            <v>9</v>
          </cell>
          <cell r="V314" t="str">
            <v>Run to Failure</v>
          </cell>
          <cell r="W314" t="str">
            <v>do not have</v>
          </cell>
        </row>
        <row r="315">
          <cell r="D315" t="str">
            <v>MEM-PRO-010-MDU-AEQ-7021</v>
          </cell>
          <cell r="E315" t="str">
            <v>MMDU-#2 &amp; #4 ASP DCE FAN #2 (TO ATM)</v>
          </cell>
          <cell r="F315" t="str">
            <v>shared systems</v>
          </cell>
          <cell r="G315" t="str">
            <v>OLD MDU</v>
          </cell>
          <cell r="H315" t="str">
            <v>ABANDONED EQUIPMENT</v>
          </cell>
          <cell r="I315" t="str">
            <v>Motor AC</v>
          </cell>
          <cell r="J315"/>
          <cell r="K315"/>
          <cell r="L315"/>
          <cell r="M315"/>
          <cell r="N315"/>
          <cell r="O315"/>
          <cell r="P315"/>
          <cell r="Q315"/>
          <cell r="R315"/>
          <cell r="S315"/>
          <cell r="T315"/>
          <cell r="U315">
            <v>9</v>
          </cell>
          <cell r="V315" t="str">
            <v>Run to Failure</v>
          </cell>
          <cell r="W315" t="str">
            <v>do not have</v>
          </cell>
        </row>
        <row r="316">
          <cell r="D316" t="str">
            <v>MEM-PRO-010-MDU-AEQ-7023</v>
          </cell>
          <cell r="E316" t="str">
            <v>MP1-P1 FK BINS ASPIRATION FAN</v>
          </cell>
          <cell r="F316" t="str">
            <v>shared systems</v>
          </cell>
          <cell r="G316" t="str">
            <v>OLD MDU</v>
          </cell>
          <cell r="H316" t="str">
            <v>ABANDONED EQUIPMENT</v>
          </cell>
          <cell r="I316" t="str">
            <v>Motor AC</v>
          </cell>
          <cell r="J316"/>
          <cell r="K316"/>
          <cell r="L316"/>
          <cell r="M316"/>
          <cell r="N316"/>
          <cell r="O316"/>
          <cell r="P316"/>
          <cell r="Q316"/>
          <cell r="R316"/>
          <cell r="S316"/>
          <cell r="T316"/>
          <cell r="U316">
            <v>9</v>
          </cell>
          <cell r="V316" t="str">
            <v>Run to Failure</v>
          </cell>
          <cell r="W316" t="str">
            <v>do not have</v>
          </cell>
        </row>
        <row r="317">
          <cell r="D317" t="str">
            <v>MEM-PRO-010-MDU-AEQ-7026</v>
          </cell>
          <cell r="E317" t="str">
            <v>MMDU-Ground Flake Receiver Exhaust Fan</v>
          </cell>
          <cell r="F317" t="str">
            <v>shared systems</v>
          </cell>
          <cell r="G317" t="str">
            <v>OLD MDU</v>
          </cell>
          <cell r="H317" t="str">
            <v>ABANDONED EQUIPMENT</v>
          </cell>
          <cell r="I317" t="str">
            <v>Motor AC</v>
          </cell>
          <cell r="J317"/>
          <cell r="K317"/>
          <cell r="L317"/>
          <cell r="M317"/>
          <cell r="N317"/>
          <cell r="O317"/>
          <cell r="P317"/>
          <cell r="Q317"/>
          <cell r="R317"/>
          <cell r="S317"/>
          <cell r="T317"/>
          <cell r="U317">
            <v>9</v>
          </cell>
          <cell r="V317" t="str">
            <v>Run to Failure</v>
          </cell>
          <cell r="W317" t="str">
            <v>do not have</v>
          </cell>
        </row>
        <row r="318">
          <cell r="D318" t="str">
            <v>MEM-PRO-010-MDU-AEQ-7035</v>
          </cell>
          <cell r="E318" t="str">
            <v>MMDU-U-42" WHOLE FLAKE GRINDER</v>
          </cell>
          <cell r="F318" t="str">
            <v>shared systems</v>
          </cell>
          <cell r="G318" t="str">
            <v>OLD MDU</v>
          </cell>
          <cell r="H318" t="str">
            <v>ABANDONED EQUIPMENT</v>
          </cell>
          <cell r="I318" t="str">
            <v>Motor AC</v>
          </cell>
          <cell r="J318"/>
          <cell r="K318"/>
          <cell r="L318"/>
          <cell r="M318"/>
          <cell r="N318"/>
          <cell r="O318"/>
          <cell r="P318" t="str">
            <v>Yes</v>
          </cell>
          <cell r="Q318"/>
          <cell r="R318"/>
          <cell r="S318"/>
          <cell r="T318"/>
          <cell r="U318">
            <v>8</v>
          </cell>
          <cell r="V318" t="str">
            <v>Stratagy</v>
          </cell>
          <cell r="W318" t="str">
            <v>do not have</v>
          </cell>
        </row>
        <row r="319">
          <cell r="D319" t="str">
            <v>MEM-PRO-010-MDU-AEQ-7037</v>
          </cell>
          <cell r="E319" t="str">
            <v>MMDU-FLAKE ASP COLLECTOR EXHAUST FAN</v>
          </cell>
          <cell r="F319" t="str">
            <v>shared systems</v>
          </cell>
          <cell r="G319" t="str">
            <v>OLD MDU</v>
          </cell>
          <cell r="H319" t="str">
            <v>ABANDONED EQUIPMENT</v>
          </cell>
          <cell r="I319" t="str">
            <v>Motor AC</v>
          </cell>
          <cell r="J319"/>
          <cell r="K319"/>
          <cell r="L319"/>
          <cell r="M319"/>
          <cell r="N319"/>
          <cell r="O319"/>
          <cell r="P319"/>
          <cell r="Q319"/>
          <cell r="R319"/>
          <cell r="S319"/>
          <cell r="T319"/>
          <cell r="U319">
            <v>9</v>
          </cell>
          <cell r="V319" t="str">
            <v>Run to Failure</v>
          </cell>
          <cell r="W319" t="str">
            <v>do not have</v>
          </cell>
        </row>
        <row r="320">
          <cell r="D320" t="str">
            <v>MEM-PRO-010-PKG-SBB-7038</v>
          </cell>
          <cell r="E320" t="str">
            <v>MS2P-BB PALLET DISPENSOR CONVEYOR</v>
          </cell>
          <cell r="F320" t="str">
            <v>shared systems</v>
          </cell>
          <cell r="G320" t="str">
            <v>PACKAGING</v>
          </cell>
          <cell r="H320" t="str">
            <v>SOUTH PLANT BIG BAG</v>
          </cell>
          <cell r="I320" t="str">
            <v>Conveyor</v>
          </cell>
          <cell r="J320" t="str">
            <v>DRIVE</v>
          </cell>
          <cell r="K320" t="str">
            <v>S.Plant.L1.SE Quad</v>
          </cell>
          <cell r="L320"/>
          <cell r="M320"/>
          <cell r="N320"/>
          <cell r="O320"/>
          <cell r="P320"/>
          <cell r="Q320"/>
          <cell r="R320"/>
          <cell r="S320"/>
          <cell r="T320"/>
          <cell r="U320">
            <v>9</v>
          </cell>
          <cell r="V320" t="str">
            <v>Run to Failure</v>
          </cell>
          <cell r="W320"/>
        </row>
        <row r="321">
          <cell r="D321" t="str">
            <v>MEM-PRO-010-MDU-AEQ-7039</v>
          </cell>
          <cell r="E321" t="str">
            <v>MMDU-S. PK'ER COLL DISCH DIVERTER VALVE</v>
          </cell>
          <cell r="F321" t="str">
            <v>shared systems</v>
          </cell>
          <cell r="G321" t="str">
            <v>OLD MDU</v>
          </cell>
          <cell r="H321" t="str">
            <v>ABANDONED EQUIPMENT</v>
          </cell>
          <cell r="I321" t="str">
            <v>Valve, Power Actuated Block</v>
          </cell>
          <cell r="J321" t="str">
            <v>Conveyor</v>
          </cell>
          <cell r="K321" t="str">
            <v>S.Plant.L1.SE Quad</v>
          </cell>
          <cell r="L321"/>
          <cell r="M321"/>
          <cell r="N321"/>
          <cell r="O321"/>
          <cell r="P321"/>
          <cell r="Q321"/>
          <cell r="R321"/>
          <cell r="S321"/>
          <cell r="T321"/>
          <cell r="U321">
            <v>9</v>
          </cell>
          <cell r="V321" t="str">
            <v>Run to Failure</v>
          </cell>
          <cell r="W321" t="str">
            <v>do not have</v>
          </cell>
        </row>
        <row r="322">
          <cell r="D322" t="str">
            <v>MEM-PRO-010-PKG-SBB-7039</v>
          </cell>
          <cell r="E322" t="str">
            <v>MS2P-BB EMPTY PALLET CONVEYOR A</v>
          </cell>
          <cell r="F322" t="str">
            <v>shared systems</v>
          </cell>
          <cell r="G322" t="str">
            <v>PACKAGING</v>
          </cell>
          <cell r="H322" t="str">
            <v>SOUTH PLANT BIG BAG</v>
          </cell>
          <cell r="I322" t="str">
            <v>Conveyor</v>
          </cell>
          <cell r="J322"/>
          <cell r="K322"/>
          <cell r="L322"/>
          <cell r="M322"/>
          <cell r="N322"/>
          <cell r="O322"/>
          <cell r="P322"/>
          <cell r="Q322"/>
          <cell r="R322"/>
          <cell r="S322"/>
          <cell r="T322"/>
          <cell r="U322">
            <v>9</v>
          </cell>
          <cell r="V322" t="str">
            <v>Run to Failure</v>
          </cell>
          <cell r="W322"/>
        </row>
        <row r="323">
          <cell r="D323" t="str">
            <v>MEM-PRO-010-MDU-AEQ-7040</v>
          </cell>
          <cell r="E323" t="str">
            <v>MMDU-COLLECTOR ROTARY FEED VALVE</v>
          </cell>
          <cell r="F323" t="str">
            <v>shared systems</v>
          </cell>
          <cell r="G323" t="str">
            <v>OLD MDU</v>
          </cell>
          <cell r="H323" t="str">
            <v>ABANDONED EQUIPMENT</v>
          </cell>
          <cell r="I323" t="str">
            <v>Motor AC</v>
          </cell>
          <cell r="J323" t="str">
            <v>Conveyor</v>
          </cell>
          <cell r="K323" t="str">
            <v>S.Plant.L1.SE Quad</v>
          </cell>
          <cell r="L323"/>
          <cell r="M323"/>
          <cell r="N323"/>
          <cell r="O323"/>
          <cell r="P323"/>
          <cell r="Q323"/>
          <cell r="R323"/>
          <cell r="S323"/>
          <cell r="T323"/>
          <cell r="U323">
            <v>9</v>
          </cell>
          <cell r="V323" t="str">
            <v>Run to Failure</v>
          </cell>
          <cell r="W323" t="str">
            <v>do not have</v>
          </cell>
        </row>
        <row r="324">
          <cell r="D324" t="str">
            <v>MEM-PRO-010-PKG-SBB-7040</v>
          </cell>
          <cell r="E324" t="str">
            <v>MS2P-BB EMPTY PALLET CONVEYOR B</v>
          </cell>
          <cell r="F324" t="str">
            <v>shared systems</v>
          </cell>
          <cell r="G324" t="str">
            <v>PACKAGING</v>
          </cell>
          <cell r="H324" t="str">
            <v>SOUTH PLANT BIG BAG</v>
          </cell>
          <cell r="I324" t="str">
            <v>Conveyor</v>
          </cell>
          <cell r="J324"/>
          <cell r="K324"/>
          <cell r="L324"/>
          <cell r="M324"/>
          <cell r="N324"/>
          <cell r="O324"/>
          <cell r="P324"/>
          <cell r="Q324"/>
          <cell r="R324"/>
          <cell r="S324"/>
          <cell r="T324"/>
          <cell r="U324">
            <v>9</v>
          </cell>
          <cell r="V324" t="str">
            <v>Run to Failure</v>
          </cell>
          <cell r="W324"/>
        </row>
        <row r="325">
          <cell r="D325" t="str">
            <v>MEM-PRO-010-PKG-SBB-7043</v>
          </cell>
          <cell r="E325" t="str">
            <v>MS2P-BB PACKER CONVEYOR</v>
          </cell>
          <cell r="F325" t="str">
            <v>shared systems</v>
          </cell>
          <cell r="G325" t="str">
            <v>PACKAGING</v>
          </cell>
          <cell r="H325" t="str">
            <v>SOUTH PLANT BIG BAG</v>
          </cell>
          <cell r="I325" t="str">
            <v>Conveyor</v>
          </cell>
          <cell r="J325" t="str">
            <v>Conveyor</v>
          </cell>
          <cell r="K325" t="str">
            <v>S.Plant.L1.SE Quad</v>
          </cell>
          <cell r="L325"/>
          <cell r="M325"/>
          <cell r="N325"/>
          <cell r="O325"/>
          <cell r="P325"/>
          <cell r="Q325"/>
          <cell r="R325"/>
          <cell r="S325"/>
          <cell r="T325"/>
          <cell r="U325">
            <v>9</v>
          </cell>
          <cell r="V325" t="str">
            <v>Run to Failure</v>
          </cell>
          <cell r="W325"/>
        </row>
        <row r="326">
          <cell r="D326" t="str">
            <v>MEM-PRO-010-PKG-SBB-7045</v>
          </cell>
          <cell r="E326" t="str">
            <v>MS2P-BB INFLATION BLOWER</v>
          </cell>
          <cell r="F326" t="str">
            <v>shared systems</v>
          </cell>
          <cell r="G326" t="str">
            <v>PACKAGING</v>
          </cell>
          <cell r="H326" t="str">
            <v>SOUTH PLANT BIG BAG</v>
          </cell>
          <cell r="I326" t="str">
            <v>Blower</v>
          </cell>
          <cell r="J326"/>
          <cell r="K326"/>
          <cell r="L326"/>
          <cell r="M326"/>
          <cell r="N326"/>
          <cell r="O326"/>
          <cell r="P326"/>
          <cell r="Q326"/>
          <cell r="R326"/>
          <cell r="S326"/>
          <cell r="T326"/>
          <cell r="U326">
            <v>9</v>
          </cell>
          <cell r="V326" t="str">
            <v>Run to Failure</v>
          </cell>
          <cell r="W326"/>
        </row>
        <row r="327">
          <cell r="D327" t="str">
            <v>MEM-PRO-010-MDU-AEQ-7046</v>
          </cell>
          <cell r="E327" t="str">
            <v>MMDU-10 TON SURGE BIN VIBRAT BIN DISCH</v>
          </cell>
          <cell r="F327" t="str">
            <v>shared systems</v>
          </cell>
          <cell r="G327" t="str">
            <v>OLD MDU</v>
          </cell>
          <cell r="H327" t="str">
            <v>ABANDONED EQUIPMENT</v>
          </cell>
          <cell r="I327"/>
          <cell r="J327" t="str">
            <v>Conveyor</v>
          </cell>
          <cell r="K327" t="str">
            <v>S.Plant.L1.SE Quad</v>
          </cell>
          <cell r="L327"/>
          <cell r="M327"/>
          <cell r="N327"/>
          <cell r="O327"/>
          <cell r="P327"/>
          <cell r="Q327"/>
          <cell r="R327"/>
          <cell r="S327"/>
          <cell r="T327"/>
          <cell r="U327">
            <v>9</v>
          </cell>
          <cell r="V327" t="str">
            <v>Run to Failure</v>
          </cell>
          <cell r="W327" t="str">
            <v>do not have</v>
          </cell>
        </row>
        <row r="328">
          <cell r="D328" t="str">
            <v>MEM-PRO-010-PKG-SBB-7046</v>
          </cell>
          <cell r="E328" t="str">
            <v>MS2P-BB DISCHARGE CONVEYOR A</v>
          </cell>
          <cell r="F328" t="str">
            <v>shared systems</v>
          </cell>
          <cell r="G328" t="str">
            <v>PACKAGING</v>
          </cell>
          <cell r="H328" t="str">
            <v>SOUTH PLANT BIG BAG</v>
          </cell>
          <cell r="I328" t="str">
            <v>Conveyor</v>
          </cell>
          <cell r="J328"/>
          <cell r="K328"/>
          <cell r="L328"/>
          <cell r="M328"/>
          <cell r="N328"/>
          <cell r="O328"/>
          <cell r="P328"/>
          <cell r="Q328"/>
          <cell r="R328"/>
          <cell r="S328"/>
          <cell r="T328"/>
          <cell r="U328">
            <v>9</v>
          </cell>
          <cell r="V328" t="str">
            <v>Run to Failure</v>
          </cell>
          <cell r="W328"/>
        </row>
        <row r="329">
          <cell r="D329" t="str">
            <v>MEM-PRO-010-MDU-AEQ-7047</v>
          </cell>
          <cell r="E329" t="str">
            <v>MMDU-10 TON SURGE BIN DISC CONTROL GATE</v>
          </cell>
          <cell r="F329" t="str">
            <v>shared systems</v>
          </cell>
          <cell r="G329" t="str">
            <v>OLD MDU</v>
          </cell>
          <cell r="H329" t="str">
            <v>ABANDONED EQUIPMENT</v>
          </cell>
          <cell r="I329" t="str">
            <v>Valve, Power Actuated Block</v>
          </cell>
          <cell r="J329" t="str">
            <v>Conveyor</v>
          </cell>
          <cell r="K329" t="str">
            <v>S.Plant.L1.SE Quad</v>
          </cell>
          <cell r="L329"/>
          <cell r="M329"/>
          <cell r="N329"/>
          <cell r="O329"/>
          <cell r="P329"/>
          <cell r="Q329"/>
          <cell r="R329"/>
          <cell r="S329"/>
          <cell r="T329"/>
          <cell r="U329">
            <v>9</v>
          </cell>
          <cell r="V329" t="str">
            <v>Run to Failure</v>
          </cell>
          <cell r="W329" t="str">
            <v>do not have</v>
          </cell>
        </row>
        <row r="330">
          <cell r="D330" t="str">
            <v>MEM-PRO-010-PKG-SBB-7047</v>
          </cell>
          <cell r="E330" t="str">
            <v>MS2P-BB DISCHARGE CONVEYOR B</v>
          </cell>
          <cell r="F330" t="str">
            <v>shared systems</v>
          </cell>
          <cell r="G330" t="str">
            <v>PACKAGING</v>
          </cell>
          <cell r="H330" t="str">
            <v>SOUTH PLANT BIG BAG</v>
          </cell>
          <cell r="I330" t="str">
            <v>Conveyor</v>
          </cell>
          <cell r="J330"/>
          <cell r="K330"/>
          <cell r="L330"/>
          <cell r="M330"/>
          <cell r="N330"/>
          <cell r="O330"/>
          <cell r="P330"/>
          <cell r="Q330"/>
          <cell r="R330"/>
          <cell r="S330"/>
          <cell r="T330"/>
          <cell r="U330">
            <v>9</v>
          </cell>
          <cell r="V330" t="str">
            <v>Run to Failure</v>
          </cell>
          <cell r="W330"/>
        </row>
        <row r="331">
          <cell r="D331" t="str">
            <v>MEM-PRO-010-MDU-AEQ-7048</v>
          </cell>
          <cell r="E331" t="str">
            <v>MMDU-SOY FLAKE FEEDER ACRISON FEEDER</v>
          </cell>
          <cell r="F331" t="str">
            <v>shared systems</v>
          </cell>
          <cell r="G331" t="str">
            <v>OLD MDU</v>
          </cell>
          <cell r="H331" t="str">
            <v>ABANDONED EQUIPMENT</v>
          </cell>
          <cell r="I331" t="str">
            <v>Motor AC</v>
          </cell>
          <cell r="J331" t="str">
            <v>Conveyor</v>
          </cell>
          <cell r="K331" t="str">
            <v>S.Plant.L1.SE Quad</v>
          </cell>
          <cell r="L331"/>
          <cell r="M331"/>
          <cell r="N331"/>
          <cell r="O331"/>
          <cell r="P331"/>
          <cell r="Q331"/>
          <cell r="R331"/>
          <cell r="S331"/>
          <cell r="T331"/>
          <cell r="U331">
            <v>9</v>
          </cell>
          <cell r="V331" t="str">
            <v>Run to Failure</v>
          </cell>
          <cell r="W331" t="str">
            <v>do not have</v>
          </cell>
        </row>
        <row r="332">
          <cell r="D332" t="str">
            <v>MEM-PRO-010-PKG-SBB-7048</v>
          </cell>
          <cell r="E332" t="str">
            <v>MS2P-BB DISCHARGE CONVEYOR C</v>
          </cell>
          <cell r="F332" t="str">
            <v>shared systems</v>
          </cell>
          <cell r="G332" t="str">
            <v>PACKAGING</v>
          </cell>
          <cell r="H332" t="str">
            <v>SOUTH PLANT BIG BAG</v>
          </cell>
          <cell r="I332" t="str">
            <v>Conveyor</v>
          </cell>
          <cell r="J332"/>
          <cell r="K332"/>
          <cell r="L332"/>
          <cell r="M332"/>
          <cell r="N332"/>
          <cell r="O332"/>
          <cell r="P332"/>
          <cell r="Q332"/>
          <cell r="R332"/>
          <cell r="S332"/>
          <cell r="T332"/>
          <cell r="U332">
            <v>9</v>
          </cell>
          <cell r="V332" t="str">
            <v>Run to Failure</v>
          </cell>
          <cell r="W332"/>
        </row>
        <row r="333">
          <cell r="D333" t="str">
            <v>MEM-PRO-010-PKG-SBB-7049</v>
          </cell>
          <cell r="E333" t="str">
            <v>MS2P-BB DISCHARGE CONVEYOR D</v>
          </cell>
          <cell r="F333" t="str">
            <v>shared systems</v>
          </cell>
          <cell r="G333" t="str">
            <v>PACKAGING</v>
          </cell>
          <cell r="H333" t="str">
            <v>SOUTH PLANT BIG BAG</v>
          </cell>
          <cell r="I333" t="str">
            <v>Conveyor</v>
          </cell>
          <cell r="J333" t="str">
            <v>Conveyor</v>
          </cell>
          <cell r="K333" t="str">
            <v>S.Plant.L1.SE Quad</v>
          </cell>
          <cell r="L333"/>
          <cell r="M333"/>
          <cell r="N333"/>
          <cell r="O333"/>
          <cell r="P333"/>
          <cell r="Q333"/>
          <cell r="R333"/>
          <cell r="S333"/>
          <cell r="T333"/>
          <cell r="U333">
            <v>9</v>
          </cell>
          <cell r="V333" t="str">
            <v>Run to Failure</v>
          </cell>
          <cell r="W333"/>
        </row>
        <row r="334">
          <cell r="D334" t="str">
            <v>MEM-PRO-010-PKG-SBB-7050</v>
          </cell>
          <cell r="E334" t="str">
            <v>MS2P-BB GRAVITY CONVEYOR</v>
          </cell>
          <cell r="F334" t="str">
            <v>shared systems</v>
          </cell>
          <cell r="G334" t="str">
            <v>PACKAGING</v>
          </cell>
          <cell r="H334" t="str">
            <v>SOUTH PLANT BIG BAG</v>
          </cell>
          <cell r="I334" t="str">
            <v>Conveyor</v>
          </cell>
          <cell r="J334"/>
          <cell r="K334"/>
          <cell r="L334"/>
          <cell r="M334"/>
          <cell r="N334"/>
          <cell r="O334"/>
          <cell r="P334"/>
          <cell r="Q334"/>
          <cell r="R334"/>
          <cell r="S334"/>
          <cell r="T334"/>
          <cell r="U334">
            <v>9</v>
          </cell>
          <cell r="V334" t="str">
            <v>Run to Failure</v>
          </cell>
          <cell r="W334"/>
        </row>
        <row r="335">
          <cell r="D335" t="str">
            <v>MEM-PRO-010-MDU-AEQ-7056</v>
          </cell>
          <cell r="E335" t="str">
            <v>MMDU-FLAKE/LIME WET-IN SCREW CONVEYOR</v>
          </cell>
          <cell r="F335" t="str">
            <v>shared systems</v>
          </cell>
          <cell r="G335" t="str">
            <v>OLD MDU</v>
          </cell>
          <cell r="H335" t="str">
            <v>ABANDONED EQUIPMENT</v>
          </cell>
          <cell r="I335" t="str">
            <v>Motor AC</v>
          </cell>
          <cell r="J335"/>
          <cell r="K335"/>
          <cell r="L335"/>
          <cell r="M335"/>
          <cell r="N335"/>
          <cell r="O335"/>
          <cell r="P335"/>
          <cell r="Q335"/>
          <cell r="R335"/>
          <cell r="S335"/>
          <cell r="T335"/>
          <cell r="U335">
            <v>9</v>
          </cell>
          <cell r="V335" t="str">
            <v>Run to Failure</v>
          </cell>
          <cell r="W335" t="str">
            <v>do not have</v>
          </cell>
        </row>
        <row r="336">
          <cell r="D336" t="str">
            <v>MEM-PRO-010-MDU-AEQ-7058</v>
          </cell>
          <cell r="E336" t="str">
            <v>MMDU-FLAKE HOPPER DISCHARGE BLOWER</v>
          </cell>
          <cell r="F336" t="str">
            <v>shared systems</v>
          </cell>
          <cell r="G336" t="str">
            <v>OLD MDU</v>
          </cell>
          <cell r="H336" t="str">
            <v>ABANDONED EQUIPMENT</v>
          </cell>
          <cell r="I336" t="str">
            <v>Damper</v>
          </cell>
          <cell r="J336"/>
          <cell r="K336"/>
          <cell r="L336"/>
          <cell r="M336"/>
          <cell r="N336"/>
          <cell r="O336"/>
          <cell r="P336"/>
          <cell r="Q336"/>
          <cell r="R336"/>
          <cell r="S336"/>
          <cell r="T336"/>
          <cell r="U336">
            <v>9</v>
          </cell>
          <cell r="V336" t="str">
            <v>Run to Failure</v>
          </cell>
          <cell r="W336" t="str">
            <v>do not have</v>
          </cell>
        </row>
        <row r="337">
          <cell r="D337" t="str">
            <v>MEM-PRO-010-MDU-AEQ-7068</v>
          </cell>
          <cell r="E337" t="str">
            <v>MMDU-FLAKE BIN RJ BLOWBACK FAN</v>
          </cell>
          <cell r="F337" t="str">
            <v>shared systems</v>
          </cell>
          <cell r="G337" t="str">
            <v>OLD MDU</v>
          </cell>
          <cell r="H337" t="str">
            <v>ABANDONED EQUIPMENT</v>
          </cell>
          <cell r="I337" t="str">
            <v>Motor AC</v>
          </cell>
          <cell r="J337"/>
          <cell r="K337"/>
          <cell r="L337"/>
          <cell r="M337"/>
          <cell r="N337"/>
          <cell r="O337"/>
          <cell r="P337"/>
          <cell r="Q337"/>
          <cell r="R337"/>
          <cell r="S337"/>
          <cell r="T337"/>
          <cell r="U337">
            <v>9</v>
          </cell>
          <cell r="V337" t="str">
            <v>Run to Failure</v>
          </cell>
          <cell r="W337" t="str">
            <v>do not have</v>
          </cell>
        </row>
        <row r="338">
          <cell r="D338" t="str">
            <v>MEM-PRO-010-MDU-AEQ-7368</v>
          </cell>
          <cell r="E338" t="str">
            <v>MMDU-FLAKE BIN RJ BLOWBACK FAN</v>
          </cell>
          <cell r="F338" t="str">
            <v>shared systems</v>
          </cell>
          <cell r="G338" t="str">
            <v>OLD MDU</v>
          </cell>
          <cell r="H338" t="str">
            <v>ABANDONED EQUIPMENT</v>
          </cell>
          <cell r="I338" t="str">
            <v>Pressure Transmitter</v>
          </cell>
          <cell r="J338"/>
          <cell r="K338"/>
          <cell r="L338"/>
          <cell r="M338"/>
          <cell r="N338"/>
          <cell r="O338"/>
          <cell r="P338"/>
          <cell r="Q338"/>
          <cell r="R338"/>
          <cell r="S338"/>
          <cell r="T338"/>
          <cell r="U338">
            <v>9</v>
          </cell>
          <cell r="V338" t="str">
            <v>Run to Failure</v>
          </cell>
          <cell r="W338" t="str">
            <v>do not have</v>
          </cell>
        </row>
        <row r="339">
          <cell r="D339" t="str">
            <v>MEM-PRO-010-MDU-AEQ-7376</v>
          </cell>
          <cell r="E339" t="str">
            <v>MMDU-CHILL TK #1 &amp; #2 CIP RETURN PUMP</v>
          </cell>
          <cell r="F339" t="str">
            <v>shared systems</v>
          </cell>
          <cell r="G339" t="str">
            <v>OLD MDU</v>
          </cell>
          <cell r="H339" t="str">
            <v>ABANDONED EQUIPMENT</v>
          </cell>
          <cell r="I339" t="str">
            <v>Motor AC</v>
          </cell>
          <cell r="J339"/>
          <cell r="K339"/>
          <cell r="L339"/>
          <cell r="M339"/>
          <cell r="N339"/>
          <cell r="O339"/>
          <cell r="P339"/>
          <cell r="Q339"/>
          <cell r="R339"/>
          <cell r="S339"/>
          <cell r="T339"/>
          <cell r="U339">
            <v>9</v>
          </cell>
          <cell r="V339" t="str">
            <v>Run to Failure</v>
          </cell>
          <cell r="W339" t="str">
            <v>do not have</v>
          </cell>
        </row>
        <row r="340">
          <cell r="D340" t="str">
            <v>MEM-PRO-010-MDU-AEQ-7400</v>
          </cell>
          <cell r="E340" t="str">
            <v>MMDU-WEST CHILL TANK #1</v>
          </cell>
          <cell r="F340" t="str">
            <v>shared systems</v>
          </cell>
          <cell r="G340" t="str">
            <v>OLD MDU</v>
          </cell>
          <cell r="H340" t="str">
            <v>ABANDONED EQUIPMENT</v>
          </cell>
          <cell r="I340" t="str">
            <v>Tank</v>
          </cell>
          <cell r="J340"/>
          <cell r="K340"/>
          <cell r="L340"/>
          <cell r="M340"/>
          <cell r="N340"/>
          <cell r="O340"/>
          <cell r="P340"/>
          <cell r="Q340"/>
          <cell r="R340"/>
          <cell r="S340"/>
          <cell r="T340"/>
          <cell r="U340">
            <v>9</v>
          </cell>
          <cell r="V340" t="str">
            <v>Run to Failure</v>
          </cell>
          <cell r="W340" t="str">
            <v>do not have</v>
          </cell>
        </row>
        <row r="341">
          <cell r="D341" t="str">
            <v>MEM-PRO-010-MDU-AEQ-7401</v>
          </cell>
          <cell r="E341" t="str">
            <v>MMDU-EAST CHILL TANK #2</v>
          </cell>
          <cell r="F341" t="str">
            <v>shared systems</v>
          </cell>
          <cell r="G341" t="str">
            <v>OLD MDU</v>
          </cell>
          <cell r="H341" t="str">
            <v>ABANDONED EQUIPMENT</v>
          </cell>
          <cell r="I341" t="str">
            <v>Tank</v>
          </cell>
          <cell r="J341"/>
          <cell r="K341"/>
          <cell r="L341"/>
          <cell r="M341"/>
          <cell r="N341"/>
          <cell r="O341"/>
          <cell r="P341"/>
          <cell r="Q341"/>
          <cell r="R341"/>
          <cell r="S341"/>
          <cell r="T341"/>
          <cell r="U341">
            <v>9</v>
          </cell>
          <cell r="V341" t="str">
            <v>Run to Failure</v>
          </cell>
          <cell r="W341" t="str">
            <v>do not have</v>
          </cell>
        </row>
        <row r="342">
          <cell r="D342" t="str">
            <v>MEM-PRO-010-MDU-AEQ-7407</v>
          </cell>
          <cell r="E342" t="str">
            <v>MMDU-EAST CHILL TANK #2 AGITATOR</v>
          </cell>
          <cell r="F342" t="str">
            <v>shared systems</v>
          </cell>
          <cell r="G342" t="str">
            <v>OLD MDU</v>
          </cell>
          <cell r="H342" t="str">
            <v>ABANDONED EQUIPMENT</v>
          </cell>
          <cell r="I342" t="str">
            <v>Motor Control Center</v>
          </cell>
          <cell r="J342"/>
          <cell r="K342"/>
          <cell r="L342"/>
          <cell r="M342"/>
          <cell r="N342"/>
          <cell r="O342"/>
          <cell r="P342"/>
          <cell r="Q342"/>
          <cell r="R342"/>
          <cell r="S342"/>
          <cell r="T342"/>
          <cell r="U342">
            <v>9</v>
          </cell>
          <cell r="V342" t="str">
            <v>Run to Failure</v>
          </cell>
          <cell r="W342" t="str">
            <v>do not have</v>
          </cell>
        </row>
        <row r="343">
          <cell r="D343" t="str">
            <v>MEM-PRO-010-MDU-AEQ-7408</v>
          </cell>
          <cell r="E343" t="str">
            <v>MMDU-WEST CHILL TANK #1 AGITATOR</v>
          </cell>
          <cell r="F343" t="str">
            <v>shared systems</v>
          </cell>
          <cell r="G343" t="str">
            <v>OLD MDU</v>
          </cell>
          <cell r="H343" t="str">
            <v>ABANDONED EQUIPMENT</v>
          </cell>
          <cell r="I343" t="str">
            <v>Motor Control Center</v>
          </cell>
          <cell r="J343"/>
          <cell r="K343"/>
          <cell r="L343"/>
          <cell r="M343"/>
          <cell r="N343"/>
          <cell r="O343"/>
          <cell r="P343"/>
          <cell r="Q343"/>
          <cell r="R343"/>
          <cell r="S343"/>
          <cell r="T343"/>
          <cell r="U343">
            <v>9</v>
          </cell>
          <cell r="V343" t="str">
            <v>Run to Failure</v>
          </cell>
          <cell r="W343" t="str">
            <v>do not have</v>
          </cell>
        </row>
        <row r="344">
          <cell r="D344" t="str">
            <v>MEM-PRO-010-MDU-AEQ-7437</v>
          </cell>
          <cell r="E344" t="str">
            <v>MMDU-T60 K-TRON RFV</v>
          </cell>
          <cell r="F344" t="str">
            <v>shared systems</v>
          </cell>
          <cell r="G344" t="str">
            <v>OLD MDU</v>
          </cell>
          <cell r="H344" t="str">
            <v>ABANDONED EQUIPMENT</v>
          </cell>
          <cell r="I344"/>
          <cell r="J344"/>
          <cell r="K344"/>
          <cell r="L344"/>
          <cell r="M344"/>
          <cell r="N344"/>
          <cell r="O344"/>
          <cell r="P344"/>
          <cell r="Q344"/>
          <cell r="R344"/>
          <cell r="S344"/>
          <cell r="T344"/>
          <cell r="U344">
            <v>9</v>
          </cell>
          <cell r="V344" t="str">
            <v>Run to Failure</v>
          </cell>
          <cell r="W344" t="str">
            <v>do not have</v>
          </cell>
        </row>
        <row r="345">
          <cell r="D345" t="str">
            <v>MEM-PRO-010-MDU-AEQ-7438</v>
          </cell>
          <cell r="E345" t="str">
            <v>MMDU-120 CU FT SURGE BIN AGITATOR</v>
          </cell>
          <cell r="F345" t="str">
            <v>shared systems</v>
          </cell>
          <cell r="G345" t="str">
            <v>OLD MDU</v>
          </cell>
          <cell r="H345" t="str">
            <v>ABANDONED EQUIPMENT</v>
          </cell>
          <cell r="I345"/>
          <cell r="J345"/>
          <cell r="K345"/>
          <cell r="L345"/>
          <cell r="M345"/>
          <cell r="N345"/>
          <cell r="O345"/>
          <cell r="P345"/>
          <cell r="Q345"/>
          <cell r="R345"/>
          <cell r="S345"/>
          <cell r="T345"/>
          <cell r="U345">
            <v>9</v>
          </cell>
          <cell r="V345" t="str">
            <v>Run to Failure</v>
          </cell>
          <cell r="W345" t="str">
            <v>do not have</v>
          </cell>
        </row>
        <row r="346">
          <cell r="D346" t="str">
            <v>MEM-PRO-010-MDU-AEQ-7487</v>
          </cell>
          <cell r="E346" t="str">
            <v>MMDU-MD20 RFV - LIQUIVERTER</v>
          </cell>
          <cell r="F346" t="str">
            <v>shared systems</v>
          </cell>
          <cell r="G346" t="str">
            <v>OLD MDU</v>
          </cell>
          <cell r="H346" t="str">
            <v>ABANDONED EQUIPMENT</v>
          </cell>
          <cell r="I346"/>
          <cell r="J346"/>
          <cell r="K346"/>
          <cell r="L346"/>
          <cell r="M346"/>
          <cell r="N346"/>
          <cell r="O346"/>
          <cell r="P346"/>
          <cell r="Q346"/>
          <cell r="R346"/>
          <cell r="S346"/>
          <cell r="T346"/>
          <cell r="U346">
            <v>9</v>
          </cell>
          <cell r="V346" t="str">
            <v>Run to Failure</v>
          </cell>
          <cell r="W346" t="str">
            <v>do not have</v>
          </cell>
        </row>
        <row r="347">
          <cell r="D347" t="str">
            <v>MEM-PRO-010-MDU-AEQ-7623</v>
          </cell>
          <cell r="E347" t="str">
            <v>MMDU-BLENDR RJ COLL #2 EXH FAN PRES XMTR</v>
          </cell>
          <cell r="F347" t="str">
            <v>shared systems</v>
          </cell>
          <cell r="G347" t="str">
            <v>OLD MDU</v>
          </cell>
          <cell r="H347" t="str">
            <v>ABANDONED EQUIPMENT</v>
          </cell>
          <cell r="I347"/>
          <cell r="J347"/>
          <cell r="K347"/>
          <cell r="L347"/>
          <cell r="M347"/>
          <cell r="N347"/>
          <cell r="O347"/>
          <cell r="P347"/>
          <cell r="Q347"/>
          <cell r="R347"/>
          <cell r="S347"/>
          <cell r="T347"/>
          <cell r="U347">
            <v>9</v>
          </cell>
          <cell r="V347" t="str">
            <v>Run to Failure</v>
          </cell>
          <cell r="W347" t="str">
            <v>do not have</v>
          </cell>
        </row>
        <row r="348">
          <cell r="D348" t="str">
            <v>MEM-PRO-010-MDU-AEQ-7657</v>
          </cell>
          <cell r="E348" t="str">
            <v>MMDU-E. COLLECTOR BLOWBACK FAN</v>
          </cell>
          <cell r="F348" t="str">
            <v>shared systems</v>
          </cell>
          <cell r="G348" t="str">
            <v>OLD MDU</v>
          </cell>
          <cell r="H348" t="str">
            <v>ABANDONED EQUIPMENT</v>
          </cell>
          <cell r="I348"/>
          <cell r="J348"/>
          <cell r="K348"/>
          <cell r="L348"/>
          <cell r="M348"/>
          <cell r="N348"/>
          <cell r="O348"/>
          <cell r="P348"/>
          <cell r="Q348"/>
          <cell r="R348"/>
          <cell r="S348"/>
          <cell r="T348"/>
          <cell r="U348">
            <v>9</v>
          </cell>
          <cell r="V348" t="str">
            <v>Run to Failure</v>
          </cell>
          <cell r="W348" t="str">
            <v>do not have</v>
          </cell>
        </row>
        <row r="349">
          <cell r="D349" t="str">
            <v>MEM-PRO-010-MDU-AEQ-7658</v>
          </cell>
          <cell r="E349" t="str">
            <v>MMDU-W. COLLECTOR BLOWBACK FAN</v>
          </cell>
          <cell r="F349" t="str">
            <v>shared systems</v>
          </cell>
          <cell r="G349" t="str">
            <v>OLD MDU</v>
          </cell>
          <cell r="H349" t="str">
            <v>ABANDONED EQUIPMENT</v>
          </cell>
          <cell r="I349"/>
          <cell r="J349"/>
          <cell r="K349"/>
          <cell r="L349"/>
          <cell r="M349"/>
          <cell r="N349"/>
          <cell r="O349"/>
          <cell r="P349"/>
          <cell r="Q349"/>
          <cell r="R349"/>
          <cell r="S349"/>
          <cell r="T349"/>
          <cell r="U349">
            <v>9</v>
          </cell>
          <cell r="V349" t="str">
            <v>Run to Failure</v>
          </cell>
          <cell r="W349" t="str">
            <v>do not have</v>
          </cell>
        </row>
        <row r="350">
          <cell r="D350" t="str">
            <v>MEM-PRO-010-MDU-AEQ-7659</v>
          </cell>
          <cell r="E350" t="str">
            <v>MMDU-COOLING RING FAN</v>
          </cell>
          <cell r="F350" t="str">
            <v>shared systems</v>
          </cell>
          <cell r="G350" t="str">
            <v>OLD MDU</v>
          </cell>
          <cell r="H350" t="str">
            <v>ABANDONED EQUIPMENT</v>
          </cell>
          <cell r="I350"/>
          <cell r="J350"/>
          <cell r="K350"/>
          <cell r="L350"/>
          <cell r="M350"/>
          <cell r="N350"/>
          <cell r="O350"/>
          <cell r="P350"/>
          <cell r="Q350"/>
          <cell r="R350"/>
          <cell r="S350"/>
          <cell r="T350"/>
          <cell r="U350">
            <v>9</v>
          </cell>
          <cell r="V350" t="str">
            <v>Run to Failure</v>
          </cell>
          <cell r="W350" t="str">
            <v>do not have</v>
          </cell>
        </row>
        <row r="351">
          <cell r="D351" t="str">
            <v>MEM-PRO-010-MDU-AEQ-7660</v>
          </cell>
          <cell r="E351" t="str">
            <v>MMDU-INDIR BURNER COMBUSTION FAN</v>
          </cell>
          <cell r="F351" t="str">
            <v>shared systems</v>
          </cell>
          <cell r="G351" t="str">
            <v>OLD MDU</v>
          </cell>
          <cell r="H351" t="str">
            <v>ABANDONED EQUIPMENT</v>
          </cell>
          <cell r="I351"/>
          <cell r="J351"/>
          <cell r="K351"/>
          <cell r="L351"/>
          <cell r="M351"/>
          <cell r="N351"/>
          <cell r="O351"/>
          <cell r="P351"/>
          <cell r="Q351"/>
          <cell r="R351"/>
          <cell r="S351"/>
          <cell r="T351"/>
          <cell r="U351">
            <v>9</v>
          </cell>
          <cell r="V351" t="str">
            <v>Run to Failure</v>
          </cell>
          <cell r="W351" t="str">
            <v>do not have</v>
          </cell>
        </row>
        <row r="352">
          <cell r="D352" t="str">
            <v>MEM-PRO-010-MDU-AEQ-7666</v>
          </cell>
          <cell r="E352" t="str">
            <v>MMDU-COLLECTOR #2 BLOWBACK FAN</v>
          </cell>
          <cell r="F352" t="str">
            <v>shared systems</v>
          </cell>
          <cell r="G352" t="str">
            <v>OLD MDU</v>
          </cell>
          <cell r="H352" t="str">
            <v>ABANDONED EQUIPMENT</v>
          </cell>
          <cell r="I352"/>
          <cell r="J352"/>
          <cell r="K352"/>
          <cell r="L352"/>
          <cell r="M352"/>
          <cell r="N352"/>
          <cell r="O352"/>
          <cell r="P352"/>
          <cell r="Q352"/>
          <cell r="R352"/>
          <cell r="S352"/>
          <cell r="T352"/>
          <cell r="U352">
            <v>9</v>
          </cell>
          <cell r="V352" t="str">
            <v>Run to Failure</v>
          </cell>
          <cell r="W352" t="str">
            <v>do not have</v>
          </cell>
        </row>
        <row r="353">
          <cell r="D353" t="str">
            <v>MEM-PRO-010-MDU-AEQ-7667</v>
          </cell>
          <cell r="E353" t="str">
            <v>MMDU-COLLECTOR #1 BLOWBACK FAN</v>
          </cell>
          <cell r="F353" t="str">
            <v>shared systems</v>
          </cell>
          <cell r="G353" t="str">
            <v>OLD MDU</v>
          </cell>
          <cell r="H353" t="str">
            <v>ABANDONED EQUIPMENT</v>
          </cell>
          <cell r="I353"/>
          <cell r="J353"/>
          <cell r="K353"/>
          <cell r="L353"/>
          <cell r="M353"/>
          <cell r="N353"/>
          <cell r="O353"/>
          <cell r="P353"/>
          <cell r="Q353"/>
          <cell r="R353"/>
          <cell r="S353"/>
          <cell r="T353"/>
          <cell r="U353">
            <v>9</v>
          </cell>
          <cell r="V353" t="str">
            <v>Run to Failure</v>
          </cell>
          <cell r="W353" t="str">
            <v>do not have</v>
          </cell>
        </row>
        <row r="354">
          <cell r="D354" t="str">
            <v>MEM-PRO-010-MDU-AEQ-7699</v>
          </cell>
          <cell r="E354" t="str">
            <v>MMDU-INDIR B C FAN INTAKE FILTER</v>
          </cell>
          <cell r="F354" t="str">
            <v>shared systems</v>
          </cell>
          <cell r="G354" t="str">
            <v>OLD MDU</v>
          </cell>
          <cell r="H354" t="str">
            <v>ABANDONED EQUIPMENT</v>
          </cell>
          <cell r="I354"/>
          <cell r="J354"/>
          <cell r="K354"/>
          <cell r="L354"/>
          <cell r="M354"/>
          <cell r="N354"/>
          <cell r="O354"/>
          <cell r="P354"/>
          <cell r="Q354"/>
          <cell r="R354"/>
          <cell r="S354"/>
          <cell r="T354"/>
          <cell r="U354">
            <v>9</v>
          </cell>
          <cell r="V354" t="str">
            <v>Run to Failure</v>
          </cell>
          <cell r="W354" t="str">
            <v>do not have</v>
          </cell>
        </row>
        <row r="355">
          <cell r="D355" t="str">
            <v>MEM-PRO-010-MDU-AEQ-7707</v>
          </cell>
          <cell r="E355" t="str">
            <v>MMDU-FLOW VALVE TO #7700 FEED PUMP</v>
          </cell>
          <cell r="F355" t="str">
            <v>shared systems</v>
          </cell>
          <cell r="G355" t="str">
            <v>OLD MDU</v>
          </cell>
          <cell r="H355" t="str">
            <v>ABANDONED EQUIPMENT</v>
          </cell>
          <cell r="I355"/>
          <cell r="J355"/>
          <cell r="K355"/>
          <cell r="L355"/>
          <cell r="M355"/>
          <cell r="N355"/>
          <cell r="O355"/>
          <cell r="P355"/>
          <cell r="Q355"/>
          <cell r="R355"/>
          <cell r="S355"/>
          <cell r="T355"/>
          <cell r="U355">
            <v>9</v>
          </cell>
          <cell r="V355" t="str">
            <v>Run to Failure</v>
          </cell>
          <cell r="W355" t="str">
            <v>do not have</v>
          </cell>
        </row>
        <row r="356">
          <cell r="D356" t="str">
            <v>MEM-PRO-010-MDU-AEQ-7720</v>
          </cell>
          <cell r="E356" t="str">
            <v>MMDU-S. SPRAY DRYER INLET FAN</v>
          </cell>
          <cell r="F356" t="str">
            <v>shared systems</v>
          </cell>
          <cell r="G356" t="str">
            <v>OLD MDU</v>
          </cell>
          <cell r="H356" t="str">
            <v>ABANDONED EQUIPMENT</v>
          </cell>
          <cell r="I356" t="str">
            <v>Motor AC</v>
          </cell>
          <cell r="J356"/>
          <cell r="K356"/>
          <cell r="L356"/>
          <cell r="M356"/>
          <cell r="N356"/>
          <cell r="O356"/>
          <cell r="P356"/>
          <cell r="Q356"/>
          <cell r="R356"/>
          <cell r="S356"/>
          <cell r="T356"/>
          <cell r="U356">
            <v>9</v>
          </cell>
          <cell r="V356" t="str">
            <v>Run to Failure</v>
          </cell>
          <cell r="W356" t="str">
            <v>do not have</v>
          </cell>
        </row>
        <row r="357">
          <cell r="D357" t="str">
            <v>MEM-PRO-010-MDU-AEQ-7726</v>
          </cell>
          <cell r="E357" t="str">
            <v>MMDU-E. COLLECTOR RFV</v>
          </cell>
          <cell r="F357" t="str">
            <v>shared systems</v>
          </cell>
          <cell r="G357" t="str">
            <v>OLD MDU</v>
          </cell>
          <cell r="H357" t="str">
            <v>ABANDONED EQUIPMENT</v>
          </cell>
          <cell r="I357"/>
          <cell r="J357" t="str">
            <v>COLLECTOR</v>
          </cell>
          <cell r="K357" t="str">
            <v>NORTH PLANT-1-NEQ</v>
          </cell>
          <cell r="L357"/>
          <cell r="M357"/>
          <cell r="N357"/>
          <cell r="O357"/>
          <cell r="P357"/>
          <cell r="Q357"/>
          <cell r="R357"/>
          <cell r="S357"/>
          <cell r="T357"/>
          <cell r="U357">
            <v>9</v>
          </cell>
          <cell r="V357" t="str">
            <v>Run to Failure</v>
          </cell>
          <cell r="W357" t="str">
            <v>do not have</v>
          </cell>
        </row>
        <row r="358">
          <cell r="D358" t="str">
            <v>MEM-PRO-010-MDU-AEQ-7727</v>
          </cell>
          <cell r="E358" t="str">
            <v>MMDU-W. COLLECTOR RFV</v>
          </cell>
          <cell r="F358" t="str">
            <v>shared systems</v>
          </cell>
          <cell r="G358" t="str">
            <v>OLD MDU</v>
          </cell>
          <cell r="H358" t="str">
            <v>ABANDONED EQUIPMENT</v>
          </cell>
          <cell r="I358"/>
          <cell r="J358" t="str">
            <v>COLLECTOR</v>
          </cell>
          <cell r="K358" t="str">
            <v>NORTH PLANT-1-NEQ</v>
          </cell>
          <cell r="L358"/>
          <cell r="M358"/>
          <cell r="N358"/>
          <cell r="O358"/>
          <cell r="P358"/>
          <cell r="Q358"/>
          <cell r="R358"/>
          <cell r="S358"/>
          <cell r="T358"/>
          <cell r="U358">
            <v>9</v>
          </cell>
          <cell r="V358" t="str">
            <v>Run to Failure</v>
          </cell>
          <cell r="W358" t="str">
            <v>do not have</v>
          </cell>
        </row>
        <row r="359">
          <cell r="D359" t="str">
            <v>MEM-PRO-010-MDU-AEQ-7730</v>
          </cell>
          <cell r="E359" t="str">
            <v>MMDU-S. DRYER EXHAUST FAN</v>
          </cell>
          <cell r="F359" t="str">
            <v>shared systems</v>
          </cell>
          <cell r="G359" t="str">
            <v>OLD MDU</v>
          </cell>
          <cell r="H359" t="str">
            <v>ABANDONED EQUIPMENT</v>
          </cell>
          <cell r="I359" t="str">
            <v>Motor AC</v>
          </cell>
          <cell r="J359"/>
          <cell r="K359"/>
          <cell r="L359"/>
          <cell r="M359"/>
          <cell r="N359"/>
          <cell r="O359"/>
          <cell r="P359"/>
          <cell r="Q359"/>
          <cell r="R359"/>
          <cell r="S359"/>
          <cell r="T359"/>
          <cell r="U359">
            <v>9</v>
          </cell>
          <cell r="V359" t="str">
            <v>Run to Failure</v>
          </cell>
          <cell r="W359" t="str">
            <v>do not have</v>
          </cell>
        </row>
        <row r="360">
          <cell r="D360" t="str">
            <v>MEM-PRO-010-MDU-AEQ-7732</v>
          </cell>
          <cell r="E360" t="str">
            <v>MMDU-SURGE BIN RJ COLLECTOR #1 EXH FAN</v>
          </cell>
          <cell r="F360" t="str">
            <v>shared systems</v>
          </cell>
          <cell r="G360" t="str">
            <v>OLD MDU</v>
          </cell>
          <cell r="H360" t="str">
            <v>ABANDONED EQUIPMENT</v>
          </cell>
          <cell r="I360" t="str">
            <v>Valve, Safety Relief</v>
          </cell>
          <cell r="J360"/>
          <cell r="K360"/>
          <cell r="L360"/>
          <cell r="M360"/>
          <cell r="N360"/>
          <cell r="O360"/>
          <cell r="P360"/>
          <cell r="Q360"/>
          <cell r="R360"/>
          <cell r="S360"/>
          <cell r="T360"/>
          <cell r="U360">
            <v>9</v>
          </cell>
          <cell r="V360" t="str">
            <v>Run to Failure</v>
          </cell>
          <cell r="W360" t="str">
            <v>do not have</v>
          </cell>
        </row>
        <row r="361">
          <cell r="D361" t="str">
            <v>MEM-PRO-010-MDU-AEQ-7733</v>
          </cell>
          <cell r="E361" t="str">
            <v>MMDU-SURGE BIN RJ COLLECTOR #1 RFV</v>
          </cell>
          <cell r="F361" t="str">
            <v>shared systems</v>
          </cell>
          <cell r="G361" t="str">
            <v>OLD MDU</v>
          </cell>
          <cell r="H361" t="str">
            <v>ABANDONED EQUIPMENT</v>
          </cell>
          <cell r="I361"/>
          <cell r="J361"/>
          <cell r="K361"/>
          <cell r="L361"/>
          <cell r="M361"/>
          <cell r="N361"/>
          <cell r="O361"/>
          <cell r="P361"/>
          <cell r="Q361"/>
          <cell r="R361"/>
          <cell r="S361"/>
          <cell r="T361"/>
          <cell r="U361">
            <v>9</v>
          </cell>
          <cell r="V361" t="str">
            <v>Run to Failure</v>
          </cell>
          <cell r="W361" t="str">
            <v>do not have</v>
          </cell>
        </row>
        <row r="362">
          <cell r="D362" t="str">
            <v>MEM-PRO-010-MDU-AEQ-7735</v>
          </cell>
          <cell r="E362" t="str">
            <v>MMDU-SURGE BIN, COLLECTOR #1</v>
          </cell>
          <cell r="F362" t="str">
            <v>shared systems</v>
          </cell>
          <cell r="G362" t="str">
            <v>OLD MDU</v>
          </cell>
          <cell r="H362" t="str">
            <v>ABANDONED EQUIPMENT</v>
          </cell>
          <cell r="I362"/>
          <cell r="J362" t="str">
            <v>Vibrator</v>
          </cell>
          <cell r="K362" t="str">
            <v>NORTH PLANT-1-NEQ</v>
          </cell>
          <cell r="L362"/>
          <cell r="M362"/>
          <cell r="N362"/>
          <cell r="O362"/>
          <cell r="P362"/>
          <cell r="Q362"/>
          <cell r="R362"/>
          <cell r="S362"/>
          <cell r="T362"/>
          <cell r="U362">
            <v>9</v>
          </cell>
          <cell r="V362" t="str">
            <v>Run to Failure</v>
          </cell>
          <cell r="W362" t="str">
            <v>do not have</v>
          </cell>
        </row>
        <row r="363">
          <cell r="D363" t="str">
            <v>MEM-PRO-010-MDU-AEQ-7740</v>
          </cell>
          <cell r="E363" t="str">
            <v>MMDU-RJ COLLECTOR #1 BLOWER FILTER</v>
          </cell>
          <cell r="F363" t="str">
            <v>shared systems</v>
          </cell>
          <cell r="G363" t="str">
            <v>OLD MDU</v>
          </cell>
          <cell r="H363" t="str">
            <v>ABANDONED EQUIPMENT</v>
          </cell>
          <cell r="I363"/>
          <cell r="J363"/>
          <cell r="K363"/>
          <cell r="L363"/>
          <cell r="M363"/>
          <cell r="N363"/>
          <cell r="O363"/>
          <cell r="P363"/>
          <cell r="Q363"/>
          <cell r="R363"/>
          <cell r="S363"/>
          <cell r="T363"/>
          <cell r="U363">
            <v>9</v>
          </cell>
          <cell r="V363" t="str">
            <v>Run to Failure</v>
          </cell>
          <cell r="W363" t="str">
            <v>do not have</v>
          </cell>
        </row>
        <row r="364">
          <cell r="D364" t="str">
            <v>MEM-PRO-010-MDU-AEQ-7749</v>
          </cell>
          <cell r="E364" t="str">
            <v>MMDU-RJ COLLECTOR #2 EXHAUST FAN</v>
          </cell>
          <cell r="F364" t="str">
            <v>shared systems</v>
          </cell>
          <cell r="G364" t="str">
            <v>OLD MDU</v>
          </cell>
          <cell r="H364" t="str">
            <v>ABANDONED EQUIPMENT</v>
          </cell>
          <cell r="I364"/>
          <cell r="J364"/>
          <cell r="K364"/>
          <cell r="L364"/>
          <cell r="M364"/>
          <cell r="N364"/>
          <cell r="O364"/>
          <cell r="P364"/>
          <cell r="Q364"/>
          <cell r="R364"/>
          <cell r="S364"/>
          <cell r="T364"/>
          <cell r="U364">
            <v>9</v>
          </cell>
          <cell r="V364" t="str">
            <v>Run to Failure</v>
          </cell>
          <cell r="W364" t="str">
            <v>do not have</v>
          </cell>
        </row>
        <row r="365">
          <cell r="D365" t="str">
            <v>MEM-PRO-010-MDU-AEQ-7760</v>
          </cell>
          <cell r="E365" t="str">
            <v>MMDU-SOY OIL POT AGITATOR</v>
          </cell>
          <cell r="F365" t="str">
            <v>shared systems</v>
          </cell>
          <cell r="G365" t="str">
            <v>OLD MDU</v>
          </cell>
          <cell r="H365" t="str">
            <v>ABANDONED EQUIPMENT</v>
          </cell>
          <cell r="I365"/>
          <cell r="J365"/>
          <cell r="K365"/>
          <cell r="L365"/>
          <cell r="M365"/>
          <cell r="N365"/>
          <cell r="O365"/>
          <cell r="P365"/>
          <cell r="Q365"/>
          <cell r="R365"/>
          <cell r="S365"/>
          <cell r="T365"/>
          <cell r="U365">
            <v>9</v>
          </cell>
          <cell r="V365" t="str">
            <v>Run to Failure</v>
          </cell>
          <cell r="W365" t="str">
            <v>do not have</v>
          </cell>
        </row>
        <row r="366">
          <cell r="D366" t="str">
            <v>MEM-PRO-010-MDU-AEQ-7762</v>
          </cell>
          <cell r="E366" t="str">
            <v>MMDU-SOY OIL POT DISCH PUMP</v>
          </cell>
          <cell r="F366" t="str">
            <v>shared systems</v>
          </cell>
          <cell r="G366" t="str">
            <v>OLD MDU</v>
          </cell>
          <cell r="H366" t="str">
            <v>ABANDONED EQUIPMENT</v>
          </cell>
          <cell r="I366"/>
          <cell r="J366"/>
          <cell r="K366"/>
          <cell r="L366"/>
          <cell r="M366"/>
          <cell r="N366"/>
          <cell r="O366"/>
          <cell r="P366"/>
          <cell r="Q366"/>
          <cell r="R366"/>
          <cell r="S366"/>
          <cell r="T366"/>
          <cell r="U366">
            <v>9</v>
          </cell>
          <cell r="V366" t="str">
            <v>Run to Failure</v>
          </cell>
          <cell r="W366" t="str">
            <v>do not have</v>
          </cell>
        </row>
        <row r="367">
          <cell r="D367" t="str">
            <v>MEM-PRO-010-MDU-AEQ-7765</v>
          </cell>
          <cell r="E367" t="str">
            <v>MMDU-CRUDE SOY OIL POT AGITATOR</v>
          </cell>
          <cell r="F367" t="str">
            <v>shared systems</v>
          </cell>
          <cell r="G367" t="str">
            <v>OLD MDU</v>
          </cell>
          <cell r="H367" t="str">
            <v>ABANDONED EQUIPMENT</v>
          </cell>
          <cell r="I367"/>
          <cell r="J367"/>
          <cell r="K367"/>
          <cell r="L367"/>
          <cell r="M367"/>
          <cell r="N367"/>
          <cell r="O367"/>
          <cell r="P367"/>
          <cell r="Q367"/>
          <cell r="R367"/>
          <cell r="S367"/>
          <cell r="T367"/>
          <cell r="U367">
            <v>9</v>
          </cell>
          <cell r="V367" t="str">
            <v>Run to Failure</v>
          </cell>
          <cell r="W367" t="str">
            <v>do not have</v>
          </cell>
        </row>
        <row r="368">
          <cell r="D368" t="str">
            <v>MEM-PRO-010-MDU-AEQ-7767</v>
          </cell>
          <cell r="E368" t="str">
            <v>MMDU-DRUM PUMP</v>
          </cell>
          <cell r="F368" t="str">
            <v>shared systems</v>
          </cell>
          <cell r="G368" t="str">
            <v>OLD MDU</v>
          </cell>
          <cell r="H368" t="str">
            <v>ABANDONED EQUIPMENT</v>
          </cell>
          <cell r="I368"/>
          <cell r="J368"/>
          <cell r="K368"/>
          <cell r="L368"/>
          <cell r="M368"/>
          <cell r="N368"/>
          <cell r="O368"/>
          <cell r="P368"/>
          <cell r="Q368"/>
          <cell r="R368"/>
          <cell r="S368"/>
          <cell r="T368"/>
          <cell r="U368">
            <v>9</v>
          </cell>
          <cell r="V368" t="str">
            <v>Run to Failure</v>
          </cell>
          <cell r="W368" t="str">
            <v>do not have</v>
          </cell>
        </row>
        <row r="369">
          <cell r="D369" t="str">
            <v>MEM-PRO-010-MDU-AEQ-7803</v>
          </cell>
          <cell r="E369" t="str">
            <v>MMDU-BLENDER RFV</v>
          </cell>
          <cell r="F369" t="str">
            <v>shared systems</v>
          </cell>
          <cell r="G369" t="str">
            <v>OLD MDU</v>
          </cell>
          <cell r="H369" t="str">
            <v>ABANDONED EQUIPMENT</v>
          </cell>
          <cell r="I369"/>
          <cell r="J369" t="str">
            <v>FEEDER  ROTARY</v>
          </cell>
          <cell r="K369" t="str">
            <v>NORTH PLANT-1-NEQ</v>
          </cell>
          <cell r="L369"/>
          <cell r="M369"/>
          <cell r="N369"/>
          <cell r="O369"/>
          <cell r="P369"/>
          <cell r="Q369"/>
          <cell r="R369"/>
          <cell r="S369"/>
          <cell r="T369"/>
          <cell r="U369">
            <v>9</v>
          </cell>
          <cell r="V369" t="str">
            <v>Run to Failure</v>
          </cell>
          <cell r="W369" t="str">
            <v>do not have</v>
          </cell>
        </row>
        <row r="370">
          <cell r="D370" t="str">
            <v>MEM-PRO-010-MDU-AEQ-7808</v>
          </cell>
          <cell r="E370" t="str">
            <v>MMDU-PACKAGING RECEIVER RFV</v>
          </cell>
          <cell r="F370" t="str">
            <v>shared systems</v>
          </cell>
          <cell r="G370" t="str">
            <v>OLD MDU</v>
          </cell>
          <cell r="H370" t="str">
            <v>ABANDONED EQUIPMENT</v>
          </cell>
          <cell r="I370"/>
          <cell r="J370"/>
          <cell r="K370"/>
          <cell r="L370"/>
          <cell r="M370"/>
          <cell r="N370"/>
          <cell r="O370"/>
          <cell r="P370"/>
          <cell r="Q370"/>
          <cell r="R370"/>
          <cell r="S370"/>
          <cell r="T370"/>
          <cell r="U370">
            <v>9</v>
          </cell>
          <cell r="V370" t="str">
            <v>Run to Failure</v>
          </cell>
          <cell r="W370" t="str">
            <v>do not have</v>
          </cell>
        </row>
        <row r="371">
          <cell r="D371" t="str">
            <v>MEM-PRO-010-MDU-AEQ-7809</v>
          </cell>
          <cell r="E371" t="str">
            <v>MMDU-PACKAGING REC RFV DISCH'R VIBRATOR</v>
          </cell>
          <cell r="F371" t="str">
            <v>shared systems</v>
          </cell>
          <cell r="G371" t="str">
            <v>OLD MDU</v>
          </cell>
          <cell r="H371" t="str">
            <v>ABANDONED EQUIPMENT</v>
          </cell>
          <cell r="I371"/>
          <cell r="J371"/>
          <cell r="K371"/>
          <cell r="L371"/>
          <cell r="M371"/>
          <cell r="N371"/>
          <cell r="O371"/>
          <cell r="P371"/>
          <cell r="Q371"/>
          <cell r="R371"/>
          <cell r="S371"/>
          <cell r="T371"/>
          <cell r="U371">
            <v>9</v>
          </cell>
          <cell r="V371" t="str">
            <v>Run to Failure</v>
          </cell>
          <cell r="W371" t="str">
            <v>do not have</v>
          </cell>
        </row>
        <row r="372">
          <cell r="D372" t="str">
            <v>MEM-PRO-010-MDU-AEQ-7831</v>
          </cell>
          <cell r="E372" t="str">
            <v>MMDU-2 KG ASP.FILTER EXHAUST FAN</v>
          </cell>
          <cell r="F372" t="str">
            <v>shared systems</v>
          </cell>
          <cell r="G372" t="str">
            <v>OLD MDU</v>
          </cell>
          <cell r="H372" t="str">
            <v>ABANDONED EQUIPMENT</v>
          </cell>
          <cell r="I372"/>
          <cell r="J372"/>
          <cell r="K372"/>
          <cell r="L372"/>
          <cell r="M372"/>
          <cell r="N372"/>
          <cell r="O372"/>
          <cell r="P372"/>
          <cell r="Q372"/>
          <cell r="R372"/>
          <cell r="S372"/>
          <cell r="T372"/>
          <cell r="U372">
            <v>9</v>
          </cell>
          <cell r="V372" t="str">
            <v>Run to Failure</v>
          </cell>
          <cell r="W372" t="str">
            <v>do not have</v>
          </cell>
        </row>
        <row r="373">
          <cell r="D373" t="str">
            <v>MEM-PRO-010-MDU-AEQ-7836</v>
          </cell>
          <cell r="E373" t="str">
            <v>MMDU-2 KG ASP. FILTER RFV</v>
          </cell>
          <cell r="F373" t="str">
            <v>shared systems</v>
          </cell>
          <cell r="G373" t="str">
            <v>OLD MDU</v>
          </cell>
          <cell r="H373" t="str">
            <v>ABANDONED EQUIPMENT</v>
          </cell>
          <cell r="I373"/>
          <cell r="J373"/>
          <cell r="K373"/>
          <cell r="L373"/>
          <cell r="M373"/>
          <cell r="N373"/>
          <cell r="O373"/>
          <cell r="P373"/>
          <cell r="Q373"/>
          <cell r="R373"/>
          <cell r="S373"/>
          <cell r="T373"/>
          <cell r="U373">
            <v>9</v>
          </cell>
          <cell r="V373" t="str">
            <v>Run to Failure</v>
          </cell>
          <cell r="W373" t="str">
            <v>do not have</v>
          </cell>
        </row>
        <row r="374">
          <cell r="D374" t="str">
            <v>MEM-PRO-010-MDU-AEQ-7858</v>
          </cell>
          <cell r="E374" t="str">
            <v>MMDU-MDU BLENDER PRESSURE BLOWER</v>
          </cell>
          <cell r="F374" t="str">
            <v>shared systems</v>
          </cell>
          <cell r="G374" t="str">
            <v>OLD MDU</v>
          </cell>
          <cell r="H374" t="str">
            <v>ABANDONED EQUIPMENT</v>
          </cell>
          <cell r="I374"/>
          <cell r="J374"/>
          <cell r="K374"/>
          <cell r="L374"/>
          <cell r="M374"/>
          <cell r="N374"/>
          <cell r="O374"/>
          <cell r="P374"/>
          <cell r="Q374"/>
          <cell r="R374"/>
          <cell r="S374"/>
          <cell r="T374"/>
          <cell r="U374">
            <v>9</v>
          </cell>
          <cell r="V374" t="str">
            <v>Run to Failure</v>
          </cell>
          <cell r="W374" t="str">
            <v>do not have</v>
          </cell>
        </row>
        <row r="375">
          <cell r="D375" t="str">
            <v>MEM-PRO-010-MDU-AEQ-7868</v>
          </cell>
          <cell r="E375" t="str">
            <v>MMDU-FLAKE BIN RJ BLOWBACK FAN</v>
          </cell>
          <cell r="F375" t="str">
            <v>shared systems</v>
          </cell>
          <cell r="G375" t="str">
            <v>OLD MDU</v>
          </cell>
          <cell r="H375" t="str">
            <v>ABANDONED EQUIPMENT</v>
          </cell>
          <cell r="I375"/>
          <cell r="J375"/>
          <cell r="K375"/>
          <cell r="L375"/>
          <cell r="M375"/>
          <cell r="N375"/>
          <cell r="O375"/>
          <cell r="P375"/>
          <cell r="Q375"/>
          <cell r="R375"/>
          <cell r="S375"/>
          <cell r="T375"/>
          <cell r="U375">
            <v>9</v>
          </cell>
          <cell r="V375" t="str">
            <v>Run to Failure</v>
          </cell>
          <cell r="W375" t="str">
            <v>do not have</v>
          </cell>
        </row>
        <row r="376">
          <cell r="D376" t="str">
            <v>MEM-PRO-010-MDU-AEQ-7869</v>
          </cell>
          <cell r="E376" t="str">
            <v>MMDU-MDU SURGE BIN RFV</v>
          </cell>
          <cell r="F376" t="str">
            <v>shared systems</v>
          </cell>
          <cell r="G376" t="str">
            <v>OLD MDU</v>
          </cell>
          <cell r="H376" t="str">
            <v>ABANDONED EQUIPMENT</v>
          </cell>
          <cell r="I376"/>
          <cell r="J376" t="str">
            <v>FEEDER  ROTARY</v>
          </cell>
          <cell r="K376" t="str">
            <v>NORTH PLANT-1-NEQ</v>
          </cell>
          <cell r="L376"/>
          <cell r="M376"/>
          <cell r="N376"/>
          <cell r="O376"/>
          <cell r="P376"/>
          <cell r="Q376"/>
          <cell r="R376"/>
          <cell r="S376"/>
          <cell r="T376"/>
          <cell r="U376">
            <v>9</v>
          </cell>
          <cell r="V376" t="str">
            <v>Run to Failure</v>
          </cell>
          <cell r="W376" t="str">
            <v>do not have</v>
          </cell>
        </row>
        <row r="377">
          <cell r="D377" t="str">
            <v>MEM-PRO-010-MDU-AEQ-7872</v>
          </cell>
          <cell r="E377" t="str">
            <v>MMDU-REBAG SURGE BIN RFV</v>
          </cell>
          <cell r="F377" t="str">
            <v>shared systems</v>
          </cell>
          <cell r="G377" t="str">
            <v>OLD MDU</v>
          </cell>
          <cell r="H377" t="str">
            <v>ABANDONED EQUIPMENT</v>
          </cell>
          <cell r="I377"/>
          <cell r="J377" t="str">
            <v>FEEDER  ROTARY</v>
          </cell>
          <cell r="K377" t="str">
            <v>NORTH PLANT-PACKAGING TOWER 3R</v>
          </cell>
          <cell r="L377"/>
          <cell r="M377"/>
          <cell r="N377"/>
          <cell r="O377"/>
          <cell r="P377"/>
          <cell r="Q377"/>
          <cell r="R377"/>
          <cell r="S377"/>
          <cell r="T377"/>
          <cell r="U377">
            <v>9</v>
          </cell>
          <cell r="V377" t="str">
            <v>Run to Failure</v>
          </cell>
          <cell r="W377" t="str">
            <v>do not have</v>
          </cell>
        </row>
        <row r="378">
          <cell r="D378" t="str">
            <v>MEM-PRO-010-MDU-AEQ-7873</v>
          </cell>
          <cell r="E378" t="str">
            <v>MMDU-MDU SURGE BIN FILTER EXHAUST FAN</v>
          </cell>
          <cell r="F378" t="str">
            <v>shared systems</v>
          </cell>
          <cell r="G378" t="str">
            <v>OLD MDU</v>
          </cell>
          <cell r="H378" t="str">
            <v>ABANDONED EQUIPMENT</v>
          </cell>
          <cell r="I378"/>
          <cell r="J378"/>
          <cell r="K378"/>
          <cell r="L378"/>
          <cell r="M378"/>
          <cell r="N378"/>
          <cell r="O378"/>
          <cell r="P378"/>
          <cell r="Q378"/>
          <cell r="R378"/>
          <cell r="S378"/>
          <cell r="T378"/>
          <cell r="U378">
            <v>9</v>
          </cell>
          <cell r="V378" t="str">
            <v>Run to Failure</v>
          </cell>
          <cell r="W378" t="str">
            <v>do not have</v>
          </cell>
        </row>
        <row r="379">
          <cell r="D379" t="str">
            <v>MEM-PRO-010-MDU-AEQ-7881</v>
          </cell>
          <cell r="E379" t="str">
            <v>MMDU-P1/MDU/REBAG BAG DUMP STATION RFV</v>
          </cell>
          <cell r="F379" t="str">
            <v>shared systems</v>
          </cell>
          <cell r="G379" t="str">
            <v>OLD MDU</v>
          </cell>
          <cell r="H379" t="str">
            <v>ABANDONED EQUIPMENT</v>
          </cell>
          <cell r="I379"/>
          <cell r="J379"/>
          <cell r="K379"/>
          <cell r="L379"/>
          <cell r="M379"/>
          <cell r="N379"/>
          <cell r="O379"/>
          <cell r="P379"/>
          <cell r="Q379"/>
          <cell r="R379"/>
          <cell r="S379"/>
          <cell r="T379"/>
          <cell r="U379">
            <v>9</v>
          </cell>
          <cell r="V379" t="str">
            <v>Run to Failure</v>
          </cell>
          <cell r="W379" t="str">
            <v>do not have</v>
          </cell>
        </row>
        <row r="380">
          <cell r="D380" t="str">
            <v>MEM-PRO-010-MDU-AEQ-7882</v>
          </cell>
          <cell r="E380" t="str">
            <v>MMDU-P1/MDU/REBAG BLOWER PKG</v>
          </cell>
          <cell r="F380" t="str">
            <v>shared systems</v>
          </cell>
          <cell r="G380" t="str">
            <v>OLD MDU</v>
          </cell>
          <cell r="H380" t="str">
            <v>ABANDONED EQUIPMENT</v>
          </cell>
          <cell r="I380"/>
          <cell r="J380" t="str">
            <v>BLOWER ROTARY</v>
          </cell>
          <cell r="K380" t="str">
            <v>NORTH PLANT-PACKAGING TOWER 3R</v>
          </cell>
          <cell r="L380"/>
          <cell r="M380"/>
          <cell r="N380"/>
          <cell r="O380"/>
          <cell r="P380"/>
          <cell r="Q380"/>
          <cell r="R380"/>
          <cell r="S380"/>
          <cell r="T380"/>
          <cell r="U380">
            <v>9</v>
          </cell>
          <cell r="V380" t="str">
            <v>Run to Failure</v>
          </cell>
          <cell r="W380" t="str">
            <v>do not have</v>
          </cell>
        </row>
        <row r="381">
          <cell r="D381" t="str">
            <v>MEM-PRO-010-MDU-AEQ-7896</v>
          </cell>
          <cell r="E381" t="str">
            <v>MMDU-TRANSITION (1108) CONVEYOR</v>
          </cell>
          <cell r="F381" t="str">
            <v>shared systems</v>
          </cell>
          <cell r="G381" t="str">
            <v>OLD MDU</v>
          </cell>
          <cell r="H381" t="str">
            <v>ABANDONED EQUIPMENT</v>
          </cell>
          <cell r="I381"/>
          <cell r="J381"/>
          <cell r="K381"/>
          <cell r="L381"/>
          <cell r="M381"/>
          <cell r="N381"/>
          <cell r="O381"/>
          <cell r="P381"/>
          <cell r="Q381"/>
          <cell r="R381"/>
          <cell r="S381"/>
          <cell r="T381"/>
          <cell r="U381">
            <v>9</v>
          </cell>
          <cell r="V381" t="str">
            <v>Run to Failure</v>
          </cell>
          <cell r="W381" t="str">
            <v>do not have</v>
          </cell>
        </row>
        <row r="382">
          <cell r="D382" t="str">
            <v>MEM-PRO-010-GRD-S3G-7907</v>
          </cell>
          <cell r="E382" t="str">
            <v>MSS-300T W GRD FILT REC'R ASP FAN</v>
          </cell>
          <cell r="F382" t="str">
            <v>shared systems</v>
          </cell>
          <cell r="G382" t="str">
            <v>FLAKE GRINDING</v>
          </cell>
          <cell r="H382" t="str">
            <v>SOUTH 300T GRINDING SYSTEM</v>
          </cell>
          <cell r="I382" t="str">
            <v>Motor Control Center</v>
          </cell>
          <cell r="J382"/>
          <cell r="K382"/>
          <cell r="L382">
            <v>16</v>
          </cell>
          <cell r="M382"/>
          <cell r="N382"/>
          <cell r="O382"/>
          <cell r="P382"/>
          <cell r="Q382"/>
          <cell r="R382"/>
          <cell r="S382"/>
          <cell r="T382" t="str">
            <v>12-MTH MECH Shared FILT FAN BRNG PM - DN</v>
          </cell>
          <cell r="U382">
            <v>7</v>
          </cell>
          <cell r="V382" t="str">
            <v>Stratagy</v>
          </cell>
          <cell r="W382"/>
        </row>
        <row r="383">
          <cell r="D383" t="str">
            <v>MEM-PRO-010-GRD-S3G-7912</v>
          </cell>
          <cell r="E383" t="str">
            <v>MSS-300T W GRD FILT REC'R DISCH RFV TO P</v>
          </cell>
          <cell r="F383" t="str">
            <v>shared systems</v>
          </cell>
          <cell r="G383" t="str">
            <v>FLAKE GRINDING</v>
          </cell>
          <cell r="H383" t="str">
            <v>SOUTH 300T GRINDING SYSTEM</v>
          </cell>
          <cell r="I383" t="str">
            <v>Motor Control Center</v>
          </cell>
          <cell r="J383"/>
          <cell r="K383"/>
          <cell r="L383"/>
          <cell r="M383"/>
          <cell r="N383"/>
          <cell r="O383"/>
          <cell r="P383"/>
          <cell r="Q383"/>
          <cell r="R383"/>
          <cell r="S383"/>
          <cell r="T383"/>
          <cell r="U383">
            <v>9</v>
          </cell>
          <cell r="V383" t="str">
            <v>Run to Failure</v>
          </cell>
          <cell r="W383"/>
        </row>
        <row r="384">
          <cell r="D384" t="str">
            <v>MEM-PRO-010-GRD-N3G-7917</v>
          </cell>
          <cell r="E384" t="str">
            <v>MSS-300T E GRD FILT REC'R ASP FAN</v>
          </cell>
          <cell r="F384" t="str">
            <v>shared systems</v>
          </cell>
          <cell r="G384" t="str">
            <v>FLAKE GRINDING</v>
          </cell>
          <cell r="H384" t="str">
            <v>NORTH 300T GRINDING SYSTEM</v>
          </cell>
          <cell r="I384" t="str">
            <v>Motor Control Center</v>
          </cell>
          <cell r="J384"/>
          <cell r="K384"/>
          <cell r="L384">
            <v>16</v>
          </cell>
          <cell r="M384"/>
          <cell r="N384"/>
          <cell r="O384"/>
          <cell r="P384"/>
          <cell r="Q384"/>
          <cell r="R384"/>
          <cell r="S384"/>
          <cell r="T384" t="str">
            <v>12-MTH MECH Shared FILT FAN BRNG PM - DN</v>
          </cell>
          <cell r="U384">
            <v>7</v>
          </cell>
          <cell r="V384" t="str">
            <v>Stratagy</v>
          </cell>
          <cell r="W384">
            <v>1</v>
          </cell>
        </row>
        <row r="385">
          <cell r="D385" t="str">
            <v>MEM-PRO-010-GRD-N3G-7923</v>
          </cell>
          <cell r="E385" t="str">
            <v>MSS-E GRD FILT REC'R DISCH RFV TO P3</v>
          </cell>
          <cell r="F385" t="str">
            <v>shared systems</v>
          </cell>
          <cell r="G385" t="str">
            <v>FLAKE GRINDING</v>
          </cell>
          <cell r="H385" t="str">
            <v>NORTH 300T GRINDING SYSTEM</v>
          </cell>
          <cell r="I385" t="str">
            <v>Motor Control Center</v>
          </cell>
          <cell r="J385"/>
          <cell r="K385"/>
          <cell r="L385"/>
          <cell r="M385"/>
          <cell r="N385"/>
          <cell r="O385"/>
          <cell r="P385"/>
          <cell r="Q385"/>
          <cell r="R385"/>
          <cell r="S385"/>
          <cell r="T385"/>
          <cell r="U385">
            <v>9</v>
          </cell>
          <cell r="V385" t="str">
            <v>Run to Failure</v>
          </cell>
          <cell r="W385">
            <v>1</v>
          </cell>
        </row>
        <row r="386">
          <cell r="D386" t="str">
            <v>MEM-PRO-010-GRD-S3G-7928</v>
          </cell>
          <cell r="E386" t="str">
            <v>MSS-300T W GRD FILT REC'R DISCH RFV TO P</v>
          </cell>
          <cell r="F386" t="str">
            <v>shared systems</v>
          </cell>
          <cell r="G386" t="str">
            <v>FLAKE GRINDING</v>
          </cell>
          <cell r="H386" t="str">
            <v>SOUTH 300T GRINDING SYSTEM</v>
          </cell>
          <cell r="I386" t="str">
            <v>Motor AC</v>
          </cell>
          <cell r="J386"/>
          <cell r="K386"/>
          <cell r="L386"/>
          <cell r="M386"/>
          <cell r="N386"/>
          <cell r="O386"/>
          <cell r="P386"/>
          <cell r="Q386"/>
          <cell r="R386"/>
          <cell r="S386"/>
          <cell r="T386"/>
          <cell r="U386">
            <v>9</v>
          </cell>
          <cell r="V386" t="str">
            <v>Run to Failure</v>
          </cell>
          <cell r="W386"/>
        </row>
        <row r="387">
          <cell r="D387" t="str">
            <v>MEM-PRO-010-GRD-N3G-7929</v>
          </cell>
          <cell r="E387" t="str">
            <v>MSS-300T E GRD FILT REC'R DISCH RFV TO P</v>
          </cell>
          <cell r="F387" t="str">
            <v>shared systems</v>
          </cell>
          <cell r="G387" t="str">
            <v>FLAKE GRINDING</v>
          </cell>
          <cell r="H387" t="str">
            <v>NORTH 300T GRINDING SYSTEM</v>
          </cell>
          <cell r="I387" t="str">
            <v>Motor Control Center</v>
          </cell>
          <cell r="J387"/>
          <cell r="K387"/>
          <cell r="L387"/>
          <cell r="M387"/>
          <cell r="N387"/>
          <cell r="O387"/>
          <cell r="P387"/>
          <cell r="Q387"/>
          <cell r="R387"/>
          <cell r="S387"/>
          <cell r="T387"/>
          <cell r="U387">
            <v>9</v>
          </cell>
          <cell r="V387" t="str">
            <v>Run to Failure</v>
          </cell>
          <cell r="W387">
            <v>1</v>
          </cell>
        </row>
        <row r="388">
          <cell r="D388" t="str">
            <v>MEM-PRO-010-BLD-AHU-8093</v>
          </cell>
          <cell r="E388" t="str">
            <v>MRAL-CIP ROOM VENT FAN</v>
          </cell>
          <cell r="F388" t="str">
            <v>shared systems</v>
          </cell>
          <cell r="G388" t="str">
            <v>Buildings, Grounds &amp; lights</v>
          </cell>
          <cell r="H388" t="str">
            <v>HVAC / AIR HANDLING UNIT</v>
          </cell>
          <cell r="I388"/>
          <cell r="J388"/>
          <cell r="K388"/>
          <cell r="L388"/>
          <cell r="M388"/>
          <cell r="N388"/>
          <cell r="O388"/>
          <cell r="P388"/>
          <cell r="Q388"/>
          <cell r="R388"/>
          <cell r="S388"/>
          <cell r="T388"/>
          <cell r="U388">
            <v>9</v>
          </cell>
          <cell r="V388" t="str">
            <v>Run to Failure</v>
          </cell>
          <cell r="W388"/>
        </row>
        <row r="389">
          <cell r="D389" t="str">
            <v>MEM-PRO-010-BLD-AHU-8094</v>
          </cell>
          <cell r="E389" t="str">
            <v>MRAL-EQUIP ROOM VENT FAN</v>
          </cell>
          <cell r="F389" t="str">
            <v>shared systems</v>
          </cell>
          <cell r="G389" t="str">
            <v>Buildings, Grounds &amp; lights</v>
          </cell>
          <cell r="H389" t="str">
            <v>HVAC / AIR HANDLING UNIT</v>
          </cell>
          <cell r="I389"/>
          <cell r="J389"/>
          <cell r="K389"/>
          <cell r="L389"/>
          <cell r="M389"/>
          <cell r="N389"/>
          <cell r="O389"/>
          <cell r="P389"/>
          <cell r="Q389"/>
          <cell r="R389"/>
          <cell r="S389"/>
          <cell r="T389"/>
          <cell r="U389">
            <v>9</v>
          </cell>
          <cell r="V389" t="str">
            <v>Run to Failure</v>
          </cell>
          <cell r="W389"/>
        </row>
        <row r="390">
          <cell r="D390" t="str">
            <v>MEM-PRO-010-BLD-AHU-8095</v>
          </cell>
          <cell r="E390" t="str">
            <v>MRAL-VENT EXHAUST FAN</v>
          </cell>
          <cell r="F390" t="str">
            <v>shared systems</v>
          </cell>
          <cell r="G390" t="str">
            <v>Buildings, Grounds &amp; lights</v>
          </cell>
          <cell r="H390" t="str">
            <v>HVAC / AIR HANDLING UNIT</v>
          </cell>
          <cell r="I390"/>
          <cell r="J390"/>
          <cell r="K390"/>
          <cell r="L390">
            <v>16</v>
          </cell>
          <cell r="M390"/>
          <cell r="N390"/>
          <cell r="O390"/>
          <cell r="P390"/>
          <cell r="Q390"/>
          <cell r="R390"/>
          <cell r="S390"/>
          <cell r="T390"/>
          <cell r="U390">
            <v>8</v>
          </cell>
          <cell r="V390" t="str">
            <v>Stratagy</v>
          </cell>
          <cell r="W390"/>
        </row>
        <row r="391">
          <cell r="D391" t="str">
            <v>MEM-PRO-010-BLD-AHU-8096</v>
          </cell>
          <cell r="E391" t="str">
            <v>MRAL-VENT EXHAUST FAN</v>
          </cell>
          <cell r="F391" t="str">
            <v>shared systems</v>
          </cell>
          <cell r="G391" t="str">
            <v>Buildings, Grounds &amp; lights</v>
          </cell>
          <cell r="H391" t="str">
            <v>HVAC / AIR HANDLING UNIT</v>
          </cell>
          <cell r="I391"/>
          <cell r="J391"/>
          <cell r="K391"/>
          <cell r="L391"/>
          <cell r="M391"/>
          <cell r="N391"/>
          <cell r="O391"/>
          <cell r="P391"/>
          <cell r="Q391"/>
          <cell r="R391"/>
          <cell r="S391"/>
          <cell r="T391"/>
          <cell r="U391">
            <v>9</v>
          </cell>
          <cell r="V391" t="str">
            <v>Run to Failure</v>
          </cell>
          <cell r="W391"/>
        </row>
        <row r="392">
          <cell r="D392" t="str">
            <v>MEM-PRO-010-BLD-AHU-8097</v>
          </cell>
          <cell r="E392" t="str">
            <v>MRAL-OFFICE AIR CONDITIONER</v>
          </cell>
          <cell r="F392" t="str">
            <v>shared systems</v>
          </cell>
          <cell r="G392" t="str">
            <v>Buildings, Grounds &amp; lights</v>
          </cell>
          <cell r="H392" t="str">
            <v>HVAC / AIR HANDLING UNIT</v>
          </cell>
          <cell r="I392" t="str">
            <v>Motor AC</v>
          </cell>
          <cell r="J392"/>
          <cell r="K392"/>
          <cell r="L392"/>
          <cell r="M392"/>
          <cell r="N392"/>
          <cell r="O392"/>
          <cell r="P392"/>
          <cell r="Q392"/>
          <cell r="R392"/>
          <cell r="S392"/>
          <cell r="T392"/>
          <cell r="U392">
            <v>9</v>
          </cell>
          <cell r="V392" t="str">
            <v>Run to Failure</v>
          </cell>
          <cell r="W392"/>
        </row>
        <row r="393">
          <cell r="D393" t="str">
            <v>MEM-PRO-010-UTL-IAS-0820</v>
          </cell>
          <cell r="E393" t="str">
            <v>MSS-N PLANT #3 AIR COMPRESSOR 100 HP</v>
          </cell>
          <cell r="F393" t="str">
            <v>shared systems</v>
          </cell>
          <cell r="G393" t="str">
            <v>UTILITIES</v>
          </cell>
          <cell r="H393" t="str">
            <v>INSTRUMENT / COMPRESSED AIR SYSTEM</v>
          </cell>
          <cell r="I393" t="str">
            <v>Motor AC</v>
          </cell>
          <cell r="J393"/>
          <cell r="K393"/>
          <cell r="L393">
            <v>8</v>
          </cell>
          <cell r="M393"/>
          <cell r="N393"/>
          <cell r="O393"/>
          <cell r="P393" t="str">
            <v>Yes</v>
          </cell>
          <cell r="Q393"/>
          <cell r="R393"/>
          <cell r="S393"/>
          <cell r="T393" t="str">
            <v>60-MTH MECH MSS #3 AIR COMP PRV</v>
          </cell>
          <cell r="U393">
            <v>6</v>
          </cell>
          <cell r="V393" t="str">
            <v>Stratagy</v>
          </cell>
          <cell r="W393"/>
        </row>
        <row r="394">
          <cell r="D394" t="str">
            <v>MEM-PRO-010-PKG-SBB-8209</v>
          </cell>
          <cell r="E394" t="str">
            <v>MS2P-BB PRODUCT SCREENER OVERS RFV</v>
          </cell>
          <cell r="F394" t="str">
            <v>shared systems</v>
          </cell>
          <cell r="G394" t="str">
            <v>PACKAGING</v>
          </cell>
          <cell r="H394" t="str">
            <v>SOUTH PLANT BIG BAG</v>
          </cell>
          <cell r="I394" t="str">
            <v>Motor AC</v>
          </cell>
          <cell r="J394"/>
          <cell r="K394"/>
          <cell r="L394"/>
          <cell r="M394"/>
          <cell r="N394"/>
          <cell r="O394"/>
          <cell r="P394"/>
          <cell r="Q394"/>
          <cell r="R394"/>
          <cell r="S394"/>
          <cell r="T394"/>
          <cell r="U394">
            <v>9</v>
          </cell>
          <cell r="V394" t="str">
            <v>Run to Failure</v>
          </cell>
          <cell r="W394"/>
        </row>
        <row r="395">
          <cell r="D395" t="str">
            <v>MEM-PRO-010-RAL-AEQ-8237</v>
          </cell>
          <cell r="E395" t="str">
            <v>MRAL-CONVEYOR #6 (RIGHT) INLET SAFETY SW</v>
          </cell>
          <cell r="F395" t="str">
            <v>shared systems</v>
          </cell>
          <cell r="G395" t="str">
            <v>OLD RALCON</v>
          </cell>
          <cell r="H395" t="str">
            <v>ABANDONED EQUIPMENT</v>
          </cell>
          <cell r="I395"/>
          <cell r="J395"/>
          <cell r="K395"/>
          <cell r="L395"/>
          <cell r="M395"/>
          <cell r="N395"/>
          <cell r="O395"/>
          <cell r="P395"/>
          <cell r="Q395"/>
          <cell r="R395"/>
          <cell r="S395"/>
          <cell r="T395"/>
          <cell r="U395">
            <v>9</v>
          </cell>
          <cell r="V395" t="str">
            <v>Run to Failure</v>
          </cell>
          <cell r="W395" t="str">
            <v>do not have</v>
          </cell>
        </row>
        <row r="396">
          <cell r="D396" t="str">
            <v>MEM-PRO-010-RAL-AEQ-8238</v>
          </cell>
          <cell r="E396" t="str">
            <v>MRAL-CONVEYOR #6 (LEFT) OUTLET SAFETY SW</v>
          </cell>
          <cell r="F396" t="str">
            <v>shared systems</v>
          </cell>
          <cell r="G396" t="str">
            <v>OLD RALCON</v>
          </cell>
          <cell r="H396" t="str">
            <v>ABANDONED EQUIPMENT</v>
          </cell>
          <cell r="I396"/>
          <cell r="J396"/>
          <cell r="K396"/>
          <cell r="L396"/>
          <cell r="M396"/>
          <cell r="N396"/>
          <cell r="O396"/>
          <cell r="P396"/>
          <cell r="Q396"/>
          <cell r="R396"/>
          <cell r="S396"/>
          <cell r="T396"/>
          <cell r="U396">
            <v>9</v>
          </cell>
          <cell r="V396" t="str">
            <v>Run to Failure</v>
          </cell>
          <cell r="W396" t="str">
            <v>do not have</v>
          </cell>
        </row>
        <row r="397">
          <cell r="D397" t="str">
            <v>MEM-PRO-010-PKG-SBB-8302</v>
          </cell>
          <cell r="E397" t="str">
            <v>MS2P-BIG BAG ASPIRATION FAN</v>
          </cell>
          <cell r="F397" t="str">
            <v>shared systems</v>
          </cell>
          <cell r="G397" t="str">
            <v>PACKAGING</v>
          </cell>
          <cell r="H397" t="str">
            <v>SOUTH PLANT BIG BAG</v>
          </cell>
          <cell r="I397" t="str">
            <v>Motor AC</v>
          </cell>
          <cell r="J397"/>
          <cell r="K397"/>
          <cell r="L397"/>
          <cell r="M397"/>
          <cell r="N397"/>
          <cell r="O397"/>
          <cell r="P397"/>
          <cell r="Q397"/>
          <cell r="R397"/>
          <cell r="S397"/>
          <cell r="T397"/>
          <cell r="U397">
            <v>9</v>
          </cell>
          <cell r="V397" t="str">
            <v>Run to Failure</v>
          </cell>
          <cell r="W397">
            <v>1</v>
          </cell>
        </row>
        <row r="398">
          <cell r="D398" t="str">
            <v>MEM-PRO-010-PKG-SBB-8303</v>
          </cell>
          <cell r="E398" t="str">
            <v>MS2P-BIG BAG SURGE BIN DISCHARGE RFV</v>
          </cell>
          <cell r="F398" t="str">
            <v>shared systems</v>
          </cell>
          <cell r="G398" t="str">
            <v>PACKAGING</v>
          </cell>
          <cell r="H398" t="str">
            <v>SOUTH PLANT BIG BAG</v>
          </cell>
          <cell r="I398" t="str">
            <v>Motor AC</v>
          </cell>
          <cell r="J398"/>
          <cell r="K398"/>
          <cell r="L398"/>
          <cell r="M398"/>
          <cell r="N398"/>
          <cell r="O398"/>
          <cell r="P398"/>
          <cell r="Q398"/>
          <cell r="R398"/>
          <cell r="S398"/>
          <cell r="T398"/>
          <cell r="U398">
            <v>9</v>
          </cell>
          <cell r="V398" t="str">
            <v>Run to Failure</v>
          </cell>
          <cell r="W398">
            <v>1</v>
          </cell>
        </row>
        <row r="399">
          <cell r="D399" t="str">
            <v>MEM-PRO-010-PKG-SBB-8315</v>
          </cell>
          <cell r="E399" t="str">
            <v>MS2P-BIG BAG XFER CONVEYOR TO ISOLATE SB</v>
          </cell>
          <cell r="F399" t="str">
            <v>shared systems</v>
          </cell>
          <cell r="G399" t="str">
            <v>PACKAGING</v>
          </cell>
          <cell r="H399" t="str">
            <v>SOUTH PLANT BIG BAG</v>
          </cell>
          <cell r="I399"/>
          <cell r="J399"/>
          <cell r="K399"/>
          <cell r="L399"/>
          <cell r="M399"/>
          <cell r="N399"/>
          <cell r="O399"/>
          <cell r="P399"/>
          <cell r="Q399"/>
          <cell r="R399"/>
          <cell r="S399"/>
          <cell r="T399"/>
          <cell r="U399">
            <v>9</v>
          </cell>
          <cell r="V399" t="str">
            <v>Run to Failure</v>
          </cell>
          <cell r="W399"/>
        </row>
        <row r="400">
          <cell r="D400" t="str">
            <v>MEM-PRO-010-RAL-AEQ-8503</v>
          </cell>
          <cell r="E400" t="str">
            <v>MSS-RALCON COOLING TOWER</v>
          </cell>
          <cell r="F400" t="str">
            <v>shared systems</v>
          </cell>
          <cell r="G400" t="str">
            <v>OLD RALCON</v>
          </cell>
          <cell r="H400" t="str">
            <v>ABANDONED EQUIPMENT</v>
          </cell>
          <cell r="I400"/>
          <cell r="J400"/>
          <cell r="K400"/>
          <cell r="L400"/>
          <cell r="M400"/>
          <cell r="N400"/>
          <cell r="O400"/>
          <cell r="P400"/>
          <cell r="Q400"/>
          <cell r="R400"/>
          <cell r="S400"/>
          <cell r="T400"/>
          <cell r="U400">
            <v>9</v>
          </cell>
          <cell r="V400" t="str">
            <v>Run to Failure</v>
          </cell>
          <cell r="W400" t="str">
            <v>do not have</v>
          </cell>
        </row>
        <row r="401">
          <cell r="D401" t="str">
            <v>MEM-PRO-010-UTL-CWS-8504</v>
          </cell>
          <cell r="E401" t="str">
            <v>MSS-MN PLT COMP COOL WTR BOOSTER PUMP</v>
          </cell>
          <cell r="F401" t="str">
            <v>shared systems</v>
          </cell>
          <cell r="G401" t="str">
            <v>UTILITIES</v>
          </cell>
          <cell r="H401" t="str">
            <v>COOLING WATER SYSTEMS</v>
          </cell>
          <cell r="I401" t="str">
            <v>Motor AC</v>
          </cell>
          <cell r="J401"/>
          <cell r="K401"/>
          <cell r="L401"/>
          <cell r="M401"/>
          <cell r="N401"/>
          <cell r="O401"/>
          <cell r="P401"/>
          <cell r="Q401"/>
          <cell r="R401"/>
          <cell r="S401"/>
          <cell r="T401"/>
          <cell r="U401">
            <v>9</v>
          </cell>
          <cell r="V401" t="str">
            <v>Run to Failure</v>
          </cell>
          <cell r="W401"/>
        </row>
        <row r="402">
          <cell r="D402" t="str">
            <v>MEM-PRO-010-UTL-CWS-8505</v>
          </cell>
          <cell r="E402" t="str">
            <v>MSS-W PROCESS COOLING TOWER W PUMP</v>
          </cell>
          <cell r="F402" t="str">
            <v>shared systems</v>
          </cell>
          <cell r="G402" t="str">
            <v>UTILITIES</v>
          </cell>
          <cell r="H402" t="str">
            <v>COOLING WATER SYSTEMS</v>
          </cell>
          <cell r="I402" t="str">
            <v>Motor AC</v>
          </cell>
          <cell r="J402"/>
          <cell r="K402"/>
          <cell r="L402">
            <v>16</v>
          </cell>
          <cell r="M402"/>
          <cell r="N402"/>
          <cell r="O402"/>
          <cell r="P402"/>
          <cell r="Q402"/>
          <cell r="R402"/>
          <cell r="S402"/>
          <cell r="T402"/>
          <cell r="U402">
            <v>8</v>
          </cell>
          <cell r="V402" t="str">
            <v>Stratagy</v>
          </cell>
          <cell r="W402"/>
        </row>
        <row r="403">
          <cell r="D403" t="str">
            <v>MEM-PRO-010-UTL-CWS-8506</v>
          </cell>
          <cell r="E403" t="str">
            <v>MSS-W PROCESS COOLING TOWER E PUMP</v>
          </cell>
          <cell r="F403" t="str">
            <v>shared systems</v>
          </cell>
          <cell r="G403" t="str">
            <v>UTILITIES</v>
          </cell>
          <cell r="H403" t="str">
            <v>COOLING WATER SYSTEMS</v>
          </cell>
          <cell r="I403" t="str">
            <v>Motor AC</v>
          </cell>
          <cell r="J403"/>
          <cell r="K403"/>
          <cell r="L403">
            <v>16</v>
          </cell>
          <cell r="M403"/>
          <cell r="N403"/>
          <cell r="O403"/>
          <cell r="P403"/>
          <cell r="Q403"/>
          <cell r="R403"/>
          <cell r="S403"/>
          <cell r="T403"/>
          <cell r="U403">
            <v>8</v>
          </cell>
          <cell r="V403" t="str">
            <v>Stratagy</v>
          </cell>
          <cell r="W403"/>
        </row>
        <row r="404">
          <cell r="D404" t="str">
            <v>MEM-PRO-010-UTL-CWS-8510</v>
          </cell>
          <cell r="E404" t="str">
            <v>MSS-WEST PROCESS COOLING TOWER</v>
          </cell>
          <cell r="F404" t="str">
            <v>shared systems</v>
          </cell>
          <cell r="G404" t="str">
            <v>UTILITIES</v>
          </cell>
          <cell r="H404" t="str">
            <v>COOLING WATER SYSTEMS</v>
          </cell>
          <cell r="I404" t="str">
            <v>Motor AC</v>
          </cell>
          <cell r="J404"/>
          <cell r="K404"/>
          <cell r="L404"/>
          <cell r="M404"/>
          <cell r="N404"/>
          <cell r="O404"/>
          <cell r="P404"/>
          <cell r="Q404"/>
          <cell r="R404"/>
          <cell r="S404"/>
          <cell r="T404" t="str">
            <v>12-MTH FAC MSS PROCESS COOLING TWR W</v>
          </cell>
          <cell r="U404">
            <v>8</v>
          </cell>
          <cell r="V404" t="str">
            <v>Stratagy</v>
          </cell>
          <cell r="W404">
            <v>4</v>
          </cell>
        </row>
        <row r="405">
          <cell r="D405" t="str">
            <v>MEM-PRO-010-UTL-CWS-8520</v>
          </cell>
          <cell r="E405" t="str">
            <v>MSS-EAST UTILITY COOLING TOWER</v>
          </cell>
          <cell r="F405" t="str">
            <v>shared systems</v>
          </cell>
          <cell r="G405" t="str">
            <v>UTILITIES</v>
          </cell>
          <cell r="H405" t="str">
            <v>COOLING WATER SYSTEMS</v>
          </cell>
          <cell r="I405" t="str">
            <v>Motor AC</v>
          </cell>
          <cell r="J405"/>
          <cell r="K405"/>
          <cell r="L405">
            <v>8</v>
          </cell>
          <cell r="M405"/>
          <cell r="N405"/>
          <cell r="O405"/>
          <cell r="P405"/>
          <cell r="Q405"/>
          <cell r="R405"/>
          <cell r="S405"/>
          <cell r="T405" t="str">
            <v>12-MTH FAC MSS UTILITY COOLING TWR E</v>
          </cell>
          <cell r="U405">
            <v>7</v>
          </cell>
          <cell r="V405" t="str">
            <v>Stratagy</v>
          </cell>
          <cell r="W405">
            <v>4</v>
          </cell>
        </row>
        <row r="406">
          <cell r="D406" t="str">
            <v>MEM-PRO-010-UTL-CWS-8525</v>
          </cell>
          <cell r="E406" t="str">
            <v>MSS-E UTILITY COOLING TOWER EAST PUMP</v>
          </cell>
          <cell r="F406" t="str">
            <v>shared systems</v>
          </cell>
          <cell r="G406" t="str">
            <v>UTILITIES</v>
          </cell>
          <cell r="H406" t="str">
            <v>COOLING WATER SYSTEMS</v>
          </cell>
          <cell r="I406" t="str">
            <v>Motor AC</v>
          </cell>
          <cell r="J406"/>
          <cell r="K406"/>
          <cell r="L406">
            <v>16</v>
          </cell>
          <cell r="M406"/>
          <cell r="N406"/>
          <cell r="O406"/>
          <cell r="P406"/>
          <cell r="Q406"/>
          <cell r="R406"/>
          <cell r="S406"/>
          <cell r="T406"/>
          <cell r="U406">
            <v>8</v>
          </cell>
          <cell r="V406" t="str">
            <v>Stratagy</v>
          </cell>
          <cell r="W406"/>
        </row>
        <row r="407">
          <cell r="D407" t="str">
            <v>MEM-PRO-010-UTL-CWS-8530</v>
          </cell>
          <cell r="E407" t="str">
            <v>MSS-E UTILITY COOL TOWER WEST PUMP</v>
          </cell>
          <cell r="F407" t="str">
            <v>shared systems</v>
          </cell>
          <cell r="G407" t="str">
            <v>UTILITIES</v>
          </cell>
          <cell r="H407" t="str">
            <v>COOLING WATER SYSTEMS</v>
          </cell>
          <cell r="I407" t="str">
            <v>Motor AC</v>
          </cell>
          <cell r="J407"/>
          <cell r="K407"/>
          <cell r="L407">
            <v>16</v>
          </cell>
          <cell r="M407"/>
          <cell r="N407"/>
          <cell r="O407"/>
          <cell r="P407"/>
          <cell r="Q407"/>
          <cell r="R407"/>
          <cell r="S407"/>
          <cell r="T407"/>
          <cell r="U407">
            <v>8</v>
          </cell>
          <cell r="V407" t="str">
            <v>Stratagy</v>
          </cell>
          <cell r="W407"/>
        </row>
        <row r="408">
          <cell r="D408" t="str">
            <v>MEM-PRO-010-BLD-AEQ-8551</v>
          </cell>
          <cell r="E408" t="str">
            <v>MRAL-RALCON COOLING TOWER WATER PUMP</v>
          </cell>
          <cell r="F408" t="str">
            <v>shared systems</v>
          </cell>
          <cell r="G408" t="str">
            <v>Buildings, Grounds &amp; lights</v>
          </cell>
          <cell r="H408" t="str">
            <v>ABANDONED EQUIPMENT</v>
          </cell>
          <cell r="I408"/>
          <cell r="J408"/>
          <cell r="K408"/>
          <cell r="L408"/>
          <cell r="M408"/>
          <cell r="N408"/>
          <cell r="O408"/>
          <cell r="P408"/>
          <cell r="Q408"/>
          <cell r="R408"/>
          <cell r="S408"/>
          <cell r="T408"/>
          <cell r="U408">
            <v>9</v>
          </cell>
          <cell r="V408" t="str">
            <v>Run to Failure</v>
          </cell>
          <cell r="W408" t="str">
            <v>do not have</v>
          </cell>
        </row>
        <row r="409">
          <cell r="D409" t="str">
            <v>MEM-PRO-010-RAL-AEQ-8551</v>
          </cell>
          <cell r="E409" t="str">
            <v>MRAL-RALCON COOLING TOWER WATER PUMP</v>
          </cell>
          <cell r="F409" t="str">
            <v>shared systems</v>
          </cell>
          <cell r="G409" t="str">
            <v>OLD RALCON</v>
          </cell>
          <cell r="H409" t="str">
            <v>ABANDONED EQUIPMENT</v>
          </cell>
          <cell r="I409"/>
          <cell r="J409"/>
          <cell r="K409"/>
          <cell r="L409"/>
          <cell r="M409"/>
          <cell r="N409"/>
          <cell r="O409"/>
          <cell r="P409"/>
          <cell r="Q409"/>
          <cell r="R409"/>
          <cell r="S409"/>
          <cell r="T409"/>
          <cell r="U409">
            <v>9</v>
          </cell>
          <cell r="V409" t="str">
            <v>Run to Failure</v>
          </cell>
          <cell r="W409" t="str">
            <v>do not have</v>
          </cell>
        </row>
        <row r="410">
          <cell r="D410" t="str">
            <v>MEM-PRO-010-UTL-CWS-8586</v>
          </cell>
          <cell r="E410" t="str">
            <v>MSS-W TOWER BIOCIDE(BLEACH) PUMP</v>
          </cell>
          <cell r="F410" t="str">
            <v>shared systems</v>
          </cell>
          <cell r="G410" t="str">
            <v>UTILITIES</v>
          </cell>
          <cell r="H410" t="str">
            <v>COOLING WATER SYSTEMS</v>
          </cell>
          <cell r="I410"/>
          <cell r="J410"/>
          <cell r="K410"/>
          <cell r="L410"/>
          <cell r="M410"/>
          <cell r="N410"/>
          <cell r="O410"/>
          <cell r="P410"/>
          <cell r="Q410"/>
          <cell r="R410"/>
          <cell r="S410"/>
          <cell r="T410"/>
          <cell r="U410">
            <v>9</v>
          </cell>
          <cell r="V410" t="str">
            <v>Run to Failure</v>
          </cell>
          <cell r="W410"/>
        </row>
        <row r="411">
          <cell r="D411" t="str">
            <v>MEM-PRO-010-UTL-CWS-8587</v>
          </cell>
          <cell r="E411" t="str">
            <v>MSS-W TOWER CHEMICAL PUMP</v>
          </cell>
          <cell r="F411" t="str">
            <v>shared systems</v>
          </cell>
          <cell r="G411" t="str">
            <v>UTILITIES</v>
          </cell>
          <cell r="H411" t="str">
            <v>COOLING WATER SYSTEMS</v>
          </cell>
          <cell r="I411"/>
          <cell r="J411"/>
          <cell r="K411"/>
          <cell r="L411"/>
          <cell r="M411"/>
          <cell r="N411"/>
          <cell r="O411"/>
          <cell r="P411"/>
          <cell r="Q411"/>
          <cell r="R411"/>
          <cell r="S411"/>
          <cell r="T411"/>
          <cell r="U411">
            <v>9</v>
          </cell>
          <cell r="V411" t="str">
            <v>Run to Failure</v>
          </cell>
          <cell r="W411"/>
        </row>
        <row r="412">
          <cell r="D412" t="str">
            <v>MEM-PRO-010-UTL-CWS-8588</v>
          </cell>
          <cell r="E412" t="str">
            <v>MSS-E TOWER BIOCIDE(BLEACH) PUMP</v>
          </cell>
          <cell r="F412" t="str">
            <v>shared systems</v>
          </cell>
          <cell r="G412" t="str">
            <v>UTILITIES</v>
          </cell>
          <cell r="H412" t="str">
            <v>COOLING WATER SYSTEMS</v>
          </cell>
          <cell r="I412"/>
          <cell r="J412"/>
          <cell r="K412"/>
          <cell r="L412"/>
          <cell r="M412"/>
          <cell r="N412"/>
          <cell r="O412"/>
          <cell r="P412"/>
          <cell r="Q412"/>
          <cell r="R412"/>
          <cell r="S412"/>
          <cell r="T412"/>
          <cell r="U412">
            <v>9</v>
          </cell>
          <cell r="V412" t="str">
            <v>Run to Failure</v>
          </cell>
          <cell r="W412"/>
        </row>
        <row r="413">
          <cell r="D413" t="str">
            <v>MEM-PRO-010-UTL-CWS-8589</v>
          </cell>
          <cell r="E413" t="str">
            <v>MSS-E TOWER CHEMICAL PUMP</v>
          </cell>
          <cell r="F413" t="str">
            <v>shared systems</v>
          </cell>
          <cell r="G413" t="str">
            <v>UTILITIES</v>
          </cell>
          <cell r="H413" t="str">
            <v>COOLING WATER SYSTEMS</v>
          </cell>
          <cell r="I413"/>
          <cell r="J413"/>
          <cell r="K413"/>
          <cell r="L413"/>
          <cell r="M413"/>
          <cell r="N413"/>
          <cell r="O413"/>
          <cell r="P413"/>
          <cell r="Q413"/>
          <cell r="R413"/>
          <cell r="S413"/>
          <cell r="T413"/>
          <cell r="U413">
            <v>9</v>
          </cell>
          <cell r="V413" t="str">
            <v>Run to Failure</v>
          </cell>
          <cell r="W413"/>
        </row>
        <row r="414">
          <cell r="D414" t="str">
            <v>MEM-PRO-010-UTL-IAS-0890</v>
          </cell>
          <cell r="E414" t="str">
            <v>MSS-N PLANT #4 AIR COMPRESSOR 200 HP</v>
          </cell>
          <cell r="F414" t="str">
            <v>shared systems</v>
          </cell>
          <cell r="G414" t="str">
            <v>UTILITIES</v>
          </cell>
          <cell r="H414" t="str">
            <v>INSTRUMENT / COMPRESSED AIR SYSTEM</v>
          </cell>
          <cell r="I414" t="str">
            <v>Motor AC</v>
          </cell>
          <cell r="J414"/>
          <cell r="K414"/>
          <cell r="L414">
            <v>8</v>
          </cell>
          <cell r="M414"/>
          <cell r="N414"/>
          <cell r="O414"/>
          <cell r="P414"/>
          <cell r="Q414"/>
          <cell r="R414"/>
          <cell r="S414"/>
          <cell r="T414" t="str">
            <v>60-MTH MECH MSS #4 AIR COMP PRV</v>
          </cell>
          <cell r="U414">
            <v>7</v>
          </cell>
          <cell r="V414" t="str">
            <v>Stratagy</v>
          </cell>
          <cell r="W414"/>
        </row>
        <row r="415">
          <cell r="D415" t="str">
            <v>MEM-PRO-010-UTL-IAS-0891</v>
          </cell>
          <cell r="E415" t="str">
            <v>MSS-N PLANT #5 AIR COMPRESSOR 150 HP</v>
          </cell>
          <cell r="F415" t="str">
            <v>shared systems</v>
          </cell>
          <cell r="G415" t="str">
            <v>UTILITIES</v>
          </cell>
          <cell r="H415" t="str">
            <v>INSTRUMENT / COMPRESSED AIR SYSTEM</v>
          </cell>
          <cell r="I415" t="str">
            <v>Motor AC</v>
          </cell>
          <cell r="J415"/>
          <cell r="K415"/>
          <cell r="L415">
            <v>8</v>
          </cell>
          <cell r="M415"/>
          <cell r="N415"/>
          <cell r="O415"/>
          <cell r="P415" t="str">
            <v>Yes</v>
          </cell>
          <cell r="Q415"/>
          <cell r="R415"/>
          <cell r="S415"/>
          <cell r="T415" t="str">
            <v>60-MTH MECH MSS #5 AIR COMP PRV</v>
          </cell>
          <cell r="U415">
            <v>6</v>
          </cell>
          <cell r="V415" t="str">
            <v>Stratagy</v>
          </cell>
          <cell r="W415"/>
        </row>
        <row r="416">
          <cell r="D416" t="str">
            <v>MEM-PRO-010-UTL-IAS-0892</v>
          </cell>
          <cell r="E416" t="str">
            <v>MSS-N PLANT PORTABLE AIR COMP 100 HP</v>
          </cell>
          <cell r="F416" t="str">
            <v>shared systems</v>
          </cell>
          <cell r="G416" t="str">
            <v>UTILITIES</v>
          </cell>
          <cell r="H416" t="str">
            <v>INSTRUMENT / COMPRESSED AIR SYSTEM</v>
          </cell>
          <cell r="I416" t="str">
            <v>Motor AC</v>
          </cell>
          <cell r="J416"/>
          <cell r="K416"/>
          <cell r="L416"/>
          <cell r="M416"/>
          <cell r="N416"/>
          <cell r="O416"/>
          <cell r="P416"/>
          <cell r="Q416"/>
          <cell r="R416"/>
          <cell r="S416"/>
          <cell r="T416" t="str">
            <v>60-MTH MECH MSS 100HP PORT AIR C PRV</v>
          </cell>
          <cell r="U416">
            <v>8</v>
          </cell>
          <cell r="V416" t="str">
            <v>Stratagy</v>
          </cell>
          <cell r="W416"/>
        </row>
        <row r="417">
          <cell r="D417" t="str">
            <v>MEM-PRO-010-BLD-IAS-0893</v>
          </cell>
          <cell r="E417" t="str">
            <v>MRAL-25 HP AIR COMPRESSOR</v>
          </cell>
          <cell r="F417" t="str">
            <v>shared systems</v>
          </cell>
          <cell r="G417" t="str">
            <v>Buildings, Grounds &amp; lights</v>
          </cell>
          <cell r="H417" t="str">
            <v>INSTRUMENT / COMPRESSED AIR SYSTEM</v>
          </cell>
          <cell r="I417"/>
          <cell r="J417"/>
          <cell r="K417"/>
          <cell r="L417"/>
          <cell r="M417"/>
          <cell r="N417"/>
          <cell r="O417"/>
          <cell r="P417"/>
          <cell r="Q417"/>
          <cell r="R417"/>
          <cell r="S417"/>
          <cell r="T417"/>
          <cell r="U417">
            <v>9</v>
          </cell>
          <cell r="V417" t="str">
            <v>Run to Failure</v>
          </cell>
          <cell r="W417">
            <v>1</v>
          </cell>
        </row>
        <row r="418">
          <cell r="D418" t="str">
            <v>MEM-PRO-010-UTL-IAS-0893</v>
          </cell>
          <cell r="E418" t="str">
            <v>MRAL-25 HP AIR COMPRESSOR</v>
          </cell>
          <cell r="F418" t="str">
            <v>shared systems</v>
          </cell>
          <cell r="G418" t="str">
            <v>UTILITIES</v>
          </cell>
          <cell r="H418" t="str">
            <v>INSTRUMENT / COMPRESSED AIR SYSTEM</v>
          </cell>
          <cell r="I418" t="str">
            <v>Motor AC</v>
          </cell>
          <cell r="J418"/>
          <cell r="K418"/>
          <cell r="L418"/>
          <cell r="M418"/>
          <cell r="N418"/>
          <cell r="O418"/>
          <cell r="P418"/>
          <cell r="Q418"/>
          <cell r="R418"/>
          <cell r="S418"/>
          <cell r="T418"/>
          <cell r="U418">
            <v>9</v>
          </cell>
          <cell r="V418" t="str">
            <v>Run to Failure</v>
          </cell>
          <cell r="W418"/>
        </row>
        <row r="419">
          <cell r="D419" t="str">
            <v>MEM-PRO-010-BLD-AHU-8987</v>
          </cell>
          <cell r="E419" t="str">
            <v>MSS-MAIN GUARD SHACK AC UNIT</v>
          </cell>
          <cell r="F419" t="str">
            <v>shared systems</v>
          </cell>
          <cell r="G419" t="str">
            <v>Buildings, Grounds &amp; lights</v>
          </cell>
          <cell r="H419" t="str">
            <v>HVAC / AIR HANDLING UNIT</v>
          </cell>
          <cell r="I419"/>
          <cell r="J419"/>
          <cell r="K419"/>
          <cell r="L419"/>
          <cell r="M419"/>
          <cell r="N419"/>
          <cell r="O419"/>
          <cell r="P419"/>
          <cell r="Q419"/>
          <cell r="R419"/>
          <cell r="S419"/>
          <cell r="T419"/>
          <cell r="U419">
            <v>9</v>
          </cell>
          <cell r="V419" t="str">
            <v>Run to Failure</v>
          </cell>
          <cell r="W419"/>
        </row>
        <row r="420">
          <cell r="D420" t="str">
            <v>MEM-PRO-010-BLD-AHU-9010</v>
          </cell>
          <cell r="E420" t="str">
            <v>MSS-EAST MEN'S CHANGE ROOM HVAC</v>
          </cell>
          <cell r="F420" t="str">
            <v>shared systems</v>
          </cell>
          <cell r="G420" t="str">
            <v>Buildings, Grounds &amp; lights</v>
          </cell>
          <cell r="H420" t="str">
            <v>HVAC / AIR HANDLING UNIT</v>
          </cell>
          <cell r="I420"/>
          <cell r="J420"/>
          <cell r="K420"/>
          <cell r="L420"/>
          <cell r="M420"/>
          <cell r="N420"/>
          <cell r="O420"/>
          <cell r="P420"/>
          <cell r="Q420"/>
          <cell r="R420"/>
          <cell r="S420"/>
          <cell r="T420"/>
          <cell r="U420">
            <v>9</v>
          </cell>
          <cell r="V420" t="str">
            <v>Run to Failure</v>
          </cell>
          <cell r="W420"/>
        </row>
        <row r="421">
          <cell r="D421" t="str">
            <v>MEM-PRO-010-BLD-AHU-9011</v>
          </cell>
          <cell r="E421" t="str">
            <v>MSS-SOUTH MEN'S CHANGE ROOM HVAC</v>
          </cell>
          <cell r="F421" t="str">
            <v>shared systems</v>
          </cell>
          <cell r="G421" t="str">
            <v>Buildings, Grounds &amp; lights</v>
          </cell>
          <cell r="H421" t="str">
            <v>HVAC / AIR HANDLING UNIT</v>
          </cell>
          <cell r="I421"/>
          <cell r="J421"/>
          <cell r="K421"/>
          <cell r="L421"/>
          <cell r="M421"/>
          <cell r="N421"/>
          <cell r="O421"/>
          <cell r="P421"/>
          <cell r="Q421"/>
          <cell r="R421"/>
          <cell r="S421"/>
          <cell r="T421"/>
          <cell r="U421">
            <v>9</v>
          </cell>
          <cell r="V421" t="str">
            <v>Run to Failure</v>
          </cell>
          <cell r="W421"/>
        </row>
        <row r="422">
          <cell r="D422" t="str">
            <v>MEM-PRO-010-BLD-AHU-9012</v>
          </cell>
          <cell r="E422" t="str">
            <v>MSS-MEN'S WEST CHANGE ROOM HVAC</v>
          </cell>
          <cell r="F422" t="str">
            <v>shared systems</v>
          </cell>
          <cell r="G422" t="str">
            <v>Buildings, Grounds &amp; lights</v>
          </cell>
          <cell r="H422" t="str">
            <v>HVAC / AIR HANDLING UNIT</v>
          </cell>
          <cell r="I422"/>
          <cell r="J422"/>
          <cell r="K422"/>
          <cell r="L422"/>
          <cell r="M422"/>
          <cell r="N422"/>
          <cell r="O422"/>
          <cell r="P422"/>
          <cell r="Q422"/>
          <cell r="R422"/>
          <cell r="S422"/>
          <cell r="T422"/>
          <cell r="U422">
            <v>9</v>
          </cell>
          <cell r="V422" t="str">
            <v>Run to Failure</v>
          </cell>
          <cell r="W422"/>
        </row>
        <row r="423">
          <cell r="D423" t="str">
            <v>MEM-PRO-010-BLD-AHU-9021</v>
          </cell>
          <cell r="E423" t="str">
            <v>MSS-WAREHOUSE OFFICE AC - MAIN WHSE</v>
          </cell>
          <cell r="F423" t="str">
            <v>shared systems</v>
          </cell>
          <cell r="G423" t="str">
            <v>Buildings, Grounds &amp; lights</v>
          </cell>
          <cell r="H423" t="str">
            <v>HVAC / AIR HANDLING UNIT</v>
          </cell>
          <cell r="I423"/>
          <cell r="J423"/>
          <cell r="K423"/>
          <cell r="L423"/>
          <cell r="M423"/>
          <cell r="N423"/>
          <cell r="O423"/>
          <cell r="P423"/>
          <cell r="Q423"/>
          <cell r="R423"/>
          <cell r="S423"/>
          <cell r="T423"/>
          <cell r="U423">
            <v>9</v>
          </cell>
          <cell r="V423" t="str">
            <v>Run to Failure</v>
          </cell>
          <cell r="W423"/>
        </row>
        <row r="424">
          <cell r="D424" t="str">
            <v>MEM-PRO-010-BLD-AHU-9022</v>
          </cell>
          <cell r="E424" t="str">
            <v>MSS-LAB BAG CUT ROOM AC - MAIN WHSE</v>
          </cell>
          <cell r="F424" t="str">
            <v>shared systems</v>
          </cell>
          <cell r="G424" t="str">
            <v>Buildings, Grounds &amp; lights</v>
          </cell>
          <cell r="H424" t="str">
            <v>HVAC / AIR HANDLING UNIT</v>
          </cell>
          <cell r="I424"/>
          <cell r="J424"/>
          <cell r="K424"/>
          <cell r="L424"/>
          <cell r="M424"/>
          <cell r="N424"/>
          <cell r="O424"/>
          <cell r="P424"/>
          <cell r="Q424"/>
          <cell r="R424"/>
          <cell r="S424"/>
          <cell r="T424"/>
          <cell r="U424">
            <v>9</v>
          </cell>
          <cell r="V424" t="str">
            <v>Run to Failure</v>
          </cell>
          <cell r="W424"/>
        </row>
        <row r="425">
          <cell r="D425" t="str">
            <v>MEM-PRO-010-BLD-AHU-9023</v>
          </cell>
          <cell r="E425" t="str">
            <v>MSS-SEMI BULK BAG AC - WHSE</v>
          </cell>
          <cell r="F425" t="str">
            <v>shared systems</v>
          </cell>
          <cell r="G425" t="str">
            <v>Buildings, Grounds &amp; lights</v>
          </cell>
          <cell r="H425" t="str">
            <v>HVAC / AIR HANDLING UNIT</v>
          </cell>
          <cell r="I425"/>
          <cell r="J425"/>
          <cell r="K425"/>
          <cell r="L425"/>
          <cell r="M425"/>
          <cell r="N425"/>
          <cell r="O425"/>
          <cell r="P425"/>
          <cell r="Q425"/>
          <cell r="R425"/>
          <cell r="S425"/>
          <cell r="T425"/>
          <cell r="U425">
            <v>9</v>
          </cell>
          <cell r="V425" t="str">
            <v>Run to Failure</v>
          </cell>
          <cell r="W425"/>
        </row>
        <row r="426">
          <cell r="D426" t="str">
            <v>MEM-PRO-010-BLD-AHU-9024</v>
          </cell>
          <cell r="E426" t="str">
            <v>MSS-800T 100 MCC EAST AC</v>
          </cell>
          <cell r="F426" t="str">
            <v>shared systems</v>
          </cell>
          <cell r="G426" t="str">
            <v>Buildings, Grounds &amp; lights</v>
          </cell>
          <cell r="H426" t="str">
            <v>HVAC / AIR HANDLING UNIT</v>
          </cell>
          <cell r="I426"/>
          <cell r="J426"/>
          <cell r="K426"/>
          <cell r="L426"/>
          <cell r="M426"/>
          <cell r="N426"/>
          <cell r="O426"/>
          <cell r="P426"/>
          <cell r="Q426"/>
          <cell r="R426"/>
          <cell r="S426"/>
          <cell r="T426"/>
          <cell r="U426">
            <v>9</v>
          </cell>
          <cell r="V426" t="str">
            <v>Run to Failure</v>
          </cell>
          <cell r="W426"/>
        </row>
        <row r="427">
          <cell r="D427" t="str">
            <v>MEM-PRO-010-BLD-AHU-9025</v>
          </cell>
          <cell r="E427" t="str">
            <v>MSS-800T MCC WEST AC</v>
          </cell>
          <cell r="F427" t="str">
            <v>shared systems</v>
          </cell>
          <cell r="G427" t="str">
            <v>Buildings, Grounds &amp; lights</v>
          </cell>
          <cell r="H427" t="str">
            <v>HVAC / AIR HANDLING UNIT</v>
          </cell>
          <cell r="I427"/>
          <cell r="J427"/>
          <cell r="K427"/>
          <cell r="L427"/>
          <cell r="M427"/>
          <cell r="N427"/>
          <cell r="O427"/>
          <cell r="P427"/>
          <cell r="Q427"/>
          <cell r="R427"/>
          <cell r="S427"/>
          <cell r="T427"/>
          <cell r="U427">
            <v>9</v>
          </cell>
          <cell r="V427" t="str">
            <v>Run to Failure</v>
          </cell>
          <cell r="W427"/>
        </row>
        <row r="428">
          <cell r="D428" t="str">
            <v>MEM-PRO-010-BLD-AHU-9026</v>
          </cell>
          <cell r="E428" t="str">
            <v>MSS-KING-WHSE (ROOF NORTH) DIRECT FIRED</v>
          </cell>
          <cell r="F428" t="str">
            <v>shared systems</v>
          </cell>
          <cell r="G428" t="str">
            <v>Buildings, Grounds &amp; lights</v>
          </cell>
          <cell r="H428" t="str">
            <v>HVAC / AIR HANDLING UNIT</v>
          </cell>
          <cell r="I428"/>
          <cell r="J428"/>
          <cell r="K428"/>
          <cell r="L428"/>
          <cell r="M428"/>
          <cell r="N428"/>
          <cell r="O428"/>
          <cell r="P428"/>
          <cell r="Q428"/>
          <cell r="R428"/>
          <cell r="S428"/>
          <cell r="T428"/>
          <cell r="U428">
            <v>9</v>
          </cell>
          <cell r="V428" t="str">
            <v>Run to Failure</v>
          </cell>
          <cell r="W428"/>
        </row>
        <row r="429">
          <cell r="D429" t="str">
            <v>MEM-PRO-010-BLD-AHU-9027</v>
          </cell>
          <cell r="E429" t="str">
            <v>MSS-KING-WHSE (ROOF MIDDLE) DIRECT FIRED</v>
          </cell>
          <cell r="F429" t="str">
            <v>shared systems</v>
          </cell>
          <cell r="G429" t="str">
            <v>Buildings, Grounds &amp; lights</v>
          </cell>
          <cell r="H429" t="str">
            <v>HVAC / AIR HANDLING UNIT</v>
          </cell>
          <cell r="I429"/>
          <cell r="J429"/>
          <cell r="K429"/>
          <cell r="L429"/>
          <cell r="M429"/>
          <cell r="N429"/>
          <cell r="O429"/>
          <cell r="P429"/>
          <cell r="Q429"/>
          <cell r="R429"/>
          <cell r="S429"/>
          <cell r="T429"/>
          <cell r="U429">
            <v>9</v>
          </cell>
          <cell r="V429" t="str">
            <v>Run to Failure</v>
          </cell>
          <cell r="W429"/>
        </row>
        <row r="430">
          <cell r="D430" t="str">
            <v>MEM-PRO-010-BLD-AHU-9028</v>
          </cell>
          <cell r="E430" t="str">
            <v>MSS-KING-WHSE (ROOF SOUTH) DIRECT FIRED</v>
          </cell>
          <cell r="F430" t="str">
            <v>shared systems</v>
          </cell>
          <cell r="G430" t="str">
            <v>Buildings, Grounds &amp; lights</v>
          </cell>
          <cell r="H430" t="str">
            <v>HVAC / AIR HANDLING UNIT</v>
          </cell>
          <cell r="I430"/>
          <cell r="J430"/>
          <cell r="K430"/>
          <cell r="L430"/>
          <cell r="M430"/>
          <cell r="N430"/>
          <cell r="O430"/>
          <cell r="P430"/>
          <cell r="Q430"/>
          <cell r="R430"/>
          <cell r="S430"/>
          <cell r="T430"/>
          <cell r="U430">
            <v>9</v>
          </cell>
          <cell r="V430" t="str">
            <v>Run to Failure</v>
          </cell>
          <cell r="W430"/>
        </row>
        <row r="431">
          <cell r="D431" t="str">
            <v>MEM-PRO-010-BLD-AHU-9030</v>
          </cell>
          <cell r="E431" t="str">
            <v>MSS-MAIN PLANT OFFICE UPSTAIRS AC</v>
          </cell>
          <cell r="F431" t="str">
            <v>shared systems</v>
          </cell>
          <cell r="G431" t="str">
            <v>Buildings, Grounds &amp; lights</v>
          </cell>
          <cell r="H431" t="str">
            <v>HVAC / AIR HANDLING UNIT</v>
          </cell>
          <cell r="I431"/>
          <cell r="J431"/>
          <cell r="K431"/>
          <cell r="L431"/>
          <cell r="M431"/>
          <cell r="N431"/>
          <cell r="O431"/>
          <cell r="P431"/>
          <cell r="Q431"/>
          <cell r="R431"/>
          <cell r="S431"/>
          <cell r="T431"/>
          <cell r="U431">
            <v>9</v>
          </cell>
          <cell r="V431" t="str">
            <v>Run to Failure</v>
          </cell>
          <cell r="W431"/>
        </row>
        <row r="432">
          <cell r="D432" t="str">
            <v>MEM-PRO-010-BLD-AHU-9031</v>
          </cell>
          <cell r="E432" t="str">
            <v>MSS-DOWNSTAIR'S OFFICE AC - MAIN ROOF</v>
          </cell>
          <cell r="F432" t="str">
            <v>shared systems</v>
          </cell>
          <cell r="G432" t="str">
            <v>Buildings, Grounds &amp; lights</v>
          </cell>
          <cell r="H432" t="str">
            <v>HVAC / AIR HANDLING UNIT</v>
          </cell>
          <cell r="I432" t="str">
            <v>Motor AC</v>
          </cell>
          <cell r="J432"/>
          <cell r="K432"/>
          <cell r="L432"/>
          <cell r="M432"/>
          <cell r="N432"/>
          <cell r="O432"/>
          <cell r="P432"/>
          <cell r="Q432"/>
          <cell r="R432"/>
          <cell r="S432"/>
          <cell r="T432"/>
          <cell r="U432">
            <v>9</v>
          </cell>
          <cell r="V432" t="str">
            <v>Run to Failure</v>
          </cell>
          <cell r="W432"/>
        </row>
        <row r="433">
          <cell r="D433" t="str">
            <v>MEM-PRO-010-BLD-AHU-9032</v>
          </cell>
          <cell r="E433" t="str">
            <v>MSS-MAIN LAB &amp; OFF UP AC- MAIN ROOF</v>
          </cell>
          <cell r="F433" t="str">
            <v>shared systems</v>
          </cell>
          <cell r="G433" t="str">
            <v>Buildings, Grounds &amp; lights</v>
          </cell>
          <cell r="H433" t="str">
            <v>HVAC / AIR HANDLING UNIT</v>
          </cell>
          <cell r="I433"/>
          <cell r="J433"/>
          <cell r="K433"/>
          <cell r="L433"/>
          <cell r="M433"/>
          <cell r="N433"/>
          <cell r="O433"/>
          <cell r="P433"/>
          <cell r="Q433"/>
          <cell r="R433"/>
          <cell r="S433"/>
          <cell r="T433"/>
          <cell r="U433">
            <v>9</v>
          </cell>
          <cell r="V433" t="str">
            <v>Run to Failure</v>
          </cell>
          <cell r="W433"/>
        </row>
        <row r="434">
          <cell r="D434" t="str">
            <v>MEM-PRO-010-BLD-AHU-9033</v>
          </cell>
          <cell r="E434" t="str">
            <v>MSS-MAIN LAB &amp; OFF DOWN AC - MAIN ROOF</v>
          </cell>
          <cell r="F434" t="str">
            <v>shared systems</v>
          </cell>
          <cell r="G434" t="str">
            <v>Buildings, Grounds &amp; lights</v>
          </cell>
          <cell r="H434" t="str">
            <v>HVAC / AIR HANDLING UNIT</v>
          </cell>
          <cell r="I434"/>
          <cell r="J434"/>
          <cell r="K434"/>
          <cell r="L434"/>
          <cell r="M434"/>
          <cell r="N434"/>
          <cell r="O434"/>
          <cell r="P434"/>
          <cell r="Q434"/>
          <cell r="R434"/>
          <cell r="S434"/>
          <cell r="T434"/>
          <cell r="U434">
            <v>9</v>
          </cell>
          <cell r="V434" t="str">
            <v>Run to Failure</v>
          </cell>
          <cell r="W434"/>
        </row>
        <row r="435">
          <cell r="D435" t="str">
            <v>MEM-PRO-010-BLD-AHU-9034</v>
          </cell>
          <cell r="E435" t="str">
            <v>MSS-BREAKROOM AC - BREAKROOM ROOF</v>
          </cell>
          <cell r="F435" t="str">
            <v>shared systems</v>
          </cell>
          <cell r="G435" t="str">
            <v>Buildings, Grounds &amp; lights</v>
          </cell>
          <cell r="H435" t="str">
            <v>HVAC / AIR HANDLING UNIT</v>
          </cell>
          <cell r="I435"/>
          <cell r="J435"/>
          <cell r="K435"/>
          <cell r="L435"/>
          <cell r="M435"/>
          <cell r="N435"/>
          <cell r="O435"/>
          <cell r="P435"/>
          <cell r="Q435"/>
          <cell r="R435"/>
          <cell r="S435"/>
          <cell r="T435"/>
          <cell r="U435">
            <v>9</v>
          </cell>
          <cell r="V435" t="str">
            <v>Run to Failure</v>
          </cell>
          <cell r="W435"/>
        </row>
        <row r="436">
          <cell r="D436" t="str">
            <v>MEM-PRO-010-BLD-AHU-9042</v>
          </cell>
          <cell r="E436" t="str">
            <v>MRAL-RALCON OFFICE AREA AC - RALCON ROOF</v>
          </cell>
          <cell r="F436" t="str">
            <v>shared systems</v>
          </cell>
          <cell r="G436" t="str">
            <v>Buildings, Grounds &amp; lights</v>
          </cell>
          <cell r="H436" t="str">
            <v>HVAC / AIR HANDLING UNIT</v>
          </cell>
          <cell r="I436"/>
          <cell r="J436"/>
          <cell r="K436"/>
          <cell r="L436"/>
          <cell r="M436"/>
          <cell r="N436"/>
          <cell r="O436"/>
          <cell r="P436"/>
          <cell r="Q436"/>
          <cell r="R436"/>
          <cell r="S436"/>
          <cell r="T436"/>
          <cell r="U436">
            <v>9</v>
          </cell>
          <cell r="V436" t="str">
            <v>Run to Failure</v>
          </cell>
          <cell r="W436"/>
        </row>
        <row r="437">
          <cell r="D437" t="str">
            <v>MEM-PRO-010-BLD-AHU-9043</v>
          </cell>
          <cell r="E437" t="str">
            <v>MRAL-RALCON PAYROLL OFFICE AC- MRAL ROOF</v>
          </cell>
          <cell r="F437" t="str">
            <v>shared systems</v>
          </cell>
          <cell r="G437" t="str">
            <v>Buildings, Grounds &amp; lights</v>
          </cell>
          <cell r="H437" t="str">
            <v>HVAC / AIR HANDLING UNIT</v>
          </cell>
          <cell r="I437"/>
          <cell r="J437"/>
          <cell r="K437"/>
          <cell r="L437"/>
          <cell r="M437"/>
          <cell r="N437"/>
          <cell r="O437"/>
          <cell r="P437"/>
          <cell r="Q437"/>
          <cell r="R437"/>
          <cell r="S437"/>
          <cell r="T437"/>
          <cell r="U437">
            <v>9</v>
          </cell>
          <cell r="V437" t="str">
            <v>Run to Failure</v>
          </cell>
          <cell r="W437"/>
        </row>
        <row r="438">
          <cell r="D438" t="str">
            <v>MEM-PRO-010-BLD-AHU-9044</v>
          </cell>
          <cell r="E438" t="str">
            <v>MRAL-RALCON MCC &amp; VITAMIN AC ROOM UNIT</v>
          </cell>
          <cell r="F438" t="str">
            <v>shared systems</v>
          </cell>
          <cell r="G438" t="str">
            <v>Buildings, Grounds &amp; lights</v>
          </cell>
          <cell r="H438" t="str">
            <v>HVAC / AIR HANDLING UNIT</v>
          </cell>
          <cell r="I438"/>
          <cell r="J438"/>
          <cell r="K438"/>
          <cell r="L438"/>
          <cell r="M438"/>
          <cell r="N438"/>
          <cell r="O438"/>
          <cell r="P438"/>
          <cell r="Q438"/>
          <cell r="R438"/>
          <cell r="S438"/>
          <cell r="T438"/>
          <cell r="U438">
            <v>9</v>
          </cell>
          <cell r="V438" t="str">
            <v>Run to Failure</v>
          </cell>
          <cell r="W438"/>
        </row>
        <row r="439">
          <cell r="D439" t="str">
            <v>MEM-PRO-010-BLD-AEQ-9045</v>
          </cell>
          <cell r="E439" t="str">
            <v>MRAL-RALCON CURD CHILLER GRD AC UNIT</v>
          </cell>
          <cell r="F439" t="str">
            <v>shared systems</v>
          </cell>
          <cell r="G439" t="str">
            <v>Buildings, Grounds &amp; lights</v>
          </cell>
          <cell r="H439" t="str">
            <v>ABANDONED EQUIPMENT</v>
          </cell>
          <cell r="I439"/>
          <cell r="J439"/>
          <cell r="K439"/>
          <cell r="L439"/>
          <cell r="M439"/>
          <cell r="N439"/>
          <cell r="O439"/>
          <cell r="P439"/>
          <cell r="Q439"/>
          <cell r="R439"/>
          <cell r="S439"/>
          <cell r="T439"/>
          <cell r="U439">
            <v>9</v>
          </cell>
          <cell r="V439" t="str">
            <v>Run to Failure</v>
          </cell>
          <cell r="W439" t="str">
            <v>do not have</v>
          </cell>
        </row>
        <row r="440">
          <cell r="D440" t="str">
            <v>MEM-PRO-010-RAL-AEQ-9045</v>
          </cell>
          <cell r="E440" t="str">
            <v>MRAL-RALCON CURD CHILLER GRD AC UNIT</v>
          </cell>
          <cell r="F440" t="str">
            <v>shared systems</v>
          </cell>
          <cell r="G440" t="str">
            <v>OLD RALCON</v>
          </cell>
          <cell r="H440" t="str">
            <v>ABANDONED EQUIPMENT</v>
          </cell>
          <cell r="I440"/>
          <cell r="J440"/>
          <cell r="K440"/>
          <cell r="L440"/>
          <cell r="M440"/>
          <cell r="N440"/>
          <cell r="O440"/>
          <cell r="P440"/>
          <cell r="Q440"/>
          <cell r="R440"/>
          <cell r="S440"/>
          <cell r="T440"/>
          <cell r="U440">
            <v>9</v>
          </cell>
          <cell r="V440" t="str">
            <v>Run to Failure</v>
          </cell>
          <cell r="W440" t="str">
            <v>do not have</v>
          </cell>
        </row>
        <row r="441">
          <cell r="D441" t="str">
            <v>MEM-PRO-010-BLD-AHU-9050</v>
          </cell>
          <cell r="E441" t="str">
            <v>MSS-P2 MCC (MCC #2 ROOM) AC</v>
          </cell>
          <cell r="F441" t="str">
            <v>shared systems</v>
          </cell>
          <cell r="G441" t="str">
            <v>Buildings, Grounds &amp; lights</v>
          </cell>
          <cell r="H441" t="str">
            <v>HVAC / AIR HANDLING UNIT</v>
          </cell>
          <cell r="I441"/>
          <cell r="J441"/>
          <cell r="K441"/>
          <cell r="L441"/>
          <cell r="M441"/>
          <cell r="N441"/>
          <cell r="O441"/>
          <cell r="P441"/>
          <cell r="Q441"/>
          <cell r="R441"/>
          <cell r="S441"/>
          <cell r="T441" t="str">
            <v>MONTHLY MCC CLEANING - P2 MCC</v>
          </cell>
          <cell r="U441">
            <v>8</v>
          </cell>
          <cell r="V441" t="str">
            <v>Stratagy</v>
          </cell>
          <cell r="W441"/>
        </row>
        <row r="442">
          <cell r="D442" t="str">
            <v>MEM-PRO-010-BLD-AHU-9053</v>
          </cell>
          <cell r="E442" t="str">
            <v>ROOF TOP HEATING UNIT</v>
          </cell>
          <cell r="F442" t="str">
            <v>shared systems</v>
          </cell>
          <cell r="G442" t="str">
            <v>Buildings, Grounds &amp; lights</v>
          </cell>
          <cell r="H442" t="str">
            <v>HVAC / AIR HANDLING UNIT</v>
          </cell>
          <cell r="I442"/>
          <cell r="J442"/>
          <cell r="K442"/>
          <cell r="L442"/>
          <cell r="M442"/>
          <cell r="N442"/>
          <cell r="O442"/>
          <cell r="P442"/>
          <cell r="Q442"/>
          <cell r="R442"/>
          <cell r="S442"/>
          <cell r="T442"/>
          <cell r="U442">
            <v>9</v>
          </cell>
          <cell r="V442" t="str">
            <v>Run to Failure</v>
          </cell>
          <cell r="W442"/>
        </row>
        <row r="443">
          <cell r="D443" t="str">
            <v>MEM-PRO-010-BLD-AHU-9054</v>
          </cell>
          <cell r="E443" t="str">
            <v>ELECTRIC UNIT HEATER</v>
          </cell>
          <cell r="F443" t="str">
            <v>shared systems</v>
          </cell>
          <cell r="G443" t="str">
            <v>Buildings, Grounds &amp; lights</v>
          </cell>
          <cell r="H443" t="str">
            <v>HVAC / AIR HANDLING UNIT</v>
          </cell>
          <cell r="I443"/>
          <cell r="J443"/>
          <cell r="K443"/>
          <cell r="L443"/>
          <cell r="M443"/>
          <cell r="N443"/>
          <cell r="O443"/>
          <cell r="P443"/>
          <cell r="Q443"/>
          <cell r="R443"/>
          <cell r="S443"/>
          <cell r="T443"/>
          <cell r="U443">
            <v>9</v>
          </cell>
          <cell r="V443" t="str">
            <v>Run to Failure</v>
          </cell>
          <cell r="W443"/>
        </row>
        <row r="444">
          <cell r="D444" t="str">
            <v>MEM-PRO-010-BLD-AHU-9062</v>
          </cell>
          <cell r="E444" t="str">
            <v>MSS-BOILER ROOM - COMP. AREA AC</v>
          </cell>
          <cell r="F444" t="str">
            <v>shared systems</v>
          </cell>
          <cell r="G444" t="str">
            <v>Buildings, Grounds &amp; lights</v>
          </cell>
          <cell r="H444" t="str">
            <v>HVAC / AIR HANDLING UNIT</v>
          </cell>
          <cell r="I444"/>
          <cell r="J444"/>
          <cell r="K444"/>
          <cell r="L444"/>
          <cell r="M444"/>
          <cell r="N444"/>
          <cell r="O444"/>
          <cell r="P444"/>
          <cell r="Q444"/>
          <cell r="R444"/>
          <cell r="S444"/>
          <cell r="T444"/>
          <cell r="U444">
            <v>9</v>
          </cell>
          <cell r="V444" t="str">
            <v>Run to Failure</v>
          </cell>
          <cell r="W444"/>
        </row>
        <row r="445">
          <cell r="D445" t="str">
            <v>MEM-PRO-010-BLD-AHU-9103</v>
          </cell>
          <cell r="E445" t="str">
            <v>MSS-TEAM LEADERS OFFICE-P3 CURD AC UNIT</v>
          </cell>
          <cell r="F445" t="str">
            <v>shared systems</v>
          </cell>
          <cell r="G445" t="str">
            <v>Buildings, Grounds &amp; lights</v>
          </cell>
          <cell r="H445" t="str">
            <v>HVAC / AIR HANDLING UNIT</v>
          </cell>
          <cell r="I445"/>
          <cell r="J445"/>
          <cell r="K445"/>
          <cell r="L445"/>
          <cell r="M445"/>
          <cell r="N445"/>
          <cell r="O445"/>
          <cell r="P445"/>
          <cell r="Q445"/>
          <cell r="R445"/>
          <cell r="S445"/>
          <cell r="T445"/>
          <cell r="U445">
            <v>9</v>
          </cell>
          <cell r="V445" t="str">
            <v>Run to Failure</v>
          </cell>
          <cell r="W445"/>
        </row>
        <row r="446">
          <cell r="D446" t="str">
            <v>MEM-PRO-010-UTL-CHS-9110</v>
          </cell>
          <cell r="E446" t="str">
            <v>MSS-ISOL. ROOF - N. CURD CHILLER (50T)</v>
          </cell>
          <cell r="F446" t="str">
            <v>shared systems</v>
          </cell>
          <cell r="G446" t="str">
            <v>UTILITIES</v>
          </cell>
          <cell r="H446" t="str">
            <v>CHILLING WATER SYSTEMS</v>
          </cell>
          <cell r="I446" t="str">
            <v>Refrigerator</v>
          </cell>
          <cell r="J446"/>
          <cell r="K446"/>
          <cell r="L446"/>
          <cell r="M446"/>
          <cell r="N446"/>
          <cell r="O446"/>
          <cell r="P446"/>
          <cell r="Q446"/>
          <cell r="R446"/>
          <cell r="S446"/>
          <cell r="T446" t="str">
            <v>12-MTH MECH MSS N CURD CHILLER-RUN</v>
          </cell>
          <cell r="U446">
            <v>8</v>
          </cell>
          <cell r="V446" t="str">
            <v>Stratagy</v>
          </cell>
          <cell r="W446"/>
        </row>
        <row r="447">
          <cell r="D447" t="str">
            <v>MEM-PRO-010-UTL-CHS-911004</v>
          </cell>
          <cell r="E447" t="str">
            <v>N PLANT 50T NORTH CHILLER RECIRC. PUMP</v>
          </cell>
          <cell r="F447" t="str">
            <v>shared systems</v>
          </cell>
          <cell r="G447" t="str">
            <v>UTILITIES</v>
          </cell>
          <cell r="H447" t="str">
            <v>CHILLING WATER SYSTEMS</v>
          </cell>
          <cell r="I447"/>
          <cell r="J447"/>
          <cell r="K447"/>
          <cell r="L447"/>
          <cell r="M447"/>
          <cell r="N447"/>
          <cell r="O447"/>
          <cell r="P447"/>
          <cell r="Q447"/>
          <cell r="R447"/>
          <cell r="S447"/>
          <cell r="T447"/>
          <cell r="U447">
            <v>9</v>
          </cell>
          <cell r="V447" t="str">
            <v>Run to Failure</v>
          </cell>
          <cell r="W447"/>
        </row>
        <row r="448">
          <cell r="D448" t="str">
            <v>MEM-PRO-010-UTL-CHS-9111</v>
          </cell>
          <cell r="E448" t="str">
            <v>MSS-MAIN PLANT 210T CHILLER</v>
          </cell>
          <cell r="F448" t="str">
            <v>shared systems</v>
          </cell>
          <cell r="G448" t="str">
            <v>UTILITIES</v>
          </cell>
          <cell r="H448" t="str">
            <v>CHILLING WATER SYSTEMS</v>
          </cell>
          <cell r="I448" t="str">
            <v>Pump, Centrifugal</v>
          </cell>
          <cell r="J448"/>
          <cell r="K448"/>
          <cell r="L448"/>
          <cell r="M448"/>
          <cell r="N448"/>
          <cell r="O448"/>
          <cell r="P448"/>
          <cell r="Q448"/>
          <cell r="R448"/>
          <cell r="S448"/>
          <cell r="T448" t="str">
            <v>12-MTH MECH MSS CTR CURD CHILLER-DOWN</v>
          </cell>
          <cell r="U448">
            <v>8</v>
          </cell>
          <cell r="V448" t="str">
            <v>Stratagy</v>
          </cell>
          <cell r="W448"/>
        </row>
        <row r="449">
          <cell r="D449" t="str">
            <v>MEM-PRO-010-UTL-CHS-911104</v>
          </cell>
          <cell r="E449" t="str">
            <v>N PLANT 30T CENTER CHILLER RECIRC. PUMP</v>
          </cell>
          <cell r="F449" t="str">
            <v>shared systems</v>
          </cell>
          <cell r="G449" t="str">
            <v>UTILITIES</v>
          </cell>
          <cell r="H449" t="str">
            <v>CHILLING WATER SYSTEMS</v>
          </cell>
          <cell r="I449"/>
          <cell r="J449"/>
          <cell r="K449"/>
          <cell r="L449"/>
          <cell r="M449"/>
          <cell r="N449"/>
          <cell r="O449"/>
          <cell r="P449"/>
          <cell r="Q449"/>
          <cell r="R449"/>
          <cell r="S449"/>
          <cell r="T449"/>
          <cell r="U449">
            <v>9</v>
          </cell>
          <cell r="V449" t="str">
            <v>Run to Failure</v>
          </cell>
          <cell r="W449"/>
        </row>
        <row r="450">
          <cell r="D450" t="str">
            <v>MEM-PRO-010-UTL-CHS-9112</v>
          </cell>
          <cell r="E450" t="str">
            <v>MSS-ISOL. ROOF - S. CURD CHILLER (40T)</v>
          </cell>
          <cell r="F450" t="str">
            <v>shared systems</v>
          </cell>
          <cell r="G450" t="str">
            <v>UTILITIES</v>
          </cell>
          <cell r="H450" t="str">
            <v>CHILLING WATER SYSTEMS</v>
          </cell>
          <cell r="I450"/>
          <cell r="J450"/>
          <cell r="K450"/>
          <cell r="L450"/>
          <cell r="M450"/>
          <cell r="N450"/>
          <cell r="O450"/>
          <cell r="P450"/>
          <cell r="Q450"/>
          <cell r="R450"/>
          <cell r="S450"/>
          <cell r="T450" t="str">
            <v>12-MTH MECH MSS S CURD CHILLER-DOWN</v>
          </cell>
          <cell r="U450">
            <v>8</v>
          </cell>
          <cell r="V450" t="str">
            <v>Stratagy</v>
          </cell>
          <cell r="W450"/>
        </row>
        <row r="451">
          <cell r="D451" t="str">
            <v>MEM-PRO-010-UTL-CHS-911204</v>
          </cell>
          <cell r="E451" t="str">
            <v>N PLANT 40T SOUTH CHILLER RECIRC. PUMP</v>
          </cell>
          <cell r="F451" t="str">
            <v>shared systems</v>
          </cell>
          <cell r="G451" t="str">
            <v>UTILITIES</v>
          </cell>
          <cell r="H451" t="str">
            <v>CHILLING WATER SYSTEMS</v>
          </cell>
          <cell r="I451"/>
          <cell r="J451"/>
          <cell r="K451"/>
          <cell r="L451"/>
          <cell r="M451"/>
          <cell r="N451"/>
          <cell r="O451"/>
          <cell r="P451"/>
          <cell r="Q451"/>
          <cell r="R451"/>
          <cell r="S451"/>
          <cell r="T451"/>
          <cell r="U451">
            <v>9</v>
          </cell>
          <cell r="V451" t="str">
            <v>Run to Failure</v>
          </cell>
          <cell r="W451"/>
        </row>
        <row r="452">
          <cell r="D452" t="str">
            <v>MEM-PRO-010-BLD-AHU-9121</v>
          </cell>
          <cell r="E452" t="str">
            <v>MP1-BAG ROOM &amp; CPR- 2KG - WHSE AC UNIT</v>
          </cell>
          <cell r="F452" t="str">
            <v>shared systems</v>
          </cell>
          <cell r="G452" t="str">
            <v>Buildings, Grounds &amp; lights</v>
          </cell>
          <cell r="H452" t="str">
            <v>HVAC / AIR HANDLING UNIT</v>
          </cell>
          <cell r="I452"/>
          <cell r="J452"/>
          <cell r="K452"/>
          <cell r="L452"/>
          <cell r="M452"/>
          <cell r="N452"/>
          <cell r="O452"/>
          <cell r="P452"/>
          <cell r="Q452"/>
          <cell r="R452"/>
          <cell r="S452"/>
          <cell r="T452"/>
          <cell r="U452">
            <v>9</v>
          </cell>
          <cell r="V452" t="str">
            <v>Run to Failure</v>
          </cell>
          <cell r="W452"/>
        </row>
        <row r="453">
          <cell r="D453" t="str">
            <v>MEM-PRO-010-BLD-AHU-9123</v>
          </cell>
          <cell r="E453" t="str">
            <v>MSS-800 TON MCC AC EAST</v>
          </cell>
          <cell r="F453" t="str">
            <v>shared systems</v>
          </cell>
          <cell r="G453" t="str">
            <v>Buildings, Grounds &amp; lights</v>
          </cell>
          <cell r="H453" t="str">
            <v>HVAC / AIR HANDLING UNIT</v>
          </cell>
          <cell r="I453"/>
          <cell r="J453"/>
          <cell r="K453"/>
          <cell r="L453"/>
          <cell r="M453"/>
          <cell r="N453"/>
          <cell r="O453"/>
          <cell r="P453"/>
          <cell r="Q453"/>
          <cell r="R453"/>
          <cell r="S453"/>
          <cell r="T453"/>
          <cell r="U453">
            <v>9</v>
          </cell>
          <cell r="V453" t="str">
            <v>Run to Failure</v>
          </cell>
          <cell r="W453"/>
        </row>
        <row r="454">
          <cell r="D454" t="str">
            <v>MEM-PRO-010-BLD-AHU-9124</v>
          </cell>
          <cell r="E454" t="str">
            <v>MSS-800 TON MCC AC WEST</v>
          </cell>
          <cell r="F454" t="str">
            <v>shared systems</v>
          </cell>
          <cell r="G454" t="str">
            <v>Buildings, Grounds &amp; lights</v>
          </cell>
          <cell r="H454" t="str">
            <v>HVAC / AIR HANDLING UNIT</v>
          </cell>
          <cell r="I454"/>
          <cell r="J454"/>
          <cell r="K454"/>
          <cell r="L454"/>
          <cell r="M454"/>
          <cell r="N454"/>
          <cell r="O454"/>
          <cell r="P454"/>
          <cell r="Q454"/>
          <cell r="R454"/>
          <cell r="S454"/>
          <cell r="T454"/>
          <cell r="U454">
            <v>9</v>
          </cell>
          <cell r="V454" t="str">
            <v>Run to Failure</v>
          </cell>
          <cell r="W454"/>
        </row>
        <row r="455">
          <cell r="D455" t="str">
            <v>MEM-PRO-010-BLD-AEQ-9125</v>
          </cell>
          <cell r="E455" t="str">
            <v>MRAL-39 DEG RM COOLER/CHILLER UNIT</v>
          </cell>
          <cell r="F455" t="str">
            <v>shared systems</v>
          </cell>
          <cell r="G455" t="str">
            <v>Buildings, Grounds &amp; lights</v>
          </cell>
          <cell r="H455" t="str">
            <v>ABANDONED EQUIPMENT</v>
          </cell>
          <cell r="I455"/>
          <cell r="J455"/>
          <cell r="K455"/>
          <cell r="L455"/>
          <cell r="M455"/>
          <cell r="N455"/>
          <cell r="O455"/>
          <cell r="P455"/>
          <cell r="Q455"/>
          <cell r="R455"/>
          <cell r="S455"/>
          <cell r="T455"/>
          <cell r="U455">
            <v>9</v>
          </cell>
          <cell r="V455" t="str">
            <v>Run to Failure</v>
          </cell>
          <cell r="W455" t="str">
            <v>do not have</v>
          </cell>
        </row>
        <row r="456">
          <cell r="D456" t="str">
            <v>MEM-PRO-010-RAL-AEQ-9125</v>
          </cell>
          <cell r="E456" t="str">
            <v>MRAL-39 DEG RM COOLER/CHILLER UNIT</v>
          </cell>
          <cell r="F456" t="str">
            <v>shared systems</v>
          </cell>
          <cell r="G456" t="str">
            <v>OLD RALCON</v>
          </cell>
          <cell r="H456" t="str">
            <v>ABANDONED EQUIPMENT</v>
          </cell>
          <cell r="I456"/>
          <cell r="J456"/>
          <cell r="K456"/>
          <cell r="L456"/>
          <cell r="M456"/>
          <cell r="N456"/>
          <cell r="O456"/>
          <cell r="P456"/>
          <cell r="Q456"/>
          <cell r="R456"/>
          <cell r="S456"/>
          <cell r="T456"/>
          <cell r="U456">
            <v>9</v>
          </cell>
          <cell r="V456" t="str">
            <v>Run to Failure</v>
          </cell>
          <cell r="W456" t="str">
            <v>do not have</v>
          </cell>
        </row>
        <row r="457">
          <cell r="D457" t="str">
            <v>MEM-PRO-010-BLD-AHU-9135</v>
          </cell>
          <cell r="E457" t="str">
            <v>MSS-STOREROOM OFFICE/MAINT. SHOP AC UNIT</v>
          </cell>
          <cell r="F457" t="str">
            <v>shared systems</v>
          </cell>
          <cell r="G457" t="str">
            <v>Buildings, Grounds &amp; lights</v>
          </cell>
          <cell r="H457" t="str">
            <v>HVAC / AIR HANDLING UNIT</v>
          </cell>
          <cell r="I457"/>
          <cell r="J457"/>
          <cell r="K457"/>
          <cell r="L457"/>
          <cell r="M457"/>
          <cell r="N457"/>
          <cell r="O457"/>
          <cell r="P457"/>
          <cell r="Q457"/>
          <cell r="R457"/>
          <cell r="S457"/>
          <cell r="T457"/>
          <cell r="U457">
            <v>9</v>
          </cell>
          <cell r="V457" t="str">
            <v>Run to Failure</v>
          </cell>
          <cell r="W457"/>
        </row>
        <row r="458">
          <cell r="D458" t="str">
            <v>MEM-PRO-010-BLD-AHU-9176</v>
          </cell>
          <cell r="E458" t="str">
            <v>MSS-BOILER CONTROL RM (NEW) UNIT</v>
          </cell>
          <cell r="F458" t="str">
            <v>shared systems</v>
          </cell>
          <cell r="G458" t="str">
            <v>Buildings, Grounds &amp; lights</v>
          </cell>
          <cell r="H458" t="str">
            <v>HVAC / AIR HANDLING UNIT</v>
          </cell>
          <cell r="I458"/>
          <cell r="J458"/>
          <cell r="K458"/>
          <cell r="L458"/>
          <cell r="M458"/>
          <cell r="N458"/>
          <cell r="O458"/>
          <cell r="P458"/>
          <cell r="Q458"/>
          <cell r="R458"/>
          <cell r="S458"/>
          <cell r="T458"/>
          <cell r="U458">
            <v>9</v>
          </cell>
          <cell r="V458" t="str">
            <v>Run to Failure</v>
          </cell>
          <cell r="W458"/>
        </row>
        <row r="459">
          <cell r="D459" t="str">
            <v>MEM-PRO-010-UTL-CHS-9304</v>
          </cell>
          <cell r="E459" t="str">
            <v>MSS-MAIN PLANT 210T CHILLER</v>
          </cell>
          <cell r="F459" t="str">
            <v>shared systems</v>
          </cell>
          <cell r="G459" t="str">
            <v>UTILITIES</v>
          </cell>
          <cell r="H459" t="str">
            <v>CHILLING WATER SYSTEMS</v>
          </cell>
          <cell r="I459" t="str">
            <v>Refrigerator</v>
          </cell>
          <cell r="J459"/>
          <cell r="K459"/>
          <cell r="L459"/>
          <cell r="M459"/>
          <cell r="N459"/>
          <cell r="O459"/>
          <cell r="P459"/>
          <cell r="Q459"/>
          <cell r="R459"/>
          <cell r="S459"/>
          <cell r="T459"/>
          <cell r="U459">
            <v>9</v>
          </cell>
          <cell r="V459" t="str">
            <v>Run to Failure</v>
          </cell>
          <cell r="W459"/>
        </row>
        <row r="460">
          <cell r="D460" t="str">
            <v>MEM-PRO-010-UTL-CHS-9305</v>
          </cell>
          <cell r="E460" t="str">
            <v>Main Plant Chill Water Pump #1</v>
          </cell>
          <cell r="F460" t="str">
            <v>shared systems</v>
          </cell>
          <cell r="G460" t="str">
            <v>UTILITIES</v>
          </cell>
          <cell r="H460" t="str">
            <v>CHILLING WATER SYSTEMS</v>
          </cell>
          <cell r="I460" t="str">
            <v>Pump, Centrifugal</v>
          </cell>
          <cell r="J460"/>
          <cell r="K460"/>
          <cell r="L460">
            <v>16</v>
          </cell>
          <cell r="M460"/>
          <cell r="N460"/>
          <cell r="O460"/>
          <cell r="P460"/>
          <cell r="Q460"/>
          <cell r="R460"/>
          <cell r="S460"/>
          <cell r="T460"/>
          <cell r="U460">
            <v>8</v>
          </cell>
          <cell r="V460" t="str">
            <v>Stratagy</v>
          </cell>
          <cell r="W460"/>
        </row>
        <row r="461">
          <cell r="D461" t="str">
            <v>MEM-PRO-010-UTL-CHS-9306</v>
          </cell>
          <cell r="E461" t="str">
            <v>Main Plant Chill Water Pump #2</v>
          </cell>
          <cell r="F461" t="str">
            <v>shared systems</v>
          </cell>
          <cell r="G461" t="str">
            <v>UTILITIES</v>
          </cell>
          <cell r="H461" t="str">
            <v>CHILLING WATER SYSTEMS</v>
          </cell>
          <cell r="I461" t="str">
            <v>Motor AC</v>
          </cell>
          <cell r="J461"/>
          <cell r="K461"/>
          <cell r="L461">
            <v>16</v>
          </cell>
          <cell r="M461"/>
          <cell r="N461"/>
          <cell r="O461"/>
          <cell r="P461"/>
          <cell r="Q461"/>
          <cell r="R461"/>
          <cell r="S461"/>
          <cell r="T461"/>
          <cell r="U461">
            <v>8</v>
          </cell>
          <cell r="V461" t="str">
            <v>Stratagy</v>
          </cell>
          <cell r="W461"/>
        </row>
        <row r="462">
          <cell r="D462" t="str">
            <v>MEM-PRO-010-UTL-CHS-9307</v>
          </cell>
          <cell r="E462" t="str">
            <v>Main Plant Chill Water Pump #3</v>
          </cell>
          <cell r="F462" t="str">
            <v>shared systems</v>
          </cell>
          <cell r="G462" t="str">
            <v>UTILITIES</v>
          </cell>
          <cell r="H462" t="str">
            <v>CHILLING WATER SYSTEMS</v>
          </cell>
          <cell r="I462" t="str">
            <v>Motor AC</v>
          </cell>
          <cell r="J462"/>
          <cell r="K462"/>
          <cell r="L462">
            <v>16</v>
          </cell>
          <cell r="M462"/>
          <cell r="N462"/>
          <cell r="O462"/>
          <cell r="P462"/>
          <cell r="Q462"/>
          <cell r="R462"/>
          <cell r="S462"/>
          <cell r="T462"/>
          <cell r="U462">
            <v>8</v>
          </cell>
          <cell r="V462" t="str">
            <v>Stratagy</v>
          </cell>
          <cell r="W462"/>
        </row>
        <row r="463">
          <cell r="D463" t="str">
            <v>MEM-PRO-010-UNL-AEQ-0999</v>
          </cell>
          <cell r="E463" t="str">
            <v>MSS-TRK 1 FLK UNLOAD RV ASP SYS VAC FAN</v>
          </cell>
          <cell r="F463" t="str">
            <v>shared systems</v>
          </cell>
          <cell r="G463" t="str">
            <v>OLD UNLOADING</v>
          </cell>
          <cell r="H463" t="str">
            <v>ABANDONED EQUIPMENT</v>
          </cell>
          <cell r="I463" t="str">
            <v>Motor AC</v>
          </cell>
          <cell r="J463"/>
          <cell r="K463"/>
          <cell r="L463"/>
          <cell r="M463"/>
          <cell r="N463"/>
          <cell r="O463"/>
          <cell r="P463"/>
          <cell r="Q463"/>
          <cell r="R463"/>
          <cell r="S463"/>
          <cell r="T463"/>
          <cell r="U463">
            <v>9</v>
          </cell>
          <cell r="V463" t="str">
            <v>Run to Failure</v>
          </cell>
          <cell r="W463"/>
        </row>
        <row r="464">
          <cell r="D464" t="str">
            <v>MEM-PRO-010-BLD-IAS-8293</v>
          </cell>
          <cell r="E464" t="str">
            <v>MRAL-COMPRESSOR AIR FILTER</v>
          </cell>
          <cell r="F464" t="str">
            <v>shared systems</v>
          </cell>
          <cell r="G464" t="str">
            <v>Buildings, Grounds &amp; lights</v>
          </cell>
          <cell r="H464" t="str">
            <v>INSTRUMENT / COMPRESSED AIR SYSTEM</v>
          </cell>
          <cell r="I464"/>
          <cell r="J464"/>
          <cell r="K464"/>
          <cell r="L464"/>
          <cell r="M464"/>
          <cell r="N464"/>
          <cell r="O464"/>
          <cell r="P464"/>
          <cell r="Q464"/>
          <cell r="R464"/>
          <cell r="S464"/>
          <cell r="T464"/>
          <cell r="U464">
            <v>9</v>
          </cell>
          <cell r="V464" t="str">
            <v>Run to Failure</v>
          </cell>
          <cell r="W464"/>
        </row>
        <row r="465">
          <cell r="D465" t="str">
            <v>MEM-PRO-010-BLD-IAS-8294</v>
          </cell>
          <cell r="E465" t="str">
            <v>MRAL-COMPRESSOR AIR FILTER</v>
          </cell>
          <cell r="F465" t="str">
            <v>shared systems</v>
          </cell>
          <cell r="G465" t="str">
            <v>Buildings, Grounds &amp; lights</v>
          </cell>
          <cell r="H465" t="str">
            <v>INSTRUMENT / COMPRESSED AIR SYSTEM</v>
          </cell>
          <cell r="I465"/>
          <cell r="J465"/>
          <cell r="K465"/>
          <cell r="L465"/>
          <cell r="M465"/>
          <cell r="N465"/>
          <cell r="O465"/>
          <cell r="P465"/>
          <cell r="Q465"/>
          <cell r="R465"/>
          <cell r="S465"/>
          <cell r="T465"/>
          <cell r="U465">
            <v>9</v>
          </cell>
          <cell r="V465" t="str">
            <v>Run to Failure</v>
          </cell>
          <cell r="W465"/>
        </row>
        <row r="466">
          <cell r="D466" t="str">
            <v>MEM-PRO-010-BLD-IAS-9176</v>
          </cell>
          <cell r="E466" t="str">
            <v>MSS-BOILER CONTROL RM (NEW) UNIT</v>
          </cell>
          <cell r="F466" t="str">
            <v>shared systems</v>
          </cell>
          <cell r="G466" t="str">
            <v>Buildings, Grounds &amp; lights</v>
          </cell>
          <cell r="H466" t="str">
            <v>INSTRUMENT / COMPRESSED AIR SYSTEM</v>
          </cell>
          <cell r="I466"/>
          <cell r="J466"/>
          <cell r="K466"/>
          <cell r="L466"/>
          <cell r="M466"/>
          <cell r="N466"/>
          <cell r="O466"/>
          <cell r="P466"/>
          <cell r="Q466"/>
          <cell r="R466"/>
          <cell r="S466"/>
          <cell r="T466"/>
          <cell r="U466">
            <v>9</v>
          </cell>
          <cell r="V466" t="str">
            <v>Run to Failure</v>
          </cell>
          <cell r="W466"/>
        </row>
        <row r="467">
          <cell r="D467" t="str">
            <v>MEM-PRO-010-BLD-MOB-8986</v>
          </cell>
          <cell r="E467" t="str">
            <v>MSS-MAIN OFFICE WHEELCHAIR ELEVATOR</v>
          </cell>
          <cell r="F467" t="str">
            <v>shared systems</v>
          </cell>
          <cell r="G467" t="str">
            <v>Buildings, Grounds &amp; lights</v>
          </cell>
          <cell r="H467" t="str">
            <v>MOBILE EQUIPMENT</v>
          </cell>
          <cell r="I467" t="str">
            <v>Hoist</v>
          </cell>
          <cell r="J467"/>
          <cell r="K467"/>
          <cell r="L467"/>
          <cell r="M467"/>
          <cell r="N467"/>
          <cell r="O467"/>
          <cell r="P467"/>
          <cell r="Q467"/>
          <cell r="R467"/>
          <cell r="S467"/>
          <cell r="T467"/>
          <cell r="U467">
            <v>9</v>
          </cell>
          <cell r="V467" t="str">
            <v>Run to Failure</v>
          </cell>
          <cell r="W467"/>
        </row>
        <row r="468">
          <cell r="D468" t="str">
            <v>MEM-PRO-010-BLD-MOB-8997</v>
          </cell>
          <cell r="E468" t="str">
            <v>MSS-STOREROOM 25 FT JLG SCISSORLIFT</v>
          </cell>
          <cell r="F468" t="str">
            <v>shared systems</v>
          </cell>
          <cell r="G468" t="str">
            <v>Buildings, Grounds &amp; lights</v>
          </cell>
          <cell r="H468" t="str">
            <v>MOBILE EQUIPMENT</v>
          </cell>
          <cell r="I468"/>
          <cell r="J468"/>
          <cell r="K468"/>
          <cell r="L468"/>
          <cell r="M468"/>
          <cell r="N468"/>
          <cell r="O468"/>
          <cell r="P468"/>
          <cell r="Q468"/>
          <cell r="R468"/>
          <cell r="S468"/>
          <cell r="T468"/>
          <cell r="U468">
            <v>9</v>
          </cell>
          <cell r="V468" t="str">
            <v>Run to Failure</v>
          </cell>
          <cell r="W468"/>
        </row>
        <row r="469">
          <cell r="D469" t="str">
            <v>MEM-PRO-010-BLD-MOB-8998</v>
          </cell>
          <cell r="E469" t="str">
            <v>MSS-STOREROOM 20 FT JLG SCISSOR LIFT</v>
          </cell>
          <cell r="F469" t="str">
            <v>shared systems</v>
          </cell>
          <cell r="G469" t="str">
            <v>Buildings, Grounds &amp; lights</v>
          </cell>
          <cell r="H469" t="str">
            <v>MOBILE EQUIPMENT</v>
          </cell>
          <cell r="I469"/>
          <cell r="J469"/>
          <cell r="K469"/>
          <cell r="L469"/>
          <cell r="M469"/>
          <cell r="N469"/>
          <cell r="O469"/>
          <cell r="P469"/>
          <cell r="Q469"/>
          <cell r="R469"/>
          <cell r="S469"/>
          <cell r="T469"/>
          <cell r="U469">
            <v>9</v>
          </cell>
          <cell r="V469" t="str">
            <v>Run to Failure</v>
          </cell>
          <cell r="W469"/>
        </row>
        <row r="470">
          <cell r="D470" t="str">
            <v>MEM-PRO-010-BLD-MOB-8999</v>
          </cell>
          <cell r="E470" t="str">
            <v>MSS-STOREROOM 45 FT JLG BOOM LIFT</v>
          </cell>
          <cell r="F470" t="str">
            <v>shared systems</v>
          </cell>
          <cell r="G470" t="str">
            <v>Buildings, Grounds &amp; lights</v>
          </cell>
          <cell r="H470" t="str">
            <v>MOBILE EQUIPMENT</v>
          </cell>
          <cell r="I470"/>
          <cell r="J470"/>
          <cell r="K470"/>
          <cell r="L470"/>
          <cell r="M470"/>
          <cell r="N470"/>
          <cell r="O470"/>
          <cell r="P470"/>
          <cell r="Q470"/>
          <cell r="R470"/>
          <cell r="S470"/>
          <cell r="T470"/>
          <cell r="U470">
            <v>9</v>
          </cell>
          <cell r="V470" t="str">
            <v>Run to Failure</v>
          </cell>
          <cell r="W470"/>
        </row>
        <row r="471">
          <cell r="D471" t="str">
            <v>MEM-PRO-010-BLD-PPA-3351</v>
          </cell>
          <cell r="E471" t="str">
            <v>MS2P-PROCESS BUILDING SWITCH STATION</v>
          </cell>
          <cell r="F471" t="str">
            <v>shared systems</v>
          </cell>
          <cell r="G471" t="str">
            <v>Buildings, Grounds &amp; lights</v>
          </cell>
          <cell r="H471" t="str">
            <v>PLANT PROCESSING AREAS</v>
          </cell>
          <cell r="I471" t="str">
            <v>Piping, Process</v>
          </cell>
          <cell r="J471"/>
          <cell r="K471"/>
          <cell r="L471"/>
          <cell r="M471"/>
          <cell r="N471"/>
          <cell r="O471"/>
          <cell r="P471"/>
          <cell r="Q471"/>
          <cell r="R471"/>
          <cell r="S471"/>
          <cell r="T471"/>
          <cell r="U471">
            <v>9</v>
          </cell>
          <cell r="V471" t="str">
            <v>Run to Failure</v>
          </cell>
          <cell r="W471"/>
        </row>
        <row r="472">
          <cell r="D472" t="str">
            <v>MEM-PRO-010-BLD-SFS-0007</v>
          </cell>
          <cell r="E472" t="str">
            <v>BOILER ROOM SPRINKLER SYSTEM</v>
          </cell>
          <cell r="F472" t="str">
            <v>shared systems</v>
          </cell>
          <cell r="G472" t="str">
            <v>Buildings, Grounds &amp; lights</v>
          </cell>
          <cell r="H472" t="str">
            <v>SAFETY SYSTEMS</v>
          </cell>
          <cell r="I472" t="str">
            <v>Sprinkler - Deluge System</v>
          </cell>
          <cell r="J472"/>
          <cell r="K472"/>
          <cell r="L472"/>
          <cell r="M472"/>
          <cell r="N472"/>
          <cell r="O472"/>
          <cell r="P472"/>
          <cell r="Q472"/>
          <cell r="R472"/>
          <cell r="S472"/>
          <cell r="T472"/>
          <cell r="U472">
            <v>9</v>
          </cell>
          <cell r="V472" t="str">
            <v>Run to Failure</v>
          </cell>
          <cell r="W472"/>
        </row>
        <row r="473">
          <cell r="D473" t="str">
            <v>MEM-PRO-010-BLD-SFS-8832</v>
          </cell>
          <cell r="E473" t="str">
            <v>P3B BACKUP DIESEL GENERATOR</v>
          </cell>
          <cell r="F473" t="str">
            <v>shared systems</v>
          </cell>
          <cell r="G473" t="str">
            <v>Buildings, Grounds &amp; lights</v>
          </cell>
          <cell r="H473" t="str">
            <v>SAFETY SYSTEMS</v>
          </cell>
          <cell r="I473" t="str">
            <v>Feeder, Electrical</v>
          </cell>
          <cell r="J473"/>
          <cell r="K473"/>
          <cell r="L473"/>
          <cell r="M473"/>
          <cell r="N473"/>
          <cell r="O473"/>
          <cell r="P473"/>
          <cell r="Q473"/>
          <cell r="R473"/>
          <cell r="S473"/>
          <cell r="T473" t="str">
            <v>12-MTH P3 STAIRWELL BACK-UP GENERATOR</v>
          </cell>
          <cell r="U473">
            <v>8</v>
          </cell>
          <cell r="V473" t="str">
            <v>Stratagy</v>
          </cell>
          <cell r="W473"/>
        </row>
        <row r="474">
          <cell r="D474" t="str">
            <v>MEM-PRO-010-BLD-SFS-9005</v>
          </cell>
          <cell r="E474" t="str">
            <v>MEMPHIS FIRE ALARM SYSTEM</v>
          </cell>
          <cell r="F474" t="str">
            <v>shared systems</v>
          </cell>
          <cell r="G474" t="str">
            <v>Buildings, Grounds &amp; lights</v>
          </cell>
          <cell r="H474" t="str">
            <v>SAFETY SYSTEMS</v>
          </cell>
          <cell r="I474" t="str">
            <v>Sprinkler - Deluge System</v>
          </cell>
          <cell r="J474"/>
          <cell r="K474"/>
          <cell r="L474"/>
          <cell r="M474"/>
          <cell r="N474"/>
          <cell r="O474"/>
          <cell r="P474"/>
          <cell r="Q474"/>
          <cell r="R474"/>
          <cell r="S474"/>
          <cell r="T474"/>
          <cell r="U474">
            <v>9</v>
          </cell>
          <cell r="V474" t="str">
            <v>Run to Failure</v>
          </cell>
          <cell r="W474"/>
        </row>
        <row r="475">
          <cell r="D475" t="str">
            <v>MEM-PRO-010-CAL-BAT-5620</v>
          </cell>
          <cell r="E475" t="str">
            <v>MSS-CALPRO MAKEUP TANK #1 BATCH TK 'A'</v>
          </cell>
          <cell r="F475" t="str">
            <v>shared systems</v>
          </cell>
          <cell r="G475" t="str">
            <v>CALPRO</v>
          </cell>
          <cell r="H475" t="str">
            <v>BATCH SYSTEM</v>
          </cell>
          <cell r="I475" t="str">
            <v>Tank</v>
          </cell>
          <cell r="J475"/>
          <cell r="K475"/>
          <cell r="L475"/>
          <cell r="M475"/>
          <cell r="N475"/>
          <cell r="O475"/>
          <cell r="P475"/>
          <cell r="Q475"/>
          <cell r="R475"/>
          <cell r="S475"/>
          <cell r="T475"/>
          <cell r="U475">
            <v>9</v>
          </cell>
          <cell r="V475" t="str">
            <v>Run to Failure</v>
          </cell>
          <cell r="W475"/>
        </row>
        <row r="476">
          <cell r="D476" t="str">
            <v>MEM-PRO-010-CAL-BAT-5653</v>
          </cell>
          <cell r="E476" t="str">
            <v>MSS-CALPRO WATER MASS FLOWMETER</v>
          </cell>
          <cell r="F476" t="str">
            <v>shared systems</v>
          </cell>
          <cell r="G476" t="str">
            <v>CALPRO</v>
          </cell>
          <cell r="H476" t="str">
            <v>BATCH SYSTEM</v>
          </cell>
          <cell r="I476" t="str">
            <v>Flowmeter, Magnetic</v>
          </cell>
          <cell r="J476"/>
          <cell r="K476"/>
          <cell r="L476"/>
          <cell r="M476"/>
          <cell r="N476"/>
          <cell r="O476"/>
          <cell r="P476"/>
          <cell r="Q476"/>
          <cell r="R476"/>
          <cell r="S476"/>
          <cell r="T476"/>
          <cell r="U476">
            <v>9</v>
          </cell>
          <cell r="V476" t="str">
            <v>Run to Failure</v>
          </cell>
          <cell r="W476"/>
        </row>
        <row r="477">
          <cell r="D477" t="str">
            <v>MEM-PRO-010-CAL-HPO-1374</v>
          </cell>
          <cell r="E477" t="str">
            <v>MSS-PHOS. ACID TO CALPRO TKS. (WCV) VALV</v>
          </cell>
          <cell r="F477" t="str">
            <v>shared systems</v>
          </cell>
          <cell r="G477" t="str">
            <v>CALPRO</v>
          </cell>
          <cell r="H477" t="str">
            <v>PHOS ACID</v>
          </cell>
          <cell r="I477" t="str">
            <v>Valve, Control Linear Motion</v>
          </cell>
          <cell r="J477"/>
          <cell r="K477"/>
          <cell r="L477"/>
          <cell r="M477"/>
          <cell r="N477"/>
          <cell r="O477"/>
          <cell r="P477"/>
          <cell r="Q477"/>
          <cell r="R477"/>
          <cell r="S477"/>
          <cell r="T477"/>
          <cell r="U477">
            <v>9</v>
          </cell>
          <cell r="V477" t="str">
            <v>Run to Failure</v>
          </cell>
          <cell r="W477"/>
        </row>
        <row r="478">
          <cell r="D478" t="str">
            <v>MEM-PRO-010-CAL-HPO-1378</v>
          </cell>
          <cell r="E478" t="str">
            <v>MSS-3-WAY FLOW VALVE TO CALPRO MK-UP TKS</v>
          </cell>
          <cell r="F478" t="str">
            <v>shared systems</v>
          </cell>
          <cell r="G478" t="str">
            <v>CALPRO</v>
          </cell>
          <cell r="H478" t="str">
            <v>PHOS ACID</v>
          </cell>
          <cell r="I478" t="str">
            <v>Valve, Control Linear Motion</v>
          </cell>
          <cell r="J478"/>
          <cell r="K478"/>
          <cell r="L478"/>
          <cell r="M478"/>
          <cell r="N478"/>
          <cell r="O478"/>
          <cell r="P478"/>
          <cell r="Q478"/>
          <cell r="R478"/>
          <cell r="S478"/>
          <cell r="T478"/>
          <cell r="U478">
            <v>9</v>
          </cell>
          <cell r="V478" t="str">
            <v>Run to Failure</v>
          </cell>
          <cell r="W478"/>
        </row>
        <row r="479">
          <cell r="D479" t="str">
            <v>MEM-PRO-010-CAL-HPO-4035</v>
          </cell>
          <cell r="E479" t="str">
            <v>MSS-CALPRO LIME BIN #8</v>
          </cell>
          <cell r="F479" t="str">
            <v>shared systems</v>
          </cell>
          <cell r="G479" t="str">
            <v>CALPRO</v>
          </cell>
          <cell r="H479" t="str">
            <v>PHOS ACID</v>
          </cell>
          <cell r="I479" t="str">
            <v>Valve, Control Linear Motion</v>
          </cell>
          <cell r="J479"/>
          <cell r="K479"/>
          <cell r="L479"/>
          <cell r="M479"/>
          <cell r="N479"/>
          <cell r="O479"/>
          <cell r="P479"/>
          <cell r="Q479"/>
          <cell r="R479"/>
          <cell r="S479"/>
          <cell r="T479"/>
          <cell r="U479">
            <v>9</v>
          </cell>
          <cell r="V479" t="str">
            <v>Run to Failure</v>
          </cell>
          <cell r="W479"/>
        </row>
        <row r="480">
          <cell r="D480" t="str">
            <v>MEM-PRO-010-CAL-HPO-4040</v>
          </cell>
          <cell r="E480" t="str">
            <v>MSS-CALPRO LIME BIN #8 COLLECTOR</v>
          </cell>
          <cell r="F480" t="str">
            <v>shared systems</v>
          </cell>
          <cell r="G480" t="str">
            <v>CALPRO</v>
          </cell>
          <cell r="H480" t="str">
            <v>PHOS ACID</v>
          </cell>
          <cell r="I480" t="str">
            <v>Rupture Disc</v>
          </cell>
          <cell r="J480"/>
          <cell r="K480"/>
          <cell r="L480"/>
          <cell r="M480"/>
          <cell r="N480"/>
          <cell r="O480"/>
          <cell r="P480"/>
          <cell r="Q480"/>
          <cell r="R480"/>
          <cell r="S480"/>
          <cell r="T480" t="str">
            <v>12 MTH PSM MECH RUPTURE PANEL PM</v>
          </cell>
          <cell r="U480">
            <v>8</v>
          </cell>
          <cell r="V480" t="str">
            <v>Stratagy</v>
          </cell>
          <cell r="W480"/>
        </row>
        <row r="481">
          <cell r="D481" t="str">
            <v>MEM-PRO-010-CAL-HPO-5612</v>
          </cell>
          <cell r="E481" t="str">
            <v>MSS-CALPRO LIME ADDITION FEEDER</v>
          </cell>
          <cell r="F481" t="str">
            <v>shared systems</v>
          </cell>
          <cell r="G481" t="str">
            <v>CALPRO</v>
          </cell>
          <cell r="H481" t="str">
            <v>PHOS ACID</v>
          </cell>
          <cell r="I481" t="str">
            <v>Motor AC</v>
          </cell>
          <cell r="J481"/>
          <cell r="K481"/>
          <cell r="L481"/>
          <cell r="M481"/>
          <cell r="N481"/>
          <cell r="O481"/>
          <cell r="P481"/>
          <cell r="Q481"/>
          <cell r="R481"/>
          <cell r="S481"/>
          <cell r="T481"/>
          <cell r="U481">
            <v>9</v>
          </cell>
          <cell r="V481" t="str">
            <v>Run to Failure</v>
          </cell>
          <cell r="W481"/>
        </row>
        <row r="482">
          <cell r="D482" t="str">
            <v>MEM-PRO-010-CAL-HPO-7492</v>
          </cell>
          <cell r="E482" t="str">
            <v>MP3 PHOS ACID TO POLY TK EXCESS FLOWMET</v>
          </cell>
          <cell r="F482" t="str">
            <v>shared systems</v>
          </cell>
          <cell r="G482" t="str">
            <v>CALPRO</v>
          </cell>
          <cell r="H482" t="str">
            <v>PHOS ACID</v>
          </cell>
          <cell r="I482" t="str">
            <v>Flowmeter, Magnetic</v>
          </cell>
          <cell r="J482"/>
          <cell r="K482"/>
          <cell r="L482"/>
          <cell r="M482"/>
          <cell r="N482"/>
          <cell r="O482"/>
          <cell r="P482"/>
          <cell r="Q482"/>
          <cell r="R482"/>
          <cell r="S482"/>
          <cell r="T482"/>
          <cell r="U482">
            <v>9</v>
          </cell>
          <cell r="V482" t="str">
            <v>Run to Failure</v>
          </cell>
          <cell r="W482"/>
        </row>
        <row r="483">
          <cell r="D483" t="str">
            <v>MEM-PRO-010-CAL-HPO-7493</v>
          </cell>
          <cell r="E483" t="str">
            <v>MP3 PHOS ACID TO POLYMR TK(EXCS CIP)BLK</v>
          </cell>
          <cell r="F483" t="str">
            <v>shared systems</v>
          </cell>
          <cell r="G483" t="str">
            <v>CALPRO</v>
          </cell>
          <cell r="H483" t="str">
            <v>PHOS ACID</v>
          </cell>
          <cell r="I483" t="str">
            <v>Valve, Control Rotary Motion</v>
          </cell>
          <cell r="J483"/>
          <cell r="K483"/>
          <cell r="L483"/>
          <cell r="M483"/>
          <cell r="N483"/>
          <cell r="O483"/>
          <cell r="P483"/>
          <cell r="Q483"/>
          <cell r="R483"/>
          <cell r="S483"/>
          <cell r="T483"/>
          <cell r="U483">
            <v>9</v>
          </cell>
          <cell r="V483" t="str">
            <v>Run to Failure</v>
          </cell>
          <cell r="W483"/>
        </row>
        <row r="484">
          <cell r="D484" t="str">
            <v>MEM-PRO-010-CAL-LIM-5603</v>
          </cell>
          <cell r="E484" t="str">
            <v>MSS-LIME BIN DISCHARGER</v>
          </cell>
          <cell r="F484" t="str">
            <v>shared systems</v>
          </cell>
          <cell r="G484" t="str">
            <v>CALPRO</v>
          </cell>
          <cell r="H484" t="str">
            <v>LIME SYSTEM</v>
          </cell>
          <cell r="I484" t="str">
            <v>Conveyor, Vibrating</v>
          </cell>
          <cell r="J484"/>
          <cell r="K484"/>
          <cell r="L484"/>
          <cell r="M484"/>
          <cell r="N484"/>
          <cell r="O484"/>
          <cell r="P484"/>
          <cell r="Q484"/>
          <cell r="R484"/>
          <cell r="S484"/>
          <cell r="T484"/>
          <cell r="U484">
            <v>9</v>
          </cell>
          <cell r="V484" t="str">
            <v>Run to Failure</v>
          </cell>
          <cell r="W484"/>
        </row>
        <row r="485">
          <cell r="D485" t="str">
            <v>MEM-PRO-010-CAL-LIM-5615</v>
          </cell>
          <cell r="E485" t="str">
            <v>MSS-FEEDERSLIDE GATE @ LIME CONV DISCH</v>
          </cell>
          <cell r="F485" t="str">
            <v>shared systems</v>
          </cell>
          <cell r="G485" t="str">
            <v>CALPRO</v>
          </cell>
          <cell r="H485" t="str">
            <v>LIME SYSTEM</v>
          </cell>
          <cell r="I485" t="str">
            <v>Valve, Control Linear Motion</v>
          </cell>
          <cell r="J485"/>
          <cell r="K485"/>
          <cell r="L485"/>
          <cell r="M485"/>
          <cell r="N485"/>
          <cell r="O485"/>
          <cell r="P485"/>
          <cell r="Q485"/>
          <cell r="R485"/>
          <cell r="S485"/>
          <cell r="T485"/>
          <cell r="U485">
            <v>9</v>
          </cell>
          <cell r="V485" t="str">
            <v>Run to Failure</v>
          </cell>
          <cell r="W485"/>
        </row>
        <row r="486">
          <cell r="D486" t="str">
            <v>MEM-PRO-010-CAL-LIM-5616</v>
          </cell>
          <cell r="E486" t="str">
            <v>MSS-FEEDER SLIDE GATE</v>
          </cell>
          <cell r="F486" t="str">
            <v>shared systems</v>
          </cell>
          <cell r="G486" t="str">
            <v>CALPRO</v>
          </cell>
          <cell r="H486" t="str">
            <v>LIME SYSTEM</v>
          </cell>
          <cell r="I486" t="str">
            <v>Valve, Control Linear Motion</v>
          </cell>
          <cell r="J486"/>
          <cell r="K486"/>
          <cell r="L486"/>
          <cell r="M486"/>
          <cell r="N486"/>
          <cell r="O486"/>
          <cell r="P486"/>
          <cell r="Q486"/>
          <cell r="R486"/>
          <cell r="S486"/>
          <cell r="T486"/>
          <cell r="U486">
            <v>9</v>
          </cell>
          <cell r="V486" t="str">
            <v>Run to Failure</v>
          </cell>
          <cell r="W486"/>
        </row>
        <row r="487">
          <cell r="D487" t="str">
            <v>MEM-PRO-010-CAL-STO-7285</v>
          </cell>
          <cell r="E487" t="str">
            <v>Divert Vlv from LAL Mixer to work tnk</v>
          </cell>
          <cell r="F487" t="str">
            <v>shared systems</v>
          </cell>
          <cell r="G487" t="str">
            <v>CALPRO</v>
          </cell>
          <cell r="H487" t="str">
            <v>STORAGE SYSTEMS</v>
          </cell>
          <cell r="I487"/>
          <cell r="J487"/>
          <cell r="K487"/>
          <cell r="L487"/>
          <cell r="M487"/>
          <cell r="N487"/>
          <cell r="O487"/>
          <cell r="P487"/>
          <cell r="Q487"/>
          <cell r="R487"/>
          <cell r="S487"/>
          <cell r="T487"/>
          <cell r="U487">
            <v>9</v>
          </cell>
          <cell r="V487" t="str">
            <v>Run to Failure</v>
          </cell>
          <cell r="W487"/>
        </row>
        <row r="488">
          <cell r="D488" t="str">
            <v>MEM-PRO-010-CIP-CAC-2269</v>
          </cell>
          <cell r="E488" t="str">
            <v>MSP-CIP OR FEED TO #4 DETRASHER FV</v>
          </cell>
          <cell r="F488" t="str">
            <v>shared systems</v>
          </cell>
          <cell r="G488" t="str">
            <v>CLEAN IN PLACE</v>
          </cell>
          <cell r="H488" t="str">
            <v>Curd Area CIP</v>
          </cell>
          <cell r="I488" t="str">
            <v>Valve, Solenoid</v>
          </cell>
          <cell r="J488"/>
          <cell r="K488"/>
          <cell r="L488"/>
          <cell r="M488"/>
          <cell r="N488"/>
          <cell r="O488"/>
          <cell r="P488"/>
          <cell r="Q488"/>
          <cell r="R488"/>
          <cell r="S488"/>
          <cell r="T488"/>
          <cell r="U488">
            <v>9</v>
          </cell>
          <cell r="V488" t="str">
            <v>Run to Failure</v>
          </cell>
          <cell r="W488"/>
        </row>
        <row r="489">
          <cell r="D489" t="str">
            <v>MEM-PRO-010-CIP-CIP-2269</v>
          </cell>
          <cell r="E489" t="str">
            <v>MSP-CIP OR FEED TO #4 DETRASHER FV</v>
          </cell>
          <cell r="F489" t="str">
            <v>shared systems</v>
          </cell>
          <cell r="G489" t="str">
            <v>CLEAN IN PLACE</v>
          </cell>
          <cell r="H489" t="str">
            <v>CLEAN IN PLACE</v>
          </cell>
          <cell r="I489"/>
          <cell r="J489"/>
          <cell r="K489"/>
          <cell r="L489"/>
          <cell r="M489"/>
          <cell r="N489"/>
          <cell r="O489"/>
          <cell r="P489"/>
          <cell r="Q489"/>
          <cell r="R489"/>
          <cell r="S489"/>
          <cell r="T489"/>
          <cell r="U489">
            <v>9</v>
          </cell>
          <cell r="V489" t="str">
            <v>Run to Failure</v>
          </cell>
          <cell r="W489"/>
        </row>
        <row r="490">
          <cell r="D490" t="str">
            <v>MEM-PRO-010-CIP-DAC-3001</v>
          </cell>
          <cell r="E490" t="str">
            <v>MSP-CIP SUPPLY TO WET REWORK SS FV</v>
          </cell>
          <cell r="F490" t="str">
            <v>shared systems</v>
          </cell>
          <cell r="G490" t="str">
            <v>CLEAN IN PLACE</v>
          </cell>
          <cell r="H490" t="str">
            <v>DRYER AREA CIP</v>
          </cell>
          <cell r="I490" t="str">
            <v>Valve, Actuated Block</v>
          </cell>
          <cell r="J490"/>
          <cell r="K490"/>
          <cell r="L490"/>
          <cell r="M490"/>
          <cell r="N490"/>
          <cell r="O490"/>
          <cell r="P490"/>
          <cell r="Q490"/>
          <cell r="R490"/>
          <cell r="S490"/>
          <cell r="T490"/>
          <cell r="U490">
            <v>9</v>
          </cell>
          <cell r="V490" t="str">
            <v>Run to Failure</v>
          </cell>
          <cell r="W490"/>
        </row>
        <row r="491">
          <cell r="D491" t="str">
            <v>MEM-PRO-010-CIP-DAC-3002</v>
          </cell>
          <cell r="E491" t="str">
            <v>MSP-CIP SUPPLY TO RAPID MIXERS FV</v>
          </cell>
          <cell r="F491" t="str">
            <v>shared systems</v>
          </cell>
          <cell r="G491" t="str">
            <v>CLEAN IN PLACE</v>
          </cell>
          <cell r="H491" t="str">
            <v>DRYER AREA CIP</v>
          </cell>
          <cell r="I491" t="str">
            <v>Valve, Actuated Block</v>
          </cell>
          <cell r="J491"/>
          <cell r="K491"/>
          <cell r="L491"/>
          <cell r="M491"/>
          <cell r="N491"/>
          <cell r="O491"/>
          <cell r="P491"/>
          <cell r="Q491"/>
          <cell r="R491"/>
          <cell r="S491"/>
          <cell r="T491"/>
          <cell r="U491">
            <v>9</v>
          </cell>
          <cell r="V491" t="str">
            <v>Run to Failure</v>
          </cell>
          <cell r="W491"/>
        </row>
        <row r="492">
          <cell r="D492" t="str">
            <v>MEM-PRO-010-CIP-DAC-3003</v>
          </cell>
          <cell r="E492" t="str">
            <v>MSP-CIP SUPPLY TO RAPID MIXERS FV #1</v>
          </cell>
          <cell r="F492" t="str">
            <v>shared systems</v>
          </cell>
          <cell r="G492" t="str">
            <v>CLEAN IN PLACE</v>
          </cell>
          <cell r="H492" t="str">
            <v>DRYER AREA CIP</v>
          </cell>
          <cell r="I492"/>
          <cell r="J492"/>
          <cell r="K492"/>
          <cell r="L492"/>
          <cell r="M492"/>
          <cell r="N492"/>
          <cell r="O492"/>
          <cell r="P492"/>
          <cell r="Q492"/>
          <cell r="R492"/>
          <cell r="S492"/>
          <cell r="T492"/>
          <cell r="U492">
            <v>9</v>
          </cell>
          <cell r="V492" t="str">
            <v>Run to Failure</v>
          </cell>
          <cell r="W492"/>
        </row>
        <row r="493">
          <cell r="D493" t="str">
            <v>MEM-PRO-010-CSP-CBW-0230</v>
          </cell>
          <cell r="E493" t="str">
            <v>MSS-C30 BOWLS (SPARE &amp; IN-USE)</v>
          </cell>
          <cell r="F493" t="str">
            <v>shared systems</v>
          </cell>
          <cell r="G493" t="str">
            <v>COMMON SPARE</v>
          </cell>
          <cell r="H493" t="str">
            <v>SPARE C-30 BOWL</v>
          </cell>
          <cell r="I493" t="str">
            <v>Centrifuge</v>
          </cell>
          <cell r="J493"/>
          <cell r="K493"/>
          <cell r="L493"/>
          <cell r="M493"/>
          <cell r="N493"/>
          <cell r="O493"/>
          <cell r="P493"/>
          <cell r="Q493"/>
          <cell r="R493"/>
          <cell r="S493"/>
          <cell r="T493" t="str">
            <v>12-MTH MECH BOWL GUAGE BLOCK CHECK</v>
          </cell>
          <cell r="U493">
            <v>8</v>
          </cell>
          <cell r="V493" t="str">
            <v>Stratagy</v>
          </cell>
          <cell r="W493"/>
        </row>
        <row r="494">
          <cell r="D494" t="str">
            <v>MEM-PRO-010-FED-FED-3802</v>
          </cell>
          <cell r="E494" t="str">
            <v>MSP-SHUTTLE SPOUT</v>
          </cell>
          <cell r="F494" t="str">
            <v>shared systems</v>
          </cell>
          <cell r="G494" t="str">
            <v>FEED DRYER</v>
          </cell>
          <cell r="H494" t="str">
            <v>FEED DRYING</v>
          </cell>
          <cell r="I494" t="str">
            <v>Tank</v>
          </cell>
          <cell r="J494"/>
          <cell r="K494"/>
          <cell r="L494"/>
          <cell r="M494"/>
          <cell r="N494"/>
          <cell r="O494"/>
          <cell r="P494"/>
          <cell r="Q494"/>
          <cell r="R494"/>
          <cell r="S494"/>
          <cell r="T494"/>
          <cell r="U494">
            <v>9</v>
          </cell>
          <cell r="V494" t="str">
            <v>Run to Failure</v>
          </cell>
          <cell r="W494"/>
        </row>
        <row r="495">
          <cell r="D495" t="str">
            <v>MEM-PRO-010-GRD-N3G-6423</v>
          </cell>
          <cell r="E495" t="str">
            <v>MSS-300T N GRINDER SURGE HOPPER</v>
          </cell>
          <cell r="F495" t="str">
            <v>shared systems</v>
          </cell>
          <cell r="G495" t="str">
            <v>FLAKE GRINDING</v>
          </cell>
          <cell r="H495" t="str">
            <v>NORTH 300T GRINDING SYSTEM</v>
          </cell>
          <cell r="I495" t="str">
            <v>Tank</v>
          </cell>
          <cell r="J495"/>
          <cell r="K495"/>
          <cell r="L495"/>
          <cell r="M495"/>
          <cell r="N495"/>
          <cell r="O495"/>
          <cell r="P495"/>
          <cell r="Q495"/>
          <cell r="R495"/>
          <cell r="S495"/>
          <cell r="T495"/>
          <cell r="U495">
            <v>9</v>
          </cell>
          <cell r="V495" t="str">
            <v>Run to Failure</v>
          </cell>
          <cell r="W495"/>
        </row>
        <row r="496">
          <cell r="D496" t="str">
            <v>MEM-PRO-010-GRD-N3G-7914</v>
          </cell>
          <cell r="E496" t="str">
            <v>MSS-300T E GROUND FILTER RECEIVER</v>
          </cell>
          <cell r="F496" t="str">
            <v>shared systems</v>
          </cell>
          <cell r="G496" t="str">
            <v>FLAKE GRINDING</v>
          </cell>
          <cell r="H496" t="str">
            <v>NORTH 300T GRINDING SYSTEM</v>
          </cell>
          <cell r="I496" t="str">
            <v>Tank</v>
          </cell>
          <cell r="J496"/>
          <cell r="K496"/>
          <cell r="L496"/>
          <cell r="M496"/>
          <cell r="N496"/>
          <cell r="O496"/>
          <cell r="P496"/>
          <cell r="Q496"/>
          <cell r="R496"/>
          <cell r="S496"/>
          <cell r="T496" t="str">
            <v>300T E. GRND FLAKE REC'VR BAG POPPER PM</v>
          </cell>
          <cell r="U496">
            <v>8</v>
          </cell>
          <cell r="V496" t="str">
            <v>Stratagy</v>
          </cell>
          <cell r="W496"/>
        </row>
        <row r="497">
          <cell r="D497" t="str">
            <v>MEM-PRO-010-GRD-S3G-2001</v>
          </cell>
          <cell r="E497" t="str">
            <v>MSS-PNEU DIVERTER VALVE TO S. 300T BIN</v>
          </cell>
          <cell r="F497" t="str">
            <v>shared systems</v>
          </cell>
          <cell r="G497" t="str">
            <v>FLAKE GRINDING</v>
          </cell>
          <cell r="H497" t="str">
            <v>SOUTH 300T GRINDING SYSTEM</v>
          </cell>
          <cell r="I497" t="str">
            <v>Valve, Control Linear Motion</v>
          </cell>
          <cell r="J497"/>
          <cell r="K497"/>
          <cell r="L497"/>
          <cell r="M497"/>
          <cell r="N497"/>
          <cell r="O497"/>
          <cell r="P497"/>
          <cell r="Q497"/>
          <cell r="R497"/>
          <cell r="S497"/>
          <cell r="T497"/>
          <cell r="U497">
            <v>9</v>
          </cell>
          <cell r="V497" t="str">
            <v>Run to Failure</v>
          </cell>
          <cell r="W497"/>
        </row>
        <row r="498">
          <cell r="D498" t="str">
            <v>MEM-PRO-010-GRD-S3G-6376</v>
          </cell>
          <cell r="E498" t="str">
            <v>MSS-SO Grinder Pocket Feed</v>
          </cell>
          <cell r="F498" t="str">
            <v>shared systems</v>
          </cell>
          <cell r="G498" t="str">
            <v>FLAKE GRINDING</v>
          </cell>
          <cell r="H498" t="str">
            <v>SOUTH 300T GRINDING SYSTEM</v>
          </cell>
          <cell r="I498" t="str">
            <v>Motor AC</v>
          </cell>
          <cell r="J498"/>
          <cell r="K498"/>
          <cell r="L498"/>
          <cell r="M498"/>
          <cell r="N498"/>
          <cell r="O498"/>
          <cell r="P498"/>
          <cell r="Q498"/>
          <cell r="R498"/>
          <cell r="S498"/>
          <cell r="T498"/>
          <cell r="U498">
            <v>9</v>
          </cell>
          <cell r="V498" t="str">
            <v>Run to Failure</v>
          </cell>
          <cell r="W498"/>
        </row>
        <row r="499">
          <cell r="D499" t="str">
            <v>MEM-PRO-010-GRD-S3G-6385</v>
          </cell>
          <cell r="E499" t="str">
            <v>S 300T DISCHARGE SHUTOFF SLIDE GATE</v>
          </cell>
          <cell r="F499" t="str">
            <v>shared systems</v>
          </cell>
          <cell r="G499" t="str">
            <v>FLAKE GRINDING</v>
          </cell>
          <cell r="H499" t="str">
            <v>SOUTH 300T GRINDING SYSTEM</v>
          </cell>
          <cell r="I499" t="str">
            <v>Valve, Control Linear Motion</v>
          </cell>
          <cell r="J499"/>
          <cell r="K499"/>
          <cell r="L499"/>
          <cell r="M499"/>
          <cell r="N499"/>
          <cell r="O499"/>
          <cell r="P499"/>
          <cell r="Q499"/>
          <cell r="R499"/>
          <cell r="S499"/>
          <cell r="T499"/>
          <cell r="U499">
            <v>9</v>
          </cell>
          <cell r="V499" t="str">
            <v>Run to Failure</v>
          </cell>
          <cell r="W499"/>
        </row>
        <row r="500">
          <cell r="D500" t="str">
            <v>MEM-PRO-010-GRD-S3G-6420</v>
          </cell>
          <cell r="E500" t="str">
            <v>MSS-300T S GRINDER SURGE HOPPER</v>
          </cell>
          <cell r="F500" t="str">
            <v>shared systems</v>
          </cell>
          <cell r="G500" t="str">
            <v>FLAKE GRINDING</v>
          </cell>
          <cell r="H500" t="str">
            <v>SOUTH 300T GRINDING SYSTEM</v>
          </cell>
          <cell r="I500" t="str">
            <v>Tank</v>
          </cell>
          <cell r="J500"/>
          <cell r="K500"/>
          <cell r="L500"/>
          <cell r="M500"/>
          <cell r="N500"/>
          <cell r="O500"/>
          <cell r="P500"/>
          <cell r="Q500"/>
          <cell r="R500"/>
          <cell r="S500"/>
          <cell r="T500"/>
          <cell r="U500">
            <v>9</v>
          </cell>
          <cell r="V500" t="str">
            <v>Run to Failure</v>
          </cell>
          <cell r="W500"/>
        </row>
        <row r="501">
          <cell r="D501" t="str">
            <v>MEM-PRO-010-GRD-S3G-7904</v>
          </cell>
          <cell r="E501" t="str">
            <v>MSS-300T W GROUND FILTER REC'R</v>
          </cell>
          <cell r="F501" t="str">
            <v>shared systems</v>
          </cell>
          <cell r="G501" t="str">
            <v>FLAKE GRINDING</v>
          </cell>
          <cell r="H501" t="str">
            <v>SOUTH 300T GRINDING SYSTEM</v>
          </cell>
          <cell r="I501" t="str">
            <v>Valve, Control Linear Motion</v>
          </cell>
          <cell r="J501"/>
          <cell r="K501"/>
          <cell r="L501"/>
          <cell r="M501"/>
          <cell r="N501"/>
          <cell r="O501"/>
          <cell r="P501"/>
          <cell r="Q501"/>
          <cell r="R501"/>
          <cell r="S501"/>
          <cell r="T501" t="str">
            <v>300T W. GRND FLAKE REC'VR BAG POPPER PM</v>
          </cell>
          <cell r="U501">
            <v>8</v>
          </cell>
          <cell r="V501" t="str">
            <v>Stratagy</v>
          </cell>
          <cell r="W501"/>
        </row>
        <row r="502">
          <cell r="D502" t="str">
            <v>MEM-PRO-010-GRD-SUS-3018</v>
          </cell>
          <cell r="E502" t="str">
            <v>MSS-MAIN PLANT 300 TON SNUFFING STEAM</v>
          </cell>
          <cell r="F502" t="str">
            <v>shared systems</v>
          </cell>
          <cell r="G502" t="str">
            <v>FLAKE GRINDING</v>
          </cell>
          <cell r="H502" t="str">
            <v>SUPPRESSION SYSTEM</v>
          </cell>
          <cell r="I502" t="str">
            <v>Fire Extinguisher</v>
          </cell>
          <cell r="J502"/>
          <cell r="K502"/>
          <cell r="L502"/>
          <cell r="M502"/>
          <cell r="N502"/>
          <cell r="O502"/>
          <cell r="P502"/>
          <cell r="Q502"/>
          <cell r="R502"/>
          <cell r="S502"/>
          <cell r="T502" t="str">
            <v>60-MTH MSS 300 T FLAKE GRIND SNUFF STEAM</v>
          </cell>
          <cell r="U502">
            <v>8</v>
          </cell>
          <cell r="V502" t="str">
            <v>Stratagy</v>
          </cell>
          <cell r="W502"/>
        </row>
        <row r="503">
          <cell r="D503" t="str">
            <v>MEM-PRO-010-MDU-AEQ-0702</v>
          </cell>
          <cell r="E503" t="str">
            <v>MMDU-75 TON FLAKE BINS BLEED VENT/FILTER</v>
          </cell>
          <cell r="F503" t="str">
            <v>shared systems</v>
          </cell>
          <cell r="G503" t="str">
            <v>OLD MDU</v>
          </cell>
          <cell r="H503" t="str">
            <v>ABANDONED EQUIPMENT</v>
          </cell>
          <cell r="I503" t="str">
            <v>Pressure Transmitter, Differnt</v>
          </cell>
          <cell r="J503"/>
          <cell r="K503"/>
          <cell r="L503"/>
          <cell r="M503"/>
          <cell r="N503"/>
          <cell r="O503"/>
          <cell r="P503"/>
          <cell r="Q503"/>
          <cell r="R503"/>
          <cell r="S503"/>
          <cell r="T503"/>
          <cell r="U503">
            <v>9</v>
          </cell>
          <cell r="V503" t="str">
            <v>Run to Failure</v>
          </cell>
          <cell r="W503" t="str">
            <v>do not have</v>
          </cell>
        </row>
        <row r="504">
          <cell r="D504" t="str">
            <v>MEM-PRO-010-MDU-AEQ-0703</v>
          </cell>
          <cell r="E504" t="str">
            <v>MMDU-CYCLONE 75T  BINS ELEC. ACTUATOR</v>
          </cell>
          <cell r="F504" t="str">
            <v>shared systems</v>
          </cell>
          <cell r="G504" t="str">
            <v>OLD MDU</v>
          </cell>
          <cell r="H504" t="str">
            <v>ABANDONED EQUIPMENT</v>
          </cell>
          <cell r="I504" t="str">
            <v>Valve, Power Actuated Block</v>
          </cell>
          <cell r="J504"/>
          <cell r="K504"/>
          <cell r="L504"/>
          <cell r="M504"/>
          <cell r="N504"/>
          <cell r="O504"/>
          <cell r="P504"/>
          <cell r="Q504"/>
          <cell r="R504"/>
          <cell r="S504"/>
          <cell r="T504"/>
          <cell r="U504">
            <v>9</v>
          </cell>
          <cell r="V504" t="str">
            <v>Run to Failure</v>
          </cell>
          <cell r="W504" t="str">
            <v>do not have</v>
          </cell>
        </row>
        <row r="505">
          <cell r="D505" t="str">
            <v>MEM-PRO-010-MDU-AEQ-0705</v>
          </cell>
          <cell r="E505" t="str">
            <v>MMDU-CYCLONE 75T  BINS HI-LEVEL PROBE</v>
          </cell>
          <cell r="F505" t="str">
            <v>shared systems</v>
          </cell>
          <cell r="G505" t="str">
            <v>OLD MDU</v>
          </cell>
          <cell r="H505" t="str">
            <v>ABANDONED EQUIPMENT</v>
          </cell>
          <cell r="I505" t="str">
            <v>Level Switch, Capacitance/RF</v>
          </cell>
          <cell r="J505"/>
          <cell r="K505"/>
          <cell r="L505"/>
          <cell r="M505"/>
          <cell r="N505"/>
          <cell r="O505"/>
          <cell r="P505"/>
          <cell r="Q505"/>
          <cell r="R505"/>
          <cell r="S505"/>
          <cell r="T505"/>
          <cell r="U505">
            <v>9</v>
          </cell>
          <cell r="V505" t="str">
            <v>Run to Failure</v>
          </cell>
          <cell r="W505" t="str">
            <v>do not have</v>
          </cell>
        </row>
        <row r="506">
          <cell r="D506" t="str">
            <v>MEM-PRO-010-MDU-AEQ-0738</v>
          </cell>
          <cell r="E506" t="str">
            <v>MMDU-FLK BINS CYCLONE HI-HI LEVEL PROBE</v>
          </cell>
          <cell r="F506" t="str">
            <v>shared systems</v>
          </cell>
          <cell r="G506" t="str">
            <v>OLD MDU</v>
          </cell>
          <cell r="H506" t="str">
            <v>ABANDONED EQUIPMENT</v>
          </cell>
          <cell r="I506" t="str">
            <v>Level Switch, Capacitance/RF</v>
          </cell>
          <cell r="J506"/>
          <cell r="K506"/>
          <cell r="L506"/>
          <cell r="M506"/>
          <cell r="N506"/>
          <cell r="O506"/>
          <cell r="P506"/>
          <cell r="Q506"/>
          <cell r="R506"/>
          <cell r="S506"/>
          <cell r="T506"/>
          <cell r="U506">
            <v>9</v>
          </cell>
          <cell r="V506" t="str">
            <v>Run to Failure</v>
          </cell>
          <cell r="W506" t="str">
            <v>do not have</v>
          </cell>
        </row>
        <row r="507">
          <cell r="D507" t="str">
            <v>MEM-PRO-010-MDU-AEQ-5697</v>
          </cell>
          <cell r="E507" t="str">
            <v>MMDU BLENDER KNIFE GATE</v>
          </cell>
          <cell r="F507" t="str">
            <v>shared systems</v>
          </cell>
          <cell r="G507" t="str">
            <v>OLD MDU</v>
          </cell>
          <cell r="H507" t="str">
            <v>ABANDONED EQUIPMENT</v>
          </cell>
          <cell r="I507" t="str">
            <v>Valve, Control Linear Motion</v>
          </cell>
          <cell r="J507"/>
          <cell r="K507"/>
          <cell r="L507"/>
          <cell r="M507"/>
          <cell r="N507"/>
          <cell r="O507"/>
          <cell r="P507"/>
          <cell r="Q507"/>
          <cell r="R507"/>
          <cell r="S507"/>
          <cell r="T507"/>
          <cell r="U507">
            <v>9</v>
          </cell>
          <cell r="V507" t="str">
            <v>Run to Failure</v>
          </cell>
          <cell r="W507" t="str">
            <v>do not have</v>
          </cell>
        </row>
        <row r="508">
          <cell r="D508" t="str">
            <v>MEM-PRO-010-MDU-AEQ-5700</v>
          </cell>
          <cell r="E508" t="str">
            <v>MMDU CURD - FLAKE TO DCE COLLECTOR 7025</v>
          </cell>
          <cell r="F508" t="str">
            <v>shared systems</v>
          </cell>
          <cell r="G508" t="str">
            <v>OLD MDU</v>
          </cell>
          <cell r="H508" t="str">
            <v>ABANDONED EQUIPMENT</v>
          </cell>
          <cell r="I508" t="str">
            <v>Valve, Control Linear Motion</v>
          </cell>
          <cell r="J508"/>
          <cell r="K508"/>
          <cell r="L508"/>
          <cell r="M508"/>
          <cell r="N508"/>
          <cell r="O508"/>
          <cell r="P508"/>
          <cell r="Q508"/>
          <cell r="R508"/>
          <cell r="S508"/>
          <cell r="T508"/>
          <cell r="U508">
            <v>9</v>
          </cell>
          <cell r="V508" t="str">
            <v>Run to Failure</v>
          </cell>
          <cell r="W508" t="str">
            <v>do not have</v>
          </cell>
        </row>
        <row r="509">
          <cell r="D509" t="str">
            <v>MEM-PRO-010-MDU-AEQ-6740</v>
          </cell>
          <cell r="E509" t="str">
            <v>MMDU-SO DRYER S NIRO HEAT EXCHANGER</v>
          </cell>
          <cell r="F509" t="str">
            <v>shared systems</v>
          </cell>
          <cell r="G509" t="str">
            <v>OLD MDU</v>
          </cell>
          <cell r="H509" t="str">
            <v>ABANDONED EQUIPMENT</v>
          </cell>
          <cell r="I509"/>
          <cell r="J509"/>
          <cell r="K509"/>
          <cell r="L509"/>
          <cell r="M509"/>
          <cell r="N509"/>
          <cell r="O509"/>
          <cell r="P509"/>
          <cell r="Q509"/>
          <cell r="R509"/>
          <cell r="S509"/>
          <cell r="T509"/>
          <cell r="U509">
            <v>9</v>
          </cell>
          <cell r="V509" t="str">
            <v>Run to Failure</v>
          </cell>
          <cell r="W509" t="str">
            <v>do not have</v>
          </cell>
        </row>
        <row r="510">
          <cell r="D510" t="str">
            <v>MEM-PRO-010-MDU-AEQ-6791</v>
          </cell>
          <cell r="E510" t="str">
            <v>MMDU-INDIR FIRED BURNER MN GAS TR VEN VL</v>
          </cell>
          <cell r="F510" t="str">
            <v>shared systems</v>
          </cell>
          <cell r="G510" t="str">
            <v>OLD MDU</v>
          </cell>
          <cell r="H510" t="str">
            <v>ABANDONED EQUIPMENT</v>
          </cell>
          <cell r="I510"/>
          <cell r="J510"/>
          <cell r="K510"/>
          <cell r="L510"/>
          <cell r="M510"/>
          <cell r="N510"/>
          <cell r="O510"/>
          <cell r="P510"/>
          <cell r="Q510"/>
          <cell r="R510"/>
          <cell r="S510"/>
          <cell r="T510"/>
          <cell r="U510">
            <v>9</v>
          </cell>
          <cell r="V510" t="str">
            <v>Run to Failure</v>
          </cell>
          <cell r="W510" t="str">
            <v>do not have</v>
          </cell>
        </row>
        <row r="511">
          <cell r="D511" t="str">
            <v>MEM-PRO-010-MDU-AEQ-6792</v>
          </cell>
          <cell r="E511" t="str">
            <v>MMDU-INDIR FIRED BURNER MN GAS TR SAF VL</v>
          </cell>
          <cell r="F511" t="str">
            <v>shared systems</v>
          </cell>
          <cell r="G511" t="str">
            <v>OLD MDU</v>
          </cell>
          <cell r="H511" t="str">
            <v>ABANDONED EQUIPMENT</v>
          </cell>
          <cell r="I511"/>
          <cell r="J511"/>
          <cell r="K511"/>
          <cell r="L511"/>
          <cell r="M511"/>
          <cell r="N511"/>
          <cell r="O511"/>
          <cell r="P511"/>
          <cell r="Q511"/>
          <cell r="R511"/>
          <cell r="S511"/>
          <cell r="T511"/>
          <cell r="U511">
            <v>9</v>
          </cell>
          <cell r="V511" t="str">
            <v>Run to Failure</v>
          </cell>
          <cell r="W511" t="str">
            <v>do not have</v>
          </cell>
        </row>
        <row r="512">
          <cell r="D512" t="str">
            <v>MEM-PRO-010-MDU-AEQ-6794</v>
          </cell>
          <cell r="E512" t="str">
            <v>MMDU-INDIR FIRED DRYER HI-GAS PRESS SW</v>
          </cell>
          <cell r="F512" t="str">
            <v>shared systems</v>
          </cell>
          <cell r="G512" t="str">
            <v>OLD MDU</v>
          </cell>
          <cell r="H512" t="str">
            <v>ABANDONED EQUIPMENT</v>
          </cell>
          <cell r="I512"/>
          <cell r="J512"/>
          <cell r="K512"/>
          <cell r="L512"/>
          <cell r="M512"/>
          <cell r="N512"/>
          <cell r="O512"/>
          <cell r="P512"/>
          <cell r="Q512"/>
          <cell r="R512"/>
          <cell r="S512"/>
          <cell r="T512"/>
          <cell r="U512">
            <v>9</v>
          </cell>
          <cell r="V512" t="str">
            <v>Run to Failure</v>
          </cell>
          <cell r="W512" t="str">
            <v>do not have</v>
          </cell>
        </row>
        <row r="513">
          <cell r="D513" t="str">
            <v>MEM-PRO-010-MDU-AEQ-6795</v>
          </cell>
          <cell r="E513" t="str">
            <v>MMDU-INDIR FIRED BURN MN GAS TR PR REG</v>
          </cell>
          <cell r="F513" t="str">
            <v>shared systems</v>
          </cell>
          <cell r="G513" t="str">
            <v>OLD MDU</v>
          </cell>
          <cell r="H513" t="str">
            <v>ABANDONED EQUIPMENT</v>
          </cell>
          <cell r="I513"/>
          <cell r="J513"/>
          <cell r="K513"/>
          <cell r="L513"/>
          <cell r="M513"/>
          <cell r="N513"/>
          <cell r="O513"/>
          <cell r="P513"/>
          <cell r="Q513"/>
          <cell r="R513"/>
          <cell r="S513"/>
          <cell r="T513"/>
          <cell r="U513">
            <v>9</v>
          </cell>
          <cell r="V513" t="str">
            <v>Run to Failure</v>
          </cell>
          <cell r="W513" t="str">
            <v>do not have</v>
          </cell>
        </row>
        <row r="514">
          <cell r="D514" t="str">
            <v>MEM-PRO-010-MDU-AEQ-6801</v>
          </cell>
          <cell r="E514" t="str">
            <v>MMDU-DRYER VENT VALVE</v>
          </cell>
          <cell r="F514" t="str">
            <v>shared systems</v>
          </cell>
          <cell r="G514" t="str">
            <v>OLD MDU</v>
          </cell>
          <cell r="H514" t="str">
            <v>ABANDONED EQUIPMENT</v>
          </cell>
          <cell r="I514"/>
          <cell r="J514"/>
          <cell r="K514"/>
          <cell r="L514"/>
          <cell r="M514"/>
          <cell r="N514"/>
          <cell r="O514"/>
          <cell r="P514"/>
          <cell r="Q514"/>
          <cell r="R514"/>
          <cell r="S514"/>
          <cell r="T514"/>
          <cell r="U514">
            <v>9</v>
          </cell>
          <cell r="V514" t="str">
            <v>Run to Failure</v>
          </cell>
          <cell r="W514" t="str">
            <v>do not have</v>
          </cell>
        </row>
        <row r="515">
          <cell r="D515" t="str">
            <v>MEM-PRO-010-MDU-AEQ-6802</v>
          </cell>
          <cell r="E515" t="str">
            <v>MMDU-DIR FIRED DRYER ACCESS DOOR SAFE SW</v>
          </cell>
          <cell r="F515" t="str">
            <v>shared systems</v>
          </cell>
          <cell r="G515" t="str">
            <v>OLD MDU</v>
          </cell>
          <cell r="H515" t="str">
            <v>ABANDONED EQUIPMENT</v>
          </cell>
          <cell r="I515"/>
          <cell r="J515"/>
          <cell r="K515"/>
          <cell r="L515"/>
          <cell r="M515"/>
          <cell r="N515"/>
          <cell r="O515"/>
          <cell r="P515"/>
          <cell r="Q515"/>
          <cell r="R515"/>
          <cell r="S515"/>
          <cell r="T515"/>
          <cell r="U515">
            <v>9</v>
          </cell>
          <cell r="V515" t="str">
            <v>Run to Failure</v>
          </cell>
          <cell r="W515" t="str">
            <v>do not have</v>
          </cell>
        </row>
        <row r="516">
          <cell r="D516" t="str">
            <v>MEM-PRO-010-MDU-AEQ-6803</v>
          </cell>
          <cell r="E516" t="str">
            <v>MMDU-COOLING RING AIR VALVE TO BURNER</v>
          </cell>
          <cell r="F516" t="str">
            <v>shared systems</v>
          </cell>
          <cell r="G516" t="str">
            <v>OLD MDU</v>
          </cell>
          <cell r="H516" t="str">
            <v>ABANDONED EQUIPMENT</v>
          </cell>
          <cell r="I516"/>
          <cell r="J516"/>
          <cell r="K516"/>
          <cell r="L516"/>
          <cell r="M516"/>
          <cell r="N516"/>
          <cell r="O516"/>
          <cell r="P516"/>
          <cell r="Q516"/>
          <cell r="R516"/>
          <cell r="S516"/>
          <cell r="T516"/>
          <cell r="U516">
            <v>9</v>
          </cell>
          <cell r="V516" t="str">
            <v>Run to Failure</v>
          </cell>
          <cell r="W516" t="str">
            <v>do not have</v>
          </cell>
        </row>
        <row r="517">
          <cell r="D517" t="str">
            <v>MEM-PRO-010-MDU-AEQ-6805</v>
          </cell>
          <cell r="E517" t="str">
            <v>MMDU-THROAT E &amp; W SPRAY WANDS (LIMIT SW)</v>
          </cell>
          <cell r="F517" t="str">
            <v>shared systems</v>
          </cell>
          <cell r="G517" t="str">
            <v>OLD MDU</v>
          </cell>
          <cell r="H517" t="str">
            <v>ABANDONED EQUIPMENT</v>
          </cell>
          <cell r="I517"/>
          <cell r="J517"/>
          <cell r="K517"/>
          <cell r="L517"/>
          <cell r="M517"/>
          <cell r="N517"/>
          <cell r="O517"/>
          <cell r="P517"/>
          <cell r="Q517"/>
          <cell r="R517"/>
          <cell r="S517"/>
          <cell r="T517"/>
          <cell r="U517">
            <v>9</v>
          </cell>
          <cell r="V517" t="str">
            <v>Run to Failure</v>
          </cell>
          <cell r="W517" t="str">
            <v>do not have</v>
          </cell>
        </row>
        <row r="518">
          <cell r="D518" t="str">
            <v>MEM-PRO-010-MDU-AEQ-6806</v>
          </cell>
          <cell r="E518" t="str">
            <v>MMDU-THROAT ALL SPRAY WANDS (LIMIT SW)</v>
          </cell>
          <cell r="F518" t="str">
            <v>shared systems</v>
          </cell>
          <cell r="G518" t="str">
            <v>OLD MDU</v>
          </cell>
          <cell r="H518" t="str">
            <v>ABANDONED EQUIPMENT</v>
          </cell>
          <cell r="I518"/>
          <cell r="J518"/>
          <cell r="K518"/>
          <cell r="L518"/>
          <cell r="M518"/>
          <cell r="N518"/>
          <cell r="O518"/>
          <cell r="P518"/>
          <cell r="Q518"/>
          <cell r="R518"/>
          <cell r="S518"/>
          <cell r="T518"/>
          <cell r="U518">
            <v>9</v>
          </cell>
          <cell r="V518" t="str">
            <v>Run to Failure</v>
          </cell>
          <cell r="W518" t="str">
            <v>do not have</v>
          </cell>
        </row>
        <row r="519">
          <cell r="D519" t="str">
            <v>MEM-PRO-010-MDU-AEQ-6807</v>
          </cell>
          <cell r="E519" t="str">
            <v>MMDU-N &amp; S SPRAY WANDS VALVE</v>
          </cell>
          <cell r="F519" t="str">
            <v>shared systems</v>
          </cell>
          <cell r="G519" t="str">
            <v>OLD MDU</v>
          </cell>
          <cell r="H519" t="str">
            <v>ABANDONED EQUIPMENT</v>
          </cell>
          <cell r="I519"/>
          <cell r="J519"/>
          <cell r="K519"/>
          <cell r="L519"/>
          <cell r="M519"/>
          <cell r="N519"/>
          <cell r="O519"/>
          <cell r="P519"/>
          <cell r="Q519"/>
          <cell r="R519"/>
          <cell r="S519"/>
          <cell r="T519"/>
          <cell r="U519">
            <v>9</v>
          </cell>
          <cell r="V519" t="str">
            <v>Run to Failure</v>
          </cell>
          <cell r="W519" t="str">
            <v>do not have</v>
          </cell>
        </row>
        <row r="520">
          <cell r="D520" t="str">
            <v>MEM-PRO-010-MDU-AEQ-6808</v>
          </cell>
          <cell r="E520" t="str">
            <v>MMDU-CITY WATER TO DRYER VALVE</v>
          </cell>
          <cell r="F520" t="str">
            <v>shared systems</v>
          </cell>
          <cell r="G520" t="str">
            <v>OLD MDU</v>
          </cell>
          <cell r="H520" t="str">
            <v>ABANDONED EQUIPMENT</v>
          </cell>
          <cell r="I520"/>
          <cell r="J520"/>
          <cell r="K520"/>
          <cell r="L520"/>
          <cell r="M520"/>
          <cell r="N520"/>
          <cell r="O520"/>
          <cell r="P520"/>
          <cell r="Q520"/>
          <cell r="R520"/>
          <cell r="S520"/>
          <cell r="T520"/>
          <cell r="U520">
            <v>9</v>
          </cell>
          <cell r="V520" t="str">
            <v>Run to Failure</v>
          </cell>
          <cell r="W520" t="str">
            <v>do not have</v>
          </cell>
        </row>
        <row r="521">
          <cell r="D521" t="str">
            <v>MEM-PRO-010-MDU-AEQ-6813</v>
          </cell>
          <cell r="E521" t="str">
            <v>MMDU-INDIR DRYER COOLING RING PRESS IND</v>
          </cell>
          <cell r="F521" t="str">
            <v>shared systems</v>
          </cell>
          <cell r="G521" t="str">
            <v>OLD MDU</v>
          </cell>
          <cell r="H521" t="str">
            <v>ABANDONED EQUIPMENT</v>
          </cell>
          <cell r="I521"/>
          <cell r="J521"/>
          <cell r="K521"/>
          <cell r="L521"/>
          <cell r="M521"/>
          <cell r="N521"/>
          <cell r="O521"/>
          <cell r="P521"/>
          <cell r="Q521"/>
          <cell r="R521"/>
          <cell r="S521"/>
          <cell r="T521"/>
          <cell r="U521">
            <v>9</v>
          </cell>
          <cell r="V521" t="str">
            <v>Run to Failure</v>
          </cell>
          <cell r="W521" t="str">
            <v>do not have</v>
          </cell>
        </row>
        <row r="522">
          <cell r="D522" t="str">
            <v>MEM-PRO-010-MDU-AEQ-6815</v>
          </cell>
          <cell r="E522" t="str">
            <v>MMDU-INLET FILTER FOR COOLING RING AIR</v>
          </cell>
          <cell r="F522" t="str">
            <v>shared systems</v>
          </cell>
          <cell r="G522" t="str">
            <v>OLD MDU</v>
          </cell>
          <cell r="H522" t="str">
            <v>ABANDONED EQUIPMENT</v>
          </cell>
          <cell r="I522"/>
          <cell r="J522"/>
          <cell r="K522"/>
          <cell r="L522">
            <v>16</v>
          </cell>
          <cell r="M522"/>
          <cell r="N522"/>
          <cell r="O522"/>
          <cell r="P522"/>
          <cell r="Q522"/>
          <cell r="R522"/>
          <cell r="S522"/>
          <cell r="T522"/>
          <cell r="U522">
            <v>8</v>
          </cell>
          <cell r="V522" t="str">
            <v>Stratagy</v>
          </cell>
          <cell r="W522" t="str">
            <v>do not have</v>
          </cell>
        </row>
        <row r="523">
          <cell r="D523" t="str">
            <v>MEM-PRO-010-MDU-AEQ-6817</v>
          </cell>
          <cell r="E523" t="str">
            <v>MMDU-AIR VALVE TO DRYER VENTURI</v>
          </cell>
          <cell r="F523" t="str">
            <v>shared systems</v>
          </cell>
          <cell r="G523" t="str">
            <v>OLD MDU</v>
          </cell>
          <cell r="H523" t="str">
            <v>ABANDONED EQUIPMENT</v>
          </cell>
          <cell r="I523"/>
          <cell r="J523"/>
          <cell r="K523"/>
          <cell r="L523"/>
          <cell r="M523"/>
          <cell r="N523"/>
          <cell r="O523"/>
          <cell r="P523"/>
          <cell r="Q523"/>
          <cell r="R523"/>
          <cell r="S523"/>
          <cell r="T523"/>
          <cell r="U523">
            <v>9</v>
          </cell>
          <cell r="V523" t="str">
            <v>Run to Failure</v>
          </cell>
          <cell r="W523" t="str">
            <v>do not have</v>
          </cell>
        </row>
        <row r="524">
          <cell r="D524" t="str">
            <v>MEM-PRO-010-MDU-AEQ-6819</v>
          </cell>
          <cell r="E524" t="str">
            <v>MMDU-AIR VALVE TO DRYER VENTURI</v>
          </cell>
          <cell r="F524" t="str">
            <v>shared systems</v>
          </cell>
          <cell r="G524" t="str">
            <v>OLD MDU</v>
          </cell>
          <cell r="H524" t="str">
            <v>ABANDONED EQUIPMENT</v>
          </cell>
          <cell r="I524"/>
          <cell r="J524"/>
          <cell r="K524"/>
          <cell r="L524"/>
          <cell r="M524"/>
          <cell r="N524"/>
          <cell r="O524"/>
          <cell r="P524"/>
          <cell r="Q524"/>
          <cell r="R524"/>
          <cell r="S524"/>
          <cell r="T524"/>
          <cell r="U524">
            <v>9</v>
          </cell>
          <cell r="V524" t="str">
            <v>Run to Failure</v>
          </cell>
          <cell r="W524" t="str">
            <v>do not have</v>
          </cell>
        </row>
        <row r="525">
          <cell r="D525" t="str">
            <v>MEM-PRO-010-MDU-AEQ-6831</v>
          </cell>
          <cell r="E525" t="str">
            <v>MMDU-DIR FIRED DRYER FLAME ELEMENT</v>
          </cell>
          <cell r="F525" t="str">
            <v>shared systems</v>
          </cell>
          <cell r="G525" t="str">
            <v>OLD MDU</v>
          </cell>
          <cell r="H525" t="str">
            <v>ABANDONED EQUIPMENT</v>
          </cell>
          <cell r="I525"/>
          <cell r="J525"/>
          <cell r="K525"/>
          <cell r="L525"/>
          <cell r="M525"/>
          <cell r="N525"/>
          <cell r="O525"/>
          <cell r="P525"/>
          <cell r="Q525"/>
          <cell r="R525"/>
          <cell r="S525"/>
          <cell r="T525"/>
          <cell r="U525">
            <v>9</v>
          </cell>
          <cell r="V525" t="str">
            <v>Run to Failure</v>
          </cell>
          <cell r="W525" t="str">
            <v>do not have</v>
          </cell>
        </row>
        <row r="526">
          <cell r="D526" t="str">
            <v>MEM-PRO-010-MDU-AEQ-6832</v>
          </cell>
          <cell r="E526" t="str">
            <v>MMDU-DIR FIRED BURNER, IGNITION X-FORMER</v>
          </cell>
          <cell r="F526" t="str">
            <v>shared systems</v>
          </cell>
          <cell r="G526" t="str">
            <v>OLD MDU</v>
          </cell>
          <cell r="H526" t="str">
            <v>ABANDONED EQUIPMENT</v>
          </cell>
          <cell r="I526"/>
          <cell r="J526"/>
          <cell r="K526"/>
          <cell r="L526"/>
          <cell r="M526"/>
          <cell r="N526"/>
          <cell r="O526"/>
          <cell r="P526"/>
          <cell r="Q526"/>
          <cell r="R526"/>
          <cell r="S526"/>
          <cell r="T526"/>
          <cell r="U526">
            <v>9</v>
          </cell>
          <cell r="V526" t="str">
            <v>Run to Failure</v>
          </cell>
          <cell r="W526" t="str">
            <v>do not have</v>
          </cell>
        </row>
        <row r="527">
          <cell r="D527" t="str">
            <v>MEM-PRO-010-MDU-AEQ-6838</v>
          </cell>
          <cell r="E527" t="str">
            <v>MMDU-DIFF PRESS IND ACROSS E DRYER COLL</v>
          </cell>
          <cell r="F527" t="str">
            <v>shared systems</v>
          </cell>
          <cell r="G527" t="str">
            <v>OLD MDU</v>
          </cell>
          <cell r="H527" t="str">
            <v>ABANDONED EQUIPMENT</v>
          </cell>
          <cell r="I527"/>
          <cell r="J527"/>
          <cell r="K527"/>
          <cell r="L527"/>
          <cell r="M527"/>
          <cell r="N527"/>
          <cell r="O527"/>
          <cell r="P527"/>
          <cell r="Q527"/>
          <cell r="R527"/>
          <cell r="S527"/>
          <cell r="T527"/>
          <cell r="U527">
            <v>9</v>
          </cell>
          <cell r="V527" t="str">
            <v>Run to Failure</v>
          </cell>
          <cell r="W527" t="str">
            <v>do not have</v>
          </cell>
        </row>
        <row r="528">
          <cell r="D528" t="str">
            <v>MEM-PRO-010-MDU-AEQ-6839</v>
          </cell>
          <cell r="E528" t="str">
            <v>MMDU-EAST COLLECTOR AIR RECEIVER</v>
          </cell>
          <cell r="F528" t="str">
            <v>shared systems</v>
          </cell>
          <cell r="G528" t="str">
            <v>OLD MDU</v>
          </cell>
          <cell r="H528" t="str">
            <v>ABANDONED EQUIPMENT</v>
          </cell>
          <cell r="I528"/>
          <cell r="J528"/>
          <cell r="K528"/>
          <cell r="L528"/>
          <cell r="M528"/>
          <cell r="N528"/>
          <cell r="O528"/>
          <cell r="P528"/>
          <cell r="Q528"/>
          <cell r="R528"/>
          <cell r="S528"/>
          <cell r="T528"/>
          <cell r="U528">
            <v>9</v>
          </cell>
          <cell r="V528" t="str">
            <v>Run to Failure</v>
          </cell>
          <cell r="W528" t="str">
            <v>do not have</v>
          </cell>
        </row>
        <row r="529">
          <cell r="D529" t="str">
            <v>MEM-PRO-010-MDU-AEQ-6842</v>
          </cell>
          <cell r="E529" t="str">
            <v>MMDU-EAST COLLECTOR BAG POPPER FLOW VLV</v>
          </cell>
          <cell r="F529" t="str">
            <v>shared systems</v>
          </cell>
          <cell r="G529" t="str">
            <v>OLD MDU</v>
          </cell>
          <cell r="H529" t="str">
            <v>ABANDONED EQUIPMENT</v>
          </cell>
          <cell r="I529"/>
          <cell r="J529"/>
          <cell r="K529"/>
          <cell r="L529"/>
          <cell r="M529"/>
          <cell r="N529"/>
          <cell r="O529"/>
          <cell r="P529"/>
          <cell r="Q529"/>
          <cell r="R529"/>
          <cell r="S529"/>
          <cell r="T529"/>
          <cell r="U529">
            <v>9</v>
          </cell>
          <cell r="V529" t="str">
            <v>Run to Failure</v>
          </cell>
          <cell r="W529" t="str">
            <v>do not have</v>
          </cell>
        </row>
        <row r="530">
          <cell r="D530" t="str">
            <v>MEM-PRO-010-MDU-AEQ-6843</v>
          </cell>
          <cell r="E530" t="str">
            <v>MMDU-EAST COLLECTOR ACCESS DOOR SW</v>
          </cell>
          <cell r="F530" t="str">
            <v>shared systems</v>
          </cell>
          <cell r="G530" t="str">
            <v>OLD MDU</v>
          </cell>
          <cell r="H530" t="str">
            <v>ABANDONED EQUIPMENT</v>
          </cell>
          <cell r="I530"/>
          <cell r="J530"/>
          <cell r="K530"/>
          <cell r="L530"/>
          <cell r="M530"/>
          <cell r="N530"/>
          <cell r="O530"/>
          <cell r="P530"/>
          <cell r="Q530"/>
          <cell r="R530"/>
          <cell r="S530"/>
          <cell r="T530"/>
          <cell r="U530">
            <v>9</v>
          </cell>
          <cell r="V530" t="str">
            <v>Run to Failure</v>
          </cell>
          <cell r="W530" t="str">
            <v>do not have</v>
          </cell>
        </row>
        <row r="531">
          <cell r="D531" t="str">
            <v>MEM-PRO-010-MDU-AEQ-6847</v>
          </cell>
          <cell r="E531" t="str">
            <v>MMDU-DIFF PRESS IND ACROSS W. DRYER COLL</v>
          </cell>
          <cell r="F531" t="str">
            <v>shared systems</v>
          </cell>
          <cell r="G531" t="str">
            <v>OLD MDU</v>
          </cell>
          <cell r="H531" t="str">
            <v>ABANDONED EQUIPMENT</v>
          </cell>
          <cell r="I531"/>
          <cell r="J531"/>
          <cell r="K531"/>
          <cell r="L531"/>
          <cell r="M531"/>
          <cell r="N531"/>
          <cell r="O531"/>
          <cell r="P531"/>
          <cell r="Q531"/>
          <cell r="R531"/>
          <cell r="S531"/>
          <cell r="T531"/>
          <cell r="U531">
            <v>9</v>
          </cell>
          <cell r="V531" t="str">
            <v>Run to Failure</v>
          </cell>
          <cell r="W531" t="str">
            <v>do not have</v>
          </cell>
        </row>
        <row r="532">
          <cell r="D532" t="str">
            <v>MEM-PRO-010-MDU-AEQ-6848</v>
          </cell>
          <cell r="E532" t="str">
            <v>MMDU-WEST COLLECTOR AIR RECEIVER</v>
          </cell>
          <cell r="F532" t="str">
            <v>shared systems</v>
          </cell>
          <cell r="G532" t="str">
            <v>OLD MDU</v>
          </cell>
          <cell r="H532" t="str">
            <v>ABANDONED EQUIPMENT</v>
          </cell>
          <cell r="I532" t="str">
            <v>Tank</v>
          </cell>
          <cell r="J532"/>
          <cell r="K532"/>
          <cell r="L532"/>
          <cell r="M532"/>
          <cell r="N532"/>
          <cell r="O532"/>
          <cell r="P532"/>
          <cell r="Q532"/>
          <cell r="R532"/>
          <cell r="S532"/>
          <cell r="T532"/>
          <cell r="U532">
            <v>9</v>
          </cell>
          <cell r="V532" t="str">
            <v>Run to Failure</v>
          </cell>
          <cell r="W532" t="str">
            <v>do not have</v>
          </cell>
        </row>
        <row r="533">
          <cell r="D533" t="str">
            <v>MEM-PRO-010-MDU-AEQ-6851</v>
          </cell>
          <cell r="E533" t="str">
            <v>MMDU-WEST COLLICTOR BAG POPPER FLOW VLV</v>
          </cell>
          <cell r="F533" t="str">
            <v>shared systems</v>
          </cell>
          <cell r="G533" t="str">
            <v>OLD MDU</v>
          </cell>
          <cell r="H533" t="str">
            <v>ABANDONED EQUIPMENT</v>
          </cell>
          <cell r="I533"/>
          <cell r="J533"/>
          <cell r="K533"/>
          <cell r="L533"/>
          <cell r="M533"/>
          <cell r="N533"/>
          <cell r="O533"/>
          <cell r="P533"/>
          <cell r="Q533"/>
          <cell r="R533"/>
          <cell r="S533"/>
          <cell r="T533"/>
          <cell r="U533">
            <v>9</v>
          </cell>
          <cell r="V533" t="str">
            <v>Run to Failure</v>
          </cell>
          <cell r="W533" t="str">
            <v>do not have</v>
          </cell>
        </row>
        <row r="534">
          <cell r="D534" t="str">
            <v>MEM-PRO-010-MDU-AEQ-6852</v>
          </cell>
          <cell r="E534" t="str">
            <v>MMDU-WEST COLLECTOR ACCESS DOOR SWITCH</v>
          </cell>
          <cell r="F534" t="str">
            <v>shared systems</v>
          </cell>
          <cell r="G534" t="str">
            <v>OLD MDU</v>
          </cell>
          <cell r="H534" t="str">
            <v>ABANDONED EQUIPMENT</v>
          </cell>
          <cell r="I534"/>
          <cell r="J534"/>
          <cell r="K534"/>
          <cell r="L534"/>
          <cell r="M534"/>
          <cell r="N534"/>
          <cell r="O534"/>
          <cell r="P534"/>
          <cell r="Q534"/>
          <cell r="R534"/>
          <cell r="S534"/>
          <cell r="T534"/>
          <cell r="U534">
            <v>9</v>
          </cell>
          <cell r="V534" t="str">
            <v>Run to Failure</v>
          </cell>
          <cell r="W534" t="str">
            <v>do not have</v>
          </cell>
        </row>
        <row r="535">
          <cell r="D535" t="str">
            <v>MEM-PRO-010-MDU-AEQ-6856</v>
          </cell>
          <cell r="E535" t="str">
            <v>MMDU-COLLECTOR #1 BAG POPPER</v>
          </cell>
          <cell r="F535" t="str">
            <v>shared systems</v>
          </cell>
          <cell r="G535" t="str">
            <v>OLD MDU</v>
          </cell>
          <cell r="H535" t="str">
            <v>ABANDONED EQUIPMENT</v>
          </cell>
          <cell r="I535"/>
          <cell r="J535"/>
          <cell r="K535"/>
          <cell r="L535"/>
          <cell r="M535"/>
          <cell r="N535"/>
          <cell r="O535"/>
          <cell r="P535"/>
          <cell r="Q535"/>
          <cell r="R535"/>
          <cell r="S535"/>
          <cell r="T535"/>
          <cell r="U535">
            <v>9</v>
          </cell>
          <cell r="V535" t="str">
            <v>Run to Failure</v>
          </cell>
          <cell r="W535" t="str">
            <v>do not have</v>
          </cell>
        </row>
        <row r="536">
          <cell r="D536" t="str">
            <v>MEM-PRO-010-MDU-AEQ-6858</v>
          </cell>
          <cell r="E536" t="str">
            <v>MMDU-COLLECTOR #1 DIFFERENTIAL PRESS IND</v>
          </cell>
          <cell r="F536" t="str">
            <v>shared systems</v>
          </cell>
          <cell r="G536" t="str">
            <v>OLD MDU</v>
          </cell>
          <cell r="H536" t="str">
            <v>ABANDONED EQUIPMENT</v>
          </cell>
          <cell r="I536"/>
          <cell r="J536"/>
          <cell r="K536"/>
          <cell r="L536"/>
          <cell r="M536"/>
          <cell r="N536"/>
          <cell r="O536"/>
          <cell r="P536"/>
          <cell r="Q536"/>
          <cell r="R536"/>
          <cell r="S536"/>
          <cell r="T536"/>
          <cell r="U536">
            <v>9</v>
          </cell>
          <cell r="V536" t="str">
            <v>Run to Failure</v>
          </cell>
          <cell r="W536" t="str">
            <v>do not have</v>
          </cell>
        </row>
        <row r="537">
          <cell r="D537" t="str">
            <v>MEM-PRO-010-MDU-AEQ-6861</v>
          </cell>
          <cell r="E537" t="str">
            <v>MMDU-COLLECTOR #1 LEVEL ELEMENT</v>
          </cell>
          <cell r="F537" t="str">
            <v>shared systems</v>
          </cell>
          <cell r="G537" t="str">
            <v>OLD MDU</v>
          </cell>
          <cell r="H537" t="str">
            <v>ABANDONED EQUIPMENT</v>
          </cell>
          <cell r="I537"/>
          <cell r="J537"/>
          <cell r="K537"/>
          <cell r="L537"/>
          <cell r="M537"/>
          <cell r="N537"/>
          <cell r="O537"/>
          <cell r="P537"/>
          <cell r="Q537"/>
          <cell r="R537"/>
          <cell r="S537"/>
          <cell r="T537"/>
          <cell r="U537">
            <v>9</v>
          </cell>
          <cell r="V537" t="str">
            <v>Run to Failure</v>
          </cell>
          <cell r="W537" t="str">
            <v>do not have</v>
          </cell>
        </row>
        <row r="538">
          <cell r="D538" t="str">
            <v>MEM-PRO-010-MDU-AEQ-6866</v>
          </cell>
          <cell r="E538" t="str">
            <v>MMDU-ROTARY VLV #7742 PRESS SAFETY VLV</v>
          </cell>
          <cell r="F538" t="str">
            <v>shared systems</v>
          </cell>
          <cell r="G538" t="str">
            <v>OLD MDU</v>
          </cell>
          <cell r="H538" t="str">
            <v>ABANDONED EQUIPMENT</v>
          </cell>
          <cell r="I538"/>
          <cell r="J538"/>
          <cell r="K538"/>
          <cell r="L538"/>
          <cell r="M538"/>
          <cell r="N538"/>
          <cell r="O538"/>
          <cell r="P538"/>
          <cell r="Q538"/>
          <cell r="R538"/>
          <cell r="S538"/>
          <cell r="T538"/>
          <cell r="U538">
            <v>9</v>
          </cell>
          <cell r="V538" t="str">
            <v>Run to Failure</v>
          </cell>
          <cell r="W538" t="str">
            <v>do not have</v>
          </cell>
        </row>
        <row r="539">
          <cell r="D539" t="str">
            <v>MEM-PRO-010-MDU-AEQ-6869</v>
          </cell>
          <cell r="E539" t="str">
            <v>MMDU-COLLECTOR #2 AIR HAMMER VALVE</v>
          </cell>
          <cell r="F539" t="str">
            <v>shared systems</v>
          </cell>
          <cell r="G539" t="str">
            <v>OLD MDU</v>
          </cell>
          <cell r="H539" t="str">
            <v>ABANDONED EQUIPMENT</v>
          </cell>
          <cell r="I539"/>
          <cell r="J539"/>
          <cell r="K539"/>
          <cell r="L539"/>
          <cell r="M539"/>
          <cell r="N539"/>
          <cell r="O539"/>
          <cell r="P539"/>
          <cell r="Q539"/>
          <cell r="R539"/>
          <cell r="S539"/>
          <cell r="T539"/>
          <cell r="U539">
            <v>9</v>
          </cell>
          <cell r="V539" t="str">
            <v>Run to Failure</v>
          </cell>
          <cell r="W539" t="str">
            <v>do not have</v>
          </cell>
        </row>
        <row r="540">
          <cell r="D540" t="str">
            <v>MEM-PRO-010-MDU-AEQ-6871</v>
          </cell>
          <cell r="E540" t="str">
            <v>MMDU-DRYER COLLECTOR EXHAUST FLOW METER</v>
          </cell>
          <cell r="F540" t="str">
            <v>shared systems</v>
          </cell>
          <cell r="G540" t="str">
            <v>OLD MDU</v>
          </cell>
          <cell r="H540" t="str">
            <v>ABANDONED EQUIPMENT</v>
          </cell>
          <cell r="I540"/>
          <cell r="J540"/>
          <cell r="K540"/>
          <cell r="L540"/>
          <cell r="M540"/>
          <cell r="N540"/>
          <cell r="O540"/>
          <cell r="P540"/>
          <cell r="Q540"/>
          <cell r="R540"/>
          <cell r="S540"/>
          <cell r="T540"/>
          <cell r="U540">
            <v>9</v>
          </cell>
          <cell r="V540" t="str">
            <v>Run to Failure</v>
          </cell>
          <cell r="W540" t="str">
            <v>do not have</v>
          </cell>
        </row>
        <row r="541">
          <cell r="D541" t="str">
            <v>MEM-PRO-010-MDU-AEQ-6874</v>
          </cell>
          <cell r="E541" t="str">
            <v>MMDU-DRYER COLLECTOR EXHAUST PRESS SW</v>
          </cell>
          <cell r="F541" t="str">
            <v>shared systems</v>
          </cell>
          <cell r="G541" t="str">
            <v>OLD MDU</v>
          </cell>
          <cell r="H541" t="str">
            <v>ABANDONED EQUIPMENT</v>
          </cell>
          <cell r="I541"/>
          <cell r="J541"/>
          <cell r="K541"/>
          <cell r="L541"/>
          <cell r="M541"/>
          <cell r="N541"/>
          <cell r="O541"/>
          <cell r="P541"/>
          <cell r="Q541"/>
          <cell r="R541"/>
          <cell r="S541"/>
          <cell r="T541"/>
          <cell r="U541">
            <v>9</v>
          </cell>
          <cell r="V541" t="str">
            <v>Run to Failure</v>
          </cell>
          <cell r="W541" t="str">
            <v>do not have</v>
          </cell>
        </row>
        <row r="542">
          <cell r="D542" t="str">
            <v>MEM-PRO-010-MDU-AEQ-6877</v>
          </cell>
          <cell r="E542" t="str">
            <v>MMDU-DRYER COLLECTOR EXHAUST</v>
          </cell>
          <cell r="F542" t="str">
            <v>shared systems</v>
          </cell>
          <cell r="G542" t="str">
            <v>OLD MDU</v>
          </cell>
          <cell r="H542" t="str">
            <v>ABANDONED EQUIPMENT</v>
          </cell>
          <cell r="I542"/>
          <cell r="J542"/>
          <cell r="K542"/>
          <cell r="L542"/>
          <cell r="M542"/>
          <cell r="N542"/>
          <cell r="O542"/>
          <cell r="P542"/>
          <cell r="Q542"/>
          <cell r="R542"/>
          <cell r="S542"/>
          <cell r="T542"/>
          <cell r="U542">
            <v>9</v>
          </cell>
          <cell r="V542" t="str">
            <v>Run to Failure</v>
          </cell>
          <cell r="W542" t="str">
            <v>do not have</v>
          </cell>
        </row>
        <row r="543">
          <cell r="D543" t="str">
            <v>MEM-PRO-010-MDU-AEQ-6878</v>
          </cell>
          <cell r="E543" t="str">
            <v>MMDU-DRYER COLLECTOR EXH CIP ISO VLV</v>
          </cell>
          <cell r="F543" t="str">
            <v>shared systems</v>
          </cell>
          <cell r="G543" t="str">
            <v>OLD MDU</v>
          </cell>
          <cell r="H543" t="str">
            <v>ABANDONED EQUIPMENT</v>
          </cell>
          <cell r="I543"/>
          <cell r="J543"/>
          <cell r="K543"/>
          <cell r="L543"/>
          <cell r="M543"/>
          <cell r="N543"/>
          <cell r="O543"/>
          <cell r="P543"/>
          <cell r="Q543"/>
          <cell r="R543"/>
          <cell r="S543"/>
          <cell r="T543"/>
          <cell r="U543">
            <v>9</v>
          </cell>
          <cell r="V543" t="str">
            <v>Run to Failure</v>
          </cell>
          <cell r="W543" t="str">
            <v>do not have</v>
          </cell>
        </row>
        <row r="544">
          <cell r="D544" t="str">
            <v>MEM-PRO-010-MDU-AEQ-6879</v>
          </cell>
          <cell r="E544" t="str">
            <v>MMDU-DRYER HEAT EXCHANGER</v>
          </cell>
          <cell r="F544" t="str">
            <v>shared systems</v>
          </cell>
          <cell r="G544" t="str">
            <v>OLD MDU</v>
          </cell>
          <cell r="H544" t="str">
            <v>ABANDONED EQUIPMENT</v>
          </cell>
          <cell r="I544"/>
          <cell r="J544"/>
          <cell r="K544"/>
          <cell r="L544"/>
          <cell r="M544"/>
          <cell r="N544"/>
          <cell r="O544"/>
          <cell r="P544"/>
          <cell r="Q544"/>
          <cell r="R544"/>
          <cell r="S544"/>
          <cell r="T544"/>
          <cell r="U544">
            <v>9</v>
          </cell>
          <cell r="V544" t="str">
            <v>Run to Failure</v>
          </cell>
          <cell r="W544" t="str">
            <v>do not have</v>
          </cell>
        </row>
        <row r="545">
          <cell r="D545" t="str">
            <v>MEM-PRO-010-MDU-AEQ-6881</v>
          </cell>
          <cell r="E545" t="str">
            <v>MMDU-DRYER HEAT EXCHANGER LEVEL SWITCH</v>
          </cell>
          <cell r="F545" t="str">
            <v>shared systems</v>
          </cell>
          <cell r="G545" t="str">
            <v>OLD MDU</v>
          </cell>
          <cell r="H545" t="str">
            <v>ABANDONED EQUIPMENT</v>
          </cell>
          <cell r="I545"/>
          <cell r="J545"/>
          <cell r="K545"/>
          <cell r="L545"/>
          <cell r="M545"/>
          <cell r="N545"/>
          <cell r="O545"/>
          <cell r="P545"/>
          <cell r="Q545"/>
          <cell r="R545"/>
          <cell r="S545"/>
          <cell r="T545"/>
          <cell r="U545">
            <v>9</v>
          </cell>
          <cell r="V545" t="str">
            <v>Run to Failure</v>
          </cell>
          <cell r="W545" t="str">
            <v>do not have</v>
          </cell>
        </row>
        <row r="546">
          <cell r="D546" t="str">
            <v>MEM-PRO-010-MDU-AEQ-6882</v>
          </cell>
          <cell r="E546" t="str">
            <v>MMDU-DRYER HEAT EXCHANGER LEVEL SWITCH</v>
          </cell>
          <cell r="F546" t="str">
            <v>shared systems</v>
          </cell>
          <cell r="G546" t="str">
            <v>OLD MDU</v>
          </cell>
          <cell r="H546" t="str">
            <v>ABANDONED EQUIPMENT</v>
          </cell>
          <cell r="I546"/>
          <cell r="J546"/>
          <cell r="K546"/>
          <cell r="L546"/>
          <cell r="M546"/>
          <cell r="N546"/>
          <cell r="O546"/>
          <cell r="P546"/>
          <cell r="Q546"/>
          <cell r="R546"/>
          <cell r="S546"/>
          <cell r="T546"/>
          <cell r="U546">
            <v>9</v>
          </cell>
          <cell r="V546" t="str">
            <v>Run to Failure</v>
          </cell>
          <cell r="W546" t="str">
            <v>do not have</v>
          </cell>
        </row>
        <row r="547">
          <cell r="D547" t="str">
            <v>MEM-PRO-010-MDU-AEQ-6883</v>
          </cell>
          <cell r="E547" t="str">
            <v>MMDU-DRYER HEAT EXCHANGER</v>
          </cell>
          <cell r="F547" t="str">
            <v>shared systems</v>
          </cell>
          <cell r="G547" t="str">
            <v>OLD MDU</v>
          </cell>
          <cell r="H547" t="str">
            <v>ABANDONED EQUIPMENT</v>
          </cell>
          <cell r="I547"/>
          <cell r="J547"/>
          <cell r="K547"/>
          <cell r="L547"/>
          <cell r="M547"/>
          <cell r="N547"/>
          <cell r="O547"/>
          <cell r="P547"/>
          <cell r="Q547"/>
          <cell r="R547"/>
          <cell r="S547"/>
          <cell r="T547"/>
          <cell r="U547">
            <v>9</v>
          </cell>
          <cell r="V547" t="str">
            <v>Run to Failure</v>
          </cell>
          <cell r="W547" t="str">
            <v>do not have</v>
          </cell>
        </row>
        <row r="548">
          <cell r="D548" t="str">
            <v>MEM-PRO-010-MDU-AEQ-6886</v>
          </cell>
          <cell r="E548" t="str">
            <v>MMDU-DRYER STACK</v>
          </cell>
          <cell r="F548" t="str">
            <v>shared systems</v>
          </cell>
          <cell r="G548" t="str">
            <v>OLD MDU</v>
          </cell>
          <cell r="H548" t="str">
            <v>ABANDONED EQUIPMENT</v>
          </cell>
          <cell r="I548"/>
          <cell r="J548"/>
          <cell r="K548"/>
          <cell r="L548"/>
          <cell r="M548"/>
          <cell r="N548"/>
          <cell r="O548"/>
          <cell r="P548"/>
          <cell r="Q548"/>
          <cell r="R548"/>
          <cell r="S548"/>
          <cell r="T548"/>
          <cell r="U548">
            <v>9</v>
          </cell>
          <cell r="V548" t="str">
            <v>Run to Failure</v>
          </cell>
          <cell r="W548" t="str">
            <v>do not have</v>
          </cell>
        </row>
        <row r="549">
          <cell r="D549" t="str">
            <v>MEM-PRO-010-MDU-AEQ-6889</v>
          </cell>
          <cell r="E549" t="str">
            <v>MMDU-DRYER EXPANSION TANK LEVEL SWITCH</v>
          </cell>
          <cell r="F549" t="str">
            <v>shared systems</v>
          </cell>
          <cell r="G549" t="str">
            <v>OLD MDU</v>
          </cell>
          <cell r="H549" t="str">
            <v>ABANDONED EQUIPMENT</v>
          </cell>
          <cell r="I549"/>
          <cell r="J549"/>
          <cell r="K549"/>
          <cell r="L549"/>
          <cell r="M549"/>
          <cell r="N549"/>
          <cell r="O549"/>
          <cell r="P549"/>
          <cell r="Q549"/>
          <cell r="R549"/>
          <cell r="S549"/>
          <cell r="T549"/>
          <cell r="U549">
            <v>9</v>
          </cell>
          <cell r="V549" t="str">
            <v>Run to Failure</v>
          </cell>
          <cell r="W549" t="str">
            <v>do not have</v>
          </cell>
        </row>
        <row r="550">
          <cell r="D550" t="str">
            <v>MEM-PRO-010-MDU-AEQ-6964</v>
          </cell>
          <cell r="E550" t="str">
            <v>MMDU-AHU #4 (HEAT RECOVERY HEAT EXCHNGR)</v>
          </cell>
          <cell r="F550" t="str">
            <v>shared systems</v>
          </cell>
          <cell r="G550" t="str">
            <v>OLD MDU</v>
          </cell>
          <cell r="H550" t="str">
            <v>ABANDONED EQUIPMENT</v>
          </cell>
          <cell r="I550"/>
          <cell r="J550"/>
          <cell r="K550"/>
          <cell r="L550"/>
          <cell r="M550"/>
          <cell r="N550"/>
          <cell r="O550"/>
          <cell r="P550"/>
          <cell r="Q550"/>
          <cell r="R550"/>
          <cell r="S550"/>
          <cell r="T550"/>
          <cell r="U550">
            <v>9</v>
          </cell>
          <cell r="V550" t="str">
            <v>Run to Failure</v>
          </cell>
          <cell r="W550" t="str">
            <v>do not have</v>
          </cell>
        </row>
        <row r="551">
          <cell r="D551" t="str">
            <v>MEM-PRO-010-MDU-AEQ-6892</v>
          </cell>
          <cell r="E551" t="str">
            <v>MMDU-DRYER HEAT RECOVERY FLOWMETER</v>
          </cell>
          <cell r="F551" t="str">
            <v>shared systems</v>
          </cell>
          <cell r="G551" t="str">
            <v>OLD MDU</v>
          </cell>
          <cell r="H551" t="str">
            <v>ABANDONED EQUIPMENT</v>
          </cell>
          <cell r="I551"/>
          <cell r="J551"/>
          <cell r="K551"/>
          <cell r="L551"/>
          <cell r="M551"/>
          <cell r="N551"/>
          <cell r="O551"/>
          <cell r="P551"/>
          <cell r="Q551"/>
          <cell r="R551"/>
          <cell r="S551"/>
          <cell r="T551"/>
          <cell r="U551">
            <v>9</v>
          </cell>
          <cell r="V551" t="str">
            <v>Run to Failure</v>
          </cell>
          <cell r="W551" t="str">
            <v>do not have</v>
          </cell>
        </row>
        <row r="552">
          <cell r="D552" t="str">
            <v>MEM-PRO-010-MDU-AEQ-6897</v>
          </cell>
          <cell r="E552" t="str">
            <v>MMDU-DRYER HEAT EXCHANGER CIP VALVE</v>
          </cell>
          <cell r="F552" t="str">
            <v>shared systems</v>
          </cell>
          <cell r="G552" t="str">
            <v>OLD MDU</v>
          </cell>
          <cell r="H552" t="str">
            <v>ABANDONED EQUIPMENT</v>
          </cell>
          <cell r="I552"/>
          <cell r="J552"/>
          <cell r="K552"/>
          <cell r="L552"/>
          <cell r="M552"/>
          <cell r="N552"/>
          <cell r="O552"/>
          <cell r="P552"/>
          <cell r="Q552"/>
          <cell r="R552"/>
          <cell r="S552"/>
          <cell r="T552"/>
          <cell r="U552">
            <v>9</v>
          </cell>
          <cell r="V552" t="str">
            <v>Run to Failure</v>
          </cell>
          <cell r="W552" t="str">
            <v>do not have</v>
          </cell>
        </row>
        <row r="553">
          <cell r="D553" t="str">
            <v>MEM-PRO-010-MDU-AEQ-6898</v>
          </cell>
          <cell r="E553" t="str">
            <v>MMDU-DRYER HEAT EXCHANGER CIP VALVE</v>
          </cell>
          <cell r="F553" t="str">
            <v>shared systems</v>
          </cell>
          <cell r="G553" t="str">
            <v>OLD MDU</v>
          </cell>
          <cell r="H553" t="str">
            <v>ABANDONED EQUIPMENT</v>
          </cell>
          <cell r="I553"/>
          <cell r="J553"/>
          <cell r="K553"/>
          <cell r="L553"/>
          <cell r="M553"/>
          <cell r="N553"/>
          <cell r="O553"/>
          <cell r="P553"/>
          <cell r="Q553"/>
          <cell r="R553"/>
          <cell r="S553"/>
          <cell r="T553"/>
          <cell r="U553">
            <v>9</v>
          </cell>
          <cell r="V553" t="str">
            <v>Run to Failure</v>
          </cell>
          <cell r="W553" t="str">
            <v>do not have</v>
          </cell>
        </row>
        <row r="554">
          <cell r="D554" t="str">
            <v>MEM-PRO-010-MDU-AEQ-6899</v>
          </cell>
          <cell r="E554" t="str">
            <v>MMDU-DRYER STACK CIP VALVE</v>
          </cell>
          <cell r="F554" t="str">
            <v>shared systems</v>
          </cell>
          <cell r="G554" t="str">
            <v>OLD MDU</v>
          </cell>
          <cell r="H554" t="str">
            <v>ABANDONED EQUIPMENT</v>
          </cell>
          <cell r="I554"/>
          <cell r="J554"/>
          <cell r="K554"/>
          <cell r="L554"/>
          <cell r="M554"/>
          <cell r="N554"/>
          <cell r="O554"/>
          <cell r="P554"/>
          <cell r="Q554"/>
          <cell r="R554"/>
          <cell r="S554"/>
          <cell r="T554"/>
          <cell r="U554">
            <v>9</v>
          </cell>
          <cell r="V554" t="str">
            <v>Run to Failure</v>
          </cell>
          <cell r="W554" t="str">
            <v>do not have</v>
          </cell>
        </row>
        <row r="555">
          <cell r="D555" t="str">
            <v>MEM-PRO-010-MDU-AEQ-6900</v>
          </cell>
          <cell r="E555" t="str">
            <v>MMDU-DRYER STACK CIP VALVE</v>
          </cell>
          <cell r="F555" t="str">
            <v>shared systems</v>
          </cell>
          <cell r="G555" t="str">
            <v>OLD MDU</v>
          </cell>
          <cell r="H555" t="str">
            <v>ABANDONED EQUIPMENT</v>
          </cell>
          <cell r="I555"/>
          <cell r="J555"/>
          <cell r="K555"/>
          <cell r="L555"/>
          <cell r="M555"/>
          <cell r="N555"/>
          <cell r="O555"/>
          <cell r="P555"/>
          <cell r="Q555"/>
          <cell r="R555"/>
          <cell r="S555"/>
          <cell r="T555"/>
          <cell r="U555">
            <v>9</v>
          </cell>
          <cell r="V555" t="str">
            <v>Run to Failure</v>
          </cell>
          <cell r="W555" t="str">
            <v>do not have</v>
          </cell>
        </row>
        <row r="556">
          <cell r="D556" t="str">
            <v>MEM-PRO-010-MDU-AEQ-6901</v>
          </cell>
          <cell r="E556" t="str">
            <v>MMDU-DRYER HEAT EXCHANGER CIP VALVE</v>
          </cell>
          <cell r="F556" t="str">
            <v>shared systems</v>
          </cell>
          <cell r="G556" t="str">
            <v>OLD MDU</v>
          </cell>
          <cell r="H556" t="str">
            <v>ABANDONED EQUIPMENT</v>
          </cell>
          <cell r="I556"/>
          <cell r="J556"/>
          <cell r="K556"/>
          <cell r="L556"/>
          <cell r="M556"/>
          <cell r="N556"/>
          <cell r="O556"/>
          <cell r="P556"/>
          <cell r="Q556"/>
          <cell r="R556"/>
          <cell r="S556"/>
          <cell r="T556"/>
          <cell r="U556">
            <v>9</v>
          </cell>
          <cell r="V556" t="str">
            <v>Run to Failure</v>
          </cell>
          <cell r="W556" t="str">
            <v>do not have</v>
          </cell>
        </row>
        <row r="557">
          <cell r="D557" t="str">
            <v>MEM-PRO-010-MDU-AEQ-6902</v>
          </cell>
          <cell r="E557" t="str">
            <v>MMDU-DRYER HEAT EXCHANGER CIP VALVE</v>
          </cell>
          <cell r="F557" t="str">
            <v>shared systems</v>
          </cell>
          <cell r="G557" t="str">
            <v>OLD MDU</v>
          </cell>
          <cell r="H557" t="str">
            <v>ABANDONED EQUIPMENT</v>
          </cell>
          <cell r="I557"/>
          <cell r="J557"/>
          <cell r="K557"/>
          <cell r="L557"/>
          <cell r="M557"/>
          <cell r="N557"/>
          <cell r="O557"/>
          <cell r="P557"/>
          <cell r="Q557"/>
          <cell r="R557"/>
          <cell r="S557"/>
          <cell r="T557"/>
          <cell r="U557">
            <v>9</v>
          </cell>
          <cell r="V557" t="str">
            <v>Run to Failure</v>
          </cell>
          <cell r="W557" t="str">
            <v>do not have</v>
          </cell>
        </row>
        <row r="558">
          <cell r="D558" t="str">
            <v>MEM-PRO-010-MDU-AEQ-6903</v>
          </cell>
          <cell r="E558" t="str">
            <v>MMDU-DRYER HEAT EXCHANGER CIP VALVE</v>
          </cell>
          <cell r="F558" t="str">
            <v>shared systems</v>
          </cell>
          <cell r="G558" t="str">
            <v>OLD MDU</v>
          </cell>
          <cell r="H558" t="str">
            <v>ABANDONED EQUIPMENT</v>
          </cell>
          <cell r="I558"/>
          <cell r="J558"/>
          <cell r="K558"/>
          <cell r="L558"/>
          <cell r="M558"/>
          <cell r="N558"/>
          <cell r="O558"/>
          <cell r="P558"/>
          <cell r="Q558"/>
          <cell r="R558"/>
          <cell r="S558"/>
          <cell r="T558"/>
          <cell r="U558">
            <v>9</v>
          </cell>
          <cell r="V558" t="str">
            <v>Run to Failure</v>
          </cell>
          <cell r="W558" t="str">
            <v>do not have</v>
          </cell>
        </row>
        <row r="559">
          <cell r="D559" t="str">
            <v>MEM-PRO-010-MDU-AEQ-6905</v>
          </cell>
          <cell r="E559" t="str">
            <v>MMDU-DRYER BURNER #1 (NORTH)</v>
          </cell>
          <cell r="F559" t="str">
            <v>shared systems</v>
          </cell>
          <cell r="G559" t="str">
            <v>OLD MDU</v>
          </cell>
          <cell r="H559" t="str">
            <v>ABANDONED EQUIPMENT</v>
          </cell>
          <cell r="I559"/>
          <cell r="J559"/>
          <cell r="K559"/>
          <cell r="L559"/>
          <cell r="M559"/>
          <cell r="N559"/>
          <cell r="O559"/>
          <cell r="P559"/>
          <cell r="Q559"/>
          <cell r="R559"/>
          <cell r="S559"/>
          <cell r="T559"/>
          <cell r="U559">
            <v>9</v>
          </cell>
          <cell r="V559" t="str">
            <v>Run to Failure</v>
          </cell>
          <cell r="W559" t="str">
            <v>do not have</v>
          </cell>
        </row>
        <row r="560">
          <cell r="D560" t="str">
            <v>MEM-PRO-010-MDU-AEQ-6906</v>
          </cell>
          <cell r="E560" t="str">
            <v>MMDU-DRYER BURNER #1 FLAME ELEMENT</v>
          </cell>
          <cell r="F560" t="str">
            <v>shared systems</v>
          </cell>
          <cell r="G560" t="str">
            <v>OLD MDU</v>
          </cell>
          <cell r="H560" t="str">
            <v>ABANDONED EQUIPMENT</v>
          </cell>
          <cell r="I560"/>
          <cell r="J560"/>
          <cell r="K560"/>
          <cell r="L560"/>
          <cell r="M560"/>
          <cell r="N560"/>
          <cell r="O560"/>
          <cell r="P560"/>
          <cell r="Q560"/>
          <cell r="R560"/>
          <cell r="S560"/>
          <cell r="T560"/>
          <cell r="U560">
            <v>9</v>
          </cell>
          <cell r="V560" t="str">
            <v>Run to Failure</v>
          </cell>
          <cell r="W560" t="str">
            <v>do not have</v>
          </cell>
        </row>
        <row r="561">
          <cell r="D561" t="str">
            <v>MEM-PRO-010-MDU-AEQ-6907</v>
          </cell>
          <cell r="E561" t="str">
            <v>MMDU-DRYER BURNER #1 PILOT SAFETY VALVE</v>
          </cell>
          <cell r="F561" t="str">
            <v>shared systems</v>
          </cell>
          <cell r="G561" t="str">
            <v>OLD MDU</v>
          </cell>
          <cell r="H561" t="str">
            <v>ABANDONED EQUIPMENT</v>
          </cell>
          <cell r="I561"/>
          <cell r="J561"/>
          <cell r="K561"/>
          <cell r="L561"/>
          <cell r="M561"/>
          <cell r="N561"/>
          <cell r="O561"/>
          <cell r="P561"/>
          <cell r="Q561"/>
          <cell r="R561"/>
          <cell r="S561"/>
          <cell r="T561"/>
          <cell r="U561">
            <v>9</v>
          </cell>
          <cell r="V561" t="str">
            <v>Run to Failure</v>
          </cell>
          <cell r="W561" t="str">
            <v>do not have</v>
          </cell>
        </row>
        <row r="562">
          <cell r="D562" t="str">
            <v>MEM-PRO-010-MDU-AEQ-6908</v>
          </cell>
          <cell r="E562" t="str">
            <v>MMDU-DRYER BURNER #1 PILOT VENT VALVE</v>
          </cell>
          <cell r="F562" t="str">
            <v>shared systems</v>
          </cell>
          <cell r="G562" t="str">
            <v>OLD MDU</v>
          </cell>
          <cell r="H562" t="str">
            <v>ABANDONED EQUIPMENT</v>
          </cell>
          <cell r="I562"/>
          <cell r="J562"/>
          <cell r="K562"/>
          <cell r="L562"/>
          <cell r="M562"/>
          <cell r="N562"/>
          <cell r="O562"/>
          <cell r="P562"/>
          <cell r="Q562"/>
          <cell r="R562"/>
          <cell r="S562"/>
          <cell r="T562"/>
          <cell r="U562">
            <v>9</v>
          </cell>
          <cell r="V562" t="str">
            <v>Run to Failure</v>
          </cell>
          <cell r="W562" t="str">
            <v>do not have</v>
          </cell>
        </row>
        <row r="563">
          <cell r="D563" t="str">
            <v>MEM-PRO-010-MDU-AEQ-6909</v>
          </cell>
          <cell r="E563" t="str">
            <v>MMDU-DRYER BURNER #1 PILOT SAFETY VALVE</v>
          </cell>
          <cell r="F563" t="str">
            <v>shared systems</v>
          </cell>
          <cell r="G563" t="str">
            <v>OLD MDU</v>
          </cell>
          <cell r="H563" t="str">
            <v>ABANDONED EQUIPMENT</v>
          </cell>
          <cell r="I563"/>
          <cell r="J563"/>
          <cell r="K563"/>
          <cell r="L563"/>
          <cell r="M563"/>
          <cell r="N563"/>
          <cell r="O563"/>
          <cell r="P563"/>
          <cell r="Q563"/>
          <cell r="R563"/>
          <cell r="S563"/>
          <cell r="T563"/>
          <cell r="U563">
            <v>9</v>
          </cell>
          <cell r="V563" t="str">
            <v>Run to Failure</v>
          </cell>
          <cell r="W563" t="str">
            <v>do not have</v>
          </cell>
        </row>
        <row r="564">
          <cell r="D564" t="str">
            <v>MEM-PRO-010-MDU-AEQ-6910</v>
          </cell>
          <cell r="E564" t="str">
            <v>MMDU-DRYER BURNER #1 PILOT GAS REG</v>
          </cell>
          <cell r="F564" t="str">
            <v>shared systems</v>
          </cell>
          <cell r="G564" t="str">
            <v>OLD MDU</v>
          </cell>
          <cell r="H564" t="str">
            <v>ABANDONED EQUIPMENT</v>
          </cell>
          <cell r="I564"/>
          <cell r="J564"/>
          <cell r="K564"/>
          <cell r="L564"/>
          <cell r="M564"/>
          <cell r="N564"/>
          <cell r="O564"/>
          <cell r="P564"/>
          <cell r="Q564"/>
          <cell r="R564"/>
          <cell r="S564"/>
          <cell r="T564"/>
          <cell r="U564">
            <v>9</v>
          </cell>
          <cell r="V564" t="str">
            <v>Run to Failure</v>
          </cell>
          <cell r="W564" t="str">
            <v>do not have</v>
          </cell>
        </row>
        <row r="565">
          <cell r="D565" t="str">
            <v>MEM-PRO-010-MDU-AEQ-6911</v>
          </cell>
          <cell r="E565" t="str">
            <v>MMDU-DRYER BURNER #1 PILOT AIR SUPPLY SW</v>
          </cell>
          <cell r="F565" t="str">
            <v>shared systems</v>
          </cell>
          <cell r="G565" t="str">
            <v>OLD MDU</v>
          </cell>
          <cell r="H565" t="str">
            <v>ABANDONED EQUIPMENT</v>
          </cell>
          <cell r="I565"/>
          <cell r="J565"/>
          <cell r="K565"/>
          <cell r="L565"/>
          <cell r="M565"/>
          <cell r="N565"/>
          <cell r="O565"/>
          <cell r="P565"/>
          <cell r="Q565"/>
          <cell r="R565"/>
          <cell r="S565"/>
          <cell r="T565"/>
          <cell r="U565">
            <v>9</v>
          </cell>
          <cell r="V565" t="str">
            <v>Run to Failure</v>
          </cell>
          <cell r="W565" t="str">
            <v>do not have</v>
          </cell>
        </row>
        <row r="566">
          <cell r="D566" t="str">
            <v>MEM-PRO-010-MDU-AEQ-6913</v>
          </cell>
          <cell r="E566" t="str">
            <v>MMDU-DRYR BURN #1 MN AIR SUPPLY PRESS SW</v>
          </cell>
          <cell r="F566" t="str">
            <v>shared systems</v>
          </cell>
          <cell r="G566" t="str">
            <v>OLD MDU</v>
          </cell>
          <cell r="H566" t="str">
            <v>ABANDONED EQUIPMENT</v>
          </cell>
          <cell r="I566"/>
          <cell r="J566"/>
          <cell r="K566"/>
          <cell r="L566"/>
          <cell r="M566"/>
          <cell r="N566"/>
          <cell r="O566"/>
          <cell r="P566"/>
          <cell r="Q566"/>
          <cell r="R566"/>
          <cell r="S566"/>
          <cell r="T566"/>
          <cell r="U566">
            <v>9</v>
          </cell>
          <cell r="V566" t="str">
            <v>Run to Failure</v>
          </cell>
          <cell r="W566" t="str">
            <v>do not have</v>
          </cell>
        </row>
        <row r="567">
          <cell r="D567" t="str">
            <v>MEM-PRO-010-MDU-AEQ-6921</v>
          </cell>
          <cell r="E567" t="str">
            <v>MMDU-DRYER BURNER #2 (MIDDLE)</v>
          </cell>
          <cell r="F567" t="str">
            <v>shared systems</v>
          </cell>
          <cell r="G567" t="str">
            <v>OLD MDU</v>
          </cell>
          <cell r="H567" t="str">
            <v>ABANDONED EQUIPMENT</v>
          </cell>
          <cell r="I567"/>
          <cell r="J567"/>
          <cell r="K567"/>
          <cell r="L567"/>
          <cell r="M567"/>
          <cell r="N567"/>
          <cell r="O567"/>
          <cell r="P567"/>
          <cell r="Q567"/>
          <cell r="R567"/>
          <cell r="S567"/>
          <cell r="T567"/>
          <cell r="U567">
            <v>9</v>
          </cell>
          <cell r="V567" t="str">
            <v>Run to Failure</v>
          </cell>
          <cell r="W567" t="str">
            <v>do not have</v>
          </cell>
        </row>
        <row r="568">
          <cell r="D568" t="str">
            <v>MEM-PRO-010-MDU-AEQ-6922</v>
          </cell>
          <cell r="E568" t="str">
            <v>MMDU-DRYER BURNER #2 FLAME ELEMENT</v>
          </cell>
          <cell r="F568" t="str">
            <v>shared systems</v>
          </cell>
          <cell r="G568" t="str">
            <v>OLD MDU</v>
          </cell>
          <cell r="H568" t="str">
            <v>ABANDONED EQUIPMENT</v>
          </cell>
          <cell r="I568"/>
          <cell r="J568"/>
          <cell r="K568"/>
          <cell r="L568"/>
          <cell r="M568"/>
          <cell r="N568"/>
          <cell r="O568"/>
          <cell r="P568"/>
          <cell r="Q568"/>
          <cell r="R568"/>
          <cell r="S568"/>
          <cell r="T568"/>
          <cell r="U568">
            <v>9</v>
          </cell>
          <cell r="V568" t="str">
            <v>Run to Failure</v>
          </cell>
          <cell r="W568" t="str">
            <v>do not have</v>
          </cell>
        </row>
        <row r="569">
          <cell r="D569" t="str">
            <v>MEM-PRO-010-MDU-AEQ-6923</v>
          </cell>
          <cell r="E569" t="str">
            <v>MMDU-DRYER BURNER #2 PILOT SAFETY VALVE</v>
          </cell>
          <cell r="F569" t="str">
            <v>shared systems</v>
          </cell>
          <cell r="G569" t="str">
            <v>OLD MDU</v>
          </cell>
          <cell r="H569" t="str">
            <v>ABANDONED EQUIPMENT</v>
          </cell>
          <cell r="I569"/>
          <cell r="J569"/>
          <cell r="K569"/>
          <cell r="L569"/>
          <cell r="M569"/>
          <cell r="N569"/>
          <cell r="O569"/>
          <cell r="P569"/>
          <cell r="Q569"/>
          <cell r="R569"/>
          <cell r="S569"/>
          <cell r="T569"/>
          <cell r="U569">
            <v>9</v>
          </cell>
          <cell r="V569" t="str">
            <v>Run to Failure</v>
          </cell>
          <cell r="W569" t="str">
            <v>do not have</v>
          </cell>
        </row>
        <row r="570">
          <cell r="D570" t="str">
            <v>MEM-PRO-010-MDU-AEQ-6924</v>
          </cell>
          <cell r="E570" t="str">
            <v>MMDU-DRYER BURNER #2 PILOT VENT VALVE</v>
          </cell>
          <cell r="F570" t="str">
            <v>shared systems</v>
          </cell>
          <cell r="G570" t="str">
            <v>OLD MDU</v>
          </cell>
          <cell r="H570" t="str">
            <v>ABANDONED EQUIPMENT</v>
          </cell>
          <cell r="I570"/>
          <cell r="J570"/>
          <cell r="K570"/>
          <cell r="L570"/>
          <cell r="M570"/>
          <cell r="N570"/>
          <cell r="O570"/>
          <cell r="P570"/>
          <cell r="Q570"/>
          <cell r="R570"/>
          <cell r="S570"/>
          <cell r="T570"/>
          <cell r="U570">
            <v>9</v>
          </cell>
          <cell r="V570" t="str">
            <v>Run to Failure</v>
          </cell>
          <cell r="W570" t="str">
            <v>do not have</v>
          </cell>
        </row>
        <row r="571">
          <cell r="D571" t="str">
            <v>MEM-PRO-010-MDU-AEQ-6925</v>
          </cell>
          <cell r="E571" t="str">
            <v>MMDU-DRYER BURNER #2 PILOT SAFETY VALVE</v>
          </cell>
          <cell r="F571" t="str">
            <v>shared systems</v>
          </cell>
          <cell r="G571" t="str">
            <v>OLD MDU</v>
          </cell>
          <cell r="H571" t="str">
            <v>ABANDONED EQUIPMENT</v>
          </cell>
          <cell r="I571"/>
          <cell r="J571"/>
          <cell r="K571"/>
          <cell r="L571"/>
          <cell r="M571"/>
          <cell r="N571"/>
          <cell r="O571"/>
          <cell r="P571"/>
          <cell r="Q571"/>
          <cell r="R571"/>
          <cell r="S571"/>
          <cell r="T571"/>
          <cell r="U571">
            <v>9</v>
          </cell>
          <cell r="V571" t="str">
            <v>Run to Failure</v>
          </cell>
          <cell r="W571" t="str">
            <v>do not have</v>
          </cell>
        </row>
        <row r="572">
          <cell r="D572" t="str">
            <v>MEM-PRO-010-MDU-AEQ-6926</v>
          </cell>
          <cell r="E572" t="str">
            <v>MMDU-DRYER BURNER #2 PILOT GAS REG</v>
          </cell>
          <cell r="F572" t="str">
            <v>shared systems</v>
          </cell>
          <cell r="G572" t="str">
            <v>OLD MDU</v>
          </cell>
          <cell r="H572" t="str">
            <v>ABANDONED EQUIPMENT</v>
          </cell>
          <cell r="I572"/>
          <cell r="J572"/>
          <cell r="K572"/>
          <cell r="L572"/>
          <cell r="M572"/>
          <cell r="N572"/>
          <cell r="O572"/>
          <cell r="P572"/>
          <cell r="Q572"/>
          <cell r="R572"/>
          <cell r="S572"/>
          <cell r="T572"/>
          <cell r="U572">
            <v>9</v>
          </cell>
          <cell r="V572" t="str">
            <v>Run to Failure</v>
          </cell>
          <cell r="W572" t="str">
            <v>do not have</v>
          </cell>
        </row>
        <row r="573">
          <cell r="D573" t="str">
            <v>MEM-PRO-010-MDU-AEQ-6927</v>
          </cell>
          <cell r="E573" t="str">
            <v>MMDU-DRYER BURNER #2 PILOT AIR SUPPLY SW</v>
          </cell>
          <cell r="F573" t="str">
            <v>shared systems</v>
          </cell>
          <cell r="G573" t="str">
            <v>OLD MDU</v>
          </cell>
          <cell r="H573" t="str">
            <v>ABANDONED EQUIPMENT</v>
          </cell>
          <cell r="I573"/>
          <cell r="J573"/>
          <cell r="K573"/>
          <cell r="L573"/>
          <cell r="M573"/>
          <cell r="N573"/>
          <cell r="O573"/>
          <cell r="P573"/>
          <cell r="Q573"/>
          <cell r="R573"/>
          <cell r="S573"/>
          <cell r="T573"/>
          <cell r="U573">
            <v>9</v>
          </cell>
          <cell r="V573" t="str">
            <v>Run to Failure</v>
          </cell>
          <cell r="W573" t="str">
            <v>do not have</v>
          </cell>
        </row>
        <row r="574">
          <cell r="D574" t="str">
            <v>MEM-PRO-010-MDU-AEQ-6929</v>
          </cell>
          <cell r="E574" t="str">
            <v>MMDU-DRYR BURN #2 MN AIR SUPPLY PRESS SW</v>
          </cell>
          <cell r="F574" t="str">
            <v>shared systems</v>
          </cell>
          <cell r="G574" t="str">
            <v>OLD MDU</v>
          </cell>
          <cell r="H574" t="str">
            <v>ABANDONED EQUIPMENT</v>
          </cell>
          <cell r="I574"/>
          <cell r="J574"/>
          <cell r="K574"/>
          <cell r="L574"/>
          <cell r="M574"/>
          <cell r="N574"/>
          <cell r="O574"/>
          <cell r="P574"/>
          <cell r="Q574"/>
          <cell r="R574"/>
          <cell r="S574"/>
          <cell r="T574"/>
          <cell r="U574">
            <v>9</v>
          </cell>
          <cell r="V574" t="str">
            <v>Run to Failure</v>
          </cell>
          <cell r="W574" t="str">
            <v>do not have</v>
          </cell>
        </row>
        <row r="575">
          <cell r="D575" t="str">
            <v>MEM-PRO-010-MDU-AEQ-6937</v>
          </cell>
          <cell r="E575" t="str">
            <v>MMDU-DRYER BURNER #3 (SOUTH)</v>
          </cell>
          <cell r="F575" t="str">
            <v>shared systems</v>
          </cell>
          <cell r="G575" t="str">
            <v>OLD MDU</v>
          </cell>
          <cell r="H575" t="str">
            <v>ABANDONED EQUIPMENT</v>
          </cell>
          <cell r="I575"/>
          <cell r="J575"/>
          <cell r="K575"/>
          <cell r="L575"/>
          <cell r="M575"/>
          <cell r="N575"/>
          <cell r="O575"/>
          <cell r="P575"/>
          <cell r="Q575"/>
          <cell r="R575"/>
          <cell r="S575"/>
          <cell r="T575"/>
          <cell r="U575">
            <v>9</v>
          </cell>
          <cell r="V575" t="str">
            <v>Run to Failure</v>
          </cell>
          <cell r="W575" t="str">
            <v>do not have</v>
          </cell>
        </row>
        <row r="576">
          <cell r="D576" t="str">
            <v>MEM-PRO-010-MDU-AEQ-6938</v>
          </cell>
          <cell r="E576" t="str">
            <v>MMDU-DRYER INDIR BURNER #3 FLAME ELE</v>
          </cell>
          <cell r="F576" t="str">
            <v>shared systems</v>
          </cell>
          <cell r="G576" t="str">
            <v>OLD MDU</v>
          </cell>
          <cell r="H576" t="str">
            <v>ABANDONED EQUIPMENT</v>
          </cell>
          <cell r="I576"/>
          <cell r="J576"/>
          <cell r="K576"/>
          <cell r="L576"/>
          <cell r="M576"/>
          <cell r="N576"/>
          <cell r="O576"/>
          <cell r="P576"/>
          <cell r="Q576"/>
          <cell r="R576"/>
          <cell r="S576"/>
          <cell r="T576"/>
          <cell r="U576">
            <v>9</v>
          </cell>
          <cell r="V576" t="str">
            <v>Run to Failure</v>
          </cell>
          <cell r="W576" t="str">
            <v>do not have</v>
          </cell>
        </row>
        <row r="577">
          <cell r="D577" t="str">
            <v>MEM-PRO-010-MDU-AEQ-6939</v>
          </cell>
          <cell r="E577" t="str">
            <v>MMDU-DRYER BURNER #3 PILOT SAFETY VALVE</v>
          </cell>
          <cell r="F577" t="str">
            <v>shared systems</v>
          </cell>
          <cell r="G577" t="str">
            <v>OLD MDU</v>
          </cell>
          <cell r="H577" t="str">
            <v>ABANDONED EQUIPMENT</v>
          </cell>
          <cell r="I577"/>
          <cell r="J577"/>
          <cell r="K577"/>
          <cell r="L577"/>
          <cell r="M577"/>
          <cell r="N577"/>
          <cell r="O577"/>
          <cell r="P577"/>
          <cell r="Q577"/>
          <cell r="R577"/>
          <cell r="S577"/>
          <cell r="T577"/>
          <cell r="U577">
            <v>9</v>
          </cell>
          <cell r="V577" t="str">
            <v>Run to Failure</v>
          </cell>
          <cell r="W577" t="str">
            <v>do not have</v>
          </cell>
        </row>
        <row r="578">
          <cell r="D578" t="str">
            <v>MEM-PRO-010-MDU-AEQ-6940</v>
          </cell>
          <cell r="E578" t="str">
            <v>MMDU-DRYER BURNER #3 PILOT VENT VALVE</v>
          </cell>
          <cell r="F578" t="str">
            <v>shared systems</v>
          </cell>
          <cell r="G578" t="str">
            <v>OLD MDU</v>
          </cell>
          <cell r="H578" t="str">
            <v>ABANDONED EQUIPMENT</v>
          </cell>
          <cell r="I578"/>
          <cell r="J578"/>
          <cell r="K578"/>
          <cell r="L578"/>
          <cell r="M578"/>
          <cell r="N578"/>
          <cell r="O578"/>
          <cell r="P578"/>
          <cell r="Q578"/>
          <cell r="R578"/>
          <cell r="S578"/>
          <cell r="T578"/>
          <cell r="U578">
            <v>9</v>
          </cell>
          <cell r="V578" t="str">
            <v>Run to Failure</v>
          </cell>
          <cell r="W578" t="str">
            <v>do not have</v>
          </cell>
        </row>
        <row r="579">
          <cell r="D579" t="str">
            <v>MEM-PRO-010-MDU-AEQ-6941</v>
          </cell>
          <cell r="E579" t="str">
            <v>MMDU-DRYER BURNER #3 PILOT SAFETY VALVE</v>
          </cell>
          <cell r="F579" t="str">
            <v>shared systems</v>
          </cell>
          <cell r="G579" t="str">
            <v>OLD MDU</v>
          </cell>
          <cell r="H579" t="str">
            <v>ABANDONED EQUIPMENT</v>
          </cell>
          <cell r="I579"/>
          <cell r="J579"/>
          <cell r="K579"/>
          <cell r="L579"/>
          <cell r="M579"/>
          <cell r="N579"/>
          <cell r="O579"/>
          <cell r="P579"/>
          <cell r="Q579"/>
          <cell r="R579"/>
          <cell r="S579"/>
          <cell r="T579"/>
          <cell r="U579">
            <v>9</v>
          </cell>
          <cell r="V579" t="str">
            <v>Run to Failure</v>
          </cell>
          <cell r="W579" t="str">
            <v>do not have</v>
          </cell>
        </row>
        <row r="580">
          <cell r="D580" t="str">
            <v>MEM-PRO-010-MDU-AEQ-6942</v>
          </cell>
          <cell r="E580" t="str">
            <v>MMDU-DRYER BURNER #3 PILOT GAS REG</v>
          </cell>
          <cell r="F580" t="str">
            <v>shared systems</v>
          </cell>
          <cell r="G580" t="str">
            <v>OLD MDU</v>
          </cell>
          <cell r="H580" t="str">
            <v>ABANDONED EQUIPMENT</v>
          </cell>
          <cell r="I580"/>
          <cell r="J580"/>
          <cell r="K580"/>
          <cell r="L580"/>
          <cell r="M580"/>
          <cell r="N580"/>
          <cell r="O580"/>
          <cell r="P580"/>
          <cell r="Q580"/>
          <cell r="R580"/>
          <cell r="S580"/>
          <cell r="T580"/>
          <cell r="U580">
            <v>9</v>
          </cell>
          <cell r="V580" t="str">
            <v>Run to Failure</v>
          </cell>
          <cell r="W580" t="str">
            <v>do not have</v>
          </cell>
        </row>
        <row r="581">
          <cell r="D581" t="str">
            <v>MEM-PRO-010-MDU-AEQ-6943</v>
          </cell>
          <cell r="E581" t="str">
            <v>MMDU-DRY BURN#3 PILOT AIR SUPPLY PRES SW</v>
          </cell>
          <cell r="F581" t="str">
            <v>shared systems</v>
          </cell>
          <cell r="G581" t="str">
            <v>OLD MDU</v>
          </cell>
          <cell r="H581" t="str">
            <v>ABANDONED EQUIPMENT</v>
          </cell>
          <cell r="I581"/>
          <cell r="J581"/>
          <cell r="K581"/>
          <cell r="L581"/>
          <cell r="M581"/>
          <cell r="N581"/>
          <cell r="O581"/>
          <cell r="P581"/>
          <cell r="Q581"/>
          <cell r="R581"/>
          <cell r="S581"/>
          <cell r="T581"/>
          <cell r="U581">
            <v>9</v>
          </cell>
          <cell r="V581" t="str">
            <v>Run to Failure</v>
          </cell>
          <cell r="W581" t="str">
            <v>do not have</v>
          </cell>
        </row>
        <row r="582">
          <cell r="D582" t="str">
            <v>MEM-PRO-010-MDU-AEQ-6945</v>
          </cell>
          <cell r="E582" t="str">
            <v>MMDU-DRYR BURN #3 MN AIR SUPPLY PRESS SW</v>
          </cell>
          <cell r="F582" t="str">
            <v>shared systems</v>
          </cell>
          <cell r="G582" t="str">
            <v>OLD MDU</v>
          </cell>
          <cell r="H582" t="str">
            <v>ABANDONED EQUIPMENT</v>
          </cell>
          <cell r="I582"/>
          <cell r="J582"/>
          <cell r="K582"/>
          <cell r="L582"/>
          <cell r="M582"/>
          <cell r="N582"/>
          <cell r="O582"/>
          <cell r="P582"/>
          <cell r="Q582"/>
          <cell r="R582"/>
          <cell r="S582"/>
          <cell r="T582"/>
          <cell r="U582">
            <v>9</v>
          </cell>
          <cell r="V582" t="str">
            <v>Run to Failure</v>
          </cell>
          <cell r="W582" t="str">
            <v>do not have</v>
          </cell>
        </row>
        <row r="583">
          <cell r="D583" t="str">
            <v>MEM-PRO-010-MDU-AEQ-6951</v>
          </cell>
          <cell r="E583" t="str">
            <v>MMDU-AHU-3 AIR PRESS DRIP DIFF PRESS IND</v>
          </cell>
          <cell r="F583" t="str">
            <v>shared systems</v>
          </cell>
          <cell r="G583" t="str">
            <v>OLD MDU</v>
          </cell>
          <cell r="H583" t="str">
            <v>ABANDONED EQUIPMENT</v>
          </cell>
          <cell r="I583"/>
          <cell r="J583"/>
          <cell r="K583"/>
          <cell r="L583"/>
          <cell r="M583"/>
          <cell r="N583"/>
          <cell r="O583"/>
          <cell r="P583"/>
          <cell r="Q583"/>
          <cell r="R583"/>
          <cell r="S583"/>
          <cell r="T583"/>
          <cell r="U583">
            <v>9</v>
          </cell>
          <cell r="V583" t="str">
            <v>Run to Failure</v>
          </cell>
          <cell r="W583" t="str">
            <v>do not have</v>
          </cell>
        </row>
        <row r="584">
          <cell r="D584" t="str">
            <v>MEM-PRO-010-MDU-AEQ-6953</v>
          </cell>
          <cell r="E584" t="str">
            <v>MMDU-DRYER COMPUSTION AIR FLOW CNTRL VLV</v>
          </cell>
          <cell r="F584" t="str">
            <v>shared systems</v>
          </cell>
          <cell r="G584" t="str">
            <v>OLD MDU</v>
          </cell>
          <cell r="H584" t="str">
            <v>ABANDONED EQUIPMENT</v>
          </cell>
          <cell r="I584"/>
          <cell r="J584"/>
          <cell r="K584"/>
          <cell r="L584"/>
          <cell r="M584"/>
          <cell r="N584"/>
          <cell r="O584"/>
          <cell r="P584"/>
          <cell r="Q584"/>
          <cell r="R584"/>
          <cell r="S584"/>
          <cell r="T584"/>
          <cell r="U584">
            <v>9</v>
          </cell>
          <cell r="V584" t="str">
            <v>Run to Failure</v>
          </cell>
          <cell r="W584" t="str">
            <v>do not have</v>
          </cell>
        </row>
        <row r="585">
          <cell r="D585" t="str">
            <v>MEM-PRO-010-MDU-AEQ-6954</v>
          </cell>
          <cell r="E585" t="str">
            <v>MMDU-DRYER BURNER 1,2,3 EXH PRESS XMTR</v>
          </cell>
          <cell r="F585" t="str">
            <v>shared systems</v>
          </cell>
          <cell r="G585" t="str">
            <v>OLD MDU</v>
          </cell>
          <cell r="H585" t="str">
            <v>ABANDONED EQUIPMENT</v>
          </cell>
          <cell r="I585"/>
          <cell r="J585"/>
          <cell r="K585"/>
          <cell r="L585"/>
          <cell r="M585"/>
          <cell r="N585"/>
          <cell r="O585"/>
          <cell r="P585"/>
          <cell r="Q585"/>
          <cell r="R585"/>
          <cell r="S585"/>
          <cell r="T585"/>
          <cell r="U585">
            <v>9</v>
          </cell>
          <cell r="V585" t="str">
            <v>Run to Failure</v>
          </cell>
          <cell r="W585" t="str">
            <v>do not have</v>
          </cell>
        </row>
        <row r="586">
          <cell r="D586" t="str">
            <v>MEM-PRO-010-MDU-AEQ-6956</v>
          </cell>
          <cell r="E586" t="str">
            <v>MMDU-DRYER BURNR 1,2,3 EXHAUST PRESS SW</v>
          </cell>
          <cell r="F586" t="str">
            <v>shared systems</v>
          </cell>
          <cell r="G586" t="str">
            <v>OLD MDU</v>
          </cell>
          <cell r="H586" t="str">
            <v>ABANDONED EQUIPMENT</v>
          </cell>
          <cell r="I586"/>
          <cell r="J586"/>
          <cell r="K586"/>
          <cell r="L586"/>
          <cell r="M586"/>
          <cell r="N586"/>
          <cell r="O586"/>
          <cell r="P586"/>
          <cell r="Q586"/>
          <cell r="R586"/>
          <cell r="S586"/>
          <cell r="T586"/>
          <cell r="U586">
            <v>9</v>
          </cell>
          <cell r="V586" t="str">
            <v>Run to Failure</v>
          </cell>
          <cell r="W586" t="str">
            <v>do not have</v>
          </cell>
        </row>
        <row r="587">
          <cell r="D587" t="str">
            <v>MEM-PRO-010-MDU-AEQ-6961</v>
          </cell>
          <cell r="E587" t="str">
            <v>MMDU-COMBUSTION AIR INTAKE FILTER</v>
          </cell>
          <cell r="F587" t="str">
            <v>shared systems</v>
          </cell>
          <cell r="G587" t="str">
            <v>OLD MDU</v>
          </cell>
          <cell r="H587" t="str">
            <v>ABANDONED EQUIPMENT</v>
          </cell>
          <cell r="I587"/>
          <cell r="J587"/>
          <cell r="K587"/>
          <cell r="L587"/>
          <cell r="M587"/>
          <cell r="N587"/>
          <cell r="O587"/>
          <cell r="P587"/>
          <cell r="Q587"/>
          <cell r="R587"/>
          <cell r="S587"/>
          <cell r="T587"/>
          <cell r="U587">
            <v>9</v>
          </cell>
          <cell r="V587" t="str">
            <v>Run to Failure</v>
          </cell>
          <cell r="W587" t="str">
            <v>do not have</v>
          </cell>
        </row>
        <row r="588">
          <cell r="D588" t="str">
            <v>MEM-PRO-010-MDU-AEQ-6967</v>
          </cell>
          <cell r="E588" t="str">
            <v>MMDU-AHU#4(HEAT RECVR HEAT EXCH)PRESS SW</v>
          </cell>
          <cell r="F588" t="str">
            <v>shared systems</v>
          </cell>
          <cell r="G588" t="str">
            <v>OLD MDU</v>
          </cell>
          <cell r="H588" t="str">
            <v>ABANDONED EQUIPMENT</v>
          </cell>
          <cell r="I588"/>
          <cell r="J588"/>
          <cell r="K588"/>
          <cell r="L588"/>
          <cell r="M588"/>
          <cell r="N588"/>
          <cell r="O588"/>
          <cell r="P588"/>
          <cell r="Q588"/>
          <cell r="R588"/>
          <cell r="S588"/>
          <cell r="T588"/>
          <cell r="U588">
            <v>9</v>
          </cell>
          <cell r="V588" t="str">
            <v>Run to Failure</v>
          </cell>
          <cell r="W588" t="str">
            <v>do not have</v>
          </cell>
        </row>
        <row r="589">
          <cell r="D589" t="str">
            <v>MEM-PRO-010-MDU-AEQ-6974</v>
          </cell>
          <cell r="E589" t="str">
            <v>MMDU-DIR FIRED BURNR,NAT'L GAS PRESS REG</v>
          </cell>
          <cell r="F589" t="str">
            <v>shared systems</v>
          </cell>
          <cell r="G589" t="str">
            <v>OLD MDU</v>
          </cell>
          <cell r="H589" t="str">
            <v>ABANDONED EQUIPMENT</v>
          </cell>
          <cell r="I589"/>
          <cell r="J589"/>
          <cell r="K589"/>
          <cell r="L589"/>
          <cell r="M589"/>
          <cell r="N589"/>
          <cell r="O589"/>
          <cell r="P589"/>
          <cell r="Q589"/>
          <cell r="R589"/>
          <cell r="S589"/>
          <cell r="T589"/>
          <cell r="U589">
            <v>9</v>
          </cell>
          <cell r="V589" t="str">
            <v>Run to Failure</v>
          </cell>
          <cell r="W589" t="str">
            <v>do not have</v>
          </cell>
        </row>
        <row r="590">
          <cell r="D590" t="str">
            <v>MEM-PRO-010-MDU-AEQ-6975</v>
          </cell>
          <cell r="E590" t="str">
            <v>MMDU-DIR FIR BURNER, PILOT GAS REGULATOR</v>
          </cell>
          <cell r="F590" t="str">
            <v>shared systems</v>
          </cell>
          <cell r="G590" t="str">
            <v>OLD MDU</v>
          </cell>
          <cell r="H590" t="str">
            <v>ABANDONED EQUIPMENT</v>
          </cell>
          <cell r="I590"/>
          <cell r="J590"/>
          <cell r="K590"/>
          <cell r="L590"/>
          <cell r="M590"/>
          <cell r="N590"/>
          <cell r="O590"/>
          <cell r="P590"/>
          <cell r="Q590"/>
          <cell r="R590"/>
          <cell r="S590"/>
          <cell r="T590"/>
          <cell r="U590">
            <v>9</v>
          </cell>
          <cell r="V590" t="str">
            <v>Run to Failure</v>
          </cell>
          <cell r="W590" t="str">
            <v>do not have</v>
          </cell>
        </row>
        <row r="591">
          <cell r="D591" t="str">
            <v>MEM-PRO-010-MDU-AEQ-6976</v>
          </cell>
          <cell r="E591" t="str">
            <v>MMDU-DIR FIR BURNR, PILOT GAS SAFETY VLV</v>
          </cell>
          <cell r="F591" t="str">
            <v>shared systems</v>
          </cell>
          <cell r="G591" t="str">
            <v>OLD MDU</v>
          </cell>
          <cell r="H591" t="str">
            <v>ABANDONED EQUIPMENT</v>
          </cell>
          <cell r="I591"/>
          <cell r="J591"/>
          <cell r="K591"/>
          <cell r="L591"/>
          <cell r="M591"/>
          <cell r="N591"/>
          <cell r="O591"/>
          <cell r="P591"/>
          <cell r="Q591"/>
          <cell r="R591"/>
          <cell r="S591"/>
          <cell r="T591"/>
          <cell r="U591">
            <v>9</v>
          </cell>
          <cell r="V591" t="str">
            <v>Run to Failure</v>
          </cell>
          <cell r="W591" t="str">
            <v>do not have</v>
          </cell>
        </row>
        <row r="592">
          <cell r="D592" t="str">
            <v>MEM-PRO-010-MDU-AEQ-6977</v>
          </cell>
          <cell r="E592" t="str">
            <v>MMDU-DIR FIRED BURNER,PILOT GAS VENT VLV</v>
          </cell>
          <cell r="F592" t="str">
            <v>shared systems</v>
          </cell>
          <cell r="G592" t="str">
            <v>OLD MDU</v>
          </cell>
          <cell r="H592" t="str">
            <v>ABANDONED EQUIPMENT</v>
          </cell>
          <cell r="I592"/>
          <cell r="J592"/>
          <cell r="K592"/>
          <cell r="L592"/>
          <cell r="M592"/>
          <cell r="N592"/>
          <cell r="O592"/>
          <cell r="P592"/>
          <cell r="Q592"/>
          <cell r="R592"/>
          <cell r="S592"/>
          <cell r="T592"/>
          <cell r="U592">
            <v>9</v>
          </cell>
          <cell r="V592" t="str">
            <v>Run to Failure</v>
          </cell>
          <cell r="W592" t="str">
            <v>do not have</v>
          </cell>
        </row>
        <row r="593">
          <cell r="D593" t="str">
            <v>MEM-PRO-010-MDU-AEQ-6978</v>
          </cell>
          <cell r="E593" t="str">
            <v>MMDU-DIR FIR BURNR, PILOT GAS SAFETY VLV</v>
          </cell>
          <cell r="F593" t="str">
            <v>shared systems</v>
          </cell>
          <cell r="G593" t="str">
            <v>OLD MDU</v>
          </cell>
          <cell r="H593" t="str">
            <v>ABANDONED EQUIPMENT</v>
          </cell>
          <cell r="I593"/>
          <cell r="J593"/>
          <cell r="K593"/>
          <cell r="L593"/>
          <cell r="M593"/>
          <cell r="N593"/>
          <cell r="O593"/>
          <cell r="P593"/>
          <cell r="Q593"/>
          <cell r="R593"/>
          <cell r="S593"/>
          <cell r="T593"/>
          <cell r="U593">
            <v>9</v>
          </cell>
          <cell r="V593" t="str">
            <v>Run to Failure</v>
          </cell>
          <cell r="W593" t="str">
            <v>do not have</v>
          </cell>
        </row>
        <row r="594">
          <cell r="D594" t="str">
            <v>MEM-PRO-010-MDU-AEQ-6980</v>
          </cell>
          <cell r="E594" t="str">
            <v>MMDU-DIR FIRED BURNER, MN GAS REGULATOR</v>
          </cell>
          <cell r="F594" t="str">
            <v>shared systems</v>
          </cell>
          <cell r="G594" t="str">
            <v>OLD MDU</v>
          </cell>
          <cell r="H594" t="str">
            <v>ABANDONED EQUIPMENT</v>
          </cell>
          <cell r="I594"/>
          <cell r="J594"/>
          <cell r="K594"/>
          <cell r="L594"/>
          <cell r="M594"/>
          <cell r="N594"/>
          <cell r="O594"/>
          <cell r="P594"/>
          <cell r="Q594"/>
          <cell r="R594"/>
          <cell r="S594"/>
          <cell r="T594"/>
          <cell r="U594">
            <v>9</v>
          </cell>
          <cell r="V594" t="str">
            <v>Run to Failure</v>
          </cell>
          <cell r="W594" t="str">
            <v>do not have</v>
          </cell>
        </row>
        <row r="595">
          <cell r="D595" t="str">
            <v>MEM-PRO-010-MDU-AEQ-6982</v>
          </cell>
          <cell r="E595" t="str">
            <v>MMDU-DIR FIRED BURNER, LOW GAS PRESS SW</v>
          </cell>
          <cell r="F595" t="str">
            <v>shared systems</v>
          </cell>
          <cell r="G595" t="str">
            <v>OLD MDU</v>
          </cell>
          <cell r="H595" t="str">
            <v>ABANDONED EQUIPMENT</v>
          </cell>
          <cell r="I595" t="str">
            <v>Drive, Electrical</v>
          </cell>
          <cell r="J595"/>
          <cell r="K595"/>
          <cell r="L595"/>
          <cell r="M595"/>
          <cell r="N595"/>
          <cell r="O595"/>
          <cell r="P595"/>
          <cell r="Q595"/>
          <cell r="R595"/>
          <cell r="S595"/>
          <cell r="T595"/>
          <cell r="U595">
            <v>9</v>
          </cell>
          <cell r="V595" t="str">
            <v>Run to Failure</v>
          </cell>
          <cell r="W595" t="str">
            <v>do not have</v>
          </cell>
        </row>
        <row r="596">
          <cell r="D596" t="str">
            <v>MEM-PRO-010-MDU-AEQ-6983</v>
          </cell>
          <cell r="E596" t="str">
            <v>MMDU-DIR FIR BURNER, MN BURNR SAFETY VLV</v>
          </cell>
          <cell r="F596" t="str">
            <v>shared systems</v>
          </cell>
          <cell r="G596" t="str">
            <v>OLD MDU</v>
          </cell>
          <cell r="H596" t="str">
            <v>ABANDONED EQUIPMENT</v>
          </cell>
          <cell r="I596"/>
          <cell r="J596"/>
          <cell r="K596"/>
          <cell r="L596"/>
          <cell r="M596"/>
          <cell r="N596"/>
          <cell r="O596"/>
          <cell r="P596"/>
          <cell r="Q596"/>
          <cell r="R596"/>
          <cell r="S596"/>
          <cell r="T596"/>
          <cell r="U596">
            <v>9</v>
          </cell>
          <cell r="V596" t="str">
            <v>Run to Failure</v>
          </cell>
          <cell r="W596" t="str">
            <v>do not have</v>
          </cell>
        </row>
        <row r="597">
          <cell r="D597" t="str">
            <v>MEM-PRO-010-MDU-AEQ-6984</v>
          </cell>
          <cell r="E597" t="str">
            <v>MMDU-DIR FIRED BURNER,MN BURNER VENT VLV</v>
          </cell>
          <cell r="F597" t="str">
            <v>shared systems</v>
          </cell>
          <cell r="G597" t="str">
            <v>OLD MDU</v>
          </cell>
          <cell r="H597" t="str">
            <v>ABANDONED EQUIPMENT</v>
          </cell>
          <cell r="I597"/>
          <cell r="J597"/>
          <cell r="K597"/>
          <cell r="L597"/>
          <cell r="M597"/>
          <cell r="N597"/>
          <cell r="O597"/>
          <cell r="P597"/>
          <cell r="Q597"/>
          <cell r="R597"/>
          <cell r="S597"/>
          <cell r="T597"/>
          <cell r="U597">
            <v>9</v>
          </cell>
          <cell r="V597" t="str">
            <v>Run to Failure</v>
          </cell>
          <cell r="W597" t="str">
            <v>do not have</v>
          </cell>
        </row>
        <row r="598">
          <cell r="D598" t="str">
            <v>MEM-PRO-010-MDU-AEQ-6985</v>
          </cell>
          <cell r="E598" t="str">
            <v>MMDU-DIR FIRED BURNER, SAFETY VALVE</v>
          </cell>
          <cell r="F598" t="str">
            <v>shared systems</v>
          </cell>
          <cell r="G598" t="str">
            <v>OLD MDU</v>
          </cell>
          <cell r="H598" t="str">
            <v>ABANDONED EQUIPMENT</v>
          </cell>
          <cell r="I598"/>
          <cell r="J598"/>
          <cell r="K598"/>
          <cell r="L598"/>
          <cell r="M598"/>
          <cell r="N598"/>
          <cell r="O598"/>
          <cell r="P598"/>
          <cell r="Q598"/>
          <cell r="R598"/>
          <cell r="S598"/>
          <cell r="T598"/>
          <cell r="U598">
            <v>9</v>
          </cell>
          <cell r="V598" t="str">
            <v>Run to Failure</v>
          </cell>
          <cell r="W598" t="str">
            <v>do not have</v>
          </cell>
        </row>
        <row r="599">
          <cell r="D599" t="str">
            <v>MEM-PRO-010-MDU-AEQ-6986</v>
          </cell>
          <cell r="E599" t="str">
            <v>MMDU-DIR FIRED BURNER, HIGH GAS PRESS SW</v>
          </cell>
          <cell r="F599" t="str">
            <v>shared systems</v>
          </cell>
          <cell r="G599" t="str">
            <v>OLD MDU</v>
          </cell>
          <cell r="H599" t="str">
            <v>ABANDONED EQUIPMENT</v>
          </cell>
          <cell r="I599" t="str">
            <v>Drive, Electrical</v>
          </cell>
          <cell r="J599"/>
          <cell r="K599"/>
          <cell r="L599"/>
          <cell r="M599"/>
          <cell r="N599"/>
          <cell r="O599"/>
          <cell r="P599"/>
          <cell r="Q599"/>
          <cell r="R599"/>
          <cell r="S599"/>
          <cell r="T599"/>
          <cell r="U599">
            <v>9</v>
          </cell>
          <cell r="V599" t="str">
            <v>Run to Failure</v>
          </cell>
          <cell r="W599" t="str">
            <v>do not have</v>
          </cell>
        </row>
        <row r="600">
          <cell r="D600" t="str">
            <v>MEM-PRO-010-MDU-AEQ-6987</v>
          </cell>
          <cell r="E600" t="str">
            <v>MMDU-DIR FIR BURN,MN BURN GAS FC VLV</v>
          </cell>
          <cell r="F600" t="str">
            <v>shared systems</v>
          </cell>
          <cell r="G600" t="str">
            <v>OLD MDU</v>
          </cell>
          <cell r="H600" t="str">
            <v>ABANDONED EQUIPMENT</v>
          </cell>
          <cell r="I600"/>
          <cell r="J600"/>
          <cell r="K600"/>
          <cell r="L600"/>
          <cell r="M600"/>
          <cell r="N600"/>
          <cell r="O600"/>
          <cell r="P600"/>
          <cell r="Q600"/>
          <cell r="R600"/>
          <cell r="S600"/>
          <cell r="T600"/>
          <cell r="U600">
            <v>9</v>
          </cell>
          <cell r="V600" t="str">
            <v>Run to Failure</v>
          </cell>
          <cell r="W600" t="str">
            <v>do not have</v>
          </cell>
        </row>
        <row r="601">
          <cell r="D601" t="str">
            <v>MEM-PRO-010-MDU-AEQ-6988</v>
          </cell>
          <cell r="E601" t="str">
            <v>MMDU-INDIR FIR BURN,MN GAS SUPPLY FL MTR</v>
          </cell>
          <cell r="F601" t="str">
            <v>shared systems</v>
          </cell>
          <cell r="G601" t="str">
            <v>OLD MDU</v>
          </cell>
          <cell r="H601" t="str">
            <v>ABANDONED EQUIPMENT</v>
          </cell>
          <cell r="I601"/>
          <cell r="J601"/>
          <cell r="K601"/>
          <cell r="L601"/>
          <cell r="M601"/>
          <cell r="N601"/>
          <cell r="O601"/>
          <cell r="P601"/>
          <cell r="Q601"/>
          <cell r="R601"/>
          <cell r="S601"/>
          <cell r="T601"/>
          <cell r="U601">
            <v>9</v>
          </cell>
          <cell r="V601" t="str">
            <v>Run to Failure</v>
          </cell>
          <cell r="W601" t="str">
            <v>do not have</v>
          </cell>
        </row>
        <row r="602">
          <cell r="D602" t="str">
            <v>MEM-PRO-010-MDU-AEQ-6990</v>
          </cell>
          <cell r="E602" t="str">
            <v>MMDU-INDIR FIR BURNER, MN GAS SUPPLY REG</v>
          </cell>
          <cell r="F602" t="str">
            <v>shared systems</v>
          </cell>
          <cell r="G602" t="str">
            <v>OLD MDU</v>
          </cell>
          <cell r="H602" t="str">
            <v>ABANDONED EQUIPMENT</v>
          </cell>
          <cell r="I602"/>
          <cell r="J602"/>
          <cell r="K602"/>
          <cell r="L602"/>
          <cell r="M602"/>
          <cell r="N602"/>
          <cell r="O602"/>
          <cell r="P602"/>
          <cell r="Q602"/>
          <cell r="R602"/>
          <cell r="S602"/>
          <cell r="T602"/>
          <cell r="U602">
            <v>9</v>
          </cell>
          <cell r="V602" t="str">
            <v>Run to Failure</v>
          </cell>
          <cell r="W602" t="str">
            <v>do not have</v>
          </cell>
        </row>
        <row r="603">
          <cell r="D603" t="str">
            <v>MEM-PRO-010-MDU-AEQ-6991</v>
          </cell>
          <cell r="E603" t="str">
            <v>MMDU-INDIR BURN, MN GAS TRAIN SAFETY VLV</v>
          </cell>
          <cell r="F603" t="str">
            <v>shared systems</v>
          </cell>
          <cell r="G603" t="str">
            <v>OLD MDU</v>
          </cell>
          <cell r="H603" t="str">
            <v>ABANDONED EQUIPMENT</v>
          </cell>
          <cell r="I603"/>
          <cell r="J603"/>
          <cell r="K603"/>
          <cell r="L603"/>
          <cell r="M603"/>
          <cell r="N603"/>
          <cell r="O603"/>
          <cell r="P603"/>
          <cell r="Q603"/>
          <cell r="R603"/>
          <cell r="S603"/>
          <cell r="T603"/>
          <cell r="U603">
            <v>9</v>
          </cell>
          <cell r="V603" t="str">
            <v>Run to Failure</v>
          </cell>
          <cell r="W603" t="str">
            <v>do not have</v>
          </cell>
        </row>
        <row r="604">
          <cell r="D604" t="str">
            <v>MEM-PRO-010-MDU-AEQ-6992</v>
          </cell>
          <cell r="E604" t="str">
            <v>MMDU-INDIR FIR BURN,PILOT GAS SUPPLY REG</v>
          </cell>
          <cell r="F604" t="str">
            <v>shared systems</v>
          </cell>
          <cell r="G604" t="str">
            <v>OLD MDU</v>
          </cell>
          <cell r="H604" t="str">
            <v>ABANDONED EQUIPMENT</v>
          </cell>
          <cell r="I604"/>
          <cell r="J604"/>
          <cell r="K604"/>
          <cell r="L604"/>
          <cell r="M604"/>
          <cell r="N604"/>
          <cell r="O604"/>
          <cell r="P604"/>
          <cell r="Q604"/>
          <cell r="R604"/>
          <cell r="S604"/>
          <cell r="T604"/>
          <cell r="U604">
            <v>9</v>
          </cell>
          <cell r="V604" t="str">
            <v>Run to Failure</v>
          </cell>
          <cell r="W604" t="str">
            <v>do not have</v>
          </cell>
        </row>
        <row r="605">
          <cell r="D605" t="str">
            <v>MEM-PRO-010-MDU-AEQ-6995</v>
          </cell>
          <cell r="E605" t="str">
            <v>MMDU-INDIR FIR BURNER, MN BURNER GAS REG</v>
          </cell>
          <cell r="F605" t="str">
            <v>shared systems</v>
          </cell>
          <cell r="G605" t="str">
            <v>OLD MDU</v>
          </cell>
          <cell r="H605" t="str">
            <v>ABANDONED EQUIPMENT</v>
          </cell>
          <cell r="I605"/>
          <cell r="J605"/>
          <cell r="K605"/>
          <cell r="L605"/>
          <cell r="M605"/>
          <cell r="N605"/>
          <cell r="O605"/>
          <cell r="P605"/>
          <cell r="Q605"/>
          <cell r="R605"/>
          <cell r="S605"/>
          <cell r="T605"/>
          <cell r="U605">
            <v>9</v>
          </cell>
          <cell r="V605" t="str">
            <v>Run to Failure</v>
          </cell>
          <cell r="W605" t="str">
            <v>do not have</v>
          </cell>
        </row>
        <row r="606">
          <cell r="D606" t="str">
            <v>MEM-PRO-010-MDU-AEQ-6996</v>
          </cell>
          <cell r="E606" t="str">
            <v>MMDU-INDIR FIR BURNER, MN BURNER GAS REG</v>
          </cell>
          <cell r="F606" t="str">
            <v>shared systems</v>
          </cell>
          <cell r="G606" t="str">
            <v>OLD MDU</v>
          </cell>
          <cell r="H606" t="str">
            <v>ABANDONED EQUIPMENT</v>
          </cell>
          <cell r="I606"/>
          <cell r="J606"/>
          <cell r="K606"/>
          <cell r="L606"/>
          <cell r="M606"/>
          <cell r="N606"/>
          <cell r="O606"/>
          <cell r="P606"/>
          <cell r="Q606"/>
          <cell r="R606"/>
          <cell r="S606"/>
          <cell r="T606"/>
          <cell r="U606">
            <v>9</v>
          </cell>
          <cell r="V606" t="str">
            <v>Run to Failure</v>
          </cell>
          <cell r="W606" t="str">
            <v>do not have</v>
          </cell>
        </row>
        <row r="607">
          <cell r="D607" t="str">
            <v>MEM-PRO-010-MDU-AEQ-6997</v>
          </cell>
          <cell r="E607" t="str">
            <v>MMDU-INDIR BURN,MN BURN LOW GAS PRESS SW</v>
          </cell>
          <cell r="F607" t="str">
            <v>shared systems</v>
          </cell>
          <cell r="G607" t="str">
            <v>OLD MDU</v>
          </cell>
          <cell r="H607" t="str">
            <v>ABANDONED EQUIPMENT</v>
          </cell>
          <cell r="I607" t="str">
            <v>Drive, Electrical</v>
          </cell>
          <cell r="J607"/>
          <cell r="K607"/>
          <cell r="L607"/>
          <cell r="M607"/>
          <cell r="N607"/>
          <cell r="O607"/>
          <cell r="P607"/>
          <cell r="Q607"/>
          <cell r="R607"/>
          <cell r="S607"/>
          <cell r="T607"/>
          <cell r="U607">
            <v>9</v>
          </cell>
          <cell r="V607" t="str">
            <v>Run to Failure</v>
          </cell>
          <cell r="W607" t="str">
            <v>do not have</v>
          </cell>
        </row>
        <row r="608">
          <cell r="D608" t="str">
            <v>MEM-PRO-010-MDU-AEQ-6999</v>
          </cell>
          <cell r="E608" t="str">
            <v>MMDU-INDIR BURN, MN GAS TRAIN SAFETY VLV</v>
          </cell>
          <cell r="F608" t="str">
            <v>shared systems</v>
          </cell>
          <cell r="G608" t="str">
            <v>OLD MDU</v>
          </cell>
          <cell r="H608" t="str">
            <v>ABANDONED EQUIPMENT</v>
          </cell>
          <cell r="I608"/>
          <cell r="J608"/>
          <cell r="K608"/>
          <cell r="L608"/>
          <cell r="M608"/>
          <cell r="N608"/>
          <cell r="O608"/>
          <cell r="P608"/>
          <cell r="Q608"/>
          <cell r="R608"/>
          <cell r="S608"/>
          <cell r="T608"/>
          <cell r="U608">
            <v>9</v>
          </cell>
          <cell r="V608" t="str">
            <v>Run to Failure</v>
          </cell>
          <cell r="W608" t="str">
            <v>do not have</v>
          </cell>
        </row>
        <row r="609">
          <cell r="D609" t="str">
            <v>MEM-PRO-010-MDU-AEQ-7001</v>
          </cell>
          <cell r="E609" t="str">
            <v>MMDU-#2 FLAKE BIN</v>
          </cell>
          <cell r="F609" t="str">
            <v>shared systems</v>
          </cell>
          <cell r="G609" t="str">
            <v>OLD MDU</v>
          </cell>
          <cell r="H609" t="str">
            <v>ABANDONED EQUIPMENT</v>
          </cell>
          <cell r="I609" t="str">
            <v>Tank</v>
          </cell>
          <cell r="J609"/>
          <cell r="K609"/>
          <cell r="L609"/>
          <cell r="M609"/>
          <cell r="N609"/>
          <cell r="O609"/>
          <cell r="P609"/>
          <cell r="Q609"/>
          <cell r="R609"/>
          <cell r="S609"/>
          <cell r="T609"/>
          <cell r="U609">
            <v>9</v>
          </cell>
          <cell r="V609" t="str">
            <v>Run to Failure</v>
          </cell>
          <cell r="W609" t="str">
            <v>do not have</v>
          </cell>
        </row>
        <row r="610">
          <cell r="D610" t="str">
            <v>MEM-PRO-010-MDU-AEQ-7002</v>
          </cell>
          <cell r="E610" t="str">
            <v>MMDU-#4 FLAKE BIN HOPPER</v>
          </cell>
          <cell r="F610" t="str">
            <v>shared systems</v>
          </cell>
          <cell r="G610" t="str">
            <v>OLD MDU</v>
          </cell>
          <cell r="H610" t="str">
            <v>ABANDONED EQUIPMENT</v>
          </cell>
          <cell r="I610" t="str">
            <v>Tank</v>
          </cell>
          <cell r="J610"/>
          <cell r="K610"/>
          <cell r="L610"/>
          <cell r="M610"/>
          <cell r="N610"/>
          <cell r="O610"/>
          <cell r="P610"/>
          <cell r="Q610"/>
          <cell r="R610"/>
          <cell r="S610"/>
          <cell r="T610"/>
          <cell r="U610">
            <v>9</v>
          </cell>
          <cell r="V610" t="str">
            <v>Run to Failure</v>
          </cell>
          <cell r="W610" t="str">
            <v>do not have</v>
          </cell>
        </row>
        <row r="611">
          <cell r="D611" t="str">
            <v>MEM-PRO-010-MDU-AEQ-7003</v>
          </cell>
          <cell r="E611" t="str">
            <v>MMDU-#2 FLAKE BIN HOPPER</v>
          </cell>
          <cell r="F611" t="str">
            <v>shared systems</v>
          </cell>
          <cell r="G611" t="str">
            <v>OLD MDU</v>
          </cell>
          <cell r="H611" t="str">
            <v>ABANDONED EQUIPMENT</v>
          </cell>
          <cell r="I611" t="str">
            <v>Tank</v>
          </cell>
          <cell r="J611"/>
          <cell r="K611"/>
          <cell r="L611"/>
          <cell r="M611"/>
          <cell r="N611"/>
          <cell r="O611"/>
          <cell r="P611"/>
          <cell r="Q611"/>
          <cell r="R611"/>
          <cell r="S611"/>
          <cell r="T611"/>
          <cell r="U611">
            <v>9</v>
          </cell>
          <cell r="V611" t="str">
            <v>Run to Failure</v>
          </cell>
          <cell r="W611" t="str">
            <v>do not have</v>
          </cell>
        </row>
        <row r="612">
          <cell r="D612" t="str">
            <v>MEM-PRO-010-MDU-AEQ-7004</v>
          </cell>
          <cell r="E612" t="str">
            <v>MMDU-#2 &amp; #4 FLAKE BIN CYCLONE</v>
          </cell>
          <cell r="F612" t="str">
            <v>shared systems</v>
          </cell>
          <cell r="G612" t="str">
            <v>OLD MDU</v>
          </cell>
          <cell r="H612" t="str">
            <v>ABANDONED EQUIPMENT</v>
          </cell>
          <cell r="I612" t="str">
            <v>Cyclone</v>
          </cell>
          <cell r="J612"/>
          <cell r="K612"/>
          <cell r="L612"/>
          <cell r="M612"/>
          <cell r="N612"/>
          <cell r="O612"/>
          <cell r="P612"/>
          <cell r="Q612"/>
          <cell r="R612"/>
          <cell r="S612"/>
          <cell r="T612"/>
          <cell r="U612">
            <v>9</v>
          </cell>
          <cell r="V612" t="str">
            <v>Run to Failure</v>
          </cell>
          <cell r="W612" t="str">
            <v>do not have</v>
          </cell>
        </row>
        <row r="613">
          <cell r="D613" t="str">
            <v>MEM-PRO-010-MDU-AEQ-7005</v>
          </cell>
          <cell r="E613" t="str">
            <v>MMDU-FLAKE BINS ASPIRATION DCE</v>
          </cell>
          <cell r="F613" t="str">
            <v>shared systems</v>
          </cell>
          <cell r="G613" t="str">
            <v>OLD MDU</v>
          </cell>
          <cell r="H613" t="str">
            <v>ABANDONED EQUIPMENT</v>
          </cell>
          <cell r="I613" t="str">
            <v>Bag House</v>
          </cell>
          <cell r="J613"/>
          <cell r="K613"/>
          <cell r="L613"/>
          <cell r="M613"/>
          <cell r="N613"/>
          <cell r="O613"/>
          <cell r="P613"/>
          <cell r="Q613"/>
          <cell r="R613"/>
          <cell r="S613"/>
          <cell r="T613"/>
          <cell r="U613">
            <v>9</v>
          </cell>
          <cell r="V613" t="str">
            <v>Run to Failure</v>
          </cell>
          <cell r="W613" t="str">
            <v>do not have</v>
          </cell>
        </row>
        <row r="614">
          <cell r="D614" t="str">
            <v>MEM-PRO-010-MDU-AEQ-7006</v>
          </cell>
          <cell r="E614" t="str">
            <v>MMDU-#2 FLAKE BIN R &amp; P GATE</v>
          </cell>
          <cell r="F614" t="str">
            <v>shared systems</v>
          </cell>
          <cell r="G614" t="str">
            <v>OLD MDU</v>
          </cell>
          <cell r="H614" t="str">
            <v>ABANDONED EQUIPMENT</v>
          </cell>
          <cell r="I614" t="str">
            <v>Valve, Control Linear Motion</v>
          </cell>
          <cell r="J614"/>
          <cell r="K614"/>
          <cell r="L614"/>
          <cell r="M614"/>
          <cell r="N614"/>
          <cell r="O614"/>
          <cell r="P614"/>
          <cell r="Q614"/>
          <cell r="R614"/>
          <cell r="S614"/>
          <cell r="T614"/>
          <cell r="U614">
            <v>9</v>
          </cell>
          <cell r="V614" t="str">
            <v>Run to Failure</v>
          </cell>
          <cell r="W614" t="str">
            <v>do not have</v>
          </cell>
        </row>
        <row r="615">
          <cell r="D615" t="str">
            <v>MEM-PRO-010-MDU-AEQ-7007</v>
          </cell>
          <cell r="E615" t="str">
            <v>MMDU-#4 FLAKE BIN R &amp; P GATE</v>
          </cell>
          <cell r="F615" t="str">
            <v>shared systems</v>
          </cell>
          <cell r="G615" t="str">
            <v>OLD MDU</v>
          </cell>
          <cell r="H615" t="str">
            <v>ABANDONED EQUIPMENT</v>
          </cell>
          <cell r="I615" t="str">
            <v>Valve, Control Linear Motion</v>
          </cell>
          <cell r="J615"/>
          <cell r="K615"/>
          <cell r="L615"/>
          <cell r="M615"/>
          <cell r="N615"/>
          <cell r="O615"/>
          <cell r="P615"/>
          <cell r="Q615"/>
          <cell r="R615"/>
          <cell r="S615"/>
          <cell r="T615"/>
          <cell r="U615">
            <v>9</v>
          </cell>
          <cell r="V615" t="str">
            <v>Run to Failure</v>
          </cell>
          <cell r="W615" t="str">
            <v>do not have</v>
          </cell>
        </row>
        <row r="616">
          <cell r="D616" t="str">
            <v>MEM-PRO-010-MDU-AEQ-7011</v>
          </cell>
          <cell r="E616" t="str">
            <v>MMDU-#4 75T FLAKE BIN</v>
          </cell>
          <cell r="F616" t="str">
            <v>shared systems</v>
          </cell>
          <cell r="G616" t="str">
            <v>OLD MDU</v>
          </cell>
          <cell r="H616" t="str">
            <v>ABANDONED EQUIPMENT</v>
          </cell>
          <cell r="I616" t="str">
            <v>Tank</v>
          </cell>
          <cell r="J616"/>
          <cell r="K616"/>
          <cell r="L616"/>
          <cell r="M616"/>
          <cell r="N616"/>
          <cell r="O616"/>
          <cell r="P616"/>
          <cell r="Q616"/>
          <cell r="R616"/>
          <cell r="S616"/>
          <cell r="T616"/>
          <cell r="U616">
            <v>9</v>
          </cell>
          <cell r="V616" t="str">
            <v>Run to Failure</v>
          </cell>
          <cell r="W616" t="str">
            <v>do not have</v>
          </cell>
        </row>
        <row r="617">
          <cell r="D617" t="str">
            <v>MEM-PRO-010-MDU-AEQ-7015</v>
          </cell>
          <cell r="E617" t="str">
            <v>MMDU-#2 &amp; #4 WHOLE FLAKE COLLECTOR RJ</v>
          </cell>
          <cell r="F617" t="str">
            <v>shared systems</v>
          </cell>
          <cell r="G617" t="str">
            <v>OLD MDU</v>
          </cell>
          <cell r="H617" t="str">
            <v>ABANDONED EQUIPMENT</v>
          </cell>
          <cell r="I617" t="str">
            <v>Tank</v>
          </cell>
          <cell r="J617"/>
          <cell r="K617"/>
          <cell r="L617"/>
          <cell r="M617"/>
          <cell r="N617"/>
          <cell r="O617"/>
          <cell r="P617"/>
          <cell r="Q617"/>
          <cell r="R617"/>
          <cell r="S617"/>
          <cell r="T617"/>
          <cell r="U617">
            <v>9</v>
          </cell>
          <cell r="V617" t="str">
            <v>Run to Failure</v>
          </cell>
          <cell r="W617" t="str">
            <v>do not have</v>
          </cell>
        </row>
        <row r="618">
          <cell r="D618" t="str">
            <v>MEM-PRO-010-MDU-AEQ-7017</v>
          </cell>
          <cell r="E618" t="str">
            <v>MMDU-FLAKE BIN #2 BOTTOM VIBRATOR</v>
          </cell>
          <cell r="F618" t="str">
            <v>shared systems</v>
          </cell>
          <cell r="G618" t="str">
            <v>OLD MDU</v>
          </cell>
          <cell r="H618" t="str">
            <v>ABANDONED EQUIPMENT</v>
          </cell>
          <cell r="I618"/>
          <cell r="J618"/>
          <cell r="K618"/>
          <cell r="L618"/>
          <cell r="M618"/>
          <cell r="N618"/>
          <cell r="O618"/>
          <cell r="P618"/>
          <cell r="Q618"/>
          <cell r="R618"/>
          <cell r="S618"/>
          <cell r="T618"/>
          <cell r="U618">
            <v>9</v>
          </cell>
          <cell r="V618" t="str">
            <v>Run to Failure</v>
          </cell>
          <cell r="W618" t="str">
            <v>do not have</v>
          </cell>
        </row>
        <row r="619">
          <cell r="D619" t="str">
            <v>MEM-PRO-010-MDU-AEQ-7025</v>
          </cell>
          <cell r="E619" t="str">
            <v>MMDU-ASP. DCE GROUND FLAKE COLLECTOR</v>
          </cell>
          <cell r="F619" t="str">
            <v>shared systems</v>
          </cell>
          <cell r="G619" t="str">
            <v>OLD MDU</v>
          </cell>
          <cell r="H619" t="str">
            <v>ABANDONED EQUIPMENT</v>
          </cell>
          <cell r="I619" t="str">
            <v>Tank</v>
          </cell>
          <cell r="J619"/>
          <cell r="K619"/>
          <cell r="L619"/>
          <cell r="M619"/>
          <cell r="N619"/>
          <cell r="O619"/>
          <cell r="P619"/>
          <cell r="Q619"/>
          <cell r="R619"/>
          <cell r="S619"/>
          <cell r="T619"/>
          <cell r="U619">
            <v>9</v>
          </cell>
          <cell r="V619" t="str">
            <v>Run to Failure</v>
          </cell>
          <cell r="W619" t="str">
            <v>do not have</v>
          </cell>
        </row>
        <row r="620">
          <cell r="D620" t="str">
            <v>MEM-PRO-010-MDU-AEQ-7027</v>
          </cell>
          <cell r="E620" t="str">
            <v>MMDU-1 TON WHOLE FLAKE SURGE BIN</v>
          </cell>
          <cell r="F620" t="str">
            <v>shared systems</v>
          </cell>
          <cell r="G620" t="str">
            <v>OLD MDU</v>
          </cell>
          <cell r="H620" t="str">
            <v>ABANDONED EQUIPMENT</v>
          </cell>
          <cell r="I620" t="str">
            <v>Tank</v>
          </cell>
          <cell r="J620"/>
          <cell r="K620"/>
          <cell r="L620"/>
          <cell r="M620"/>
          <cell r="N620"/>
          <cell r="O620"/>
          <cell r="P620"/>
          <cell r="Q620"/>
          <cell r="R620"/>
          <cell r="S620"/>
          <cell r="T620"/>
          <cell r="U620">
            <v>9</v>
          </cell>
          <cell r="V620" t="str">
            <v>Run to Failure</v>
          </cell>
          <cell r="W620" t="str">
            <v>do not have</v>
          </cell>
        </row>
        <row r="621">
          <cell r="D621" t="str">
            <v>MEM-PRO-010-MDU-AEQ-7028</v>
          </cell>
          <cell r="E621" t="str">
            <v>MMDU-1 TON SURGE BIN R &amp; P GATE</v>
          </cell>
          <cell r="F621" t="str">
            <v>shared systems</v>
          </cell>
          <cell r="G621" t="str">
            <v>OLD MDU</v>
          </cell>
          <cell r="H621" t="str">
            <v>ABANDONED EQUIPMENT</v>
          </cell>
          <cell r="I621" t="str">
            <v>Valve, Control Linear Motion</v>
          </cell>
          <cell r="J621"/>
          <cell r="K621"/>
          <cell r="L621"/>
          <cell r="M621"/>
          <cell r="N621"/>
          <cell r="O621"/>
          <cell r="P621"/>
          <cell r="Q621"/>
          <cell r="R621"/>
          <cell r="S621"/>
          <cell r="T621"/>
          <cell r="U621">
            <v>9</v>
          </cell>
          <cell r="V621" t="str">
            <v>Run to Failure</v>
          </cell>
          <cell r="W621" t="str">
            <v>do not have</v>
          </cell>
        </row>
        <row r="622">
          <cell r="D622" t="str">
            <v>MEM-PRO-010-MDU-AEQ-7029</v>
          </cell>
          <cell r="E622" t="str">
            <v>MMDU-1 TON SURGE BIN ACRISON FEEDER</v>
          </cell>
          <cell r="F622" t="str">
            <v>shared systems</v>
          </cell>
          <cell r="G622" t="str">
            <v>OLD MDU</v>
          </cell>
          <cell r="H622" t="str">
            <v>ABANDONED EQUIPMENT</v>
          </cell>
          <cell r="I622" t="str">
            <v>Motor AC</v>
          </cell>
          <cell r="J622"/>
          <cell r="K622"/>
          <cell r="L622"/>
          <cell r="M622"/>
          <cell r="N622"/>
          <cell r="O622"/>
          <cell r="P622"/>
          <cell r="Q622"/>
          <cell r="R622"/>
          <cell r="S622"/>
          <cell r="T622"/>
          <cell r="U622">
            <v>9</v>
          </cell>
          <cell r="V622" t="str">
            <v>Run to Failure</v>
          </cell>
          <cell r="W622" t="str">
            <v>do not have</v>
          </cell>
        </row>
        <row r="623">
          <cell r="D623" t="str">
            <v>MEM-PRO-010-MDU-AEQ-7030</v>
          </cell>
          <cell r="E623" t="str">
            <v>MMDU-GRINDER INFEED HOPPER</v>
          </cell>
          <cell r="F623" t="str">
            <v>shared systems</v>
          </cell>
          <cell r="G623" t="str">
            <v>OLD MDU</v>
          </cell>
          <cell r="H623" t="str">
            <v>ABANDONED EQUIPMENT</v>
          </cell>
          <cell r="I623"/>
          <cell r="J623"/>
          <cell r="K623"/>
          <cell r="L623"/>
          <cell r="M623"/>
          <cell r="N623"/>
          <cell r="O623"/>
          <cell r="P623"/>
          <cell r="Q623"/>
          <cell r="R623"/>
          <cell r="S623"/>
          <cell r="T623"/>
          <cell r="U623">
            <v>9</v>
          </cell>
          <cell r="V623" t="str">
            <v>Run to Failure</v>
          </cell>
          <cell r="W623" t="str">
            <v>do not have</v>
          </cell>
        </row>
        <row r="624">
          <cell r="D624" t="str">
            <v>MEM-PRO-010-MDU-AEQ-7031</v>
          </cell>
          <cell r="E624" t="str">
            <v>MMDU-GRINDER INFEED HOPPER MAGNETS</v>
          </cell>
          <cell r="F624" t="str">
            <v>shared systems</v>
          </cell>
          <cell r="G624" t="str">
            <v>OLD MDU</v>
          </cell>
          <cell r="H624" t="str">
            <v>ABANDONED EQUIPMENT</v>
          </cell>
          <cell r="I624" t="str">
            <v>Separator, Magnetic</v>
          </cell>
          <cell r="J624"/>
          <cell r="K624"/>
          <cell r="L624"/>
          <cell r="M624"/>
          <cell r="N624"/>
          <cell r="O624"/>
          <cell r="P624"/>
          <cell r="Q624"/>
          <cell r="R624"/>
          <cell r="S624"/>
          <cell r="T624"/>
          <cell r="U624">
            <v>9</v>
          </cell>
          <cell r="V624" t="str">
            <v>Run to Failure</v>
          </cell>
          <cell r="W624" t="str">
            <v>do not have</v>
          </cell>
        </row>
        <row r="625">
          <cell r="D625" t="str">
            <v>MEM-PRO-010-MDU-AEQ-7033</v>
          </cell>
          <cell r="E625" t="str">
            <v>MMDU-#4 FLAKE BIN BOTTOM VIBRATOR</v>
          </cell>
          <cell r="F625" t="str">
            <v>shared systems</v>
          </cell>
          <cell r="G625" t="str">
            <v>OLD MDU</v>
          </cell>
          <cell r="H625" t="str">
            <v>ABANDONED EQUIPMENT</v>
          </cell>
          <cell r="I625"/>
          <cell r="J625"/>
          <cell r="K625"/>
          <cell r="L625"/>
          <cell r="M625"/>
          <cell r="N625"/>
          <cell r="O625"/>
          <cell r="P625"/>
          <cell r="Q625"/>
          <cell r="R625"/>
          <cell r="S625"/>
          <cell r="T625"/>
          <cell r="U625">
            <v>9</v>
          </cell>
          <cell r="V625" t="str">
            <v>Run to Failure</v>
          </cell>
          <cell r="W625" t="str">
            <v>do not have</v>
          </cell>
        </row>
        <row r="626">
          <cell r="D626" t="str">
            <v>MEM-PRO-010-MDU-AEQ-7034</v>
          </cell>
          <cell r="E626" t="str">
            <v>MMDU-GRINDER DISCH HI PRESS SW</v>
          </cell>
          <cell r="F626" t="str">
            <v>shared systems</v>
          </cell>
          <cell r="G626" t="str">
            <v>OLD MDU</v>
          </cell>
          <cell r="H626" t="str">
            <v>ABANDONED EQUIPMENT</v>
          </cell>
          <cell r="I626" t="str">
            <v>Pressure Switch</v>
          </cell>
          <cell r="J626"/>
          <cell r="K626"/>
          <cell r="L626"/>
          <cell r="M626"/>
          <cell r="N626"/>
          <cell r="O626"/>
          <cell r="P626"/>
          <cell r="Q626"/>
          <cell r="R626"/>
          <cell r="S626"/>
          <cell r="T626"/>
          <cell r="U626">
            <v>9</v>
          </cell>
          <cell r="V626" t="str">
            <v>Run to Failure</v>
          </cell>
          <cell r="W626" t="str">
            <v>do not have</v>
          </cell>
        </row>
        <row r="627">
          <cell r="D627" t="str">
            <v>MEM-PRO-010-MDU-AEQ-7036</v>
          </cell>
          <cell r="E627" t="str">
            <v>MMDU-S PACKER CSX FLK ASP COLLECTOR</v>
          </cell>
          <cell r="F627" t="str">
            <v>shared systems</v>
          </cell>
          <cell r="G627" t="str">
            <v>OLD MDU</v>
          </cell>
          <cell r="H627" t="str">
            <v>ABANDONED EQUIPMENT</v>
          </cell>
          <cell r="I627" t="str">
            <v>Temperature Transmitter RTD/TC</v>
          </cell>
          <cell r="J627"/>
          <cell r="K627"/>
          <cell r="L627"/>
          <cell r="M627"/>
          <cell r="N627"/>
          <cell r="O627"/>
          <cell r="P627"/>
          <cell r="Q627"/>
          <cell r="R627"/>
          <cell r="S627"/>
          <cell r="T627"/>
          <cell r="U627">
            <v>9</v>
          </cell>
          <cell r="V627" t="str">
            <v>Run to Failure</v>
          </cell>
          <cell r="W627" t="str">
            <v>do not have</v>
          </cell>
        </row>
        <row r="628">
          <cell r="D628" t="str">
            <v>MEM-PRO-010-MDU-AEQ-7041</v>
          </cell>
          <cell r="E628" t="str">
            <v>MMDU-10T GRND FLKE SURGE BIN BATCH SCALE</v>
          </cell>
          <cell r="F628" t="str">
            <v>shared systems</v>
          </cell>
          <cell r="G628" t="str">
            <v>OLD MDU</v>
          </cell>
          <cell r="H628" t="str">
            <v>ABANDONED EQUIPMENT</v>
          </cell>
          <cell r="I628" t="str">
            <v>Weight Scale</v>
          </cell>
          <cell r="J628"/>
          <cell r="K628"/>
          <cell r="L628"/>
          <cell r="M628"/>
          <cell r="N628"/>
          <cell r="O628"/>
          <cell r="P628"/>
          <cell r="Q628"/>
          <cell r="R628"/>
          <cell r="S628"/>
          <cell r="T628"/>
          <cell r="U628">
            <v>9</v>
          </cell>
          <cell r="V628" t="str">
            <v>Run to Failure</v>
          </cell>
          <cell r="W628" t="str">
            <v>do not have</v>
          </cell>
        </row>
        <row r="629">
          <cell r="D629" t="str">
            <v>MEM-PRO-010-MDU-AEQ-7042</v>
          </cell>
          <cell r="E629" t="str">
            <v>MMDU-10 TON GRND FLAKE SURGE BIN</v>
          </cell>
          <cell r="F629" t="str">
            <v>shared systems</v>
          </cell>
          <cell r="G629" t="str">
            <v>OLD MDU</v>
          </cell>
          <cell r="H629" t="str">
            <v>ABANDONED EQUIPMENT</v>
          </cell>
          <cell r="I629" t="str">
            <v>Temperature Switch, Filled-Sys</v>
          </cell>
          <cell r="J629"/>
          <cell r="K629"/>
          <cell r="L629"/>
          <cell r="M629"/>
          <cell r="N629"/>
          <cell r="O629"/>
          <cell r="P629"/>
          <cell r="Q629"/>
          <cell r="R629"/>
          <cell r="S629"/>
          <cell r="T629"/>
          <cell r="U629">
            <v>9</v>
          </cell>
          <cell r="V629" t="str">
            <v>Run to Failure</v>
          </cell>
          <cell r="W629" t="str">
            <v>do not have</v>
          </cell>
        </row>
        <row r="630">
          <cell r="D630" t="str">
            <v>MEM-PRO-010-MDU-AEQ-7057</v>
          </cell>
          <cell r="E630" t="str">
            <v>MMDU-7 TON SURGE BIN EXHAUST DAMPER</v>
          </cell>
          <cell r="F630" t="str">
            <v>shared systems</v>
          </cell>
          <cell r="G630" t="str">
            <v>OLD MDU</v>
          </cell>
          <cell r="H630" t="str">
            <v>ABANDONED EQUIPMENT</v>
          </cell>
          <cell r="I630" t="str">
            <v>Damper</v>
          </cell>
          <cell r="J630"/>
          <cell r="K630"/>
          <cell r="L630"/>
          <cell r="M630"/>
          <cell r="N630"/>
          <cell r="O630"/>
          <cell r="P630"/>
          <cell r="Q630"/>
          <cell r="R630"/>
          <cell r="S630"/>
          <cell r="T630"/>
          <cell r="U630">
            <v>9</v>
          </cell>
          <cell r="V630" t="str">
            <v>Run to Failure</v>
          </cell>
          <cell r="W630" t="str">
            <v>do not have</v>
          </cell>
        </row>
        <row r="631">
          <cell r="D631" t="str">
            <v>MEM-PRO-010-MDU-AEQ-7355</v>
          </cell>
          <cell r="E631" t="str">
            <v>MMDU-90 DEG WTR HH TO #1 CENTRIFUGE</v>
          </cell>
          <cell r="F631" t="str">
            <v>shared systems</v>
          </cell>
          <cell r="G631" t="str">
            <v>OLD MDU</v>
          </cell>
          <cell r="H631" t="str">
            <v>ABANDONED EQUIPMENT</v>
          </cell>
          <cell r="I631" t="str">
            <v>Valve, Power Actuated Block</v>
          </cell>
          <cell r="J631"/>
          <cell r="K631"/>
          <cell r="L631"/>
          <cell r="M631"/>
          <cell r="N631"/>
          <cell r="O631"/>
          <cell r="P631"/>
          <cell r="Q631"/>
          <cell r="R631"/>
          <cell r="S631"/>
          <cell r="T631"/>
          <cell r="U631">
            <v>9</v>
          </cell>
          <cell r="V631" t="str">
            <v>Run to Failure</v>
          </cell>
          <cell r="W631" t="str">
            <v>do not have</v>
          </cell>
        </row>
        <row r="632">
          <cell r="D632" t="str">
            <v>MEM-PRO-010-MDU-AEQ-7370</v>
          </cell>
          <cell r="E632" t="str">
            <v>MMDU-CHILL TANKS CIP RETURN VALVE</v>
          </cell>
          <cell r="F632" t="str">
            <v>shared systems</v>
          </cell>
          <cell r="G632" t="str">
            <v>OLD MDU</v>
          </cell>
          <cell r="H632" t="str">
            <v>ABANDONED EQUIPMENT</v>
          </cell>
          <cell r="I632" t="str">
            <v>Valve, Power Actuated Block</v>
          </cell>
          <cell r="J632"/>
          <cell r="K632"/>
          <cell r="L632"/>
          <cell r="M632"/>
          <cell r="N632"/>
          <cell r="O632"/>
          <cell r="P632"/>
          <cell r="Q632"/>
          <cell r="R632"/>
          <cell r="S632"/>
          <cell r="T632"/>
          <cell r="U632">
            <v>9</v>
          </cell>
          <cell r="V632" t="str">
            <v>Run to Failure</v>
          </cell>
          <cell r="W632" t="str">
            <v>do not have</v>
          </cell>
        </row>
        <row r="633">
          <cell r="D633" t="str">
            <v>MEM-PRO-010-MDU-AEQ-7374</v>
          </cell>
          <cell r="E633" t="str">
            <v>MMDU-CHILL TK #1 DISCH CIP DIVERT BLEED</v>
          </cell>
          <cell r="F633" t="str">
            <v>shared systems</v>
          </cell>
          <cell r="G633" t="str">
            <v>OLD MDU</v>
          </cell>
          <cell r="H633" t="str">
            <v>ABANDONED EQUIPMENT</v>
          </cell>
          <cell r="I633" t="str">
            <v>Valve, Power Actuated Block</v>
          </cell>
          <cell r="J633"/>
          <cell r="K633"/>
          <cell r="L633"/>
          <cell r="M633"/>
          <cell r="N633"/>
          <cell r="O633"/>
          <cell r="P633"/>
          <cell r="Q633"/>
          <cell r="R633"/>
          <cell r="S633"/>
          <cell r="T633"/>
          <cell r="U633">
            <v>9</v>
          </cell>
          <cell r="V633" t="str">
            <v>Run to Failure</v>
          </cell>
          <cell r="W633" t="str">
            <v>do not have</v>
          </cell>
        </row>
        <row r="634">
          <cell r="D634" t="str">
            <v>MEM-PRO-010-MDU-AEQ-7375</v>
          </cell>
          <cell r="E634" t="str">
            <v>MMDU-CHILL TK #2 DISCH CIP DIVERT BLEED</v>
          </cell>
          <cell r="F634" t="str">
            <v>shared systems</v>
          </cell>
          <cell r="G634" t="str">
            <v>OLD MDU</v>
          </cell>
          <cell r="H634" t="str">
            <v>ABANDONED EQUIPMENT</v>
          </cell>
          <cell r="I634" t="str">
            <v>Valve, Power Actuated Block</v>
          </cell>
          <cell r="J634"/>
          <cell r="K634"/>
          <cell r="L634"/>
          <cell r="M634"/>
          <cell r="N634"/>
          <cell r="O634"/>
          <cell r="P634"/>
          <cell r="Q634"/>
          <cell r="R634"/>
          <cell r="S634"/>
          <cell r="T634"/>
          <cell r="U634">
            <v>9</v>
          </cell>
          <cell r="V634" t="str">
            <v>Run to Failure</v>
          </cell>
          <cell r="W634" t="str">
            <v>do not have</v>
          </cell>
        </row>
        <row r="635">
          <cell r="D635" t="str">
            <v>MEM-PRO-010-MDU-AEQ-7389</v>
          </cell>
          <cell r="E635" t="str">
            <v>MMDU-MDU CHILL TK #1 CIP BLOCK VLV</v>
          </cell>
          <cell r="F635" t="str">
            <v>shared systems</v>
          </cell>
          <cell r="G635" t="str">
            <v>OLD MDU</v>
          </cell>
          <cell r="H635" t="str">
            <v>ABANDONED EQUIPMENT</v>
          </cell>
          <cell r="I635" t="str">
            <v>Valve, Power Actuated Block</v>
          </cell>
          <cell r="J635"/>
          <cell r="K635"/>
          <cell r="L635"/>
          <cell r="M635"/>
          <cell r="N635"/>
          <cell r="O635"/>
          <cell r="P635"/>
          <cell r="Q635"/>
          <cell r="R635"/>
          <cell r="S635"/>
          <cell r="T635"/>
          <cell r="U635">
            <v>9</v>
          </cell>
          <cell r="V635" t="str">
            <v>Run to Failure</v>
          </cell>
          <cell r="W635" t="str">
            <v>do not have</v>
          </cell>
        </row>
        <row r="636">
          <cell r="D636" t="str">
            <v>MEM-PRO-010-MDU-AEQ-7390</v>
          </cell>
          <cell r="E636" t="str">
            <v>MMDU-MDU CHILL TK #2 CIP BLOCK VLV</v>
          </cell>
          <cell r="F636" t="str">
            <v>shared systems</v>
          </cell>
          <cell r="G636" t="str">
            <v>OLD MDU</v>
          </cell>
          <cell r="H636" t="str">
            <v>ABANDONED EQUIPMENT</v>
          </cell>
          <cell r="I636" t="str">
            <v>Valve, Power Actuated Block</v>
          </cell>
          <cell r="J636"/>
          <cell r="K636"/>
          <cell r="L636"/>
          <cell r="M636"/>
          <cell r="N636"/>
          <cell r="O636"/>
          <cell r="P636"/>
          <cell r="Q636"/>
          <cell r="R636"/>
          <cell r="S636"/>
          <cell r="T636"/>
          <cell r="U636">
            <v>9</v>
          </cell>
          <cell r="V636" t="str">
            <v>Run to Failure</v>
          </cell>
          <cell r="W636" t="str">
            <v>do not have</v>
          </cell>
        </row>
        <row r="637">
          <cell r="D637" t="str">
            <v>MEM-PRO-010-MDU-AEQ-7404</v>
          </cell>
          <cell r="E637" t="str">
            <v>MMDU-E/W CHILLER TANKS DIVERTER VALVE</v>
          </cell>
          <cell r="F637" t="str">
            <v>shared systems</v>
          </cell>
          <cell r="G637" t="str">
            <v>OLD MDU</v>
          </cell>
          <cell r="H637" t="str">
            <v>ABANDONED EQUIPMENT</v>
          </cell>
          <cell r="I637" t="str">
            <v>Valve, Power Actuated Block</v>
          </cell>
          <cell r="J637"/>
          <cell r="K637"/>
          <cell r="L637"/>
          <cell r="M637"/>
          <cell r="N637"/>
          <cell r="O637"/>
          <cell r="P637"/>
          <cell r="Q637"/>
          <cell r="R637"/>
          <cell r="S637"/>
          <cell r="T637"/>
          <cell r="U637">
            <v>9</v>
          </cell>
          <cell r="V637" t="str">
            <v>Run to Failure</v>
          </cell>
          <cell r="W637" t="str">
            <v>do not have</v>
          </cell>
        </row>
        <row r="638">
          <cell r="D638" t="str">
            <v>MEM-PRO-010-MDU-AEQ-7405</v>
          </cell>
          <cell r="E638" t="str">
            <v>MMDU-WEST CHILL TK SEWER DIVERTER VALVE</v>
          </cell>
          <cell r="F638" t="str">
            <v>shared systems</v>
          </cell>
          <cell r="G638" t="str">
            <v>OLD MDU</v>
          </cell>
          <cell r="H638" t="str">
            <v>ABANDONED EQUIPMENT</v>
          </cell>
          <cell r="I638" t="str">
            <v>Valve, Power Actuated Block</v>
          </cell>
          <cell r="J638"/>
          <cell r="K638"/>
          <cell r="L638"/>
          <cell r="M638"/>
          <cell r="N638"/>
          <cell r="O638"/>
          <cell r="P638"/>
          <cell r="Q638"/>
          <cell r="R638"/>
          <cell r="S638"/>
          <cell r="T638"/>
          <cell r="U638">
            <v>9</v>
          </cell>
          <cell r="V638" t="str">
            <v>Run to Failure</v>
          </cell>
          <cell r="W638" t="str">
            <v>do not have</v>
          </cell>
        </row>
        <row r="639">
          <cell r="D639" t="str">
            <v>MEM-PRO-010-MDU-AEQ-7406</v>
          </cell>
          <cell r="E639" t="str">
            <v>MMDU-EAST CHILL TK SEWER DIVERTER VALVE</v>
          </cell>
          <cell r="F639" t="str">
            <v>shared systems</v>
          </cell>
          <cell r="G639" t="str">
            <v>OLD MDU</v>
          </cell>
          <cell r="H639" t="str">
            <v>ABANDONED EQUIPMENT</v>
          </cell>
          <cell r="I639" t="str">
            <v>Valve, Power Actuated Block</v>
          </cell>
          <cell r="J639"/>
          <cell r="K639"/>
          <cell r="L639"/>
          <cell r="M639"/>
          <cell r="N639"/>
          <cell r="O639"/>
          <cell r="P639"/>
          <cell r="Q639"/>
          <cell r="R639"/>
          <cell r="S639"/>
          <cell r="T639"/>
          <cell r="U639">
            <v>9</v>
          </cell>
          <cell r="V639" t="str">
            <v>Run to Failure</v>
          </cell>
          <cell r="W639" t="str">
            <v>do not have</v>
          </cell>
        </row>
        <row r="640">
          <cell r="D640" t="str">
            <v>MEM-PRO-010-MDU-AEQ-7409</v>
          </cell>
          <cell r="E640" t="str">
            <v>MMDU-#1 CHILL TK LEVEL X-MTR</v>
          </cell>
          <cell r="F640" t="str">
            <v>shared systems</v>
          </cell>
          <cell r="G640" t="str">
            <v>OLD MDU</v>
          </cell>
          <cell r="H640" t="str">
            <v>ABANDONED EQUIPMENT</v>
          </cell>
          <cell r="I640" t="str">
            <v>Tank</v>
          </cell>
          <cell r="J640"/>
          <cell r="K640"/>
          <cell r="L640"/>
          <cell r="M640"/>
          <cell r="N640"/>
          <cell r="O640"/>
          <cell r="P640"/>
          <cell r="Q640"/>
          <cell r="R640"/>
          <cell r="S640"/>
          <cell r="T640"/>
          <cell r="U640">
            <v>9</v>
          </cell>
          <cell r="V640" t="str">
            <v>Run to Failure</v>
          </cell>
          <cell r="W640" t="str">
            <v>do not have</v>
          </cell>
        </row>
        <row r="641">
          <cell r="D641" t="str">
            <v>MEM-PRO-010-MDU-AEQ-7410</v>
          </cell>
          <cell r="E641" t="str">
            <v>MMDU-#2 E CHILL TK LEVEL X-MTR</v>
          </cell>
          <cell r="F641" t="str">
            <v>shared systems</v>
          </cell>
          <cell r="G641" t="str">
            <v>OLD MDU</v>
          </cell>
          <cell r="H641" t="str">
            <v>ABANDONED EQUIPMENT</v>
          </cell>
          <cell r="I641" t="str">
            <v>Tank</v>
          </cell>
          <cell r="J641"/>
          <cell r="K641"/>
          <cell r="L641"/>
          <cell r="M641"/>
          <cell r="N641"/>
          <cell r="O641"/>
          <cell r="P641"/>
          <cell r="Q641"/>
          <cell r="R641"/>
          <cell r="S641"/>
          <cell r="T641"/>
          <cell r="U641">
            <v>9</v>
          </cell>
          <cell r="V641" t="str">
            <v>Run to Failure</v>
          </cell>
          <cell r="W641" t="str">
            <v>do not have</v>
          </cell>
        </row>
        <row r="642">
          <cell r="D642" t="str">
            <v>MEM-PRO-010-MDU-AEQ-7411</v>
          </cell>
          <cell r="E642" t="str">
            <v>MMDU-E CHILL TK #2 DISCH CIP SHUT-OFF VL</v>
          </cell>
          <cell r="F642" t="str">
            <v>shared systems</v>
          </cell>
          <cell r="G642" t="str">
            <v>OLD MDU</v>
          </cell>
          <cell r="H642" t="str">
            <v>ABANDONED EQUIPMENT</v>
          </cell>
          <cell r="I642" t="str">
            <v>Valve, Power Actuated Block</v>
          </cell>
          <cell r="J642"/>
          <cell r="K642"/>
          <cell r="L642"/>
          <cell r="M642"/>
          <cell r="N642"/>
          <cell r="O642"/>
          <cell r="P642"/>
          <cell r="Q642"/>
          <cell r="R642"/>
          <cell r="S642"/>
          <cell r="T642"/>
          <cell r="U642">
            <v>9</v>
          </cell>
          <cell r="V642" t="str">
            <v>Run to Failure</v>
          </cell>
          <cell r="W642" t="str">
            <v>do not have</v>
          </cell>
        </row>
        <row r="643">
          <cell r="D643" t="str">
            <v>MEM-PRO-010-MDU-AEQ-7412</v>
          </cell>
          <cell r="E643" t="str">
            <v>MMDU-W CHILL TK #1 DISCH CIP SHUT-OFF VL</v>
          </cell>
          <cell r="F643" t="str">
            <v>shared systems</v>
          </cell>
          <cell r="G643" t="str">
            <v>OLD MDU</v>
          </cell>
          <cell r="H643" t="str">
            <v>ABANDONED EQUIPMENT</v>
          </cell>
          <cell r="I643" t="str">
            <v>Valve, Power Actuated Block</v>
          </cell>
          <cell r="J643"/>
          <cell r="K643"/>
          <cell r="L643"/>
          <cell r="M643"/>
          <cell r="N643"/>
          <cell r="O643"/>
          <cell r="P643"/>
          <cell r="Q643"/>
          <cell r="R643"/>
          <cell r="S643"/>
          <cell r="T643"/>
          <cell r="U643">
            <v>9</v>
          </cell>
          <cell r="V643" t="str">
            <v>Run to Failure</v>
          </cell>
          <cell r="W643" t="str">
            <v>do not have</v>
          </cell>
        </row>
        <row r="644">
          <cell r="D644" t="str">
            <v>MEM-PRO-010-MDU-AEQ-7414</v>
          </cell>
          <cell r="E644" t="str">
            <v>MMDU-WELL WTR FLOWMETER TO DISCH CHILL T</v>
          </cell>
          <cell r="F644" t="str">
            <v>shared systems</v>
          </cell>
          <cell r="G644" t="str">
            <v>OLD MDU</v>
          </cell>
          <cell r="H644" t="str">
            <v>ABANDONED EQUIPMENT</v>
          </cell>
          <cell r="I644" t="str">
            <v>Flowmeter, Magnetic</v>
          </cell>
          <cell r="J644"/>
          <cell r="K644"/>
          <cell r="L644"/>
          <cell r="M644"/>
          <cell r="N644"/>
          <cell r="O644"/>
          <cell r="P644"/>
          <cell r="Q644"/>
          <cell r="R644"/>
          <cell r="S644"/>
          <cell r="T644"/>
          <cell r="U644">
            <v>9</v>
          </cell>
          <cell r="V644" t="str">
            <v>Run to Failure</v>
          </cell>
          <cell r="W644" t="str">
            <v>do not have</v>
          </cell>
        </row>
        <row r="645">
          <cell r="D645" t="str">
            <v>MEM-PRO-010-MDU-AEQ-7439</v>
          </cell>
          <cell r="E645" t="str">
            <v>MMDU-AFC DUST HOOD DUMP STATION</v>
          </cell>
          <cell r="F645" t="str">
            <v>shared systems</v>
          </cell>
          <cell r="G645" t="str">
            <v>OLD MDU</v>
          </cell>
          <cell r="H645" t="str">
            <v>ABANDONED EQUIPMENT</v>
          </cell>
          <cell r="I645"/>
          <cell r="J645"/>
          <cell r="K645"/>
          <cell r="L645"/>
          <cell r="M645"/>
          <cell r="N645"/>
          <cell r="O645"/>
          <cell r="P645"/>
          <cell r="Q645"/>
          <cell r="R645"/>
          <cell r="S645"/>
          <cell r="T645"/>
          <cell r="U645">
            <v>9</v>
          </cell>
          <cell r="V645" t="str">
            <v>Run to Failure</v>
          </cell>
          <cell r="W645" t="str">
            <v>do not have</v>
          </cell>
        </row>
        <row r="646">
          <cell r="D646" t="str">
            <v>MEM-PRO-010-MDU-AEQ-7440</v>
          </cell>
          <cell r="E646" t="str">
            <v>MMDU-WET REWORK 120 FT3 SURGE BIN</v>
          </cell>
          <cell r="F646" t="str">
            <v>shared systems</v>
          </cell>
          <cell r="G646" t="str">
            <v>OLD MDU</v>
          </cell>
          <cell r="H646" t="str">
            <v>ABANDONED EQUIPMENT</v>
          </cell>
          <cell r="I646"/>
          <cell r="J646"/>
          <cell r="K646"/>
          <cell r="L646"/>
          <cell r="M646"/>
          <cell r="N646"/>
          <cell r="O646"/>
          <cell r="P646"/>
          <cell r="Q646"/>
          <cell r="R646"/>
          <cell r="S646"/>
          <cell r="T646"/>
          <cell r="U646">
            <v>9</v>
          </cell>
          <cell r="V646" t="str">
            <v>Run to Failure</v>
          </cell>
          <cell r="W646" t="str">
            <v>do not have</v>
          </cell>
        </row>
        <row r="647">
          <cell r="D647" t="str">
            <v>MEM-PRO-010-MDU-AEQ-7441</v>
          </cell>
          <cell r="E647" t="str">
            <v>MMDU-WET REWORK SURGE BIN HI LVL PROBE</v>
          </cell>
          <cell r="F647" t="str">
            <v>shared systems</v>
          </cell>
          <cell r="G647" t="str">
            <v>OLD MDU</v>
          </cell>
          <cell r="H647" t="str">
            <v>ABANDONED EQUIPMENT</v>
          </cell>
          <cell r="I647"/>
          <cell r="J647"/>
          <cell r="K647"/>
          <cell r="L647"/>
          <cell r="M647"/>
          <cell r="N647"/>
          <cell r="O647"/>
          <cell r="P647"/>
          <cell r="Q647"/>
          <cell r="R647"/>
          <cell r="S647"/>
          <cell r="T647"/>
          <cell r="U647">
            <v>9</v>
          </cell>
          <cell r="V647" t="str">
            <v>Run to Failure</v>
          </cell>
          <cell r="W647" t="str">
            <v>do not have</v>
          </cell>
        </row>
        <row r="648">
          <cell r="D648" t="str">
            <v>MEM-PRO-010-MDU-AEQ-7442</v>
          </cell>
          <cell r="E648" t="str">
            <v>MMDU-WET REWORK SURGE BIN LOW LVL PROBE</v>
          </cell>
          <cell r="F648" t="str">
            <v>shared systems</v>
          </cell>
          <cell r="G648" t="str">
            <v>OLD MDU</v>
          </cell>
          <cell r="H648" t="str">
            <v>ABANDONED EQUIPMENT</v>
          </cell>
          <cell r="I648"/>
          <cell r="J648"/>
          <cell r="K648"/>
          <cell r="L648"/>
          <cell r="M648"/>
          <cell r="N648"/>
          <cell r="O648"/>
          <cell r="P648"/>
          <cell r="Q648"/>
          <cell r="R648"/>
          <cell r="S648"/>
          <cell r="T648"/>
          <cell r="U648">
            <v>9</v>
          </cell>
          <cell r="V648" t="str">
            <v>Run to Failure</v>
          </cell>
          <cell r="W648" t="str">
            <v>do not have</v>
          </cell>
        </row>
        <row r="649">
          <cell r="D649" t="str">
            <v>MEM-PRO-010-MDU-AEQ-7443</v>
          </cell>
          <cell r="E649" t="str">
            <v>MMDU-WET REWORK T-60 K-TRON</v>
          </cell>
          <cell r="F649" t="str">
            <v>shared systems</v>
          </cell>
          <cell r="G649" t="str">
            <v>OLD MDU</v>
          </cell>
          <cell r="H649" t="str">
            <v>ABANDONED EQUIPMENT</v>
          </cell>
          <cell r="I649"/>
          <cell r="J649"/>
          <cell r="K649"/>
          <cell r="L649"/>
          <cell r="M649"/>
          <cell r="N649"/>
          <cell r="O649"/>
          <cell r="P649"/>
          <cell r="Q649"/>
          <cell r="R649"/>
          <cell r="S649"/>
          <cell r="T649"/>
          <cell r="U649">
            <v>9</v>
          </cell>
          <cell r="V649" t="str">
            <v>Run to Failure</v>
          </cell>
          <cell r="W649" t="str">
            <v>do not have</v>
          </cell>
        </row>
        <row r="650">
          <cell r="D650" t="str">
            <v>MEM-PRO-010-MDU-AEQ-7444</v>
          </cell>
          <cell r="E650" t="str">
            <v>MMDU-WET REWORK DEZURIK 6" KNIFE GATE</v>
          </cell>
          <cell r="F650" t="str">
            <v>shared systems</v>
          </cell>
          <cell r="G650" t="str">
            <v>OLD MDU</v>
          </cell>
          <cell r="H650" t="str">
            <v>ABANDONED EQUIPMENT</v>
          </cell>
          <cell r="I650"/>
          <cell r="J650"/>
          <cell r="K650"/>
          <cell r="L650"/>
          <cell r="M650"/>
          <cell r="N650"/>
          <cell r="O650"/>
          <cell r="P650"/>
          <cell r="Q650"/>
          <cell r="R650"/>
          <cell r="S650"/>
          <cell r="T650"/>
          <cell r="U650">
            <v>9</v>
          </cell>
          <cell r="V650" t="str">
            <v>Run to Failure</v>
          </cell>
          <cell r="W650" t="str">
            <v>do not have</v>
          </cell>
        </row>
        <row r="651">
          <cell r="D651" t="str">
            <v>MEM-PRO-010-MDU-AEQ-7482</v>
          </cell>
          <cell r="E651" t="str">
            <v>MMDU-REWORK LIQUVERTER PROD RECIEVER</v>
          </cell>
          <cell r="F651" t="str">
            <v>shared systems</v>
          </cell>
          <cell r="G651" t="str">
            <v>OLD MDU</v>
          </cell>
          <cell r="H651" t="str">
            <v>ABANDONED EQUIPMENT</v>
          </cell>
          <cell r="I651"/>
          <cell r="J651"/>
          <cell r="K651"/>
          <cell r="L651"/>
          <cell r="M651"/>
          <cell r="N651"/>
          <cell r="O651"/>
          <cell r="P651"/>
          <cell r="Q651"/>
          <cell r="R651"/>
          <cell r="S651"/>
          <cell r="T651"/>
          <cell r="U651">
            <v>9</v>
          </cell>
          <cell r="V651" t="str">
            <v>Run to Failure</v>
          </cell>
          <cell r="W651" t="str">
            <v>do not have</v>
          </cell>
        </row>
        <row r="652">
          <cell r="D652" t="str">
            <v>MEM-PRO-010-MDU-AEQ-7488</v>
          </cell>
          <cell r="E652" t="str">
            <v>MMDU-LIQUIVERTER KNIFE GATE</v>
          </cell>
          <cell r="F652" t="str">
            <v>shared systems</v>
          </cell>
          <cell r="G652" t="str">
            <v>OLD MDU</v>
          </cell>
          <cell r="H652" t="str">
            <v>ABANDONED EQUIPMENT</v>
          </cell>
          <cell r="I652"/>
          <cell r="J652"/>
          <cell r="K652"/>
          <cell r="L652"/>
          <cell r="M652"/>
          <cell r="N652"/>
          <cell r="O652"/>
          <cell r="P652"/>
          <cell r="Q652"/>
          <cell r="R652"/>
          <cell r="S652"/>
          <cell r="T652"/>
          <cell r="U652">
            <v>9</v>
          </cell>
          <cell r="V652" t="str">
            <v>Run to Failure</v>
          </cell>
          <cell r="W652" t="str">
            <v>do not have</v>
          </cell>
        </row>
        <row r="653">
          <cell r="D653" t="str">
            <v>MEM-PRO-010-MDU-AEQ-7605</v>
          </cell>
          <cell r="E653" t="str">
            <v>MMDU-E. COLL EXH VELOCITY PRESS XMTR</v>
          </cell>
          <cell r="F653" t="str">
            <v>shared systems</v>
          </cell>
          <cell r="G653" t="str">
            <v>OLD MDU</v>
          </cell>
          <cell r="H653" t="str">
            <v>ABANDONED EQUIPMENT</v>
          </cell>
          <cell r="I653"/>
          <cell r="J653"/>
          <cell r="K653"/>
          <cell r="L653"/>
          <cell r="M653"/>
          <cell r="N653"/>
          <cell r="O653"/>
          <cell r="P653"/>
          <cell r="Q653"/>
          <cell r="R653"/>
          <cell r="S653"/>
          <cell r="T653"/>
          <cell r="U653">
            <v>9</v>
          </cell>
          <cell r="V653" t="str">
            <v>Run to Failure</v>
          </cell>
          <cell r="W653" t="str">
            <v>do not have</v>
          </cell>
        </row>
        <row r="654">
          <cell r="D654" t="str">
            <v>MEM-PRO-010-MDU-AEQ-7606</v>
          </cell>
          <cell r="E654" t="str">
            <v>MMDU-W. COLL INLET VELOCITY PRESS XMTR</v>
          </cell>
          <cell r="F654" t="str">
            <v>shared systems</v>
          </cell>
          <cell r="G654" t="str">
            <v>OLD MDU</v>
          </cell>
          <cell r="H654" t="str">
            <v>ABANDONED EQUIPMENT</v>
          </cell>
          <cell r="I654"/>
          <cell r="J654"/>
          <cell r="K654"/>
          <cell r="L654"/>
          <cell r="M654"/>
          <cell r="N654"/>
          <cell r="O654"/>
          <cell r="P654"/>
          <cell r="Q654"/>
          <cell r="R654"/>
          <cell r="S654"/>
          <cell r="T654"/>
          <cell r="U654">
            <v>9</v>
          </cell>
          <cell r="V654" t="str">
            <v>Run to Failure</v>
          </cell>
          <cell r="W654" t="str">
            <v>do not have</v>
          </cell>
        </row>
        <row r="655">
          <cell r="D655" t="str">
            <v>MEM-PRO-010-MDU-AEQ-7607</v>
          </cell>
          <cell r="E655" t="str">
            <v>MMDU-E. COLL EXH VELOCITY PRESS XMTR</v>
          </cell>
          <cell r="F655" t="str">
            <v>shared systems</v>
          </cell>
          <cell r="G655" t="str">
            <v>OLD MDU</v>
          </cell>
          <cell r="H655" t="str">
            <v>ABANDONED EQUIPMENT</v>
          </cell>
          <cell r="I655"/>
          <cell r="J655"/>
          <cell r="K655"/>
          <cell r="L655"/>
          <cell r="M655"/>
          <cell r="N655"/>
          <cell r="O655"/>
          <cell r="P655"/>
          <cell r="Q655"/>
          <cell r="R655"/>
          <cell r="S655"/>
          <cell r="T655"/>
          <cell r="U655">
            <v>9</v>
          </cell>
          <cell r="V655" t="str">
            <v>Run to Failure</v>
          </cell>
          <cell r="W655" t="str">
            <v>do not have</v>
          </cell>
        </row>
        <row r="656">
          <cell r="D656" t="str">
            <v>MEM-PRO-010-MDU-AEQ-7609</v>
          </cell>
          <cell r="E656" t="str">
            <v>MMDU-E. COLLECTOR LEVEL SWITCH</v>
          </cell>
          <cell r="F656" t="str">
            <v>shared systems</v>
          </cell>
          <cell r="G656" t="str">
            <v>OLD MDU</v>
          </cell>
          <cell r="H656" t="str">
            <v>ABANDONED EQUIPMENT</v>
          </cell>
          <cell r="I656"/>
          <cell r="J656"/>
          <cell r="K656"/>
          <cell r="L656"/>
          <cell r="M656"/>
          <cell r="N656"/>
          <cell r="O656"/>
          <cell r="P656"/>
          <cell r="Q656"/>
          <cell r="R656"/>
          <cell r="S656"/>
          <cell r="T656"/>
          <cell r="U656">
            <v>9</v>
          </cell>
          <cell r="V656" t="str">
            <v>Run to Failure</v>
          </cell>
          <cell r="W656" t="str">
            <v>do not have</v>
          </cell>
        </row>
        <row r="657">
          <cell r="D657" t="str">
            <v>MEM-PRO-010-MDU-AEQ-7610</v>
          </cell>
          <cell r="E657" t="str">
            <v>MMDU-W. COLLECTOR LEVEL SWITCH</v>
          </cell>
          <cell r="F657" t="str">
            <v>shared systems</v>
          </cell>
          <cell r="G657" t="str">
            <v>OLD MDU</v>
          </cell>
          <cell r="H657" t="str">
            <v>ABANDONED EQUIPMENT</v>
          </cell>
          <cell r="I657"/>
          <cell r="J657"/>
          <cell r="K657"/>
          <cell r="L657"/>
          <cell r="M657"/>
          <cell r="N657"/>
          <cell r="O657"/>
          <cell r="P657"/>
          <cell r="Q657"/>
          <cell r="R657"/>
          <cell r="S657"/>
          <cell r="T657"/>
          <cell r="U657">
            <v>9</v>
          </cell>
          <cell r="V657" t="str">
            <v>Run to Failure</v>
          </cell>
          <cell r="W657" t="str">
            <v>do not have</v>
          </cell>
        </row>
        <row r="658">
          <cell r="D658" t="str">
            <v>MEM-PRO-010-MDU-AEQ-7613</v>
          </cell>
          <cell r="E658" t="str">
            <v>MMDU-S DRYER DISCH PRESS XMTR</v>
          </cell>
          <cell r="F658" t="str">
            <v>shared systems</v>
          </cell>
          <cell r="G658" t="str">
            <v>OLD MDU</v>
          </cell>
          <cell r="H658" t="str">
            <v>ABANDONED EQUIPMENT</v>
          </cell>
          <cell r="I658"/>
          <cell r="J658"/>
          <cell r="K658"/>
          <cell r="L658"/>
          <cell r="M658"/>
          <cell r="N658"/>
          <cell r="O658"/>
          <cell r="P658"/>
          <cell r="Q658"/>
          <cell r="R658"/>
          <cell r="S658"/>
          <cell r="T658"/>
          <cell r="U658">
            <v>9</v>
          </cell>
          <cell r="V658" t="str">
            <v>Run to Failure</v>
          </cell>
          <cell r="W658" t="str">
            <v>do not have</v>
          </cell>
        </row>
        <row r="659">
          <cell r="D659" t="str">
            <v>MEM-PRO-010-MDU-AEQ-7618</v>
          </cell>
          <cell r="E659" t="str">
            <v>MMDU-COLLECTOR #2 VELOCITY FLOW XMTR</v>
          </cell>
          <cell r="F659" t="str">
            <v>shared systems</v>
          </cell>
          <cell r="G659" t="str">
            <v>OLD MDU</v>
          </cell>
          <cell r="H659" t="str">
            <v>ABANDONED EQUIPMENT</v>
          </cell>
          <cell r="I659"/>
          <cell r="J659"/>
          <cell r="K659"/>
          <cell r="L659"/>
          <cell r="M659"/>
          <cell r="N659"/>
          <cell r="O659"/>
          <cell r="P659"/>
          <cell r="Q659"/>
          <cell r="R659"/>
          <cell r="S659"/>
          <cell r="T659"/>
          <cell r="U659">
            <v>9</v>
          </cell>
          <cell r="V659" t="str">
            <v>Run to Failure</v>
          </cell>
          <cell r="W659" t="str">
            <v>do not have</v>
          </cell>
        </row>
        <row r="660">
          <cell r="D660" t="str">
            <v>MEM-PRO-010-MDU-AEQ-7621</v>
          </cell>
          <cell r="E660" t="str">
            <v>MMDU-BLENDER RJ COLL j#2 INLET PRES XMTR</v>
          </cell>
          <cell r="F660" t="str">
            <v>shared systems</v>
          </cell>
          <cell r="G660" t="str">
            <v>OLD MDU</v>
          </cell>
          <cell r="H660" t="str">
            <v>ABANDONED EQUIPMENT</v>
          </cell>
          <cell r="I660"/>
          <cell r="J660"/>
          <cell r="K660"/>
          <cell r="L660"/>
          <cell r="M660"/>
          <cell r="N660"/>
          <cell r="O660"/>
          <cell r="P660"/>
          <cell r="Q660"/>
          <cell r="R660"/>
          <cell r="S660"/>
          <cell r="T660"/>
          <cell r="U660">
            <v>9</v>
          </cell>
          <cell r="V660" t="str">
            <v>Run to Failure</v>
          </cell>
          <cell r="W660" t="str">
            <v>do not have</v>
          </cell>
        </row>
        <row r="661">
          <cell r="D661" t="str">
            <v>MEM-PRO-010-MDU-AEQ-7624</v>
          </cell>
          <cell r="E661" t="str">
            <v>MMDU-BLENDER RJ COLL #2 LOW LEVEL IND.</v>
          </cell>
          <cell r="F661" t="str">
            <v>shared systems</v>
          </cell>
          <cell r="G661" t="str">
            <v>OLD MDU</v>
          </cell>
          <cell r="H661" t="str">
            <v>ABANDONED EQUIPMENT</v>
          </cell>
          <cell r="I661"/>
          <cell r="J661"/>
          <cell r="K661"/>
          <cell r="L661"/>
          <cell r="M661"/>
          <cell r="N661"/>
          <cell r="O661"/>
          <cell r="P661"/>
          <cell r="Q661"/>
          <cell r="R661"/>
          <cell r="S661"/>
          <cell r="T661"/>
          <cell r="U661">
            <v>9</v>
          </cell>
          <cell r="V661" t="str">
            <v>Run to Failure</v>
          </cell>
          <cell r="W661" t="str">
            <v>do not have</v>
          </cell>
        </row>
        <row r="662">
          <cell r="D662" t="str">
            <v>MEM-PRO-010-MDU-AEQ-7627</v>
          </cell>
          <cell r="E662" t="str">
            <v>MMDU-SURGE BIN HI/LOW LEVEL INDICATOR</v>
          </cell>
          <cell r="F662" t="str">
            <v>shared systems</v>
          </cell>
          <cell r="G662" t="str">
            <v>OLD MDU</v>
          </cell>
          <cell r="H662" t="str">
            <v>ABANDONED EQUIPMENT</v>
          </cell>
          <cell r="I662"/>
          <cell r="J662"/>
          <cell r="K662"/>
          <cell r="L662"/>
          <cell r="M662"/>
          <cell r="N662"/>
          <cell r="O662"/>
          <cell r="P662"/>
          <cell r="Q662"/>
          <cell r="R662"/>
          <cell r="S662"/>
          <cell r="T662"/>
          <cell r="U662">
            <v>9</v>
          </cell>
          <cell r="V662" t="str">
            <v>Run to Failure</v>
          </cell>
          <cell r="W662" t="str">
            <v>do not have</v>
          </cell>
        </row>
        <row r="663">
          <cell r="D663" t="str">
            <v>MEM-PRO-010-MDU-AEQ-7628</v>
          </cell>
          <cell r="E663" t="str">
            <v>MMDU-BLENDER SCALES</v>
          </cell>
          <cell r="F663" t="str">
            <v>shared systems</v>
          </cell>
          <cell r="G663" t="str">
            <v>OLD MDU</v>
          </cell>
          <cell r="H663" t="str">
            <v>ABANDONED EQUIPMENT</v>
          </cell>
          <cell r="I663"/>
          <cell r="J663"/>
          <cell r="K663"/>
          <cell r="L663"/>
          <cell r="M663"/>
          <cell r="N663"/>
          <cell r="O663"/>
          <cell r="P663"/>
          <cell r="Q663"/>
          <cell r="R663"/>
          <cell r="S663"/>
          <cell r="T663"/>
          <cell r="U663">
            <v>9</v>
          </cell>
          <cell r="V663" t="str">
            <v>Run to Failure</v>
          </cell>
          <cell r="W663" t="str">
            <v>do not have</v>
          </cell>
        </row>
        <row r="664">
          <cell r="D664" t="str">
            <v>MEM-PRO-010-MDU-AEQ-7633</v>
          </cell>
          <cell r="E664" t="str">
            <v>MMDU-SURGE BIN DISCHARGE DIVERT VALVE</v>
          </cell>
          <cell r="F664" t="str">
            <v>shared systems</v>
          </cell>
          <cell r="G664" t="str">
            <v>OLD MDU</v>
          </cell>
          <cell r="H664" t="str">
            <v>ABANDONED EQUIPMENT</v>
          </cell>
          <cell r="I664"/>
          <cell r="J664"/>
          <cell r="K664"/>
          <cell r="L664"/>
          <cell r="M664"/>
          <cell r="N664"/>
          <cell r="O664"/>
          <cell r="P664"/>
          <cell r="Q664"/>
          <cell r="R664"/>
          <cell r="S664"/>
          <cell r="T664"/>
          <cell r="U664">
            <v>9</v>
          </cell>
          <cell r="V664" t="str">
            <v>Run to Failure</v>
          </cell>
          <cell r="W664" t="str">
            <v>do not have</v>
          </cell>
        </row>
        <row r="665">
          <cell r="D665" t="str">
            <v>MEM-PRO-010-MDU-AEQ-7652</v>
          </cell>
          <cell r="E665" t="str">
            <v>MMDU-BLENDER RJ TURNHEAD DRIVE</v>
          </cell>
          <cell r="F665" t="str">
            <v>shared systems</v>
          </cell>
          <cell r="G665" t="str">
            <v>OLD MDU</v>
          </cell>
          <cell r="H665" t="str">
            <v>ABANDONED EQUIPMENT</v>
          </cell>
          <cell r="I665"/>
          <cell r="J665"/>
          <cell r="K665"/>
          <cell r="L665"/>
          <cell r="M665"/>
          <cell r="N665"/>
          <cell r="O665"/>
          <cell r="P665"/>
          <cell r="Q665"/>
          <cell r="R665"/>
          <cell r="S665"/>
          <cell r="T665"/>
          <cell r="U665">
            <v>9</v>
          </cell>
          <cell r="V665" t="str">
            <v>Run to Failure</v>
          </cell>
          <cell r="W665" t="str">
            <v>do not have</v>
          </cell>
        </row>
        <row r="666">
          <cell r="D666" t="str">
            <v>MEM-PRO-010-MDU-AEQ-7653</v>
          </cell>
          <cell r="E666" t="str">
            <v>MMDU-E. COLLECTOR TURNHEAD DRIVE</v>
          </cell>
          <cell r="F666" t="str">
            <v>shared systems</v>
          </cell>
          <cell r="G666" t="str">
            <v>OLD MDU</v>
          </cell>
          <cell r="H666" t="str">
            <v>ABANDONED EQUIPMENT</v>
          </cell>
          <cell r="I666"/>
          <cell r="J666"/>
          <cell r="K666"/>
          <cell r="L666"/>
          <cell r="M666"/>
          <cell r="N666"/>
          <cell r="O666"/>
          <cell r="P666"/>
          <cell r="Q666"/>
          <cell r="R666"/>
          <cell r="S666"/>
          <cell r="T666"/>
          <cell r="U666">
            <v>9</v>
          </cell>
          <cell r="V666" t="str">
            <v>Run to Failure</v>
          </cell>
          <cell r="W666" t="str">
            <v>do not have</v>
          </cell>
        </row>
        <row r="667">
          <cell r="D667" t="str">
            <v>MEM-PRO-010-MDU-AEQ-7654</v>
          </cell>
          <cell r="E667" t="str">
            <v>MMDU-W. COLLECTOR TURNHEAD DRIVE</v>
          </cell>
          <cell r="F667" t="str">
            <v>shared systems</v>
          </cell>
          <cell r="G667" t="str">
            <v>OLD MDU</v>
          </cell>
          <cell r="H667" t="str">
            <v>ABANDONED EQUIPMENT</v>
          </cell>
          <cell r="I667"/>
          <cell r="J667"/>
          <cell r="K667"/>
          <cell r="L667"/>
          <cell r="M667"/>
          <cell r="N667"/>
          <cell r="O667"/>
          <cell r="P667"/>
          <cell r="Q667"/>
          <cell r="R667"/>
          <cell r="S667"/>
          <cell r="T667"/>
          <cell r="U667">
            <v>9</v>
          </cell>
          <cell r="V667" t="str">
            <v>Run to Failure</v>
          </cell>
          <cell r="W667" t="str">
            <v>do not have</v>
          </cell>
        </row>
        <row r="668">
          <cell r="D668" t="str">
            <v>MEM-PRO-010-MDU-AEQ-7661</v>
          </cell>
          <cell r="E668" t="str">
            <v>MMDU-S. DRYER HEAT EXCH'R CIRCULATION</v>
          </cell>
          <cell r="F668" t="str">
            <v>shared systems</v>
          </cell>
          <cell r="G668" t="str">
            <v>OLD MDU</v>
          </cell>
          <cell r="H668" t="str">
            <v>ABANDONED EQUIPMENT</v>
          </cell>
          <cell r="I668"/>
          <cell r="J668"/>
          <cell r="K668"/>
          <cell r="L668"/>
          <cell r="M668"/>
          <cell r="N668"/>
          <cell r="O668"/>
          <cell r="P668"/>
          <cell r="Q668"/>
          <cell r="R668"/>
          <cell r="S668"/>
          <cell r="T668"/>
          <cell r="U668">
            <v>9</v>
          </cell>
          <cell r="V668" t="str">
            <v>Run to Failure</v>
          </cell>
          <cell r="W668" t="str">
            <v>do not have</v>
          </cell>
        </row>
        <row r="669">
          <cell r="D669" t="str">
            <v>MEM-PRO-010-MDU-AEQ-7663</v>
          </cell>
          <cell r="E669" t="str">
            <v>MMDU-E. COLLECTOR COMP AIR TK</v>
          </cell>
          <cell r="F669" t="str">
            <v>shared systems</v>
          </cell>
          <cell r="G669" t="str">
            <v>OLD MDU</v>
          </cell>
          <cell r="H669" t="str">
            <v>ABANDONED EQUIPMENT</v>
          </cell>
          <cell r="I669"/>
          <cell r="J669"/>
          <cell r="K669"/>
          <cell r="L669"/>
          <cell r="M669"/>
          <cell r="N669"/>
          <cell r="O669"/>
          <cell r="P669"/>
          <cell r="Q669"/>
          <cell r="R669"/>
          <cell r="S669"/>
          <cell r="T669"/>
          <cell r="U669">
            <v>9</v>
          </cell>
          <cell r="V669" t="str">
            <v>Run to Failure</v>
          </cell>
          <cell r="W669" t="str">
            <v>do not have</v>
          </cell>
        </row>
        <row r="670">
          <cell r="D670" t="str">
            <v>MEM-PRO-010-MDU-AEQ-7665</v>
          </cell>
          <cell r="E670" t="str">
            <v>MMDU-W. COLLECTOR COMP AIR TK</v>
          </cell>
          <cell r="F670" t="str">
            <v>shared systems</v>
          </cell>
          <cell r="G670" t="str">
            <v>OLD MDU</v>
          </cell>
          <cell r="H670" t="str">
            <v>ABANDONED EQUIPMENT</v>
          </cell>
          <cell r="I670"/>
          <cell r="J670"/>
          <cell r="K670"/>
          <cell r="L670"/>
          <cell r="M670"/>
          <cell r="N670"/>
          <cell r="O670"/>
          <cell r="P670"/>
          <cell r="Q670"/>
          <cell r="R670"/>
          <cell r="S670"/>
          <cell r="T670"/>
          <cell r="U670">
            <v>9</v>
          </cell>
          <cell r="V670" t="str">
            <v>Run to Failure</v>
          </cell>
          <cell r="W670" t="str">
            <v>do not have</v>
          </cell>
        </row>
        <row r="671">
          <cell r="D671" t="str">
            <v>MEM-PRO-010-MDU-AEQ-7708</v>
          </cell>
          <cell r="E671" t="str">
            <v>MMDU-SOUTH DRYER INTAKE FILTER</v>
          </cell>
          <cell r="F671" t="str">
            <v>shared systems</v>
          </cell>
          <cell r="G671" t="str">
            <v>OLD MDU</v>
          </cell>
          <cell r="H671" t="str">
            <v>ABANDONED EQUIPMENT</v>
          </cell>
          <cell r="I671"/>
          <cell r="J671"/>
          <cell r="K671"/>
          <cell r="L671"/>
          <cell r="M671"/>
          <cell r="N671"/>
          <cell r="O671"/>
          <cell r="P671"/>
          <cell r="Q671"/>
          <cell r="R671"/>
          <cell r="S671"/>
          <cell r="T671"/>
          <cell r="U671">
            <v>9</v>
          </cell>
          <cell r="V671" t="str">
            <v>Run to Failure</v>
          </cell>
          <cell r="W671" t="str">
            <v>do not have</v>
          </cell>
        </row>
        <row r="672">
          <cell r="D672" t="str">
            <v>MEM-PRO-010-MDU-AEQ-7713</v>
          </cell>
          <cell r="E672" t="str">
            <v>MMDU-TURBO SCREEN CLASSIFIER</v>
          </cell>
          <cell r="F672" t="str">
            <v>shared systems</v>
          </cell>
          <cell r="G672" t="str">
            <v>OLD MDU</v>
          </cell>
          <cell r="H672" t="str">
            <v>ABANDONED EQUIPMENT</v>
          </cell>
          <cell r="I672" t="str">
            <v>Screen</v>
          </cell>
          <cell r="J672"/>
          <cell r="K672"/>
          <cell r="L672"/>
          <cell r="M672"/>
          <cell r="N672"/>
          <cell r="O672"/>
          <cell r="P672"/>
          <cell r="Q672"/>
          <cell r="R672"/>
          <cell r="S672"/>
          <cell r="T672"/>
          <cell r="U672">
            <v>9</v>
          </cell>
          <cell r="V672" t="str">
            <v>Run to Failure</v>
          </cell>
          <cell r="W672" t="str">
            <v>do not have</v>
          </cell>
        </row>
        <row r="673">
          <cell r="D673" t="str">
            <v>MEM-PRO-010-MDU-AEQ-7719</v>
          </cell>
          <cell r="E673" t="str">
            <v>MMDU-S. DRYER INLET FILTER</v>
          </cell>
          <cell r="F673" t="str">
            <v>shared systems</v>
          </cell>
          <cell r="G673" t="str">
            <v>OLD MDU</v>
          </cell>
          <cell r="H673" t="str">
            <v>ABANDONED EQUIPMENT</v>
          </cell>
          <cell r="I673"/>
          <cell r="J673"/>
          <cell r="K673"/>
          <cell r="L673"/>
          <cell r="M673"/>
          <cell r="N673"/>
          <cell r="O673"/>
          <cell r="P673"/>
          <cell r="Q673"/>
          <cell r="R673"/>
          <cell r="S673"/>
          <cell r="T673"/>
          <cell r="U673">
            <v>9</v>
          </cell>
          <cell r="V673" t="str">
            <v>Run to Failure</v>
          </cell>
          <cell r="W673" t="str">
            <v>do not have</v>
          </cell>
        </row>
        <row r="674">
          <cell r="D674" t="str">
            <v>MEM-PRO-010-MDU-AEQ-7723</v>
          </cell>
          <cell r="E674" t="str">
            <v>MMDU-S. SPRAY DRYER</v>
          </cell>
          <cell r="F674" t="str">
            <v>shared systems</v>
          </cell>
          <cell r="G674" t="str">
            <v>OLD MDU</v>
          </cell>
          <cell r="H674" t="str">
            <v>ABANDONED EQUIPMENT</v>
          </cell>
          <cell r="I674" t="str">
            <v>Temperature Transmitter RTD/TC</v>
          </cell>
          <cell r="J674"/>
          <cell r="K674"/>
          <cell r="L674"/>
          <cell r="M674"/>
          <cell r="N674"/>
          <cell r="O674"/>
          <cell r="P674"/>
          <cell r="Q674"/>
          <cell r="R674"/>
          <cell r="S674"/>
          <cell r="T674"/>
          <cell r="U674">
            <v>9</v>
          </cell>
          <cell r="V674" t="str">
            <v>Run to Failure</v>
          </cell>
          <cell r="W674" t="str">
            <v>do not have</v>
          </cell>
        </row>
        <row r="675">
          <cell r="D675" t="str">
            <v>MEM-PRO-010-MDU-AEQ-7724</v>
          </cell>
          <cell r="E675" t="str">
            <v>MMDU-S DRYER LEVEL SWITCH</v>
          </cell>
          <cell r="F675" t="str">
            <v>shared systems</v>
          </cell>
          <cell r="G675" t="str">
            <v>OLD MDU</v>
          </cell>
          <cell r="H675" t="str">
            <v>ABANDONED EQUIPMENT</v>
          </cell>
          <cell r="I675"/>
          <cell r="J675"/>
          <cell r="K675"/>
          <cell r="L675"/>
          <cell r="M675"/>
          <cell r="N675"/>
          <cell r="O675"/>
          <cell r="P675"/>
          <cell r="Q675"/>
          <cell r="R675"/>
          <cell r="S675"/>
          <cell r="T675"/>
          <cell r="U675">
            <v>9</v>
          </cell>
          <cell r="V675" t="str">
            <v>Run to Failure</v>
          </cell>
          <cell r="W675" t="str">
            <v>do not have</v>
          </cell>
        </row>
        <row r="676">
          <cell r="D676" t="str">
            <v>MEM-PRO-010-MDU-AEQ-7728</v>
          </cell>
          <cell r="E676" t="str">
            <v>MMDU-E. SPRAY DRYER COLLECTOR</v>
          </cell>
          <cell r="F676" t="str">
            <v>shared systems</v>
          </cell>
          <cell r="G676" t="str">
            <v>OLD MDU</v>
          </cell>
          <cell r="H676" t="str">
            <v>ABANDONED EQUIPMENT</v>
          </cell>
          <cell r="I676"/>
          <cell r="J676"/>
          <cell r="K676"/>
          <cell r="L676"/>
          <cell r="M676"/>
          <cell r="N676"/>
          <cell r="O676"/>
          <cell r="P676"/>
          <cell r="Q676"/>
          <cell r="R676"/>
          <cell r="S676"/>
          <cell r="T676"/>
          <cell r="U676">
            <v>9</v>
          </cell>
          <cell r="V676" t="str">
            <v>Run to Failure</v>
          </cell>
          <cell r="W676" t="str">
            <v>do not have</v>
          </cell>
        </row>
        <row r="677">
          <cell r="D677" t="str">
            <v>MEM-PRO-010-MDU-AEQ-7729</v>
          </cell>
          <cell r="E677" t="str">
            <v>MMDU-W. SPRAY DRYER COLLECTOR</v>
          </cell>
          <cell r="F677" t="str">
            <v>shared systems</v>
          </cell>
          <cell r="G677" t="str">
            <v>OLD MDU</v>
          </cell>
          <cell r="H677" t="str">
            <v>ABANDONED EQUIPMENT</v>
          </cell>
          <cell r="I677"/>
          <cell r="J677"/>
          <cell r="K677"/>
          <cell r="L677"/>
          <cell r="M677"/>
          <cell r="N677"/>
          <cell r="O677"/>
          <cell r="P677"/>
          <cell r="Q677"/>
          <cell r="R677"/>
          <cell r="S677"/>
          <cell r="T677"/>
          <cell r="U677">
            <v>9</v>
          </cell>
          <cell r="V677" t="str">
            <v>Run to Failure</v>
          </cell>
          <cell r="W677" t="str">
            <v>do not have</v>
          </cell>
        </row>
        <row r="678">
          <cell r="D678" t="str">
            <v>MEM-PRO-010-MDU-AEQ-7731</v>
          </cell>
          <cell r="E678" t="str">
            <v>MMDU-SURGE BIN RJ COLLECTOR #1</v>
          </cell>
          <cell r="F678" t="str">
            <v>shared systems</v>
          </cell>
          <cell r="G678" t="str">
            <v>OLD MDU</v>
          </cell>
          <cell r="H678" t="str">
            <v>ABANDONED EQUIPMENT</v>
          </cell>
          <cell r="I678" t="str">
            <v>Temperature Transmitter RTD/TC</v>
          </cell>
          <cell r="J678"/>
          <cell r="K678"/>
          <cell r="L678"/>
          <cell r="M678"/>
          <cell r="N678"/>
          <cell r="O678"/>
          <cell r="P678"/>
          <cell r="Q678"/>
          <cell r="R678"/>
          <cell r="S678"/>
          <cell r="T678"/>
          <cell r="U678">
            <v>9</v>
          </cell>
          <cell r="V678" t="str">
            <v>Run to Failure</v>
          </cell>
          <cell r="W678" t="str">
            <v>do not have</v>
          </cell>
        </row>
        <row r="679">
          <cell r="D679" t="str">
            <v>MEM-PRO-010-MDU-AEQ-7737</v>
          </cell>
          <cell r="E679" t="str">
            <v>MMDU-SURGE BIN COLL #1 EXH PRESS X-MTR</v>
          </cell>
          <cell r="F679" t="str">
            <v>shared systems</v>
          </cell>
          <cell r="G679" t="str">
            <v>OLD MDU</v>
          </cell>
          <cell r="H679" t="str">
            <v>ABANDONED EQUIPMENT</v>
          </cell>
          <cell r="I679"/>
          <cell r="J679"/>
          <cell r="K679"/>
          <cell r="L679"/>
          <cell r="M679"/>
          <cell r="N679"/>
          <cell r="O679"/>
          <cell r="P679"/>
          <cell r="Q679"/>
          <cell r="R679"/>
          <cell r="S679"/>
          <cell r="T679"/>
          <cell r="U679">
            <v>9</v>
          </cell>
          <cell r="V679" t="str">
            <v>Run to Failure</v>
          </cell>
          <cell r="W679" t="str">
            <v>do not have</v>
          </cell>
        </row>
        <row r="680">
          <cell r="D680" t="str">
            <v>MEM-PRO-010-MDU-AEQ-7739</v>
          </cell>
          <cell r="E680" t="str">
            <v>MMDU-SURGE BIN ACRISON</v>
          </cell>
          <cell r="F680" t="str">
            <v>shared systems</v>
          </cell>
          <cell r="G680" t="str">
            <v>OLD MDU</v>
          </cell>
          <cell r="H680" t="str">
            <v>ABANDONED EQUIPMENT</v>
          </cell>
          <cell r="I680"/>
          <cell r="J680"/>
          <cell r="K680"/>
          <cell r="L680"/>
          <cell r="M680"/>
          <cell r="N680"/>
          <cell r="O680"/>
          <cell r="P680"/>
          <cell r="Q680"/>
          <cell r="R680"/>
          <cell r="S680"/>
          <cell r="T680"/>
          <cell r="U680">
            <v>9</v>
          </cell>
          <cell r="V680" t="str">
            <v>Run to Failure</v>
          </cell>
          <cell r="W680" t="str">
            <v>do not have</v>
          </cell>
        </row>
        <row r="681">
          <cell r="D681" t="str">
            <v>MEM-PRO-010-MDU-AEQ-7743</v>
          </cell>
          <cell r="E681" t="str">
            <v>MMDU-GRINDER INFEED HOPPER MAGNET</v>
          </cell>
          <cell r="F681" t="str">
            <v>shared systems</v>
          </cell>
          <cell r="G681" t="str">
            <v>OLD MDU</v>
          </cell>
          <cell r="H681" t="str">
            <v>ABANDONED EQUIPMENT</v>
          </cell>
          <cell r="I681"/>
          <cell r="J681"/>
          <cell r="K681"/>
          <cell r="L681"/>
          <cell r="M681"/>
          <cell r="N681"/>
          <cell r="O681"/>
          <cell r="P681"/>
          <cell r="Q681"/>
          <cell r="R681"/>
          <cell r="S681"/>
          <cell r="T681"/>
          <cell r="U681">
            <v>9</v>
          </cell>
          <cell r="V681" t="str">
            <v>Run to Failure</v>
          </cell>
          <cell r="W681" t="str">
            <v>do not have</v>
          </cell>
        </row>
        <row r="682">
          <cell r="D682" t="str">
            <v>MEM-PRO-010-MDU-AEQ-7744</v>
          </cell>
          <cell r="E682" t="str">
            <v>MMDU-U-42 GRINDER FILTER</v>
          </cell>
          <cell r="F682" t="str">
            <v>shared systems</v>
          </cell>
          <cell r="G682" t="str">
            <v>OLD MDU</v>
          </cell>
          <cell r="H682" t="str">
            <v>ABANDONED EQUIPMENT</v>
          </cell>
          <cell r="I682"/>
          <cell r="J682"/>
          <cell r="K682"/>
          <cell r="L682"/>
          <cell r="M682"/>
          <cell r="N682"/>
          <cell r="O682"/>
          <cell r="P682"/>
          <cell r="Q682"/>
          <cell r="R682"/>
          <cell r="S682"/>
          <cell r="T682"/>
          <cell r="U682">
            <v>9</v>
          </cell>
          <cell r="V682" t="str">
            <v>Run to Failure</v>
          </cell>
          <cell r="W682" t="str">
            <v>do not have</v>
          </cell>
        </row>
        <row r="683">
          <cell r="D683" t="str">
            <v>MEM-PRO-010-MDU-AEQ-7745</v>
          </cell>
          <cell r="E683" t="str">
            <v>MMDU-U-42 GRINDER</v>
          </cell>
          <cell r="F683" t="str">
            <v>shared systems</v>
          </cell>
          <cell r="G683" t="str">
            <v>OLD MDU</v>
          </cell>
          <cell r="H683" t="str">
            <v>ABANDONED EQUIPMENT</v>
          </cell>
          <cell r="I683"/>
          <cell r="J683"/>
          <cell r="K683"/>
          <cell r="L683"/>
          <cell r="M683"/>
          <cell r="N683"/>
          <cell r="O683"/>
          <cell r="P683"/>
          <cell r="Q683"/>
          <cell r="R683"/>
          <cell r="S683"/>
          <cell r="T683"/>
          <cell r="U683">
            <v>9</v>
          </cell>
          <cell r="V683" t="str">
            <v>Run to Failure</v>
          </cell>
          <cell r="W683" t="str">
            <v>do not have</v>
          </cell>
        </row>
        <row r="684">
          <cell r="D684" t="str">
            <v>MEM-PRO-010-MDU-AEQ-7746</v>
          </cell>
          <cell r="E684" t="str">
            <v>MMDU-MAG-II AIR CLASSIFIER</v>
          </cell>
          <cell r="F684" t="str">
            <v>shared systems</v>
          </cell>
          <cell r="G684" t="str">
            <v>OLD MDU</v>
          </cell>
          <cell r="H684" t="str">
            <v>ABANDONED EQUIPMENT</v>
          </cell>
          <cell r="I684"/>
          <cell r="J684"/>
          <cell r="K684"/>
          <cell r="L684"/>
          <cell r="M684"/>
          <cell r="N684"/>
          <cell r="O684"/>
          <cell r="P684"/>
          <cell r="Q684"/>
          <cell r="R684"/>
          <cell r="S684"/>
          <cell r="T684"/>
          <cell r="U684">
            <v>9</v>
          </cell>
          <cell r="V684" t="str">
            <v>Run to Failure</v>
          </cell>
          <cell r="W684" t="str">
            <v>do not have</v>
          </cell>
        </row>
        <row r="685">
          <cell r="D685" t="str">
            <v>MEM-PRO-010-MDU-AEQ-7748</v>
          </cell>
          <cell r="E685" t="str">
            <v>MMDU-BLENDER RJ COLLECTOR #2</v>
          </cell>
          <cell r="F685" t="str">
            <v>shared systems</v>
          </cell>
          <cell r="G685" t="str">
            <v>OLD MDU</v>
          </cell>
          <cell r="H685" t="str">
            <v>ABANDONED EQUIPMENT</v>
          </cell>
          <cell r="I685"/>
          <cell r="J685"/>
          <cell r="K685"/>
          <cell r="L685"/>
          <cell r="M685"/>
          <cell r="N685"/>
          <cell r="O685"/>
          <cell r="P685"/>
          <cell r="Q685"/>
          <cell r="R685"/>
          <cell r="S685"/>
          <cell r="T685"/>
          <cell r="U685">
            <v>9</v>
          </cell>
          <cell r="V685" t="str">
            <v>Run to Failure</v>
          </cell>
          <cell r="W685" t="str">
            <v>do not have</v>
          </cell>
        </row>
        <row r="686">
          <cell r="D686" t="str">
            <v>MEM-PRO-010-MDU-AEQ-7752</v>
          </cell>
          <cell r="E686" t="str">
            <v>MMDU-108 CF SURGE BIN</v>
          </cell>
          <cell r="F686" t="str">
            <v>shared systems</v>
          </cell>
          <cell r="G686" t="str">
            <v>OLD MDU</v>
          </cell>
          <cell r="H686" t="str">
            <v>ABANDONED EQUIPMENT</v>
          </cell>
          <cell r="I686"/>
          <cell r="J686"/>
          <cell r="K686"/>
          <cell r="L686"/>
          <cell r="M686"/>
          <cell r="N686"/>
          <cell r="O686"/>
          <cell r="P686"/>
          <cell r="Q686"/>
          <cell r="R686"/>
          <cell r="S686"/>
          <cell r="T686"/>
          <cell r="U686">
            <v>9</v>
          </cell>
          <cell r="V686" t="str">
            <v>Run to Failure</v>
          </cell>
          <cell r="W686" t="str">
            <v>do not have</v>
          </cell>
        </row>
        <row r="687">
          <cell r="D687" t="str">
            <v>MEM-PRO-010-MDU-AEQ-7753</v>
          </cell>
          <cell r="E687" t="str">
            <v>MMDU-BLENDER - RIBBON</v>
          </cell>
          <cell r="F687" t="str">
            <v>shared systems</v>
          </cell>
          <cell r="G687" t="str">
            <v>OLD MDU</v>
          </cell>
          <cell r="H687" t="str">
            <v>ABANDONED EQUIPMENT</v>
          </cell>
          <cell r="I687"/>
          <cell r="J687"/>
          <cell r="K687"/>
          <cell r="L687"/>
          <cell r="M687"/>
          <cell r="N687"/>
          <cell r="O687"/>
          <cell r="P687"/>
          <cell r="Q687"/>
          <cell r="R687"/>
          <cell r="S687"/>
          <cell r="T687"/>
          <cell r="U687">
            <v>9</v>
          </cell>
          <cell r="V687" t="str">
            <v>Run to Failure</v>
          </cell>
          <cell r="W687" t="str">
            <v>do not have</v>
          </cell>
        </row>
        <row r="688">
          <cell r="D688" t="str">
            <v>MEM-PRO-010-MDU-AEQ-7758</v>
          </cell>
          <cell r="E688" t="str">
            <v>MMDU-SOY OIL FLOW INDICATOR/TR</v>
          </cell>
          <cell r="F688" t="str">
            <v>shared systems</v>
          </cell>
          <cell r="G688" t="str">
            <v>OLD MDU</v>
          </cell>
          <cell r="H688" t="str">
            <v>ABANDONED EQUIPMENT</v>
          </cell>
          <cell r="I688"/>
          <cell r="J688"/>
          <cell r="K688"/>
          <cell r="L688"/>
          <cell r="M688"/>
          <cell r="N688"/>
          <cell r="O688"/>
          <cell r="P688"/>
          <cell r="Q688"/>
          <cell r="R688"/>
          <cell r="S688"/>
          <cell r="T688"/>
          <cell r="U688">
            <v>9</v>
          </cell>
          <cell r="V688" t="str">
            <v>Run to Failure</v>
          </cell>
          <cell r="W688" t="str">
            <v>do not have</v>
          </cell>
        </row>
        <row r="689">
          <cell r="D689" t="str">
            <v>MEM-PRO-010-MDU-AEQ-7775</v>
          </cell>
          <cell r="E689" t="str">
            <v>MMDU-GRINDER INFEED HOPPER</v>
          </cell>
          <cell r="F689" t="str">
            <v>shared systems</v>
          </cell>
          <cell r="G689" t="str">
            <v>OLD MDU</v>
          </cell>
          <cell r="H689" t="str">
            <v>ABANDONED EQUIPMENT</v>
          </cell>
          <cell r="I689"/>
          <cell r="J689"/>
          <cell r="K689"/>
          <cell r="L689"/>
          <cell r="M689"/>
          <cell r="N689"/>
          <cell r="O689"/>
          <cell r="P689"/>
          <cell r="Q689"/>
          <cell r="R689"/>
          <cell r="S689"/>
          <cell r="T689"/>
          <cell r="U689">
            <v>9</v>
          </cell>
          <cell r="V689" t="str">
            <v>Run to Failure</v>
          </cell>
          <cell r="W689" t="str">
            <v>do not have</v>
          </cell>
        </row>
        <row r="690">
          <cell r="D690" t="str">
            <v>MEM-PRO-010-MDU-AEQ-7801</v>
          </cell>
          <cell r="E690" t="str">
            <v>MMDU-BLENDER SPRAY NOZZLES</v>
          </cell>
          <cell r="F690" t="str">
            <v>shared systems</v>
          </cell>
          <cell r="G690" t="str">
            <v>OLD MDU</v>
          </cell>
          <cell r="H690" t="str">
            <v>ABANDONED EQUIPMENT</v>
          </cell>
          <cell r="I690"/>
          <cell r="J690"/>
          <cell r="K690"/>
          <cell r="L690"/>
          <cell r="M690"/>
          <cell r="N690"/>
          <cell r="O690"/>
          <cell r="P690"/>
          <cell r="Q690"/>
          <cell r="R690"/>
          <cell r="S690"/>
          <cell r="T690"/>
          <cell r="U690">
            <v>9</v>
          </cell>
          <cell r="V690" t="str">
            <v>Run to Failure</v>
          </cell>
          <cell r="W690" t="str">
            <v>do not have</v>
          </cell>
        </row>
        <row r="691">
          <cell r="D691" t="str">
            <v>MEM-PRO-010-MDU-AEQ-7804</v>
          </cell>
          <cell r="E691" t="str">
            <v>MMDU-AIR FILTER BOX</v>
          </cell>
          <cell r="F691" t="str">
            <v>shared systems</v>
          </cell>
          <cell r="G691" t="str">
            <v>OLD MDU</v>
          </cell>
          <cell r="H691" t="str">
            <v>ABANDONED EQUIPMENT</v>
          </cell>
          <cell r="I691"/>
          <cell r="J691"/>
          <cell r="K691"/>
          <cell r="L691"/>
          <cell r="M691"/>
          <cell r="N691"/>
          <cell r="O691"/>
          <cell r="P691"/>
          <cell r="Q691"/>
          <cell r="R691"/>
          <cell r="S691"/>
          <cell r="T691"/>
          <cell r="U691">
            <v>9</v>
          </cell>
          <cell r="V691" t="str">
            <v>Run to Failure</v>
          </cell>
          <cell r="W691" t="str">
            <v>do not have</v>
          </cell>
        </row>
        <row r="692">
          <cell r="D692" t="str">
            <v>MEM-PRO-010-MDU-AEQ-7805</v>
          </cell>
          <cell r="E692" t="str">
            <v>MMDU-PACKAGING RECEIVER</v>
          </cell>
          <cell r="F692" t="str">
            <v>shared systems</v>
          </cell>
          <cell r="G692" t="str">
            <v>OLD MDU</v>
          </cell>
          <cell r="H692" t="str">
            <v>ABANDONED EQUIPMENT</v>
          </cell>
          <cell r="I692"/>
          <cell r="J692"/>
          <cell r="K692"/>
          <cell r="L692"/>
          <cell r="M692"/>
          <cell r="N692"/>
          <cell r="O692"/>
          <cell r="P692"/>
          <cell r="Q692"/>
          <cell r="R692"/>
          <cell r="S692"/>
          <cell r="T692"/>
          <cell r="U692">
            <v>9</v>
          </cell>
          <cell r="V692" t="str">
            <v>Run to Failure</v>
          </cell>
          <cell r="W692" t="str">
            <v>do not have</v>
          </cell>
        </row>
        <row r="693">
          <cell r="D693" t="str">
            <v>MEM-PRO-010-MDU-AEQ-7806</v>
          </cell>
          <cell r="E693" t="str">
            <v>MMDU-PKG'ING RECEIVER HI-LEVEL PROBE</v>
          </cell>
          <cell r="F693" t="str">
            <v>shared systems</v>
          </cell>
          <cell r="G693" t="str">
            <v>OLD MDU</v>
          </cell>
          <cell r="H693" t="str">
            <v>ABANDONED EQUIPMENT</v>
          </cell>
          <cell r="I693"/>
          <cell r="J693"/>
          <cell r="K693"/>
          <cell r="L693"/>
          <cell r="M693"/>
          <cell r="N693"/>
          <cell r="O693"/>
          <cell r="P693"/>
          <cell r="Q693"/>
          <cell r="R693"/>
          <cell r="S693"/>
          <cell r="T693"/>
          <cell r="U693">
            <v>9</v>
          </cell>
          <cell r="V693" t="str">
            <v>Run to Failure</v>
          </cell>
          <cell r="W693" t="str">
            <v>do not have</v>
          </cell>
        </row>
        <row r="694">
          <cell r="D694" t="str">
            <v>MEM-PRO-010-MDU-AEQ-7807</v>
          </cell>
          <cell r="E694" t="str">
            <v>MMDU-PACKAGING REC. VIB. BIN DISCH'R</v>
          </cell>
          <cell r="F694" t="str">
            <v>shared systems</v>
          </cell>
          <cell r="G694" t="str">
            <v>OLD MDU</v>
          </cell>
          <cell r="H694" t="str">
            <v>ABANDONED EQUIPMENT</v>
          </cell>
          <cell r="I694"/>
          <cell r="J694"/>
          <cell r="K694"/>
          <cell r="L694"/>
          <cell r="M694"/>
          <cell r="N694"/>
          <cell r="O694"/>
          <cell r="P694"/>
          <cell r="Q694"/>
          <cell r="R694"/>
          <cell r="S694"/>
          <cell r="T694"/>
          <cell r="U694">
            <v>9</v>
          </cell>
          <cell r="V694" t="str">
            <v>Run to Failure</v>
          </cell>
          <cell r="W694" t="str">
            <v>do not have</v>
          </cell>
        </row>
        <row r="695">
          <cell r="D695" t="str">
            <v>MEM-PRO-010-MDU-AEQ-7830</v>
          </cell>
          <cell r="E695" t="str">
            <v>MMDU-RJ FILTER</v>
          </cell>
          <cell r="F695" t="str">
            <v>shared systems</v>
          </cell>
          <cell r="G695" t="str">
            <v>OLD MDU</v>
          </cell>
          <cell r="H695" t="str">
            <v>ABANDONED EQUIPMENT</v>
          </cell>
          <cell r="I695"/>
          <cell r="J695"/>
          <cell r="K695"/>
          <cell r="L695"/>
          <cell r="M695"/>
          <cell r="N695"/>
          <cell r="O695"/>
          <cell r="P695"/>
          <cell r="Q695"/>
          <cell r="R695"/>
          <cell r="S695"/>
          <cell r="T695"/>
          <cell r="U695">
            <v>9</v>
          </cell>
          <cell r="V695" t="str">
            <v>Run to Failure</v>
          </cell>
          <cell r="W695" t="str">
            <v>do not have</v>
          </cell>
        </row>
        <row r="696">
          <cell r="D696" t="str">
            <v>MEM-PRO-010-MDU-AEQ-7835</v>
          </cell>
          <cell r="E696" t="str">
            <v>MMDU-RJ FILTER HI-LEVEL PROBE</v>
          </cell>
          <cell r="F696" t="str">
            <v>shared systems</v>
          </cell>
          <cell r="G696" t="str">
            <v>OLD MDU</v>
          </cell>
          <cell r="H696" t="str">
            <v>ABANDONED EQUIPMENT</v>
          </cell>
          <cell r="I696"/>
          <cell r="J696"/>
          <cell r="K696"/>
          <cell r="L696"/>
          <cell r="M696"/>
          <cell r="N696"/>
          <cell r="O696"/>
          <cell r="P696"/>
          <cell r="Q696"/>
          <cell r="R696"/>
          <cell r="S696"/>
          <cell r="T696"/>
          <cell r="U696">
            <v>9</v>
          </cell>
          <cell r="V696" t="str">
            <v>Run to Failure</v>
          </cell>
          <cell r="W696" t="str">
            <v>do not have</v>
          </cell>
        </row>
        <row r="697">
          <cell r="D697" t="str">
            <v>MEM-PRO-010-MDU-AEQ-7840</v>
          </cell>
          <cell r="E697" t="str">
            <v>MMDU-RJ POPPER CONT.</v>
          </cell>
          <cell r="F697" t="str">
            <v>shared systems</v>
          </cell>
          <cell r="G697" t="str">
            <v>OLD MDU</v>
          </cell>
          <cell r="H697" t="str">
            <v>ABANDONED EQUIPMENT</v>
          </cell>
          <cell r="I697"/>
          <cell r="J697"/>
          <cell r="K697"/>
          <cell r="L697"/>
          <cell r="M697"/>
          <cell r="N697"/>
          <cell r="O697"/>
          <cell r="P697"/>
          <cell r="Q697"/>
          <cell r="R697"/>
          <cell r="S697"/>
          <cell r="T697"/>
          <cell r="U697">
            <v>9</v>
          </cell>
          <cell r="V697" t="str">
            <v>Run to Failure</v>
          </cell>
          <cell r="W697" t="str">
            <v>do not have</v>
          </cell>
        </row>
        <row r="698">
          <cell r="D698" t="str">
            <v>MEM-PRO-010-MDU-AEQ-7841</v>
          </cell>
          <cell r="E698" t="str">
            <v>MMDU-2 KG PKG REC'R POPPER CONT.</v>
          </cell>
          <cell r="F698" t="str">
            <v>shared systems</v>
          </cell>
          <cell r="G698" t="str">
            <v>OLD MDU</v>
          </cell>
          <cell r="H698" t="str">
            <v>ABANDONED EQUIPMENT</v>
          </cell>
          <cell r="I698"/>
          <cell r="J698"/>
          <cell r="K698"/>
          <cell r="L698"/>
          <cell r="M698"/>
          <cell r="N698"/>
          <cell r="O698"/>
          <cell r="P698"/>
          <cell r="Q698"/>
          <cell r="R698"/>
          <cell r="S698"/>
          <cell r="T698"/>
          <cell r="U698">
            <v>9</v>
          </cell>
          <cell r="V698" t="str">
            <v>Run to Failure</v>
          </cell>
          <cell r="W698" t="str">
            <v>do not have</v>
          </cell>
        </row>
        <row r="699">
          <cell r="D699" t="str">
            <v>MEM-PRO-010-MDU-AEQ-7843</v>
          </cell>
          <cell r="E699" t="str">
            <v>MMDU-2 KG PKG REC'R VACUUM BREAKER</v>
          </cell>
          <cell r="F699" t="str">
            <v>shared systems</v>
          </cell>
          <cell r="G699" t="str">
            <v>OLD MDU</v>
          </cell>
          <cell r="H699" t="str">
            <v>ABANDONED EQUIPMENT</v>
          </cell>
          <cell r="I699"/>
          <cell r="J699"/>
          <cell r="K699"/>
          <cell r="L699"/>
          <cell r="M699"/>
          <cell r="N699"/>
          <cell r="O699"/>
          <cell r="P699"/>
          <cell r="Q699"/>
          <cell r="R699"/>
          <cell r="S699"/>
          <cell r="T699"/>
          <cell r="U699">
            <v>9</v>
          </cell>
          <cell r="V699" t="str">
            <v>Run to Failure</v>
          </cell>
          <cell r="W699" t="str">
            <v>do not have</v>
          </cell>
        </row>
        <row r="700">
          <cell r="D700" t="str">
            <v>MEM-PRO-010-MDU-AEQ-7844</v>
          </cell>
          <cell r="E700" t="str">
            <v>MMDU-PACKAGING RECEIVER INLINE FILTER</v>
          </cell>
          <cell r="F700" t="str">
            <v>shared systems</v>
          </cell>
          <cell r="G700" t="str">
            <v>OLD MDU</v>
          </cell>
          <cell r="H700" t="str">
            <v>ABANDONED EQUIPMENT</v>
          </cell>
          <cell r="I700"/>
          <cell r="J700"/>
          <cell r="K700"/>
          <cell r="L700"/>
          <cell r="M700"/>
          <cell r="N700"/>
          <cell r="O700"/>
          <cell r="P700"/>
          <cell r="Q700"/>
          <cell r="R700"/>
          <cell r="S700"/>
          <cell r="T700"/>
          <cell r="U700">
            <v>9</v>
          </cell>
          <cell r="V700" t="str">
            <v>Run to Failure</v>
          </cell>
          <cell r="W700" t="str">
            <v>do not have</v>
          </cell>
        </row>
        <row r="701">
          <cell r="D701" t="str">
            <v>MEM-PRO-010-MDU-AEQ-7845</v>
          </cell>
          <cell r="E701" t="str">
            <v>MMDU-PKG'ING RECEIVER VACUUM PRESS SW</v>
          </cell>
          <cell r="F701" t="str">
            <v>shared systems</v>
          </cell>
          <cell r="G701" t="str">
            <v>OLD MDU</v>
          </cell>
          <cell r="H701" t="str">
            <v>ABANDONED EQUIPMENT</v>
          </cell>
          <cell r="I701"/>
          <cell r="J701"/>
          <cell r="K701"/>
          <cell r="L701"/>
          <cell r="M701"/>
          <cell r="N701"/>
          <cell r="O701"/>
          <cell r="P701"/>
          <cell r="Q701"/>
          <cell r="R701"/>
          <cell r="S701"/>
          <cell r="T701"/>
          <cell r="U701">
            <v>9</v>
          </cell>
          <cell r="V701" t="str">
            <v>Run to Failure</v>
          </cell>
          <cell r="W701" t="str">
            <v>do not have</v>
          </cell>
        </row>
        <row r="702">
          <cell r="D702" t="str">
            <v>MEM-PRO-010-MDU-AEQ-7848</v>
          </cell>
          <cell r="E702" t="str">
            <v>MMDU-PKG REC'R RUPTURE DISK</v>
          </cell>
          <cell r="F702" t="str">
            <v>shared systems</v>
          </cell>
          <cell r="G702" t="str">
            <v>OLD MDU</v>
          </cell>
          <cell r="H702" t="str">
            <v>ABANDONED EQUIPMENT</v>
          </cell>
          <cell r="I702"/>
          <cell r="J702"/>
          <cell r="K702"/>
          <cell r="L702"/>
          <cell r="M702"/>
          <cell r="N702"/>
          <cell r="O702"/>
          <cell r="P702"/>
          <cell r="Q702"/>
          <cell r="R702"/>
          <cell r="S702"/>
          <cell r="T702"/>
          <cell r="U702">
            <v>9</v>
          </cell>
          <cell r="V702" t="str">
            <v>Run to Failure</v>
          </cell>
          <cell r="W702" t="str">
            <v>do not have</v>
          </cell>
        </row>
        <row r="703">
          <cell r="D703" t="str">
            <v>MEM-PRO-010-MDU-AEQ-7850</v>
          </cell>
          <cell r="E703" t="str">
            <v>MMDU-STEAM TRAP</v>
          </cell>
          <cell r="F703" t="str">
            <v>shared systems</v>
          </cell>
          <cell r="G703" t="str">
            <v>OLD MDU</v>
          </cell>
          <cell r="H703" t="str">
            <v>ABANDONED EQUIPMENT</v>
          </cell>
          <cell r="I703"/>
          <cell r="J703"/>
          <cell r="K703"/>
          <cell r="L703"/>
          <cell r="M703"/>
          <cell r="N703"/>
          <cell r="O703"/>
          <cell r="P703"/>
          <cell r="Q703"/>
          <cell r="R703"/>
          <cell r="S703"/>
          <cell r="T703"/>
          <cell r="U703">
            <v>9</v>
          </cell>
          <cell r="V703" t="str">
            <v>Run to Failure</v>
          </cell>
          <cell r="W703" t="str">
            <v>do not have</v>
          </cell>
        </row>
        <row r="704">
          <cell r="D704" t="str">
            <v>MEM-PRO-010-MDU-AEQ-7855</v>
          </cell>
          <cell r="E704" t="str">
            <v>MMDU-COMP. AIR H2O FILTER</v>
          </cell>
          <cell r="F704" t="str">
            <v>shared systems</v>
          </cell>
          <cell r="G704" t="str">
            <v>OLD MDU</v>
          </cell>
          <cell r="H704" t="str">
            <v>ABANDONED EQUIPMENT</v>
          </cell>
          <cell r="I704"/>
          <cell r="J704"/>
          <cell r="K704"/>
          <cell r="L704"/>
          <cell r="M704"/>
          <cell r="N704"/>
          <cell r="O704"/>
          <cell r="P704"/>
          <cell r="Q704"/>
          <cell r="R704"/>
          <cell r="S704"/>
          <cell r="T704"/>
          <cell r="U704">
            <v>9</v>
          </cell>
          <cell r="V704" t="str">
            <v>Run to Failure</v>
          </cell>
          <cell r="W704" t="str">
            <v>do not have</v>
          </cell>
        </row>
        <row r="705">
          <cell r="D705" t="str">
            <v>MEM-PRO-010-MDU-AEQ-7856</v>
          </cell>
          <cell r="E705" t="str">
            <v>MMDU-COMP. AIR H2O FILTER</v>
          </cell>
          <cell r="F705" t="str">
            <v>shared systems</v>
          </cell>
          <cell r="G705" t="str">
            <v>OLD MDU</v>
          </cell>
          <cell r="H705" t="str">
            <v>ABANDONED EQUIPMENT</v>
          </cell>
          <cell r="I705"/>
          <cell r="J705"/>
          <cell r="K705"/>
          <cell r="L705"/>
          <cell r="M705"/>
          <cell r="N705"/>
          <cell r="O705"/>
          <cell r="P705"/>
          <cell r="Q705"/>
          <cell r="R705"/>
          <cell r="S705"/>
          <cell r="T705"/>
          <cell r="U705">
            <v>9</v>
          </cell>
          <cell r="V705" t="str">
            <v>Run to Failure</v>
          </cell>
          <cell r="W705" t="str">
            <v>do not have</v>
          </cell>
        </row>
        <row r="706">
          <cell r="D706" t="str">
            <v>MEM-PRO-010-MDU-AEQ-7857</v>
          </cell>
          <cell r="E706" t="str">
            <v>MMDU-COMP. AIR MICRO FILTER</v>
          </cell>
          <cell r="F706" t="str">
            <v>shared systems</v>
          </cell>
          <cell r="G706" t="str">
            <v>OLD MDU</v>
          </cell>
          <cell r="H706" t="str">
            <v>ABANDONED EQUIPMENT</v>
          </cell>
          <cell r="I706"/>
          <cell r="J706"/>
          <cell r="K706"/>
          <cell r="L706"/>
          <cell r="M706"/>
          <cell r="N706"/>
          <cell r="O706"/>
          <cell r="P706"/>
          <cell r="Q706"/>
          <cell r="R706"/>
          <cell r="S706"/>
          <cell r="T706"/>
          <cell r="U706">
            <v>9</v>
          </cell>
          <cell r="V706" t="str">
            <v>Run to Failure</v>
          </cell>
          <cell r="W706" t="str">
            <v>do not have</v>
          </cell>
        </row>
        <row r="707">
          <cell r="D707" t="str">
            <v>MEM-PRO-010-MDU-AEQ-7865</v>
          </cell>
          <cell r="E707" t="str">
            <v>MMDU-MDU SURGE BIN</v>
          </cell>
          <cell r="F707" t="str">
            <v>shared systems</v>
          </cell>
          <cell r="G707" t="str">
            <v>OLD MDU</v>
          </cell>
          <cell r="H707" t="str">
            <v>ABANDONED EQUIPMENT</v>
          </cell>
          <cell r="I707"/>
          <cell r="J707"/>
          <cell r="K707"/>
          <cell r="L707"/>
          <cell r="M707"/>
          <cell r="N707"/>
          <cell r="O707"/>
          <cell r="P707"/>
          <cell r="Q707"/>
          <cell r="R707"/>
          <cell r="S707"/>
          <cell r="T707"/>
          <cell r="U707">
            <v>9</v>
          </cell>
          <cell r="V707" t="str">
            <v>Run to Failure</v>
          </cell>
          <cell r="W707" t="str">
            <v>do not have</v>
          </cell>
        </row>
        <row r="708">
          <cell r="D708" t="str">
            <v>MEM-PRO-010-MDU-AEQ-7866</v>
          </cell>
          <cell r="E708" t="str">
            <v>MMDU-BIN VENT FILTER (MDU)</v>
          </cell>
          <cell r="F708" t="str">
            <v>shared systems</v>
          </cell>
          <cell r="G708" t="str">
            <v>OLD MDU</v>
          </cell>
          <cell r="H708" t="str">
            <v>ABANDONED EQUIPMENT</v>
          </cell>
          <cell r="I708"/>
          <cell r="J708"/>
          <cell r="K708"/>
          <cell r="L708"/>
          <cell r="M708"/>
          <cell r="N708"/>
          <cell r="O708"/>
          <cell r="P708"/>
          <cell r="Q708"/>
          <cell r="R708"/>
          <cell r="S708"/>
          <cell r="T708"/>
          <cell r="U708">
            <v>9</v>
          </cell>
          <cell r="V708" t="str">
            <v>Run to Failure</v>
          </cell>
          <cell r="W708" t="str">
            <v>do not have</v>
          </cell>
        </row>
        <row r="709">
          <cell r="D709" t="str">
            <v>MEM-PRO-010-MDU-AEQ-7867</v>
          </cell>
          <cell r="E709" t="str">
            <v>MMDU-CARTRIDGE FILTER (MDU X-FER)</v>
          </cell>
          <cell r="F709" t="str">
            <v>shared systems</v>
          </cell>
          <cell r="G709" t="str">
            <v>OLD MDU</v>
          </cell>
          <cell r="H709" t="str">
            <v>ABANDONED EQUIPMENT</v>
          </cell>
          <cell r="I709"/>
          <cell r="J709"/>
          <cell r="K709"/>
          <cell r="L709"/>
          <cell r="M709"/>
          <cell r="N709"/>
          <cell r="O709"/>
          <cell r="P709"/>
          <cell r="Q709"/>
          <cell r="R709"/>
          <cell r="S709"/>
          <cell r="T709"/>
          <cell r="U709">
            <v>9</v>
          </cell>
          <cell r="V709" t="str">
            <v>Run to Failure</v>
          </cell>
          <cell r="W709" t="str">
            <v>do not have</v>
          </cell>
        </row>
        <row r="710">
          <cell r="D710" t="str">
            <v>MEM-PRO-010-MDU-AEQ-7870</v>
          </cell>
          <cell r="E710" t="str">
            <v>MMDU-REBAG SURGE BIN</v>
          </cell>
          <cell r="F710" t="str">
            <v>shared systems</v>
          </cell>
          <cell r="G710" t="str">
            <v>OLD MDU</v>
          </cell>
          <cell r="H710" t="str">
            <v>ABANDONED EQUIPMENT</v>
          </cell>
          <cell r="I710"/>
          <cell r="J710"/>
          <cell r="K710"/>
          <cell r="L710"/>
          <cell r="M710"/>
          <cell r="N710"/>
          <cell r="O710"/>
          <cell r="P710"/>
          <cell r="Q710"/>
          <cell r="R710"/>
          <cell r="S710"/>
          <cell r="T710"/>
          <cell r="U710">
            <v>9</v>
          </cell>
          <cell r="V710" t="str">
            <v>Run to Failure</v>
          </cell>
          <cell r="W710" t="str">
            <v>do not have</v>
          </cell>
        </row>
        <row r="711">
          <cell r="D711" t="str">
            <v>MEM-PRO-010-MDU-AEQ-7871</v>
          </cell>
          <cell r="E711" t="str">
            <v>MMDU-BIN VENT FILTER (REBAG)</v>
          </cell>
          <cell r="F711" t="str">
            <v>shared systems</v>
          </cell>
          <cell r="G711" t="str">
            <v>OLD MDU</v>
          </cell>
          <cell r="H711" t="str">
            <v>ABANDONED EQUIPMENT</v>
          </cell>
          <cell r="I711"/>
          <cell r="J711"/>
          <cell r="K711"/>
          <cell r="L711"/>
          <cell r="M711"/>
          <cell r="N711"/>
          <cell r="O711"/>
          <cell r="P711"/>
          <cell r="Q711"/>
          <cell r="R711"/>
          <cell r="S711"/>
          <cell r="T711"/>
          <cell r="U711">
            <v>9</v>
          </cell>
          <cell r="V711" t="str">
            <v>Run to Failure</v>
          </cell>
          <cell r="W711" t="str">
            <v>do not have</v>
          </cell>
        </row>
        <row r="712">
          <cell r="D712" t="str">
            <v>MEM-PRO-010-MDU-AEQ-7880</v>
          </cell>
          <cell r="E712" t="str">
            <v>MMDU-P1/MDU/REBAG BAG DUMP STATION</v>
          </cell>
          <cell r="F712" t="str">
            <v>shared systems</v>
          </cell>
          <cell r="G712" t="str">
            <v>OLD MDU</v>
          </cell>
          <cell r="H712" t="str">
            <v>ABANDONED EQUIPMENT</v>
          </cell>
          <cell r="I712"/>
          <cell r="J712"/>
          <cell r="K712"/>
          <cell r="L712"/>
          <cell r="M712"/>
          <cell r="N712"/>
          <cell r="O712"/>
          <cell r="P712"/>
          <cell r="Q712"/>
          <cell r="R712"/>
          <cell r="S712"/>
          <cell r="T712"/>
          <cell r="U712">
            <v>9</v>
          </cell>
          <cell r="V712" t="str">
            <v>Run to Failure</v>
          </cell>
          <cell r="W712" t="str">
            <v>do not have</v>
          </cell>
        </row>
        <row r="713">
          <cell r="D713" t="str">
            <v>MEM-PRO-010-MDU-AEQ-7883</v>
          </cell>
          <cell r="E713" t="str">
            <v>MMDU-P1/MDU/REBAG AIR FILTER</v>
          </cell>
          <cell r="F713" t="str">
            <v>shared systems</v>
          </cell>
          <cell r="G713" t="str">
            <v>OLD MDU</v>
          </cell>
          <cell r="H713" t="str">
            <v>ABANDONED EQUIPMENT</v>
          </cell>
          <cell r="I713"/>
          <cell r="J713"/>
          <cell r="K713"/>
          <cell r="L713"/>
          <cell r="M713"/>
          <cell r="N713"/>
          <cell r="O713"/>
          <cell r="P713"/>
          <cell r="Q713"/>
          <cell r="R713"/>
          <cell r="S713"/>
          <cell r="T713"/>
          <cell r="U713">
            <v>9</v>
          </cell>
          <cell r="V713" t="str">
            <v>Run to Failure</v>
          </cell>
          <cell r="W713" t="str">
            <v>do not have</v>
          </cell>
        </row>
        <row r="714">
          <cell r="D714" t="str">
            <v>MEM-PRO-010-MDU-AEQ-7884</v>
          </cell>
          <cell r="E714" t="str">
            <v>MMDU-P1/MDU/REBAG FERROMAGNETIC SCREEN</v>
          </cell>
          <cell r="F714" t="str">
            <v>shared systems</v>
          </cell>
          <cell r="G714" t="str">
            <v>OLD MDU</v>
          </cell>
          <cell r="H714" t="str">
            <v>ABANDONED EQUIPMENT</v>
          </cell>
          <cell r="I714"/>
          <cell r="J714"/>
          <cell r="K714"/>
          <cell r="L714"/>
          <cell r="M714"/>
          <cell r="N714"/>
          <cell r="O714"/>
          <cell r="P714"/>
          <cell r="Q714"/>
          <cell r="R714"/>
          <cell r="S714"/>
          <cell r="T714"/>
          <cell r="U714">
            <v>9</v>
          </cell>
          <cell r="V714" t="str">
            <v>Run to Failure</v>
          </cell>
          <cell r="W714" t="str">
            <v>do not have</v>
          </cell>
        </row>
        <row r="715">
          <cell r="D715" t="str">
            <v>MEM-PRO-010-MDU-AEQ-7885</v>
          </cell>
          <cell r="E715" t="str">
            <v>MMDU-REBAG SPOOL PIECE-P1 BLNDR PROX SW</v>
          </cell>
          <cell r="F715" t="str">
            <v>shared systems</v>
          </cell>
          <cell r="G715" t="str">
            <v>OLD MDU</v>
          </cell>
          <cell r="H715" t="str">
            <v>ABANDONED EQUIPMENT</v>
          </cell>
          <cell r="I715"/>
          <cell r="J715"/>
          <cell r="K715"/>
          <cell r="L715"/>
          <cell r="M715"/>
          <cell r="N715"/>
          <cell r="O715"/>
          <cell r="P715"/>
          <cell r="Q715"/>
          <cell r="R715"/>
          <cell r="S715"/>
          <cell r="T715"/>
          <cell r="U715">
            <v>9</v>
          </cell>
          <cell r="V715" t="str">
            <v>Run to Failure</v>
          </cell>
          <cell r="W715" t="str">
            <v>do not have</v>
          </cell>
        </row>
        <row r="716">
          <cell r="D716" t="str">
            <v>MEM-PRO-010-MDU-AEQ-7886</v>
          </cell>
          <cell r="E716" t="str">
            <v>MMDU-REBAG SPOOL TO MDU PAKR BIN PROX SW</v>
          </cell>
          <cell r="F716" t="str">
            <v>shared systems</v>
          </cell>
          <cell r="G716" t="str">
            <v>OLD MDU</v>
          </cell>
          <cell r="H716" t="str">
            <v>ABANDONED EQUIPMENT</v>
          </cell>
          <cell r="I716"/>
          <cell r="J716"/>
          <cell r="K716"/>
          <cell r="L716"/>
          <cell r="M716"/>
          <cell r="N716"/>
          <cell r="O716"/>
          <cell r="P716"/>
          <cell r="Q716"/>
          <cell r="R716"/>
          <cell r="S716"/>
          <cell r="T716"/>
          <cell r="U716">
            <v>9</v>
          </cell>
          <cell r="V716" t="str">
            <v>Run to Failure</v>
          </cell>
          <cell r="W716" t="str">
            <v>do not have</v>
          </cell>
        </row>
        <row r="717">
          <cell r="D717" t="str">
            <v>MEM-PRO-010-MDU-AEQ-7887</v>
          </cell>
          <cell r="E717" t="str">
            <v>MMDU-REBAG SPOOL TO PKR BIN PROX SW</v>
          </cell>
          <cell r="F717" t="str">
            <v>shared systems</v>
          </cell>
          <cell r="G717" t="str">
            <v>OLD MDU</v>
          </cell>
          <cell r="H717" t="str">
            <v>ABANDONED EQUIPMENT</v>
          </cell>
          <cell r="I717"/>
          <cell r="J717"/>
          <cell r="K717"/>
          <cell r="L717"/>
          <cell r="M717"/>
          <cell r="N717"/>
          <cell r="O717"/>
          <cell r="P717"/>
          <cell r="Q717"/>
          <cell r="R717"/>
          <cell r="S717"/>
          <cell r="T717"/>
          <cell r="U717">
            <v>9</v>
          </cell>
          <cell r="V717" t="str">
            <v>Run to Failure</v>
          </cell>
          <cell r="W717" t="str">
            <v>do not have</v>
          </cell>
        </row>
        <row r="718">
          <cell r="D718" t="str">
            <v>MEM-PRO-010-MDU-AEQ-7890</v>
          </cell>
          <cell r="E718" t="str">
            <v>MMDU-AZO DISCHARGE HOPPER</v>
          </cell>
          <cell r="F718" t="str">
            <v>shared systems</v>
          </cell>
          <cell r="G718" t="str">
            <v>OLD MDU</v>
          </cell>
          <cell r="H718" t="str">
            <v>ABANDONED EQUIPMENT</v>
          </cell>
          <cell r="I718"/>
          <cell r="J718"/>
          <cell r="K718"/>
          <cell r="L718"/>
          <cell r="M718"/>
          <cell r="N718"/>
          <cell r="O718"/>
          <cell r="P718"/>
          <cell r="Q718"/>
          <cell r="R718"/>
          <cell r="S718"/>
          <cell r="T718"/>
          <cell r="U718">
            <v>9</v>
          </cell>
          <cell r="V718" t="str">
            <v>Run to Failure</v>
          </cell>
          <cell r="W718" t="str">
            <v>do not have</v>
          </cell>
        </row>
        <row r="719">
          <cell r="D719" t="str">
            <v>MEM-PRO-010-MDU-AEQ-7892</v>
          </cell>
          <cell r="E719" t="str">
            <v>MMDU-REBAG PRODUCT SAMPLER</v>
          </cell>
          <cell r="F719" t="str">
            <v>shared systems</v>
          </cell>
          <cell r="G719" t="str">
            <v>OLD MDU</v>
          </cell>
          <cell r="H719" t="str">
            <v>ABANDONED EQUIPMENT</v>
          </cell>
          <cell r="I719"/>
          <cell r="J719"/>
          <cell r="K719"/>
          <cell r="L719"/>
          <cell r="M719"/>
          <cell r="N719"/>
          <cell r="O719"/>
          <cell r="P719"/>
          <cell r="Q719"/>
          <cell r="R719"/>
          <cell r="S719"/>
          <cell r="T719"/>
          <cell r="U719">
            <v>9</v>
          </cell>
          <cell r="V719" t="str">
            <v>Run to Failure</v>
          </cell>
          <cell r="W719" t="str">
            <v>do not have</v>
          </cell>
        </row>
        <row r="720">
          <cell r="D720" t="str">
            <v>MEM-PRO-010-MDU-AEQ-7894</v>
          </cell>
          <cell r="E720" t="str">
            <v>MMDU-MDU/REBAG BAGGING MACHINE</v>
          </cell>
          <cell r="F720" t="str">
            <v>shared systems</v>
          </cell>
          <cell r="G720" t="str">
            <v>OLD MDU</v>
          </cell>
          <cell r="H720" t="str">
            <v>ABANDONED EQUIPMENT</v>
          </cell>
          <cell r="I720"/>
          <cell r="J720"/>
          <cell r="K720"/>
          <cell r="L720"/>
          <cell r="M720"/>
          <cell r="N720"/>
          <cell r="O720"/>
          <cell r="P720"/>
          <cell r="Q720"/>
          <cell r="R720"/>
          <cell r="S720"/>
          <cell r="T720"/>
          <cell r="U720">
            <v>9</v>
          </cell>
          <cell r="V720" t="str">
            <v>Run to Failure</v>
          </cell>
          <cell r="W720" t="str">
            <v>do not have</v>
          </cell>
        </row>
        <row r="721">
          <cell r="D721" t="str">
            <v>MEM-PRO-010-MDU-AEQ-7899</v>
          </cell>
          <cell r="E721" t="str">
            <v>MMDU-FLAKE GRIND &amp; WET IN SNUF STEAM SYS</v>
          </cell>
          <cell r="F721" t="str">
            <v>shared systems</v>
          </cell>
          <cell r="G721" t="str">
            <v>OLD MDU</v>
          </cell>
          <cell r="H721" t="str">
            <v>ABANDONED EQUIPMENT</v>
          </cell>
          <cell r="I721" t="str">
            <v>Explosimeter</v>
          </cell>
          <cell r="J721"/>
          <cell r="K721"/>
          <cell r="L721"/>
          <cell r="M721"/>
          <cell r="N721"/>
          <cell r="O721"/>
          <cell r="P721"/>
          <cell r="Q721"/>
          <cell r="R721"/>
          <cell r="S721"/>
          <cell r="T721"/>
          <cell r="U721">
            <v>9</v>
          </cell>
          <cell r="V721" t="str">
            <v>Run to Failure</v>
          </cell>
          <cell r="W721" t="str">
            <v>do not have</v>
          </cell>
        </row>
        <row r="722">
          <cell r="D722" t="str">
            <v>MEM-PRO-010-MDU-AEQ-7900</v>
          </cell>
          <cell r="E722" t="str">
            <v>MDU PACKAGING AUTOSAMPLER</v>
          </cell>
          <cell r="F722" t="str">
            <v>shared systems</v>
          </cell>
          <cell r="G722" t="str">
            <v>OLD MDU</v>
          </cell>
          <cell r="H722" t="str">
            <v>ABANDONED EQUIPMENT</v>
          </cell>
          <cell r="I722" t="str">
            <v>Valve, Power Actuated Block</v>
          </cell>
          <cell r="J722"/>
          <cell r="K722"/>
          <cell r="L722"/>
          <cell r="M722"/>
          <cell r="N722"/>
          <cell r="O722"/>
          <cell r="P722"/>
          <cell r="Q722"/>
          <cell r="R722"/>
          <cell r="S722"/>
          <cell r="T722"/>
          <cell r="U722">
            <v>9</v>
          </cell>
          <cell r="V722" t="str">
            <v>Run to Failure</v>
          </cell>
          <cell r="W722" t="str">
            <v>do not have</v>
          </cell>
        </row>
        <row r="723">
          <cell r="D723" t="str">
            <v>MEM-PRO-010-MDU-AEQ-7901</v>
          </cell>
          <cell r="E723" t="str">
            <v>MSS-P1 GRIND XFER MAKEUP AIR VL I/P</v>
          </cell>
          <cell r="F723" t="str">
            <v>shared systems</v>
          </cell>
          <cell r="G723" t="str">
            <v>OLD MDU</v>
          </cell>
          <cell r="H723" t="str">
            <v>ABANDONED EQUIPMENT</v>
          </cell>
          <cell r="I723" t="str">
            <v>Transducer</v>
          </cell>
          <cell r="J723"/>
          <cell r="K723"/>
          <cell r="L723"/>
          <cell r="M723"/>
          <cell r="N723"/>
          <cell r="O723"/>
          <cell r="P723"/>
          <cell r="Q723"/>
          <cell r="R723"/>
          <cell r="S723"/>
          <cell r="T723"/>
          <cell r="U723">
            <v>9</v>
          </cell>
          <cell r="V723" t="str">
            <v>Run to Failure</v>
          </cell>
          <cell r="W723" t="str">
            <v>do not have</v>
          </cell>
        </row>
        <row r="724">
          <cell r="D724" t="str">
            <v>MEM-PRO-010-MDU-AEQ-7902</v>
          </cell>
          <cell r="E724" t="str">
            <v>MSS-P3 GRIND XFER MAKE UP AIR VALVE</v>
          </cell>
          <cell r="F724" t="str">
            <v>shared systems</v>
          </cell>
          <cell r="G724" t="str">
            <v>OLD MDU</v>
          </cell>
          <cell r="H724" t="str">
            <v>ABANDONED EQUIPMENT</v>
          </cell>
          <cell r="I724" t="str">
            <v>Valve, Power Actuated Block</v>
          </cell>
          <cell r="J724"/>
          <cell r="K724"/>
          <cell r="L724"/>
          <cell r="M724"/>
          <cell r="N724"/>
          <cell r="O724"/>
          <cell r="P724"/>
          <cell r="Q724"/>
          <cell r="R724"/>
          <cell r="S724"/>
          <cell r="T724"/>
          <cell r="U724">
            <v>9</v>
          </cell>
          <cell r="V724" t="str">
            <v>Run to Failure</v>
          </cell>
          <cell r="W724" t="str">
            <v>do not have</v>
          </cell>
        </row>
        <row r="725">
          <cell r="D725" t="str">
            <v>MEM-PRO-010-MDU-AEQ-7903</v>
          </cell>
          <cell r="E725" t="str">
            <v>MSS-P3 GRIND XFER MAKE UP AIR VL I/P</v>
          </cell>
          <cell r="F725" t="str">
            <v>shared systems</v>
          </cell>
          <cell r="G725" t="str">
            <v>OLD MDU</v>
          </cell>
          <cell r="H725" t="str">
            <v>ABANDONED EQUIPMENT</v>
          </cell>
          <cell r="I725" t="str">
            <v>Transducer</v>
          </cell>
          <cell r="J725"/>
          <cell r="K725"/>
          <cell r="L725"/>
          <cell r="M725"/>
          <cell r="N725"/>
          <cell r="O725"/>
          <cell r="P725"/>
          <cell r="Q725"/>
          <cell r="R725"/>
          <cell r="S725"/>
          <cell r="T725"/>
          <cell r="U725">
            <v>9</v>
          </cell>
          <cell r="V725" t="str">
            <v>Run to Failure</v>
          </cell>
          <cell r="W725" t="str">
            <v>do not have</v>
          </cell>
        </row>
        <row r="726">
          <cell r="D726" t="str">
            <v>MEM-PRO-010-MDU-AEQ-9201</v>
          </cell>
          <cell r="E726" t="str">
            <v>MDU Ground Flake Feeder to MDU Acrison</v>
          </cell>
          <cell r="F726" t="str">
            <v>shared systems</v>
          </cell>
          <cell r="G726" t="str">
            <v>OLD MDU</v>
          </cell>
          <cell r="H726" t="str">
            <v>ABANDONED EQUIPMENT</v>
          </cell>
          <cell r="I726" t="str">
            <v>Flowmeter, Magnetic</v>
          </cell>
          <cell r="J726"/>
          <cell r="K726"/>
          <cell r="L726"/>
          <cell r="M726"/>
          <cell r="N726"/>
          <cell r="O726"/>
          <cell r="P726"/>
          <cell r="Q726"/>
          <cell r="R726"/>
          <cell r="S726"/>
          <cell r="T726"/>
          <cell r="U726">
            <v>9</v>
          </cell>
          <cell r="V726" t="str">
            <v>Run to Failure</v>
          </cell>
          <cell r="W726" t="str">
            <v>do not have</v>
          </cell>
        </row>
        <row r="727">
          <cell r="D727" t="str">
            <v>MEM-PRO-010-MDU-AEQ-9202</v>
          </cell>
          <cell r="E727" t="str">
            <v>MDU Flake Grinder Process Air Flow</v>
          </cell>
          <cell r="F727" t="str">
            <v>shared systems</v>
          </cell>
          <cell r="G727" t="str">
            <v>OLD MDU</v>
          </cell>
          <cell r="H727" t="str">
            <v>ABANDONED EQUIPMENT</v>
          </cell>
          <cell r="I727" t="str">
            <v>Flowmeter, Magnetic</v>
          </cell>
          <cell r="J727"/>
          <cell r="K727"/>
          <cell r="L727"/>
          <cell r="M727"/>
          <cell r="N727"/>
          <cell r="O727"/>
          <cell r="P727"/>
          <cell r="Q727"/>
          <cell r="R727"/>
          <cell r="S727"/>
          <cell r="T727"/>
          <cell r="U727">
            <v>9</v>
          </cell>
          <cell r="V727" t="str">
            <v>Run to Failure</v>
          </cell>
          <cell r="W727" t="str">
            <v>do not have</v>
          </cell>
        </row>
        <row r="728">
          <cell r="D728" t="str">
            <v>MEM-PRO-010-MDU-AEQ-9203</v>
          </cell>
          <cell r="E728" t="str">
            <v>MDU Collector Discharge Dust Collector</v>
          </cell>
          <cell r="F728" t="str">
            <v>shared systems</v>
          </cell>
          <cell r="G728" t="str">
            <v>OLD MDU</v>
          </cell>
          <cell r="H728" t="str">
            <v>ABANDONED EQUIPMENT</v>
          </cell>
          <cell r="I728" t="str">
            <v>Bin</v>
          </cell>
          <cell r="J728"/>
          <cell r="K728"/>
          <cell r="L728"/>
          <cell r="M728"/>
          <cell r="N728"/>
          <cell r="O728"/>
          <cell r="P728"/>
          <cell r="Q728"/>
          <cell r="R728"/>
          <cell r="S728"/>
          <cell r="T728"/>
          <cell r="U728">
            <v>9</v>
          </cell>
          <cell r="V728" t="str">
            <v>Run to Failure</v>
          </cell>
          <cell r="W728" t="str">
            <v>do not have</v>
          </cell>
        </row>
        <row r="729">
          <cell r="D729" t="str">
            <v>MEM-PRO-010-MDU-AEQ-9204</v>
          </cell>
          <cell r="E729" t="str">
            <v>MDU Flake Grinder Differential PressTran</v>
          </cell>
          <cell r="F729" t="str">
            <v>shared systems</v>
          </cell>
          <cell r="G729" t="str">
            <v>OLD MDU</v>
          </cell>
          <cell r="H729" t="str">
            <v>ABANDONED EQUIPMENT</v>
          </cell>
          <cell r="I729" t="str">
            <v>Pressure Transmitter, Differnt</v>
          </cell>
          <cell r="J729"/>
          <cell r="K729"/>
          <cell r="L729"/>
          <cell r="M729"/>
          <cell r="N729"/>
          <cell r="O729"/>
          <cell r="P729"/>
          <cell r="Q729"/>
          <cell r="R729"/>
          <cell r="S729"/>
          <cell r="T729"/>
          <cell r="U729">
            <v>9</v>
          </cell>
          <cell r="V729" t="str">
            <v>Run to Failure</v>
          </cell>
          <cell r="W729" t="str">
            <v>do not have</v>
          </cell>
        </row>
        <row r="730">
          <cell r="D730" t="str">
            <v>MEM-PRO-010-OP1-AEQ-1204</v>
          </cell>
          <cell r="E730" t="str">
            <v>MP1A-BLENDER SURGE BIN</v>
          </cell>
          <cell r="F730" t="str">
            <v>shared systems</v>
          </cell>
          <cell r="G730" t="str">
            <v>OLD PHASE 1</v>
          </cell>
          <cell r="H730" t="str">
            <v>ABANDONED EQUIPMENT</v>
          </cell>
          <cell r="I730" t="str">
            <v>Fan</v>
          </cell>
          <cell r="J730"/>
          <cell r="K730"/>
          <cell r="L730"/>
          <cell r="M730"/>
          <cell r="N730"/>
          <cell r="O730"/>
          <cell r="P730"/>
          <cell r="Q730"/>
          <cell r="R730"/>
          <cell r="S730"/>
          <cell r="T730"/>
          <cell r="U730">
            <v>9</v>
          </cell>
          <cell r="V730" t="str">
            <v>Run to Failure</v>
          </cell>
          <cell r="W730" t="str">
            <v>do not have</v>
          </cell>
        </row>
        <row r="731">
          <cell r="D731" t="str">
            <v>MEM-PRO-010-OP1-AEQ-1361</v>
          </cell>
          <cell r="E731" t="str">
            <v>MP1A-ON-LINE CHECK WEIGH</v>
          </cell>
          <cell r="F731" t="str">
            <v>shared systems</v>
          </cell>
          <cell r="G731" t="str">
            <v>OLD PHASE 1</v>
          </cell>
          <cell r="H731" t="str">
            <v>ABANDONED EQUIPMENT</v>
          </cell>
          <cell r="I731" t="str">
            <v>Level Gauge, Liquid Glass</v>
          </cell>
          <cell r="J731"/>
          <cell r="K731"/>
          <cell r="L731"/>
          <cell r="M731"/>
          <cell r="N731"/>
          <cell r="O731"/>
          <cell r="P731"/>
          <cell r="Q731"/>
          <cell r="R731"/>
          <cell r="S731"/>
          <cell r="T731"/>
          <cell r="U731">
            <v>9</v>
          </cell>
          <cell r="V731" t="str">
            <v>Run to Failure</v>
          </cell>
          <cell r="W731" t="str">
            <v>do not have</v>
          </cell>
        </row>
        <row r="732">
          <cell r="D732" t="str">
            <v>MEM-PRO-010-OP1-AEQ-3281</v>
          </cell>
          <cell r="E732" t="str">
            <v>MP1-SCOTT DRYER</v>
          </cell>
          <cell r="F732" t="str">
            <v>shared systems</v>
          </cell>
          <cell r="G732" t="str">
            <v>OLD PHASE 1</v>
          </cell>
          <cell r="H732" t="str">
            <v>ABANDONED EQUIPMENT</v>
          </cell>
          <cell r="I732"/>
          <cell r="J732"/>
          <cell r="K732"/>
          <cell r="L732"/>
          <cell r="M732"/>
          <cell r="N732"/>
          <cell r="O732"/>
          <cell r="P732"/>
          <cell r="Q732"/>
          <cell r="R732"/>
          <cell r="S732"/>
          <cell r="T732"/>
          <cell r="U732">
            <v>9</v>
          </cell>
          <cell r="V732" t="str">
            <v>Run to Failure</v>
          </cell>
          <cell r="W732" t="str">
            <v>do not have</v>
          </cell>
        </row>
        <row r="733">
          <cell r="D733" t="str">
            <v>MEM-PRO-010-OP1-AEQ-3282</v>
          </cell>
          <cell r="E733" t="str">
            <v>MP1-SCOTT DRYER DRIVE REDUCER</v>
          </cell>
          <cell r="F733" t="str">
            <v>shared systems</v>
          </cell>
          <cell r="G733" t="str">
            <v>OLD PHASE 1</v>
          </cell>
          <cell r="H733" t="str">
            <v>ABANDONED EQUIPMENT</v>
          </cell>
          <cell r="I733"/>
          <cell r="J733"/>
          <cell r="K733"/>
          <cell r="L733"/>
          <cell r="M733"/>
          <cell r="N733"/>
          <cell r="O733"/>
          <cell r="P733"/>
          <cell r="Q733"/>
          <cell r="R733"/>
          <cell r="S733"/>
          <cell r="T733"/>
          <cell r="U733">
            <v>9</v>
          </cell>
          <cell r="V733" t="str">
            <v>Run to Failure</v>
          </cell>
          <cell r="W733" t="str">
            <v>do not have</v>
          </cell>
        </row>
        <row r="734">
          <cell r="D734" t="str">
            <v>MEM-PRO-010-OP1-AEQ-3284</v>
          </cell>
          <cell r="E734" t="str">
            <v>MP1-SCOTT DRYER MAIN DRIVE ZERO SPD SW</v>
          </cell>
          <cell r="F734" t="str">
            <v>shared systems</v>
          </cell>
          <cell r="G734" t="str">
            <v>OLD PHASE 1</v>
          </cell>
          <cell r="H734" t="str">
            <v>ABANDONED EQUIPMENT</v>
          </cell>
          <cell r="I734"/>
          <cell r="J734"/>
          <cell r="K734"/>
          <cell r="L734"/>
          <cell r="M734"/>
          <cell r="N734"/>
          <cell r="O734"/>
          <cell r="P734"/>
          <cell r="Q734"/>
          <cell r="R734"/>
          <cell r="S734"/>
          <cell r="T734"/>
          <cell r="U734">
            <v>9</v>
          </cell>
          <cell r="V734" t="str">
            <v>Run to Failure</v>
          </cell>
          <cell r="W734" t="str">
            <v>do not have</v>
          </cell>
        </row>
        <row r="735">
          <cell r="D735" t="str">
            <v>MEM-PRO-010-OP1-AEQ-3286</v>
          </cell>
          <cell r="E735" t="str">
            <v>MP1-SCOTT DRYER INFEED CONV LOW LEVEL SW</v>
          </cell>
          <cell r="F735" t="str">
            <v>shared systems</v>
          </cell>
          <cell r="G735" t="str">
            <v>OLD PHASE 1</v>
          </cell>
          <cell r="H735" t="str">
            <v>ABANDONED EQUIPMENT</v>
          </cell>
          <cell r="I735"/>
          <cell r="J735"/>
          <cell r="K735"/>
          <cell r="L735"/>
          <cell r="M735"/>
          <cell r="N735"/>
          <cell r="O735"/>
          <cell r="P735"/>
          <cell r="Q735"/>
          <cell r="R735"/>
          <cell r="S735"/>
          <cell r="T735"/>
          <cell r="U735">
            <v>9</v>
          </cell>
          <cell r="V735" t="str">
            <v>Run to Failure</v>
          </cell>
          <cell r="W735" t="str">
            <v>do not have</v>
          </cell>
        </row>
        <row r="736">
          <cell r="D736" t="str">
            <v>MEM-PRO-010-OP1-AEQ-3287</v>
          </cell>
          <cell r="E736" t="str">
            <v>MP1-SCOTT DRYER EXH PRESS TRANS.</v>
          </cell>
          <cell r="F736" t="str">
            <v>shared systems</v>
          </cell>
          <cell r="G736" t="str">
            <v>OLD PHASE 1</v>
          </cell>
          <cell r="H736" t="str">
            <v>ABANDONED EQUIPMENT</v>
          </cell>
          <cell r="I736"/>
          <cell r="J736"/>
          <cell r="K736"/>
          <cell r="L736"/>
          <cell r="M736"/>
          <cell r="N736"/>
          <cell r="O736"/>
          <cell r="P736"/>
          <cell r="Q736"/>
          <cell r="R736"/>
          <cell r="S736"/>
          <cell r="T736"/>
          <cell r="U736">
            <v>9</v>
          </cell>
          <cell r="V736" t="str">
            <v>Run to Failure</v>
          </cell>
          <cell r="W736" t="str">
            <v>do not have</v>
          </cell>
        </row>
        <row r="737">
          <cell r="D737" t="str">
            <v>MEM-PRO-010-OP1-AEQ-3289</v>
          </cell>
          <cell r="E737" t="str">
            <v>MP1-SCOTT DRYER WEST DCE COLLECTOR</v>
          </cell>
          <cell r="F737" t="str">
            <v>shared systems</v>
          </cell>
          <cell r="G737" t="str">
            <v>OLD PHASE 1</v>
          </cell>
          <cell r="H737" t="str">
            <v>ABANDONED EQUIPMENT</v>
          </cell>
          <cell r="I737"/>
          <cell r="J737"/>
          <cell r="K737"/>
          <cell r="L737">
            <v>16</v>
          </cell>
          <cell r="M737"/>
          <cell r="N737"/>
          <cell r="O737"/>
          <cell r="P737"/>
          <cell r="Q737"/>
          <cell r="R737"/>
          <cell r="S737"/>
          <cell r="T737"/>
          <cell r="U737">
            <v>8</v>
          </cell>
          <cell r="V737" t="str">
            <v>Stratagy</v>
          </cell>
          <cell r="W737" t="str">
            <v>do not have</v>
          </cell>
        </row>
        <row r="738">
          <cell r="D738" t="str">
            <v>MEM-PRO-010-OP1-AEQ-3293</v>
          </cell>
          <cell r="E738" t="str">
            <v>MP1-SCOTT DRYER W. DCE COLL LEVEL SW HI</v>
          </cell>
          <cell r="F738" t="str">
            <v>shared systems</v>
          </cell>
          <cell r="G738" t="str">
            <v>OLD PHASE 1</v>
          </cell>
          <cell r="H738" t="str">
            <v>ABANDONED EQUIPMENT</v>
          </cell>
          <cell r="I738"/>
          <cell r="J738"/>
          <cell r="K738"/>
          <cell r="L738"/>
          <cell r="M738"/>
          <cell r="N738"/>
          <cell r="O738"/>
          <cell r="P738"/>
          <cell r="Q738"/>
          <cell r="R738"/>
          <cell r="S738"/>
          <cell r="T738"/>
          <cell r="U738">
            <v>9</v>
          </cell>
          <cell r="V738" t="str">
            <v>Run to Failure</v>
          </cell>
          <cell r="W738" t="str">
            <v>do not have</v>
          </cell>
        </row>
        <row r="739">
          <cell r="D739" t="str">
            <v>MEM-PRO-010-OP1-AEQ-3295</v>
          </cell>
          <cell r="E739" t="str">
            <v>MP1-SCOTT DRYER W. DCE COLL DIFF/PRESS</v>
          </cell>
          <cell r="F739" t="str">
            <v>shared systems</v>
          </cell>
          <cell r="G739" t="str">
            <v>OLD PHASE 1</v>
          </cell>
          <cell r="H739" t="str">
            <v>ABANDONED EQUIPMENT</v>
          </cell>
          <cell r="I739"/>
          <cell r="J739"/>
          <cell r="K739"/>
          <cell r="L739"/>
          <cell r="M739"/>
          <cell r="N739"/>
          <cell r="O739"/>
          <cell r="P739"/>
          <cell r="Q739"/>
          <cell r="R739"/>
          <cell r="S739"/>
          <cell r="T739"/>
          <cell r="U739">
            <v>9</v>
          </cell>
          <cell r="V739" t="str">
            <v>Run to Failure</v>
          </cell>
          <cell r="W739" t="str">
            <v>do not have</v>
          </cell>
        </row>
        <row r="740">
          <cell r="D740" t="str">
            <v>MEM-PRO-010-OP1-AEQ-3296</v>
          </cell>
          <cell r="E740" t="str">
            <v>MP1-SCOTT DRYER E. DCE COLLECTOR</v>
          </cell>
          <cell r="F740" t="str">
            <v>shared systems</v>
          </cell>
          <cell r="G740" t="str">
            <v>OLD PHASE 1</v>
          </cell>
          <cell r="H740" t="str">
            <v>ABANDONED EQUIPMENT</v>
          </cell>
          <cell r="I740"/>
          <cell r="J740"/>
          <cell r="K740"/>
          <cell r="L740">
            <v>27</v>
          </cell>
          <cell r="M740"/>
          <cell r="N740"/>
          <cell r="O740"/>
          <cell r="P740"/>
          <cell r="Q740"/>
          <cell r="R740"/>
          <cell r="S740"/>
          <cell r="T740"/>
          <cell r="U740">
            <v>8</v>
          </cell>
          <cell r="V740" t="str">
            <v>Stratagy</v>
          </cell>
          <cell r="W740" t="str">
            <v>do not have</v>
          </cell>
        </row>
        <row r="741">
          <cell r="D741" t="str">
            <v>MEM-PRO-010-OP1-AEQ-3300</v>
          </cell>
          <cell r="E741" t="str">
            <v>MP1-SCOTT DRYER E. DCE COLL LEVEL SW HI</v>
          </cell>
          <cell r="F741" t="str">
            <v>shared systems</v>
          </cell>
          <cell r="G741" t="str">
            <v>OLD PHASE 1</v>
          </cell>
          <cell r="H741" t="str">
            <v>ABANDONED EQUIPMENT</v>
          </cell>
          <cell r="I741"/>
          <cell r="J741"/>
          <cell r="K741"/>
          <cell r="L741"/>
          <cell r="M741"/>
          <cell r="N741"/>
          <cell r="O741"/>
          <cell r="P741"/>
          <cell r="Q741"/>
          <cell r="R741"/>
          <cell r="S741"/>
          <cell r="T741"/>
          <cell r="U741">
            <v>9</v>
          </cell>
          <cell r="V741" t="str">
            <v>Run to Failure</v>
          </cell>
          <cell r="W741" t="str">
            <v>do not have</v>
          </cell>
        </row>
        <row r="742">
          <cell r="D742" t="str">
            <v>MEM-PRO-010-OP1-AEQ-3302</v>
          </cell>
          <cell r="E742" t="str">
            <v>MP1-SCOTT DRYER E. DCE COLL DIFF/PRESS</v>
          </cell>
          <cell r="F742" t="str">
            <v>shared systems</v>
          </cell>
          <cell r="G742" t="str">
            <v>OLD PHASE 1</v>
          </cell>
          <cell r="H742" t="str">
            <v>ABANDONED EQUIPMENT</v>
          </cell>
          <cell r="I742"/>
          <cell r="J742"/>
          <cell r="K742"/>
          <cell r="L742"/>
          <cell r="M742"/>
          <cell r="N742"/>
          <cell r="O742"/>
          <cell r="P742"/>
          <cell r="Q742"/>
          <cell r="R742"/>
          <cell r="S742"/>
          <cell r="T742"/>
          <cell r="U742">
            <v>9</v>
          </cell>
          <cell r="V742" t="str">
            <v>Run to Failure</v>
          </cell>
          <cell r="W742" t="str">
            <v>do not have</v>
          </cell>
        </row>
        <row r="743">
          <cell r="D743" t="str">
            <v>MEM-PRO-010-OP1-AEQ-3305</v>
          </cell>
          <cell r="E743" t="str">
            <v>MP1-SCOTT DRYER EXHAUST DAMPER</v>
          </cell>
          <cell r="F743" t="str">
            <v>shared systems</v>
          </cell>
          <cell r="G743" t="str">
            <v>OLD PHASE 1</v>
          </cell>
          <cell r="H743" t="str">
            <v>ABANDONED EQUIPMENT</v>
          </cell>
          <cell r="I743"/>
          <cell r="J743"/>
          <cell r="K743"/>
          <cell r="L743"/>
          <cell r="M743"/>
          <cell r="N743"/>
          <cell r="O743"/>
          <cell r="P743"/>
          <cell r="Q743"/>
          <cell r="R743"/>
          <cell r="S743"/>
          <cell r="T743"/>
          <cell r="U743">
            <v>9</v>
          </cell>
          <cell r="V743" t="str">
            <v>Run to Failure</v>
          </cell>
          <cell r="W743" t="str">
            <v>do not have</v>
          </cell>
        </row>
        <row r="744">
          <cell r="D744" t="str">
            <v>MEM-PRO-010-OP1-AEQ-3306</v>
          </cell>
          <cell r="E744" t="str">
            <v>MP1-SCOTT DRYER EXH DAMPER I/P</v>
          </cell>
          <cell r="F744" t="str">
            <v>shared systems</v>
          </cell>
          <cell r="G744" t="str">
            <v>OLD PHASE 1</v>
          </cell>
          <cell r="H744" t="str">
            <v>ABANDONED EQUIPMENT</v>
          </cell>
          <cell r="I744"/>
          <cell r="J744"/>
          <cell r="K744"/>
          <cell r="L744"/>
          <cell r="M744"/>
          <cell r="N744"/>
          <cell r="O744"/>
          <cell r="P744"/>
          <cell r="Q744"/>
          <cell r="R744"/>
          <cell r="S744"/>
          <cell r="T744"/>
          <cell r="U744">
            <v>9</v>
          </cell>
          <cell r="V744" t="str">
            <v>Run to Failure</v>
          </cell>
          <cell r="W744" t="str">
            <v>do not have</v>
          </cell>
        </row>
        <row r="745">
          <cell r="D745" t="str">
            <v>MEM-PRO-010-OP1-AEQ-3307</v>
          </cell>
          <cell r="E745" t="str">
            <v>MP1-SCOTT D. EXH PRESS TRAN.</v>
          </cell>
          <cell r="F745" t="str">
            <v>shared systems</v>
          </cell>
          <cell r="G745" t="str">
            <v>OLD PHASE 1</v>
          </cell>
          <cell r="H745" t="str">
            <v>ABANDONED EQUIPMENT</v>
          </cell>
          <cell r="I745"/>
          <cell r="J745"/>
          <cell r="K745"/>
          <cell r="L745"/>
          <cell r="M745"/>
          <cell r="N745"/>
          <cell r="O745"/>
          <cell r="P745"/>
          <cell r="Q745"/>
          <cell r="R745"/>
          <cell r="S745"/>
          <cell r="T745"/>
          <cell r="U745">
            <v>9</v>
          </cell>
          <cell r="V745" t="str">
            <v>Run to Failure</v>
          </cell>
          <cell r="W745" t="str">
            <v>do not have</v>
          </cell>
        </row>
        <row r="746">
          <cell r="D746" t="str">
            <v>MEM-PRO-010-OP1-AEQ-3313</v>
          </cell>
          <cell r="E746" t="str">
            <v>MP1-SCOTT D. INLET DUCT PRESS XMTR</v>
          </cell>
          <cell r="F746" t="str">
            <v>shared systems</v>
          </cell>
          <cell r="G746" t="str">
            <v>OLD PHASE 1</v>
          </cell>
          <cell r="H746" t="str">
            <v>ABANDONED EQUIPMENT</v>
          </cell>
          <cell r="I746"/>
          <cell r="J746"/>
          <cell r="K746"/>
          <cell r="L746"/>
          <cell r="M746"/>
          <cell r="N746"/>
          <cell r="O746"/>
          <cell r="P746"/>
          <cell r="Q746"/>
          <cell r="R746"/>
          <cell r="S746"/>
          <cell r="T746"/>
          <cell r="U746">
            <v>9</v>
          </cell>
          <cell r="V746" t="str">
            <v>Run to Failure</v>
          </cell>
          <cell r="W746" t="str">
            <v>do not have</v>
          </cell>
        </row>
        <row r="747">
          <cell r="D747" t="str">
            <v>MEM-PRO-010-OP1-AEQ-3317</v>
          </cell>
          <cell r="E747" t="str">
            <v>MP1-FEED X-FER CYCLONE</v>
          </cell>
          <cell r="F747" t="str">
            <v>shared systems</v>
          </cell>
          <cell r="G747" t="str">
            <v>OLD PHASE 1</v>
          </cell>
          <cell r="H747" t="str">
            <v>ABANDONED EQUIPMENT</v>
          </cell>
          <cell r="I747"/>
          <cell r="J747"/>
          <cell r="K747"/>
          <cell r="L747"/>
          <cell r="M747"/>
          <cell r="N747"/>
          <cell r="O747"/>
          <cell r="P747"/>
          <cell r="Q747"/>
          <cell r="R747"/>
          <cell r="S747"/>
          <cell r="T747"/>
          <cell r="U747">
            <v>9</v>
          </cell>
          <cell r="V747" t="str">
            <v>Run to Failure</v>
          </cell>
          <cell r="W747" t="str">
            <v>do not have</v>
          </cell>
        </row>
        <row r="748">
          <cell r="D748" t="str">
            <v>MEM-PRO-010-OP1-AEQ-3318</v>
          </cell>
          <cell r="E748" t="str">
            <v>MP1 AIRLOCK (SUMITOMO REDUCED)</v>
          </cell>
          <cell r="F748" t="str">
            <v>shared systems</v>
          </cell>
          <cell r="G748" t="str">
            <v>OLD PHASE 1</v>
          </cell>
          <cell r="H748" t="str">
            <v>ABANDONED EQUIPMENT</v>
          </cell>
          <cell r="I748"/>
          <cell r="J748"/>
          <cell r="K748"/>
          <cell r="L748"/>
          <cell r="M748"/>
          <cell r="N748"/>
          <cell r="O748"/>
          <cell r="P748"/>
          <cell r="Q748"/>
          <cell r="R748"/>
          <cell r="S748"/>
          <cell r="T748"/>
          <cell r="U748">
            <v>9</v>
          </cell>
          <cell r="V748" t="str">
            <v>Run to Failure</v>
          </cell>
          <cell r="W748" t="str">
            <v>do not have</v>
          </cell>
        </row>
        <row r="749">
          <cell r="D749" t="str">
            <v>MEM-PRO-010-OP1-AEQ-3320</v>
          </cell>
          <cell r="E749" t="str">
            <v>MP1-FEED TRANSFER DIVERTER VALVE</v>
          </cell>
          <cell r="F749" t="str">
            <v>shared systems</v>
          </cell>
          <cell r="G749" t="str">
            <v>OLD PHASE 1</v>
          </cell>
          <cell r="H749" t="str">
            <v>ABANDONED EQUIPMENT</v>
          </cell>
          <cell r="I749"/>
          <cell r="J749"/>
          <cell r="K749"/>
          <cell r="L749">
            <v>27</v>
          </cell>
          <cell r="M749"/>
          <cell r="N749"/>
          <cell r="O749"/>
          <cell r="P749"/>
          <cell r="Q749"/>
          <cell r="R749"/>
          <cell r="S749"/>
          <cell r="T749"/>
          <cell r="U749">
            <v>8</v>
          </cell>
          <cell r="V749" t="str">
            <v>Stratagy</v>
          </cell>
          <cell r="W749" t="str">
            <v>do not have</v>
          </cell>
        </row>
        <row r="750">
          <cell r="D750" t="str">
            <v>MEM-PRO-010-OP1-AEQ-3333</v>
          </cell>
          <cell r="E750" t="str">
            <v>MP1-SCOTT DRYER BURNER CHAMBER</v>
          </cell>
          <cell r="F750" t="str">
            <v>shared systems</v>
          </cell>
          <cell r="G750" t="str">
            <v>OLD PHASE 1</v>
          </cell>
          <cell r="H750" t="str">
            <v>ABANDONED EQUIPMENT</v>
          </cell>
          <cell r="I750"/>
          <cell r="J750"/>
          <cell r="K750"/>
          <cell r="L750">
            <v>16</v>
          </cell>
          <cell r="M750"/>
          <cell r="N750"/>
          <cell r="O750"/>
          <cell r="P750"/>
          <cell r="Q750"/>
          <cell r="R750"/>
          <cell r="S750"/>
          <cell r="T750"/>
          <cell r="U750">
            <v>8</v>
          </cell>
          <cell r="V750" t="str">
            <v>Stratagy</v>
          </cell>
          <cell r="W750" t="str">
            <v>do not have</v>
          </cell>
        </row>
        <row r="751">
          <cell r="D751" t="str">
            <v>MEM-PRO-010-OP1-AEQ-3338</v>
          </cell>
          <cell r="E751" t="str">
            <v>MP1-SCOTT DRYER GAS TRAIN GAS LOW P SW</v>
          </cell>
          <cell r="F751" t="str">
            <v>shared systems</v>
          </cell>
          <cell r="G751" t="str">
            <v>OLD PHASE 1</v>
          </cell>
          <cell r="H751" t="str">
            <v>ABANDONED EQUIPMENT</v>
          </cell>
          <cell r="I751"/>
          <cell r="J751"/>
          <cell r="K751"/>
          <cell r="L751"/>
          <cell r="M751"/>
          <cell r="N751"/>
          <cell r="O751"/>
          <cell r="P751"/>
          <cell r="Q751"/>
          <cell r="R751"/>
          <cell r="S751"/>
          <cell r="T751"/>
          <cell r="U751">
            <v>9</v>
          </cell>
          <cell r="V751" t="str">
            <v>Run to Failure</v>
          </cell>
          <cell r="W751" t="str">
            <v>do not have</v>
          </cell>
        </row>
        <row r="752">
          <cell r="D752" t="str">
            <v>MEM-PRO-010-OP1-AEQ-3339</v>
          </cell>
          <cell r="E752" t="str">
            <v>MP1-GAS TRAIN GAS HIGH PRESS SW</v>
          </cell>
          <cell r="F752" t="str">
            <v>shared systems</v>
          </cell>
          <cell r="G752" t="str">
            <v>OLD PHASE 1</v>
          </cell>
          <cell r="H752" t="str">
            <v>ABANDONED EQUIPMENT</v>
          </cell>
          <cell r="I752" t="str">
            <v>Drive, Electrical</v>
          </cell>
          <cell r="J752"/>
          <cell r="K752"/>
          <cell r="L752"/>
          <cell r="M752"/>
          <cell r="N752"/>
          <cell r="O752"/>
          <cell r="P752"/>
          <cell r="Q752"/>
          <cell r="R752"/>
          <cell r="S752"/>
          <cell r="T752"/>
          <cell r="U752">
            <v>9</v>
          </cell>
          <cell r="V752" t="str">
            <v>Run to Failure</v>
          </cell>
          <cell r="W752" t="str">
            <v>do not have</v>
          </cell>
        </row>
        <row r="753">
          <cell r="D753" t="str">
            <v>MEM-PRO-010-OP1-AEQ-3340</v>
          </cell>
          <cell r="E753" t="str">
            <v>MP1-GAS TRAIN POST REG GAS HI-PRESS SW</v>
          </cell>
          <cell r="F753" t="str">
            <v>shared systems</v>
          </cell>
          <cell r="G753" t="str">
            <v>OLD PHASE 1</v>
          </cell>
          <cell r="H753" t="str">
            <v>ABANDONED EQUIPMENT</v>
          </cell>
          <cell r="I753" t="str">
            <v>Drive, Electrical</v>
          </cell>
          <cell r="J753"/>
          <cell r="K753"/>
          <cell r="L753"/>
          <cell r="M753"/>
          <cell r="N753"/>
          <cell r="O753"/>
          <cell r="P753"/>
          <cell r="Q753"/>
          <cell r="R753"/>
          <cell r="S753"/>
          <cell r="T753"/>
          <cell r="U753">
            <v>9</v>
          </cell>
          <cell r="V753" t="str">
            <v>Run to Failure</v>
          </cell>
          <cell r="W753" t="str">
            <v>do not have</v>
          </cell>
        </row>
        <row r="754">
          <cell r="D754" t="str">
            <v>MEM-PRO-010-OP1-AEQ-3342</v>
          </cell>
          <cell r="E754" t="str">
            <v>MP1-RCYCL SRG BN DISCH CHUTE LOLO LVL SW</v>
          </cell>
          <cell r="F754" t="str">
            <v>shared systems</v>
          </cell>
          <cell r="G754" t="str">
            <v>OLD PHASE 1</v>
          </cell>
          <cell r="H754" t="str">
            <v>ABANDONED EQUIPMENT</v>
          </cell>
          <cell r="I754"/>
          <cell r="J754"/>
          <cell r="K754"/>
          <cell r="L754"/>
          <cell r="M754"/>
          <cell r="N754"/>
          <cell r="O754"/>
          <cell r="P754"/>
          <cell r="Q754"/>
          <cell r="R754"/>
          <cell r="S754"/>
          <cell r="T754"/>
          <cell r="U754">
            <v>9</v>
          </cell>
          <cell r="V754" t="str">
            <v>Run to Failure</v>
          </cell>
          <cell r="W754" t="str">
            <v>do not have</v>
          </cell>
        </row>
        <row r="755">
          <cell r="D755" t="str">
            <v>MEM-PRO-010-OP1-AEQ-3343</v>
          </cell>
          <cell r="E755" t="str">
            <v>MP1-RCYCL SRG BIN DISCH CHUTE LOW LVL SW</v>
          </cell>
          <cell r="F755" t="str">
            <v>shared systems</v>
          </cell>
          <cell r="G755" t="str">
            <v>OLD PHASE 1</v>
          </cell>
          <cell r="H755" t="str">
            <v>ABANDONED EQUIPMENT</v>
          </cell>
          <cell r="I755"/>
          <cell r="J755"/>
          <cell r="K755"/>
          <cell r="L755"/>
          <cell r="M755"/>
          <cell r="N755"/>
          <cell r="O755"/>
          <cell r="P755"/>
          <cell r="Q755"/>
          <cell r="R755"/>
          <cell r="S755"/>
          <cell r="T755"/>
          <cell r="U755">
            <v>9</v>
          </cell>
          <cell r="V755" t="str">
            <v>Run to Failure</v>
          </cell>
          <cell r="W755" t="str">
            <v>do not have</v>
          </cell>
        </row>
        <row r="756">
          <cell r="D756" t="str">
            <v>MEM-PRO-010-OP1-AEQ-3349</v>
          </cell>
          <cell r="E756" t="str">
            <v>MP1-RECYCLE RECEIVER MILLTRONICS</v>
          </cell>
          <cell r="F756" t="str">
            <v>shared systems</v>
          </cell>
          <cell r="G756" t="str">
            <v>OLD PHASE 1</v>
          </cell>
          <cell r="H756" t="str">
            <v>ABANDONED EQUIPMENT</v>
          </cell>
          <cell r="I756"/>
          <cell r="J756"/>
          <cell r="K756"/>
          <cell r="L756"/>
          <cell r="M756"/>
          <cell r="N756"/>
          <cell r="O756"/>
          <cell r="P756"/>
          <cell r="Q756"/>
          <cell r="R756"/>
          <cell r="S756"/>
          <cell r="T756"/>
          <cell r="U756">
            <v>9</v>
          </cell>
          <cell r="V756" t="str">
            <v>Run to Failure</v>
          </cell>
          <cell r="W756" t="str">
            <v>do not have</v>
          </cell>
        </row>
        <row r="757">
          <cell r="D757" t="str">
            <v>MEM-PRO-010-OP1-AEQ-3350</v>
          </cell>
          <cell r="E757" t="str">
            <v>MP1-S.D. EXPLOSION SUPPRESSION SYS</v>
          </cell>
          <cell r="F757" t="str">
            <v>shared systems</v>
          </cell>
          <cell r="G757" t="str">
            <v>OLD PHASE 1</v>
          </cell>
          <cell r="H757" t="str">
            <v>ABANDONED EQUIPMENT</v>
          </cell>
          <cell r="I757"/>
          <cell r="J757"/>
          <cell r="K757"/>
          <cell r="L757">
            <v>16</v>
          </cell>
          <cell r="M757"/>
          <cell r="N757"/>
          <cell r="O757"/>
          <cell r="P757"/>
          <cell r="Q757"/>
          <cell r="R757"/>
          <cell r="S757"/>
          <cell r="T757"/>
          <cell r="U757">
            <v>8</v>
          </cell>
          <cell r="V757" t="str">
            <v>Stratagy</v>
          </cell>
          <cell r="W757" t="str">
            <v>do not have</v>
          </cell>
        </row>
        <row r="758">
          <cell r="D758" t="str">
            <v>MEM-PRO-010-OP1-AEQ-3352</v>
          </cell>
          <cell r="E758" t="str">
            <v>MP1-RF CYCLONE RUPTURE DISK</v>
          </cell>
          <cell r="F758" t="str">
            <v>shared systems</v>
          </cell>
          <cell r="G758" t="str">
            <v>OLD PHASE 1</v>
          </cell>
          <cell r="H758" t="str">
            <v>ABANDONED EQUIPMENT</v>
          </cell>
          <cell r="I758"/>
          <cell r="J758"/>
          <cell r="K758"/>
          <cell r="L758">
            <v>16</v>
          </cell>
          <cell r="M758"/>
          <cell r="N758"/>
          <cell r="O758"/>
          <cell r="P758"/>
          <cell r="Q758"/>
          <cell r="R758"/>
          <cell r="S758"/>
          <cell r="T758" t="str">
            <v>60 MTH PSM MECH RUPTURE DISC PM</v>
          </cell>
          <cell r="U758">
            <v>7</v>
          </cell>
          <cell r="V758" t="str">
            <v>Stratagy</v>
          </cell>
          <cell r="W758" t="str">
            <v>do not have</v>
          </cell>
        </row>
        <row r="759">
          <cell r="D759" t="str">
            <v>MEM-PRO-010-OP1-AEQ-3353</v>
          </cell>
          <cell r="E759" t="str">
            <v>MP1-RF CYCLONE PDIT XMIT</v>
          </cell>
          <cell r="F759" t="str">
            <v>shared systems</v>
          </cell>
          <cell r="G759" t="str">
            <v>OLD PHASE 1</v>
          </cell>
          <cell r="H759" t="str">
            <v>ABANDONED EQUIPMENT</v>
          </cell>
          <cell r="I759"/>
          <cell r="J759"/>
          <cell r="K759"/>
          <cell r="L759"/>
          <cell r="M759"/>
          <cell r="N759"/>
          <cell r="O759"/>
          <cell r="P759"/>
          <cell r="Q759"/>
          <cell r="R759"/>
          <cell r="S759"/>
          <cell r="T759"/>
          <cell r="U759">
            <v>9</v>
          </cell>
          <cell r="V759" t="str">
            <v>Run to Failure</v>
          </cell>
          <cell r="W759" t="str">
            <v>do not have</v>
          </cell>
        </row>
        <row r="760">
          <cell r="D760" t="str">
            <v>MEM-PRO-010-OP1-AEQ-3355</v>
          </cell>
          <cell r="E760" t="str">
            <v>MP1-RECYCLE COLLECTOR EXPLOSION VENT</v>
          </cell>
          <cell r="F760" t="str">
            <v>shared systems</v>
          </cell>
          <cell r="G760" t="str">
            <v>OLD PHASE 1</v>
          </cell>
          <cell r="H760" t="str">
            <v>ABANDONED EQUIPMENT</v>
          </cell>
          <cell r="I760"/>
          <cell r="J760"/>
          <cell r="K760"/>
          <cell r="L760"/>
          <cell r="M760"/>
          <cell r="N760"/>
          <cell r="O760"/>
          <cell r="P760"/>
          <cell r="Q760"/>
          <cell r="R760"/>
          <cell r="S760"/>
          <cell r="T760"/>
          <cell r="U760">
            <v>9</v>
          </cell>
          <cell r="V760" t="str">
            <v>Run to Failure</v>
          </cell>
          <cell r="W760" t="str">
            <v>do not have</v>
          </cell>
        </row>
        <row r="761">
          <cell r="D761" t="str">
            <v>MEM-PRO-010-OP1-AEQ-4632</v>
          </cell>
          <cell r="E761" t="str">
            <v>MP1-DILUTION TANK DISCH VALVE SV-650</v>
          </cell>
          <cell r="F761" t="str">
            <v>shared systems</v>
          </cell>
          <cell r="G761" t="str">
            <v>OLD PHASE 1</v>
          </cell>
          <cell r="H761" t="str">
            <v>ABANDONED EQUIPMENT</v>
          </cell>
          <cell r="I761"/>
          <cell r="J761"/>
          <cell r="K761"/>
          <cell r="L761"/>
          <cell r="M761"/>
          <cell r="N761"/>
          <cell r="O761"/>
          <cell r="P761"/>
          <cell r="Q761"/>
          <cell r="R761"/>
          <cell r="S761"/>
          <cell r="T761"/>
          <cell r="U761">
            <v>9</v>
          </cell>
          <cell r="V761" t="str">
            <v>Run to Failure</v>
          </cell>
          <cell r="W761" t="str">
            <v>do not have</v>
          </cell>
        </row>
        <row r="762">
          <cell r="D762" t="str">
            <v>MEM-PRO-010-OP1-AEQ-4635</v>
          </cell>
          <cell r="E762" t="str">
            <v>MP1-DILUTION TANK LEVEL XMTR</v>
          </cell>
          <cell r="F762" t="str">
            <v>shared systems</v>
          </cell>
          <cell r="G762" t="str">
            <v>OLD PHASE 1</v>
          </cell>
          <cell r="H762" t="str">
            <v>ABANDONED EQUIPMENT</v>
          </cell>
          <cell r="I762"/>
          <cell r="J762"/>
          <cell r="K762"/>
          <cell r="L762"/>
          <cell r="M762"/>
          <cell r="N762"/>
          <cell r="O762"/>
          <cell r="P762"/>
          <cell r="Q762"/>
          <cell r="R762"/>
          <cell r="S762"/>
          <cell r="T762"/>
          <cell r="U762">
            <v>9</v>
          </cell>
          <cell r="V762" t="str">
            <v>Run to Failure</v>
          </cell>
          <cell r="W762" t="str">
            <v>do not have</v>
          </cell>
        </row>
        <row r="763">
          <cell r="D763" t="str">
            <v>MEM-PRO-010-OP1-AEQ-4645</v>
          </cell>
          <cell r="E763" t="str">
            <v>MP1-DYNATROL</v>
          </cell>
          <cell r="F763" t="str">
            <v>shared systems</v>
          </cell>
          <cell r="G763" t="str">
            <v>OLD PHASE 1</v>
          </cell>
          <cell r="H763" t="str">
            <v>ABANDONED EQUIPMENT</v>
          </cell>
          <cell r="I763" t="str">
            <v>Flowmeter, Coriolis Mass</v>
          </cell>
          <cell r="J763"/>
          <cell r="K763"/>
          <cell r="L763"/>
          <cell r="M763"/>
          <cell r="N763"/>
          <cell r="O763"/>
          <cell r="P763"/>
          <cell r="Q763"/>
          <cell r="R763"/>
          <cell r="S763"/>
          <cell r="T763"/>
          <cell r="U763">
            <v>9</v>
          </cell>
          <cell r="V763" t="str">
            <v>Run to Failure</v>
          </cell>
          <cell r="W763" t="str">
            <v>do not have</v>
          </cell>
        </row>
        <row r="764">
          <cell r="D764" t="str">
            <v>MEM-PRO-010-OP1-AEQ-4647</v>
          </cell>
          <cell r="E764" t="str">
            <v>MP1-90DEG WTR DIL TK  WTR BLK VLV SV-726</v>
          </cell>
          <cell r="F764" t="str">
            <v>shared systems</v>
          </cell>
          <cell r="G764" t="str">
            <v>OLD PHASE 1</v>
          </cell>
          <cell r="H764" t="str">
            <v>ABANDONED EQUIPMENT</v>
          </cell>
          <cell r="I764"/>
          <cell r="J764"/>
          <cell r="K764"/>
          <cell r="L764"/>
          <cell r="M764"/>
          <cell r="N764"/>
          <cell r="O764"/>
          <cell r="P764"/>
          <cell r="Q764"/>
          <cell r="R764"/>
          <cell r="S764"/>
          <cell r="T764"/>
          <cell r="U764">
            <v>9</v>
          </cell>
          <cell r="V764" t="str">
            <v>Run to Failure</v>
          </cell>
          <cell r="W764" t="str">
            <v>do not have</v>
          </cell>
        </row>
        <row r="765">
          <cell r="D765" t="str">
            <v>MEM-PRO-010-OP1-AEQ-4650</v>
          </cell>
          <cell r="E765" t="str">
            <v>MP1-90DEG WTR REG (DILUTION TK WATER)</v>
          </cell>
          <cell r="F765" t="str">
            <v>shared systems</v>
          </cell>
          <cell r="G765" t="str">
            <v>OLD PHASE 1</v>
          </cell>
          <cell r="H765" t="str">
            <v>ABANDONED EQUIPMENT</v>
          </cell>
          <cell r="I765"/>
          <cell r="J765"/>
          <cell r="K765"/>
          <cell r="L765"/>
          <cell r="M765"/>
          <cell r="N765"/>
          <cell r="O765"/>
          <cell r="P765"/>
          <cell r="Q765"/>
          <cell r="R765"/>
          <cell r="S765"/>
          <cell r="T765"/>
          <cell r="U765">
            <v>9</v>
          </cell>
          <cell r="V765" t="str">
            <v>Run to Failure</v>
          </cell>
          <cell r="W765" t="str">
            <v>do not have</v>
          </cell>
        </row>
        <row r="766">
          <cell r="D766" t="str">
            <v>MEM-PRO-010-OP1-AEQ-4660</v>
          </cell>
          <cell r="E766" t="str">
            <v>MP1-90 DEG WTR DILUTION TK MAG FLOWMETER</v>
          </cell>
          <cell r="F766" t="str">
            <v>shared systems</v>
          </cell>
          <cell r="G766" t="str">
            <v>OLD PHASE 1</v>
          </cell>
          <cell r="H766" t="str">
            <v>ABANDONED EQUIPMENT</v>
          </cell>
          <cell r="I766"/>
          <cell r="J766"/>
          <cell r="K766"/>
          <cell r="L766"/>
          <cell r="M766"/>
          <cell r="N766"/>
          <cell r="O766"/>
          <cell r="P766"/>
          <cell r="Q766"/>
          <cell r="R766"/>
          <cell r="S766"/>
          <cell r="T766"/>
          <cell r="U766">
            <v>9</v>
          </cell>
          <cell r="V766" t="str">
            <v>Run to Failure</v>
          </cell>
          <cell r="W766" t="str">
            <v>do not have</v>
          </cell>
        </row>
        <row r="767">
          <cell r="D767" t="str">
            <v>MEM-PRO-010-OP1-AEQ-4670</v>
          </cell>
          <cell r="E767" t="str">
            <v>MP1-DILUTION TANK DISCH MAG FLOWMETER</v>
          </cell>
          <cell r="F767" t="str">
            <v>shared systems</v>
          </cell>
          <cell r="G767" t="str">
            <v>OLD PHASE 1</v>
          </cell>
          <cell r="H767" t="str">
            <v>ABANDONED EQUIPMENT</v>
          </cell>
          <cell r="I767"/>
          <cell r="J767"/>
          <cell r="K767"/>
          <cell r="L767"/>
          <cell r="M767"/>
          <cell r="N767"/>
          <cell r="O767"/>
          <cell r="P767"/>
          <cell r="Q767"/>
          <cell r="R767"/>
          <cell r="S767"/>
          <cell r="T767"/>
          <cell r="U767">
            <v>9</v>
          </cell>
          <cell r="V767" t="str">
            <v>Run to Failure</v>
          </cell>
          <cell r="W767" t="str">
            <v>do not have</v>
          </cell>
        </row>
        <row r="768">
          <cell r="D768" t="str">
            <v>MEM-PRO-010-OPA-AEQ-1114</v>
          </cell>
          <cell r="E768" t="str">
            <v>MP1A-PRODUCT AIR INTAKE FILTER</v>
          </cell>
          <cell r="F768" t="str">
            <v>shared systems</v>
          </cell>
          <cell r="G768" t="str">
            <v>OLD PHASE 1A</v>
          </cell>
          <cell r="H768" t="str">
            <v>ABANDONED EQUIPMENT</v>
          </cell>
          <cell r="I768"/>
          <cell r="J768"/>
          <cell r="K768"/>
          <cell r="L768"/>
          <cell r="M768"/>
          <cell r="N768"/>
          <cell r="O768"/>
          <cell r="P768"/>
          <cell r="Q768"/>
          <cell r="R768"/>
          <cell r="S768"/>
          <cell r="T768"/>
          <cell r="U768">
            <v>9</v>
          </cell>
          <cell r="V768" t="str">
            <v>Run to Failure</v>
          </cell>
          <cell r="W768" t="str">
            <v>do not have</v>
          </cell>
        </row>
        <row r="769">
          <cell r="D769" t="str">
            <v>MEM-PRO-010-OPA-AEQ-1115</v>
          </cell>
          <cell r="E769" t="str">
            <v>MP1A-PRODUCT BLENDING HOPPER</v>
          </cell>
          <cell r="F769" t="str">
            <v>shared systems</v>
          </cell>
          <cell r="G769" t="str">
            <v>OLD PHASE 1A</v>
          </cell>
          <cell r="H769" t="str">
            <v>ABANDONED EQUIPMENT</v>
          </cell>
          <cell r="I769"/>
          <cell r="J769"/>
          <cell r="K769"/>
          <cell r="L769"/>
          <cell r="M769"/>
          <cell r="N769"/>
          <cell r="O769"/>
          <cell r="P769"/>
          <cell r="Q769"/>
          <cell r="R769"/>
          <cell r="S769"/>
          <cell r="T769"/>
          <cell r="U769">
            <v>9</v>
          </cell>
          <cell r="V769" t="str">
            <v>Run to Failure</v>
          </cell>
          <cell r="W769" t="str">
            <v>do not have</v>
          </cell>
        </row>
        <row r="770">
          <cell r="D770" t="str">
            <v>MEM-PRO-010-OPA-AEQ-1116</v>
          </cell>
          <cell r="E770" t="str">
            <v>MP1A-PRODUCT BLENDING HI-LEVEL PROBE</v>
          </cell>
          <cell r="F770" t="str">
            <v>shared systems</v>
          </cell>
          <cell r="G770" t="str">
            <v>OLD PHASE 1A</v>
          </cell>
          <cell r="H770" t="str">
            <v>ABANDONED EQUIPMENT</v>
          </cell>
          <cell r="I770"/>
          <cell r="J770"/>
          <cell r="K770"/>
          <cell r="L770"/>
          <cell r="M770"/>
          <cell r="N770"/>
          <cell r="O770"/>
          <cell r="P770"/>
          <cell r="Q770"/>
          <cell r="R770"/>
          <cell r="S770"/>
          <cell r="T770"/>
          <cell r="U770">
            <v>9</v>
          </cell>
          <cell r="V770" t="str">
            <v>Run to Failure</v>
          </cell>
          <cell r="W770" t="str">
            <v>do not have</v>
          </cell>
        </row>
        <row r="771">
          <cell r="D771" t="str">
            <v>MEM-PRO-010-OPA-AEQ-1118</v>
          </cell>
          <cell r="E771" t="str">
            <v>MP1A-PRODUCT BLENDING AIR INTAKE FILTER</v>
          </cell>
          <cell r="F771" t="str">
            <v>shared systems</v>
          </cell>
          <cell r="G771" t="str">
            <v>OLD PHASE 1A</v>
          </cell>
          <cell r="H771" t="str">
            <v>ABANDONED EQUIPMENT</v>
          </cell>
          <cell r="I771"/>
          <cell r="J771"/>
          <cell r="K771"/>
          <cell r="L771"/>
          <cell r="M771"/>
          <cell r="N771"/>
          <cell r="O771"/>
          <cell r="P771"/>
          <cell r="Q771"/>
          <cell r="R771"/>
          <cell r="S771"/>
          <cell r="T771"/>
          <cell r="U771">
            <v>9</v>
          </cell>
          <cell r="V771" t="str">
            <v>Run to Failure</v>
          </cell>
          <cell r="W771" t="str">
            <v>do not have</v>
          </cell>
        </row>
        <row r="772">
          <cell r="D772" t="str">
            <v>MEM-PRO-010-OPA-AEQ-1157</v>
          </cell>
          <cell r="E772" t="str">
            <v>MP1-AIR INLET FILTER</v>
          </cell>
          <cell r="F772" t="str">
            <v>shared systems</v>
          </cell>
          <cell r="G772" t="str">
            <v>OLD PHASE 1A</v>
          </cell>
          <cell r="H772" t="str">
            <v>ABANDONED EQUIPMENT</v>
          </cell>
          <cell r="I772"/>
          <cell r="J772"/>
          <cell r="K772"/>
          <cell r="L772"/>
          <cell r="M772"/>
          <cell r="N772"/>
          <cell r="O772"/>
          <cell r="P772"/>
          <cell r="Q772"/>
          <cell r="R772"/>
          <cell r="S772"/>
          <cell r="T772"/>
          <cell r="U772">
            <v>9</v>
          </cell>
          <cell r="V772" t="str">
            <v>Run to Failure</v>
          </cell>
          <cell r="W772" t="str">
            <v>do not have</v>
          </cell>
        </row>
        <row r="773">
          <cell r="D773" t="str">
            <v>MEM-PRO-010-OPA-AEQ-1161</v>
          </cell>
          <cell r="E773" t="str">
            <v>MP1A-ON-LINE CHECK WEIGH</v>
          </cell>
          <cell r="F773" t="str">
            <v>shared systems</v>
          </cell>
          <cell r="G773" t="str">
            <v>OLD PHASE 1A</v>
          </cell>
          <cell r="H773" t="str">
            <v>ABANDONED EQUIPMENT</v>
          </cell>
          <cell r="I773"/>
          <cell r="J773"/>
          <cell r="K773"/>
          <cell r="L773"/>
          <cell r="M773"/>
          <cell r="N773"/>
          <cell r="O773"/>
          <cell r="P773"/>
          <cell r="Q773"/>
          <cell r="R773"/>
          <cell r="S773"/>
          <cell r="T773"/>
          <cell r="U773">
            <v>9</v>
          </cell>
          <cell r="V773" t="str">
            <v>Run to Failure</v>
          </cell>
          <cell r="W773" t="str">
            <v>do not have</v>
          </cell>
        </row>
        <row r="774">
          <cell r="D774" t="str">
            <v>MEM-PRO-010-OPA-AEQ-1162</v>
          </cell>
          <cell r="E774" t="str">
            <v>MP1A-PRODUCT BLENDING SAMPLER</v>
          </cell>
          <cell r="F774" t="str">
            <v>shared systems</v>
          </cell>
          <cell r="G774" t="str">
            <v>OLD PHASE 1A</v>
          </cell>
          <cell r="H774" t="str">
            <v>ABANDONED EQUIPMENT</v>
          </cell>
          <cell r="I774"/>
          <cell r="J774"/>
          <cell r="K774"/>
          <cell r="L774"/>
          <cell r="M774"/>
          <cell r="N774"/>
          <cell r="O774"/>
          <cell r="P774"/>
          <cell r="Q774"/>
          <cell r="R774"/>
          <cell r="S774"/>
          <cell r="T774"/>
          <cell r="U774">
            <v>9</v>
          </cell>
          <cell r="V774" t="str">
            <v>Run to Failure</v>
          </cell>
          <cell r="W774" t="str">
            <v>do not have</v>
          </cell>
        </row>
        <row r="775">
          <cell r="D775" t="str">
            <v>MEM-PRO-010-OPA-AEQ-1163</v>
          </cell>
          <cell r="E775" t="str">
            <v>MP1A-GUSSET REFORMER</v>
          </cell>
          <cell r="F775" t="str">
            <v>shared systems</v>
          </cell>
          <cell r="G775" t="str">
            <v>OLD PHASE 1A</v>
          </cell>
          <cell r="H775" t="str">
            <v>ABANDONED EQUIPMENT</v>
          </cell>
          <cell r="I775"/>
          <cell r="J775"/>
          <cell r="K775"/>
          <cell r="L775"/>
          <cell r="M775"/>
          <cell r="N775"/>
          <cell r="O775"/>
          <cell r="P775"/>
          <cell r="Q775"/>
          <cell r="R775"/>
          <cell r="S775"/>
          <cell r="T775" t="str">
            <v>MTHLY AP MP1 AUTOPACK CABINETS</v>
          </cell>
          <cell r="U775">
            <v>8</v>
          </cell>
          <cell r="V775" t="str">
            <v>Stratagy</v>
          </cell>
          <cell r="W775" t="str">
            <v>do not have</v>
          </cell>
        </row>
        <row r="776">
          <cell r="D776" t="str">
            <v>MEM-PRO-010-OPA-AEQ-1165</v>
          </cell>
          <cell r="E776" t="str">
            <v>MP1A-SEALER</v>
          </cell>
          <cell r="F776" t="str">
            <v>shared systems</v>
          </cell>
          <cell r="G776" t="str">
            <v>OLD PHASE 1A</v>
          </cell>
          <cell r="H776" t="str">
            <v>ABANDONED EQUIPMENT</v>
          </cell>
          <cell r="I776"/>
          <cell r="J776"/>
          <cell r="K776"/>
          <cell r="L776"/>
          <cell r="M776"/>
          <cell r="N776"/>
          <cell r="O776"/>
          <cell r="P776"/>
          <cell r="Q776"/>
          <cell r="R776"/>
          <cell r="S776"/>
          <cell r="T776"/>
          <cell r="U776">
            <v>9</v>
          </cell>
          <cell r="V776" t="str">
            <v>Run to Failure</v>
          </cell>
          <cell r="W776" t="str">
            <v>do not have</v>
          </cell>
        </row>
        <row r="777">
          <cell r="D777" t="str">
            <v>MEM-PRO-010-OPA-AEQ-1213</v>
          </cell>
          <cell r="E777" t="str">
            <v>MP1A-BLENDER - RIBBON</v>
          </cell>
          <cell r="F777" t="str">
            <v>shared systems</v>
          </cell>
          <cell r="G777" t="str">
            <v>OLD PHASE 1A</v>
          </cell>
          <cell r="H777" t="str">
            <v>ABANDONED EQUIPMENT</v>
          </cell>
          <cell r="I777"/>
          <cell r="J777"/>
          <cell r="K777"/>
          <cell r="L777"/>
          <cell r="M777"/>
          <cell r="N777"/>
          <cell r="O777"/>
          <cell r="P777"/>
          <cell r="Q777"/>
          <cell r="R777"/>
          <cell r="S777"/>
          <cell r="T777"/>
          <cell r="U777">
            <v>9</v>
          </cell>
          <cell r="V777" t="str">
            <v>Run to Failure</v>
          </cell>
          <cell r="W777" t="str">
            <v>do not have</v>
          </cell>
        </row>
        <row r="778">
          <cell r="D778" t="str">
            <v>MEM-PRO-010-OPA-AEQ-1214</v>
          </cell>
          <cell r="E778" t="str">
            <v>MP1A-LOAD CELLS - BLENDER</v>
          </cell>
          <cell r="F778" t="str">
            <v>shared systems</v>
          </cell>
          <cell r="G778" t="str">
            <v>OLD PHASE 1A</v>
          </cell>
          <cell r="H778" t="str">
            <v>ABANDONED EQUIPMENT</v>
          </cell>
          <cell r="I778"/>
          <cell r="J778"/>
          <cell r="K778"/>
          <cell r="L778"/>
          <cell r="M778"/>
          <cell r="N778"/>
          <cell r="O778"/>
          <cell r="P778"/>
          <cell r="Q778"/>
          <cell r="R778"/>
          <cell r="S778"/>
          <cell r="T778"/>
          <cell r="U778">
            <v>9</v>
          </cell>
          <cell r="V778" t="str">
            <v>Run to Failure</v>
          </cell>
          <cell r="W778" t="str">
            <v>do not have</v>
          </cell>
        </row>
        <row r="779">
          <cell r="D779" t="str">
            <v>MEM-PRO-010-OPA-AEQ-1215</v>
          </cell>
          <cell r="E779" t="str">
            <v>MP1A-ASPIRATION FILTER - BLENDER</v>
          </cell>
          <cell r="F779" t="str">
            <v>shared systems</v>
          </cell>
          <cell r="G779" t="str">
            <v>OLD PHASE 1A</v>
          </cell>
          <cell r="H779" t="str">
            <v>ABANDONED EQUIPMENT</v>
          </cell>
          <cell r="I779"/>
          <cell r="J779"/>
          <cell r="K779"/>
          <cell r="L779"/>
          <cell r="M779"/>
          <cell r="N779"/>
          <cell r="O779"/>
          <cell r="P779"/>
          <cell r="Q779"/>
          <cell r="R779"/>
          <cell r="S779"/>
          <cell r="T779"/>
          <cell r="U779">
            <v>9</v>
          </cell>
          <cell r="V779" t="str">
            <v>Run to Failure</v>
          </cell>
          <cell r="W779" t="str">
            <v>do not have</v>
          </cell>
        </row>
        <row r="780">
          <cell r="D780" t="str">
            <v>MEM-PRO-010-OPA-AEQ-1217</v>
          </cell>
          <cell r="E780" t="str">
            <v>MP1A-BLENDER ASP BAG POPPER</v>
          </cell>
          <cell r="F780" t="str">
            <v>shared systems</v>
          </cell>
          <cell r="G780" t="str">
            <v>OLD PHASE 1A</v>
          </cell>
          <cell r="H780" t="str">
            <v>ABANDONED EQUIPMENT</v>
          </cell>
          <cell r="I780"/>
          <cell r="J780"/>
          <cell r="K780"/>
          <cell r="L780"/>
          <cell r="M780"/>
          <cell r="N780"/>
          <cell r="O780"/>
          <cell r="P780"/>
          <cell r="Q780"/>
          <cell r="R780"/>
          <cell r="S780"/>
          <cell r="T780"/>
          <cell r="U780">
            <v>9</v>
          </cell>
          <cell r="V780" t="str">
            <v>Run to Failure</v>
          </cell>
          <cell r="W780" t="str">
            <v>do not have</v>
          </cell>
        </row>
        <row r="781">
          <cell r="D781" t="str">
            <v>MEM-PRO-010-OPA-AEQ-1218</v>
          </cell>
          <cell r="E781" t="str">
            <v>P1BLENDER ASP.</v>
          </cell>
          <cell r="F781" t="str">
            <v>shared systems</v>
          </cell>
          <cell r="G781" t="str">
            <v>OLD PHASE 1A</v>
          </cell>
          <cell r="H781" t="str">
            <v>ABANDONED EQUIPMENT</v>
          </cell>
          <cell r="I781"/>
          <cell r="J781"/>
          <cell r="K781"/>
          <cell r="L781"/>
          <cell r="M781"/>
          <cell r="N781"/>
          <cell r="O781"/>
          <cell r="P781"/>
          <cell r="Q781"/>
          <cell r="R781"/>
          <cell r="S781"/>
          <cell r="T781"/>
          <cell r="U781">
            <v>9</v>
          </cell>
          <cell r="V781" t="str">
            <v>Run to Failure</v>
          </cell>
          <cell r="W781" t="str">
            <v>do not have</v>
          </cell>
        </row>
        <row r="782">
          <cell r="D782" t="str">
            <v>MEM-PRO-010-OPA-AEQ-1219</v>
          </cell>
          <cell r="E782" t="str">
            <v>MP1A-KNIFE GATE - BLENDER DISCH.</v>
          </cell>
          <cell r="F782" t="str">
            <v>shared systems</v>
          </cell>
          <cell r="G782" t="str">
            <v>OLD PHASE 1A</v>
          </cell>
          <cell r="H782" t="str">
            <v>ABANDONED EQUIPMENT</v>
          </cell>
          <cell r="I782"/>
          <cell r="J782"/>
          <cell r="K782"/>
          <cell r="L782"/>
          <cell r="M782"/>
          <cell r="N782"/>
          <cell r="O782"/>
          <cell r="P782"/>
          <cell r="Q782"/>
          <cell r="R782"/>
          <cell r="S782"/>
          <cell r="T782"/>
          <cell r="U782">
            <v>9</v>
          </cell>
          <cell r="V782" t="str">
            <v>Run to Failure</v>
          </cell>
          <cell r="W782" t="str">
            <v>do not have</v>
          </cell>
        </row>
        <row r="783">
          <cell r="D783" t="str">
            <v>MEM-PRO-010-OPA-AEQ-1221</v>
          </cell>
          <cell r="E783" t="str">
            <v>MP1A-AZO ROTARY SCREENER SYSTEM</v>
          </cell>
          <cell r="F783" t="str">
            <v>shared systems</v>
          </cell>
          <cell r="G783" t="str">
            <v>OLD PHASE 1A</v>
          </cell>
          <cell r="H783" t="str">
            <v>ABANDONED EQUIPMENT</v>
          </cell>
          <cell r="I783" t="str">
            <v>Screen</v>
          </cell>
          <cell r="J783"/>
          <cell r="K783"/>
          <cell r="L783"/>
          <cell r="M783"/>
          <cell r="N783"/>
          <cell r="O783"/>
          <cell r="P783"/>
          <cell r="Q783"/>
          <cell r="R783"/>
          <cell r="S783"/>
          <cell r="T783"/>
          <cell r="U783">
            <v>9</v>
          </cell>
          <cell r="V783" t="str">
            <v>Run to Failure</v>
          </cell>
          <cell r="W783" t="str">
            <v>do not have</v>
          </cell>
        </row>
        <row r="784">
          <cell r="D784" t="str">
            <v>MEM-PRO-010-OPA-AEQ-1222</v>
          </cell>
          <cell r="E784" t="str">
            <v>MPA1-AZO HIGH LEVEL SW</v>
          </cell>
          <cell r="F784" t="str">
            <v>shared systems</v>
          </cell>
          <cell r="G784" t="str">
            <v>OLD PHASE 1A</v>
          </cell>
          <cell r="H784" t="str">
            <v>ABANDONED EQUIPMENT</v>
          </cell>
          <cell r="I784"/>
          <cell r="J784"/>
          <cell r="K784"/>
          <cell r="L784"/>
          <cell r="M784"/>
          <cell r="N784"/>
          <cell r="O784"/>
          <cell r="P784"/>
          <cell r="Q784"/>
          <cell r="R784"/>
          <cell r="S784"/>
          <cell r="T784"/>
          <cell r="U784">
            <v>9</v>
          </cell>
          <cell r="V784" t="str">
            <v>Run to Failure</v>
          </cell>
          <cell r="W784" t="str">
            <v>do not have</v>
          </cell>
        </row>
        <row r="785">
          <cell r="D785" t="str">
            <v>MEM-PRO-010-OPA-AEQ-1223</v>
          </cell>
          <cell r="E785" t="str">
            <v>MP1A-COMPRESSED AIR PRE-FILTER #1</v>
          </cell>
          <cell r="F785" t="str">
            <v>shared systems</v>
          </cell>
          <cell r="G785" t="str">
            <v>OLD PHASE 1A</v>
          </cell>
          <cell r="H785" t="str">
            <v>ABANDONED EQUIPMENT</v>
          </cell>
          <cell r="I785"/>
          <cell r="J785"/>
          <cell r="K785"/>
          <cell r="L785"/>
          <cell r="M785"/>
          <cell r="N785"/>
          <cell r="O785"/>
          <cell r="P785"/>
          <cell r="Q785"/>
          <cell r="R785"/>
          <cell r="S785"/>
          <cell r="T785"/>
          <cell r="U785">
            <v>9</v>
          </cell>
          <cell r="V785" t="str">
            <v>Run to Failure</v>
          </cell>
          <cell r="W785" t="str">
            <v>do not have</v>
          </cell>
        </row>
        <row r="786">
          <cell r="D786" t="str">
            <v>MEM-PRO-010-OPA-AEQ-1224</v>
          </cell>
          <cell r="E786" t="str">
            <v>MP1A-COMPRESSED AIR FILTER #2</v>
          </cell>
          <cell r="F786" t="str">
            <v>shared systems</v>
          </cell>
          <cell r="G786" t="str">
            <v>OLD PHASE 1A</v>
          </cell>
          <cell r="H786" t="str">
            <v>ABANDONED EQUIPMENT</v>
          </cell>
          <cell r="I786"/>
          <cell r="J786"/>
          <cell r="K786"/>
          <cell r="L786"/>
          <cell r="M786"/>
          <cell r="N786"/>
          <cell r="O786"/>
          <cell r="P786"/>
          <cell r="Q786"/>
          <cell r="R786"/>
          <cell r="S786"/>
          <cell r="T786"/>
          <cell r="U786">
            <v>9</v>
          </cell>
          <cell r="V786" t="str">
            <v>Run to Failure</v>
          </cell>
          <cell r="W786" t="str">
            <v>do not have</v>
          </cell>
        </row>
        <row r="787">
          <cell r="D787" t="str">
            <v>MEM-PRO-010-OPA-AEQ-1225</v>
          </cell>
          <cell r="E787" t="str">
            <v>MP1A-COMPRESSED AIR FINAL FILTER #3</v>
          </cell>
          <cell r="F787" t="str">
            <v>shared systems</v>
          </cell>
          <cell r="G787" t="str">
            <v>OLD PHASE 1A</v>
          </cell>
          <cell r="H787" t="str">
            <v>ABANDONED EQUIPMENT</v>
          </cell>
          <cell r="I787"/>
          <cell r="J787"/>
          <cell r="K787"/>
          <cell r="L787"/>
          <cell r="M787"/>
          <cell r="N787"/>
          <cell r="O787"/>
          <cell r="P787"/>
          <cell r="Q787"/>
          <cell r="R787"/>
          <cell r="S787"/>
          <cell r="T787"/>
          <cell r="U787">
            <v>9</v>
          </cell>
          <cell r="V787" t="str">
            <v>Run to Failure</v>
          </cell>
          <cell r="W787" t="str">
            <v>do not have</v>
          </cell>
        </row>
        <row r="788">
          <cell r="D788" t="str">
            <v>MEM-PRO-010-OPA-AEQ-1227</v>
          </cell>
          <cell r="E788" t="str">
            <v>MP1A-AZO DISCH. MAGNET</v>
          </cell>
          <cell r="F788" t="str">
            <v>shared systems</v>
          </cell>
          <cell r="G788" t="str">
            <v>OLD PHASE 1A</v>
          </cell>
          <cell r="H788" t="str">
            <v>ABANDONED EQUIPMENT</v>
          </cell>
          <cell r="I788"/>
          <cell r="J788"/>
          <cell r="K788"/>
          <cell r="L788"/>
          <cell r="M788"/>
          <cell r="N788"/>
          <cell r="O788"/>
          <cell r="P788"/>
          <cell r="Q788"/>
          <cell r="R788"/>
          <cell r="S788"/>
          <cell r="T788"/>
          <cell r="U788">
            <v>9</v>
          </cell>
          <cell r="V788" t="str">
            <v>Run to Failure</v>
          </cell>
          <cell r="W788" t="str">
            <v>do not have</v>
          </cell>
        </row>
        <row r="789">
          <cell r="D789" t="str">
            <v>MEM-PRO-010-OPA-AEQ-1228</v>
          </cell>
          <cell r="E789" t="str">
            <v>MP1A-KNIFE GATE BLENDER DISCH.</v>
          </cell>
          <cell r="F789" t="str">
            <v>shared systems</v>
          </cell>
          <cell r="G789" t="str">
            <v>OLD PHASE 1A</v>
          </cell>
          <cell r="H789" t="str">
            <v>ABANDONED EQUIPMENT</v>
          </cell>
          <cell r="I789"/>
          <cell r="J789"/>
          <cell r="K789"/>
          <cell r="L789"/>
          <cell r="M789"/>
          <cell r="N789"/>
          <cell r="O789"/>
          <cell r="P789"/>
          <cell r="Q789"/>
          <cell r="R789"/>
          <cell r="S789"/>
          <cell r="T789"/>
          <cell r="U789">
            <v>9</v>
          </cell>
          <cell r="V789" t="str">
            <v>Run to Failure</v>
          </cell>
          <cell r="W789" t="str">
            <v>do not have</v>
          </cell>
        </row>
        <row r="790">
          <cell r="D790" t="str">
            <v>MEM-PRO-013-CHL-CCS-0107</v>
          </cell>
          <cell r="E790" t="str">
            <v>MP3B-NORTH #3 CHILL TANK</v>
          </cell>
          <cell r="F790" t="str">
            <v>P3</v>
          </cell>
          <cell r="G790" t="str">
            <v>CHILLING</v>
          </cell>
          <cell r="H790" t="str">
            <v>CHILLED CURD STORAGE</v>
          </cell>
          <cell r="I790" t="str">
            <v>Tank</v>
          </cell>
          <cell r="J790"/>
          <cell r="K790"/>
          <cell r="L790"/>
          <cell r="M790"/>
          <cell r="N790"/>
          <cell r="O790"/>
          <cell r="P790"/>
          <cell r="Q790"/>
          <cell r="R790"/>
          <cell r="S790"/>
          <cell r="T790" t="str">
            <v>24-MTH I/E MP3B #3 CHILL TK LVL XMTR</v>
          </cell>
          <cell r="U790">
            <v>8</v>
          </cell>
          <cell r="V790" t="str">
            <v>Stratagy</v>
          </cell>
          <cell r="W790"/>
        </row>
        <row r="791">
          <cell r="D791" t="str">
            <v>MEM-PRO-013-CHL-CCS-0108</v>
          </cell>
          <cell r="E791" t="str">
            <v>MP3B-SOUTH #4 CHILL TANK</v>
          </cell>
          <cell r="F791" t="str">
            <v>P3</v>
          </cell>
          <cell r="G791" t="str">
            <v>CHILLING</v>
          </cell>
          <cell r="H791" t="str">
            <v>CHILLED CURD STORAGE</v>
          </cell>
          <cell r="I791" t="str">
            <v>Tank</v>
          </cell>
          <cell r="J791"/>
          <cell r="K791"/>
          <cell r="L791"/>
          <cell r="M791"/>
          <cell r="N791"/>
          <cell r="O791"/>
          <cell r="P791"/>
          <cell r="Q791"/>
          <cell r="R791"/>
          <cell r="S791"/>
          <cell r="T791" t="str">
            <v>24-MTH I/E MP3B #4 CHILL TK LVL XMTR</v>
          </cell>
          <cell r="U791">
            <v>8</v>
          </cell>
          <cell r="V791" t="str">
            <v>Stratagy</v>
          </cell>
          <cell r="W791"/>
        </row>
        <row r="792">
          <cell r="D792" t="str">
            <v>MEM-PRO-013-WSH-WRE-0120</v>
          </cell>
          <cell r="E792" t="str">
            <v>MP3B-E RESLURRY POT DISCH PUMP</v>
          </cell>
          <cell r="F792" t="str">
            <v>P3</v>
          </cell>
          <cell r="G792" t="str">
            <v>WASHING</v>
          </cell>
          <cell r="H792" t="str">
            <v>WASHING RESLURRY</v>
          </cell>
          <cell r="I792" t="str">
            <v>Motor AC</v>
          </cell>
          <cell r="J792" t="str">
            <v>Pump</v>
          </cell>
          <cell r="K792" t="str">
            <v>NORTH PLANT-1- SWQ</v>
          </cell>
          <cell r="L792" t="str">
            <v>Add</v>
          </cell>
          <cell r="M792"/>
          <cell r="N792"/>
          <cell r="O792"/>
          <cell r="P792"/>
          <cell r="Q792"/>
          <cell r="R792"/>
          <cell r="S792"/>
          <cell r="T792"/>
          <cell r="U792">
            <v>8</v>
          </cell>
          <cell r="V792" t="str">
            <v>Stratagy</v>
          </cell>
          <cell r="W792">
            <v>4</v>
          </cell>
        </row>
        <row r="793">
          <cell r="D793" t="str">
            <v>MEM-PRO-013-CON-CRE-0134</v>
          </cell>
          <cell r="E793" t="str">
            <v>MP3B-CONC CENTRIFUGES SEWER POT PUMP</v>
          </cell>
          <cell r="F793" t="str">
            <v>P3</v>
          </cell>
          <cell r="G793" t="str">
            <v>CONCENTRATION</v>
          </cell>
          <cell r="H793" t="str">
            <v>CONCENTRATE RESLURRY</v>
          </cell>
          <cell r="I793" t="str">
            <v>Motor AC</v>
          </cell>
          <cell r="J793" t="str">
            <v>Pump</v>
          </cell>
          <cell r="K793" t="str">
            <v>NORTH PLANT-1-SEQ</v>
          </cell>
          <cell r="L793" t="str">
            <v>Keep</v>
          </cell>
          <cell r="M793"/>
          <cell r="N793"/>
          <cell r="O793"/>
          <cell r="P793"/>
          <cell r="Q793"/>
          <cell r="R793"/>
          <cell r="S793"/>
          <cell r="T793"/>
          <cell r="U793">
            <v>8</v>
          </cell>
          <cell r="V793" t="str">
            <v>Stratagy</v>
          </cell>
          <cell r="W793"/>
        </row>
        <row r="794">
          <cell r="D794" t="str">
            <v>MEM-PRO-013-CON-CRE-0137</v>
          </cell>
          <cell r="E794" t="str">
            <v>MP3B-#1/#2 CONC PRODUCT POT GRINDER</v>
          </cell>
          <cell r="F794" t="str">
            <v>P3</v>
          </cell>
          <cell r="G794" t="str">
            <v>CONCENTRATION</v>
          </cell>
          <cell r="H794" t="str">
            <v>CONCENTRATE RESLURRY</v>
          </cell>
          <cell r="I794"/>
          <cell r="J794"/>
          <cell r="K794"/>
          <cell r="L794" t="str">
            <v>Remove</v>
          </cell>
          <cell r="M794"/>
          <cell r="N794"/>
          <cell r="O794"/>
          <cell r="P794"/>
          <cell r="Q794"/>
          <cell r="R794"/>
          <cell r="S794"/>
          <cell r="T794"/>
          <cell r="U794">
            <v>8</v>
          </cell>
          <cell r="V794" t="str">
            <v>Stratagy</v>
          </cell>
          <cell r="W794"/>
        </row>
        <row r="795">
          <cell r="D795" t="str">
            <v>MEM-PRO-013-WEI-WIS-0014</v>
          </cell>
          <cell r="E795" t="str">
            <v>MP3B-LIME BIN SCREW CONVEYOR</v>
          </cell>
          <cell r="F795" t="str">
            <v>P3</v>
          </cell>
          <cell r="G795" t="str">
            <v>WET-IN</v>
          </cell>
          <cell r="H795" t="str">
            <v>WET IN SYSTEM</v>
          </cell>
          <cell r="I795" t="str">
            <v>Conveyor, Screw</v>
          </cell>
          <cell r="J795" t="str">
            <v>CONVEYOR SCREW</v>
          </cell>
          <cell r="K795" t="str">
            <v>NORTH PLANT-1- SWQ</v>
          </cell>
          <cell r="L795" t="str">
            <v>Add</v>
          </cell>
          <cell r="M795"/>
          <cell r="N795"/>
          <cell r="O795"/>
          <cell r="P795"/>
          <cell r="Q795"/>
          <cell r="R795"/>
          <cell r="S795"/>
          <cell r="T795"/>
          <cell r="U795">
            <v>8</v>
          </cell>
          <cell r="V795" t="str">
            <v>Stratagy</v>
          </cell>
          <cell r="W795">
            <v>4</v>
          </cell>
        </row>
        <row r="796">
          <cell r="D796" t="str">
            <v>MEM-PRO-013-WEI-WIS-1400</v>
          </cell>
          <cell r="E796" t="str">
            <v>MP3B-LIME FEEDER TO WET-IN SCREW</v>
          </cell>
          <cell r="F796" t="str">
            <v>P3</v>
          </cell>
          <cell r="G796" t="str">
            <v>WET-IN</v>
          </cell>
          <cell r="H796" t="str">
            <v>WET IN SYSTEM</v>
          </cell>
          <cell r="I796" t="str">
            <v>Motor AC</v>
          </cell>
          <cell r="J796"/>
          <cell r="K796"/>
          <cell r="L796"/>
          <cell r="M796"/>
          <cell r="N796"/>
          <cell r="O796"/>
          <cell r="P796"/>
          <cell r="Q796"/>
          <cell r="R796"/>
          <cell r="S796"/>
          <cell r="T796"/>
          <cell r="U796">
            <v>9</v>
          </cell>
          <cell r="V796" t="str">
            <v>Run to Failure</v>
          </cell>
          <cell r="W796"/>
        </row>
        <row r="797">
          <cell r="D797" t="str">
            <v>MEM-PRO-013-WSH-CWH-0145</v>
          </cell>
          <cell r="E797" t="str">
            <v>MP3B-#5 WASHING CENTRIFUGE</v>
          </cell>
          <cell r="F797" t="str">
            <v>P3</v>
          </cell>
          <cell r="G797" t="str">
            <v>WASHING</v>
          </cell>
          <cell r="H797" t="str">
            <v>CURD WASHING</v>
          </cell>
          <cell r="I797" t="str">
            <v>Motor AC</v>
          </cell>
          <cell r="J797" t="str">
            <v>Centrifuge</v>
          </cell>
          <cell r="K797" t="str">
            <v>NORTH PLANT-1- SWQ</v>
          </cell>
          <cell r="L797" t="str">
            <v>Keep</v>
          </cell>
          <cell r="M797"/>
          <cell r="N797"/>
          <cell r="O797"/>
          <cell r="P797" t="str">
            <v>Yes</v>
          </cell>
          <cell r="Q797"/>
          <cell r="R797"/>
          <cell r="S797"/>
          <cell r="T797" t="str">
            <v>6-MTH MECH MP3 C-30 #5 - RUNNING</v>
          </cell>
          <cell r="U797">
            <v>6</v>
          </cell>
          <cell r="V797" t="str">
            <v>Stratagy</v>
          </cell>
          <cell r="W797"/>
        </row>
        <row r="798">
          <cell r="D798" t="str">
            <v>MEM-PRO-013-CHL-REW-1451</v>
          </cell>
          <cell r="E798" t="str">
            <v>WET REWORK DISCHARGE PUMP</v>
          </cell>
          <cell r="F798" t="str">
            <v>P3</v>
          </cell>
          <cell r="G798" t="str">
            <v>CHILLING</v>
          </cell>
          <cell r="H798" t="str">
            <v>Rework</v>
          </cell>
          <cell r="I798"/>
          <cell r="J798"/>
          <cell r="K798"/>
          <cell r="L798" t="str">
            <v>Remove</v>
          </cell>
          <cell r="M798"/>
          <cell r="N798"/>
          <cell r="O798"/>
          <cell r="P798"/>
          <cell r="Q798"/>
          <cell r="R798"/>
          <cell r="S798"/>
          <cell r="T798"/>
          <cell r="U798">
            <v>8</v>
          </cell>
          <cell r="V798" t="str">
            <v>Stratagy</v>
          </cell>
          <cell r="W798"/>
        </row>
        <row r="799">
          <cell r="D799" t="str">
            <v>MEM-PRO-013-CON-CRE-0149</v>
          </cell>
          <cell r="E799" t="str">
            <v>MP3B-#1/#2 CONC PRODUCT POT PUMP</v>
          </cell>
          <cell r="F799" t="str">
            <v>P3</v>
          </cell>
          <cell r="G799" t="str">
            <v>CONCENTRATION</v>
          </cell>
          <cell r="H799" t="str">
            <v>CONCENTRATE RESLURRY</v>
          </cell>
          <cell r="I799" t="str">
            <v>Motor AC</v>
          </cell>
          <cell r="J799"/>
          <cell r="K799"/>
          <cell r="L799" t="str">
            <v>Keep</v>
          </cell>
          <cell r="M799"/>
          <cell r="N799"/>
          <cell r="O799"/>
          <cell r="P799"/>
          <cell r="Q799"/>
          <cell r="R799"/>
          <cell r="S799"/>
          <cell r="T799"/>
          <cell r="U799">
            <v>8</v>
          </cell>
          <cell r="V799" t="str">
            <v>Stratagy</v>
          </cell>
          <cell r="W799"/>
        </row>
        <row r="800">
          <cell r="D800" t="str">
            <v>MEM-PRO-013-WEI-WIS-0015</v>
          </cell>
          <cell r="E800" t="str">
            <v>MP3B-WET-IN MIXING SCREW CONVEYOR</v>
          </cell>
          <cell r="F800" t="str">
            <v>P3</v>
          </cell>
          <cell r="G800" t="str">
            <v>WET-IN</v>
          </cell>
          <cell r="H800" t="str">
            <v>WET IN SYSTEM</v>
          </cell>
          <cell r="I800" t="str">
            <v>Motor AC</v>
          </cell>
          <cell r="J800"/>
          <cell r="K800"/>
          <cell r="L800"/>
          <cell r="M800"/>
          <cell r="N800"/>
          <cell r="O800"/>
          <cell r="P800"/>
          <cell r="Q800"/>
          <cell r="R800"/>
          <cell r="S800"/>
          <cell r="T800"/>
          <cell r="U800">
            <v>9</v>
          </cell>
          <cell r="V800" t="str">
            <v>Run to Failure</v>
          </cell>
          <cell r="W800"/>
        </row>
        <row r="801">
          <cell r="D801" t="str">
            <v>MEM-PRO-013-CON-CRE-0165</v>
          </cell>
          <cell r="E801" t="str">
            <v>MP3B-#3/4 CONC PRODUCT POT GRINDER</v>
          </cell>
          <cell r="F801" t="str">
            <v>P3</v>
          </cell>
          <cell r="G801" t="str">
            <v>CONCENTRATION</v>
          </cell>
          <cell r="H801" t="str">
            <v>CONCENTRATE RESLURRY</v>
          </cell>
          <cell r="I801"/>
          <cell r="J801"/>
          <cell r="K801"/>
          <cell r="L801" t="str">
            <v>Remove</v>
          </cell>
          <cell r="M801"/>
          <cell r="N801"/>
          <cell r="O801"/>
          <cell r="P801"/>
          <cell r="Q801"/>
          <cell r="R801"/>
          <cell r="S801"/>
          <cell r="T801"/>
          <cell r="U801">
            <v>8</v>
          </cell>
          <cell r="V801" t="str">
            <v>Stratagy</v>
          </cell>
          <cell r="W801"/>
        </row>
        <row r="802">
          <cell r="D802" t="str">
            <v>MEM-PRO-013-CON-CRE-0166</v>
          </cell>
          <cell r="E802" t="str">
            <v>MP3B-#3/4 CONC PRODUCT POT PUMP</v>
          </cell>
          <cell r="F802" t="str">
            <v>P3</v>
          </cell>
          <cell r="G802" t="str">
            <v>CONCENTRATION</v>
          </cell>
          <cell r="H802" t="str">
            <v>CONCENTRATE RESLURRY</v>
          </cell>
          <cell r="I802" t="str">
            <v>Motor AC</v>
          </cell>
          <cell r="J802" t="str">
            <v>Pump</v>
          </cell>
          <cell r="K802" t="str">
            <v>NORTH PLANT-1-SEQ</v>
          </cell>
          <cell r="L802" t="str">
            <v>Keep</v>
          </cell>
          <cell r="M802"/>
          <cell r="N802"/>
          <cell r="O802"/>
          <cell r="P802"/>
          <cell r="Q802"/>
          <cell r="R802"/>
          <cell r="S802"/>
          <cell r="T802"/>
          <cell r="U802">
            <v>8</v>
          </cell>
          <cell r="V802" t="str">
            <v>Stratagy</v>
          </cell>
          <cell r="W802">
            <v>6</v>
          </cell>
        </row>
        <row r="803">
          <cell r="D803" t="str">
            <v>MEM-PRO-013-CHL-CCS-0181</v>
          </cell>
          <cell r="E803" t="str">
            <v>MP3B-S #4 CHILL TANK AGITATOR</v>
          </cell>
          <cell r="F803" t="str">
            <v>P3</v>
          </cell>
          <cell r="G803" t="str">
            <v>CHILLING</v>
          </cell>
          <cell r="H803" t="str">
            <v>CHILLED CURD STORAGE</v>
          </cell>
          <cell r="I803" t="str">
            <v>Motor AC</v>
          </cell>
          <cell r="J803" t="str">
            <v>Agitator</v>
          </cell>
          <cell r="K803" t="str">
            <v>NORTH PLANT-1-NEQ</v>
          </cell>
          <cell r="L803" t="str">
            <v>Keep</v>
          </cell>
          <cell r="M803"/>
          <cell r="N803"/>
          <cell r="O803"/>
          <cell r="P803"/>
          <cell r="Q803"/>
          <cell r="R803"/>
          <cell r="S803"/>
          <cell r="T803" t="str">
            <v>1 YEAR RUNNING PM OF AGITATORS</v>
          </cell>
          <cell r="U803">
            <v>7</v>
          </cell>
          <cell r="V803" t="str">
            <v>Stratagy</v>
          </cell>
          <cell r="W803"/>
        </row>
        <row r="804">
          <cell r="D804" t="str">
            <v>MEM-PRO-013-CHL-CCS-0182</v>
          </cell>
          <cell r="E804" t="str">
            <v>MP3B-N #3 CHILL TANK AGITATOR</v>
          </cell>
          <cell r="F804" t="str">
            <v>P3</v>
          </cell>
          <cell r="G804" t="str">
            <v>CHILLING</v>
          </cell>
          <cell r="H804" t="str">
            <v>CHILLED CURD STORAGE</v>
          </cell>
          <cell r="I804" t="str">
            <v>Motor AC</v>
          </cell>
          <cell r="J804" t="str">
            <v>Agitator</v>
          </cell>
          <cell r="K804" t="str">
            <v>NORTH PLANT-1-NEQ</v>
          </cell>
          <cell r="L804" t="str">
            <v>Keep</v>
          </cell>
          <cell r="M804" t="str">
            <v>Yes</v>
          </cell>
          <cell r="N804"/>
          <cell r="O804"/>
          <cell r="P804"/>
          <cell r="Q804"/>
          <cell r="R804"/>
          <cell r="S804"/>
          <cell r="T804" t="str">
            <v>1 YEAR RUNNING PM OF AGITATORS</v>
          </cell>
          <cell r="U804">
            <v>6</v>
          </cell>
          <cell r="V804" t="str">
            <v>Stratagy</v>
          </cell>
          <cell r="W804"/>
        </row>
        <row r="805">
          <cell r="D805" t="str">
            <v>MEM-PRO-013-WEI-WIS-0020</v>
          </cell>
          <cell r="E805" t="str">
            <v>MP3B-FLAKE BIN ROTARY FEED VALVE</v>
          </cell>
          <cell r="F805" t="str">
            <v>P3</v>
          </cell>
          <cell r="G805" t="str">
            <v>WET-IN</v>
          </cell>
          <cell r="H805" t="str">
            <v>WET IN SYSTEM</v>
          </cell>
          <cell r="I805"/>
          <cell r="J805"/>
          <cell r="K805"/>
          <cell r="L805"/>
          <cell r="M805"/>
          <cell r="N805"/>
          <cell r="O805"/>
          <cell r="P805"/>
          <cell r="Q805"/>
          <cell r="R805"/>
          <cell r="S805"/>
          <cell r="T805"/>
          <cell r="U805">
            <v>9</v>
          </cell>
          <cell r="V805" t="str">
            <v>Run to Failure</v>
          </cell>
          <cell r="W805"/>
        </row>
        <row r="806">
          <cell r="D806" t="str">
            <v>MEM-PRO-013-PKG-PAK-2181</v>
          </cell>
          <cell r="E806" t="str">
            <v>MP3B - BLENDER</v>
          </cell>
          <cell r="F806" t="str">
            <v>P3</v>
          </cell>
          <cell r="G806" t="str">
            <v>PACKAGING</v>
          </cell>
          <cell r="H806" t="str">
            <v>PACKAGING</v>
          </cell>
          <cell r="I806" t="str">
            <v>Hose, Flexible</v>
          </cell>
          <cell r="J806" t="str">
            <v>Blender</v>
          </cell>
          <cell r="K806" t="str">
            <v>NORTH PLANT-PACKAGING TOWER 3R</v>
          </cell>
          <cell r="L806" t="str">
            <v>Keep</v>
          </cell>
          <cell r="M806"/>
          <cell r="N806"/>
          <cell r="O806"/>
          <cell r="P806" t="str">
            <v>Yes</v>
          </cell>
          <cell r="Q806"/>
          <cell r="R806"/>
          <cell r="S806"/>
          <cell r="T806" t="str">
            <v>12-MTH P3B BLENDER RIBBON INSPECTION</v>
          </cell>
          <cell r="U806">
            <v>6</v>
          </cell>
          <cell r="V806" t="str">
            <v>Stratagy</v>
          </cell>
          <cell r="W806">
            <v>8</v>
          </cell>
        </row>
        <row r="807">
          <cell r="D807" t="str">
            <v>MEM-PRO-013-PKG-PAK-2184</v>
          </cell>
          <cell r="E807" t="str">
            <v>MP3B - BLENDER ASP FILTER EXH FAN</v>
          </cell>
          <cell r="F807" t="str">
            <v>P3</v>
          </cell>
          <cell r="G807" t="str">
            <v>PACKAGING</v>
          </cell>
          <cell r="H807" t="str">
            <v>PACKAGING</v>
          </cell>
          <cell r="I807" t="str">
            <v>Motor AC</v>
          </cell>
          <cell r="J807" t="str">
            <v>Fan</v>
          </cell>
          <cell r="K807" t="str">
            <v>NORTH PLANT-PACKAGING TOWER-4T</v>
          </cell>
          <cell r="L807" t="str">
            <v>Keep</v>
          </cell>
          <cell r="M807"/>
          <cell r="N807"/>
          <cell r="O807"/>
          <cell r="P807"/>
          <cell r="Q807"/>
          <cell r="R807"/>
          <cell r="S807"/>
          <cell r="T807" t="str">
            <v>12-MTH MECH P3 ASP FAN BEARING PM - DN</v>
          </cell>
          <cell r="U807">
            <v>7</v>
          </cell>
          <cell r="V807" t="str">
            <v>Stratagy</v>
          </cell>
          <cell r="W807">
            <v>1</v>
          </cell>
        </row>
        <row r="808">
          <cell r="D808" t="str">
            <v>MEM-PRO-013-PKG-BLD-2186</v>
          </cell>
          <cell r="E808" t="str">
            <v>MP3B-BLENDER DISCH RFV</v>
          </cell>
          <cell r="F808" t="str">
            <v>P3</v>
          </cell>
          <cell r="G808" t="str">
            <v>PACKAGING</v>
          </cell>
          <cell r="H808" t="str">
            <v>BLENDING</v>
          </cell>
          <cell r="I808" t="str">
            <v>Motor AC</v>
          </cell>
          <cell r="J808" t="str">
            <v>FEEDER  ROTARY</v>
          </cell>
          <cell r="K808" t="str">
            <v>NORTH PLANT-PACKAGING TOWER</v>
          </cell>
          <cell r="L808" t="str">
            <v>RFV</v>
          </cell>
          <cell r="M808"/>
          <cell r="N808"/>
          <cell r="O808"/>
          <cell r="P808"/>
          <cell r="Q808"/>
          <cell r="R808"/>
          <cell r="S808"/>
          <cell r="T808"/>
          <cell r="U808">
            <v>8</v>
          </cell>
          <cell r="V808" t="str">
            <v>Stratagy</v>
          </cell>
          <cell r="W808">
            <v>8</v>
          </cell>
        </row>
        <row r="809">
          <cell r="D809" t="str">
            <v>MEM-PRO-013-PKG-PAK-2188</v>
          </cell>
          <cell r="E809" t="str">
            <v>MP3B-BLENDER DISCH BLOWER</v>
          </cell>
          <cell r="F809" t="str">
            <v>P3</v>
          </cell>
          <cell r="G809" t="str">
            <v>PACKAGING</v>
          </cell>
          <cell r="H809" t="str">
            <v>PACKAGING</v>
          </cell>
          <cell r="I809" t="str">
            <v>Motor AC</v>
          </cell>
          <cell r="J809"/>
          <cell r="K809"/>
          <cell r="L809" t="str">
            <v>Keep</v>
          </cell>
          <cell r="M809"/>
          <cell r="N809"/>
          <cell r="O809"/>
          <cell r="P809"/>
          <cell r="Q809"/>
          <cell r="R809"/>
          <cell r="S809"/>
          <cell r="T809" t="str">
            <v>60-MTH MECH P3 BLEND DISCH BLOW PSV</v>
          </cell>
          <cell r="U809">
            <v>7</v>
          </cell>
          <cell r="V809" t="str">
            <v>Stratagy</v>
          </cell>
          <cell r="W809">
            <v>1</v>
          </cell>
        </row>
        <row r="810">
          <cell r="D810" t="str">
            <v>MEM-PRO-013-PKG-BLD-2190</v>
          </cell>
          <cell r="E810" t="str">
            <v>MP3B-BLENDER SEAL BLOWER</v>
          </cell>
          <cell r="F810" t="str">
            <v>P3</v>
          </cell>
          <cell r="G810" t="str">
            <v>PACKAGING</v>
          </cell>
          <cell r="H810" t="str">
            <v>BLENDING</v>
          </cell>
          <cell r="I810" t="str">
            <v>Motor Control Center</v>
          </cell>
          <cell r="J810"/>
          <cell r="K810"/>
          <cell r="L810" t="str">
            <v>Remove</v>
          </cell>
          <cell r="M810"/>
          <cell r="N810"/>
          <cell r="O810"/>
          <cell r="P810"/>
          <cell r="Q810"/>
          <cell r="R810"/>
          <cell r="S810"/>
          <cell r="T810" t="str">
            <v>60-MTH MECH P3 BLEND SEAL BLOW PSV</v>
          </cell>
          <cell r="U810">
            <v>7</v>
          </cell>
          <cell r="V810" t="str">
            <v>Stratagy</v>
          </cell>
          <cell r="W810"/>
        </row>
        <row r="811">
          <cell r="D811" t="str">
            <v>MEM-PRO-013-PKG-PAK-2198</v>
          </cell>
          <cell r="E811" t="str">
            <v>MP3B- W PRODUCT SCREENER</v>
          </cell>
          <cell r="F811" t="str">
            <v>P3</v>
          </cell>
          <cell r="G811" t="str">
            <v>PACKAGING</v>
          </cell>
          <cell r="H811" t="str">
            <v>PACKAGING</v>
          </cell>
          <cell r="I811" t="str">
            <v>Relay</v>
          </cell>
          <cell r="J811" t="str">
            <v>NIRO</v>
          </cell>
          <cell r="K811" t="str">
            <v>NORTH PLANT-PACKAGING TOWER 3R</v>
          </cell>
          <cell r="L811" t="str">
            <v>Keep</v>
          </cell>
          <cell r="M811"/>
          <cell r="N811"/>
          <cell r="O811"/>
          <cell r="P811"/>
          <cell r="Q811"/>
          <cell r="R811"/>
          <cell r="S811"/>
          <cell r="T811" t="str">
            <v>12M PSM I/E P3B W AZO REMBE</v>
          </cell>
          <cell r="U811">
            <v>7</v>
          </cell>
          <cell r="V811" t="str">
            <v>Stratagy</v>
          </cell>
          <cell r="W811">
            <v>1</v>
          </cell>
        </row>
        <row r="812">
          <cell r="D812" t="str">
            <v>MEM-PRO-013-PKG-PAK-2199</v>
          </cell>
          <cell r="E812" t="str">
            <v>MP3B - W PRODUCT SCREENER OVERS RFV</v>
          </cell>
          <cell r="F812" t="str">
            <v>P3</v>
          </cell>
          <cell r="G812" t="str">
            <v>PACKAGING</v>
          </cell>
          <cell r="H812" t="str">
            <v>PACKAGING</v>
          </cell>
          <cell r="I812"/>
          <cell r="J812" t="str">
            <v>OVERS</v>
          </cell>
          <cell r="K812" t="str">
            <v>NORTH PLANT-PACKAGING TOWER</v>
          </cell>
          <cell r="L812"/>
          <cell r="M812"/>
          <cell r="N812"/>
          <cell r="O812"/>
          <cell r="P812"/>
          <cell r="Q812"/>
          <cell r="R812"/>
          <cell r="S812"/>
          <cell r="T812"/>
          <cell r="U812">
            <v>9</v>
          </cell>
          <cell r="V812" t="str">
            <v>Run to Failure</v>
          </cell>
          <cell r="W812">
            <v>1</v>
          </cell>
        </row>
        <row r="813">
          <cell r="D813" t="str">
            <v>MEM-PRO-013-WEI-WIS-0022</v>
          </cell>
          <cell r="E813" t="str">
            <v>MP3B-WET-IN RAPIDMIXER TANK</v>
          </cell>
          <cell r="F813" t="str">
            <v>P3</v>
          </cell>
          <cell r="G813" t="str">
            <v>WET-IN</v>
          </cell>
          <cell r="H813" t="str">
            <v>WET IN SYSTEM</v>
          </cell>
          <cell r="I813" t="str">
            <v>Motor AC</v>
          </cell>
          <cell r="J813"/>
          <cell r="K813"/>
          <cell r="L813"/>
          <cell r="M813"/>
          <cell r="N813"/>
          <cell r="O813"/>
          <cell r="P813"/>
          <cell r="Q813"/>
          <cell r="R813"/>
          <cell r="S813"/>
          <cell r="T813"/>
          <cell r="U813">
            <v>9</v>
          </cell>
          <cell r="V813" t="str">
            <v>Run to Failure</v>
          </cell>
          <cell r="W813"/>
        </row>
        <row r="814">
          <cell r="D814" t="str">
            <v>MEM-PRO-013-PKG-PAK-2208</v>
          </cell>
          <cell r="E814" t="str">
            <v>MP3B-NIRO PK'ER SURGE BIN ASP FAN</v>
          </cell>
          <cell r="F814" t="str">
            <v>P3</v>
          </cell>
          <cell r="G814" t="str">
            <v>PACKAGING</v>
          </cell>
          <cell r="H814" t="str">
            <v>PACKAGING</v>
          </cell>
          <cell r="I814" t="str">
            <v>Fan</v>
          </cell>
          <cell r="J814"/>
          <cell r="K814"/>
          <cell r="L814" t="str">
            <v>Remove</v>
          </cell>
          <cell r="M814"/>
          <cell r="N814"/>
          <cell r="O814"/>
          <cell r="P814"/>
          <cell r="Q814"/>
          <cell r="R814"/>
          <cell r="S814"/>
          <cell r="T814" t="str">
            <v>12-MTH MECH P3 ASP FAN BEARING PM - DN</v>
          </cell>
          <cell r="U814">
            <v>7</v>
          </cell>
          <cell r="V814" t="str">
            <v>Stratagy</v>
          </cell>
          <cell r="W814">
            <v>1</v>
          </cell>
        </row>
        <row r="815">
          <cell r="D815" t="str">
            <v>MEM-PRO-013-PKG-PAK-2214</v>
          </cell>
          <cell r="E815" t="str">
            <v>MP3B-PACKER NUIS DUST COLL ASP FAN</v>
          </cell>
          <cell r="F815" t="str">
            <v>P3</v>
          </cell>
          <cell r="G815" t="str">
            <v>PACKAGING</v>
          </cell>
          <cell r="H815" t="str">
            <v>PACKAGING</v>
          </cell>
          <cell r="I815" t="str">
            <v>Motor AC</v>
          </cell>
          <cell r="J815" t="str">
            <v>Fan</v>
          </cell>
          <cell r="K815" t="str">
            <v>NORTH PLANT-PACKAGING TOWER 3R</v>
          </cell>
          <cell r="L815">
            <v>0</v>
          </cell>
          <cell r="M815"/>
          <cell r="N815"/>
          <cell r="O815"/>
          <cell r="P815"/>
          <cell r="Q815"/>
          <cell r="R815"/>
          <cell r="S815"/>
          <cell r="T815" t="str">
            <v>12-MTH MECH P3 ASP FAN BEARING PM - DN</v>
          </cell>
          <cell r="U815">
            <v>7</v>
          </cell>
          <cell r="V815" t="str">
            <v>Stratagy</v>
          </cell>
          <cell r="W815"/>
        </row>
        <row r="816">
          <cell r="D816" t="str">
            <v>MEM-PRO-013-PKG-PAK-2215</v>
          </cell>
          <cell r="E816" t="str">
            <v>MP3B-NIRO PK'ER NUIS DUST COLL RFV</v>
          </cell>
          <cell r="F816" t="str">
            <v>P3</v>
          </cell>
          <cell r="G816" t="str">
            <v>PACKAGING</v>
          </cell>
          <cell r="H816" t="str">
            <v>PACKAGING</v>
          </cell>
          <cell r="I816" t="str">
            <v>Motor AC</v>
          </cell>
          <cell r="J816"/>
          <cell r="K816"/>
          <cell r="L816"/>
          <cell r="M816"/>
          <cell r="N816"/>
          <cell r="O816"/>
          <cell r="P816"/>
          <cell r="Q816"/>
          <cell r="R816"/>
          <cell r="S816"/>
          <cell r="T816"/>
          <cell r="U816">
            <v>9</v>
          </cell>
          <cell r="V816" t="str">
            <v>Run to Failure</v>
          </cell>
          <cell r="W816"/>
        </row>
        <row r="817">
          <cell r="D817" t="str">
            <v>MEM-PRO-013-PKG-PAK-2224</v>
          </cell>
          <cell r="E817" t="str">
            <v>MP3B - ONLINE REWORK COLL DISCH RFV</v>
          </cell>
          <cell r="F817" t="str">
            <v>P3</v>
          </cell>
          <cell r="G817" t="str">
            <v>PACKAGING</v>
          </cell>
          <cell r="H817" t="str">
            <v>PACKAGING</v>
          </cell>
          <cell r="I817" t="str">
            <v>Motor AC</v>
          </cell>
          <cell r="J817" t="str">
            <v>FEEDER  ROTARY</v>
          </cell>
          <cell r="K817" t="str">
            <v>NORTH PLANT-PACKAGING TOWER 5T</v>
          </cell>
          <cell r="L817"/>
          <cell r="M817"/>
          <cell r="N817"/>
          <cell r="O817"/>
          <cell r="P817"/>
          <cell r="Q817"/>
          <cell r="R817"/>
          <cell r="S817"/>
          <cell r="T817"/>
          <cell r="U817">
            <v>9</v>
          </cell>
          <cell r="V817" t="str">
            <v>Run to Failure</v>
          </cell>
          <cell r="W817"/>
        </row>
        <row r="818">
          <cell r="D818" t="str">
            <v>MEM-PRO-013-PKG-PAK-2232</v>
          </cell>
          <cell r="E818" t="str">
            <v>MP3-DRY ONLINE REWORK EXHAUST FAN</v>
          </cell>
          <cell r="F818" t="str">
            <v>P3</v>
          </cell>
          <cell r="G818" t="str">
            <v>PACKAGING</v>
          </cell>
          <cell r="H818" t="str">
            <v>PACKAGING</v>
          </cell>
          <cell r="I818" t="str">
            <v>Motor AC</v>
          </cell>
          <cell r="J818"/>
          <cell r="K818"/>
          <cell r="L818"/>
          <cell r="M818"/>
          <cell r="N818"/>
          <cell r="O818"/>
          <cell r="P818"/>
          <cell r="Q818"/>
          <cell r="R818"/>
          <cell r="S818"/>
          <cell r="T818"/>
          <cell r="U818">
            <v>9</v>
          </cell>
          <cell r="V818" t="str">
            <v>Run to Failure</v>
          </cell>
          <cell r="W818"/>
        </row>
        <row r="819">
          <cell r="D819" t="str">
            <v>MEM-PRO-013-PKG-PAK-2234</v>
          </cell>
          <cell r="E819" t="str">
            <v>MP3-ONLINE REWORK BAG SP STAT BLOWER</v>
          </cell>
          <cell r="F819" t="str">
            <v>P3</v>
          </cell>
          <cell r="G819" t="str">
            <v>PACKAGING</v>
          </cell>
          <cell r="H819" t="str">
            <v>PACKAGING</v>
          </cell>
          <cell r="I819" t="str">
            <v>Motor AC</v>
          </cell>
          <cell r="J819"/>
          <cell r="K819"/>
          <cell r="L819"/>
          <cell r="M819"/>
          <cell r="N819"/>
          <cell r="O819"/>
          <cell r="P819"/>
          <cell r="Q819"/>
          <cell r="R819"/>
          <cell r="S819"/>
          <cell r="T819" t="str">
            <v>60-MTH MECH P3 ONLINE REWORK BLOW PSV</v>
          </cell>
          <cell r="U819">
            <v>8</v>
          </cell>
          <cell r="V819" t="str">
            <v>Stratagy</v>
          </cell>
          <cell r="W819"/>
        </row>
        <row r="820">
          <cell r="D820" t="str">
            <v>MEM-PRO-013-PKG-PAK-2239</v>
          </cell>
          <cell r="E820" t="str">
            <v>MP3-BAG DUMP EXHAUST FAN</v>
          </cell>
          <cell r="F820" t="str">
            <v>P3</v>
          </cell>
          <cell r="G820" t="str">
            <v>PACKAGING</v>
          </cell>
          <cell r="H820" t="str">
            <v>PACKAGING</v>
          </cell>
          <cell r="I820" t="str">
            <v>Motor AC</v>
          </cell>
          <cell r="J820" t="str">
            <v>Fan</v>
          </cell>
          <cell r="K820" t="str">
            <v>NORTH PLANT-1-SEQ</v>
          </cell>
          <cell r="L820"/>
          <cell r="M820"/>
          <cell r="N820"/>
          <cell r="O820"/>
          <cell r="P820"/>
          <cell r="Q820"/>
          <cell r="R820"/>
          <cell r="S820"/>
          <cell r="T820"/>
          <cell r="U820">
            <v>9</v>
          </cell>
          <cell r="V820" t="str">
            <v>Run to Failure</v>
          </cell>
          <cell r="W820"/>
        </row>
        <row r="821">
          <cell r="D821" t="str">
            <v>MEM-PRO-013-PKG-PAK-2242</v>
          </cell>
          <cell r="E821" t="str">
            <v>MP3-REWORK BLOWER PKG</v>
          </cell>
          <cell r="F821" t="str">
            <v>P3</v>
          </cell>
          <cell r="G821" t="str">
            <v>PACKAGING</v>
          </cell>
          <cell r="H821" t="str">
            <v>PACKAGING</v>
          </cell>
          <cell r="I821"/>
          <cell r="J821"/>
          <cell r="K821"/>
          <cell r="L821"/>
          <cell r="M821"/>
          <cell r="N821"/>
          <cell r="O821"/>
          <cell r="P821"/>
          <cell r="Q821"/>
          <cell r="R821"/>
          <cell r="S821"/>
          <cell r="T821"/>
          <cell r="U821">
            <v>9</v>
          </cell>
          <cell r="V821" t="str">
            <v>Run to Failure</v>
          </cell>
          <cell r="W821"/>
        </row>
        <row r="822">
          <cell r="D822" t="str">
            <v>MEM-PRO-013-PKG-PAK-2249</v>
          </cell>
          <cell r="E822" t="str">
            <v>MP3A-OFFLINE REWORK COLLECTOR DISCH RFV</v>
          </cell>
          <cell r="F822" t="str">
            <v>P3</v>
          </cell>
          <cell r="G822" t="str">
            <v>PACKAGING</v>
          </cell>
          <cell r="H822" t="str">
            <v>PACKAGING</v>
          </cell>
          <cell r="I822" t="str">
            <v>Motor AC</v>
          </cell>
          <cell r="J822"/>
          <cell r="K822"/>
          <cell r="L822"/>
          <cell r="M822"/>
          <cell r="N822"/>
          <cell r="O822"/>
          <cell r="P822"/>
          <cell r="Q822"/>
          <cell r="R822"/>
          <cell r="S822"/>
          <cell r="T822"/>
          <cell r="U822">
            <v>9</v>
          </cell>
          <cell r="V822" t="str">
            <v>Run to Failure</v>
          </cell>
          <cell r="W822"/>
        </row>
        <row r="823">
          <cell r="D823" t="str">
            <v>MEM-PRO-013-PKG-PAK-2256</v>
          </cell>
          <cell r="E823" t="str">
            <v>MP3B-BB SURGE ROTARY VALVE</v>
          </cell>
          <cell r="F823" t="str">
            <v>P3</v>
          </cell>
          <cell r="G823" t="str">
            <v>PACKAGING</v>
          </cell>
          <cell r="H823" t="str">
            <v>PACKAGING</v>
          </cell>
          <cell r="I823" t="str">
            <v>Motor Control Center</v>
          </cell>
          <cell r="J823" t="str">
            <v>FEEDER  ROTARY</v>
          </cell>
          <cell r="K823" t="str">
            <v>NORTH PLANT-PACKAGING TOWER 5T</v>
          </cell>
          <cell r="L823"/>
          <cell r="M823"/>
          <cell r="N823"/>
          <cell r="O823"/>
          <cell r="P823"/>
          <cell r="Q823"/>
          <cell r="R823"/>
          <cell r="S823"/>
          <cell r="T823"/>
          <cell r="U823">
            <v>9</v>
          </cell>
          <cell r="V823" t="str">
            <v>Run to Failure</v>
          </cell>
          <cell r="W823">
            <v>1</v>
          </cell>
        </row>
        <row r="824">
          <cell r="D824" t="str">
            <v>MEM-PRO-013-PKG-PAK-2257</v>
          </cell>
          <cell r="E824" t="str">
            <v>MP3B-BB PRODUCT SCREENER</v>
          </cell>
          <cell r="F824" t="str">
            <v>P3</v>
          </cell>
          <cell r="G824" t="str">
            <v>PACKAGING</v>
          </cell>
          <cell r="H824" t="str">
            <v>PACKAGING</v>
          </cell>
          <cell r="I824" t="str">
            <v>Separator</v>
          </cell>
          <cell r="J824" t="str">
            <v>SEAL</v>
          </cell>
          <cell r="K824" t="str">
            <v>NORTH PLANT-PACKAGING TOWER-4T</v>
          </cell>
          <cell r="L824" t="str">
            <v>Keep</v>
          </cell>
          <cell r="M824"/>
          <cell r="N824"/>
          <cell r="O824"/>
          <cell r="P824"/>
          <cell r="Q824"/>
          <cell r="R824"/>
          <cell r="S824"/>
          <cell r="T824" t="str">
            <v>12-MTH AP MP3B AZO SCREENER</v>
          </cell>
          <cell r="U824">
            <v>7</v>
          </cell>
          <cell r="V824" t="str">
            <v>Stratagy</v>
          </cell>
          <cell r="W824">
            <v>1</v>
          </cell>
        </row>
        <row r="825">
          <cell r="D825" t="str">
            <v>MEM-PRO-013-PKG-PAK-2258</v>
          </cell>
          <cell r="E825" t="str">
            <v>MP3B-BB OVERS RFV</v>
          </cell>
          <cell r="F825" t="str">
            <v>P3</v>
          </cell>
          <cell r="G825" t="str">
            <v>PACKAGING</v>
          </cell>
          <cell r="H825" t="str">
            <v>PACKAGING</v>
          </cell>
          <cell r="I825"/>
          <cell r="J825" t="str">
            <v>OVERS</v>
          </cell>
          <cell r="K825" t="str">
            <v>NORTH PLANT-PACKAGING TOWER 3R</v>
          </cell>
          <cell r="L825"/>
          <cell r="M825"/>
          <cell r="N825"/>
          <cell r="O825"/>
          <cell r="P825"/>
          <cell r="Q825"/>
          <cell r="R825"/>
          <cell r="S825"/>
          <cell r="T825"/>
          <cell r="U825">
            <v>9</v>
          </cell>
          <cell r="V825" t="str">
            <v>Run to Failure</v>
          </cell>
          <cell r="W825">
            <v>1</v>
          </cell>
        </row>
        <row r="826">
          <cell r="D826" t="str">
            <v>MEM-PRO-013-PKG-PAK-2262</v>
          </cell>
          <cell r="E826" t="str">
            <v>MP3B-BB REC EXHAUST FAN</v>
          </cell>
          <cell r="F826" t="str">
            <v>P3</v>
          </cell>
          <cell r="G826" t="str">
            <v>PACKAGING</v>
          </cell>
          <cell r="H826" t="str">
            <v>PACKAGING</v>
          </cell>
          <cell r="I826" t="str">
            <v>Motor Control Center</v>
          </cell>
          <cell r="J826"/>
          <cell r="K826"/>
          <cell r="L826" t="str">
            <v>Keep</v>
          </cell>
          <cell r="M826"/>
          <cell r="N826"/>
          <cell r="O826"/>
          <cell r="P826"/>
          <cell r="Q826"/>
          <cell r="R826"/>
          <cell r="S826"/>
          <cell r="T826"/>
          <cell r="U826">
            <v>8</v>
          </cell>
          <cell r="V826" t="str">
            <v>Stratagy</v>
          </cell>
          <cell r="W826">
            <v>1</v>
          </cell>
        </row>
        <row r="827">
          <cell r="D827" t="str">
            <v>MEM-PRO-013-PKG-PAK-2267</v>
          </cell>
          <cell r="E827" t="str">
            <v>MP3B-BB ROTARY VALVE</v>
          </cell>
          <cell r="F827" t="str">
            <v>P3</v>
          </cell>
          <cell r="G827" t="str">
            <v>PACKAGING</v>
          </cell>
          <cell r="H827" t="str">
            <v>PACKAGING</v>
          </cell>
          <cell r="I827"/>
          <cell r="J827"/>
          <cell r="K827"/>
          <cell r="L827"/>
          <cell r="M827"/>
          <cell r="N827"/>
          <cell r="O827"/>
          <cell r="P827"/>
          <cell r="Q827"/>
          <cell r="R827"/>
          <cell r="S827"/>
          <cell r="T827"/>
          <cell r="U827">
            <v>9</v>
          </cell>
          <cell r="V827" t="str">
            <v>Run to Failure</v>
          </cell>
          <cell r="W827">
            <v>1</v>
          </cell>
        </row>
        <row r="828">
          <cell r="D828" t="str">
            <v>MEM-PRO-013-PKG-PAK-2273</v>
          </cell>
          <cell r="E828" t="str">
            <v>ROTRON BLOWER</v>
          </cell>
          <cell r="F828" t="str">
            <v>P3</v>
          </cell>
          <cell r="G828" t="str">
            <v>PACKAGING</v>
          </cell>
          <cell r="H828" t="str">
            <v>PACKAGING</v>
          </cell>
          <cell r="I828"/>
          <cell r="J828"/>
          <cell r="K828"/>
          <cell r="L828"/>
          <cell r="M828"/>
          <cell r="N828"/>
          <cell r="O828"/>
          <cell r="P828"/>
          <cell r="Q828"/>
          <cell r="R828"/>
          <cell r="S828"/>
          <cell r="T828"/>
          <cell r="U828">
            <v>9</v>
          </cell>
          <cell r="V828" t="str">
            <v>Run to Failure</v>
          </cell>
          <cell r="W828"/>
        </row>
        <row r="829">
          <cell r="D829" t="str">
            <v>MEM-PRO-013-PKG-PAK-2275</v>
          </cell>
          <cell r="E829" t="str">
            <v>MP3B-NIRO PACKER ASP COLL DISCH RFV</v>
          </cell>
          <cell r="F829" t="str">
            <v>P3</v>
          </cell>
          <cell r="G829" t="str">
            <v>PACKAGING</v>
          </cell>
          <cell r="H829" t="str">
            <v>PACKAGING</v>
          </cell>
          <cell r="I829" t="str">
            <v>Motor AC</v>
          </cell>
          <cell r="J829"/>
          <cell r="K829"/>
          <cell r="L829"/>
          <cell r="M829"/>
          <cell r="N829"/>
          <cell r="O829"/>
          <cell r="P829"/>
          <cell r="Q829"/>
          <cell r="R829"/>
          <cell r="S829"/>
          <cell r="T829"/>
          <cell r="U829">
            <v>9</v>
          </cell>
          <cell r="V829" t="str">
            <v>Run to Failure</v>
          </cell>
          <cell r="W829">
            <v>1</v>
          </cell>
        </row>
        <row r="830">
          <cell r="D830" t="str">
            <v>MEM-PRO-013-PKG-PAK-2277</v>
          </cell>
          <cell r="E830" t="str">
            <v>MP3-ASP. PACKER FAN</v>
          </cell>
          <cell r="F830" t="str">
            <v>P3</v>
          </cell>
          <cell r="G830" t="str">
            <v>PACKAGING</v>
          </cell>
          <cell r="H830" t="str">
            <v>PACKAGING</v>
          </cell>
          <cell r="I830" t="str">
            <v>Motor AC</v>
          </cell>
          <cell r="J830" t="str">
            <v>Fan</v>
          </cell>
          <cell r="K830" t="str">
            <v>NORTH PLANT-PACKAGING TOWER</v>
          </cell>
          <cell r="L830" t="str">
            <v>Keep</v>
          </cell>
          <cell r="M830"/>
          <cell r="N830"/>
          <cell r="O830"/>
          <cell r="P830"/>
          <cell r="Q830"/>
          <cell r="R830"/>
          <cell r="S830"/>
          <cell r="T830" t="str">
            <v>12-MTH MECH P3 ASP FAN BEARING PM - DN</v>
          </cell>
          <cell r="U830">
            <v>7</v>
          </cell>
          <cell r="V830" t="str">
            <v>Stratagy</v>
          </cell>
          <cell r="W830">
            <v>1</v>
          </cell>
        </row>
        <row r="831">
          <cell r="D831" t="str">
            <v>MEM-PRO-013-PKG-PAK-2351</v>
          </cell>
          <cell r="E831" t="str">
            <v>MP3B-BLENDER SURGE BIN DISCH RFV</v>
          </cell>
          <cell r="F831" t="str">
            <v>P3</v>
          </cell>
          <cell r="G831" t="str">
            <v>PACKAGING</v>
          </cell>
          <cell r="H831" t="str">
            <v>PACKAGING</v>
          </cell>
          <cell r="I831" t="str">
            <v>Motor AC</v>
          </cell>
          <cell r="J831"/>
          <cell r="K831"/>
          <cell r="L831"/>
          <cell r="M831"/>
          <cell r="N831"/>
          <cell r="O831"/>
          <cell r="P831"/>
          <cell r="Q831"/>
          <cell r="R831"/>
          <cell r="S831"/>
          <cell r="T831" t="str">
            <v>12-MTH pROD Nuisance Collector Filters</v>
          </cell>
          <cell r="U831">
            <v>8</v>
          </cell>
          <cell r="V831" t="str">
            <v>Stratagy</v>
          </cell>
          <cell r="W831">
            <v>2</v>
          </cell>
        </row>
        <row r="832">
          <cell r="D832" t="str">
            <v>MEM-PRO-013-PKG-PAK-2354</v>
          </cell>
          <cell r="E832" t="str">
            <v>MP3B-PACKER SURGE BIN DISCH RFV</v>
          </cell>
          <cell r="F832" t="str">
            <v>P3</v>
          </cell>
          <cell r="G832" t="str">
            <v>PACKAGING</v>
          </cell>
          <cell r="H832" t="str">
            <v>PACKAGING</v>
          </cell>
          <cell r="I832" t="str">
            <v>Motor Control Center</v>
          </cell>
          <cell r="J832"/>
          <cell r="K832"/>
          <cell r="L832"/>
          <cell r="M832"/>
          <cell r="N832"/>
          <cell r="O832"/>
          <cell r="P832"/>
          <cell r="Q832"/>
          <cell r="R832"/>
          <cell r="S832"/>
          <cell r="T832"/>
          <cell r="U832">
            <v>9</v>
          </cell>
          <cell r="V832" t="str">
            <v>Run to Failure</v>
          </cell>
          <cell r="W832">
            <v>1</v>
          </cell>
        </row>
        <row r="833">
          <cell r="D833" t="str">
            <v>MEM-PRO-013-SPR-DRY-2431</v>
          </cell>
          <cell r="E833" t="str">
            <v>MP3B-INLET FAN</v>
          </cell>
          <cell r="F833" t="str">
            <v>P3</v>
          </cell>
          <cell r="G833" t="str">
            <v>SPRAY</v>
          </cell>
          <cell r="H833" t="str">
            <v>SPRAY DRYER</v>
          </cell>
          <cell r="I833" t="str">
            <v>Motor AC</v>
          </cell>
          <cell r="J833" t="str">
            <v>Fan</v>
          </cell>
          <cell r="K833" t="str">
            <v>N. Plnt Phase 3 DRYNG TWER</v>
          </cell>
          <cell r="L833" t="str">
            <v>Keep</v>
          </cell>
          <cell r="M833"/>
          <cell r="N833"/>
          <cell r="O833"/>
          <cell r="P833" t="str">
            <v>Yes</v>
          </cell>
          <cell r="Q833" t="str">
            <v>Yes</v>
          </cell>
          <cell r="R833"/>
          <cell r="S833"/>
          <cell r="T833" t="str">
            <v>12-MTH MECH P3 INLT FAN BEARING PM - DN</v>
          </cell>
          <cell r="U833">
            <v>5</v>
          </cell>
          <cell r="V833" t="str">
            <v>Stratagy</v>
          </cell>
          <cell r="W833">
            <v>16</v>
          </cell>
        </row>
        <row r="834">
          <cell r="D834" t="str">
            <v>MEM-PRO-013-SPR-DRY-2448</v>
          </cell>
          <cell r="E834" t="str">
            <v>MP3B-COOLING RING FAN</v>
          </cell>
          <cell r="F834" t="str">
            <v>P3</v>
          </cell>
          <cell r="G834" t="str">
            <v>SPRAY</v>
          </cell>
          <cell r="H834" t="str">
            <v>SPRAY DRYER</v>
          </cell>
          <cell r="I834" t="str">
            <v>Motor AC</v>
          </cell>
          <cell r="J834" t="str">
            <v>Fan</v>
          </cell>
          <cell r="K834" t="str">
            <v>N. Plnt Phase 3 DRYNG TWER</v>
          </cell>
          <cell r="L834" t="str">
            <v>Keep</v>
          </cell>
          <cell r="M834"/>
          <cell r="N834"/>
          <cell r="O834"/>
          <cell r="P834"/>
          <cell r="Q834" t="str">
            <v>Yes</v>
          </cell>
          <cell r="R834"/>
          <cell r="S834"/>
          <cell r="T834" t="str">
            <v>1-MTH MECH DRIVE BELT INSPECTION</v>
          </cell>
          <cell r="U834">
            <v>6</v>
          </cell>
          <cell r="V834" t="str">
            <v>Stratagy</v>
          </cell>
          <cell r="W834">
            <v>8</v>
          </cell>
        </row>
        <row r="835">
          <cell r="D835" t="str">
            <v>MEM-PRO-013-SPR-DRY-2473</v>
          </cell>
          <cell r="E835" t="str">
            <v>M3PB-DRYER BOTTOM RFV</v>
          </cell>
          <cell r="F835" t="str">
            <v>P3</v>
          </cell>
          <cell r="G835" t="str">
            <v>SPRAY</v>
          </cell>
          <cell r="H835" t="str">
            <v>SPRAY DRYER</v>
          </cell>
          <cell r="I835" t="str">
            <v>Motor AC</v>
          </cell>
          <cell r="J835" t="str">
            <v>FEEDER  ROTARY</v>
          </cell>
          <cell r="K835" t="str">
            <v>NORTH PLANT-1-SEQ</v>
          </cell>
          <cell r="L835" t="str">
            <v>Add</v>
          </cell>
          <cell r="M835"/>
          <cell r="N835"/>
          <cell r="O835"/>
          <cell r="P835"/>
          <cell r="Q835" t="str">
            <v>Yes</v>
          </cell>
          <cell r="R835"/>
          <cell r="S835"/>
          <cell r="T835"/>
          <cell r="U835">
            <v>7</v>
          </cell>
          <cell r="V835" t="str">
            <v>Stratagy</v>
          </cell>
          <cell r="W835">
            <v>8</v>
          </cell>
        </row>
        <row r="836">
          <cell r="D836" t="str">
            <v>MEM-PRO-013-SPR-DRY-2481</v>
          </cell>
          <cell r="E836" t="str">
            <v>MP3B-N CYCLONE DISCHARGE RFV</v>
          </cell>
          <cell r="F836" t="str">
            <v>P3</v>
          </cell>
          <cell r="G836" t="str">
            <v>SPRAY</v>
          </cell>
          <cell r="H836" t="str">
            <v>SPRAY DRYER</v>
          </cell>
          <cell r="I836" t="str">
            <v>Motor AC</v>
          </cell>
          <cell r="J836" t="str">
            <v>FEEDER  ROTARY</v>
          </cell>
          <cell r="K836" t="str">
            <v>NORTH PLANT-1-SEQ</v>
          </cell>
          <cell r="L836" t="str">
            <v>Add</v>
          </cell>
          <cell r="M836"/>
          <cell r="N836"/>
          <cell r="O836"/>
          <cell r="P836"/>
          <cell r="Q836" t="str">
            <v>Yes</v>
          </cell>
          <cell r="R836"/>
          <cell r="S836"/>
          <cell r="T836"/>
          <cell r="U836">
            <v>7</v>
          </cell>
          <cell r="V836" t="str">
            <v>Stratagy</v>
          </cell>
          <cell r="W836">
            <v>8</v>
          </cell>
        </row>
        <row r="837">
          <cell r="D837" t="str">
            <v>MEM-PRO-013-SPR-DRY-2489</v>
          </cell>
          <cell r="E837" t="str">
            <v>MP3B-S CYCLONE DISCHARGE RFV</v>
          </cell>
          <cell r="F837" t="str">
            <v>P3</v>
          </cell>
          <cell r="G837" t="str">
            <v>SPRAY</v>
          </cell>
          <cell r="H837" t="str">
            <v>SPRAY DRYER</v>
          </cell>
          <cell r="I837" t="str">
            <v>Motor AC</v>
          </cell>
          <cell r="J837" t="str">
            <v>FEEDER  ROTARY</v>
          </cell>
          <cell r="K837" t="str">
            <v>NORTH PLANT-1-SEQ</v>
          </cell>
          <cell r="L837" t="str">
            <v>Add</v>
          </cell>
          <cell r="M837"/>
          <cell r="N837"/>
          <cell r="O837"/>
          <cell r="P837"/>
          <cell r="Q837" t="str">
            <v>Yes</v>
          </cell>
          <cell r="R837"/>
          <cell r="S837"/>
          <cell r="T837"/>
          <cell r="U837">
            <v>7</v>
          </cell>
          <cell r="V837" t="str">
            <v>Stratagy</v>
          </cell>
          <cell r="W837">
            <v>8</v>
          </cell>
        </row>
        <row r="838">
          <cell r="D838" t="str">
            <v>MEM-PRO-013-SPR-DRY-2506</v>
          </cell>
          <cell r="E838" t="str">
            <v>MP3B-N BAGHOUSE DISCHARGE RFV</v>
          </cell>
          <cell r="F838" t="str">
            <v>P3</v>
          </cell>
          <cell r="G838" t="str">
            <v>SPRAY</v>
          </cell>
          <cell r="H838" t="str">
            <v>SPRAY DRYER</v>
          </cell>
          <cell r="I838" t="str">
            <v>Motor AC</v>
          </cell>
          <cell r="J838"/>
          <cell r="K838"/>
          <cell r="L838"/>
          <cell r="M838"/>
          <cell r="N838"/>
          <cell r="O838"/>
          <cell r="P838"/>
          <cell r="Q838" t="str">
            <v>Yes</v>
          </cell>
          <cell r="R838"/>
          <cell r="S838"/>
          <cell r="T838" t="str">
            <v>1-MTH PROD NCollector Popper Check</v>
          </cell>
          <cell r="U838">
            <v>7</v>
          </cell>
          <cell r="V838" t="str">
            <v>Stratagy</v>
          </cell>
          <cell r="W838">
            <v>8</v>
          </cell>
        </row>
        <row r="839">
          <cell r="D839" t="str">
            <v>MEM-PRO-013-SPR-DRY-2522</v>
          </cell>
          <cell r="E839" t="str">
            <v>MP3B-S BAGHOUSE DISCHARGE RFV</v>
          </cell>
          <cell r="F839" t="str">
            <v>P3</v>
          </cell>
          <cell r="G839" t="str">
            <v>SPRAY</v>
          </cell>
          <cell r="H839" t="str">
            <v>SPRAY DRYER</v>
          </cell>
          <cell r="I839" t="str">
            <v>Motor AC</v>
          </cell>
          <cell r="J839" t="str">
            <v>FEEDER  ROTARY</v>
          </cell>
          <cell r="K839" t="str">
            <v>N. Plnt Phase 3 DRYNG TWER</v>
          </cell>
          <cell r="L839" t="str">
            <v>Add</v>
          </cell>
          <cell r="M839"/>
          <cell r="N839"/>
          <cell r="O839"/>
          <cell r="P839"/>
          <cell r="Q839" t="str">
            <v>Yes</v>
          </cell>
          <cell r="R839"/>
          <cell r="S839"/>
          <cell r="T839"/>
          <cell r="U839">
            <v>7</v>
          </cell>
          <cell r="V839" t="str">
            <v>Stratagy</v>
          </cell>
          <cell r="W839">
            <v>8</v>
          </cell>
        </row>
        <row r="840">
          <cell r="D840" t="str">
            <v>MEM-PRO-013-SPR-AIS-2524</v>
          </cell>
          <cell r="E840" t="str">
            <v>MP3B-S BAGHOUSE CONE HEATER BLOWER</v>
          </cell>
          <cell r="F840" t="str">
            <v>P3</v>
          </cell>
          <cell r="G840" t="str">
            <v>SPRAY</v>
          </cell>
          <cell r="H840" t="str">
            <v>AIR SUPPLY</v>
          </cell>
          <cell r="I840" t="str">
            <v>Motor AC</v>
          </cell>
          <cell r="J840" t="str">
            <v>Fan</v>
          </cell>
          <cell r="K840" t="str">
            <v>N. Plnt Phase 3 DRYNG TWER</v>
          </cell>
          <cell r="L840" t="str">
            <v>Keep</v>
          </cell>
          <cell r="M840"/>
          <cell r="N840"/>
          <cell r="O840"/>
          <cell r="P840"/>
          <cell r="Q840" t="str">
            <v>Yes</v>
          </cell>
          <cell r="R840"/>
          <cell r="S840"/>
          <cell r="T840" t="str">
            <v>12-MTH MECH P3 HTG FAN BEARING PM - DN</v>
          </cell>
          <cell r="U840">
            <v>6</v>
          </cell>
          <cell r="V840" t="str">
            <v>Stratagy</v>
          </cell>
          <cell r="W840"/>
        </row>
        <row r="841">
          <cell r="D841" t="str">
            <v>MEM-PRO-013-SPR-DRY-2531</v>
          </cell>
          <cell r="E841" t="str">
            <v>MP3B-N EXHAUST FAN</v>
          </cell>
          <cell r="F841" t="str">
            <v>P3</v>
          </cell>
          <cell r="G841" t="str">
            <v>SPRAY</v>
          </cell>
          <cell r="H841" t="str">
            <v>SPRAY DRYER</v>
          </cell>
          <cell r="I841" t="str">
            <v>Motor AC</v>
          </cell>
          <cell r="J841" t="str">
            <v>Fan</v>
          </cell>
          <cell r="K841" t="str">
            <v>N. Plnt Phase 3 DRYNG TWER</v>
          </cell>
          <cell r="L841" t="str">
            <v>Keep</v>
          </cell>
          <cell r="M841"/>
          <cell r="N841"/>
          <cell r="O841"/>
          <cell r="P841" t="str">
            <v>Yes</v>
          </cell>
          <cell r="Q841" t="str">
            <v>Yes</v>
          </cell>
          <cell r="R841"/>
          <cell r="S841"/>
          <cell r="T841" t="str">
            <v>12-MTH MECH P3B N. EXH FAN BRNG PM - DN</v>
          </cell>
          <cell r="U841">
            <v>5</v>
          </cell>
          <cell r="V841" t="str">
            <v>Stratagy</v>
          </cell>
          <cell r="W841">
            <v>16</v>
          </cell>
        </row>
        <row r="842">
          <cell r="D842" t="str">
            <v>MEM-PRO-013-SPR-DRY-2535</v>
          </cell>
          <cell r="E842" t="str">
            <v>MP3B-S EXHAUST FAN</v>
          </cell>
          <cell r="F842" t="str">
            <v>P3</v>
          </cell>
          <cell r="G842" t="str">
            <v>SPRAY</v>
          </cell>
          <cell r="H842" t="str">
            <v>SPRAY DRYER</v>
          </cell>
          <cell r="I842" t="str">
            <v>Motor AC</v>
          </cell>
          <cell r="J842"/>
          <cell r="K842"/>
          <cell r="L842" t="str">
            <v>Keep</v>
          </cell>
          <cell r="M842"/>
          <cell r="N842"/>
          <cell r="O842"/>
          <cell r="P842" t="str">
            <v>Yes</v>
          </cell>
          <cell r="Q842" t="str">
            <v>Yes</v>
          </cell>
          <cell r="R842"/>
          <cell r="S842"/>
          <cell r="T842" t="str">
            <v>12-MTH MECH P3B S. EXH FAN BRNG PM - DN</v>
          </cell>
          <cell r="U842">
            <v>5</v>
          </cell>
          <cell r="V842" t="str">
            <v>Stratagy</v>
          </cell>
          <cell r="W842">
            <v>16</v>
          </cell>
        </row>
        <row r="843">
          <cell r="D843" t="str">
            <v>MEM-PRO-013-SPR-PRC-2545</v>
          </cell>
          <cell r="E843" t="str">
            <v>MP3B-PRODUCT MILL GRINDER</v>
          </cell>
          <cell r="F843" t="str">
            <v>P3</v>
          </cell>
          <cell r="G843" t="str">
            <v>SPRAY</v>
          </cell>
          <cell r="H843" t="str">
            <v>PRODUCT COLLECTION</v>
          </cell>
          <cell r="I843"/>
          <cell r="J843" t="str">
            <v>Fan</v>
          </cell>
          <cell r="K843" t="str">
            <v>N. Plnt Phase 3 DRYNG TWER</v>
          </cell>
          <cell r="L843" t="str">
            <v>Keep</v>
          </cell>
          <cell r="M843"/>
          <cell r="N843"/>
          <cell r="O843"/>
          <cell r="P843"/>
          <cell r="Q843" t="str">
            <v>Yes</v>
          </cell>
          <cell r="R843"/>
          <cell r="S843"/>
          <cell r="T843" t="str">
            <v>P3B-PROD MILL GRINDER ROTOR CHANGE</v>
          </cell>
          <cell r="U843">
            <v>6</v>
          </cell>
          <cell r="V843" t="str">
            <v>Stratagy</v>
          </cell>
          <cell r="W843">
            <v>8</v>
          </cell>
        </row>
        <row r="844">
          <cell r="D844" t="str">
            <v>MEM-PRO-013-SPR-DRY-2558</v>
          </cell>
          <cell r="E844" t="str">
            <v>MP3B-PRODUCT SURGE BIN EXHAUST FAN</v>
          </cell>
          <cell r="F844" t="str">
            <v>P3</v>
          </cell>
          <cell r="G844" t="str">
            <v>SPRAY</v>
          </cell>
          <cell r="H844" t="str">
            <v>SPRAY DRYER</v>
          </cell>
          <cell r="I844" t="str">
            <v>Motor AC</v>
          </cell>
          <cell r="J844" t="str">
            <v>Fan</v>
          </cell>
          <cell r="K844" t="str">
            <v>N. Plnt Phase 3 DRYNG TWER</v>
          </cell>
          <cell r="L844" t="str">
            <v>Keep</v>
          </cell>
          <cell r="M844"/>
          <cell r="N844"/>
          <cell r="O844"/>
          <cell r="P844"/>
          <cell r="Q844" t="str">
            <v>Yes</v>
          </cell>
          <cell r="R844"/>
          <cell r="S844"/>
          <cell r="T844" t="str">
            <v>12-MTH MECH P3 EXH FAN BEARING PM - DN</v>
          </cell>
          <cell r="U844">
            <v>6</v>
          </cell>
          <cell r="V844" t="str">
            <v>Stratagy</v>
          </cell>
          <cell r="W844">
            <v>8</v>
          </cell>
        </row>
        <row r="845">
          <cell r="D845" t="str">
            <v>MEM-PRO-013-SPR-DRY-2559</v>
          </cell>
          <cell r="E845" t="str">
            <v>MP3B-PRODUCT SURGE BIN DISCHARGE RFV</v>
          </cell>
          <cell r="F845" t="str">
            <v>P3</v>
          </cell>
          <cell r="G845" t="str">
            <v>SPRAY</v>
          </cell>
          <cell r="H845" t="str">
            <v>SPRAY DRYER</v>
          </cell>
          <cell r="I845" t="str">
            <v>Motor AC</v>
          </cell>
          <cell r="J845"/>
          <cell r="K845"/>
          <cell r="L845"/>
          <cell r="M845"/>
          <cell r="N845"/>
          <cell r="O845"/>
          <cell r="P845"/>
          <cell r="Q845" t="str">
            <v>Yes</v>
          </cell>
          <cell r="R845"/>
          <cell r="S845"/>
          <cell r="T845"/>
          <cell r="U845">
            <v>8</v>
          </cell>
          <cell r="V845" t="str">
            <v>Stratagy</v>
          </cell>
          <cell r="W845">
            <v>12</v>
          </cell>
        </row>
        <row r="846">
          <cell r="D846" t="str">
            <v>MEM-PRO-013-SPR-SUS-2562</v>
          </cell>
          <cell r="E846" t="str">
            <v>MP3B-PACKAGING TRANSFER BLOWER</v>
          </cell>
          <cell r="F846" t="str">
            <v>P3</v>
          </cell>
          <cell r="G846" t="str">
            <v>SPRAY</v>
          </cell>
          <cell r="H846" t="str">
            <v>SUPPRESSION SYSTEM</v>
          </cell>
          <cell r="I846" t="str">
            <v>Motor AC</v>
          </cell>
          <cell r="J846" t="str">
            <v>BLOWER ROTARY</v>
          </cell>
          <cell r="K846" t="str">
            <v>N. Plnt Phase 3 DRYNG TWER</v>
          </cell>
          <cell r="L846" t="str">
            <v>Add</v>
          </cell>
          <cell r="M846"/>
          <cell r="N846"/>
          <cell r="O846"/>
          <cell r="P846"/>
          <cell r="Q846" t="str">
            <v>Yes</v>
          </cell>
          <cell r="R846"/>
          <cell r="S846"/>
          <cell r="T846" t="str">
            <v>PM 6M MP3B-PACKAGING TRANSFER BLOWER</v>
          </cell>
          <cell r="U846">
            <v>6</v>
          </cell>
          <cell r="V846" t="str">
            <v>Stratagy</v>
          </cell>
          <cell r="W846">
            <v>8</v>
          </cell>
        </row>
        <row r="847">
          <cell r="D847" t="str">
            <v>MEM-PRO-013-BLD-HOI-2598</v>
          </cell>
          <cell r="E847" t="str">
            <v>MP3B-N EXHAUST FAN 3 TON HOIST</v>
          </cell>
          <cell r="F847" t="str">
            <v>P3</v>
          </cell>
          <cell r="G847" t="str">
            <v>Buildings, Grounds &amp; lights</v>
          </cell>
          <cell r="H847" t="str">
            <v>HOISTING SYSTEMS</v>
          </cell>
          <cell r="I847" t="str">
            <v>Hoist</v>
          </cell>
          <cell r="J847"/>
          <cell r="K847"/>
          <cell r="L847"/>
          <cell r="M847"/>
          <cell r="N847"/>
          <cell r="O847"/>
          <cell r="P847"/>
          <cell r="Q847"/>
          <cell r="R847"/>
          <cell r="S847"/>
          <cell r="T847"/>
          <cell r="U847">
            <v>9</v>
          </cell>
          <cell r="V847" t="str">
            <v>Run to Failure</v>
          </cell>
          <cell r="W847"/>
        </row>
        <row r="848">
          <cell r="D848" t="str">
            <v>MEM-PRO-013-BLD-HOI-2599</v>
          </cell>
          <cell r="E848" t="str">
            <v>MP3B-S EXHAUST FAN 3-TON HOIST</v>
          </cell>
          <cell r="F848" t="str">
            <v>P3</v>
          </cell>
          <cell r="G848" t="str">
            <v>Buildings, Grounds &amp; lights</v>
          </cell>
          <cell r="H848" t="str">
            <v>HOISTING SYSTEMS</v>
          </cell>
          <cell r="I848" t="str">
            <v>Hoist</v>
          </cell>
          <cell r="J848"/>
          <cell r="K848"/>
          <cell r="L848"/>
          <cell r="M848"/>
          <cell r="N848"/>
          <cell r="O848"/>
          <cell r="P848"/>
          <cell r="Q848"/>
          <cell r="R848"/>
          <cell r="S848"/>
          <cell r="T848"/>
          <cell r="U848">
            <v>9</v>
          </cell>
          <cell r="V848" t="str">
            <v>Run to Failure</v>
          </cell>
          <cell r="W848"/>
        </row>
        <row r="849">
          <cell r="D849" t="str">
            <v>MEM-PRO-013-CON-CON-0260</v>
          </cell>
          <cell r="E849" t="str">
            <v>MP3B-#2 CONC CENT PRODUCT PUMP</v>
          </cell>
          <cell r="F849" t="str">
            <v>P3</v>
          </cell>
          <cell r="G849" t="str">
            <v>CONCENTRATION</v>
          </cell>
          <cell r="H849" t="str">
            <v>CONCENTRATION</v>
          </cell>
          <cell r="I849" t="str">
            <v>Motor AC</v>
          </cell>
          <cell r="J849"/>
          <cell r="K849"/>
          <cell r="L849" t="str">
            <v>Keep</v>
          </cell>
          <cell r="M849"/>
          <cell r="N849"/>
          <cell r="O849"/>
          <cell r="P849"/>
          <cell r="Q849"/>
          <cell r="R849"/>
          <cell r="S849"/>
          <cell r="T849"/>
          <cell r="U849">
            <v>8</v>
          </cell>
          <cell r="V849" t="str">
            <v>Stratagy</v>
          </cell>
          <cell r="W849"/>
        </row>
        <row r="850">
          <cell r="D850" t="str">
            <v>MEM-PRO-013-BLD-HOI-2600</v>
          </cell>
          <cell r="E850" t="str">
            <v>MP3B-SUPPLY INLET FAN3-TON HOIST</v>
          </cell>
          <cell r="F850" t="str">
            <v>P3</v>
          </cell>
          <cell r="G850" t="str">
            <v>Buildings, Grounds &amp; lights</v>
          </cell>
          <cell r="H850" t="str">
            <v>HOISTING SYSTEMS</v>
          </cell>
          <cell r="I850" t="str">
            <v>Hoist</v>
          </cell>
          <cell r="J850"/>
          <cell r="K850"/>
          <cell r="L850"/>
          <cell r="M850"/>
          <cell r="N850"/>
          <cell r="O850"/>
          <cell r="P850"/>
          <cell r="Q850"/>
          <cell r="R850"/>
          <cell r="S850"/>
          <cell r="T850"/>
          <cell r="U850">
            <v>9</v>
          </cell>
          <cell r="V850" t="str">
            <v>Run to Failure</v>
          </cell>
          <cell r="W850"/>
        </row>
        <row r="851">
          <cell r="D851" t="str">
            <v>MEM-PRO-013-BLD-AHU-2680</v>
          </cell>
          <cell r="E851" t="str">
            <v>MP3B-N BAGHOUSE CONE HEATER BLOWER</v>
          </cell>
          <cell r="F851" t="str">
            <v>P3</v>
          </cell>
          <cell r="G851" t="str">
            <v>Buildings, Grounds &amp; lights</v>
          </cell>
          <cell r="H851" t="str">
            <v>HVAC / AIR HANDLING UNIT</v>
          </cell>
          <cell r="I851" t="str">
            <v>Fan</v>
          </cell>
          <cell r="J851" t="str">
            <v>Fan</v>
          </cell>
          <cell r="K851" t="str">
            <v>N. Plnt Phase 3 DRYNG TWER</v>
          </cell>
          <cell r="L851" t="str">
            <v>Keep</v>
          </cell>
          <cell r="M851"/>
          <cell r="N851"/>
          <cell r="O851"/>
          <cell r="P851"/>
          <cell r="Q851"/>
          <cell r="R851"/>
          <cell r="S851"/>
          <cell r="T851" t="str">
            <v>12-MTH MECH P3 HTG FAN BEARING PM - DN</v>
          </cell>
          <cell r="U851">
            <v>7</v>
          </cell>
          <cell r="V851" t="str">
            <v>Stratagy</v>
          </cell>
          <cell r="W851"/>
        </row>
        <row r="852">
          <cell r="D852" t="str">
            <v>MEM-PRO-013-CON-CON-0270</v>
          </cell>
          <cell r="E852" t="str">
            <v>MP3B-#4 CONC CENT PRODUCT PUMP</v>
          </cell>
          <cell r="F852" t="str">
            <v>P3</v>
          </cell>
          <cell r="G852" t="str">
            <v>CONCENTRATION</v>
          </cell>
          <cell r="H852" t="str">
            <v>CONCENTRATION</v>
          </cell>
          <cell r="I852" t="str">
            <v>Motor AC</v>
          </cell>
          <cell r="J852" t="str">
            <v>Pump</v>
          </cell>
          <cell r="K852" t="str">
            <v>NORTH PLANT-1-SEQ</v>
          </cell>
          <cell r="L852" t="str">
            <v>Keep</v>
          </cell>
          <cell r="M852"/>
          <cell r="N852"/>
          <cell r="O852"/>
          <cell r="P852"/>
          <cell r="Q852"/>
          <cell r="R852"/>
          <cell r="S852"/>
          <cell r="T852"/>
          <cell r="U852">
            <v>8</v>
          </cell>
          <cell r="V852" t="str">
            <v>Stratagy</v>
          </cell>
          <cell r="W852"/>
        </row>
        <row r="853">
          <cell r="D853" t="str">
            <v>MEM-PRO-013-WSH-CWH-0278</v>
          </cell>
          <cell r="E853" t="str">
            <v>MP3B-#4 WASHING CENTRIFUGE</v>
          </cell>
          <cell r="F853" t="str">
            <v>P3</v>
          </cell>
          <cell r="G853" t="str">
            <v>WASHING</v>
          </cell>
          <cell r="H853" t="str">
            <v>CURD WASHING</v>
          </cell>
          <cell r="I853" t="str">
            <v>Motor AC</v>
          </cell>
          <cell r="J853" t="str">
            <v>Centrifuge</v>
          </cell>
          <cell r="K853" t="str">
            <v>NORTH PLANT-1- SWQ</v>
          </cell>
          <cell r="L853" t="str">
            <v>Keep</v>
          </cell>
          <cell r="M853"/>
          <cell r="N853"/>
          <cell r="O853"/>
          <cell r="P853" t="str">
            <v>Yes</v>
          </cell>
          <cell r="Q853"/>
          <cell r="R853"/>
          <cell r="S853"/>
          <cell r="T853" t="str">
            <v>12-MTH I/E PM MP3C MET #4 C-30 VIB SW</v>
          </cell>
          <cell r="U853">
            <v>6</v>
          </cell>
          <cell r="V853" t="str">
            <v>Stratagy</v>
          </cell>
          <cell r="W853"/>
        </row>
        <row r="854">
          <cell r="D854" t="str">
            <v>MEM-PRO-013-CON-CON-0279</v>
          </cell>
          <cell r="E854" t="str">
            <v>MP3B-#1 CONCENTRATION CENTRIFUGE</v>
          </cell>
          <cell r="F854" t="str">
            <v>P3</v>
          </cell>
          <cell r="G854" t="str">
            <v>CONCENTRATION</v>
          </cell>
          <cell r="H854" t="str">
            <v>CONCENTRATION</v>
          </cell>
          <cell r="I854" t="str">
            <v>Motor DC</v>
          </cell>
          <cell r="J854" t="str">
            <v>Pump</v>
          </cell>
          <cell r="K854" t="str">
            <v>NORTH PLANT-1-SEQ</v>
          </cell>
          <cell r="L854" t="str">
            <v>Keep</v>
          </cell>
          <cell r="M854"/>
          <cell r="N854"/>
          <cell r="O854"/>
          <cell r="P854" t="str">
            <v>Yes</v>
          </cell>
          <cell r="Q854"/>
          <cell r="R854"/>
          <cell r="S854"/>
          <cell r="T854" t="str">
            <v>MTHLY MECH MP3 SHAR #1 CENTI P5000</v>
          </cell>
          <cell r="U854">
            <v>6</v>
          </cell>
          <cell r="V854" t="str">
            <v>Stratagy</v>
          </cell>
          <cell r="W854"/>
        </row>
        <row r="855">
          <cell r="D855" t="str">
            <v>MEM-PRO-013-CON-CON-0281</v>
          </cell>
          <cell r="E855" t="str">
            <v>MP3B-#3 CONC CENT PRODUCT PUMP</v>
          </cell>
          <cell r="F855" t="str">
            <v>P3</v>
          </cell>
          <cell r="G855" t="str">
            <v>CONCENTRATION</v>
          </cell>
          <cell r="H855" t="str">
            <v>CONCENTRATION</v>
          </cell>
          <cell r="I855" t="str">
            <v>Motor AC</v>
          </cell>
          <cell r="J855"/>
          <cell r="K855"/>
          <cell r="L855" t="str">
            <v>Keep</v>
          </cell>
          <cell r="M855"/>
          <cell r="N855"/>
          <cell r="O855"/>
          <cell r="P855"/>
          <cell r="Q855"/>
          <cell r="R855"/>
          <cell r="S855"/>
          <cell r="T855"/>
          <cell r="U855">
            <v>8</v>
          </cell>
          <cell r="V855" t="str">
            <v>Stratagy</v>
          </cell>
          <cell r="W855"/>
        </row>
        <row r="856">
          <cell r="D856" t="str">
            <v>MEM-PRO-013-XTR-3EX-0291</v>
          </cell>
          <cell r="E856" t="str">
            <v>MP3B-S 3RD EXTRACTION DISCH PUMP</v>
          </cell>
          <cell r="F856" t="str">
            <v>P3</v>
          </cell>
          <cell r="G856" t="str">
            <v>EXTRACTION</v>
          </cell>
          <cell r="H856" t="str">
            <v>3RD EXTRACTION</v>
          </cell>
          <cell r="I856" t="str">
            <v>Pump, Gear</v>
          </cell>
          <cell r="J856" t="str">
            <v>Pump</v>
          </cell>
          <cell r="K856" t="str">
            <v>NORTH PLANT-1- SWQ</v>
          </cell>
          <cell r="L856" t="str">
            <v>Keep</v>
          </cell>
          <cell r="M856"/>
          <cell r="N856"/>
          <cell r="O856"/>
          <cell r="P856"/>
          <cell r="Q856"/>
          <cell r="R856"/>
          <cell r="S856"/>
          <cell r="T856" t="str">
            <v>60-MTH MECH P3 S DESL DISH PUMP PSV</v>
          </cell>
          <cell r="U856">
            <v>7</v>
          </cell>
          <cell r="V856" t="str">
            <v>Stratagy</v>
          </cell>
          <cell r="W856"/>
        </row>
        <row r="857">
          <cell r="D857" t="str">
            <v>MEM-PRO-013-FED-SLT-0295</v>
          </cell>
          <cell r="E857" t="str">
            <v>MP3B-S DESLUDGER SOLIDS CONVEYOR</v>
          </cell>
          <cell r="F857" t="str">
            <v>P3</v>
          </cell>
          <cell r="G857" t="str">
            <v>FEED DRYER</v>
          </cell>
          <cell r="H857" t="str">
            <v>SLUDGE TRANSFER</v>
          </cell>
          <cell r="I857" t="str">
            <v>Conveyor</v>
          </cell>
          <cell r="J857" t="str">
            <v>CONVEYOR SCREW</v>
          </cell>
          <cell r="K857" t="str">
            <v>NORTH PLANT-1- SWQ</v>
          </cell>
          <cell r="L857" t="str">
            <v>Add</v>
          </cell>
          <cell r="M857"/>
          <cell r="N857"/>
          <cell r="O857"/>
          <cell r="P857"/>
          <cell r="Q857" t="str">
            <v>Yes</v>
          </cell>
          <cell r="R857"/>
          <cell r="S857"/>
          <cell r="T857"/>
          <cell r="U857">
            <v>7</v>
          </cell>
          <cell r="V857" t="str">
            <v>Stratagy</v>
          </cell>
          <cell r="W857">
            <v>6</v>
          </cell>
        </row>
        <row r="858">
          <cell r="D858" t="str">
            <v>MEM-PRO-013-XTR-3EX-0299</v>
          </cell>
          <cell r="E858" t="str">
            <v>MP3B-S 3RD EXTRACTION CENTRIFUGE</v>
          </cell>
          <cell r="F858" t="str">
            <v>P3</v>
          </cell>
          <cell r="G858" t="str">
            <v>EXTRACTION</v>
          </cell>
          <cell r="H858" t="str">
            <v>3RD EXTRACTION</v>
          </cell>
          <cell r="I858" t="str">
            <v>Centrifuge</v>
          </cell>
          <cell r="J858" t="str">
            <v>Pump</v>
          </cell>
          <cell r="K858" t="str">
            <v>NORTH PLANT-1- SWQ</v>
          </cell>
          <cell r="L858" t="str">
            <v>Keep</v>
          </cell>
          <cell r="M858"/>
          <cell r="N858"/>
          <cell r="O858"/>
          <cell r="P858" t="str">
            <v>Yes</v>
          </cell>
          <cell r="Q858"/>
          <cell r="R858"/>
          <cell r="S858"/>
          <cell r="T858" t="str">
            <v>6-MTH MECH MP3 SHARP DESLUDGE #1 S P5400</v>
          </cell>
          <cell r="U858">
            <v>6</v>
          </cell>
          <cell r="V858" t="str">
            <v>Stratagy</v>
          </cell>
          <cell r="W858"/>
        </row>
        <row r="859">
          <cell r="D859" t="str">
            <v>MEM-PRO-013-WEI-WIS-0030</v>
          </cell>
          <cell r="E859" t="str">
            <v>MP3B-WET-IN PUMP</v>
          </cell>
          <cell r="F859" t="str">
            <v>P3</v>
          </cell>
          <cell r="G859" t="str">
            <v>WET-IN</v>
          </cell>
          <cell r="H859" t="str">
            <v>WET IN SYSTEM</v>
          </cell>
          <cell r="I859" t="str">
            <v>Motor AC</v>
          </cell>
          <cell r="J859"/>
          <cell r="K859"/>
          <cell r="L859" t="str">
            <v>Keep</v>
          </cell>
          <cell r="M859"/>
          <cell r="N859"/>
          <cell r="O859"/>
          <cell r="P859"/>
          <cell r="Q859"/>
          <cell r="R859"/>
          <cell r="S859"/>
          <cell r="T859"/>
          <cell r="U859">
            <v>8</v>
          </cell>
          <cell r="V859" t="str">
            <v>Stratagy</v>
          </cell>
          <cell r="W859"/>
        </row>
        <row r="860">
          <cell r="D860" t="str">
            <v>MEM-PRO-013-XTR-3EX-0300</v>
          </cell>
          <cell r="E860" t="str">
            <v>MP3B-N 3RD EXTRACTION CENTRIFUGE</v>
          </cell>
          <cell r="F860" t="str">
            <v>P3</v>
          </cell>
          <cell r="G860" t="str">
            <v>EXTRACTION</v>
          </cell>
          <cell r="H860" t="str">
            <v>3RD EXTRACTION</v>
          </cell>
          <cell r="I860" t="str">
            <v>Motor AC</v>
          </cell>
          <cell r="J860" t="str">
            <v>Pump</v>
          </cell>
          <cell r="K860" t="str">
            <v>NORTH PLANT-1- SWQ</v>
          </cell>
          <cell r="L860" t="str">
            <v>Keep</v>
          </cell>
          <cell r="M860"/>
          <cell r="N860"/>
          <cell r="O860"/>
          <cell r="P860" t="str">
            <v>Yes</v>
          </cell>
          <cell r="Q860"/>
          <cell r="R860"/>
          <cell r="S860"/>
          <cell r="T860" t="str">
            <v>MTHLY MECH PM MP3 N DESLUDGER P5000</v>
          </cell>
          <cell r="U860">
            <v>6</v>
          </cell>
          <cell r="V860" t="str">
            <v>Stratagy</v>
          </cell>
          <cell r="W860"/>
        </row>
        <row r="861">
          <cell r="D861" t="str">
            <v>MEM-PRO-013-XTR-3EX-0301</v>
          </cell>
          <cell r="E861" t="str">
            <v>MP3B-N DESLUDGER EXTRACT DISCH PUMP</v>
          </cell>
          <cell r="F861" t="str">
            <v>P3</v>
          </cell>
          <cell r="G861" t="str">
            <v>EXTRACTION</v>
          </cell>
          <cell r="H861" t="str">
            <v>3RD EXTRACTION</v>
          </cell>
          <cell r="I861" t="str">
            <v>Pump, Gear</v>
          </cell>
          <cell r="J861" t="str">
            <v>Pump</v>
          </cell>
          <cell r="K861" t="str">
            <v>NORTH PLANT-1- SWQ</v>
          </cell>
          <cell r="L861" t="str">
            <v>Keep</v>
          </cell>
          <cell r="M861"/>
          <cell r="N861"/>
          <cell r="O861"/>
          <cell r="P861"/>
          <cell r="Q861"/>
          <cell r="R861"/>
          <cell r="S861"/>
          <cell r="T861" t="str">
            <v>60-MTH MECH P3 N DESL DISH PUMP PSV</v>
          </cell>
          <cell r="U861">
            <v>7</v>
          </cell>
          <cell r="V861" t="str">
            <v>Stratagy</v>
          </cell>
          <cell r="W861"/>
        </row>
        <row r="862">
          <cell r="D862" t="str">
            <v>MEM-PRO-013-FED-FED-3021</v>
          </cell>
          <cell r="E862" t="str">
            <v>MP3B-FEED DRYER VENT FILTER COLLCTOR RFV</v>
          </cell>
          <cell r="F862" t="str">
            <v>P3</v>
          </cell>
          <cell r="G862" t="str">
            <v>FEED DRYER</v>
          </cell>
          <cell r="H862" t="str">
            <v>FEED DRYING</v>
          </cell>
          <cell r="I862"/>
          <cell r="J862"/>
          <cell r="K862"/>
          <cell r="L862" t="str">
            <v>Add</v>
          </cell>
          <cell r="M862"/>
          <cell r="N862"/>
          <cell r="O862"/>
          <cell r="P862"/>
          <cell r="Q862" t="str">
            <v>Yes</v>
          </cell>
          <cell r="R862"/>
          <cell r="S862"/>
          <cell r="T862"/>
          <cell r="U862">
            <v>7</v>
          </cell>
          <cell r="V862" t="str">
            <v>Stratagy</v>
          </cell>
          <cell r="W862">
            <v>4</v>
          </cell>
        </row>
        <row r="863">
          <cell r="D863" t="str">
            <v>MEM-PRO-013-FED-FED-3026</v>
          </cell>
          <cell r="E863" t="str">
            <v>MP3B-FEED DRYER VENT FILTER EXHAUST FAN</v>
          </cell>
          <cell r="F863" t="str">
            <v>P3</v>
          </cell>
          <cell r="G863" t="str">
            <v>FEED DRYER</v>
          </cell>
          <cell r="H863" t="str">
            <v>FEED DRYING</v>
          </cell>
          <cell r="I863"/>
          <cell r="J863"/>
          <cell r="K863"/>
          <cell r="L863" t="str">
            <v>Keep</v>
          </cell>
          <cell r="M863"/>
          <cell r="N863"/>
          <cell r="O863"/>
          <cell r="P863"/>
          <cell r="Q863" t="str">
            <v>Yes</v>
          </cell>
          <cell r="R863"/>
          <cell r="S863"/>
          <cell r="T863"/>
          <cell r="U863">
            <v>7</v>
          </cell>
          <cell r="V863" t="str">
            <v>Stratagy</v>
          </cell>
          <cell r="W863">
            <v>4</v>
          </cell>
        </row>
        <row r="864">
          <cell r="D864" t="str">
            <v>MEM-PRO-013-FED-FED-3031</v>
          </cell>
          <cell r="E864" t="str">
            <v>MP3B-FD DISCHARGE TO FEED LOADOUT RFV</v>
          </cell>
          <cell r="F864" t="str">
            <v>P3</v>
          </cell>
          <cell r="G864" t="str">
            <v>FEED DRYER</v>
          </cell>
          <cell r="H864" t="str">
            <v>FEED DRYING</v>
          </cell>
          <cell r="I864" t="str">
            <v>Motor AC</v>
          </cell>
          <cell r="J864"/>
          <cell r="K864"/>
          <cell r="L864" t="str">
            <v>Add</v>
          </cell>
          <cell r="M864"/>
          <cell r="N864"/>
          <cell r="O864"/>
          <cell r="P864"/>
          <cell r="Q864" t="str">
            <v>Yes</v>
          </cell>
          <cell r="R864"/>
          <cell r="S864"/>
          <cell r="T864"/>
          <cell r="U864">
            <v>7</v>
          </cell>
          <cell r="V864" t="str">
            <v>Stratagy</v>
          </cell>
          <cell r="W864">
            <v>4</v>
          </cell>
        </row>
        <row r="865">
          <cell r="D865" t="str">
            <v>MEM-PRO-013-FED-FED-3036</v>
          </cell>
          <cell r="E865" t="str">
            <v>MP3B-FD DISCHARGE TO FEED LOADOUT RFV</v>
          </cell>
          <cell r="F865" t="str">
            <v>P3</v>
          </cell>
          <cell r="G865" t="str">
            <v>FEED DRYER</v>
          </cell>
          <cell r="H865" t="str">
            <v>FEED DRYING</v>
          </cell>
          <cell r="I865" t="str">
            <v>Motor AC</v>
          </cell>
          <cell r="J865"/>
          <cell r="K865"/>
          <cell r="L865" t="str">
            <v>Add</v>
          </cell>
          <cell r="M865"/>
          <cell r="N865"/>
          <cell r="O865"/>
          <cell r="P865"/>
          <cell r="Q865" t="str">
            <v>Yes</v>
          </cell>
          <cell r="R865"/>
          <cell r="S865"/>
          <cell r="T865"/>
          <cell r="U865">
            <v>7</v>
          </cell>
          <cell r="V865" t="str">
            <v>Stratagy</v>
          </cell>
          <cell r="W865">
            <v>4</v>
          </cell>
        </row>
        <row r="866">
          <cell r="D866" t="str">
            <v>MEM-PRO-013-UTL-CSY-0304</v>
          </cell>
          <cell r="E866" t="str">
            <v>MP3B-SEWER DEFOAMER PUMP</v>
          </cell>
          <cell r="F866" t="str">
            <v>P3</v>
          </cell>
          <cell r="G866" t="str">
            <v>UTILITIES</v>
          </cell>
          <cell r="H866" t="str">
            <v>CHEMICAL SYSTEMS</v>
          </cell>
          <cell r="I866" t="str">
            <v>Conveyor</v>
          </cell>
          <cell r="J866"/>
          <cell r="K866"/>
          <cell r="L866"/>
          <cell r="M866"/>
          <cell r="N866"/>
          <cell r="O866"/>
          <cell r="P866"/>
          <cell r="Q866"/>
          <cell r="R866"/>
          <cell r="S866"/>
          <cell r="T866"/>
          <cell r="U866">
            <v>9</v>
          </cell>
          <cell r="V866" t="str">
            <v>Run to Failure</v>
          </cell>
          <cell r="W866"/>
        </row>
        <row r="867">
          <cell r="D867" t="str">
            <v>MEM-PRO-013-FED-FED-3045</v>
          </cell>
          <cell r="E867" t="str">
            <v>MP3B-FEED LOADOUT BLOWER</v>
          </cell>
          <cell r="F867" t="str">
            <v>P3</v>
          </cell>
          <cell r="G867" t="str">
            <v>FEED DRYER</v>
          </cell>
          <cell r="H867" t="str">
            <v>FEED DRYING</v>
          </cell>
          <cell r="I867" t="str">
            <v>Motor AC</v>
          </cell>
          <cell r="J867" t="str">
            <v>BLOWER ROTARY</v>
          </cell>
          <cell r="K867" t="str">
            <v>NORTH PLANT -1-NWQ</v>
          </cell>
          <cell r="L867" t="str">
            <v>Keep</v>
          </cell>
          <cell r="M867"/>
          <cell r="N867"/>
          <cell r="O867"/>
          <cell r="P867"/>
          <cell r="Q867" t="str">
            <v>Yes</v>
          </cell>
          <cell r="R867"/>
          <cell r="S867"/>
          <cell r="T867" t="str">
            <v>PM 6M MP3B-W FEED PROD COLLECTOR BLOWER</v>
          </cell>
          <cell r="U867">
            <v>6</v>
          </cell>
          <cell r="V867" t="str">
            <v>Stratagy</v>
          </cell>
          <cell r="W867">
            <v>6</v>
          </cell>
        </row>
        <row r="868">
          <cell r="D868" t="str">
            <v>MEM-PRO-013-CIP-CAC-0307</v>
          </cell>
          <cell r="E868" t="str">
            <v>MP3-#1/2/3/4 CONC CENT CIP RETURN PUMP</v>
          </cell>
          <cell r="F868" t="str">
            <v>P3</v>
          </cell>
          <cell r="G868" t="str">
            <v>CLEAN IN PLACE</v>
          </cell>
          <cell r="H868" t="str">
            <v>Curd Area CIP</v>
          </cell>
          <cell r="I868" t="str">
            <v>Motor AC</v>
          </cell>
          <cell r="J868"/>
          <cell r="K868"/>
          <cell r="L868"/>
          <cell r="M868"/>
          <cell r="N868"/>
          <cell r="O868"/>
          <cell r="P868"/>
          <cell r="Q868"/>
          <cell r="R868"/>
          <cell r="S868"/>
          <cell r="T868"/>
          <cell r="U868">
            <v>9</v>
          </cell>
          <cell r="V868" t="str">
            <v>Run to Failure</v>
          </cell>
          <cell r="W868"/>
        </row>
        <row r="869">
          <cell r="D869" t="str">
            <v>MEM-PRO-013-FED-SLT-3241</v>
          </cell>
          <cell r="E869" t="str">
            <v>MP3-PRE-MIXER #1 CONVEYOR</v>
          </cell>
          <cell r="F869" t="str">
            <v>P3</v>
          </cell>
          <cell r="G869" t="str">
            <v>FEED DRYER</v>
          </cell>
          <cell r="H869" t="str">
            <v>SLUDGE TRANSFER</v>
          </cell>
          <cell r="I869"/>
          <cell r="J869"/>
          <cell r="K869"/>
          <cell r="L869" t="str">
            <v>Add</v>
          </cell>
          <cell r="M869"/>
          <cell r="N869"/>
          <cell r="O869"/>
          <cell r="P869"/>
          <cell r="Q869"/>
          <cell r="R869"/>
          <cell r="S869"/>
          <cell r="T869"/>
          <cell r="U869">
            <v>8</v>
          </cell>
          <cell r="V869" t="str">
            <v>Stratagy</v>
          </cell>
          <cell r="W869">
            <v>6</v>
          </cell>
        </row>
        <row r="870">
          <cell r="D870" t="str">
            <v>MEM-PRO-013-FED-SLT-3243</v>
          </cell>
          <cell r="E870" t="str">
            <v>MP3-TRANSFER CONVEYOR #2 SCOTT DRYER</v>
          </cell>
          <cell r="F870" t="str">
            <v>P3</v>
          </cell>
          <cell r="G870" t="str">
            <v>FEED DRYER</v>
          </cell>
          <cell r="H870" t="str">
            <v>SLUDGE TRANSFER</v>
          </cell>
          <cell r="I870"/>
          <cell r="J870"/>
          <cell r="K870"/>
          <cell r="L870"/>
          <cell r="M870"/>
          <cell r="N870"/>
          <cell r="O870"/>
          <cell r="P870"/>
          <cell r="Q870"/>
          <cell r="R870"/>
          <cell r="S870"/>
          <cell r="T870"/>
          <cell r="U870">
            <v>9</v>
          </cell>
          <cell r="V870" t="str">
            <v>Run to Failure</v>
          </cell>
          <cell r="W870">
            <v>6</v>
          </cell>
        </row>
        <row r="871">
          <cell r="D871" t="str">
            <v>MEM-PRO-013-FED-SLT-3253</v>
          </cell>
          <cell r="E871" t="str">
            <v>MP3B-FEED SLUDGE XFER BELT CONVEYOR</v>
          </cell>
          <cell r="F871" t="str">
            <v>P3</v>
          </cell>
          <cell r="G871" t="str">
            <v>FEED DRYER</v>
          </cell>
          <cell r="H871" t="str">
            <v>SLUDGE TRANSFER</v>
          </cell>
          <cell r="I871" t="str">
            <v>Motor AC</v>
          </cell>
          <cell r="J871" t="str">
            <v>CONVEYOR SCREW</v>
          </cell>
          <cell r="K871" t="str">
            <v>NORTH PLANT-1- SWQ</v>
          </cell>
          <cell r="L871"/>
          <cell r="M871"/>
          <cell r="N871"/>
          <cell r="O871"/>
          <cell r="P871"/>
          <cell r="Q871" t="str">
            <v>Yes</v>
          </cell>
          <cell r="R871"/>
          <cell r="S871"/>
          <cell r="T871"/>
          <cell r="U871">
            <v>8</v>
          </cell>
          <cell r="V871" t="str">
            <v>Stratagy</v>
          </cell>
          <cell r="W871">
            <v>6</v>
          </cell>
        </row>
        <row r="872">
          <cell r="D872" t="str">
            <v>MEM-PRO-013-FED-SLT-3257</v>
          </cell>
          <cell r="E872" t="str">
            <v>MP3B-FEED DRYER MIXING CONVEYOR</v>
          </cell>
          <cell r="F872" t="str">
            <v>P3</v>
          </cell>
          <cell r="G872" t="str">
            <v>FEED DRYER</v>
          </cell>
          <cell r="H872" t="str">
            <v>SLUDGE TRANSFER</v>
          </cell>
          <cell r="I872" t="str">
            <v>Motor AC</v>
          </cell>
          <cell r="J872" t="str">
            <v>CONVEYOR SCREW</v>
          </cell>
          <cell r="K872" t="str">
            <v>NORTH PLANT-2ND FLOOR-SWQ</v>
          </cell>
          <cell r="L872" t="str">
            <v>Add</v>
          </cell>
          <cell r="M872"/>
          <cell r="N872"/>
          <cell r="O872"/>
          <cell r="P872"/>
          <cell r="Q872" t="str">
            <v>Yes</v>
          </cell>
          <cell r="R872"/>
          <cell r="S872"/>
          <cell r="T872" t="str">
            <v>6-MTH MECH MP3B ALJET MIXING CONVEYOR</v>
          </cell>
          <cell r="U872">
            <v>6</v>
          </cell>
          <cell r="V872" t="str">
            <v>Stratagy</v>
          </cell>
          <cell r="W872">
            <v>6</v>
          </cell>
        </row>
        <row r="873">
          <cell r="D873" t="str">
            <v>MEM-PRO-013-FED-SLT-3262</v>
          </cell>
          <cell r="E873" t="str">
            <v>MP3B-FEED DRYER SCREW XFER CONVEYOR RFV</v>
          </cell>
          <cell r="F873" t="str">
            <v>P3</v>
          </cell>
          <cell r="G873" t="str">
            <v>FEED DRYER</v>
          </cell>
          <cell r="H873" t="str">
            <v>SLUDGE TRANSFER</v>
          </cell>
          <cell r="I873"/>
          <cell r="J873" t="str">
            <v>FEEDER  ROTARY</v>
          </cell>
          <cell r="K873" t="str">
            <v>NORTH PLANT-2ND FLOOR-SWQ</v>
          </cell>
          <cell r="L873"/>
          <cell r="M873"/>
          <cell r="N873"/>
          <cell r="O873"/>
          <cell r="P873"/>
          <cell r="Q873" t="str">
            <v>Yes</v>
          </cell>
          <cell r="R873"/>
          <cell r="S873"/>
          <cell r="T873"/>
          <cell r="U873">
            <v>8</v>
          </cell>
          <cell r="V873" t="str">
            <v>Stratagy</v>
          </cell>
          <cell r="W873">
            <v>4</v>
          </cell>
        </row>
        <row r="874">
          <cell r="D874" t="str">
            <v>MEM-PRO-013-FED-SLT-3358</v>
          </cell>
          <cell r="E874" t="str">
            <v>MP3B-FEED DRYER DUMP HOPPER</v>
          </cell>
          <cell r="F874" t="str">
            <v>P3</v>
          </cell>
          <cell r="G874" t="str">
            <v>FEED DRYER</v>
          </cell>
          <cell r="H874" t="str">
            <v>SLUDGE TRANSFER</v>
          </cell>
          <cell r="I874" t="str">
            <v>Motor AC</v>
          </cell>
          <cell r="J874" t="str">
            <v>HOPPER</v>
          </cell>
          <cell r="K874" t="str">
            <v>NORTH PLANT-1- SWQ</v>
          </cell>
          <cell r="L874"/>
          <cell r="M874"/>
          <cell r="N874"/>
          <cell r="O874"/>
          <cell r="P874"/>
          <cell r="Q874"/>
          <cell r="R874"/>
          <cell r="S874"/>
          <cell r="T874"/>
          <cell r="U874">
            <v>9</v>
          </cell>
          <cell r="V874" t="str">
            <v>Run to Failure</v>
          </cell>
          <cell r="W874"/>
        </row>
        <row r="875">
          <cell r="D875" t="str">
            <v>MEM-PRO-013-FED-SLT-3359</v>
          </cell>
          <cell r="E875" t="str">
            <v>MP3B-FEED DRYER DUMP HOPPER RFV</v>
          </cell>
          <cell r="F875" t="str">
            <v>P3</v>
          </cell>
          <cell r="G875" t="str">
            <v>FEED DRYER</v>
          </cell>
          <cell r="H875" t="str">
            <v>SLUDGE TRANSFER</v>
          </cell>
          <cell r="I875"/>
          <cell r="J875"/>
          <cell r="K875"/>
          <cell r="L875"/>
          <cell r="M875"/>
          <cell r="N875"/>
          <cell r="O875"/>
          <cell r="P875"/>
          <cell r="Q875" t="str">
            <v>Yes</v>
          </cell>
          <cell r="R875"/>
          <cell r="S875"/>
          <cell r="T875"/>
          <cell r="U875">
            <v>8</v>
          </cell>
          <cell r="V875" t="str">
            <v>Stratagy</v>
          </cell>
          <cell r="W875">
            <v>4</v>
          </cell>
        </row>
        <row r="876">
          <cell r="D876" t="str">
            <v>MEM-PRO-013-FED-FED-3399</v>
          </cell>
          <cell r="E876" t="str">
            <v>MP3B-ALJET DRYER INLET FAN</v>
          </cell>
          <cell r="F876" t="str">
            <v>P3</v>
          </cell>
          <cell r="G876" t="str">
            <v>FEED DRYER</v>
          </cell>
          <cell r="H876" t="str">
            <v>FEED DRYING</v>
          </cell>
          <cell r="I876" t="str">
            <v>Motor AC</v>
          </cell>
          <cell r="J876"/>
          <cell r="K876"/>
          <cell r="L876" t="str">
            <v>Keep</v>
          </cell>
          <cell r="M876"/>
          <cell r="N876"/>
          <cell r="O876"/>
          <cell r="P876" t="str">
            <v>Yes</v>
          </cell>
          <cell r="Q876" t="str">
            <v>Yes</v>
          </cell>
          <cell r="R876"/>
          <cell r="S876"/>
          <cell r="T876" t="str">
            <v>12-MTH MECH P3 INLT FAN BEARING PM - DN</v>
          </cell>
          <cell r="U876">
            <v>5</v>
          </cell>
          <cell r="V876" t="str">
            <v>Stratagy</v>
          </cell>
          <cell r="W876">
            <v>16</v>
          </cell>
        </row>
        <row r="877">
          <cell r="D877" t="str">
            <v>MEM-PRO-010-OPA-AEQ-1230</v>
          </cell>
          <cell r="E877" t="str">
            <v>MP1A-ABSOLUTE FILTER</v>
          </cell>
          <cell r="F877" t="str">
            <v>shared systems</v>
          </cell>
          <cell r="G877" t="str">
            <v>OLD PHASE 1A</v>
          </cell>
          <cell r="H877" t="str">
            <v>ABANDONED EQUIPMENT</v>
          </cell>
          <cell r="I877"/>
          <cell r="J877"/>
          <cell r="K877"/>
          <cell r="L877"/>
          <cell r="M877"/>
          <cell r="N877"/>
          <cell r="O877"/>
          <cell r="P877"/>
          <cell r="Q877"/>
          <cell r="R877"/>
          <cell r="S877"/>
          <cell r="T877"/>
          <cell r="U877">
            <v>9</v>
          </cell>
          <cell r="V877" t="str">
            <v>Run to Failure</v>
          </cell>
          <cell r="W877" t="str">
            <v>do not have</v>
          </cell>
        </row>
        <row r="878">
          <cell r="D878" t="str">
            <v>MEM-PRO-010-OPA-AEQ-1231</v>
          </cell>
          <cell r="E878" t="str">
            <v>MP1A-OIL/LECITHIN SUPPLY 3-WAY VALVE</v>
          </cell>
          <cell r="F878" t="str">
            <v>shared systems</v>
          </cell>
          <cell r="G878" t="str">
            <v>OLD PHASE 1A</v>
          </cell>
          <cell r="H878" t="str">
            <v>ABANDONED EQUIPMENT</v>
          </cell>
          <cell r="I878"/>
          <cell r="J878"/>
          <cell r="K878"/>
          <cell r="L878"/>
          <cell r="M878"/>
          <cell r="N878"/>
          <cell r="O878"/>
          <cell r="P878"/>
          <cell r="Q878"/>
          <cell r="R878"/>
          <cell r="S878"/>
          <cell r="T878"/>
          <cell r="U878">
            <v>9</v>
          </cell>
          <cell r="V878" t="str">
            <v>Run to Failure</v>
          </cell>
          <cell r="W878" t="str">
            <v>do not have</v>
          </cell>
        </row>
        <row r="879">
          <cell r="D879" t="str">
            <v>MEM-PRO-013-FED-FED-3407</v>
          </cell>
          <cell r="E879" t="str">
            <v>MP3B-FEED DRYER INFEED SCREW CONVEYOR</v>
          </cell>
          <cell r="F879" t="str">
            <v>P3</v>
          </cell>
          <cell r="G879" t="str">
            <v>FEED DRYER</v>
          </cell>
          <cell r="H879" t="str">
            <v>FEED DRYING</v>
          </cell>
          <cell r="I879" t="str">
            <v>Conveyor</v>
          </cell>
          <cell r="J879" t="str">
            <v>FEEDER  ROTARY</v>
          </cell>
          <cell r="K879" t="str">
            <v>NORTH PLANT-2ND FLOOR-SWQ</v>
          </cell>
          <cell r="L879" t="str">
            <v>Add</v>
          </cell>
          <cell r="M879"/>
          <cell r="N879"/>
          <cell r="O879"/>
          <cell r="P879"/>
          <cell r="Q879" t="str">
            <v>Yes</v>
          </cell>
          <cell r="R879"/>
          <cell r="S879"/>
          <cell r="T879"/>
          <cell r="U879">
            <v>7</v>
          </cell>
          <cell r="V879" t="str">
            <v>Stratagy</v>
          </cell>
          <cell r="W879">
            <v>6</v>
          </cell>
        </row>
        <row r="880">
          <cell r="D880" t="str">
            <v>MEM-PRO-013-FED-FED-3409</v>
          </cell>
          <cell r="E880" t="str">
            <v>MP3-FEED DRYER PRIM CYCL TRANS BLR</v>
          </cell>
          <cell r="F880" t="str">
            <v>P3</v>
          </cell>
          <cell r="G880" t="str">
            <v>FEED DRYER</v>
          </cell>
          <cell r="H880" t="str">
            <v>FEED DRYING</v>
          </cell>
          <cell r="I880" t="str">
            <v>Valve, Safety Relief</v>
          </cell>
          <cell r="J880" t="str">
            <v>BLOWER ROTARY</v>
          </cell>
          <cell r="K880" t="str">
            <v>NORTH PLANT-1- SWQ</v>
          </cell>
          <cell r="L880" t="str">
            <v>Keep</v>
          </cell>
          <cell r="M880"/>
          <cell r="N880"/>
          <cell r="O880"/>
          <cell r="P880" t="str">
            <v>Yes</v>
          </cell>
          <cell r="Q880" t="str">
            <v>Yes</v>
          </cell>
          <cell r="R880"/>
          <cell r="S880"/>
          <cell r="T880" t="str">
            <v>60-MTH MECH P3 ALJET PR-CYC DIS BLOW PSV</v>
          </cell>
          <cell r="U880">
            <v>5</v>
          </cell>
          <cell r="V880" t="str">
            <v>Stratagy</v>
          </cell>
          <cell r="W880">
            <v>6</v>
          </cell>
        </row>
        <row r="881">
          <cell r="D881" t="str">
            <v>MEM-PRO-013-FED-FED-3411</v>
          </cell>
          <cell r="E881" t="str">
            <v>MP3B-FEED DRYER PRIMARY CYCLONE RFV</v>
          </cell>
          <cell r="F881" t="str">
            <v>P3</v>
          </cell>
          <cell r="G881" t="str">
            <v>FEED DRYER</v>
          </cell>
          <cell r="H881" t="str">
            <v>FEED DRYING</v>
          </cell>
          <cell r="I881"/>
          <cell r="J881"/>
          <cell r="K881"/>
          <cell r="L881"/>
          <cell r="M881"/>
          <cell r="N881"/>
          <cell r="O881"/>
          <cell r="P881"/>
          <cell r="Q881" t="str">
            <v>Yes</v>
          </cell>
          <cell r="R881"/>
          <cell r="S881"/>
          <cell r="T881"/>
          <cell r="U881">
            <v>8</v>
          </cell>
          <cell r="V881" t="str">
            <v>Stratagy</v>
          </cell>
          <cell r="W881">
            <v>4</v>
          </cell>
        </row>
        <row r="882">
          <cell r="D882" t="str">
            <v>MEM-PRO-013-FED-FED-3412</v>
          </cell>
          <cell r="E882" t="str">
            <v>MP3B-FEED DRYER PRIMARY CYC OVERS RFV</v>
          </cell>
          <cell r="F882" t="str">
            <v>P3</v>
          </cell>
          <cell r="G882" t="str">
            <v>FEED DRYER</v>
          </cell>
          <cell r="H882" t="str">
            <v>FEED DRYING</v>
          </cell>
          <cell r="I882"/>
          <cell r="J882"/>
          <cell r="K882"/>
          <cell r="L882"/>
          <cell r="M882"/>
          <cell r="N882"/>
          <cell r="O882"/>
          <cell r="P882"/>
          <cell r="Q882" t="str">
            <v>Yes</v>
          </cell>
          <cell r="R882"/>
          <cell r="S882"/>
          <cell r="T882"/>
          <cell r="U882">
            <v>8</v>
          </cell>
          <cell r="V882" t="str">
            <v>Stratagy</v>
          </cell>
          <cell r="W882">
            <v>4</v>
          </cell>
        </row>
        <row r="883">
          <cell r="D883" t="str">
            <v>MEM-PRO-013-FED-FED-3415</v>
          </cell>
          <cell r="E883" t="str">
            <v>MP3B-FEED DRYER FINES COLLECTOR RFV</v>
          </cell>
          <cell r="F883" t="str">
            <v>P3</v>
          </cell>
          <cell r="G883" t="str">
            <v>FEED DRYER</v>
          </cell>
          <cell r="H883" t="str">
            <v>FEED DRYING</v>
          </cell>
          <cell r="I883" t="str">
            <v>Motor AC</v>
          </cell>
          <cell r="J883"/>
          <cell r="K883"/>
          <cell r="L883"/>
          <cell r="M883"/>
          <cell r="N883"/>
          <cell r="O883"/>
          <cell r="P883"/>
          <cell r="Q883" t="str">
            <v>Yes</v>
          </cell>
          <cell r="R883"/>
          <cell r="S883"/>
          <cell r="T883"/>
          <cell r="U883">
            <v>8</v>
          </cell>
          <cell r="V883" t="str">
            <v>Stratagy</v>
          </cell>
          <cell r="W883">
            <v>4</v>
          </cell>
        </row>
        <row r="884">
          <cell r="D884" t="str">
            <v>MEM-PRO-013-FED-FED-3418</v>
          </cell>
          <cell r="E884" t="str">
            <v>MP3B-FEED DRYER EXHAUST FAN</v>
          </cell>
          <cell r="F884" t="str">
            <v>P3</v>
          </cell>
          <cell r="G884" t="str">
            <v>FEED DRYER</v>
          </cell>
          <cell r="H884" t="str">
            <v>FEED DRYING</v>
          </cell>
          <cell r="I884" t="str">
            <v>Motor AC</v>
          </cell>
          <cell r="J884"/>
          <cell r="K884"/>
          <cell r="L884" t="str">
            <v>Keep</v>
          </cell>
          <cell r="M884"/>
          <cell r="N884"/>
          <cell r="O884"/>
          <cell r="P884" t="str">
            <v>Yes</v>
          </cell>
          <cell r="Q884" t="str">
            <v>Yes</v>
          </cell>
          <cell r="R884"/>
          <cell r="S884"/>
          <cell r="T884" t="str">
            <v>12-MTH MECH P3 EXH FAN BEARING PM - DN</v>
          </cell>
          <cell r="U884">
            <v>5</v>
          </cell>
          <cell r="V884" t="str">
            <v>Stratagy</v>
          </cell>
          <cell r="W884">
            <v>8</v>
          </cell>
        </row>
        <row r="885">
          <cell r="D885" t="str">
            <v>MEM-PRO-013-FED-FED-3419</v>
          </cell>
          <cell r="E885" t="str">
            <v>MP3B-FEED BAGHOUSE SCREW CONVEYOR</v>
          </cell>
          <cell r="F885" t="str">
            <v>P3</v>
          </cell>
          <cell r="G885" t="str">
            <v>FEED DRYER</v>
          </cell>
          <cell r="H885" t="str">
            <v>FEED DRYING</v>
          </cell>
          <cell r="I885" t="str">
            <v>Conveyor, Screw</v>
          </cell>
          <cell r="J885"/>
          <cell r="K885"/>
          <cell r="L885" t="str">
            <v>Add</v>
          </cell>
          <cell r="M885"/>
          <cell r="N885"/>
          <cell r="O885"/>
          <cell r="P885"/>
          <cell r="Q885" t="str">
            <v>Yes</v>
          </cell>
          <cell r="R885"/>
          <cell r="S885"/>
          <cell r="T885"/>
          <cell r="U885">
            <v>7</v>
          </cell>
          <cell r="V885" t="str">
            <v>Stratagy</v>
          </cell>
          <cell r="W885">
            <v>6</v>
          </cell>
        </row>
        <row r="886">
          <cell r="D886" t="str">
            <v>MEM-PRO-013-FED-FED-3420</v>
          </cell>
          <cell r="E886" t="str">
            <v>MP3B-FEED DRYER BAGHOUSE RFV</v>
          </cell>
          <cell r="F886" t="str">
            <v>P3</v>
          </cell>
          <cell r="G886" t="str">
            <v>FEED DRYER</v>
          </cell>
          <cell r="H886" t="str">
            <v>FEED DRYING</v>
          </cell>
          <cell r="I886"/>
          <cell r="J886"/>
          <cell r="K886"/>
          <cell r="L886"/>
          <cell r="M886"/>
          <cell r="N886"/>
          <cell r="O886"/>
          <cell r="P886"/>
          <cell r="Q886" t="str">
            <v>Yes</v>
          </cell>
          <cell r="R886"/>
          <cell r="S886"/>
          <cell r="T886"/>
          <cell r="U886">
            <v>8</v>
          </cell>
          <cell r="V886" t="str">
            <v>Stratagy</v>
          </cell>
          <cell r="W886">
            <v>4</v>
          </cell>
        </row>
        <row r="887">
          <cell r="D887" t="str">
            <v>MEM-PRO-013-FED-FED-3422</v>
          </cell>
          <cell r="E887" t="str">
            <v>MP3B-FEED DRYER SCREW CONVEYOR</v>
          </cell>
          <cell r="F887" t="str">
            <v>P3</v>
          </cell>
          <cell r="G887" t="str">
            <v>FEED DRYER</v>
          </cell>
          <cell r="H887" t="str">
            <v>FEED DRYING</v>
          </cell>
          <cell r="I887" t="str">
            <v>Conveyor, Screw</v>
          </cell>
          <cell r="J887" t="str">
            <v>CONVEYOR SCREW</v>
          </cell>
          <cell r="K887" t="str">
            <v>NORTH PLANT-2ND FLOOR-SWQ</v>
          </cell>
          <cell r="L887" t="str">
            <v>Add</v>
          </cell>
          <cell r="M887"/>
          <cell r="N887"/>
          <cell r="O887"/>
          <cell r="P887"/>
          <cell r="Q887" t="str">
            <v>Yes</v>
          </cell>
          <cell r="R887"/>
          <cell r="S887"/>
          <cell r="T887"/>
          <cell r="U887">
            <v>7</v>
          </cell>
          <cell r="V887" t="str">
            <v>Stratagy</v>
          </cell>
          <cell r="W887">
            <v>6</v>
          </cell>
        </row>
        <row r="888">
          <cell r="D888" t="str">
            <v>MEM-PRO-010-OPA-AEQ-1232</v>
          </cell>
          <cell r="E888" t="str">
            <v>MP1A-OIL/LECITHIN RETURN 3-WAY VALVE</v>
          </cell>
          <cell r="F888" t="str">
            <v>shared systems</v>
          </cell>
          <cell r="G888" t="str">
            <v>OLD PHASE 1A</v>
          </cell>
          <cell r="H888" t="str">
            <v>ABANDONED EQUIPMENT</v>
          </cell>
          <cell r="I888"/>
          <cell r="J888"/>
          <cell r="K888"/>
          <cell r="L888"/>
          <cell r="M888"/>
          <cell r="N888"/>
          <cell r="O888"/>
          <cell r="P888"/>
          <cell r="Q888"/>
          <cell r="R888"/>
          <cell r="S888"/>
          <cell r="T888"/>
          <cell r="U888">
            <v>9</v>
          </cell>
          <cell r="V888" t="str">
            <v>Run to Failure</v>
          </cell>
          <cell r="W888" t="str">
            <v>do not have</v>
          </cell>
        </row>
        <row r="889">
          <cell r="D889" t="str">
            <v>MEM-PRO-010-OPA-AEQ-1233</v>
          </cell>
          <cell r="E889" t="str">
            <v>MP1A-LECITHIN TANK DISCHARGE VALVE</v>
          </cell>
          <cell r="F889" t="str">
            <v>shared systems</v>
          </cell>
          <cell r="G889" t="str">
            <v>OLD PHASE 1A</v>
          </cell>
          <cell r="H889" t="str">
            <v>ABANDONED EQUIPMENT</v>
          </cell>
          <cell r="I889"/>
          <cell r="J889"/>
          <cell r="K889"/>
          <cell r="L889"/>
          <cell r="M889"/>
          <cell r="N889"/>
          <cell r="O889"/>
          <cell r="P889"/>
          <cell r="Q889"/>
          <cell r="R889"/>
          <cell r="S889"/>
          <cell r="T889"/>
          <cell r="U889">
            <v>9</v>
          </cell>
          <cell r="V889" t="str">
            <v>Run to Failure</v>
          </cell>
          <cell r="W889" t="str">
            <v>do not have</v>
          </cell>
        </row>
        <row r="890">
          <cell r="D890" t="str">
            <v>MEM-PRO-010-OPA-AEQ-1234</v>
          </cell>
          <cell r="E890" t="str">
            <v>MP1A-OIL TANK DISCHARGE VALVE</v>
          </cell>
          <cell r="F890" t="str">
            <v>shared systems</v>
          </cell>
          <cell r="G890" t="str">
            <v>OLD PHASE 1A</v>
          </cell>
          <cell r="H890" t="str">
            <v>ABANDONED EQUIPMENT</v>
          </cell>
          <cell r="I890"/>
          <cell r="J890"/>
          <cell r="K890"/>
          <cell r="L890">
            <v>8</v>
          </cell>
          <cell r="M890"/>
          <cell r="N890"/>
          <cell r="O890"/>
          <cell r="P890"/>
          <cell r="Q890"/>
          <cell r="R890"/>
          <cell r="S890"/>
          <cell r="T890"/>
          <cell r="U890">
            <v>8</v>
          </cell>
          <cell r="V890" t="str">
            <v>Stratagy</v>
          </cell>
          <cell r="W890" t="str">
            <v>do not have</v>
          </cell>
        </row>
        <row r="891">
          <cell r="D891" t="str">
            <v>MEM-PRO-010-OPA-AEQ-1253</v>
          </cell>
          <cell r="E891" t="str">
            <v>MP1A-OIL/LECITHIN WATER HEATER</v>
          </cell>
          <cell r="F891" t="str">
            <v>shared systems</v>
          </cell>
          <cell r="G891" t="str">
            <v>OLD PHASE 1A</v>
          </cell>
          <cell r="H891" t="str">
            <v>ABANDONED EQUIPMENT</v>
          </cell>
          <cell r="I891"/>
          <cell r="J891"/>
          <cell r="K891"/>
          <cell r="L891"/>
          <cell r="M891"/>
          <cell r="N891"/>
          <cell r="O891"/>
          <cell r="P891"/>
          <cell r="Q891"/>
          <cell r="R891"/>
          <cell r="S891"/>
          <cell r="T891"/>
          <cell r="U891">
            <v>9</v>
          </cell>
          <cell r="V891" t="str">
            <v>Run to Failure</v>
          </cell>
          <cell r="W891" t="str">
            <v>do not have</v>
          </cell>
        </row>
        <row r="892">
          <cell r="D892" t="str">
            <v>MEM-PRO-010-OPA-AEQ-1257</v>
          </cell>
          <cell r="E892" t="str">
            <v>MP1A-OIL/LEC RECIRC. PRESS CTROL VALVE</v>
          </cell>
          <cell r="F892" t="str">
            <v>shared systems</v>
          </cell>
          <cell r="G892" t="str">
            <v>OLD PHASE 1A</v>
          </cell>
          <cell r="H892" t="str">
            <v>ABANDONED EQUIPMENT</v>
          </cell>
          <cell r="I892"/>
          <cell r="J892"/>
          <cell r="K892"/>
          <cell r="L892"/>
          <cell r="M892"/>
          <cell r="N892"/>
          <cell r="O892"/>
          <cell r="P892"/>
          <cell r="Q892"/>
          <cell r="R892"/>
          <cell r="S892"/>
          <cell r="T892"/>
          <cell r="U892">
            <v>9</v>
          </cell>
          <cell r="V892" t="str">
            <v>Run to Failure</v>
          </cell>
          <cell r="W892" t="str">
            <v>do not have</v>
          </cell>
        </row>
        <row r="893">
          <cell r="D893" t="str">
            <v>MEM-PRO-010-OPA-AEQ-1260</v>
          </cell>
          <cell r="E893" t="str">
            <v>MP1A-OIL/LEC EXP. TK PROC WTR PCV</v>
          </cell>
          <cell r="F893" t="str">
            <v>shared systems</v>
          </cell>
          <cell r="G893" t="str">
            <v>OLD PHASE 1A</v>
          </cell>
          <cell r="H893" t="str">
            <v>ABANDONED EQUIPMENT</v>
          </cell>
          <cell r="I893"/>
          <cell r="J893"/>
          <cell r="K893"/>
          <cell r="L893"/>
          <cell r="M893"/>
          <cell r="N893"/>
          <cell r="O893"/>
          <cell r="P893"/>
          <cell r="Q893"/>
          <cell r="R893"/>
          <cell r="S893"/>
          <cell r="T893"/>
          <cell r="U893">
            <v>9</v>
          </cell>
          <cell r="V893" t="str">
            <v>Run to Failure</v>
          </cell>
          <cell r="W893" t="str">
            <v>do not have</v>
          </cell>
        </row>
        <row r="894">
          <cell r="D894" t="str">
            <v>MEM-PRO-010-OPA-AEQ-1269</v>
          </cell>
          <cell r="E894" t="str">
            <v>MP1A-COMPRESSED AIR PRESS CTROL VALVE</v>
          </cell>
          <cell r="F894" t="str">
            <v>shared systems</v>
          </cell>
          <cell r="G894" t="str">
            <v>OLD PHASE 1A</v>
          </cell>
          <cell r="H894" t="str">
            <v>ABANDONED EQUIPMENT</v>
          </cell>
          <cell r="I894"/>
          <cell r="J894"/>
          <cell r="K894"/>
          <cell r="L894"/>
          <cell r="M894"/>
          <cell r="N894"/>
          <cell r="O894"/>
          <cell r="P894"/>
          <cell r="Q894"/>
          <cell r="R894"/>
          <cell r="S894"/>
          <cell r="T894"/>
          <cell r="U894">
            <v>9</v>
          </cell>
          <cell r="V894" t="str">
            <v>Run to Failure</v>
          </cell>
          <cell r="W894" t="str">
            <v>do not have</v>
          </cell>
        </row>
        <row r="895">
          <cell r="D895" t="str">
            <v>MEM-PRO-010-OPA-AEQ-1270</v>
          </cell>
          <cell r="E895" t="str">
            <v>MP1-COMPRESSED AIR BLEED VALVE (SV-795)</v>
          </cell>
          <cell r="F895" t="str">
            <v>shared systems</v>
          </cell>
          <cell r="G895" t="str">
            <v>OLD PHASE 1A</v>
          </cell>
          <cell r="H895" t="str">
            <v>ABANDONED EQUIPMENT</v>
          </cell>
          <cell r="I895"/>
          <cell r="J895"/>
          <cell r="K895"/>
          <cell r="L895"/>
          <cell r="M895"/>
          <cell r="N895"/>
          <cell r="O895"/>
          <cell r="P895"/>
          <cell r="Q895"/>
          <cell r="R895"/>
          <cell r="S895"/>
          <cell r="T895"/>
          <cell r="U895">
            <v>9</v>
          </cell>
          <cell r="V895" t="str">
            <v>Run to Failure</v>
          </cell>
          <cell r="W895" t="str">
            <v>do not have</v>
          </cell>
        </row>
        <row r="896">
          <cell r="D896" t="str">
            <v>MEM-PRO-010-OPA-AEQ-1275</v>
          </cell>
          <cell r="E896" t="str">
            <v>MP1A-ASPIRATION FILTER - AZO</v>
          </cell>
          <cell r="F896" t="str">
            <v>shared systems</v>
          </cell>
          <cell r="G896" t="str">
            <v>OLD PHASE 1A</v>
          </cell>
          <cell r="H896" t="str">
            <v>ABANDONED EQUIPMENT</v>
          </cell>
          <cell r="I896"/>
          <cell r="J896"/>
          <cell r="K896"/>
          <cell r="L896"/>
          <cell r="M896"/>
          <cell r="N896"/>
          <cell r="O896"/>
          <cell r="P896"/>
          <cell r="Q896"/>
          <cell r="R896"/>
          <cell r="S896"/>
          <cell r="T896"/>
          <cell r="U896">
            <v>9</v>
          </cell>
          <cell r="V896" t="str">
            <v>Run to Failure</v>
          </cell>
          <cell r="W896" t="str">
            <v>do not have</v>
          </cell>
        </row>
        <row r="897">
          <cell r="D897" t="str">
            <v>MEM-PRO-013-WEI-WIS-0349</v>
          </cell>
          <cell r="E897" t="str">
            <v>MP3B-MIX SCREW CONV ASP FILTER</v>
          </cell>
          <cell r="F897" t="str">
            <v>P3</v>
          </cell>
          <cell r="G897" t="str">
            <v>WET-IN</v>
          </cell>
          <cell r="H897" t="str">
            <v>WET IN SYSTEM</v>
          </cell>
          <cell r="I897" t="str">
            <v>Motor AC</v>
          </cell>
          <cell r="J897"/>
          <cell r="K897"/>
          <cell r="L897"/>
          <cell r="M897"/>
          <cell r="N897"/>
          <cell r="O897"/>
          <cell r="P897"/>
          <cell r="Q897"/>
          <cell r="R897"/>
          <cell r="S897"/>
          <cell r="T897" t="str">
            <v>WET-IN ASP FILTER BAG POPPER PM</v>
          </cell>
          <cell r="U897">
            <v>8</v>
          </cell>
          <cell r="V897" t="str">
            <v>Stratagy</v>
          </cell>
          <cell r="W897"/>
        </row>
        <row r="898">
          <cell r="D898" t="str">
            <v>MEM-PRO-013-WEI-WIS-0350</v>
          </cell>
          <cell r="E898" t="str">
            <v>MP3B-MIX SCREW CONV ASP FILTER FAN</v>
          </cell>
          <cell r="F898" t="str">
            <v>P3</v>
          </cell>
          <cell r="G898" t="str">
            <v>WET-IN</v>
          </cell>
          <cell r="H898" t="str">
            <v>WET IN SYSTEM</v>
          </cell>
          <cell r="I898"/>
          <cell r="J898"/>
          <cell r="K898"/>
          <cell r="L898"/>
          <cell r="M898"/>
          <cell r="N898"/>
          <cell r="O898"/>
          <cell r="P898"/>
          <cell r="Q898"/>
          <cell r="R898"/>
          <cell r="S898"/>
          <cell r="T898"/>
          <cell r="U898">
            <v>9</v>
          </cell>
          <cell r="V898" t="str">
            <v>Run to Failure</v>
          </cell>
          <cell r="W898"/>
        </row>
        <row r="899">
          <cell r="D899" t="str">
            <v>MEM-PRO-013-WEI-WIS-0352</v>
          </cell>
          <cell r="E899" t="str">
            <v>MP3-FLAKE FEEDER ASP FILTER FAN</v>
          </cell>
          <cell r="F899" t="str">
            <v>P3</v>
          </cell>
          <cell r="G899" t="str">
            <v>WET-IN</v>
          </cell>
          <cell r="H899" t="str">
            <v>WET IN SYSTEM</v>
          </cell>
          <cell r="I899"/>
          <cell r="J899"/>
          <cell r="K899"/>
          <cell r="L899"/>
          <cell r="M899"/>
          <cell r="N899"/>
          <cell r="O899"/>
          <cell r="P899"/>
          <cell r="Q899"/>
          <cell r="R899"/>
          <cell r="S899"/>
          <cell r="T899"/>
          <cell r="U899">
            <v>9</v>
          </cell>
          <cell r="V899" t="str">
            <v>Run to Failure</v>
          </cell>
          <cell r="W899"/>
        </row>
        <row r="900">
          <cell r="D900" t="str">
            <v>MEM-PRO-013-XTR-1EX-0043</v>
          </cell>
          <cell r="E900" t="str">
            <v>MP3B-1ST EXTRACTION TANK DISCH PUMP</v>
          </cell>
          <cell r="F900" t="str">
            <v>P3</v>
          </cell>
          <cell r="G900" t="str">
            <v>EXTRACTION</v>
          </cell>
          <cell r="H900" t="str">
            <v>1ST EXTRACTION</v>
          </cell>
          <cell r="I900" t="str">
            <v>Motor AC</v>
          </cell>
          <cell r="J900"/>
          <cell r="K900"/>
          <cell r="L900" t="str">
            <v>Keep</v>
          </cell>
          <cell r="M900"/>
          <cell r="N900"/>
          <cell r="O900"/>
          <cell r="P900"/>
          <cell r="Q900"/>
          <cell r="R900"/>
          <cell r="S900"/>
          <cell r="T900"/>
          <cell r="U900">
            <v>8</v>
          </cell>
          <cell r="V900" t="str">
            <v>Stratagy</v>
          </cell>
          <cell r="W900">
            <v>12</v>
          </cell>
        </row>
        <row r="901">
          <cell r="D901" t="str">
            <v>MEM-PRO-013-XTR-1EX-0044</v>
          </cell>
          <cell r="E901" t="str">
            <v>MP3B-1ST EXTRACTION TANK AGITATOR</v>
          </cell>
          <cell r="F901" t="str">
            <v>P3</v>
          </cell>
          <cell r="G901" t="str">
            <v>EXTRACTION</v>
          </cell>
          <cell r="H901" t="str">
            <v>1ST EXTRACTION</v>
          </cell>
          <cell r="I901"/>
          <cell r="J901"/>
          <cell r="K901"/>
          <cell r="L901"/>
          <cell r="M901"/>
          <cell r="N901"/>
          <cell r="O901"/>
          <cell r="P901"/>
          <cell r="Q901"/>
          <cell r="R901"/>
          <cell r="S901"/>
          <cell r="T901" t="str">
            <v>1 YEAR RUNNING PM OF AGITATORS</v>
          </cell>
          <cell r="U901">
            <v>8</v>
          </cell>
          <cell r="V901" t="str">
            <v>Stratagy</v>
          </cell>
          <cell r="W901"/>
        </row>
        <row r="902">
          <cell r="D902" t="str">
            <v>MEM-PRO-013-XTR-1EX-0045</v>
          </cell>
          <cell r="E902" t="str">
            <v>MP3B-SULFITE TANK</v>
          </cell>
          <cell r="F902" t="str">
            <v>P3</v>
          </cell>
          <cell r="G902" t="str">
            <v>EXTRACTION</v>
          </cell>
          <cell r="H902" t="str">
            <v>1ST EXTRACTION</v>
          </cell>
          <cell r="I902" t="str">
            <v>Flowmeter, Magnetic</v>
          </cell>
          <cell r="J902"/>
          <cell r="K902"/>
          <cell r="L902"/>
          <cell r="M902"/>
          <cell r="N902"/>
          <cell r="O902"/>
          <cell r="P902"/>
          <cell r="Q902"/>
          <cell r="R902"/>
          <cell r="S902"/>
          <cell r="T902"/>
          <cell r="U902">
            <v>9</v>
          </cell>
          <cell r="V902" t="str">
            <v>Run to Failure</v>
          </cell>
          <cell r="W902"/>
        </row>
        <row r="903">
          <cell r="D903" t="str">
            <v>MEM-PRO-013-CON-CRE-0458</v>
          </cell>
          <cell r="E903" t="str">
            <v>MP3B-#5 CONC PRODUCT POT PUMP</v>
          </cell>
          <cell r="F903" t="str">
            <v>P3</v>
          </cell>
          <cell r="G903" t="str">
            <v>CONCENTRATION</v>
          </cell>
          <cell r="H903" t="str">
            <v>CONCENTRATE RESLURRY</v>
          </cell>
          <cell r="I903" t="str">
            <v>Pressure Switch</v>
          </cell>
          <cell r="J903"/>
          <cell r="K903"/>
          <cell r="L903" t="str">
            <v>Keep</v>
          </cell>
          <cell r="M903"/>
          <cell r="N903"/>
          <cell r="O903"/>
          <cell r="P903"/>
          <cell r="Q903"/>
          <cell r="R903"/>
          <cell r="S903"/>
          <cell r="T903" t="str">
            <v>60-MTH #5 SHARPLES POT PSV REPLACE</v>
          </cell>
          <cell r="U903">
            <v>7</v>
          </cell>
          <cell r="V903" t="str">
            <v>Stratagy</v>
          </cell>
          <cell r="W903"/>
        </row>
        <row r="904">
          <cell r="D904" t="str">
            <v>MEM-PRO-013-CIP-SAC-4700</v>
          </cell>
          <cell r="E904" t="str">
            <v>MP3B-CIP CAUSTIC TANK</v>
          </cell>
          <cell r="F904" t="str">
            <v>P3</v>
          </cell>
          <cell r="G904" t="str">
            <v>CLEAN IN PLACE</v>
          </cell>
          <cell r="H904" t="str">
            <v>SHARED CIP</v>
          </cell>
          <cell r="I904" t="str">
            <v>Motor AC</v>
          </cell>
          <cell r="J904"/>
          <cell r="K904"/>
          <cell r="L904"/>
          <cell r="M904"/>
          <cell r="N904"/>
          <cell r="O904"/>
          <cell r="P904"/>
          <cell r="Q904"/>
          <cell r="R904"/>
          <cell r="S904"/>
          <cell r="T904" t="str">
            <v>24-MTH I/E MP3B-CAUSTIC TK LVL X-MTR</v>
          </cell>
          <cell r="U904">
            <v>8</v>
          </cell>
          <cell r="V904" t="str">
            <v>Stratagy</v>
          </cell>
          <cell r="W904"/>
        </row>
        <row r="905">
          <cell r="D905" t="str">
            <v>MEM-PRO-013-CIP-SAC-4701</v>
          </cell>
          <cell r="E905" t="str">
            <v>MP3B-CIP RINSE TANK</v>
          </cell>
          <cell r="F905" t="str">
            <v>P3</v>
          </cell>
          <cell r="G905" t="str">
            <v>CLEAN IN PLACE</v>
          </cell>
          <cell r="H905" t="str">
            <v>SHARED CIP</v>
          </cell>
          <cell r="I905" t="str">
            <v>Tank</v>
          </cell>
          <cell r="J905"/>
          <cell r="K905"/>
          <cell r="L905"/>
          <cell r="M905"/>
          <cell r="N905"/>
          <cell r="O905"/>
          <cell r="P905"/>
          <cell r="Q905"/>
          <cell r="R905"/>
          <cell r="S905"/>
          <cell r="T905" t="str">
            <v>Phase 3 CIP Rinse Tank Level</v>
          </cell>
          <cell r="U905">
            <v>8</v>
          </cell>
          <cell r="V905" t="str">
            <v>Stratagy</v>
          </cell>
          <cell r="W905"/>
        </row>
        <row r="906">
          <cell r="D906" t="str">
            <v>MEM-PRO-013-UTL-CSY-4701</v>
          </cell>
          <cell r="E906" t="str">
            <v>LIME SCREW CONVEYOR</v>
          </cell>
          <cell r="F906" t="str">
            <v>P3</v>
          </cell>
          <cell r="G906" t="str">
            <v>UTILITIES</v>
          </cell>
          <cell r="H906" t="str">
            <v>CHEMICAL SYSTEMS</v>
          </cell>
          <cell r="I906" t="str">
            <v>Motor AC</v>
          </cell>
          <cell r="J906"/>
          <cell r="K906"/>
          <cell r="L906"/>
          <cell r="M906"/>
          <cell r="N906"/>
          <cell r="O906"/>
          <cell r="P906"/>
          <cell r="Q906"/>
          <cell r="R906"/>
          <cell r="S906"/>
          <cell r="T906"/>
          <cell r="U906">
            <v>9</v>
          </cell>
          <cell r="V906" t="str">
            <v>Run to Failure</v>
          </cell>
          <cell r="W906"/>
        </row>
        <row r="907">
          <cell r="D907" t="str">
            <v>MEM-PRO-013-CIP-SAC-4702</v>
          </cell>
          <cell r="E907" t="str">
            <v>MP3B-CIP SANITIZE TANK</v>
          </cell>
          <cell r="F907" t="str">
            <v>P3</v>
          </cell>
          <cell r="G907" t="str">
            <v>CLEAN IN PLACE</v>
          </cell>
          <cell r="H907" t="str">
            <v>SHARED CIP</v>
          </cell>
          <cell r="I907" t="str">
            <v>Tank</v>
          </cell>
          <cell r="J907"/>
          <cell r="K907"/>
          <cell r="L907"/>
          <cell r="M907"/>
          <cell r="N907"/>
          <cell r="O907"/>
          <cell r="P907"/>
          <cell r="Q907"/>
          <cell r="R907"/>
          <cell r="S907"/>
          <cell r="T907"/>
          <cell r="U907">
            <v>9</v>
          </cell>
          <cell r="V907" t="str">
            <v>Run to Failure</v>
          </cell>
          <cell r="W907"/>
        </row>
        <row r="908">
          <cell r="D908" t="str">
            <v>MEM-PRO-013-UTL-CSY-4704</v>
          </cell>
          <cell r="E908" t="str">
            <v>LIME SLURRY TANK AGITATOR</v>
          </cell>
          <cell r="F908" t="str">
            <v>P3</v>
          </cell>
          <cell r="G908" t="str">
            <v>UTILITIES</v>
          </cell>
          <cell r="H908" t="str">
            <v>CHEMICAL SYSTEMS</v>
          </cell>
          <cell r="I908" t="str">
            <v>Motor AC</v>
          </cell>
          <cell r="J908" t="str">
            <v>Agitator</v>
          </cell>
          <cell r="K908" t="str">
            <v>NORTH PLANT-2ND FLOOR-SWQ</v>
          </cell>
          <cell r="L908" t="str">
            <v>Add</v>
          </cell>
          <cell r="M908"/>
          <cell r="N908"/>
          <cell r="O908"/>
          <cell r="P908"/>
          <cell r="Q908"/>
          <cell r="R908"/>
          <cell r="S908"/>
          <cell r="T908"/>
          <cell r="U908">
            <v>8</v>
          </cell>
          <cell r="V908" t="str">
            <v>Stratagy</v>
          </cell>
          <cell r="W908">
            <v>3</v>
          </cell>
        </row>
        <row r="909">
          <cell r="D909" t="str">
            <v>MEM-PRO-013-UTL-CSY-4706</v>
          </cell>
          <cell r="E909" t="str">
            <v>LIME SLURRY TANK</v>
          </cell>
          <cell r="F909" t="str">
            <v>P3</v>
          </cell>
          <cell r="G909" t="str">
            <v>UTILITIES</v>
          </cell>
          <cell r="H909" t="str">
            <v>CHEMICAL SYSTEMS</v>
          </cell>
          <cell r="I909" t="str">
            <v>Level Transmitter, Capacit-RF</v>
          </cell>
          <cell r="J909"/>
          <cell r="K909"/>
          <cell r="L909"/>
          <cell r="M909"/>
          <cell r="N909"/>
          <cell r="O909"/>
          <cell r="P909"/>
          <cell r="Q909"/>
          <cell r="R909"/>
          <cell r="S909"/>
          <cell r="T909"/>
          <cell r="U909">
            <v>9</v>
          </cell>
          <cell r="V909" t="str">
            <v>Run to Failure</v>
          </cell>
          <cell r="W909"/>
        </row>
        <row r="910">
          <cell r="D910" t="str">
            <v>MEM-PRO-013-UTL-VAC-0471</v>
          </cell>
          <cell r="E910" t="str">
            <v>MP3B-P1/P3 FLAKE/DRYER VACUUM BLOWER</v>
          </cell>
          <cell r="F910" t="str">
            <v>P3</v>
          </cell>
          <cell r="G910" t="str">
            <v>UTILITIES</v>
          </cell>
          <cell r="H910" t="str">
            <v>CENTRAL VACUUM SYSTEMS</v>
          </cell>
          <cell r="I910" t="str">
            <v>Motor AC</v>
          </cell>
          <cell r="J910"/>
          <cell r="K910"/>
          <cell r="L910"/>
          <cell r="M910"/>
          <cell r="N910"/>
          <cell r="O910"/>
          <cell r="P910"/>
          <cell r="Q910"/>
          <cell r="R910"/>
          <cell r="S910"/>
          <cell r="T910" t="str">
            <v>PM 6M MSS-MDU/P3 CENTR VAC SYS COLL BLWR</v>
          </cell>
          <cell r="U910">
            <v>8</v>
          </cell>
          <cell r="V910" t="str">
            <v>Stratagy</v>
          </cell>
          <cell r="W910"/>
        </row>
        <row r="911">
          <cell r="D911" t="str">
            <v>MEM-PRO-013-UTL-CSY-4714</v>
          </cell>
          <cell r="E911" t="str">
            <v>LIME SLURRY PUMP</v>
          </cell>
          <cell r="F911" t="str">
            <v>P3</v>
          </cell>
          <cell r="G911" t="str">
            <v>UTILITIES</v>
          </cell>
          <cell r="H911" t="str">
            <v>CHEMICAL SYSTEMS</v>
          </cell>
          <cell r="I911" t="str">
            <v>Motor AC</v>
          </cell>
          <cell r="J911" t="str">
            <v>Pump</v>
          </cell>
          <cell r="K911" t="str">
            <v>NORTH PLANT-1- SWQ</v>
          </cell>
          <cell r="L911" t="str">
            <v>Keep</v>
          </cell>
          <cell r="M911"/>
          <cell r="N911"/>
          <cell r="O911"/>
          <cell r="P911"/>
          <cell r="Q911"/>
          <cell r="R911"/>
          <cell r="S911"/>
          <cell r="T911"/>
          <cell r="U911">
            <v>8</v>
          </cell>
          <cell r="V911" t="str">
            <v>Stratagy</v>
          </cell>
          <cell r="W911"/>
        </row>
        <row r="912">
          <cell r="D912" t="str">
            <v>MEM-PRO-013-CIP-SAC-4739</v>
          </cell>
          <cell r="E912" t="str">
            <v>MP3B-CIP SANITIZE TANK</v>
          </cell>
          <cell r="F912" t="str">
            <v>P3</v>
          </cell>
          <cell r="G912" t="str">
            <v>CLEAN IN PLACE</v>
          </cell>
          <cell r="H912" t="str">
            <v>SHARED CIP</v>
          </cell>
          <cell r="I912" t="str">
            <v>Tank</v>
          </cell>
          <cell r="J912"/>
          <cell r="K912"/>
          <cell r="L912"/>
          <cell r="M912"/>
          <cell r="N912"/>
          <cell r="O912"/>
          <cell r="P912"/>
          <cell r="Q912"/>
          <cell r="R912"/>
          <cell r="S912"/>
          <cell r="T912" t="str">
            <v>24-MTH I/E MP3B-SANITIZ TK LVL X-MTR</v>
          </cell>
          <cell r="U912">
            <v>8</v>
          </cell>
          <cell r="V912" t="str">
            <v>Stratagy</v>
          </cell>
          <cell r="W912"/>
        </row>
        <row r="913">
          <cell r="D913" t="str">
            <v>MEM-PRO-013-UTL-VAC-0474</v>
          </cell>
          <cell r="E913" t="str">
            <v>MP3B-PACK/WHSE VAC SYSTEM BLOWER</v>
          </cell>
          <cell r="F913" t="str">
            <v>P3</v>
          </cell>
          <cell r="G913" t="str">
            <v>UTILITIES</v>
          </cell>
          <cell r="H913" t="str">
            <v>CENTRAL VACUUM SYSTEMS</v>
          </cell>
          <cell r="I913" t="str">
            <v>Motor AC</v>
          </cell>
          <cell r="J913"/>
          <cell r="K913"/>
          <cell r="L913"/>
          <cell r="M913"/>
          <cell r="N913"/>
          <cell r="O913"/>
          <cell r="P913"/>
          <cell r="Q913"/>
          <cell r="R913"/>
          <cell r="S913"/>
          <cell r="T913" t="str">
            <v>PM 6M MSS-MN PLT CENTR VAC SYS COLL BLWR</v>
          </cell>
          <cell r="U913">
            <v>8</v>
          </cell>
          <cell r="V913" t="str">
            <v>Stratagy</v>
          </cell>
          <cell r="W913"/>
        </row>
        <row r="914">
          <cell r="D914" t="str">
            <v>MEM-PRO-013-CIP-CAC-4745</v>
          </cell>
          <cell r="E914" t="str">
            <v>MP3B-CIP SUPPLY TO WETIN/1ST XTR PUMP</v>
          </cell>
          <cell r="F914" t="str">
            <v>P3</v>
          </cell>
          <cell r="G914" t="str">
            <v>CLEAN IN PLACE</v>
          </cell>
          <cell r="H914" t="str">
            <v>Curd Area CIP</v>
          </cell>
          <cell r="I914" t="str">
            <v>Motor AC</v>
          </cell>
          <cell r="J914"/>
          <cell r="K914"/>
          <cell r="L914"/>
          <cell r="M914"/>
          <cell r="N914"/>
          <cell r="O914"/>
          <cell r="P914"/>
          <cell r="Q914"/>
          <cell r="R914"/>
          <cell r="S914"/>
          <cell r="T914"/>
          <cell r="U914">
            <v>9</v>
          </cell>
          <cell r="V914" t="str">
            <v>Run to Failure</v>
          </cell>
          <cell r="W914"/>
        </row>
        <row r="915">
          <cell r="D915" t="str">
            <v>MEM-PRO-013-CIP-CAC-4746</v>
          </cell>
          <cell r="E915" t="str">
            <v>MP3B-CIP SUPPLY TO DESLUG/FEED POT PUMP</v>
          </cell>
          <cell r="F915" t="str">
            <v>P3</v>
          </cell>
          <cell r="G915" t="str">
            <v>CLEAN IN PLACE</v>
          </cell>
          <cell r="H915" t="str">
            <v>Curd Area CIP</v>
          </cell>
          <cell r="I915" t="str">
            <v>Motor AC</v>
          </cell>
          <cell r="J915"/>
          <cell r="K915"/>
          <cell r="L915"/>
          <cell r="M915"/>
          <cell r="N915"/>
          <cell r="O915"/>
          <cell r="P915"/>
          <cell r="Q915"/>
          <cell r="R915"/>
          <cell r="S915"/>
          <cell r="T915"/>
          <cell r="U915">
            <v>9</v>
          </cell>
          <cell r="V915" t="str">
            <v>Run to Failure</v>
          </cell>
          <cell r="W915"/>
        </row>
        <row r="916">
          <cell r="D916" t="str">
            <v>MEM-PRO-013-CIP-SAC-4747</v>
          </cell>
          <cell r="E916" t="str">
            <v>MP3B-CIP SUPPLY TO IDN/CURD 3-WAY PUMP</v>
          </cell>
          <cell r="F916" t="str">
            <v>P3</v>
          </cell>
          <cell r="G916" t="str">
            <v>CLEAN IN PLACE</v>
          </cell>
          <cell r="H916" t="str">
            <v>SHARED CIP</v>
          </cell>
          <cell r="I916" t="str">
            <v>Motor AC</v>
          </cell>
          <cell r="J916"/>
          <cell r="K916"/>
          <cell r="L916"/>
          <cell r="M916"/>
          <cell r="N916"/>
          <cell r="O916"/>
          <cell r="P916"/>
          <cell r="Q916"/>
          <cell r="R916"/>
          <cell r="S916"/>
          <cell r="T916"/>
          <cell r="U916">
            <v>9</v>
          </cell>
          <cell r="V916" t="str">
            <v>Run to Failure</v>
          </cell>
          <cell r="W916"/>
        </row>
        <row r="917">
          <cell r="D917" t="str">
            <v>MEM-PRO-013-CIP-SAC-4748</v>
          </cell>
          <cell r="E917" t="str">
            <v>MP3B-CIP CAUSTIC TANK RECIRCULATION PUMP</v>
          </cell>
          <cell r="F917" t="str">
            <v>P3</v>
          </cell>
          <cell r="G917" t="str">
            <v>CLEAN IN PLACE</v>
          </cell>
          <cell r="H917" t="str">
            <v>SHARED CIP</v>
          </cell>
          <cell r="I917" t="str">
            <v>Pump, Centrifugal</v>
          </cell>
          <cell r="J917"/>
          <cell r="K917"/>
          <cell r="L917"/>
          <cell r="M917"/>
          <cell r="N917"/>
          <cell r="O917"/>
          <cell r="P917"/>
          <cell r="Q917"/>
          <cell r="R917"/>
          <cell r="S917"/>
          <cell r="T917"/>
          <cell r="U917">
            <v>9</v>
          </cell>
          <cell r="V917" t="str">
            <v>Run to Failure</v>
          </cell>
          <cell r="W917"/>
        </row>
        <row r="918">
          <cell r="D918" t="str">
            <v>MEM-PRO-013-CIP-SAC-4749</v>
          </cell>
          <cell r="E918" t="str">
            <v>MP3B-CIP CAUSTIC TANK HH RECIRC PUMP</v>
          </cell>
          <cell r="F918" t="str">
            <v>P3</v>
          </cell>
          <cell r="G918" t="str">
            <v>CLEAN IN PLACE</v>
          </cell>
          <cell r="H918" t="str">
            <v>SHARED CIP</v>
          </cell>
          <cell r="I918" t="str">
            <v>Motor AC</v>
          </cell>
          <cell r="J918"/>
          <cell r="K918"/>
          <cell r="L918"/>
          <cell r="M918"/>
          <cell r="N918"/>
          <cell r="O918"/>
          <cell r="P918"/>
          <cell r="Q918"/>
          <cell r="R918"/>
          <cell r="S918"/>
          <cell r="T918"/>
          <cell r="U918">
            <v>9</v>
          </cell>
          <cell r="V918" t="str">
            <v>Run to Failure</v>
          </cell>
          <cell r="W918"/>
        </row>
        <row r="919">
          <cell r="D919" t="str">
            <v>MEM-PRO-013-CIP-SAC-4750</v>
          </cell>
          <cell r="E919" t="str">
            <v>MP3B-CIP PROCESS DEFOAMER PUMP</v>
          </cell>
          <cell r="F919" t="str">
            <v>P3</v>
          </cell>
          <cell r="G919" t="str">
            <v>CLEAN IN PLACE</v>
          </cell>
          <cell r="H919" t="str">
            <v>SHARED CIP</v>
          </cell>
          <cell r="I919" t="str">
            <v>Motor AC</v>
          </cell>
          <cell r="J919"/>
          <cell r="K919"/>
          <cell r="L919"/>
          <cell r="M919"/>
          <cell r="N919"/>
          <cell r="O919"/>
          <cell r="P919"/>
          <cell r="Q919"/>
          <cell r="R919"/>
          <cell r="S919"/>
          <cell r="T919"/>
          <cell r="U919">
            <v>9</v>
          </cell>
          <cell r="V919" t="str">
            <v>Run to Failure</v>
          </cell>
          <cell r="W919"/>
        </row>
        <row r="920">
          <cell r="D920" t="str">
            <v>MEM-PRO-013-UTL-CSY-0051</v>
          </cell>
          <cell r="E920" t="str">
            <v>P3 SULFITE SUPPLY PUMP</v>
          </cell>
          <cell r="F920" t="str">
            <v>P3</v>
          </cell>
          <cell r="G920" t="str">
            <v>UTILITIES</v>
          </cell>
          <cell r="H920" t="str">
            <v>CHEMICAL SYSTEMS</v>
          </cell>
          <cell r="I920" t="str">
            <v>Motor AC</v>
          </cell>
          <cell r="J920"/>
          <cell r="K920"/>
          <cell r="L920"/>
          <cell r="M920"/>
          <cell r="N920"/>
          <cell r="O920"/>
          <cell r="P920"/>
          <cell r="Q920"/>
          <cell r="R920"/>
          <cell r="S920"/>
          <cell r="T920"/>
          <cell r="U920">
            <v>9</v>
          </cell>
          <cell r="V920" t="str">
            <v>Run to Failure</v>
          </cell>
          <cell r="W920"/>
        </row>
        <row r="921">
          <cell r="D921" t="str">
            <v>MEM-PRO-013-WEI-1EX-0051</v>
          </cell>
          <cell r="E921" t="str">
            <v>MSS-PHASE 3 SULFITE SUPPLY PUMP</v>
          </cell>
          <cell r="F921" t="str">
            <v>P3</v>
          </cell>
          <cell r="G921" t="str">
            <v>WET-IN</v>
          </cell>
          <cell r="H921" t="str">
            <v>1ST EXTRACTION</v>
          </cell>
          <cell r="I921" t="str">
            <v>Motor AC</v>
          </cell>
          <cell r="J921"/>
          <cell r="K921"/>
          <cell r="L921"/>
          <cell r="M921"/>
          <cell r="N921"/>
          <cell r="O921"/>
          <cell r="P921"/>
          <cell r="Q921"/>
          <cell r="R921"/>
          <cell r="S921"/>
          <cell r="T921"/>
          <cell r="U921">
            <v>9</v>
          </cell>
          <cell r="V921" t="str">
            <v>Run to Failure</v>
          </cell>
          <cell r="W921"/>
        </row>
        <row r="922">
          <cell r="D922" t="str">
            <v>MEM-PRO-013-UTL-CSY-0052</v>
          </cell>
          <cell r="E922" t="str">
            <v>MP3B-PROCESS DEFOAMER TANK</v>
          </cell>
          <cell r="F922" t="str">
            <v>P3</v>
          </cell>
          <cell r="G922" t="str">
            <v>UTILITIES</v>
          </cell>
          <cell r="H922" t="str">
            <v>CHEMICAL SYSTEMS</v>
          </cell>
          <cell r="I922" t="str">
            <v>Tank</v>
          </cell>
          <cell r="J922"/>
          <cell r="K922"/>
          <cell r="L922"/>
          <cell r="M922"/>
          <cell r="N922"/>
          <cell r="O922"/>
          <cell r="P922"/>
          <cell r="Q922"/>
          <cell r="R922"/>
          <cell r="S922"/>
          <cell r="T922"/>
          <cell r="U922">
            <v>9</v>
          </cell>
          <cell r="V922" t="str">
            <v>Run to Failure</v>
          </cell>
          <cell r="W922"/>
        </row>
        <row r="923">
          <cell r="D923" t="str">
            <v>MEM-PRO-013-UTL-CSY-0053</v>
          </cell>
          <cell r="E923" t="str">
            <v>MP3B-PROCESS DEFOAMER TANK DISCH PUMP</v>
          </cell>
          <cell r="F923" t="str">
            <v>P3</v>
          </cell>
          <cell r="G923" t="str">
            <v>UTILITIES</v>
          </cell>
          <cell r="H923" t="str">
            <v>CHEMICAL SYSTEMS</v>
          </cell>
          <cell r="I923" t="str">
            <v>Valve, Safety Relief</v>
          </cell>
          <cell r="J923" t="str">
            <v>Pump</v>
          </cell>
          <cell r="K923" t="str">
            <v>NORTH PLANT-1- SWQ</v>
          </cell>
          <cell r="L923"/>
          <cell r="M923"/>
          <cell r="N923"/>
          <cell r="O923"/>
          <cell r="P923"/>
          <cell r="Q923"/>
          <cell r="R923"/>
          <cell r="S923"/>
          <cell r="T923" t="str">
            <v>60-MTH MP3B-DEFOAMER TK DISCH PUMP PS</v>
          </cell>
          <cell r="U923">
            <v>8</v>
          </cell>
          <cell r="V923" t="str">
            <v>Stratagy</v>
          </cell>
          <cell r="W923">
            <v>3</v>
          </cell>
        </row>
        <row r="924">
          <cell r="D924" t="str">
            <v>MEM-PRO-013-WEI-WIS-0540</v>
          </cell>
          <cell r="E924" t="str">
            <v>MP3B-WET-IN MIXER AGITATOR</v>
          </cell>
          <cell r="F924" t="str">
            <v>P3</v>
          </cell>
          <cell r="G924" t="str">
            <v>WET-IN</v>
          </cell>
          <cell r="H924" t="str">
            <v>WET IN SYSTEM</v>
          </cell>
          <cell r="I924" t="str">
            <v>Drive, Electrical</v>
          </cell>
          <cell r="J924"/>
          <cell r="K924"/>
          <cell r="L924"/>
          <cell r="M924"/>
          <cell r="N924"/>
          <cell r="O924"/>
          <cell r="P924"/>
          <cell r="Q924"/>
          <cell r="R924"/>
          <cell r="S924"/>
          <cell r="T924"/>
          <cell r="U924">
            <v>9</v>
          </cell>
          <cell r="V924" t="str">
            <v>Run to Failure</v>
          </cell>
          <cell r="W924"/>
        </row>
        <row r="925">
          <cell r="D925" t="str">
            <v>MEM-PRO-013-XTR-1EX-0056</v>
          </cell>
          <cell r="E925" t="str">
            <v>MP3B-1ST EXTRACTION TANK</v>
          </cell>
          <cell r="F925" t="str">
            <v>P3</v>
          </cell>
          <cell r="G925" t="str">
            <v>EXTRACTION</v>
          </cell>
          <cell r="H925" t="str">
            <v>1ST EXTRACTION</v>
          </cell>
          <cell r="I925" t="str">
            <v>Agitator</v>
          </cell>
          <cell r="J925"/>
          <cell r="K925"/>
          <cell r="L925"/>
          <cell r="M925"/>
          <cell r="N925"/>
          <cell r="O925"/>
          <cell r="P925"/>
          <cell r="Q925"/>
          <cell r="R925"/>
          <cell r="S925"/>
          <cell r="T925"/>
          <cell r="U925">
            <v>9</v>
          </cell>
          <cell r="V925" t="str">
            <v>Run to Failure</v>
          </cell>
          <cell r="W925"/>
        </row>
        <row r="926">
          <cell r="D926" t="str">
            <v>MEM-PRO-013-UTL-CSY-5640</v>
          </cell>
          <cell r="E926" t="str">
            <v>MP3 CALPRO SUPPLY PUMP</v>
          </cell>
          <cell r="F926" t="str">
            <v>P3</v>
          </cell>
          <cell r="G926" t="str">
            <v>UTILITIES</v>
          </cell>
          <cell r="H926" t="str">
            <v>CHEMICAL SYSTEMS</v>
          </cell>
          <cell r="I926" t="str">
            <v>Pump, Gear</v>
          </cell>
          <cell r="J926" t="str">
            <v>Pump</v>
          </cell>
          <cell r="K926" t="str">
            <v>NORTH PLANT -1-NWQ</v>
          </cell>
          <cell r="L926"/>
          <cell r="M926"/>
          <cell r="N926"/>
          <cell r="O926"/>
          <cell r="P926"/>
          <cell r="Q926"/>
          <cell r="R926"/>
          <cell r="S926"/>
          <cell r="T926" t="str">
            <v>60-MTH MECH MS2P CALPRO S. PMP PRV</v>
          </cell>
          <cell r="U926">
            <v>8</v>
          </cell>
          <cell r="V926" t="str">
            <v>Stratagy</v>
          </cell>
          <cell r="W926"/>
        </row>
        <row r="927">
          <cell r="D927" t="str">
            <v>MEM-PRO-013-XTR-2EX-5735</v>
          </cell>
          <cell r="E927" t="str">
            <v>MP3B-2ND EXTRACTION FEED TANK</v>
          </cell>
          <cell r="F927" t="str">
            <v>P3</v>
          </cell>
          <cell r="G927" t="str">
            <v>EXTRACTION</v>
          </cell>
          <cell r="H927" t="str">
            <v>2ND EXTRACTION</v>
          </cell>
          <cell r="I927" t="str">
            <v>Tank</v>
          </cell>
          <cell r="J927"/>
          <cell r="K927"/>
          <cell r="L927"/>
          <cell r="M927"/>
          <cell r="N927"/>
          <cell r="O927"/>
          <cell r="P927"/>
          <cell r="Q927"/>
          <cell r="R927"/>
          <cell r="S927"/>
          <cell r="T927"/>
          <cell r="U927">
            <v>9</v>
          </cell>
          <cell r="V927" t="str">
            <v>Run to Failure</v>
          </cell>
          <cell r="W927"/>
        </row>
        <row r="928">
          <cell r="D928" t="str">
            <v>MEM-PRO-013-XTR-2EX-5736</v>
          </cell>
          <cell r="E928" t="str">
            <v>MP3B 2ND EXTRACTION FEED POT AGITATOR</v>
          </cell>
          <cell r="F928" t="str">
            <v>P3</v>
          </cell>
          <cell r="G928" t="str">
            <v>EXTRACTION</v>
          </cell>
          <cell r="H928" t="str">
            <v>2ND EXTRACTION</v>
          </cell>
          <cell r="I928" t="str">
            <v>Motor Control Center</v>
          </cell>
          <cell r="J928"/>
          <cell r="K928"/>
          <cell r="L928"/>
          <cell r="M928"/>
          <cell r="N928"/>
          <cell r="O928"/>
          <cell r="P928"/>
          <cell r="Q928"/>
          <cell r="R928"/>
          <cell r="S928"/>
          <cell r="T928"/>
          <cell r="U928">
            <v>9</v>
          </cell>
          <cell r="V928" t="str">
            <v>Run to Failure</v>
          </cell>
          <cell r="W928"/>
        </row>
        <row r="929">
          <cell r="D929" t="str">
            <v>MEM-PRO-013-CON-CRE-0580</v>
          </cell>
          <cell r="E929" t="str">
            <v>MP3B-#5 CONC CENT PROD POT AGITATOR</v>
          </cell>
          <cell r="F929" t="str">
            <v>P3</v>
          </cell>
          <cell r="G929" t="str">
            <v>CONCENTRATION</v>
          </cell>
          <cell r="H929" t="str">
            <v>CONCENTRATE RESLURRY</v>
          </cell>
          <cell r="I929" t="str">
            <v>Motor AC</v>
          </cell>
          <cell r="J929"/>
          <cell r="K929"/>
          <cell r="L929" t="str">
            <v>Keep</v>
          </cell>
          <cell r="M929"/>
          <cell r="N929"/>
          <cell r="O929"/>
          <cell r="P929"/>
          <cell r="Q929"/>
          <cell r="R929"/>
          <cell r="S929"/>
          <cell r="T929"/>
          <cell r="U929">
            <v>8</v>
          </cell>
          <cell r="V929" t="str">
            <v>Stratagy</v>
          </cell>
          <cell r="W929"/>
        </row>
        <row r="930">
          <cell r="D930" t="str">
            <v>MEM-PRO-013-XTR-3EX-0594</v>
          </cell>
          <cell r="E930" t="str">
            <v>MP3B-SCREW CONV FROM DESLUD SOLIDS</v>
          </cell>
          <cell r="F930" t="str">
            <v>P3</v>
          </cell>
          <cell r="G930" t="str">
            <v>EXTRACTION</v>
          </cell>
          <cell r="H930" t="str">
            <v>3RD EXTRACTION</v>
          </cell>
          <cell r="I930" t="str">
            <v>Conveyor, Screw</v>
          </cell>
          <cell r="J930"/>
          <cell r="K930"/>
          <cell r="L930"/>
          <cell r="M930"/>
          <cell r="N930"/>
          <cell r="O930"/>
          <cell r="P930"/>
          <cell r="Q930"/>
          <cell r="R930"/>
          <cell r="S930"/>
          <cell r="T930"/>
          <cell r="U930">
            <v>9</v>
          </cell>
          <cell r="V930" t="str">
            <v>Run to Failure</v>
          </cell>
          <cell r="W930"/>
        </row>
        <row r="931">
          <cell r="D931" t="str">
            <v>MEM-PRO-013-FED-SLT-0594</v>
          </cell>
          <cell r="E931" t="str">
            <v>MP3B-SCREW CONV FROM 3RD EXT SOLIDS</v>
          </cell>
          <cell r="F931" t="str">
            <v>P3</v>
          </cell>
          <cell r="G931" t="str">
            <v>FEED DRYER</v>
          </cell>
          <cell r="H931" t="str">
            <v>SLUDGE TRANSFER</v>
          </cell>
          <cell r="I931" t="str">
            <v>Motor AC</v>
          </cell>
          <cell r="J931" t="str">
            <v>CONVEYOR SCREW</v>
          </cell>
          <cell r="K931" t="str">
            <v>NORTH PLANT-1- SWQ</v>
          </cell>
          <cell r="L931" t="str">
            <v>Add</v>
          </cell>
          <cell r="M931"/>
          <cell r="N931"/>
          <cell r="O931"/>
          <cell r="P931"/>
          <cell r="Q931"/>
          <cell r="R931"/>
          <cell r="S931"/>
          <cell r="T931"/>
          <cell r="U931">
            <v>8</v>
          </cell>
          <cell r="V931" t="str">
            <v>Stratagy</v>
          </cell>
          <cell r="W931">
            <v>6</v>
          </cell>
        </row>
        <row r="932">
          <cell r="D932" t="str">
            <v>MEM-PRO-013-CIP-LCP-6004</v>
          </cell>
          <cell r="E932" t="str">
            <v>MSS-EXCESS LAL CIP TANK (POLYMER #4)</v>
          </cell>
          <cell r="F932" t="str">
            <v>P3</v>
          </cell>
          <cell r="G932" t="str">
            <v>CLEAN IN PLACE</v>
          </cell>
          <cell r="H932" t="str">
            <v>LAL CIP</v>
          </cell>
          <cell r="I932" t="str">
            <v>Tank</v>
          </cell>
          <cell r="J932" t="str">
            <v>Agitator</v>
          </cell>
          <cell r="K932" t="str">
            <v>NORTH PLANT-1- SWQ</v>
          </cell>
          <cell r="L932"/>
          <cell r="M932"/>
          <cell r="N932"/>
          <cell r="O932"/>
          <cell r="P932"/>
          <cell r="Q932"/>
          <cell r="R932"/>
          <cell r="S932"/>
          <cell r="T932"/>
          <cell r="U932">
            <v>9</v>
          </cell>
          <cell r="V932" t="str">
            <v>Run to Failure</v>
          </cell>
          <cell r="W932"/>
        </row>
        <row r="933">
          <cell r="D933" t="str">
            <v>MEM-PRO-013-UTL-LAL-6005</v>
          </cell>
          <cell r="E933" t="str">
            <v>MSS-LAL CALPRO WORK TANK (POLYMER #5)</v>
          </cell>
          <cell r="F933" t="str">
            <v>P3</v>
          </cell>
          <cell r="G933" t="str">
            <v>UTILITIES</v>
          </cell>
          <cell r="H933" t="str">
            <v>LAL MAKE UP</v>
          </cell>
          <cell r="I933" t="str">
            <v>Tank</v>
          </cell>
          <cell r="J933" t="str">
            <v>Agitator</v>
          </cell>
          <cell r="K933" t="str">
            <v>NORTH PLANT-1- SWQ</v>
          </cell>
          <cell r="L933"/>
          <cell r="M933"/>
          <cell r="N933"/>
          <cell r="O933"/>
          <cell r="P933"/>
          <cell r="Q933"/>
          <cell r="R933"/>
          <cell r="S933"/>
          <cell r="T933"/>
          <cell r="U933">
            <v>9</v>
          </cell>
          <cell r="V933" t="str">
            <v>Run to Failure</v>
          </cell>
          <cell r="W933">
            <v>4</v>
          </cell>
        </row>
        <row r="934">
          <cell r="D934" t="str">
            <v>MEM-PRO-013-UTL-LAL-6015</v>
          </cell>
          <cell r="E934" t="str">
            <v>MSS-CaCL2 TANK DISCHARGE PUMP</v>
          </cell>
          <cell r="F934" t="str">
            <v>P3</v>
          </cell>
          <cell r="G934" t="str">
            <v>UTILITIES</v>
          </cell>
          <cell r="H934" t="str">
            <v>LAL MAKE UP</v>
          </cell>
          <cell r="I934" t="str">
            <v>Pump, Gear</v>
          </cell>
          <cell r="J934"/>
          <cell r="K934"/>
          <cell r="L934"/>
          <cell r="M934"/>
          <cell r="N934"/>
          <cell r="O934"/>
          <cell r="P934"/>
          <cell r="Q934"/>
          <cell r="R934"/>
          <cell r="S934"/>
          <cell r="T934"/>
          <cell r="U934">
            <v>9</v>
          </cell>
          <cell r="V934" t="str">
            <v>Run to Failure</v>
          </cell>
          <cell r="W934"/>
        </row>
        <row r="935">
          <cell r="D935" t="str">
            <v>MEM-PRO-013-CIP-LCP-6020</v>
          </cell>
          <cell r="E935" t="str">
            <v>MSS-EXCESS CIP TANK DISCHARGE PUMP</v>
          </cell>
          <cell r="F935" t="str">
            <v>P3</v>
          </cell>
          <cell r="G935" t="str">
            <v>CLEAN IN PLACE</v>
          </cell>
          <cell r="H935" t="str">
            <v>LAL CIP</v>
          </cell>
          <cell r="I935" t="str">
            <v>Motor AC</v>
          </cell>
          <cell r="J935"/>
          <cell r="K935"/>
          <cell r="L935"/>
          <cell r="M935"/>
          <cell r="N935"/>
          <cell r="O935"/>
          <cell r="P935"/>
          <cell r="Q935"/>
          <cell r="R935"/>
          <cell r="S935"/>
          <cell r="T935"/>
          <cell r="U935">
            <v>9</v>
          </cell>
          <cell r="V935" t="str">
            <v>Run to Failure</v>
          </cell>
          <cell r="W935"/>
        </row>
        <row r="936">
          <cell r="D936" t="str">
            <v>MEM-PRO-013-UTL-LAL-6025</v>
          </cell>
          <cell r="E936" t="str">
            <v>MSS-LAL TANKS DISCHARGE PUMP</v>
          </cell>
          <cell r="F936" t="str">
            <v>P3</v>
          </cell>
          <cell r="G936" t="str">
            <v>UTILITIES</v>
          </cell>
          <cell r="H936" t="str">
            <v>LAL MAKE UP</v>
          </cell>
          <cell r="I936"/>
          <cell r="J936"/>
          <cell r="K936"/>
          <cell r="L936"/>
          <cell r="M936"/>
          <cell r="N936"/>
          <cell r="O936"/>
          <cell r="P936"/>
          <cell r="Q936"/>
          <cell r="R936"/>
          <cell r="S936"/>
          <cell r="T936"/>
          <cell r="U936">
            <v>9</v>
          </cell>
          <cell r="V936" t="str">
            <v>Run to Failure</v>
          </cell>
          <cell r="W936"/>
        </row>
        <row r="937">
          <cell r="D937" t="str">
            <v>MEM-PRO-013-CON-CON-0610</v>
          </cell>
          <cell r="E937" t="str">
            <v>MP3B-#6 CONCENTRATION CENTRIFUGE</v>
          </cell>
          <cell r="F937" t="str">
            <v>P3</v>
          </cell>
          <cell r="G937" t="str">
            <v>CONCENTRATION</v>
          </cell>
          <cell r="H937" t="str">
            <v>CONCENTRATION</v>
          </cell>
          <cell r="I937" t="str">
            <v>Motor AC</v>
          </cell>
          <cell r="J937" t="str">
            <v>Pump</v>
          </cell>
          <cell r="K937" t="str">
            <v>NORTH PLANT-1-SEQ</v>
          </cell>
          <cell r="L937" t="str">
            <v>Keep</v>
          </cell>
          <cell r="M937"/>
          <cell r="N937"/>
          <cell r="O937"/>
          <cell r="P937" t="str">
            <v>Yes</v>
          </cell>
          <cell r="Q937"/>
          <cell r="R937"/>
          <cell r="S937"/>
          <cell r="T937" t="str">
            <v>6-MTH I/E MP3 SHARP RT/LT BEAR TEMP SW</v>
          </cell>
          <cell r="U937">
            <v>6</v>
          </cell>
          <cell r="V937" t="str">
            <v>Stratagy</v>
          </cell>
          <cell r="W937"/>
        </row>
        <row r="938">
          <cell r="D938" t="str">
            <v>MEM-PRO-013-BGY-FCS-6106</v>
          </cell>
          <cell r="E938" t="str">
            <v>MP3B-N 600 VACUUMIZER TANK</v>
          </cell>
          <cell r="F938" t="str">
            <v>P3</v>
          </cell>
          <cell r="G938" t="str">
            <v>BOGEY</v>
          </cell>
          <cell r="H938" t="str">
            <v>FLASH COOLING SYSTEM</v>
          </cell>
          <cell r="I938" t="str">
            <v>Tank</v>
          </cell>
          <cell r="J938"/>
          <cell r="K938"/>
          <cell r="L938"/>
          <cell r="M938"/>
          <cell r="N938"/>
          <cell r="O938"/>
          <cell r="P938"/>
          <cell r="Q938"/>
          <cell r="R938"/>
          <cell r="S938"/>
          <cell r="T938"/>
          <cell r="U938">
            <v>9</v>
          </cell>
          <cell r="V938" t="str">
            <v>Run to Failure</v>
          </cell>
          <cell r="W938"/>
        </row>
        <row r="939">
          <cell r="D939" t="str">
            <v>MEM-PRO-013-IDN-IDF-6107</v>
          </cell>
          <cell r="E939" t="str">
            <v>MP3B-600 W VACUUMIZER FEED PUMP</v>
          </cell>
          <cell r="F939" t="str">
            <v>P3</v>
          </cell>
          <cell r="G939" t="str">
            <v>INLINE DIL AND NEU</v>
          </cell>
          <cell r="H939" t="str">
            <v>IDN FEED</v>
          </cell>
          <cell r="I939"/>
          <cell r="J939"/>
          <cell r="K939"/>
          <cell r="L939"/>
          <cell r="M939"/>
          <cell r="N939"/>
          <cell r="O939"/>
          <cell r="P939"/>
          <cell r="Q939"/>
          <cell r="R939"/>
          <cell r="S939"/>
          <cell r="T939"/>
          <cell r="U939">
            <v>9</v>
          </cell>
          <cell r="V939" t="str">
            <v>Run to Failure</v>
          </cell>
          <cell r="W939"/>
        </row>
        <row r="940">
          <cell r="D940" t="str">
            <v>MEM-PRO-013-CHL-CCS-6115</v>
          </cell>
          <cell r="E940" t="str">
            <v>MP3B-N #3/S #4 CHILL TANK DISCH PUMP</v>
          </cell>
          <cell r="F940" t="str">
            <v>P3</v>
          </cell>
          <cell r="G940" t="str">
            <v>CHILLING</v>
          </cell>
          <cell r="H940" t="str">
            <v>CHILLED CURD STORAGE</v>
          </cell>
          <cell r="I940" t="str">
            <v>Motor AC</v>
          </cell>
          <cell r="J940"/>
          <cell r="K940"/>
          <cell r="L940" t="str">
            <v>Keep</v>
          </cell>
          <cell r="M940"/>
          <cell r="N940"/>
          <cell r="O940"/>
          <cell r="P940"/>
          <cell r="Q940"/>
          <cell r="R940"/>
          <cell r="S940"/>
          <cell r="T940"/>
          <cell r="U940">
            <v>8</v>
          </cell>
          <cell r="V940" t="str">
            <v>Stratagy</v>
          </cell>
          <cell r="W940">
            <v>8</v>
          </cell>
        </row>
        <row r="941">
          <cell r="D941" t="str">
            <v>MEM-PRO-013-IDN-IDF-6118</v>
          </cell>
          <cell r="E941" t="str">
            <v>MP3B-IDN FEED TANK</v>
          </cell>
          <cell r="F941" t="str">
            <v>P3</v>
          </cell>
          <cell r="G941" t="str">
            <v>INLINE DIL AND NEU</v>
          </cell>
          <cell r="H941" t="str">
            <v>IDN FEED</v>
          </cell>
          <cell r="I941" t="str">
            <v>Tank</v>
          </cell>
          <cell r="J941"/>
          <cell r="K941"/>
          <cell r="L941"/>
          <cell r="M941"/>
          <cell r="N941"/>
          <cell r="O941"/>
          <cell r="P941"/>
          <cell r="Q941"/>
          <cell r="R941"/>
          <cell r="S941"/>
          <cell r="T941" t="str">
            <v>Phase 3 IDN Feed Tank Level Indication</v>
          </cell>
          <cell r="U941">
            <v>8</v>
          </cell>
          <cell r="V941" t="str">
            <v>Stratagy</v>
          </cell>
          <cell r="W941"/>
        </row>
        <row r="942">
          <cell r="D942" t="str">
            <v>MEM-PRO-013-IDN-IDF-6119</v>
          </cell>
          <cell r="E942" t="str">
            <v>MP3B-IDN FEED TANK AGITATOR</v>
          </cell>
          <cell r="F942" t="str">
            <v>P3</v>
          </cell>
          <cell r="G942" t="str">
            <v>INLINE DIL AND NEU</v>
          </cell>
          <cell r="H942" t="str">
            <v>IDN FEED</v>
          </cell>
          <cell r="I942" t="str">
            <v>Motor AC</v>
          </cell>
          <cell r="J942" t="str">
            <v>Agitator</v>
          </cell>
          <cell r="K942" t="str">
            <v>NORTH PLANT-1-NEQ</v>
          </cell>
          <cell r="L942" t="str">
            <v>Keep</v>
          </cell>
          <cell r="M942"/>
          <cell r="N942"/>
          <cell r="O942"/>
          <cell r="P942"/>
          <cell r="Q942"/>
          <cell r="R942"/>
          <cell r="S942"/>
          <cell r="T942" t="str">
            <v>1 YEAR RUNNING PM OF AGITATORS</v>
          </cell>
          <cell r="U942">
            <v>7</v>
          </cell>
          <cell r="V942" t="str">
            <v>Stratagy</v>
          </cell>
          <cell r="W942"/>
        </row>
        <row r="943">
          <cell r="D943" t="str">
            <v>MEM-PRO-013-IDN-IDF-6124</v>
          </cell>
          <cell r="E943" t="str">
            <v>MP3B-IDN FEED PUMP</v>
          </cell>
          <cell r="F943" t="str">
            <v>P3</v>
          </cell>
          <cell r="G943" t="str">
            <v>INLINE DIL AND NEU</v>
          </cell>
          <cell r="H943" t="str">
            <v>IDN FEED</v>
          </cell>
          <cell r="I943" t="str">
            <v>Motor AC</v>
          </cell>
          <cell r="J943" t="str">
            <v>Pump</v>
          </cell>
          <cell r="K943" t="str">
            <v>NORTH PLANT-1-NEQ</v>
          </cell>
          <cell r="L943" t="str">
            <v>Keep</v>
          </cell>
          <cell r="M943"/>
          <cell r="N943"/>
          <cell r="O943"/>
          <cell r="P943"/>
          <cell r="Q943"/>
          <cell r="R943"/>
          <cell r="S943"/>
          <cell r="T943"/>
          <cell r="U943">
            <v>8</v>
          </cell>
          <cell r="V943" t="str">
            <v>Stratagy</v>
          </cell>
          <cell r="W943">
            <v>6</v>
          </cell>
        </row>
        <row r="944">
          <cell r="D944" t="str">
            <v>MEM-PRO-013-UTL-CSY-6143</v>
          </cell>
          <cell r="E944" t="str">
            <v>MP3B-NEUT TANK KOH PUMP</v>
          </cell>
          <cell r="F944" t="str">
            <v>P3</v>
          </cell>
          <cell r="G944" t="str">
            <v>UTILITIES</v>
          </cell>
          <cell r="H944" t="str">
            <v>CHEMICAL SYSTEMS</v>
          </cell>
          <cell r="I944" t="str">
            <v>Pump, Gear</v>
          </cell>
          <cell r="J944"/>
          <cell r="K944"/>
          <cell r="L944"/>
          <cell r="M944"/>
          <cell r="N944"/>
          <cell r="O944"/>
          <cell r="P944"/>
          <cell r="Q944"/>
          <cell r="R944"/>
          <cell r="S944"/>
          <cell r="T944"/>
          <cell r="U944">
            <v>9</v>
          </cell>
          <cell r="V944" t="str">
            <v>Run to Failure</v>
          </cell>
          <cell r="W944"/>
        </row>
        <row r="945">
          <cell r="D945" t="str">
            <v>MEM-PRO-013-UTL-CSY-6144</v>
          </cell>
          <cell r="E945" t="str">
            <v>MP3B-KOH TOTE TRANSFER PUMP</v>
          </cell>
          <cell r="F945" t="str">
            <v>P3</v>
          </cell>
          <cell r="G945" t="str">
            <v>UTILITIES</v>
          </cell>
          <cell r="H945" t="str">
            <v>CHEMICAL SYSTEMS</v>
          </cell>
          <cell r="I945" t="str">
            <v>Motor AC</v>
          </cell>
          <cell r="J945"/>
          <cell r="K945"/>
          <cell r="L945"/>
          <cell r="M945"/>
          <cell r="N945"/>
          <cell r="O945"/>
          <cell r="P945"/>
          <cell r="Q945"/>
          <cell r="R945"/>
          <cell r="S945"/>
          <cell r="T945"/>
          <cell r="U945">
            <v>9</v>
          </cell>
          <cell r="V945" t="str">
            <v>Run to Failure</v>
          </cell>
          <cell r="W945"/>
        </row>
        <row r="946">
          <cell r="D946" t="str">
            <v>MEM-PRO-013-BGY-FCS-6169</v>
          </cell>
          <cell r="E946" t="str">
            <v>MP3B-N 600 VACUUMIZER DISCH PUMP</v>
          </cell>
          <cell r="F946" t="str">
            <v>P3</v>
          </cell>
          <cell r="G946" t="str">
            <v>BOGEY</v>
          </cell>
          <cell r="H946" t="str">
            <v>FLASH COOLING SYSTEM</v>
          </cell>
          <cell r="I946" t="str">
            <v>Motor AC</v>
          </cell>
          <cell r="J946" t="str">
            <v>Agitator</v>
          </cell>
          <cell r="K946" t="str">
            <v>NORTH PLANT-1-NEQ</v>
          </cell>
          <cell r="L946"/>
          <cell r="M946"/>
          <cell r="N946"/>
          <cell r="O946"/>
          <cell r="P946"/>
          <cell r="Q946"/>
          <cell r="R946"/>
          <cell r="S946"/>
          <cell r="T946"/>
          <cell r="U946">
            <v>9</v>
          </cell>
          <cell r="V946" t="str">
            <v>Run to Failure</v>
          </cell>
          <cell r="W946"/>
        </row>
        <row r="947">
          <cell r="D947" t="str">
            <v>MEM-PRO-013-HPF-SDF-6170</v>
          </cell>
          <cell r="E947" t="str">
            <v>MP3B-#4 SSMG HI-PRESS DRYER FEED PUMP</v>
          </cell>
          <cell r="F947" t="str">
            <v>P3</v>
          </cell>
          <cell r="G947" t="str">
            <v>HIGH PRESSURE FEED</v>
          </cell>
          <cell r="H947" t="str">
            <v>SPRAY DRYER FEED</v>
          </cell>
          <cell r="I947" t="str">
            <v>Gearbox</v>
          </cell>
          <cell r="J947" t="str">
            <v>Pump</v>
          </cell>
          <cell r="K947" t="str">
            <v>NORTH PLANT-1-NEQ</v>
          </cell>
          <cell r="L947" t="str">
            <v>Keep</v>
          </cell>
          <cell r="M947"/>
          <cell r="N947"/>
          <cell r="O947"/>
          <cell r="P947" t="str">
            <v>Yes</v>
          </cell>
          <cell r="Q947"/>
          <cell r="R947"/>
          <cell r="S947"/>
          <cell r="T947" t="str">
            <v>6-MTH MP3 #4 MC45 MG W/O BELT CHANGE</v>
          </cell>
          <cell r="U947">
            <v>6</v>
          </cell>
          <cell r="V947" t="str">
            <v>Stratagy</v>
          </cell>
          <cell r="W947"/>
        </row>
        <row r="948">
          <cell r="D948" t="str">
            <v>MEM-PRO-013-HPF-SDF-6171</v>
          </cell>
          <cell r="E948" t="str">
            <v>MP3B-#3 SSMG HI-PRESS DRYER FEED PUMP</v>
          </cell>
          <cell r="F948" t="str">
            <v>P3</v>
          </cell>
          <cell r="G948" t="str">
            <v>HIGH PRESSURE FEED</v>
          </cell>
          <cell r="H948" t="str">
            <v>SPRAY DRYER FEED</v>
          </cell>
          <cell r="I948" t="str">
            <v>Gearbox</v>
          </cell>
          <cell r="J948" t="str">
            <v>Pump</v>
          </cell>
          <cell r="K948" t="str">
            <v>NORTH PLANT-1-NEQ</v>
          </cell>
          <cell r="L948" t="str">
            <v>Keep</v>
          </cell>
          <cell r="M948"/>
          <cell r="N948"/>
          <cell r="O948"/>
          <cell r="P948" t="str">
            <v>Yes</v>
          </cell>
          <cell r="Q948"/>
          <cell r="R948"/>
          <cell r="S948"/>
          <cell r="T948" t="str">
            <v>6-MTH MP3 #3 MC45 MG W/O BELT CHANGE</v>
          </cell>
          <cell r="U948">
            <v>6</v>
          </cell>
          <cell r="V948" t="str">
            <v>Stratagy</v>
          </cell>
          <cell r="W948"/>
        </row>
        <row r="949">
          <cell r="D949" t="str">
            <v>MEM-PRO-013-HPF-SDF-6172</v>
          </cell>
          <cell r="E949" t="str">
            <v>MP3B-#2 SSMG HI-PRESS DRYER FEED PUMP</v>
          </cell>
          <cell r="F949" t="str">
            <v>P3</v>
          </cell>
          <cell r="G949" t="str">
            <v>HIGH PRESSURE FEED</v>
          </cell>
          <cell r="H949" t="str">
            <v>SPRAY DRYER FEED</v>
          </cell>
          <cell r="I949"/>
          <cell r="J949"/>
          <cell r="K949"/>
          <cell r="L949" t="str">
            <v>Keep</v>
          </cell>
          <cell r="M949"/>
          <cell r="N949"/>
          <cell r="O949"/>
          <cell r="P949" t="str">
            <v>Yes</v>
          </cell>
          <cell r="Q949"/>
          <cell r="R949"/>
          <cell r="S949"/>
          <cell r="T949" t="str">
            <v>6-MTH MP3 #2 MC45 MG W/O BELT CHANGE</v>
          </cell>
          <cell r="U949">
            <v>6</v>
          </cell>
          <cell r="V949" t="str">
            <v>Stratagy</v>
          </cell>
          <cell r="W949"/>
        </row>
        <row r="950">
          <cell r="D950" t="str">
            <v>MEM-PRO-013-HPF-SDF-6173</v>
          </cell>
          <cell r="E950" t="str">
            <v>MP3B-#1 SSMG HI-PRESS DRYER FEED PUMP</v>
          </cell>
          <cell r="F950" t="str">
            <v>P3</v>
          </cell>
          <cell r="G950" t="str">
            <v>HIGH PRESSURE FEED</v>
          </cell>
          <cell r="H950" t="str">
            <v>SPRAY DRYER FEED</v>
          </cell>
          <cell r="I950" t="str">
            <v>Pump, Rotating Piston</v>
          </cell>
          <cell r="J950" t="str">
            <v>Pump</v>
          </cell>
          <cell r="K950" t="str">
            <v>NORTH PLANT-1-NEQ</v>
          </cell>
          <cell r="L950" t="str">
            <v>Keep</v>
          </cell>
          <cell r="M950"/>
          <cell r="N950"/>
          <cell r="O950"/>
          <cell r="P950" t="str">
            <v>Yes</v>
          </cell>
          <cell r="Q950"/>
          <cell r="R950"/>
          <cell r="S950"/>
          <cell r="T950" t="str">
            <v>6-MTH MP3 #1 MC45 MG W/O BELT CHANGE</v>
          </cell>
          <cell r="U950">
            <v>6</v>
          </cell>
          <cell r="V950" t="str">
            <v>Stratagy</v>
          </cell>
          <cell r="W950"/>
        </row>
        <row r="951">
          <cell r="D951" t="str">
            <v>MEM-PRO-013-BGY-TIL-6194</v>
          </cell>
          <cell r="E951" t="str">
            <v>MP3-N MC75 FEED PUMP</v>
          </cell>
          <cell r="F951" t="str">
            <v>P3</v>
          </cell>
          <cell r="G951" t="str">
            <v>BOGEY</v>
          </cell>
          <cell r="H951" t="str">
            <v>TIME LINE</v>
          </cell>
          <cell r="I951" t="str">
            <v>Pump, Rotating Piston</v>
          </cell>
          <cell r="J951" t="str">
            <v>Pump</v>
          </cell>
          <cell r="K951" t="str">
            <v>NORTH PLANT-1-NEQ</v>
          </cell>
          <cell r="L951" t="str">
            <v>Add</v>
          </cell>
          <cell r="M951"/>
          <cell r="N951"/>
          <cell r="O951"/>
          <cell r="P951"/>
          <cell r="Q951"/>
          <cell r="R951"/>
          <cell r="S951"/>
          <cell r="T951" t="str">
            <v>6-MTH MP3 N. MC75 W/O BELT CHANGE</v>
          </cell>
          <cell r="U951">
            <v>7</v>
          </cell>
          <cell r="V951" t="str">
            <v>Stratagy</v>
          </cell>
          <cell r="W951">
            <v>8</v>
          </cell>
        </row>
        <row r="952">
          <cell r="D952" t="str">
            <v>MEM-PRO-013-BGY-TIL-6197</v>
          </cell>
          <cell r="E952" t="str">
            <v>MP3-S MC75 FEED PUMP</v>
          </cell>
          <cell r="F952" t="str">
            <v>P3</v>
          </cell>
          <cell r="G952" t="str">
            <v>BOGEY</v>
          </cell>
          <cell r="H952" t="str">
            <v>TIME LINE</v>
          </cell>
          <cell r="I952" t="str">
            <v>Pump, Rotating Piston</v>
          </cell>
          <cell r="J952" t="str">
            <v>PLUNGER</v>
          </cell>
          <cell r="K952" t="str">
            <v>NORTH PLANT-1-NEQ</v>
          </cell>
          <cell r="L952" t="str">
            <v>Add</v>
          </cell>
          <cell r="M952"/>
          <cell r="N952"/>
          <cell r="O952"/>
          <cell r="P952" t="str">
            <v>Yes</v>
          </cell>
          <cell r="Q952"/>
          <cell r="R952"/>
          <cell r="S952"/>
          <cell r="T952" t="str">
            <v>6-MTH MP3 S. MC75 W/O BELT CHANGE</v>
          </cell>
          <cell r="U952">
            <v>6</v>
          </cell>
          <cell r="V952" t="str">
            <v>Stratagy</v>
          </cell>
          <cell r="W952">
            <v>8</v>
          </cell>
        </row>
        <row r="953">
          <cell r="D953" t="str">
            <v>MEM-PRO-013-XTR-2EX-0620</v>
          </cell>
          <cell r="E953" t="str">
            <v>MP3B-EAST 2ND EXTRACTION CENTRIFUGE</v>
          </cell>
          <cell r="F953" t="str">
            <v>P3</v>
          </cell>
          <cell r="G953" t="str">
            <v>EXTRACTION</v>
          </cell>
          <cell r="H953" t="str">
            <v>2ND EXTRACTION</v>
          </cell>
          <cell r="I953" t="str">
            <v>Motor AC</v>
          </cell>
          <cell r="J953" t="str">
            <v>Pump</v>
          </cell>
          <cell r="K953" t="str">
            <v>NORTH PLANT-1- SWQ</v>
          </cell>
          <cell r="L953" t="str">
            <v>Keep</v>
          </cell>
          <cell r="M953" t="str">
            <v>Yes</v>
          </cell>
          <cell r="N953"/>
          <cell r="O953"/>
          <cell r="P953" t="str">
            <v>Yes</v>
          </cell>
          <cell r="Q953"/>
          <cell r="R953"/>
          <cell r="S953"/>
          <cell r="T953" t="str">
            <v>6-MTH PD/PDM MP3 2ND EXTRACTION P5400</v>
          </cell>
          <cell r="U953">
            <v>5</v>
          </cell>
          <cell r="V953" t="str">
            <v>Stratagy</v>
          </cell>
          <cell r="W953"/>
        </row>
        <row r="954">
          <cell r="D954" t="str">
            <v>MEM-PRO-013-BGY-TIL-6210</v>
          </cell>
          <cell r="E954" t="str">
            <v>MP3B-700 TIMELINE BLOWDOWN TANK</v>
          </cell>
          <cell r="F954" t="str">
            <v>P3</v>
          </cell>
          <cell r="G954" t="str">
            <v>BOGEY</v>
          </cell>
          <cell r="H954" t="str">
            <v>TIME LINE</v>
          </cell>
          <cell r="I954" t="str">
            <v>Tank</v>
          </cell>
          <cell r="J954"/>
          <cell r="K954"/>
          <cell r="L954"/>
          <cell r="M954"/>
          <cell r="N954"/>
          <cell r="O954"/>
          <cell r="P954"/>
          <cell r="Q954"/>
          <cell r="R954"/>
          <cell r="S954"/>
          <cell r="T954"/>
          <cell r="U954">
            <v>9</v>
          </cell>
          <cell r="V954" t="str">
            <v>Run to Failure</v>
          </cell>
          <cell r="W954"/>
        </row>
        <row r="955">
          <cell r="D955" t="str">
            <v>MEM-PRO-013-BGY-FCS-6222</v>
          </cell>
          <cell r="E955" t="str">
            <v>MP3B-700 VACUUMIZER AGITATOR</v>
          </cell>
          <cell r="F955" t="str">
            <v>P3</v>
          </cell>
          <cell r="G955" t="str">
            <v>BOGEY</v>
          </cell>
          <cell r="H955" t="str">
            <v>FLASH COOLING SYSTEM</v>
          </cell>
          <cell r="I955" t="str">
            <v>Motor AC</v>
          </cell>
          <cell r="J955"/>
          <cell r="K955"/>
          <cell r="L955"/>
          <cell r="M955"/>
          <cell r="N955"/>
          <cell r="O955"/>
          <cell r="P955"/>
          <cell r="Q955"/>
          <cell r="R955"/>
          <cell r="S955"/>
          <cell r="T955"/>
          <cell r="U955">
            <v>9</v>
          </cell>
          <cell r="V955" t="str">
            <v>Run to Failure</v>
          </cell>
          <cell r="W955"/>
        </row>
        <row r="956">
          <cell r="D956" t="str">
            <v>MEM-PRO-013-BGY-FCS-6243</v>
          </cell>
          <cell r="E956" t="str">
            <v>MP3B-700 VACUUMIZER CONDENSATE PUMP</v>
          </cell>
          <cell r="F956" t="str">
            <v>P3</v>
          </cell>
          <cell r="G956" t="str">
            <v>BOGEY</v>
          </cell>
          <cell r="H956" t="str">
            <v>FLASH COOLING SYSTEM</v>
          </cell>
          <cell r="I956" t="str">
            <v>Motor AC</v>
          </cell>
          <cell r="J956"/>
          <cell r="K956"/>
          <cell r="L956" t="str">
            <v>Keep</v>
          </cell>
          <cell r="M956"/>
          <cell r="N956"/>
          <cell r="O956"/>
          <cell r="P956"/>
          <cell r="Q956"/>
          <cell r="R956"/>
          <cell r="S956"/>
          <cell r="T956"/>
          <cell r="U956">
            <v>8</v>
          </cell>
          <cell r="V956" t="str">
            <v>Stratagy</v>
          </cell>
          <cell r="W956">
            <v>4</v>
          </cell>
        </row>
        <row r="957">
          <cell r="D957" t="str">
            <v>MEM-PRO-013-BGY-FCS-6244</v>
          </cell>
          <cell r="E957" t="str">
            <v>MP3B-700 VACUUMIZER VACUUM PUMP</v>
          </cell>
          <cell r="F957" t="str">
            <v>P3</v>
          </cell>
          <cell r="G957" t="str">
            <v>BOGEY</v>
          </cell>
          <cell r="H957" t="str">
            <v>FLASH COOLING SYSTEM</v>
          </cell>
          <cell r="I957" t="str">
            <v>Valve, Control Linear Motion</v>
          </cell>
          <cell r="J957"/>
          <cell r="K957"/>
          <cell r="L957" t="str">
            <v>Keep</v>
          </cell>
          <cell r="M957"/>
          <cell r="N957"/>
          <cell r="O957"/>
          <cell r="P957"/>
          <cell r="Q957"/>
          <cell r="R957"/>
          <cell r="S957"/>
          <cell r="T957"/>
          <cell r="U957">
            <v>8</v>
          </cell>
          <cell r="V957" t="str">
            <v>Stratagy</v>
          </cell>
          <cell r="W957">
            <v>12</v>
          </cell>
        </row>
        <row r="958">
          <cell r="D958" t="str">
            <v>MEM-PRO-013-BGY-FCS-6250</v>
          </cell>
          <cell r="E958" t="str">
            <v>MP3B-700 VACUUMIZER TANK</v>
          </cell>
          <cell r="F958" t="str">
            <v>P3</v>
          </cell>
          <cell r="G958" t="str">
            <v>BOGEY</v>
          </cell>
          <cell r="H958" t="str">
            <v>FLASH COOLING SYSTEM</v>
          </cell>
          <cell r="I958" t="str">
            <v>Tank</v>
          </cell>
          <cell r="J958"/>
          <cell r="K958"/>
          <cell r="L958"/>
          <cell r="M958"/>
          <cell r="N958"/>
          <cell r="O958"/>
          <cell r="P958"/>
          <cell r="Q958"/>
          <cell r="R958"/>
          <cell r="S958"/>
          <cell r="T958" t="str">
            <v>Phase 3 700 Vacuumizer Level Indication</v>
          </cell>
          <cell r="U958">
            <v>8</v>
          </cell>
          <cell r="V958" t="str">
            <v>Stratagy</v>
          </cell>
          <cell r="W958"/>
        </row>
        <row r="959">
          <cell r="D959" t="str">
            <v>MEM-PRO-013-BGY-FCS-6251</v>
          </cell>
          <cell r="E959" t="str">
            <v>MP3B-700 VACUMMIZER DISCH PUMP</v>
          </cell>
          <cell r="F959" t="str">
            <v>P3</v>
          </cell>
          <cell r="G959" t="str">
            <v>BOGEY</v>
          </cell>
          <cell r="H959" t="str">
            <v>FLASH COOLING SYSTEM</v>
          </cell>
          <cell r="I959" t="str">
            <v>Pump, Centrifugal</v>
          </cell>
          <cell r="J959" t="str">
            <v>Pump</v>
          </cell>
          <cell r="K959" t="str">
            <v>NORTH PLANT-1-NEQ</v>
          </cell>
          <cell r="L959" t="str">
            <v>Keep</v>
          </cell>
          <cell r="M959"/>
          <cell r="N959"/>
          <cell r="O959"/>
          <cell r="P959"/>
          <cell r="Q959"/>
          <cell r="R959"/>
          <cell r="S959"/>
          <cell r="T959"/>
          <cell r="U959">
            <v>8</v>
          </cell>
          <cell r="V959" t="str">
            <v>Stratagy</v>
          </cell>
          <cell r="W959">
            <v>8</v>
          </cell>
        </row>
        <row r="960">
          <cell r="D960" t="str">
            <v>MEM-PRO-013-BGY-FCS-6255</v>
          </cell>
          <cell r="E960" t="str">
            <v>MP3B-S 600 VACUUMIZER TANK</v>
          </cell>
          <cell r="F960" t="str">
            <v>P3</v>
          </cell>
          <cell r="G960" t="str">
            <v>BOGEY</v>
          </cell>
          <cell r="H960" t="str">
            <v>FLASH COOLING SYSTEM</v>
          </cell>
          <cell r="I960" t="str">
            <v>Tank</v>
          </cell>
          <cell r="J960"/>
          <cell r="K960"/>
          <cell r="L960"/>
          <cell r="M960"/>
          <cell r="N960"/>
          <cell r="O960"/>
          <cell r="P960"/>
          <cell r="Q960"/>
          <cell r="R960"/>
          <cell r="S960"/>
          <cell r="T960" t="str">
            <v>Phase 3 South 600 Vacuumizer Vapor Tempe</v>
          </cell>
          <cell r="U960">
            <v>8</v>
          </cell>
          <cell r="V960" t="str">
            <v>Stratagy</v>
          </cell>
          <cell r="W960"/>
        </row>
        <row r="961">
          <cell r="D961" t="str">
            <v>MEM-PRO-013-BGY-FCS-6256</v>
          </cell>
          <cell r="E961" t="str">
            <v>MP3B-S 600 VACUUMIZER AGITATOR</v>
          </cell>
          <cell r="F961" t="str">
            <v>P3</v>
          </cell>
          <cell r="G961" t="str">
            <v>BOGEY</v>
          </cell>
          <cell r="H961" t="str">
            <v>FLASH COOLING SYSTEM</v>
          </cell>
          <cell r="I961" t="str">
            <v>Motor AC</v>
          </cell>
          <cell r="J961"/>
          <cell r="K961"/>
          <cell r="L961"/>
          <cell r="M961"/>
          <cell r="N961"/>
          <cell r="O961"/>
          <cell r="P961"/>
          <cell r="Q961"/>
          <cell r="R961"/>
          <cell r="S961"/>
          <cell r="T961"/>
          <cell r="U961">
            <v>9</v>
          </cell>
          <cell r="V961" t="str">
            <v>Run to Failure</v>
          </cell>
          <cell r="W961"/>
        </row>
        <row r="962">
          <cell r="D962" t="str">
            <v>MEM-PRO-013-BGY-FCS-6266</v>
          </cell>
          <cell r="E962" t="str">
            <v>MP3B-S 600 VACUMMIZER DISCHARGE PUMP</v>
          </cell>
          <cell r="F962" t="str">
            <v>P3</v>
          </cell>
          <cell r="G962" t="str">
            <v>BOGEY</v>
          </cell>
          <cell r="H962" t="str">
            <v>FLASH COOLING SYSTEM</v>
          </cell>
          <cell r="I962" t="str">
            <v>Motor AC</v>
          </cell>
          <cell r="J962" t="str">
            <v>Pump</v>
          </cell>
          <cell r="K962" t="str">
            <v>NORTH PLANT-1-NEQ</v>
          </cell>
          <cell r="L962" t="str">
            <v>Keep</v>
          </cell>
          <cell r="M962"/>
          <cell r="N962"/>
          <cell r="O962"/>
          <cell r="P962"/>
          <cell r="Q962"/>
          <cell r="R962"/>
          <cell r="S962"/>
          <cell r="T962"/>
          <cell r="U962">
            <v>8</v>
          </cell>
          <cell r="V962" t="str">
            <v>Stratagy</v>
          </cell>
          <cell r="W962">
            <v>8</v>
          </cell>
        </row>
        <row r="963">
          <cell r="D963" t="str">
            <v>MEM-PRO-013-BGY-FCS-6274</v>
          </cell>
          <cell r="E963" t="str">
            <v>MP3B-S 600 VAC VACUUM PUMP (EAST)</v>
          </cell>
          <cell r="F963" t="str">
            <v>P3</v>
          </cell>
          <cell r="G963" t="str">
            <v>BOGEY</v>
          </cell>
          <cell r="H963" t="str">
            <v>FLASH COOLING SYSTEM</v>
          </cell>
          <cell r="I963" t="str">
            <v>Motor AC</v>
          </cell>
          <cell r="J963"/>
          <cell r="K963"/>
          <cell r="L963"/>
          <cell r="M963"/>
          <cell r="N963"/>
          <cell r="O963"/>
          <cell r="P963"/>
          <cell r="Q963"/>
          <cell r="R963"/>
          <cell r="S963"/>
          <cell r="T963"/>
          <cell r="U963">
            <v>9</v>
          </cell>
          <cell r="V963" t="str">
            <v>Run to Failure</v>
          </cell>
          <cell r="W963"/>
        </row>
        <row r="964">
          <cell r="D964" t="str">
            <v>MEM-PRO-013-BGY-FCS-6276</v>
          </cell>
          <cell r="E964" t="str">
            <v>MP3B-S 600 VACUMMIZER CONDENSATE PUMP</v>
          </cell>
          <cell r="F964" t="str">
            <v>P3</v>
          </cell>
          <cell r="G964" t="str">
            <v>BOGEY</v>
          </cell>
          <cell r="H964" t="str">
            <v>FLASH COOLING SYSTEM</v>
          </cell>
          <cell r="I964" t="str">
            <v>Motor AC</v>
          </cell>
          <cell r="J964"/>
          <cell r="K964"/>
          <cell r="L964"/>
          <cell r="M964"/>
          <cell r="N964"/>
          <cell r="O964"/>
          <cell r="P964"/>
          <cell r="Q964"/>
          <cell r="R964"/>
          <cell r="S964"/>
          <cell r="T964"/>
          <cell r="U964">
            <v>9</v>
          </cell>
          <cell r="V964" t="str">
            <v>Run to Failure</v>
          </cell>
          <cell r="W964"/>
        </row>
        <row r="965">
          <cell r="D965" t="str">
            <v>MEM-PRO-013-IDN-IDF-6279</v>
          </cell>
          <cell r="E965" t="str">
            <v>MP3B-NEUTRALIZATION TANK RECIRC PUMP</v>
          </cell>
          <cell r="F965" t="str">
            <v>P3</v>
          </cell>
          <cell r="G965" t="str">
            <v>INLINE DIL AND NEU</v>
          </cell>
          <cell r="H965" t="str">
            <v>IDN FEED</v>
          </cell>
          <cell r="I965" t="str">
            <v>Motor AC</v>
          </cell>
          <cell r="J965" t="str">
            <v>Pump</v>
          </cell>
          <cell r="K965" t="str">
            <v>NORTH PLANT-1-NEQ</v>
          </cell>
          <cell r="L965"/>
          <cell r="M965"/>
          <cell r="N965"/>
          <cell r="O965"/>
          <cell r="P965"/>
          <cell r="Q965"/>
          <cell r="R965"/>
          <cell r="S965"/>
          <cell r="T965"/>
          <cell r="U965">
            <v>9</v>
          </cell>
          <cell r="V965" t="str">
            <v>Run to Failure</v>
          </cell>
          <cell r="W965">
            <v>4</v>
          </cell>
        </row>
        <row r="966">
          <cell r="D966" t="str">
            <v>MEM-PRO-013-CON-CRE-0628</v>
          </cell>
          <cell r="E966" t="str">
            <v>MP3B-#6 CONC PRODUCT POT AGITATOR</v>
          </cell>
          <cell r="F966" t="str">
            <v>P3</v>
          </cell>
          <cell r="G966" t="str">
            <v>CONCENTRATION</v>
          </cell>
          <cell r="H966" t="str">
            <v>CONCENTRATE RESLURRY</v>
          </cell>
          <cell r="I966" t="str">
            <v>Motor AC</v>
          </cell>
          <cell r="J966"/>
          <cell r="K966"/>
          <cell r="L966" t="str">
            <v>Keep</v>
          </cell>
          <cell r="M966"/>
          <cell r="N966"/>
          <cell r="O966"/>
          <cell r="P966"/>
          <cell r="Q966"/>
          <cell r="R966"/>
          <cell r="S966"/>
          <cell r="T966"/>
          <cell r="U966">
            <v>8</v>
          </cell>
          <cell r="V966" t="str">
            <v>Stratagy</v>
          </cell>
          <cell r="W966"/>
        </row>
        <row r="967">
          <cell r="D967" t="str">
            <v>MEM-PRO-013-IDN-IDF-6286</v>
          </cell>
          <cell r="E967" t="str">
            <v>MP3B-NEUTRALIZATION TK DISCHARGE PUMP</v>
          </cell>
          <cell r="F967" t="str">
            <v>P3</v>
          </cell>
          <cell r="G967" t="str">
            <v>INLINE DIL AND NEU</v>
          </cell>
          <cell r="H967" t="str">
            <v>IDN FEED</v>
          </cell>
          <cell r="I967" t="str">
            <v>Motor AC</v>
          </cell>
          <cell r="J967" t="str">
            <v>Pump</v>
          </cell>
          <cell r="K967" t="str">
            <v>NORTH PLANT-1-NEQ</v>
          </cell>
          <cell r="L967" t="str">
            <v>Keep</v>
          </cell>
          <cell r="M967"/>
          <cell r="N967"/>
          <cell r="O967"/>
          <cell r="P967"/>
          <cell r="Q967"/>
          <cell r="R967"/>
          <cell r="S967"/>
          <cell r="T967"/>
          <cell r="U967">
            <v>8</v>
          </cell>
          <cell r="V967" t="str">
            <v>Stratagy</v>
          </cell>
          <cell r="W967">
            <v>4</v>
          </cell>
        </row>
        <row r="968">
          <cell r="D968" t="str">
            <v>MEM-PRO-013-IDN-IDF-6288</v>
          </cell>
          <cell r="E968" t="str">
            <v>MP3B-NEUTRALIZATION TANK</v>
          </cell>
          <cell r="F968" t="str">
            <v>P3</v>
          </cell>
          <cell r="G968" t="str">
            <v>INLINE DIL AND NEU</v>
          </cell>
          <cell r="H968" t="str">
            <v>IDN FEED</v>
          </cell>
          <cell r="I968" t="str">
            <v>Motor AC</v>
          </cell>
          <cell r="J968"/>
          <cell r="K968"/>
          <cell r="L968"/>
          <cell r="M968"/>
          <cell r="N968"/>
          <cell r="O968"/>
          <cell r="P968"/>
          <cell r="Q968"/>
          <cell r="R968"/>
          <cell r="S968"/>
          <cell r="T968" t="str">
            <v>24-MTH I/E MP3B-NEUT TK LVL X-MTR</v>
          </cell>
          <cell r="U968">
            <v>8</v>
          </cell>
          <cell r="V968" t="str">
            <v>Stratagy</v>
          </cell>
          <cell r="W968"/>
        </row>
        <row r="969">
          <cell r="D969" t="str">
            <v>MEM-PRO-013-IDN-IDF-6289</v>
          </cell>
          <cell r="E969" t="str">
            <v>MP3B - NEUT TK AGITATOR MTR</v>
          </cell>
          <cell r="F969" t="str">
            <v>P3</v>
          </cell>
          <cell r="G969" t="str">
            <v>INLINE DIL AND NEU</v>
          </cell>
          <cell r="H969" t="str">
            <v>IDN FEED</v>
          </cell>
          <cell r="I969" t="str">
            <v>Motor AC</v>
          </cell>
          <cell r="J969"/>
          <cell r="K969"/>
          <cell r="L969" t="str">
            <v>Keep</v>
          </cell>
          <cell r="M969"/>
          <cell r="N969"/>
          <cell r="O969"/>
          <cell r="P969"/>
          <cell r="Q969"/>
          <cell r="R969"/>
          <cell r="S969"/>
          <cell r="T969"/>
          <cell r="U969">
            <v>8</v>
          </cell>
          <cell r="V969" t="str">
            <v>Stratagy</v>
          </cell>
          <cell r="W969">
            <v>8</v>
          </cell>
        </row>
        <row r="970">
          <cell r="D970" t="str">
            <v>MEM-PRO-013-BGY-FCS-6293</v>
          </cell>
          <cell r="E970" t="str">
            <v>MP3B-N 600 VAC VACUUM PUMP (WEST)</v>
          </cell>
          <cell r="F970" t="str">
            <v>P3</v>
          </cell>
          <cell r="G970" t="str">
            <v>BOGEY</v>
          </cell>
          <cell r="H970" t="str">
            <v>FLASH COOLING SYSTEM</v>
          </cell>
          <cell r="I970" t="str">
            <v>Motor AC</v>
          </cell>
          <cell r="J970"/>
          <cell r="K970"/>
          <cell r="L970" t="str">
            <v>Keep</v>
          </cell>
          <cell r="M970"/>
          <cell r="N970"/>
          <cell r="O970"/>
          <cell r="P970"/>
          <cell r="Q970"/>
          <cell r="R970"/>
          <cell r="S970"/>
          <cell r="T970"/>
          <cell r="U970">
            <v>8</v>
          </cell>
          <cell r="V970" t="str">
            <v>Stratagy</v>
          </cell>
          <cell r="W970">
            <v>12</v>
          </cell>
        </row>
        <row r="971">
          <cell r="D971" t="str">
            <v>MEM-PRO-013-BGY-FCS-6295</v>
          </cell>
          <cell r="E971" t="str">
            <v>MP3B-N 600 VAC CONDENSATE PUMP</v>
          </cell>
          <cell r="F971" t="str">
            <v>P3</v>
          </cell>
          <cell r="G971" t="str">
            <v>BOGEY</v>
          </cell>
          <cell r="H971" t="str">
            <v>FLASH COOLING SYSTEM</v>
          </cell>
          <cell r="I971" t="str">
            <v>Motor AC</v>
          </cell>
          <cell r="J971"/>
          <cell r="K971"/>
          <cell r="L971"/>
          <cell r="M971"/>
          <cell r="N971"/>
          <cell r="O971"/>
          <cell r="P971"/>
          <cell r="Q971"/>
          <cell r="R971"/>
          <cell r="S971"/>
          <cell r="T971"/>
          <cell r="U971">
            <v>9</v>
          </cell>
          <cell r="V971" t="str">
            <v>Run to Failure</v>
          </cell>
          <cell r="W971"/>
        </row>
        <row r="972">
          <cell r="D972" t="str">
            <v>MEM-PRO-013-CON-CRE-0630</v>
          </cell>
          <cell r="E972" t="str">
            <v>MP3B-#6 CONC PRODUCT POT PUMP</v>
          </cell>
          <cell r="F972" t="str">
            <v>P3</v>
          </cell>
          <cell r="G972" t="str">
            <v>CONCENTRATION</v>
          </cell>
          <cell r="H972" t="str">
            <v>CONCENTRATE RESLURRY</v>
          </cell>
          <cell r="I972" t="str">
            <v>Motor AC</v>
          </cell>
          <cell r="J972"/>
          <cell r="K972"/>
          <cell r="L972" t="str">
            <v>Keep</v>
          </cell>
          <cell r="M972"/>
          <cell r="N972"/>
          <cell r="O972"/>
          <cell r="P972"/>
          <cell r="Q972"/>
          <cell r="R972"/>
          <cell r="S972"/>
          <cell r="T972"/>
          <cell r="U972">
            <v>8</v>
          </cell>
          <cell r="V972" t="str">
            <v>Stratagy</v>
          </cell>
          <cell r="W972"/>
        </row>
        <row r="973">
          <cell r="D973" t="str">
            <v>MEM-PRO-013-IDN-HYS-6322</v>
          </cell>
          <cell r="E973" t="str">
            <v>MP3B-W BATCH TANK AGITATOR</v>
          </cell>
          <cell r="F973" t="str">
            <v>P3</v>
          </cell>
          <cell r="G973" t="str">
            <v>INLINE DIL AND NEU</v>
          </cell>
          <cell r="H973" t="str">
            <v>HYDROLYSIS</v>
          </cell>
          <cell r="I973" t="str">
            <v>Motor AC</v>
          </cell>
          <cell r="J973" t="str">
            <v>Agitator</v>
          </cell>
          <cell r="K973" t="str">
            <v>NORTH PLANT-1-NEQ</v>
          </cell>
          <cell r="L973" t="str">
            <v>Keep</v>
          </cell>
          <cell r="M973" t="str">
            <v>Yes</v>
          </cell>
          <cell r="N973"/>
          <cell r="O973"/>
          <cell r="P973"/>
          <cell r="Q973"/>
          <cell r="R973"/>
          <cell r="S973"/>
          <cell r="T973" t="str">
            <v>1 YEAR RUNNING PM OF AGITATORS</v>
          </cell>
          <cell r="U973">
            <v>6</v>
          </cell>
          <cell r="V973" t="str">
            <v>Stratagy</v>
          </cell>
          <cell r="W973">
            <v>4</v>
          </cell>
        </row>
        <row r="974">
          <cell r="D974" t="str">
            <v>MEM-PRO-013-IDN-HYS-6323</v>
          </cell>
          <cell r="E974" t="str">
            <v>MP3B-E BATCH TANK AGITATOR</v>
          </cell>
          <cell r="F974" t="str">
            <v>P3</v>
          </cell>
          <cell r="G974" t="str">
            <v>INLINE DIL AND NEU</v>
          </cell>
          <cell r="H974" t="str">
            <v>HYDROLYSIS</v>
          </cell>
          <cell r="I974" t="str">
            <v>Motor AC</v>
          </cell>
          <cell r="J974" t="str">
            <v>Agitator</v>
          </cell>
          <cell r="K974" t="str">
            <v>NORTH PLANT-1-NEQ</v>
          </cell>
          <cell r="L974" t="str">
            <v>Keep</v>
          </cell>
          <cell r="M974" t="str">
            <v>Yes</v>
          </cell>
          <cell r="N974"/>
          <cell r="O974"/>
          <cell r="P974"/>
          <cell r="Q974"/>
          <cell r="R974"/>
          <cell r="S974"/>
          <cell r="T974" t="str">
            <v>1 YEAR RUNNING PM OF AGITATORS</v>
          </cell>
          <cell r="U974">
            <v>6</v>
          </cell>
          <cell r="V974" t="str">
            <v>Stratagy</v>
          </cell>
          <cell r="W974">
            <v>4</v>
          </cell>
        </row>
        <row r="975">
          <cell r="D975" t="str">
            <v>MEM-PRO-013-IDN-HYS-6326</v>
          </cell>
          <cell r="E975" t="str">
            <v>MP3B-W BATCH TANK DISCHARGE PUMP</v>
          </cell>
          <cell r="F975" t="str">
            <v>P3</v>
          </cell>
          <cell r="G975" t="str">
            <v>INLINE DIL AND NEU</v>
          </cell>
          <cell r="H975" t="str">
            <v>HYDROLYSIS</v>
          </cell>
          <cell r="I975" t="str">
            <v>Motor AC</v>
          </cell>
          <cell r="J975" t="str">
            <v>Pump</v>
          </cell>
          <cell r="K975" t="str">
            <v>NORTH PLANT-1-NEQ</v>
          </cell>
          <cell r="L975" t="str">
            <v>Keep</v>
          </cell>
          <cell r="M975"/>
          <cell r="N975"/>
          <cell r="O975"/>
          <cell r="P975"/>
          <cell r="Q975"/>
          <cell r="R975"/>
          <cell r="S975"/>
          <cell r="T975"/>
          <cell r="U975">
            <v>8</v>
          </cell>
          <cell r="V975" t="str">
            <v>Stratagy</v>
          </cell>
          <cell r="W975">
            <v>6</v>
          </cell>
        </row>
        <row r="976">
          <cell r="D976" t="str">
            <v>MEM-PRO-013-IDN-HYS-6327</v>
          </cell>
          <cell r="E976" t="str">
            <v>MP3B-E BATCH TANK DISCHARGE PUMP</v>
          </cell>
          <cell r="F976" t="str">
            <v>P3</v>
          </cell>
          <cell r="G976" t="str">
            <v>INLINE DIL AND NEU</v>
          </cell>
          <cell r="H976" t="str">
            <v>HYDROLYSIS</v>
          </cell>
          <cell r="I976" t="str">
            <v>Motor AC</v>
          </cell>
          <cell r="J976" t="str">
            <v>Pump</v>
          </cell>
          <cell r="K976" t="str">
            <v>NORTH PLANT-1-NEQ</v>
          </cell>
          <cell r="L976" t="str">
            <v>Keep</v>
          </cell>
          <cell r="M976"/>
          <cell r="N976"/>
          <cell r="O976"/>
          <cell r="P976"/>
          <cell r="Q976"/>
          <cell r="R976"/>
          <cell r="S976"/>
          <cell r="T976"/>
          <cell r="U976">
            <v>8</v>
          </cell>
          <cell r="V976" t="str">
            <v>Stratagy</v>
          </cell>
          <cell r="W976">
            <v>3</v>
          </cell>
        </row>
        <row r="977">
          <cell r="D977" t="str">
            <v>MEM-PRO-013-UTL-CSY-6331</v>
          </cell>
          <cell r="E977" t="str">
            <v>MP3B-BROMELAIN TANK AGITATOR</v>
          </cell>
          <cell r="F977" t="str">
            <v>P3</v>
          </cell>
          <cell r="G977" t="str">
            <v>UTILITIES</v>
          </cell>
          <cell r="H977" t="str">
            <v>CHEMICAL SYSTEMS</v>
          </cell>
          <cell r="I977" t="str">
            <v>Motor AC</v>
          </cell>
          <cell r="J977" t="str">
            <v>Agitator</v>
          </cell>
          <cell r="K977" t="str">
            <v>NORTH PLANT-1-NEQ</v>
          </cell>
          <cell r="L977"/>
          <cell r="M977"/>
          <cell r="N977"/>
          <cell r="O977"/>
          <cell r="P977"/>
          <cell r="Q977"/>
          <cell r="R977"/>
          <cell r="S977"/>
          <cell r="T977"/>
          <cell r="U977">
            <v>9</v>
          </cell>
          <cell r="V977" t="str">
            <v>Run to Failure</v>
          </cell>
          <cell r="W977"/>
        </row>
        <row r="978">
          <cell r="D978" t="str">
            <v>MEM-PRO-013-IDN-HYS-6333</v>
          </cell>
          <cell r="E978" t="str">
            <v>MP3B-W BATCH TANK METERING PUMP</v>
          </cell>
          <cell r="F978" t="str">
            <v>P3</v>
          </cell>
          <cell r="G978" t="str">
            <v>INLINE DIL AND NEU</v>
          </cell>
          <cell r="H978" t="str">
            <v>HYDROLYSIS</v>
          </cell>
          <cell r="I978" t="str">
            <v>Motor AC</v>
          </cell>
          <cell r="J978"/>
          <cell r="K978"/>
          <cell r="L978"/>
          <cell r="M978"/>
          <cell r="N978"/>
          <cell r="O978"/>
          <cell r="P978"/>
          <cell r="Q978"/>
          <cell r="R978"/>
          <cell r="S978"/>
          <cell r="T978"/>
          <cell r="U978">
            <v>9</v>
          </cell>
          <cell r="V978" t="str">
            <v>Run to Failure</v>
          </cell>
          <cell r="W978"/>
        </row>
        <row r="979">
          <cell r="D979" t="str">
            <v>MEM-PRO-013-UTL-CSY-6340</v>
          </cell>
          <cell r="E979" t="str">
            <v>MP3B-BROMELAIN TANK</v>
          </cell>
          <cell r="F979" t="str">
            <v>P3</v>
          </cell>
          <cell r="G979" t="str">
            <v>UTILITIES</v>
          </cell>
          <cell r="H979" t="str">
            <v>CHEMICAL SYSTEMS</v>
          </cell>
          <cell r="I979" t="str">
            <v>Tank</v>
          </cell>
          <cell r="J979"/>
          <cell r="K979"/>
          <cell r="L979"/>
          <cell r="M979"/>
          <cell r="N979"/>
          <cell r="O979"/>
          <cell r="P979"/>
          <cell r="Q979"/>
          <cell r="R979"/>
          <cell r="S979"/>
          <cell r="T979"/>
          <cell r="U979">
            <v>9</v>
          </cell>
          <cell r="V979" t="str">
            <v>Run to Failure</v>
          </cell>
          <cell r="W979"/>
        </row>
        <row r="980">
          <cell r="D980" t="str">
            <v>MEM-PRO-013-UTL-CSY-6341</v>
          </cell>
          <cell r="E980" t="str">
            <v>MP3B-BROMELAIN TANK DISCH PUMP</v>
          </cell>
          <cell r="F980" t="str">
            <v>P3</v>
          </cell>
          <cell r="G980" t="str">
            <v>UTILITIES</v>
          </cell>
          <cell r="H980" t="str">
            <v>CHEMICAL SYSTEMS</v>
          </cell>
          <cell r="I980" t="str">
            <v>Motor AC</v>
          </cell>
          <cell r="J980"/>
          <cell r="K980"/>
          <cell r="L980"/>
          <cell r="M980"/>
          <cell r="N980"/>
          <cell r="O980"/>
          <cell r="P980"/>
          <cell r="Q980"/>
          <cell r="R980"/>
          <cell r="S980"/>
          <cell r="T980" t="str">
            <v>60-MTH - BROM TK DISCH PMP PRV</v>
          </cell>
          <cell r="U980">
            <v>8</v>
          </cell>
          <cell r="V980" t="str">
            <v>Stratagy</v>
          </cell>
          <cell r="W980"/>
        </row>
        <row r="981">
          <cell r="D981" t="str">
            <v>MEM-PRO-013-UTL-CHS-6342</v>
          </cell>
          <cell r="E981" t="str">
            <v>MP3B-BROMELAIN CHILLER CIRC PUMP</v>
          </cell>
          <cell r="F981" t="str">
            <v>P3</v>
          </cell>
          <cell r="G981" t="str">
            <v>UTILITIES</v>
          </cell>
          <cell r="H981" t="str">
            <v>CHILLING WATER SYSTEMS</v>
          </cell>
          <cell r="I981" t="str">
            <v>Motor AC</v>
          </cell>
          <cell r="J981"/>
          <cell r="K981"/>
          <cell r="L981"/>
          <cell r="M981"/>
          <cell r="N981"/>
          <cell r="O981"/>
          <cell r="P981"/>
          <cell r="Q981"/>
          <cell r="R981"/>
          <cell r="S981"/>
          <cell r="T981"/>
          <cell r="U981">
            <v>9</v>
          </cell>
          <cell r="V981" t="str">
            <v>Run to Failure</v>
          </cell>
          <cell r="W981"/>
        </row>
        <row r="982">
          <cell r="D982" t="str">
            <v>MEM-PRO-013-CIP-CAC-6346</v>
          </cell>
          <cell r="E982" t="str">
            <v>MP3B-CHILL TANKS CIP RETURN PUMP</v>
          </cell>
          <cell r="F982" t="str">
            <v>P3</v>
          </cell>
          <cell r="G982" t="str">
            <v>CLEAN IN PLACE</v>
          </cell>
          <cell r="H982" t="str">
            <v>Curd Area CIP</v>
          </cell>
          <cell r="I982" t="str">
            <v>Motor AC</v>
          </cell>
          <cell r="J982"/>
          <cell r="K982"/>
          <cell r="L982"/>
          <cell r="M982"/>
          <cell r="N982"/>
          <cell r="O982"/>
          <cell r="P982"/>
          <cell r="Q982"/>
          <cell r="R982"/>
          <cell r="S982"/>
          <cell r="T982"/>
          <cell r="U982">
            <v>9</v>
          </cell>
          <cell r="V982" t="str">
            <v>Run to Failure</v>
          </cell>
          <cell r="W982"/>
        </row>
        <row r="983">
          <cell r="D983" t="str">
            <v>MEM-PRO-013-BGY-TIL-6350</v>
          </cell>
          <cell r="E983" t="str">
            <v>MP3B-N/S 600 TIMELINE BLOWDOWN TANK</v>
          </cell>
          <cell r="F983" t="str">
            <v>P3</v>
          </cell>
          <cell r="G983" t="str">
            <v>BOGEY</v>
          </cell>
          <cell r="H983" t="str">
            <v>TIME LINE</v>
          </cell>
          <cell r="I983" t="str">
            <v>Tank</v>
          </cell>
          <cell r="J983"/>
          <cell r="K983"/>
          <cell r="L983"/>
          <cell r="M983"/>
          <cell r="N983"/>
          <cell r="O983"/>
          <cell r="P983"/>
          <cell r="Q983"/>
          <cell r="R983"/>
          <cell r="S983"/>
          <cell r="T983"/>
          <cell r="U983">
            <v>9</v>
          </cell>
          <cell r="V983" t="str">
            <v>Run to Failure</v>
          </cell>
          <cell r="W983"/>
        </row>
        <row r="984">
          <cell r="D984" t="str">
            <v>MEM-PRO-013-UTL-LAL-6363</v>
          </cell>
          <cell r="E984" t="str">
            <v>MSS-E LAL TANK AGITATOR (POLYMER AREA)</v>
          </cell>
          <cell r="F984" t="str">
            <v>P3</v>
          </cell>
          <cell r="G984" t="str">
            <v>UTILITIES</v>
          </cell>
          <cell r="H984" t="str">
            <v>LAL MAKE UP</v>
          </cell>
          <cell r="I984" t="str">
            <v>Motor AC</v>
          </cell>
          <cell r="J984" t="str">
            <v>Agitator</v>
          </cell>
          <cell r="K984" t="str">
            <v>NORTH PLANT-1- SWQ</v>
          </cell>
          <cell r="L984"/>
          <cell r="M984"/>
          <cell r="N984"/>
          <cell r="O984"/>
          <cell r="P984"/>
          <cell r="Q984"/>
          <cell r="R984"/>
          <cell r="S984"/>
          <cell r="T984" t="str">
            <v>1 YEAR RUNNING PM OF AGITATORS</v>
          </cell>
          <cell r="U984">
            <v>8</v>
          </cell>
          <cell r="V984" t="str">
            <v>Stratagy</v>
          </cell>
          <cell r="W984"/>
        </row>
        <row r="985">
          <cell r="D985" t="str">
            <v>MEM-PRO-013-UTL-LAL-6364</v>
          </cell>
          <cell r="E985" t="str">
            <v>MSS-W LAL TANK AGITATOR (POLYMER AREA)</v>
          </cell>
          <cell r="F985" t="str">
            <v>P3</v>
          </cell>
          <cell r="G985" t="str">
            <v>UTILITIES</v>
          </cell>
          <cell r="H985" t="str">
            <v>LAL MAKE UP</v>
          </cell>
          <cell r="I985" t="str">
            <v>Motor AC</v>
          </cell>
          <cell r="J985" t="str">
            <v>Agitator</v>
          </cell>
          <cell r="K985" t="str">
            <v>NORTH PLANT-1- SWQ</v>
          </cell>
          <cell r="L985"/>
          <cell r="M985"/>
          <cell r="N985"/>
          <cell r="O985"/>
          <cell r="P985"/>
          <cell r="Q985"/>
          <cell r="R985"/>
          <cell r="S985"/>
          <cell r="T985" t="str">
            <v>1 YEAR RUNNING PM OF AGITATORS</v>
          </cell>
          <cell r="U985">
            <v>8</v>
          </cell>
          <cell r="V985" t="str">
            <v>Stratagy</v>
          </cell>
          <cell r="W985"/>
        </row>
        <row r="986">
          <cell r="D986" t="str">
            <v>MEM-PRO-013-GRD-MFG-6431</v>
          </cell>
          <cell r="E986" t="str">
            <v>MP-BLOWER TO PHASE 3 GROUND FLAKE BIN</v>
          </cell>
          <cell r="F986" t="str">
            <v>P3</v>
          </cell>
          <cell r="G986" t="str">
            <v>FLAKE GRINDING</v>
          </cell>
          <cell r="H986" t="str">
            <v>FLAKE GRINDING SYSTEMS</v>
          </cell>
          <cell r="I986" t="str">
            <v>Valve, Safety Relief</v>
          </cell>
          <cell r="J986"/>
          <cell r="K986"/>
          <cell r="L986" t="str">
            <v>Keep</v>
          </cell>
          <cell r="M986"/>
          <cell r="N986"/>
          <cell r="O986"/>
          <cell r="P986"/>
          <cell r="Q986"/>
          <cell r="R986"/>
          <cell r="S986"/>
          <cell r="T986"/>
          <cell r="U986">
            <v>8</v>
          </cell>
          <cell r="V986" t="str">
            <v>Stratagy</v>
          </cell>
          <cell r="W986"/>
        </row>
        <row r="987">
          <cell r="D987" t="str">
            <v>MEM-PRO-013-WEI-WIS-6431</v>
          </cell>
          <cell r="E987" t="str">
            <v>MP-BLOWER TO PHASE 3 GROUND FLAKE BIN</v>
          </cell>
          <cell r="F987" t="str">
            <v>P3</v>
          </cell>
          <cell r="G987" t="str">
            <v>WET-IN</v>
          </cell>
          <cell r="H987" t="str">
            <v>WET IN SYSTEM</v>
          </cell>
          <cell r="I987" t="str">
            <v>Motor AC</v>
          </cell>
          <cell r="J987"/>
          <cell r="K987"/>
          <cell r="L987"/>
          <cell r="M987"/>
          <cell r="N987"/>
          <cell r="O987"/>
          <cell r="P987"/>
          <cell r="Q987"/>
          <cell r="R987"/>
          <cell r="S987"/>
          <cell r="T987" t="str">
            <v>36-MTH MECH MP3B FLK GRD XFER BLWR PRV</v>
          </cell>
          <cell r="U987">
            <v>8</v>
          </cell>
          <cell r="V987" t="str">
            <v>Stratagy</v>
          </cell>
          <cell r="W987"/>
        </row>
        <row r="988">
          <cell r="D988" t="str">
            <v>MEM-PRO-013-IDN-IDF-6627</v>
          </cell>
          <cell r="E988" t="str">
            <v>MP3-W MC75 FEED PUMP</v>
          </cell>
          <cell r="F988" t="str">
            <v>P3</v>
          </cell>
          <cell r="G988" t="str">
            <v>INLINE DIL AND NEU</v>
          </cell>
          <cell r="H988" t="str">
            <v>IDN FEED</v>
          </cell>
          <cell r="I988" t="str">
            <v>Pump, Rotating Piston</v>
          </cell>
          <cell r="J988"/>
          <cell r="K988"/>
          <cell r="L988"/>
          <cell r="M988"/>
          <cell r="N988"/>
          <cell r="O988"/>
          <cell r="P988"/>
          <cell r="Q988"/>
          <cell r="R988"/>
          <cell r="S988"/>
          <cell r="T988" t="str">
            <v>6-MTH MP3 W. MC75 W/O BELT CHANGE</v>
          </cell>
          <cell r="U988">
            <v>8</v>
          </cell>
          <cell r="V988" t="str">
            <v>Stratagy</v>
          </cell>
          <cell r="W988"/>
        </row>
        <row r="989">
          <cell r="D989" t="str">
            <v>MEM-PRO-013-PKG-PAK-6879</v>
          </cell>
          <cell r="E989" t="str">
            <v>MP3-LECITHIN TANK DISCHARGE PUMP</v>
          </cell>
          <cell r="F989" t="str">
            <v>P3</v>
          </cell>
          <cell r="G989" t="str">
            <v>PACKAGING</v>
          </cell>
          <cell r="H989" t="str">
            <v>PACKAGING</v>
          </cell>
          <cell r="I989" t="str">
            <v>Motor AC</v>
          </cell>
          <cell r="J989" t="str">
            <v>Pump</v>
          </cell>
          <cell r="K989" t="str">
            <v>NORTH PLANT-1-SEQ</v>
          </cell>
          <cell r="L989"/>
          <cell r="M989"/>
          <cell r="N989"/>
          <cell r="O989"/>
          <cell r="P989"/>
          <cell r="Q989"/>
          <cell r="R989"/>
          <cell r="S989"/>
          <cell r="T989"/>
          <cell r="U989">
            <v>9</v>
          </cell>
          <cell r="V989" t="str">
            <v>Run to Failure</v>
          </cell>
          <cell r="W989">
            <v>3</v>
          </cell>
        </row>
        <row r="990">
          <cell r="D990" t="str">
            <v>MEM-PRO-013-UTL-CSY-7065</v>
          </cell>
          <cell r="E990" t="str">
            <v>MP3 7 TON LIME BIN EXHAUST FAN</v>
          </cell>
          <cell r="F990" t="str">
            <v>P3</v>
          </cell>
          <cell r="G990" t="str">
            <v>UTILITIES</v>
          </cell>
          <cell r="H990" t="str">
            <v>CHEMICAL SYSTEMS</v>
          </cell>
          <cell r="I990" t="str">
            <v>Motor AC</v>
          </cell>
          <cell r="J990"/>
          <cell r="K990"/>
          <cell r="L990"/>
          <cell r="M990"/>
          <cell r="N990"/>
          <cell r="O990"/>
          <cell r="P990"/>
          <cell r="Q990"/>
          <cell r="R990"/>
          <cell r="S990"/>
          <cell r="T990"/>
          <cell r="U990">
            <v>9</v>
          </cell>
          <cell r="V990" t="str">
            <v>Run to Failure</v>
          </cell>
          <cell r="W990"/>
        </row>
        <row r="991">
          <cell r="D991" t="str">
            <v>MEM-PRO-013-BGY-FCS-6249</v>
          </cell>
          <cell r="E991" t="str">
            <v>MP3B-700 VACUUMIZER CONDENSER</v>
          </cell>
          <cell r="F991" t="str">
            <v>P3</v>
          </cell>
          <cell r="G991" t="str">
            <v>BOGEY</v>
          </cell>
          <cell r="H991" t="str">
            <v>FLASH COOLING SYSTEM</v>
          </cell>
          <cell r="I991" t="str">
            <v>Tank</v>
          </cell>
          <cell r="J991"/>
          <cell r="K991"/>
          <cell r="L991"/>
          <cell r="M991"/>
          <cell r="N991"/>
          <cell r="O991"/>
          <cell r="P991"/>
          <cell r="Q991"/>
          <cell r="R991"/>
          <cell r="S991"/>
          <cell r="T991" t="str">
            <v>700 Vacuumizer Condenser Temperature</v>
          </cell>
          <cell r="U991">
            <v>8</v>
          </cell>
          <cell r="V991" t="str">
            <v>Stratagy</v>
          </cell>
          <cell r="W991"/>
        </row>
        <row r="992">
          <cell r="D992" t="str">
            <v>MEM-PRO-013-UTL-CSY-7066</v>
          </cell>
          <cell r="E992" t="str">
            <v>MP3-7 TON LIME BIN BLOWBACK FAN</v>
          </cell>
          <cell r="F992" t="str">
            <v>P3</v>
          </cell>
          <cell r="G992" t="str">
            <v>UTILITIES</v>
          </cell>
          <cell r="H992" t="str">
            <v>CHEMICAL SYSTEMS</v>
          </cell>
          <cell r="I992" t="str">
            <v>Motor AC</v>
          </cell>
          <cell r="J992"/>
          <cell r="K992"/>
          <cell r="L992"/>
          <cell r="M992"/>
          <cell r="N992"/>
          <cell r="O992"/>
          <cell r="P992"/>
          <cell r="Q992"/>
          <cell r="R992"/>
          <cell r="S992"/>
          <cell r="T992"/>
          <cell r="U992">
            <v>9</v>
          </cell>
          <cell r="V992" t="str">
            <v>Run to Failure</v>
          </cell>
          <cell r="W992"/>
        </row>
        <row r="993">
          <cell r="D993" t="str">
            <v>MEM-PRO-013-XTR-3EX-7136</v>
          </cell>
          <cell r="E993" t="str">
            <v>MP3B-3RD EXT FEED TANK</v>
          </cell>
          <cell r="F993" t="str">
            <v>P3</v>
          </cell>
          <cell r="G993" t="str">
            <v>EXTRACTION</v>
          </cell>
          <cell r="H993" t="str">
            <v>3RD EXTRACTION</v>
          </cell>
          <cell r="I993" t="str">
            <v>Tank</v>
          </cell>
          <cell r="J993"/>
          <cell r="K993"/>
          <cell r="L993"/>
          <cell r="M993"/>
          <cell r="N993"/>
          <cell r="O993"/>
          <cell r="P993"/>
          <cell r="Q993"/>
          <cell r="R993"/>
          <cell r="S993"/>
          <cell r="T993"/>
          <cell r="U993">
            <v>9</v>
          </cell>
          <cell r="V993" t="str">
            <v>Run to Failure</v>
          </cell>
          <cell r="W993"/>
        </row>
        <row r="994">
          <cell r="D994" t="str">
            <v>MEM-PRO-013-XTR-2EX-0718</v>
          </cell>
          <cell r="E994" t="str">
            <v>MP3B-2ND EXTRACT TANK</v>
          </cell>
          <cell r="F994" t="str">
            <v>P3</v>
          </cell>
          <cell r="G994" t="str">
            <v>EXTRACTION</v>
          </cell>
          <cell r="H994" t="str">
            <v>2ND EXTRACTION</v>
          </cell>
          <cell r="I994" t="str">
            <v>Flowmeter, Magnetic</v>
          </cell>
          <cell r="J994"/>
          <cell r="K994"/>
          <cell r="L994"/>
          <cell r="M994"/>
          <cell r="N994"/>
          <cell r="O994"/>
          <cell r="P994"/>
          <cell r="Q994"/>
          <cell r="R994"/>
          <cell r="S994"/>
          <cell r="T994"/>
          <cell r="U994">
            <v>9</v>
          </cell>
          <cell r="V994" t="str">
            <v>Run to Failure</v>
          </cell>
          <cell r="W994"/>
        </row>
        <row r="995">
          <cell r="D995" t="str">
            <v>MEM-PRO-013-WSH-WRE-0072</v>
          </cell>
          <cell r="E995" t="str">
            <v>MP3B-W RESLURRY POT PUMP</v>
          </cell>
          <cell r="F995" t="str">
            <v>P3</v>
          </cell>
          <cell r="G995" t="str">
            <v>WASHING</v>
          </cell>
          <cell r="H995" t="str">
            <v>WASHING RESLURRY</v>
          </cell>
          <cell r="I995" t="str">
            <v>Motor AC</v>
          </cell>
          <cell r="J995" t="str">
            <v>Pump</v>
          </cell>
          <cell r="K995" t="str">
            <v>NORTH PLANT-1- SWQ</v>
          </cell>
          <cell r="L995" t="str">
            <v>Keep</v>
          </cell>
          <cell r="M995"/>
          <cell r="N995"/>
          <cell r="O995"/>
          <cell r="P995"/>
          <cell r="Q995"/>
          <cell r="R995"/>
          <cell r="S995"/>
          <cell r="T995"/>
          <cell r="U995">
            <v>8</v>
          </cell>
          <cell r="V995" t="str">
            <v>Stratagy</v>
          </cell>
          <cell r="W995">
            <v>6</v>
          </cell>
        </row>
        <row r="996">
          <cell r="D996" t="str">
            <v>MEM-PRO-013-UTL-LAL-7246</v>
          </cell>
          <cell r="E996" t="str">
            <v>MP3 (LAL LIME) CONC P5000</v>
          </cell>
          <cell r="F996" t="str">
            <v>P3</v>
          </cell>
          <cell r="G996" t="str">
            <v>UTILITIES</v>
          </cell>
          <cell r="H996" t="str">
            <v>LAL MAKE UP</v>
          </cell>
          <cell r="I996" t="str">
            <v>Centrifuge</v>
          </cell>
          <cell r="J996" t="str">
            <v>Separator</v>
          </cell>
          <cell r="K996" t="str">
            <v>NORTH PLANT-2ND FLOOR-SWQ</v>
          </cell>
          <cell r="L996" t="str">
            <v>Keep</v>
          </cell>
          <cell r="M996"/>
          <cell r="N996"/>
          <cell r="O996"/>
          <cell r="P996" t="str">
            <v>Yes</v>
          </cell>
          <cell r="Q996"/>
          <cell r="R996"/>
          <cell r="S996"/>
          <cell r="T996" t="str">
            <v>6-MTH MECH PM MDU SHAR #1 P5000 CENT</v>
          </cell>
          <cell r="U996">
            <v>6</v>
          </cell>
          <cell r="V996" t="str">
            <v>Stratagy</v>
          </cell>
          <cell r="W996"/>
        </row>
        <row r="997">
          <cell r="D997" t="str">
            <v>MEM-PRO-013-BGY-FCS-6268</v>
          </cell>
          <cell r="E997" t="str">
            <v>MP3B-S 600 VACUMMIZER CONDENSER</v>
          </cell>
          <cell r="F997" t="str">
            <v>P3</v>
          </cell>
          <cell r="G997" t="str">
            <v>BOGEY</v>
          </cell>
          <cell r="H997" t="str">
            <v>FLASH COOLING SYSTEM</v>
          </cell>
          <cell r="I997" t="str">
            <v>Tank</v>
          </cell>
          <cell r="J997"/>
          <cell r="K997"/>
          <cell r="L997"/>
          <cell r="M997"/>
          <cell r="N997"/>
          <cell r="O997"/>
          <cell r="P997"/>
          <cell r="Q997"/>
          <cell r="R997"/>
          <cell r="S997"/>
          <cell r="T997" t="str">
            <v>South Vacuumizer Level Indicatior</v>
          </cell>
          <cell r="U997">
            <v>8</v>
          </cell>
          <cell r="V997" t="str">
            <v>Stratagy</v>
          </cell>
          <cell r="W997"/>
        </row>
        <row r="998">
          <cell r="D998" t="str">
            <v>MEM-PRO-013-UTL-LAL-7248</v>
          </cell>
          <cell r="E998" t="str">
            <v>MP3 (LAL) CONC UNDERFLOW PUMP</v>
          </cell>
          <cell r="F998" t="str">
            <v>P3</v>
          </cell>
          <cell r="G998" t="str">
            <v>UTILITIES</v>
          </cell>
          <cell r="H998" t="str">
            <v>LAL MAKE UP</v>
          </cell>
          <cell r="I998" t="str">
            <v>Pump, Gear</v>
          </cell>
          <cell r="J998"/>
          <cell r="K998"/>
          <cell r="L998"/>
          <cell r="M998"/>
          <cell r="N998"/>
          <cell r="O998"/>
          <cell r="P998"/>
          <cell r="Q998"/>
          <cell r="R998"/>
          <cell r="S998"/>
          <cell r="T998"/>
          <cell r="U998">
            <v>9</v>
          </cell>
          <cell r="V998" t="str">
            <v>Run to Failure</v>
          </cell>
          <cell r="W998"/>
        </row>
        <row r="999">
          <cell r="D999" t="str">
            <v>MEM-PRO-013-UTL-LAL-7249</v>
          </cell>
          <cell r="E999" t="str">
            <v>MP3 (LAL)  RESLURRY AGITATOR</v>
          </cell>
          <cell r="F999" t="str">
            <v>P3</v>
          </cell>
          <cell r="G999" t="str">
            <v>UTILITIES</v>
          </cell>
          <cell r="H999" t="str">
            <v>LAL MAKE UP</v>
          </cell>
          <cell r="I999" t="str">
            <v>Motor Control Center</v>
          </cell>
          <cell r="J999"/>
          <cell r="K999"/>
          <cell r="L999"/>
          <cell r="M999"/>
          <cell r="N999"/>
          <cell r="O999"/>
          <cell r="P999"/>
          <cell r="Q999"/>
          <cell r="R999"/>
          <cell r="S999"/>
          <cell r="T999"/>
          <cell r="U999">
            <v>9</v>
          </cell>
          <cell r="V999" t="str">
            <v>Run to Failure</v>
          </cell>
          <cell r="W999"/>
        </row>
        <row r="1000">
          <cell r="D1000" t="str">
            <v>MEM-PRO-013-UTL-LAL-7253</v>
          </cell>
          <cell r="E1000" t="str">
            <v>MP3 (LAL) AGITATOR DISCHARGE PUMP</v>
          </cell>
          <cell r="F1000" t="str">
            <v>P3</v>
          </cell>
          <cell r="G1000" t="str">
            <v>UTILITIES</v>
          </cell>
          <cell r="H1000" t="str">
            <v>LAL MAKE UP</v>
          </cell>
          <cell r="I1000" t="str">
            <v>Pump, Gear</v>
          </cell>
          <cell r="J1000"/>
          <cell r="K1000"/>
          <cell r="L1000"/>
          <cell r="M1000"/>
          <cell r="N1000"/>
          <cell r="O1000"/>
          <cell r="P1000"/>
          <cell r="Q1000"/>
          <cell r="R1000"/>
          <cell r="S1000"/>
          <cell r="T1000"/>
          <cell r="U1000">
            <v>9</v>
          </cell>
          <cell r="V1000" t="str">
            <v>Run to Failure</v>
          </cell>
          <cell r="W1000"/>
        </row>
        <row r="1001">
          <cell r="D1001" t="str">
            <v>MEM-PRO-013-XTR-1EX-7316</v>
          </cell>
          <cell r="E1001" t="str">
            <v>MP3B-1ST EXTRACT BOOSTER PUMP FEED POT</v>
          </cell>
          <cell r="F1001" t="str">
            <v>P3</v>
          </cell>
          <cell r="G1001" t="str">
            <v>EXTRACTION</v>
          </cell>
          <cell r="H1001" t="str">
            <v>1ST EXTRACTION</v>
          </cell>
          <cell r="I1001" t="str">
            <v>Tank</v>
          </cell>
          <cell r="J1001"/>
          <cell r="K1001"/>
          <cell r="L1001"/>
          <cell r="M1001"/>
          <cell r="N1001"/>
          <cell r="O1001"/>
          <cell r="P1001"/>
          <cell r="Q1001"/>
          <cell r="R1001"/>
          <cell r="S1001"/>
          <cell r="T1001"/>
          <cell r="U1001">
            <v>9</v>
          </cell>
          <cell r="V1001" t="str">
            <v>Run to Failure</v>
          </cell>
          <cell r="W1001"/>
        </row>
        <row r="1002">
          <cell r="D1002" t="str">
            <v>MEM-PRO-013-BGY-FCS-6297</v>
          </cell>
          <cell r="E1002" t="str">
            <v>MP3B-N 600 VAC CONDENSER</v>
          </cell>
          <cell r="F1002" t="str">
            <v>P3</v>
          </cell>
          <cell r="G1002" t="str">
            <v>BOGEY</v>
          </cell>
          <cell r="H1002" t="str">
            <v>FLASH COOLING SYSTEM</v>
          </cell>
          <cell r="I1002" t="str">
            <v>Tank</v>
          </cell>
          <cell r="J1002"/>
          <cell r="K1002"/>
          <cell r="L1002"/>
          <cell r="M1002"/>
          <cell r="N1002"/>
          <cell r="O1002"/>
          <cell r="P1002"/>
          <cell r="Q1002"/>
          <cell r="R1002"/>
          <cell r="S1002"/>
          <cell r="T1002" t="str">
            <v>60-MTH API 510  INSPECTION OF P.V.</v>
          </cell>
          <cell r="U1002">
            <v>8</v>
          </cell>
          <cell r="V1002" t="str">
            <v>Stratagy</v>
          </cell>
          <cell r="W1002"/>
        </row>
        <row r="1003">
          <cell r="D1003" t="str">
            <v>MEM-PRO-013-BGY-TIL-6113</v>
          </cell>
          <cell r="E1003" t="str">
            <v>MP3B-N 600 TIMELINE HYDROHEATER</v>
          </cell>
          <cell r="F1003" t="str">
            <v>P3</v>
          </cell>
          <cell r="G1003" t="str">
            <v>BOGEY</v>
          </cell>
          <cell r="H1003" t="str">
            <v>TIME LINE</v>
          </cell>
          <cell r="I1003" t="str">
            <v>Temperature Transmitter RTD/TC</v>
          </cell>
          <cell r="J1003"/>
          <cell r="K1003"/>
          <cell r="L1003"/>
          <cell r="M1003"/>
          <cell r="N1003"/>
          <cell r="O1003"/>
          <cell r="P1003"/>
          <cell r="Q1003"/>
          <cell r="R1003"/>
          <cell r="S1003"/>
          <cell r="T1003"/>
          <cell r="U1003">
            <v>9</v>
          </cell>
          <cell r="V1003" t="str">
            <v>Run to Failure</v>
          </cell>
          <cell r="W1003"/>
        </row>
        <row r="1004">
          <cell r="D1004" t="str">
            <v>MEM-PRO-013-UTL-LAL-7452</v>
          </cell>
          <cell r="E1004" t="str">
            <v>MP3 LA LIME MAKE UP LIQUIVERTER AGITATOR</v>
          </cell>
          <cell r="F1004" t="str">
            <v>P3</v>
          </cell>
          <cell r="G1004" t="str">
            <v>UTILITIES</v>
          </cell>
          <cell r="H1004" t="str">
            <v>LAL MAKE UP</v>
          </cell>
          <cell r="I1004"/>
          <cell r="J1004"/>
          <cell r="K1004"/>
          <cell r="L1004"/>
          <cell r="M1004"/>
          <cell r="N1004"/>
          <cell r="O1004"/>
          <cell r="P1004"/>
          <cell r="Q1004"/>
          <cell r="R1004"/>
          <cell r="S1004"/>
          <cell r="T1004"/>
          <cell r="U1004">
            <v>9</v>
          </cell>
          <cell r="V1004" t="str">
            <v>Run to Failure</v>
          </cell>
          <cell r="W1004"/>
        </row>
        <row r="1005">
          <cell r="D1005" t="str">
            <v>MEM-PRO-013-UTL-LAL-7483</v>
          </cell>
          <cell r="E1005" t="str">
            <v>MP3 LIQUI. PD DISCH PUMP-WAUKESHA 220</v>
          </cell>
          <cell r="F1005" t="str">
            <v>P3</v>
          </cell>
          <cell r="G1005" t="str">
            <v>UTILITIES</v>
          </cell>
          <cell r="H1005" t="str">
            <v>LAL MAKE UP</v>
          </cell>
          <cell r="I1005" t="str">
            <v>Pump, Gear</v>
          </cell>
          <cell r="J1005"/>
          <cell r="K1005"/>
          <cell r="L1005"/>
          <cell r="M1005"/>
          <cell r="N1005"/>
          <cell r="O1005"/>
          <cell r="P1005"/>
          <cell r="Q1005"/>
          <cell r="R1005"/>
          <cell r="S1005"/>
          <cell r="T1005"/>
          <cell r="U1005">
            <v>9</v>
          </cell>
          <cell r="V1005" t="str">
            <v>Run to Failure</v>
          </cell>
          <cell r="W1005"/>
        </row>
        <row r="1006">
          <cell r="D1006" t="str">
            <v>MEM-PRO-013-CON-CON-0075</v>
          </cell>
          <cell r="E1006" t="str">
            <v>MP3B-#5 CONCENTRATION CENTRIFUGE</v>
          </cell>
          <cell r="F1006" t="str">
            <v>P3</v>
          </cell>
          <cell r="G1006" t="str">
            <v>CONCENTRATION</v>
          </cell>
          <cell r="H1006" t="str">
            <v>CONCENTRATION</v>
          </cell>
          <cell r="I1006" t="str">
            <v>Motor DC</v>
          </cell>
          <cell r="J1006" t="str">
            <v>Pump</v>
          </cell>
          <cell r="K1006" t="str">
            <v>NORTH PLANT-1-SEQ</v>
          </cell>
          <cell r="L1006" t="str">
            <v>Keep</v>
          </cell>
          <cell r="M1006"/>
          <cell r="N1006"/>
          <cell r="O1006"/>
          <cell r="P1006" t="str">
            <v>Yes</v>
          </cell>
          <cell r="Q1006"/>
          <cell r="R1006"/>
          <cell r="S1006"/>
          <cell r="T1006" t="str">
            <v>MTHLY MECH PM MP3 SHAR #5 CENTI P5000</v>
          </cell>
          <cell r="U1006">
            <v>6</v>
          </cell>
          <cell r="V1006" t="str">
            <v>Stratagy</v>
          </cell>
          <cell r="W1006"/>
        </row>
        <row r="1007">
          <cell r="D1007" t="str">
            <v>MEM-PRO-013-BGY-TIL-6248</v>
          </cell>
          <cell r="E1007" t="str">
            <v>MP3B-700 TIMELINE HYDROHEATER</v>
          </cell>
          <cell r="F1007" t="str">
            <v>P3</v>
          </cell>
          <cell r="G1007" t="str">
            <v>BOGEY</v>
          </cell>
          <cell r="H1007" t="str">
            <v>TIME LINE</v>
          </cell>
          <cell r="I1007" t="str">
            <v>Temperature Transmitter RTD/TC</v>
          </cell>
          <cell r="J1007"/>
          <cell r="K1007"/>
          <cell r="L1007"/>
          <cell r="M1007"/>
          <cell r="N1007"/>
          <cell r="O1007"/>
          <cell r="P1007"/>
          <cell r="Q1007"/>
          <cell r="R1007"/>
          <cell r="S1007"/>
          <cell r="T1007" t="str">
            <v>P3 HACCP 700 N BGY HH PRESS XM</v>
          </cell>
          <cell r="U1007">
            <v>8</v>
          </cell>
          <cell r="V1007" t="str">
            <v>Stratagy</v>
          </cell>
          <cell r="W1007"/>
        </row>
        <row r="1008">
          <cell r="D1008" t="str">
            <v>MEM-PRO-013-BGY-TIL-6261</v>
          </cell>
          <cell r="E1008" t="str">
            <v>MP3B-S 600 TIMELINE HYDROHEATER</v>
          </cell>
          <cell r="F1008" t="str">
            <v>P3</v>
          </cell>
          <cell r="G1008" t="str">
            <v>BOGEY</v>
          </cell>
          <cell r="H1008" t="str">
            <v>TIME LINE</v>
          </cell>
          <cell r="I1008" t="str">
            <v>Valve, Control Linear Motion</v>
          </cell>
          <cell r="J1008"/>
          <cell r="K1008"/>
          <cell r="L1008"/>
          <cell r="M1008"/>
          <cell r="N1008"/>
          <cell r="O1008"/>
          <cell r="P1008"/>
          <cell r="Q1008"/>
          <cell r="R1008"/>
          <cell r="S1008"/>
          <cell r="T1008" t="str">
            <v>P3 HACCP 600 S BGY HH PRESS XM</v>
          </cell>
          <cell r="U1008">
            <v>8</v>
          </cell>
          <cell r="V1008" t="str">
            <v>Stratagy</v>
          </cell>
          <cell r="W1008"/>
        </row>
        <row r="1009">
          <cell r="D1009" t="str">
            <v>MEM-PRO-013-BGY-TIL-6262</v>
          </cell>
          <cell r="E1009" t="str">
            <v>MP3B-S 600 VACUUMIZER TIMELINE</v>
          </cell>
          <cell r="F1009" t="str">
            <v>P3</v>
          </cell>
          <cell r="G1009" t="str">
            <v>BOGEY</v>
          </cell>
          <cell r="H1009" t="str">
            <v>TIME LINE</v>
          </cell>
          <cell r="I1009" t="str">
            <v>Temperature Element, RTD</v>
          </cell>
          <cell r="J1009"/>
          <cell r="K1009"/>
          <cell r="L1009"/>
          <cell r="M1009"/>
          <cell r="N1009"/>
          <cell r="O1009"/>
          <cell r="P1009"/>
          <cell r="Q1009"/>
          <cell r="R1009"/>
          <cell r="S1009"/>
          <cell r="T1009" t="str">
            <v>P3 HACCP 600 S BOGEY HH TEMP W</v>
          </cell>
          <cell r="U1009">
            <v>8</v>
          </cell>
          <cell r="V1009" t="str">
            <v>Stratagy</v>
          </cell>
          <cell r="W1009"/>
        </row>
        <row r="1010">
          <cell r="D1010" t="str">
            <v>MEM-PRO-013-BGY-TIL-6311</v>
          </cell>
          <cell r="E1010" t="str">
            <v>MP3B-N 600 TIMELINE</v>
          </cell>
          <cell r="F1010" t="str">
            <v>P3</v>
          </cell>
          <cell r="G1010" t="str">
            <v>BOGEY</v>
          </cell>
          <cell r="H1010" t="str">
            <v>TIME LINE</v>
          </cell>
          <cell r="I1010" t="str">
            <v>Temperature Transmitter RTD/TC</v>
          </cell>
          <cell r="J1010"/>
          <cell r="K1010"/>
          <cell r="L1010"/>
          <cell r="M1010"/>
          <cell r="N1010"/>
          <cell r="O1010"/>
          <cell r="P1010"/>
          <cell r="Q1010"/>
          <cell r="R1010"/>
          <cell r="S1010"/>
          <cell r="T1010"/>
          <cell r="U1010">
            <v>9</v>
          </cell>
          <cell r="V1010" t="str">
            <v>Run to Failure</v>
          </cell>
          <cell r="W1010"/>
        </row>
        <row r="1011">
          <cell r="D1011" t="str">
            <v>MEM-PRO-013-BGY-TIL-6316</v>
          </cell>
          <cell r="E1011" t="str">
            <v>MP3B-700 TIMELINE</v>
          </cell>
          <cell r="F1011" t="str">
            <v>P3</v>
          </cell>
          <cell r="G1011" t="str">
            <v>BOGEY</v>
          </cell>
          <cell r="H1011" t="str">
            <v>TIME LINE</v>
          </cell>
          <cell r="I1011" t="str">
            <v>Temperature Transmitter RTD/TC</v>
          </cell>
          <cell r="J1011"/>
          <cell r="K1011"/>
          <cell r="L1011"/>
          <cell r="M1011"/>
          <cell r="N1011"/>
          <cell r="O1011"/>
          <cell r="P1011"/>
          <cell r="Q1011"/>
          <cell r="R1011"/>
          <cell r="S1011"/>
          <cell r="T1011" t="str">
            <v>3-MTH PROD 700 Timeline Dump Valve Check</v>
          </cell>
          <cell r="U1011">
            <v>8</v>
          </cell>
          <cell r="V1011" t="str">
            <v>Stratagy</v>
          </cell>
          <cell r="W1011"/>
        </row>
        <row r="1012">
          <cell r="D1012" t="str">
            <v>MEM-PRO-013-PCP-PHA-0080</v>
          </cell>
          <cell r="E1012" t="str">
            <v>MP3B-CLARIFIED TANK</v>
          </cell>
          <cell r="F1012" t="str">
            <v>P3</v>
          </cell>
          <cell r="G1012" t="str">
            <v>PRECIPITATION</v>
          </cell>
          <cell r="H1012" t="str">
            <v>PH ADJUSTMENT</v>
          </cell>
          <cell r="I1012" t="str">
            <v>Tank</v>
          </cell>
          <cell r="J1012"/>
          <cell r="K1012"/>
          <cell r="L1012"/>
          <cell r="M1012"/>
          <cell r="N1012"/>
          <cell r="O1012"/>
          <cell r="P1012"/>
          <cell r="Q1012"/>
          <cell r="R1012"/>
          <cell r="S1012"/>
          <cell r="T1012"/>
          <cell r="U1012">
            <v>9</v>
          </cell>
          <cell r="V1012" t="str">
            <v>Run to Failure</v>
          </cell>
          <cell r="W1012"/>
        </row>
        <row r="1013">
          <cell r="D1013" t="str">
            <v>MEM-PRO-013-PCP-PHA-0082</v>
          </cell>
          <cell r="E1013" t="str">
            <v>MP3B-CLARIFIED TANK PUMP</v>
          </cell>
          <cell r="F1013" t="str">
            <v>P3</v>
          </cell>
          <cell r="G1013" t="str">
            <v>PRECIPITATION</v>
          </cell>
          <cell r="H1013" t="str">
            <v>PH ADJUSTMENT</v>
          </cell>
          <cell r="I1013" t="str">
            <v>Motor AC</v>
          </cell>
          <cell r="J1013"/>
          <cell r="K1013"/>
          <cell r="L1013" t="str">
            <v>Keep</v>
          </cell>
          <cell r="M1013"/>
          <cell r="N1013"/>
          <cell r="O1013"/>
          <cell r="P1013"/>
          <cell r="Q1013"/>
          <cell r="R1013"/>
          <cell r="S1013"/>
          <cell r="T1013"/>
          <cell r="U1013">
            <v>8</v>
          </cell>
          <cell r="V1013" t="str">
            <v>Stratagy</v>
          </cell>
          <cell r="W1013">
            <v>6</v>
          </cell>
        </row>
        <row r="1014">
          <cell r="D1014" t="str">
            <v>MEM-PRO-013-BLD-AHU-2681</v>
          </cell>
          <cell r="E1014" t="str">
            <v>MP3B-N BAGHOUSE HEATER</v>
          </cell>
          <cell r="F1014" t="str">
            <v>P3</v>
          </cell>
          <cell r="G1014" t="str">
            <v>Buildings, Grounds &amp; lights</v>
          </cell>
          <cell r="H1014" t="str">
            <v>HVAC / AIR HANDLING UNIT</v>
          </cell>
          <cell r="I1014" t="str">
            <v>Temperature Transmitter RTD/TC</v>
          </cell>
          <cell r="J1014"/>
          <cell r="K1014"/>
          <cell r="L1014"/>
          <cell r="M1014"/>
          <cell r="N1014"/>
          <cell r="O1014"/>
          <cell r="P1014"/>
          <cell r="Q1014"/>
          <cell r="R1014"/>
          <cell r="S1014"/>
          <cell r="T1014"/>
          <cell r="U1014">
            <v>9</v>
          </cell>
          <cell r="V1014" t="str">
            <v>Run to Failure</v>
          </cell>
          <cell r="W1014"/>
        </row>
        <row r="1015">
          <cell r="D1015" t="str">
            <v>MEM-PRO-013-BLD-AHU-2750</v>
          </cell>
          <cell r="E1015" t="str">
            <v>MP3 DRYER TOWER 2ND FLOOR TEMPERATURE</v>
          </cell>
          <cell r="F1015" t="str">
            <v>P3</v>
          </cell>
          <cell r="G1015" t="str">
            <v>Buildings, Grounds &amp; lights</v>
          </cell>
          <cell r="H1015" t="str">
            <v>HVAC / AIR HANDLING UNIT</v>
          </cell>
          <cell r="I1015" t="str">
            <v>Temperature Sensor Thermal Rad</v>
          </cell>
          <cell r="J1015"/>
          <cell r="K1015"/>
          <cell r="L1015"/>
          <cell r="M1015"/>
          <cell r="N1015"/>
          <cell r="O1015"/>
          <cell r="P1015"/>
          <cell r="Q1015"/>
          <cell r="R1015"/>
          <cell r="S1015"/>
          <cell r="T1015"/>
          <cell r="U1015">
            <v>9</v>
          </cell>
          <cell r="V1015" t="str">
            <v>Run to Failure</v>
          </cell>
          <cell r="W1015"/>
        </row>
        <row r="1016">
          <cell r="D1016" t="str">
            <v>MEM-PRO-013-BLD-AHU-2751</v>
          </cell>
          <cell r="E1016" t="str">
            <v>MP3 DRYER TOWER TOP FLOOR TEMPERATURE</v>
          </cell>
          <cell r="F1016" t="str">
            <v>P3</v>
          </cell>
          <cell r="G1016" t="str">
            <v>Buildings, Grounds &amp; lights</v>
          </cell>
          <cell r="H1016" t="str">
            <v>HVAC / AIR HANDLING UNIT</v>
          </cell>
          <cell r="I1016" t="str">
            <v>Temperature Sensor Thermal Rad</v>
          </cell>
          <cell r="J1016"/>
          <cell r="K1016"/>
          <cell r="L1016"/>
          <cell r="M1016"/>
          <cell r="N1016"/>
          <cell r="O1016"/>
          <cell r="P1016"/>
          <cell r="Q1016"/>
          <cell r="R1016"/>
          <cell r="S1016"/>
          <cell r="T1016"/>
          <cell r="U1016">
            <v>9</v>
          </cell>
          <cell r="V1016" t="str">
            <v>Run to Failure</v>
          </cell>
          <cell r="W1016"/>
        </row>
        <row r="1017">
          <cell r="D1017" t="str">
            <v>MEM-PRO-013-BLD-AHU-9056</v>
          </cell>
          <cell r="E1017" t="str">
            <v>MP3-TOWER BOTTOM UNIT HEATER</v>
          </cell>
          <cell r="F1017" t="str">
            <v>P3</v>
          </cell>
          <cell r="G1017" t="str">
            <v>Buildings, Grounds &amp; lights</v>
          </cell>
          <cell r="H1017" t="str">
            <v>HVAC / AIR HANDLING UNIT</v>
          </cell>
          <cell r="I1017" t="str">
            <v>Heater, Fired</v>
          </cell>
          <cell r="J1017"/>
          <cell r="K1017"/>
          <cell r="L1017"/>
          <cell r="M1017"/>
          <cell r="N1017"/>
          <cell r="O1017"/>
          <cell r="P1017"/>
          <cell r="Q1017"/>
          <cell r="R1017"/>
          <cell r="S1017"/>
          <cell r="T1017"/>
          <cell r="U1017">
            <v>9</v>
          </cell>
          <cell r="V1017" t="str">
            <v>Run to Failure</v>
          </cell>
          <cell r="W1017"/>
        </row>
        <row r="1018">
          <cell r="D1018" t="str">
            <v>MEM-PRO-013-BLD-AHU-9057</v>
          </cell>
          <cell r="E1018" t="str">
            <v>MP3-STAIRWELL UNIT HEATER</v>
          </cell>
          <cell r="F1018" t="str">
            <v>P3</v>
          </cell>
          <cell r="G1018" t="str">
            <v>Buildings, Grounds &amp; lights</v>
          </cell>
          <cell r="H1018" t="str">
            <v>HVAC / AIR HANDLING UNIT</v>
          </cell>
          <cell r="I1018"/>
          <cell r="J1018"/>
          <cell r="K1018"/>
          <cell r="L1018"/>
          <cell r="M1018"/>
          <cell r="N1018"/>
          <cell r="O1018"/>
          <cell r="P1018"/>
          <cell r="Q1018"/>
          <cell r="R1018"/>
          <cell r="S1018"/>
          <cell r="T1018"/>
          <cell r="U1018">
            <v>9</v>
          </cell>
          <cell r="V1018" t="str">
            <v>Run to Failure</v>
          </cell>
          <cell r="W1018"/>
        </row>
        <row r="1019">
          <cell r="D1019" t="str">
            <v>MEM-PRO-013-PCP-PCT-0083</v>
          </cell>
          <cell r="E1019" t="str">
            <v>MP3B-PRECIPITATION TANK</v>
          </cell>
          <cell r="F1019" t="str">
            <v>P3</v>
          </cell>
          <cell r="G1019" t="str">
            <v>PRECIPITATION</v>
          </cell>
          <cell r="H1019" t="str">
            <v>PRECIPITATION STORAGE</v>
          </cell>
          <cell r="I1019" t="str">
            <v>Tank</v>
          </cell>
          <cell r="J1019"/>
          <cell r="K1019"/>
          <cell r="L1019"/>
          <cell r="M1019"/>
          <cell r="N1019"/>
          <cell r="O1019"/>
          <cell r="P1019"/>
          <cell r="Q1019"/>
          <cell r="R1019"/>
          <cell r="S1019"/>
          <cell r="T1019" t="str">
            <v>24-MTH I/E MP3B PRECIP TK LVL XMTR</v>
          </cell>
          <cell r="U1019">
            <v>8</v>
          </cell>
          <cell r="V1019" t="str">
            <v>Stratagy</v>
          </cell>
          <cell r="W1019"/>
        </row>
        <row r="1020">
          <cell r="D1020" t="str">
            <v>MEM-PRO-013-BLD-AHU-9063</v>
          </cell>
          <cell r="E1020" t="str">
            <v>MSS-FEED DRYER CONTROL ROOM HEAT UNIT</v>
          </cell>
          <cell r="F1020" t="str">
            <v>P3</v>
          </cell>
          <cell r="G1020" t="str">
            <v>Buildings, Grounds &amp; lights</v>
          </cell>
          <cell r="H1020" t="str">
            <v>HVAC / AIR HANDLING UNIT</v>
          </cell>
          <cell r="I1020" t="str">
            <v>Dryer, Electrical</v>
          </cell>
          <cell r="J1020"/>
          <cell r="K1020"/>
          <cell r="L1020"/>
          <cell r="M1020"/>
          <cell r="N1020"/>
          <cell r="O1020"/>
          <cell r="P1020"/>
          <cell r="Q1020"/>
          <cell r="R1020"/>
          <cell r="S1020"/>
          <cell r="T1020"/>
          <cell r="U1020">
            <v>9</v>
          </cell>
          <cell r="V1020" t="str">
            <v>Run to Failure</v>
          </cell>
          <cell r="W1020"/>
        </row>
        <row r="1021">
          <cell r="D1021" t="str">
            <v>MEM-PRO-013-BLD-AHU-9090</v>
          </cell>
          <cell r="E1021" t="str">
            <v>MMDU-MCC GRINDING TOWER (CEILING) UNIT</v>
          </cell>
          <cell r="F1021" t="str">
            <v>P3</v>
          </cell>
          <cell r="G1021" t="str">
            <v>Buildings, Grounds &amp; lights</v>
          </cell>
          <cell r="H1021" t="str">
            <v>HVAC / AIR HANDLING UNIT</v>
          </cell>
          <cell r="I1021"/>
          <cell r="J1021"/>
          <cell r="K1021"/>
          <cell r="L1021"/>
          <cell r="M1021"/>
          <cell r="N1021"/>
          <cell r="O1021"/>
          <cell r="P1021"/>
          <cell r="Q1021"/>
          <cell r="R1021"/>
          <cell r="S1021"/>
          <cell r="T1021"/>
          <cell r="U1021">
            <v>9</v>
          </cell>
          <cell r="V1021" t="str">
            <v>Run to Failure</v>
          </cell>
          <cell r="W1021"/>
        </row>
        <row r="1022">
          <cell r="D1022" t="str">
            <v>MEM-PRO-013-BLD-AHU-9091</v>
          </cell>
          <cell r="E1022" t="str">
            <v>MP3B CURD-MCC 1ST FLOOR UNIT</v>
          </cell>
          <cell r="F1022" t="str">
            <v>P3</v>
          </cell>
          <cell r="G1022" t="str">
            <v>Buildings, Grounds &amp; lights</v>
          </cell>
          <cell r="H1022" t="str">
            <v>HVAC / AIR HANDLING UNIT</v>
          </cell>
          <cell r="I1022" t="str">
            <v>HVAC</v>
          </cell>
          <cell r="J1022"/>
          <cell r="K1022"/>
          <cell r="L1022"/>
          <cell r="M1022"/>
          <cell r="N1022"/>
          <cell r="O1022"/>
          <cell r="P1022"/>
          <cell r="Q1022"/>
          <cell r="R1022"/>
          <cell r="S1022"/>
          <cell r="T1022"/>
          <cell r="U1022">
            <v>9</v>
          </cell>
          <cell r="V1022" t="str">
            <v>Run to Failure</v>
          </cell>
          <cell r="W1022"/>
        </row>
        <row r="1023">
          <cell r="D1023" t="str">
            <v>MEM-PRO-013-BLD-AHU-9101</v>
          </cell>
          <cell r="E1023" t="str">
            <v>MP3A-CURD MCC UNIT</v>
          </cell>
          <cell r="F1023" t="str">
            <v>P3</v>
          </cell>
          <cell r="G1023" t="str">
            <v>Buildings, Grounds &amp; lights</v>
          </cell>
          <cell r="H1023" t="str">
            <v>HVAC / AIR HANDLING UNIT</v>
          </cell>
          <cell r="I1023"/>
          <cell r="J1023"/>
          <cell r="K1023"/>
          <cell r="L1023"/>
          <cell r="M1023"/>
          <cell r="N1023"/>
          <cell r="O1023"/>
          <cell r="P1023"/>
          <cell r="Q1023"/>
          <cell r="R1023"/>
          <cell r="S1023"/>
          <cell r="T1023"/>
          <cell r="U1023">
            <v>9</v>
          </cell>
          <cell r="V1023" t="str">
            <v>Run to Failure</v>
          </cell>
          <cell r="W1023"/>
        </row>
        <row r="1024">
          <cell r="D1024" t="str">
            <v>MEM-PRO-013-PCP-PCT-0084</v>
          </cell>
          <cell r="E1024" t="str">
            <v>MP3B-PRECIPITATION TANK DISCH PUMP</v>
          </cell>
          <cell r="F1024" t="str">
            <v>P3</v>
          </cell>
          <cell r="G1024" t="str">
            <v>PRECIPITATION</v>
          </cell>
          <cell r="H1024" t="str">
            <v>PRECIPITATION STORAGE</v>
          </cell>
          <cell r="I1024" t="str">
            <v>Motor AC</v>
          </cell>
          <cell r="J1024"/>
          <cell r="K1024"/>
          <cell r="L1024" t="str">
            <v>Keep</v>
          </cell>
          <cell r="M1024"/>
          <cell r="N1024"/>
          <cell r="O1024"/>
          <cell r="P1024"/>
          <cell r="Q1024"/>
          <cell r="R1024"/>
          <cell r="S1024"/>
          <cell r="T1024"/>
          <cell r="U1024">
            <v>8</v>
          </cell>
          <cell r="V1024" t="str">
            <v>Stratagy</v>
          </cell>
          <cell r="W1024">
            <v>6</v>
          </cell>
        </row>
        <row r="1025">
          <cell r="D1025" t="str">
            <v>MEM-PRO-013-WSH-CWH-0085</v>
          </cell>
          <cell r="E1025" t="str">
            <v>MP3B-#1 WASHING CENTRIFUGE</v>
          </cell>
          <cell r="F1025" t="str">
            <v>P3</v>
          </cell>
          <cell r="G1025" t="str">
            <v>WASHING</v>
          </cell>
          <cell r="H1025" t="str">
            <v>CURD WASHING</v>
          </cell>
          <cell r="I1025" t="str">
            <v>Centrifuge</v>
          </cell>
          <cell r="J1025" t="str">
            <v>CENTRIGUGE</v>
          </cell>
          <cell r="K1025" t="str">
            <v>NORTH PLANT-1- SWQ</v>
          </cell>
          <cell r="L1025" t="str">
            <v>Keep</v>
          </cell>
          <cell r="M1025"/>
          <cell r="N1025"/>
          <cell r="O1025"/>
          <cell r="P1025" t="str">
            <v>Yes</v>
          </cell>
          <cell r="Q1025"/>
          <cell r="R1025"/>
          <cell r="S1025"/>
          <cell r="T1025" t="str">
            <v>12-MTH I/E PM MP3C MET #1 C-30 VIB SW</v>
          </cell>
          <cell r="U1025">
            <v>6</v>
          </cell>
          <cell r="V1025" t="str">
            <v>Stratagy</v>
          </cell>
          <cell r="W1025"/>
        </row>
        <row r="1026">
          <cell r="D1026" t="str">
            <v>MEM-PRO-013-WSH-CWH-0086</v>
          </cell>
          <cell r="E1026" t="str">
            <v>MP3B-#2 WASHING CENTRIFUGE</v>
          </cell>
          <cell r="F1026" t="str">
            <v>P3</v>
          </cell>
          <cell r="G1026" t="str">
            <v>WASHING</v>
          </cell>
          <cell r="H1026" t="str">
            <v>CURD WASHING</v>
          </cell>
          <cell r="I1026" t="str">
            <v>Motor AC</v>
          </cell>
          <cell r="J1026" t="str">
            <v>Centrifuge</v>
          </cell>
          <cell r="K1026" t="str">
            <v>NORTH PLANT-1- SWQ</v>
          </cell>
          <cell r="L1026" t="str">
            <v>Keep</v>
          </cell>
          <cell r="M1026"/>
          <cell r="N1026"/>
          <cell r="O1026"/>
          <cell r="P1026" t="str">
            <v>Yes</v>
          </cell>
          <cell r="Q1026"/>
          <cell r="R1026"/>
          <cell r="S1026"/>
          <cell r="T1026" t="str">
            <v>12-MTH I/E PM MP3C MET #3 C-30 VIB SW</v>
          </cell>
          <cell r="U1026">
            <v>6</v>
          </cell>
          <cell r="V1026" t="str">
            <v>Stratagy</v>
          </cell>
          <cell r="W1026"/>
        </row>
        <row r="1027">
          <cell r="D1027" t="str">
            <v>MEM-PRO-013-WSH-CWH-0087</v>
          </cell>
          <cell r="E1027" t="str">
            <v>MP3B-#3 WASHING CENTRIFUGE</v>
          </cell>
          <cell r="F1027" t="str">
            <v>P3</v>
          </cell>
          <cell r="G1027" t="str">
            <v>WASHING</v>
          </cell>
          <cell r="H1027" t="str">
            <v>CURD WASHING</v>
          </cell>
          <cell r="I1027" t="str">
            <v>Motor AC</v>
          </cell>
          <cell r="J1027" t="str">
            <v>Centrifuge</v>
          </cell>
          <cell r="K1027" t="str">
            <v>NORTH PLANT-1- SWQ</v>
          </cell>
          <cell r="L1027" t="str">
            <v>Keep</v>
          </cell>
          <cell r="M1027"/>
          <cell r="N1027"/>
          <cell r="O1027"/>
          <cell r="P1027" t="str">
            <v>Yes</v>
          </cell>
          <cell r="Q1027"/>
          <cell r="R1027"/>
          <cell r="S1027"/>
          <cell r="T1027" t="str">
            <v>12-MTH I/E MP3C B-N #2 C-30 VIB SW</v>
          </cell>
          <cell r="U1027">
            <v>6</v>
          </cell>
          <cell r="V1027" t="str">
            <v>Stratagy</v>
          </cell>
          <cell r="W1027"/>
        </row>
        <row r="1028">
          <cell r="D1028" t="str">
            <v>MEM-PRO-013-PCP-PCT-0090</v>
          </cell>
          <cell r="E1028" t="str">
            <v>MP3B-PRECIPITATION TANK AGITATOR</v>
          </cell>
          <cell r="F1028" t="str">
            <v>P3</v>
          </cell>
          <cell r="G1028" t="str">
            <v>PRECIPITATION</v>
          </cell>
          <cell r="H1028" t="str">
            <v>PRECIPITATION STORAGE</v>
          </cell>
          <cell r="I1028" t="str">
            <v>Motor AC</v>
          </cell>
          <cell r="J1028"/>
          <cell r="K1028"/>
          <cell r="L1028"/>
          <cell r="M1028"/>
          <cell r="N1028"/>
          <cell r="O1028"/>
          <cell r="P1028"/>
          <cell r="Q1028"/>
          <cell r="R1028"/>
          <cell r="S1028"/>
          <cell r="T1028"/>
          <cell r="U1028">
            <v>9</v>
          </cell>
          <cell r="V1028" t="str">
            <v>Run to Failure</v>
          </cell>
          <cell r="W1028"/>
        </row>
        <row r="1029">
          <cell r="D1029" t="str">
            <v>MEM-PRO-013-BLD-AHU-9058</v>
          </cell>
          <cell r="E1029" t="str">
            <v>MP3B-PACKAGING HVAC UNIT</v>
          </cell>
          <cell r="F1029" t="str">
            <v>P3</v>
          </cell>
          <cell r="G1029" t="str">
            <v>Buildings, Grounds &amp; lights</v>
          </cell>
          <cell r="H1029" t="str">
            <v>HVAC / AIR HANDLING UNIT</v>
          </cell>
          <cell r="I1029" t="str">
            <v>Air Cooling Unit</v>
          </cell>
          <cell r="J1029"/>
          <cell r="K1029"/>
          <cell r="L1029"/>
          <cell r="M1029"/>
          <cell r="N1029"/>
          <cell r="O1029"/>
          <cell r="P1029"/>
          <cell r="Q1029"/>
          <cell r="R1029"/>
          <cell r="S1029"/>
          <cell r="T1029"/>
          <cell r="U1029">
            <v>9</v>
          </cell>
          <cell r="V1029" t="str">
            <v>Run to Failure</v>
          </cell>
          <cell r="W1029"/>
        </row>
        <row r="1030">
          <cell r="D1030" t="str">
            <v>MEM-PRO-013-BLD-AHU-9150</v>
          </cell>
          <cell r="E1030" t="str">
            <v>MP3B-DRYER MCC AC UNIT</v>
          </cell>
          <cell r="F1030" t="str">
            <v>P3</v>
          </cell>
          <cell r="G1030" t="str">
            <v>Buildings, Grounds &amp; lights</v>
          </cell>
          <cell r="H1030" t="str">
            <v>HVAC / AIR HANDLING UNIT</v>
          </cell>
          <cell r="I1030" t="str">
            <v>HVAC Unit</v>
          </cell>
          <cell r="J1030"/>
          <cell r="K1030"/>
          <cell r="L1030"/>
          <cell r="M1030"/>
          <cell r="N1030"/>
          <cell r="O1030"/>
          <cell r="P1030"/>
          <cell r="Q1030"/>
          <cell r="R1030"/>
          <cell r="S1030"/>
          <cell r="T1030"/>
          <cell r="U1030">
            <v>9</v>
          </cell>
          <cell r="V1030" t="str">
            <v>Run to Failure</v>
          </cell>
          <cell r="W1030"/>
        </row>
        <row r="1031">
          <cell r="D1031" t="str">
            <v>MEM-PRO-013-BLD-AHU-9152</v>
          </cell>
          <cell r="E1031" t="str">
            <v>MP3B-LOUVER/COUNTERBAL'D DAMPER</v>
          </cell>
          <cell r="F1031" t="str">
            <v>P3</v>
          </cell>
          <cell r="G1031" t="str">
            <v>Buildings, Grounds &amp; lights</v>
          </cell>
          <cell r="H1031" t="str">
            <v>HVAC / AIR HANDLING UNIT</v>
          </cell>
          <cell r="I1031"/>
          <cell r="J1031"/>
          <cell r="K1031"/>
          <cell r="L1031"/>
          <cell r="M1031"/>
          <cell r="N1031"/>
          <cell r="O1031"/>
          <cell r="P1031"/>
          <cell r="Q1031"/>
          <cell r="R1031"/>
          <cell r="S1031"/>
          <cell r="T1031"/>
          <cell r="U1031">
            <v>9</v>
          </cell>
          <cell r="V1031" t="str">
            <v>Run to Failure</v>
          </cell>
          <cell r="W1031"/>
        </row>
        <row r="1032">
          <cell r="D1032" t="str">
            <v>MEM-PRO-013-BLD-AHU-9153</v>
          </cell>
          <cell r="E1032" t="str">
            <v>MP3B-LOUVER/COUNTERBAL'D DAMPER</v>
          </cell>
          <cell r="F1032" t="str">
            <v>P3</v>
          </cell>
          <cell r="G1032" t="str">
            <v>Buildings, Grounds &amp; lights</v>
          </cell>
          <cell r="H1032" t="str">
            <v>HVAC / AIR HANDLING UNIT</v>
          </cell>
          <cell r="I1032"/>
          <cell r="J1032"/>
          <cell r="K1032"/>
          <cell r="L1032"/>
          <cell r="M1032"/>
          <cell r="N1032"/>
          <cell r="O1032"/>
          <cell r="P1032"/>
          <cell r="Q1032"/>
          <cell r="R1032"/>
          <cell r="S1032"/>
          <cell r="T1032"/>
          <cell r="U1032">
            <v>9</v>
          </cell>
          <cell r="V1032" t="str">
            <v>Run to Failure</v>
          </cell>
          <cell r="W1032"/>
        </row>
        <row r="1033">
          <cell r="D1033" t="str">
            <v>MEM-PRO-013-BLD-AHU-9154</v>
          </cell>
          <cell r="E1033" t="str">
            <v>MP3B-LOUVER/COUNTERBAL'D DAMPER</v>
          </cell>
          <cell r="F1033" t="str">
            <v>P3</v>
          </cell>
          <cell r="G1033" t="str">
            <v>Buildings, Grounds &amp; lights</v>
          </cell>
          <cell r="H1033" t="str">
            <v>HVAC / AIR HANDLING UNIT</v>
          </cell>
          <cell r="I1033"/>
          <cell r="J1033"/>
          <cell r="K1033"/>
          <cell r="L1033"/>
          <cell r="M1033"/>
          <cell r="N1033"/>
          <cell r="O1033"/>
          <cell r="P1033"/>
          <cell r="Q1033"/>
          <cell r="R1033"/>
          <cell r="S1033"/>
          <cell r="T1033"/>
          <cell r="U1033">
            <v>9</v>
          </cell>
          <cell r="V1033" t="str">
            <v>Run to Failure</v>
          </cell>
          <cell r="W1033"/>
        </row>
        <row r="1034">
          <cell r="D1034" t="str">
            <v>MEM-PRO-013-BLD-AHU-9155</v>
          </cell>
          <cell r="E1034" t="str">
            <v>MP3B-LOUVER/COUNTERBAL'D DAMPER</v>
          </cell>
          <cell r="F1034" t="str">
            <v>P3</v>
          </cell>
          <cell r="G1034" t="str">
            <v>Buildings, Grounds &amp; lights</v>
          </cell>
          <cell r="H1034" t="str">
            <v>HVAC / AIR HANDLING UNIT</v>
          </cell>
          <cell r="I1034"/>
          <cell r="J1034"/>
          <cell r="K1034"/>
          <cell r="L1034"/>
          <cell r="M1034"/>
          <cell r="N1034"/>
          <cell r="O1034"/>
          <cell r="P1034"/>
          <cell r="Q1034"/>
          <cell r="R1034"/>
          <cell r="S1034"/>
          <cell r="T1034"/>
          <cell r="U1034">
            <v>9</v>
          </cell>
          <cell r="V1034" t="str">
            <v>Run to Failure</v>
          </cell>
          <cell r="W1034"/>
        </row>
        <row r="1035">
          <cell r="D1035" t="str">
            <v>MEM-PRO-013-BLD-AHU-9156</v>
          </cell>
          <cell r="E1035" t="str">
            <v>MP3B-LOUVER/COUNTERBAL'D DAMPER</v>
          </cell>
          <cell r="F1035" t="str">
            <v>P3</v>
          </cell>
          <cell r="G1035" t="str">
            <v>Buildings, Grounds &amp; lights</v>
          </cell>
          <cell r="H1035" t="str">
            <v>HVAC / AIR HANDLING UNIT</v>
          </cell>
          <cell r="I1035"/>
          <cell r="J1035"/>
          <cell r="K1035"/>
          <cell r="L1035"/>
          <cell r="M1035"/>
          <cell r="N1035"/>
          <cell r="O1035"/>
          <cell r="P1035"/>
          <cell r="Q1035"/>
          <cell r="R1035"/>
          <cell r="S1035"/>
          <cell r="T1035"/>
          <cell r="U1035">
            <v>9</v>
          </cell>
          <cell r="V1035" t="str">
            <v>Run to Failure</v>
          </cell>
          <cell r="W1035"/>
        </row>
        <row r="1036">
          <cell r="D1036" t="str">
            <v>MEM-PRO-013-BLD-AHU-9157</v>
          </cell>
          <cell r="E1036" t="str">
            <v>MP3B-LOUVER/COUNTERBAL'D DAMPER</v>
          </cell>
          <cell r="F1036" t="str">
            <v>P3</v>
          </cell>
          <cell r="G1036" t="str">
            <v>Buildings, Grounds &amp; lights</v>
          </cell>
          <cell r="H1036" t="str">
            <v>HVAC / AIR HANDLING UNIT</v>
          </cell>
          <cell r="I1036"/>
          <cell r="J1036"/>
          <cell r="K1036"/>
          <cell r="L1036"/>
          <cell r="M1036"/>
          <cell r="N1036"/>
          <cell r="O1036"/>
          <cell r="P1036"/>
          <cell r="Q1036"/>
          <cell r="R1036"/>
          <cell r="S1036"/>
          <cell r="T1036"/>
          <cell r="U1036">
            <v>9</v>
          </cell>
          <cell r="V1036" t="str">
            <v>Run to Failure</v>
          </cell>
          <cell r="W1036"/>
        </row>
        <row r="1037">
          <cell r="D1037" t="str">
            <v>MEM-PRO-013-BLD-AHU-9158</v>
          </cell>
          <cell r="E1037" t="str">
            <v>MP3B-LOUVER/COUNTERBAL'D DAMPER</v>
          </cell>
          <cell r="F1037" t="str">
            <v>P3</v>
          </cell>
          <cell r="G1037" t="str">
            <v>Buildings, Grounds &amp; lights</v>
          </cell>
          <cell r="H1037" t="str">
            <v>HVAC / AIR HANDLING UNIT</v>
          </cell>
          <cell r="I1037"/>
          <cell r="J1037"/>
          <cell r="K1037"/>
          <cell r="L1037"/>
          <cell r="M1037"/>
          <cell r="N1037"/>
          <cell r="O1037"/>
          <cell r="P1037"/>
          <cell r="Q1037"/>
          <cell r="R1037"/>
          <cell r="S1037"/>
          <cell r="T1037"/>
          <cell r="U1037">
            <v>9</v>
          </cell>
          <cell r="V1037" t="str">
            <v>Run to Failure</v>
          </cell>
          <cell r="W1037"/>
        </row>
        <row r="1038">
          <cell r="D1038" t="str">
            <v>MEM-PRO-013-BLD-AHU-9159</v>
          </cell>
          <cell r="E1038" t="str">
            <v>MP3B-LOUVER/COUNTERBAL'D DAMPER</v>
          </cell>
          <cell r="F1038" t="str">
            <v>P3</v>
          </cell>
          <cell r="G1038" t="str">
            <v>Buildings, Grounds &amp; lights</v>
          </cell>
          <cell r="H1038" t="str">
            <v>HVAC / AIR HANDLING UNIT</v>
          </cell>
          <cell r="I1038"/>
          <cell r="J1038"/>
          <cell r="K1038"/>
          <cell r="L1038"/>
          <cell r="M1038"/>
          <cell r="N1038"/>
          <cell r="O1038"/>
          <cell r="P1038"/>
          <cell r="Q1038"/>
          <cell r="R1038"/>
          <cell r="S1038"/>
          <cell r="T1038"/>
          <cell r="U1038">
            <v>9</v>
          </cell>
          <cell r="V1038" t="str">
            <v>Run to Failure</v>
          </cell>
          <cell r="W1038"/>
        </row>
        <row r="1039">
          <cell r="D1039" t="str">
            <v>MEM-PRO-013-BLD-AHU-9160</v>
          </cell>
          <cell r="E1039" t="str">
            <v>MP3B-LOUVER/COUNTERBAL'D DAMPER</v>
          </cell>
          <cell r="F1039" t="str">
            <v>P3</v>
          </cell>
          <cell r="G1039" t="str">
            <v>Buildings, Grounds &amp; lights</v>
          </cell>
          <cell r="H1039" t="str">
            <v>HVAC / AIR HANDLING UNIT</v>
          </cell>
          <cell r="I1039"/>
          <cell r="J1039"/>
          <cell r="K1039"/>
          <cell r="L1039"/>
          <cell r="M1039"/>
          <cell r="N1039"/>
          <cell r="O1039"/>
          <cell r="P1039"/>
          <cell r="Q1039"/>
          <cell r="R1039"/>
          <cell r="S1039"/>
          <cell r="T1039"/>
          <cell r="U1039">
            <v>9</v>
          </cell>
          <cell r="V1039" t="str">
            <v>Run to Failure</v>
          </cell>
          <cell r="W1039"/>
        </row>
        <row r="1040">
          <cell r="D1040" t="str">
            <v>MEM-PRO-013-BLD-AHU-9161</v>
          </cell>
          <cell r="E1040" t="str">
            <v>MP3A-LOUVER/COUNTERBALANCE DAMPER</v>
          </cell>
          <cell r="F1040" t="str">
            <v>P3</v>
          </cell>
          <cell r="G1040" t="str">
            <v>Buildings, Grounds &amp; lights</v>
          </cell>
          <cell r="H1040" t="str">
            <v>HVAC / AIR HANDLING UNIT</v>
          </cell>
          <cell r="I1040"/>
          <cell r="J1040"/>
          <cell r="K1040"/>
          <cell r="L1040"/>
          <cell r="M1040"/>
          <cell r="N1040"/>
          <cell r="O1040"/>
          <cell r="P1040"/>
          <cell r="Q1040"/>
          <cell r="R1040"/>
          <cell r="S1040"/>
          <cell r="T1040"/>
          <cell r="U1040">
            <v>9</v>
          </cell>
          <cell r="V1040" t="str">
            <v>Run to Failure</v>
          </cell>
          <cell r="W1040"/>
        </row>
        <row r="1041">
          <cell r="D1041" t="str">
            <v>MEM-PRO-013-BLD-AHU-9162</v>
          </cell>
          <cell r="E1041" t="str">
            <v>MP3A-LOUVER/COUNTERBALANCE DAMPER</v>
          </cell>
          <cell r="F1041" t="str">
            <v>P3</v>
          </cell>
          <cell r="G1041" t="str">
            <v>Buildings, Grounds &amp; lights</v>
          </cell>
          <cell r="H1041" t="str">
            <v>HVAC / AIR HANDLING UNIT</v>
          </cell>
          <cell r="I1041"/>
          <cell r="J1041"/>
          <cell r="K1041"/>
          <cell r="L1041"/>
          <cell r="M1041"/>
          <cell r="N1041"/>
          <cell r="O1041"/>
          <cell r="P1041"/>
          <cell r="Q1041"/>
          <cell r="R1041"/>
          <cell r="S1041"/>
          <cell r="T1041"/>
          <cell r="U1041">
            <v>9</v>
          </cell>
          <cell r="V1041" t="str">
            <v>Run to Failure</v>
          </cell>
          <cell r="W1041"/>
        </row>
        <row r="1042">
          <cell r="D1042" t="str">
            <v>MEM-PRO-013-BLD-AHU-9163</v>
          </cell>
          <cell r="E1042" t="str">
            <v>MP3A-LOUVER/COUNTERBALANCE DAMPER</v>
          </cell>
          <cell r="F1042" t="str">
            <v>P3</v>
          </cell>
          <cell r="G1042" t="str">
            <v>Buildings, Grounds &amp; lights</v>
          </cell>
          <cell r="H1042" t="str">
            <v>HVAC / AIR HANDLING UNIT</v>
          </cell>
          <cell r="I1042"/>
          <cell r="J1042"/>
          <cell r="K1042"/>
          <cell r="L1042"/>
          <cell r="M1042"/>
          <cell r="N1042"/>
          <cell r="O1042"/>
          <cell r="P1042"/>
          <cell r="Q1042"/>
          <cell r="R1042"/>
          <cell r="S1042"/>
          <cell r="T1042"/>
          <cell r="U1042">
            <v>9</v>
          </cell>
          <cell r="V1042" t="str">
            <v>Run to Failure</v>
          </cell>
          <cell r="W1042"/>
        </row>
        <row r="1043">
          <cell r="D1043" t="str">
            <v>MEM-PRO-013-BLD-AHU-9164</v>
          </cell>
          <cell r="E1043" t="str">
            <v>MP3A-LOUVER/COUNTERBALANCE DAMPER</v>
          </cell>
          <cell r="F1043" t="str">
            <v>P3</v>
          </cell>
          <cell r="G1043" t="str">
            <v>Buildings, Grounds &amp; lights</v>
          </cell>
          <cell r="H1043" t="str">
            <v>HVAC / AIR HANDLING UNIT</v>
          </cell>
          <cell r="I1043"/>
          <cell r="J1043"/>
          <cell r="K1043"/>
          <cell r="L1043"/>
          <cell r="M1043"/>
          <cell r="N1043"/>
          <cell r="O1043"/>
          <cell r="P1043"/>
          <cell r="Q1043"/>
          <cell r="R1043"/>
          <cell r="S1043"/>
          <cell r="T1043"/>
          <cell r="U1043">
            <v>9</v>
          </cell>
          <cell r="V1043" t="str">
            <v>Run to Failure</v>
          </cell>
          <cell r="W1043"/>
        </row>
        <row r="1044">
          <cell r="D1044" t="str">
            <v>MEM-PRO-013-BLD-AHU-9165</v>
          </cell>
          <cell r="E1044" t="str">
            <v>MP3A-LOUVER/COUNTERBALANCE DAMPER</v>
          </cell>
          <cell r="F1044" t="str">
            <v>P3</v>
          </cell>
          <cell r="G1044" t="str">
            <v>Buildings, Grounds &amp; lights</v>
          </cell>
          <cell r="H1044" t="str">
            <v>HVAC / AIR HANDLING UNIT</v>
          </cell>
          <cell r="I1044"/>
          <cell r="J1044"/>
          <cell r="K1044"/>
          <cell r="L1044"/>
          <cell r="M1044"/>
          <cell r="N1044"/>
          <cell r="O1044"/>
          <cell r="P1044"/>
          <cell r="Q1044"/>
          <cell r="R1044"/>
          <cell r="S1044"/>
          <cell r="T1044"/>
          <cell r="U1044">
            <v>9</v>
          </cell>
          <cell r="V1044" t="str">
            <v>Run to Failure</v>
          </cell>
          <cell r="W1044"/>
        </row>
        <row r="1045">
          <cell r="D1045" t="str">
            <v>MEM-PRO-013-BLD-AHU-9175</v>
          </cell>
          <cell r="E1045" t="str">
            <v>MSS-MN PLT FEED DRYER CONTROL RM UNIT</v>
          </cell>
          <cell r="F1045" t="str">
            <v>P3</v>
          </cell>
          <cell r="G1045" t="str">
            <v>Buildings, Grounds &amp; lights</v>
          </cell>
          <cell r="H1045" t="str">
            <v>HVAC / AIR HANDLING UNIT</v>
          </cell>
          <cell r="I1045"/>
          <cell r="J1045"/>
          <cell r="K1045"/>
          <cell r="L1045"/>
          <cell r="M1045"/>
          <cell r="N1045"/>
          <cell r="O1045"/>
          <cell r="P1045"/>
          <cell r="Q1045"/>
          <cell r="R1045"/>
          <cell r="S1045"/>
          <cell r="T1045"/>
          <cell r="U1045">
            <v>9</v>
          </cell>
          <cell r="V1045" t="str">
            <v>Run to Failure</v>
          </cell>
          <cell r="W1045"/>
        </row>
        <row r="1046">
          <cell r="D1046" t="str">
            <v>MEM-PRO-013-BLD-AHU-9141</v>
          </cell>
          <cell r="E1046" t="str">
            <v>MP3B - DRY DUCT UNIT HEATER MOTOR</v>
          </cell>
          <cell r="F1046" t="str">
            <v>P3</v>
          </cell>
          <cell r="G1046" t="str">
            <v>Buildings, Grounds &amp; lights</v>
          </cell>
          <cell r="H1046" t="str">
            <v>HVAC / AIR HANDLING UNIT</v>
          </cell>
          <cell r="I1046" t="str">
            <v>Motor AC</v>
          </cell>
          <cell r="J1046"/>
          <cell r="K1046"/>
          <cell r="L1046"/>
          <cell r="M1046"/>
          <cell r="N1046"/>
          <cell r="O1046"/>
          <cell r="P1046"/>
          <cell r="Q1046"/>
          <cell r="R1046"/>
          <cell r="S1046"/>
          <cell r="T1046"/>
          <cell r="U1046">
            <v>9</v>
          </cell>
          <cell r="V1046" t="str">
            <v>Run to Failure</v>
          </cell>
          <cell r="W1046"/>
        </row>
        <row r="1047">
          <cell r="D1047" t="str">
            <v>MEM-PRO-013-BLD-HOI-0342</v>
          </cell>
          <cell r="E1047" t="str">
            <v>MP3B-S DESLUDGER EQUIPMENT 5-TON HOIST</v>
          </cell>
          <cell r="F1047" t="str">
            <v>P3</v>
          </cell>
          <cell r="G1047" t="str">
            <v>Buildings, Grounds &amp; lights</v>
          </cell>
          <cell r="H1047" t="str">
            <v>HOISTING SYSTEMS</v>
          </cell>
          <cell r="I1047" t="str">
            <v>Hoist</v>
          </cell>
          <cell r="J1047"/>
          <cell r="K1047"/>
          <cell r="L1047" t="str">
            <v>check location</v>
          </cell>
          <cell r="M1047"/>
          <cell r="N1047"/>
          <cell r="O1047"/>
          <cell r="P1047"/>
          <cell r="Q1047"/>
          <cell r="R1047"/>
          <cell r="S1047"/>
          <cell r="T1047"/>
          <cell r="U1047">
            <v>8</v>
          </cell>
          <cell r="V1047" t="str">
            <v>Stratagy</v>
          </cell>
          <cell r="W1047"/>
        </row>
        <row r="1048">
          <cell r="D1048" t="str">
            <v>MEM-PRO-013-BLD-HOI-0343</v>
          </cell>
          <cell r="E1048" t="str">
            <v>MP3B-N DESLUDGER EQUIPMENT 5-TON HOIST</v>
          </cell>
          <cell r="F1048" t="str">
            <v>P3</v>
          </cell>
          <cell r="G1048" t="str">
            <v>Buildings, Grounds &amp; lights</v>
          </cell>
          <cell r="H1048" t="str">
            <v>HOISTING SYSTEMS</v>
          </cell>
          <cell r="I1048" t="str">
            <v>Hoist</v>
          </cell>
          <cell r="J1048"/>
          <cell r="K1048"/>
          <cell r="L1048"/>
          <cell r="M1048"/>
          <cell r="N1048"/>
          <cell r="O1048"/>
          <cell r="P1048"/>
          <cell r="Q1048"/>
          <cell r="R1048"/>
          <cell r="S1048"/>
          <cell r="T1048"/>
          <cell r="U1048">
            <v>9</v>
          </cell>
          <cell r="V1048" t="str">
            <v>Run to Failure</v>
          </cell>
          <cell r="W1048"/>
        </row>
        <row r="1049">
          <cell r="D1049" t="str">
            <v>MEM-PRO-013-BLD-HOI-0344</v>
          </cell>
          <cell r="E1049" t="str">
            <v>MP3B-#1-4 SHARP EQUIPMENT 5-TON HOIST</v>
          </cell>
          <cell r="F1049" t="str">
            <v>P3</v>
          </cell>
          <cell r="G1049" t="str">
            <v>Buildings, Grounds &amp; lights</v>
          </cell>
          <cell r="H1049" t="str">
            <v>HOISTING SYSTEMS</v>
          </cell>
          <cell r="I1049" t="str">
            <v>Hoist</v>
          </cell>
          <cell r="J1049"/>
          <cell r="K1049"/>
          <cell r="L1049"/>
          <cell r="M1049"/>
          <cell r="N1049"/>
          <cell r="O1049"/>
          <cell r="P1049"/>
          <cell r="Q1049"/>
          <cell r="R1049"/>
          <cell r="S1049"/>
          <cell r="T1049"/>
          <cell r="U1049">
            <v>9</v>
          </cell>
          <cell r="V1049" t="str">
            <v>Run to Failure</v>
          </cell>
          <cell r="W1049"/>
        </row>
        <row r="1050">
          <cell r="D1050" t="str">
            <v>MEM-PRO-013-BLD-HOI-0345</v>
          </cell>
          <cell r="E1050" t="str">
            <v>MP3B-#5 SHARPLES EQUIPMENT 5-TON HOIST</v>
          </cell>
          <cell r="F1050" t="str">
            <v>P3</v>
          </cell>
          <cell r="G1050" t="str">
            <v>Buildings, Grounds &amp; lights</v>
          </cell>
          <cell r="H1050" t="str">
            <v>HOISTING SYSTEMS</v>
          </cell>
          <cell r="I1050" t="str">
            <v>Hoist</v>
          </cell>
          <cell r="J1050"/>
          <cell r="K1050"/>
          <cell r="L1050"/>
          <cell r="M1050"/>
          <cell r="N1050"/>
          <cell r="O1050"/>
          <cell r="P1050"/>
          <cell r="Q1050"/>
          <cell r="R1050"/>
          <cell r="S1050"/>
          <cell r="T1050"/>
          <cell r="U1050">
            <v>9</v>
          </cell>
          <cell r="V1050" t="str">
            <v>Run to Failure</v>
          </cell>
          <cell r="W1050"/>
        </row>
        <row r="1051">
          <cell r="D1051" t="str">
            <v>MEM-PRO-013-BLD-HOI-0704</v>
          </cell>
          <cell r="E1051" t="str">
            <v>MP3B-CURD CENTRIFUGE 5 TON HOIST</v>
          </cell>
          <cell r="F1051" t="str">
            <v>P3</v>
          </cell>
          <cell r="G1051" t="str">
            <v>Buildings, Grounds &amp; lights</v>
          </cell>
          <cell r="H1051" t="str">
            <v>HOISTING SYSTEMS</v>
          </cell>
          <cell r="I1051"/>
          <cell r="J1051"/>
          <cell r="K1051"/>
          <cell r="L1051"/>
          <cell r="M1051"/>
          <cell r="N1051"/>
          <cell r="O1051"/>
          <cell r="P1051"/>
          <cell r="Q1051"/>
          <cell r="R1051"/>
          <cell r="S1051"/>
          <cell r="T1051"/>
          <cell r="U1051">
            <v>9</v>
          </cell>
          <cell r="V1051" t="str">
            <v>Run to Failure</v>
          </cell>
          <cell r="W1051"/>
        </row>
        <row r="1052">
          <cell r="D1052" t="str">
            <v>MEM-PRO-013-BLD-HOI-2472</v>
          </cell>
          <cell r="E1052" t="str">
            <v>MP3B-DRYER PLUG 2-TON HOIST</v>
          </cell>
          <cell r="F1052" t="str">
            <v>P3</v>
          </cell>
          <cell r="G1052" t="str">
            <v>Buildings, Grounds &amp; lights</v>
          </cell>
          <cell r="H1052" t="str">
            <v>HOISTING SYSTEMS</v>
          </cell>
          <cell r="I1052" t="str">
            <v>Hoist</v>
          </cell>
          <cell r="J1052"/>
          <cell r="K1052"/>
          <cell r="L1052"/>
          <cell r="M1052"/>
          <cell r="N1052"/>
          <cell r="O1052"/>
          <cell r="P1052"/>
          <cell r="Q1052"/>
          <cell r="R1052"/>
          <cell r="S1052"/>
          <cell r="T1052"/>
          <cell r="U1052">
            <v>9</v>
          </cell>
          <cell r="V1052" t="str">
            <v>Run to Failure</v>
          </cell>
          <cell r="W1052"/>
        </row>
        <row r="1053">
          <cell r="D1053" t="str">
            <v>MEM-PRO-013-BLD-AHU-9142</v>
          </cell>
          <cell r="E1053" t="str">
            <v>MP3B - N COLL DUCT UNIT HEATER MOTOR</v>
          </cell>
          <cell r="F1053" t="str">
            <v>P3</v>
          </cell>
          <cell r="G1053" t="str">
            <v>Buildings, Grounds &amp; lights</v>
          </cell>
          <cell r="H1053" t="str">
            <v>HVAC / AIR HANDLING UNIT</v>
          </cell>
          <cell r="I1053" t="str">
            <v>Motor AC</v>
          </cell>
          <cell r="J1053"/>
          <cell r="K1053"/>
          <cell r="L1053"/>
          <cell r="M1053"/>
          <cell r="N1053"/>
          <cell r="O1053"/>
          <cell r="P1053"/>
          <cell r="Q1053"/>
          <cell r="R1053"/>
          <cell r="S1053"/>
          <cell r="T1053"/>
          <cell r="U1053">
            <v>9</v>
          </cell>
          <cell r="V1053" t="str">
            <v>Run to Failure</v>
          </cell>
          <cell r="W1053"/>
        </row>
        <row r="1054">
          <cell r="D1054" t="str">
            <v>MEM-PRO-013-BLD-AHU-9143</v>
          </cell>
          <cell r="E1054" t="str">
            <v>MP3B - S COLL DUCT UNIT HEATER MOTOR</v>
          </cell>
          <cell r="F1054" t="str">
            <v>P3</v>
          </cell>
          <cell r="G1054" t="str">
            <v>Buildings, Grounds &amp; lights</v>
          </cell>
          <cell r="H1054" t="str">
            <v>HVAC / AIR HANDLING UNIT</v>
          </cell>
          <cell r="I1054" t="str">
            <v>Motor AC</v>
          </cell>
          <cell r="J1054"/>
          <cell r="K1054"/>
          <cell r="L1054"/>
          <cell r="M1054"/>
          <cell r="N1054"/>
          <cell r="O1054"/>
          <cell r="P1054"/>
          <cell r="Q1054"/>
          <cell r="R1054"/>
          <cell r="S1054"/>
          <cell r="T1054"/>
          <cell r="U1054">
            <v>9</v>
          </cell>
          <cell r="V1054" t="str">
            <v>Run to Failure</v>
          </cell>
          <cell r="W1054"/>
        </row>
        <row r="1055">
          <cell r="D1055" t="str">
            <v>MEM-PRO-013-BLD-AHU-9146</v>
          </cell>
          <cell r="E1055" t="str">
            <v>MP3B-STAIRWELL PS HOOD SUPPLY FAN</v>
          </cell>
          <cell r="F1055" t="str">
            <v>P3</v>
          </cell>
          <cell r="G1055" t="str">
            <v>Buildings, Grounds &amp; lights</v>
          </cell>
          <cell r="H1055" t="str">
            <v>HVAC / AIR HANDLING UNIT</v>
          </cell>
          <cell r="I1055" t="str">
            <v>Fan</v>
          </cell>
          <cell r="J1055" t="str">
            <v>Fan</v>
          </cell>
          <cell r="K1055" t="str">
            <v>N. Plnt Phase 3 DRYNG TWER</v>
          </cell>
          <cell r="L1055"/>
          <cell r="M1055"/>
          <cell r="N1055"/>
          <cell r="O1055"/>
          <cell r="P1055"/>
          <cell r="Q1055"/>
          <cell r="R1055"/>
          <cell r="S1055"/>
          <cell r="T1055"/>
          <cell r="U1055">
            <v>9</v>
          </cell>
          <cell r="V1055" t="str">
            <v>Run to Failure</v>
          </cell>
          <cell r="W1055"/>
        </row>
        <row r="1056">
          <cell r="D1056" t="str">
            <v>MEM-PRO-013-BLD-HOI-7250</v>
          </cell>
          <cell r="E1056" t="str">
            <v>MP3 CONCENTRATOR HOIST, MEP-5722</v>
          </cell>
          <cell r="F1056" t="str">
            <v>P3</v>
          </cell>
          <cell r="G1056" t="str">
            <v>Buildings, Grounds &amp; lights</v>
          </cell>
          <cell r="H1056" t="str">
            <v>HOISTING SYSTEMS</v>
          </cell>
          <cell r="I1056" t="str">
            <v>Hoist</v>
          </cell>
          <cell r="J1056"/>
          <cell r="K1056"/>
          <cell r="L1056"/>
          <cell r="M1056"/>
          <cell r="N1056"/>
          <cell r="O1056"/>
          <cell r="P1056"/>
          <cell r="Q1056"/>
          <cell r="R1056"/>
          <cell r="S1056"/>
          <cell r="T1056"/>
          <cell r="U1056">
            <v>9</v>
          </cell>
          <cell r="V1056" t="str">
            <v>Run to Failure</v>
          </cell>
          <cell r="W1056"/>
        </row>
        <row r="1057">
          <cell r="D1057" t="str">
            <v>MEM-PRO-013-BLD-HOI-9099</v>
          </cell>
          <cell r="E1057" t="str">
            <v>MP3B-SPRAY DRYER TOWER ELEVATOR/MANLIFT</v>
          </cell>
          <cell r="F1057" t="str">
            <v>P3</v>
          </cell>
          <cell r="G1057" t="str">
            <v>Buildings, Grounds &amp; lights</v>
          </cell>
          <cell r="H1057" t="str">
            <v>HOISTING SYSTEMS</v>
          </cell>
          <cell r="I1057" t="str">
            <v>Hoist</v>
          </cell>
          <cell r="J1057"/>
          <cell r="K1057"/>
          <cell r="L1057"/>
          <cell r="M1057"/>
          <cell r="N1057"/>
          <cell r="O1057"/>
          <cell r="P1057"/>
          <cell r="Q1057"/>
          <cell r="R1057"/>
          <cell r="S1057"/>
          <cell r="T1057"/>
          <cell r="U1057">
            <v>9</v>
          </cell>
          <cell r="V1057" t="str">
            <v>Run to Failure</v>
          </cell>
          <cell r="W1057"/>
        </row>
        <row r="1058">
          <cell r="D1058" t="str">
            <v>MEM-PRO-013-BLD-HOI-9235</v>
          </cell>
          <cell r="E1058" t="str">
            <v>MP3-Hoist - P3 South Decanter Platform</v>
          </cell>
          <cell r="F1058" t="str">
            <v>P3</v>
          </cell>
          <cell r="G1058" t="str">
            <v>Buildings, Grounds &amp; lights</v>
          </cell>
          <cell r="H1058" t="str">
            <v>HOISTING SYSTEMS</v>
          </cell>
          <cell r="I1058" t="str">
            <v>Hoist</v>
          </cell>
          <cell r="J1058"/>
          <cell r="K1058"/>
          <cell r="L1058"/>
          <cell r="M1058"/>
          <cell r="N1058"/>
          <cell r="O1058"/>
          <cell r="P1058"/>
          <cell r="Q1058"/>
          <cell r="R1058"/>
          <cell r="S1058"/>
          <cell r="T1058"/>
          <cell r="U1058">
            <v>9</v>
          </cell>
          <cell r="V1058" t="str">
            <v>Run to Failure</v>
          </cell>
          <cell r="W1058"/>
        </row>
        <row r="1059">
          <cell r="D1059" t="str">
            <v>MEM-PRO-013-BLD-HOI-9327</v>
          </cell>
          <cell r="E1059" t="str">
            <v>HOIST - P3 SOUTH DECANTER PLATFORM</v>
          </cell>
          <cell r="F1059" t="str">
            <v>P3</v>
          </cell>
          <cell r="G1059" t="str">
            <v>Buildings, Grounds &amp; lights</v>
          </cell>
          <cell r="H1059" t="str">
            <v>HOISTING SYSTEMS</v>
          </cell>
          <cell r="I1059" t="str">
            <v>Hoist</v>
          </cell>
          <cell r="J1059"/>
          <cell r="K1059"/>
          <cell r="L1059"/>
          <cell r="M1059"/>
          <cell r="N1059"/>
          <cell r="O1059"/>
          <cell r="P1059"/>
          <cell r="Q1059"/>
          <cell r="R1059"/>
          <cell r="S1059"/>
          <cell r="T1059"/>
          <cell r="U1059">
            <v>9</v>
          </cell>
          <cell r="V1059" t="str">
            <v>Run to Failure</v>
          </cell>
          <cell r="W1059"/>
        </row>
        <row r="1060">
          <cell r="D1060" t="str">
            <v>MEM-PRO-013-BLD-HOI-9901</v>
          </cell>
          <cell r="E1060" t="str">
            <v>P3B SPRAY DRYER TOWER HOIST</v>
          </cell>
          <cell r="F1060" t="str">
            <v>P3</v>
          </cell>
          <cell r="G1060" t="str">
            <v>Buildings, Grounds &amp; lights</v>
          </cell>
          <cell r="H1060" t="str">
            <v>HOISTING SYSTEMS</v>
          </cell>
          <cell r="I1060"/>
          <cell r="J1060"/>
          <cell r="K1060"/>
          <cell r="L1060"/>
          <cell r="M1060"/>
          <cell r="N1060"/>
          <cell r="O1060"/>
          <cell r="P1060"/>
          <cell r="Q1060"/>
          <cell r="R1060"/>
          <cell r="S1060"/>
          <cell r="T1060"/>
          <cell r="U1060">
            <v>9</v>
          </cell>
          <cell r="V1060" t="str">
            <v>Run to Failure</v>
          </cell>
          <cell r="W1060"/>
        </row>
        <row r="1061">
          <cell r="D1061" t="str">
            <v>MEM-PRO-013-BLD-OFF-9100</v>
          </cell>
          <cell r="E1061" t="str">
            <v>MP3-P3 CURD CONTROL ROOM</v>
          </cell>
          <cell r="F1061" t="str">
            <v>P3</v>
          </cell>
          <cell r="G1061" t="str">
            <v>Buildings, Grounds &amp; lights</v>
          </cell>
          <cell r="H1061" t="str">
            <v>ADMIN OFFICES / CONTROL ROOMS</v>
          </cell>
          <cell r="I1061" t="str">
            <v>Building</v>
          </cell>
          <cell r="J1061"/>
          <cell r="K1061"/>
          <cell r="L1061"/>
          <cell r="M1061"/>
          <cell r="N1061"/>
          <cell r="O1061"/>
          <cell r="P1061"/>
          <cell r="Q1061"/>
          <cell r="R1061"/>
          <cell r="S1061"/>
          <cell r="T1061"/>
          <cell r="U1061">
            <v>9</v>
          </cell>
          <cell r="V1061" t="str">
            <v>Run to Failure</v>
          </cell>
          <cell r="W1061"/>
        </row>
        <row r="1062">
          <cell r="D1062" t="str">
            <v>MEM-PRO-013-BLD-OFF-9102</v>
          </cell>
          <cell r="E1062" t="str">
            <v>MP3-DRYER CONTROL ROOM</v>
          </cell>
          <cell r="F1062" t="str">
            <v>P3</v>
          </cell>
          <cell r="G1062" t="str">
            <v>Buildings, Grounds &amp; lights</v>
          </cell>
          <cell r="H1062" t="str">
            <v>ADMIN OFFICES / CONTROL ROOMS</v>
          </cell>
          <cell r="I1062" t="str">
            <v>Building</v>
          </cell>
          <cell r="J1062"/>
          <cell r="K1062"/>
          <cell r="L1062"/>
          <cell r="M1062"/>
          <cell r="N1062"/>
          <cell r="O1062"/>
          <cell r="P1062"/>
          <cell r="Q1062"/>
          <cell r="R1062"/>
          <cell r="S1062"/>
          <cell r="T1062"/>
          <cell r="U1062">
            <v>9</v>
          </cell>
          <cell r="V1062" t="str">
            <v>Run to Failure</v>
          </cell>
          <cell r="W1062"/>
        </row>
        <row r="1063">
          <cell r="D1063" t="str">
            <v>MEM-PRO-013-BLD-OFF-9103</v>
          </cell>
          <cell r="E1063" t="str">
            <v>MP3-CURD OPERATOR CONTROL ROOM</v>
          </cell>
          <cell r="F1063" t="str">
            <v>P3</v>
          </cell>
          <cell r="G1063" t="str">
            <v>Buildings, Grounds &amp; lights</v>
          </cell>
          <cell r="H1063" t="str">
            <v>ADMIN OFFICES / CONTROL ROOMS</v>
          </cell>
          <cell r="I1063"/>
          <cell r="J1063"/>
          <cell r="K1063"/>
          <cell r="L1063"/>
          <cell r="M1063"/>
          <cell r="N1063"/>
          <cell r="O1063"/>
          <cell r="P1063"/>
          <cell r="Q1063"/>
          <cell r="R1063"/>
          <cell r="S1063"/>
          <cell r="T1063"/>
          <cell r="U1063">
            <v>9</v>
          </cell>
          <cell r="V1063" t="str">
            <v>Run to Failure</v>
          </cell>
          <cell r="W1063"/>
        </row>
        <row r="1064">
          <cell r="D1064" t="str">
            <v>MEM-PRO-013-BLD-AHU-9147</v>
          </cell>
          <cell r="E1064" t="str">
            <v>MP3B-N ROOF SUPPLY FAN</v>
          </cell>
          <cell r="F1064" t="str">
            <v>P3</v>
          </cell>
          <cell r="G1064" t="str">
            <v>Buildings, Grounds &amp; lights</v>
          </cell>
          <cell r="H1064" t="str">
            <v>HVAC / AIR HANDLING UNIT</v>
          </cell>
          <cell r="I1064"/>
          <cell r="J1064" t="str">
            <v>Fan</v>
          </cell>
          <cell r="K1064" t="str">
            <v>N. Plnt Phase 3 DRYNG TWER</v>
          </cell>
          <cell r="L1064"/>
          <cell r="M1064"/>
          <cell r="N1064"/>
          <cell r="O1064"/>
          <cell r="P1064"/>
          <cell r="Q1064"/>
          <cell r="R1064"/>
          <cell r="S1064"/>
          <cell r="T1064"/>
          <cell r="U1064">
            <v>9</v>
          </cell>
          <cell r="V1064" t="str">
            <v>Run to Failure</v>
          </cell>
          <cell r="W1064"/>
        </row>
        <row r="1065">
          <cell r="D1065" t="str">
            <v>MEM-PRO-013-BLD-AHU-9148</v>
          </cell>
          <cell r="E1065" t="str">
            <v>MP3B - SUPPLY FAN, S ROOF MOTOR</v>
          </cell>
          <cell r="F1065" t="str">
            <v>P3</v>
          </cell>
          <cell r="G1065" t="str">
            <v>Buildings, Grounds &amp; lights</v>
          </cell>
          <cell r="H1065" t="str">
            <v>HVAC / AIR HANDLING UNIT</v>
          </cell>
          <cell r="I1065" t="str">
            <v>Motor AC</v>
          </cell>
          <cell r="J1065" t="str">
            <v>Fan</v>
          </cell>
          <cell r="K1065" t="str">
            <v>N. Plnt Phase 3 DRYNG TWER</v>
          </cell>
          <cell r="L1065"/>
          <cell r="M1065"/>
          <cell r="N1065"/>
          <cell r="O1065"/>
          <cell r="P1065"/>
          <cell r="Q1065"/>
          <cell r="R1065"/>
          <cell r="S1065"/>
          <cell r="T1065"/>
          <cell r="U1065">
            <v>9</v>
          </cell>
          <cell r="V1065" t="str">
            <v>Run to Failure</v>
          </cell>
          <cell r="W1065"/>
        </row>
        <row r="1066">
          <cell r="D1066" t="str">
            <v>MEM-PRO-013-CIP-SAC-9196</v>
          </cell>
          <cell r="E1066" t="str">
            <v>MP3B-SANITIZER METER PUMP</v>
          </cell>
          <cell r="F1066" t="str">
            <v>P3</v>
          </cell>
          <cell r="G1066" t="str">
            <v>CLEAN IN PLACE</v>
          </cell>
          <cell r="H1066" t="str">
            <v>SHARED CIP</v>
          </cell>
          <cell r="I1066" t="str">
            <v>Motor AC</v>
          </cell>
          <cell r="J1066"/>
          <cell r="K1066"/>
          <cell r="L1066"/>
          <cell r="M1066"/>
          <cell r="N1066"/>
          <cell r="O1066"/>
          <cell r="P1066"/>
          <cell r="Q1066"/>
          <cell r="R1066"/>
          <cell r="S1066"/>
          <cell r="T1066"/>
          <cell r="U1066">
            <v>9</v>
          </cell>
          <cell r="V1066" t="str">
            <v>Run to Failure</v>
          </cell>
          <cell r="W1066"/>
        </row>
        <row r="1067">
          <cell r="D1067" t="str">
            <v>MEM-PRO-013-XTR-1EX-9300</v>
          </cell>
          <cell r="E1067" t="str">
            <v>MP3B-#3 1ST EXTRACTION CENTRIFUGE</v>
          </cell>
          <cell r="F1067" t="str">
            <v>P3</v>
          </cell>
          <cell r="G1067" t="str">
            <v>EXTRACTION</v>
          </cell>
          <cell r="H1067" t="str">
            <v>1ST EXTRACTION</v>
          </cell>
          <cell r="I1067" t="str">
            <v>Centrifuge</v>
          </cell>
          <cell r="J1067" t="str">
            <v>Separator</v>
          </cell>
          <cell r="K1067" t="str">
            <v>NORTH PLANT-2ND FLOOR-SWQ</v>
          </cell>
          <cell r="L1067" t="str">
            <v>Keep</v>
          </cell>
          <cell r="M1067"/>
          <cell r="N1067"/>
          <cell r="O1067"/>
          <cell r="P1067" t="str">
            <v>Yes</v>
          </cell>
          <cell r="Q1067"/>
          <cell r="R1067"/>
          <cell r="S1067"/>
          <cell r="T1067" t="str">
            <v>6-MTH PD/PDM MP3 Z6E #3 FLOTTWEG</v>
          </cell>
          <cell r="U1067">
            <v>6</v>
          </cell>
          <cell r="V1067" t="str">
            <v>Stratagy</v>
          </cell>
          <cell r="W1067"/>
        </row>
        <row r="1068">
          <cell r="D1068" t="str">
            <v>MEM-PRO-013-XTR-1EX-9301</v>
          </cell>
          <cell r="E1068" t="str">
            <v>MP3B-#2 1ST EXTRACTION CENTRIFUGE</v>
          </cell>
          <cell r="F1068" t="str">
            <v>P3</v>
          </cell>
          <cell r="G1068" t="str">
            <v>EXTRACTION</v>
          </cell>
          <cell r="H1068" t="str">
            <v>1ST EXTRACTION</v>
          </cell>
          <cell r="I1068" t="str">
            <v>Centrifuge</v>
          </cell>
          <cell r="J1068" t="str">
            <v>Separator</v>
          </cell>
          <cell r="K1068" t="str">
            <v>NORTH PLANT-2ND FLOOR-SWQ</v>
          </cell>
          <cell r="L1068" t="str">
            <v>Keep</v>
          </cell>
          <cell r="M1068"/>
          <cell r="N1068"/>
          <cell r="O1068"/>
          <cell r="P1068" t="str">
            <v>Yes</v>
          </cell>
          <cell r="Q1068"/>
          <cell r="R1068"/>
          <cell r="S1068"/>
          <cell r="T1068" t="str">
            <v>6-MTH PD/PDM MP3 Z6E #2 FLOTTWEG</v>
          </cell>
          <cell r="U1068">
            <v>6</v>
          </cell>
          <cell r="V1068" t="str">
            <v>Stratagy</v>
          </cell>
          <cell r="W1068"/>
        </row>
        <row r="1069">
          <cell r="D1069" t="str">
            <v>MEM-PRO-013-CHL-CUC-0160</v>
          </cell>
          <cell r="E1069" t="str">
            <v>MP3B-#1/2 CONC WELL WTR TRIPLE TUBE</v>
          </cell>
          <cell r="F1069" t="str">
            <v>P3</v>
          </cell>
          <cell r="G1069" t="str">
            <v>CHILLING</v>
          </cell>
          <cell r="H1069" t="str">
            <v>CURD COOLING</v>
          </cell>
          <cell r="I1069" t="str">
            <v>Strainer</v>
          </cell>
          <cell r="J1069"/>
          <cell r="K1069"/>
          <cell r="L1069"/>
          <cell r="M1069"/>
          <cell r="N1069"/>
          <cell r="O1069"/>
          <cell r="P1069"/>
          <cell r="Q1069"/>
          <cell r="R1069"/>
          <cell r="S1069"/>
          <cell r="T1069"/>
          <cell r="U1069">
            <v>9</v>
          </cell>
          <cell r="V1069" t="str">
            <v>Run to Failure</v>
          </cell>
          <cell r="W1069"/>
        </row>
        <row r="1070">
          <cell r="D1070" t="str">
            <v>MEM-PRO-013-CHL-CUC-0161</v>
          </cell>
          <cell r="E1070" t="str">
            <v>MP3B-#1/2 CONC CHILLED WTR TRIPLE TUBE</v>
          </cell>
          <cell r="F1070" t="str">
            <v>P3</v>
          </cell>
          <cell r="G1070" t="str">
            <v>CHILLING</v>
          </cell>
          <cell r="H1070" t="str">
            <v>CURD COOLING</v>
          </cell>
          <cell r="I1070" t="str">
            <v>Piping, Process</v>
          </cell>
          <cell r="J1070"/>
          <cell r="K1070"/>
          <cell r="L1070"/>
          <cell r="M1070"/>
          <cell r="N1070"/>
          <cell r="O1070"/>
          <cell r="P1070"/>
          <cell r="Q1070"/>
          <cell r="R1070"/>
          <cell r="S1070"/>
          <cell r="T1070" t="str">
            <v>Triple Tube #161 Outlet Temperature Moni</v>
          </cell>
          <cell r="U1070">
            <v>8</v>
          </cell>
          <cell r="V1070" t="str">
            <v>Stratagy</v>
          </cell>
          <cell r="W1070"/>
        </row>
        <row r="1071">
          <cell r="D1071" t="str">
            <v>MEM-PRO-013-CHL-CUC-0162</v>
          </cell>
          <cell r="E1071" t="str">
            <v>MP3B-#3/4 CONC WELL WTR TRIPLE TUBE</v>
          </cell>
          <cell r="F1071" t="str">
            <v>P3</v>
          </cell>
          <cell r="G1071" t="str">
            <v>CHILLING</v>
          </cell>
          <cell r="H1071" t="str">
            <v>CURD COOLING</v>
          </cell>
          <cell r="I1071" t="str">
            <v>Strainer</v>
          </cell>
          <cell r="J1071"/>
          <cell r="K1071"/>
          <cell r="L1071"/>
          <cell r="M1071"/>
          <cell r="N1071"/>
          <cell r="O1071"/>
          <cell r="P1071"/>
          <cell r="Q1071"/>
          <cell r="R1071"/>
          <cell r="S1071"/>
          <cell r="T1071" t="str">
            <v>Triple Tube #162 Inlet Temperature Monit</v>
          </cell>
          <cell r="U1071">
            <v>8</v>
          </cell>
          <cell r="V1071" t="str">
            <v>Stratagy</v>
          </cell>
          <cell r="W1071"/>
        </row>
        <row r="1072">
          <cell r="D1072" t="str">
            <v>MEM-PRO-013-CHL-CUC-0163</v>
          </cell>
          <cell r="E1072" t="str">
            <v>MP3B-#3/4 CONC CHILLED WTR TRIPLE TUBE</v>
          </cell>
          <cell r="F1072" t="str">
            <v>P3</v>
          </cell>
          <cell r="G1072" t="str">
            <v>CHILLING</v>
          </cell>
          <cell r="H1072" t="str">
            <v>CURD COOLING</v>
          </cell>
          <cell r="I1072" t="str">
            <v>Temperature Transmitter RTD/TC</v>
          </cell>
          <cell r="J1072"/>
          <cell r="K1072"/>
          <cell r="L1072"/>
          <cell r="M1072"/>
          <cell r="N1072"/>
          <cell r="O1072"/>
          <cell r="P1072"/>
          <cell r="Q1072"/>
          <cell r="R1072"/>
          <cell r="S1072"/>
          <cell r="T1072" t="str">
            <v>Triple Tube #163 Inlet Temperature Monit</v>
          </cell>
          <cell r="U1072">
            <v>8</v>
          </cell>
          <cell r="V1072" t="str">
            <v>Stratagy</v>
          </cell>
          <cell r="W1072"/>
        </row>
        <row r="1073">
          <cell r="D1073" t="str">
            <v>MEM-PRO-013-CHL-CUC-0389</v>
          </cell>
          <cell r="E1073" t="str">
            <v>MP3B-#5/6 WELL WATER TRIPLE TUBE</v>
          </cell>
          <cell r="F1073" t="str">
            <v>P3</v>
          </cell>
          <cell r="G1073" t="str">
            <v>CHILLING</v>
          </cell>
          <cell r="H1073" t="str">
            <v>CURD COOLING</v>
          </cell>
          <cell r="I1073" t="str">
            <v>Temperature Element, RTD</v>
          </cell>
          <cell r="J1073"/>
          <cell r="K1073"/>
          <cell r="L1073"/>
          <cell r="M1073"/>
          <cell r="N1073"/>
          <cell r="O1073"/>
          <cell r="P1073"/>
          <cell r="Q1073"/>
          <cell r="R1073"/>
          <cell r="S1073"/>
          <cell r="T1073" t="str">
            <v>Triple Tube #389 Water Exit Temperature</v>
          </cell>
          <cell r="U1073">
            <v>8</v>
          </cell>
          <cell r="V1073" t="str">
            <v>Stratagy</v>
          </cell>
          <cell r="W1073"/>
        </row>
        <row r="1074">
          <cell r="D1074" t="str">
            <v>MEM-PRO-013-CHL-CUC-0390</v>
          </cell>
          <cell r="E1074" t="str">
            <v>MP3B-#5/6 CHILLED WATER TRIPLE TUBE</v>
          </cell>
          <cell r="F1074" t="str">
            <v>P3</v>
          </cell>
          <cell r="G1074" t="str">
            <v>CHILLING</v>
          </cell>
          <cell r="H1074" t="str">
            <v>CURD COOLING</v>
          </cell>
          <cell r="I1074" t="str">
            <v>Temperature Transmitter RTD/TC</v>
          </cell>
          <cell r="J1074"/>
          <cell r="K1074"/>
          <cell r="L1074"/>
          <cell r="M1074"/>
          <cell r="N1074"/>
          <cell r="O1074"/>
          <cell r="P1074"/>
          <cell r="Q1074"/>
          <cell r="R1074"/>
          <cell r="S1074"/>
          <cell r="T1074"/>
          <cell r="U1074">
            <v>9</v>
          </cell>
          <cell r="V1074" t="str">
            <v>Run to Failure</v>
          </cell>
          <cell r="W1074"/>
        </row>
        <row r="1075">
          <cell r="D1075" t="str">
            <v>MEM-PRO-013-XTR-1EX-9302</v>
          </cell>
          <cell r="E1075" t="str">
            <v>MP3B-#1 1ST EXTRACTION CENTRIFUGE</v>
          </cell>
          <cell r="F1075" t="str">
            <v>P3</v>
          </cell>
          <cell r="G1075" t="str">
            <v>EXTRACTION</v>
          </cell>
          <cell r="H1075" t="str">
            <v>1ST EXTRACTION</v>
          </cell>
          <cell r="I1075" t="str">
            <v>Centrifuge</v>
          </cell>
          <cell r="J1075" t="str">
            <v>Separator</v>
          </cell>
          <cell r="K1075" t="str">
            <v>NORTH PLANT-2ND FLOOR-SWQ</v>
          </cell>
          <cell r="L1075" t="str">
            <v>Keep</v>
          </cell>
          <cell r="M1075"/>
          <cell r="N1075"/>
          <cell r="O1075"/>
          <cell r="P1075" t="str">
            <v>Yes</v>
          </cell>
          <cell r="Q1075"/>
          <cell r="R1075"/>
          <cell r="S1075"/>
          <cell r="T1075" t="str">
            <v>6-MTH PD/PDM MP3 Z6E #1 FLOTTWEG</v>
          </cell>
          <cell r="U1075">
            <v>6</v>
          </cell>
          <cell r="V1075" t="str">
            <v>Stratagy</v>
          </cell>
          <cell r="W1075"/>
        </row>
        <row r="1076">
          <cell r="D1076" t="str">
            <v>MEM-PRO-013-CHM-CAD-1099</v>
          </cell>
          <cell r="E1076" t="str">
            <v>MP3 ALKALI BLEND TANK MOAT</v>
          </cell>
          <cell r="F1076" t="str">
            <v>P3</v>
          </cell>
          <cell r="G1076" t="str">
            <v>CHEMICAL</v>
          </cell>
          <cell r="H1076" t="str">
            <v>CHEMICAL AND DISTRIBUTION</v>
          </cell>
          <cell r="I1076" t="str">
            <v>Tank</v>
          </cell>
          <cell r="J1076"/>
          <cell r="K1076"/>
          <cell r="L1076"/>
          <cell r="M1076"/>
          <cell r="N1076"/>
          <cell r="O1076"/>
          <cell r="P1076"/>
          <cell r="Q1076"/>
          <cell r="R1076"/>
          <cell r="S1076"/>
          <cell r="T1076" t="str">
            <v>6-MTH CONTAINMENT INSPECTION</v>
          </cell>
          <cell r="U1076">
            <v>8</v>
          </cell>
          <cell r="V1076" t="str">
            <v>Stratagy</v>
          </cell>
          <cell r="W1076"/>
        </row>
        <row r="1077">
          <cell r="D1077" t="str">
            <v>MEM-PRO-013-CIP-CAC-0113</v>
          </cell>
          <cell r="E1077" t="str">
            <v>MP3B-HEAT RECOVERY 3WAY CIP RTRN/DRN FV</v>
          </cell>
          <cell r="F1077" t="str">
            <v>P3</v>
          </cell>
          <cell r="G1077" t="str">
            <v>CLEAN IN PLACE</v>
          </cell>
          <cell r="H1077" t="str">
            <v>Curd Area CIP</v>
          </cell>
          <cell r="I1077" t="str">
            <v>Valve, Power Actuated Block</v>
          </cell>
          <cell r="J1077"/>
          <cell r="K1077"/>
          <cell r="L1077"/>
          <cell r="M1077"/>
          <cell r="N1077"/>
          <cell r="O1077"/>
          <cell r="P1077"/>
          <cell r="Q1077"/>
          <cell r="R1077"/>
          <cell r="S1077"/>
          <cell r="T1077"/>
          <cell r="U1077">
            <v>9</v>
          </cell>
          <cell r="V1077" t="str">
            <v>Run to Failure</v>
          </cell>
          <cell r="W1077"/>
        </row>
        <row r="1078">
          <cell r="D1078" t="str">
            <v>MEM-PRO-013-XTR-2EX-9303</v>
          </cell>
          <cell r="E1078" t="str">
            <v>MP3B-WEST 2ND EXTRACTION CENTRIFUGE</v>
          </cell>
          <cell r="F1078" t="str">
            <v>P3</v>
          </cell>
          <cell r="G1078" t="str">
            <v>EXTRACTION</v>
          </cell>
          <cell r="H1078" t="str">
            <v>2ND EXTRACTION</v>
          </cell>
          <cell r="I1078" t="str">
            <v>Centrifuge</v>
          </cell>
          <cell r="J1078" t="str">
            <v>Separator</v>
          </cell>
          <cell r="K1078" t="str">
            <v>NORTH PLANT-2ND FLOOR-SWQ</v>
          </cell>
          <cell r="L1078" t="str">
            <v>Keep</v>
          </cell>
          <cell r="M1078" t="str">
            <v>Yes</v>
          </cell>
          <cell r="N1078"/>
          <cell r="O1078"/>
          <cell r="P1078" t="str">
            <v>Yes</v>
          </cell>
          <cell r="Q1078"/>
          <cell r="R1078"/>
          <cell r="S1078"/>
          <cell r="T1078" t="str">
            <v>6-MTH PD/PDM MP3 Z6E #4 FLOTTWEG</v>
          </cell>
          <cell r="U1078">
            <v>5</v>
          </cell>
          <cell r="V1078" t="str">
            <v>Stratagy</v>
          </cell>
          <cell r="W1078"/>
        </row>
        <row r="1079">
          <cell r="D1079" t="str">
            <v>MEM-PRO-013-CIP-CAC-0337</v>
          </cell>
          <cell r="E1079" t="str">
            <v>MP3B - WET-IN CIP BK AIR SOLE V</v>
          </cell>
          <cell r="F1079" t="str">
            <v>P3</v>
          </cell>
          <cell r="G1079" t="str">
            <v>CLEAN IN PLACE</v>
          </cell>
          <cell r="H1079" t="str">
            <v>Curd Area CIP</v>
          </cell>
          <cell r="I1079" t="str">
            <v>Valve, Solenoid</v>
          </cell>
          <cell r="J1079"/>
          <cell r="K1079"/>
          <cell r="L1079"/>
          <cell r="M1079"/>
          <cell r="N1079"/>
          <cell r="O1079"/>
          <cell r="P1079"/>
          <cell r="Q1079"/>
          <cell r="R1079"/>
          <cell r="S1079"/>
          <cell r="T1079"/>
          <cell r="U1079">
            <v>9</v>
          </cell>
          <cell r="V1079" t="str">
            <v>Run to Failure</v>
          </cell>
          <cell r="W1079"/>
        </row>
        <row r="1080">
          <cell r="D1080" t="str">
            <v>MEM-PRO-013-CIP-CAC-0338</v>
          </cell>
          <cell r="E1080" t="str">
            <v>MP3B - WET-IN CIP DUMP AIR SOLE V</v>
          </cell>
          <cell r="F1080" t="str">
            <v>P3</v>
          </cell>
          <cell r="G1080" t="str">
            <v>CLEAN IN PLACE</v>
          </cell>
          <cell r="H1080" t="str">
            <v>Curd Area CIP</v>
          </cell>
          <cell r="I1080" t="str">
            <v>Valve, Solenoid</v>
          </cell>
          <cell r="J1080"/>
          <cell r="K1080"/>
          <cell r="L1080"/>
          <cell r="M1080"/>
          <cell r="N1080"/>
          <cell r="O1080"/>
          <cell r="P1080"/>
          <cell r="Q1080"/>
          <cell r="R1080"/>
          <cell r="S1080"/>
          <cell r="T1080"/>
          <cell r="U1080">
            <v>9</v>
          </cell>
          <cell r="V1080" t="str">
            <v>Run to Failure</v>
          </cell>
          <cell r="W1080"/>
        </row>
        <row r="1081">
          <cell r="D1081" t="str">
            <v>MEM-PRO-013-XTR-1EX-9308</v>
          </cell>
          <cell r="E1081" t="str">
            <v>MP3B-1ST EXTRACT BOOSTER POT PUMP</v>
          </cell>
          <cell r="F1081" t="str">
            <v>P3</v>
          </cell>
          <cell r="G1081" t="str">
            <v>EXTRACTION</v>
          </cell>
          <cell r="H1081" t="str">
            <v>1ST EXTRACTION</v>
          </cell>
          <cell r="I1081" t="str">
            <v>Pump, Centrifugal</v>
          </cell>
          <cell r="J1081" t="str">
            <v>Pump</v>
          </cell>
          <cell r="K1081" t="str">
            <v>NORTH PLANT-1-SEQ</v>
          </cell>
          <cell r="L1081" t="str">
            <v>Keep</v>
          </cell>
          <cell r="M1081"/>
          <cell r="N1081"/>
          <cell r="O1081"/>
          <cell r="P1081"/>
          <cell r="Q1081"/>
          <cell r="R1081"/>
          <cell r="S1081"/>
          <cell r="T1081"/>
          <cell r="U1081">
            <v>8</v>
          </cell>
          <cell r="V1081" t="str">
            <v>Stratagy</v>
          </cell>
          <cell r="W1081">
            <v>6</v>
          </cell>
        </row>
        <row r="1082">
          <cell r="D1082" t="str">
            <v>MEM-PRO-013-XTR-2EX-9309</v>
          </cell>
          <cell r="E1082" t="str">
            <v>MP3B-2ND EXTRACTION FEED TANK PUMP</v>
          </cell>
          <cell r="F1082" t="str">
            <v>P3</v>
          </cell>
          <cell r="G1082" t="str">
            <v>EXTRACTION</v>
          </cell>
          <cell r="H1082" t="str">
            <v>2ND EXTRACTION</v>
          </cell>
          <cell r="I1082" t="str">
            <v>Pump, Centrifugal</v>
          </cell>
          <cell r="J1082" t="str">
            <v>Pump</v>
          </cell>
          <cell r="K1082" t="str">
            <v>NORTH PLANT-1- SWQ</v>
          </cell>
          <cell r="L1082" t="str">
            <v>Keep</v>
          </cell>
          <cell r="M1082"/>
          <cell r="N1082"/>
          <cell r="O1082"/>
          <cell r="P1082"/>
          <cell r="Q1082"/>
          <cell r="R1082"/>
          <cell r="S1082"/>
          <cell r="T1082"/>
          <cell r="U1082">
            <v>8</v>
          </cell>
          <cell r="V1082" t="str">
            <v>Stratagy</v>
          </cell>
          <cell r="W1082">
            <v>4</v>
          </cell>
        </row>
        <row r="1083">
          <cell r="D1083" t="str">
            <v>MEM-PRO-013-CIP-CAC-6189</v>
          </cell>
          <cell r="E1083" t="str">
            <v>MP3B-#3 CHILL TANK CIP/DRAIN VALVE</v>
          </cell>
          <cell r="F1083" t="str">
            <v>P3</v>
          </cell>
          <cell r="G1083" t="str">
            <v>CLEAN IN PLACE</v>
          </cell>
          <cell r="H1083" t="str">
            <v>Curd Area CIP</v>
          </cell>
          <cell r="I1083" t="str">
            <v>Valve, Power Actuated Block</v>
          </cell>
          <cell r="J1083"/>
          <cell r="K1083"/>
          <cell r="L1083"/>
          <cell r="M1083"/>
          <cell r="N1083"/>
          <cell r="O1083"/>
          <cell r="P1083"/>
          <cell r="Q1083"/>
          <cell r="R1083"/>
          <cell r="S1083"/>
          <cell r="T1083"/>
          <cell r="U1083">
            <v>9</v>
          </cell>
          <cell r="V1083" t="str">
            <v>Run to Failure</v>
          </cell>
          <cell r="W1083"/>
        </row>
        <row r="1084">
          <cell r="D1084" t="str">
            <v>MEM-PRO-013-CIP-CAC-6190</v>
          </cell>
          <cell r="E1084" t="str">
            <v>MP3B-CHILL TANKS/IDN CIP DIVERT 3-WAY FV</v>
          </cell>
          <cell r="F1084" t="str">
            <v>P3</v>
          </cell>
          <cell r="G1084" t="str">
            <v>CLEAN IN PLACE</v>
          </cell>
          <cell r="H1084" t="str">
            <v>Curd Area CIP</v>
          </cell>
          <cell r="I1084" t="str">
            <v>Valve, Solenoid</v>
          </cell>
          <cell r="J1084"/>
          <cell r="K1084"/>
          <cell r="L1084"/>
          <cell r="M1084"/>
          <cell r="N1084"/>
          <cell r="O1084"/>
          <cell r="P1084"/>
          <cell r="Q1084"/>
          <cell r="R1084"/>
          <cell r="S1084"/>
          <cell r="T1084"/>
          <cell r="U1084">
            <v>9</v>
          </cell>
          <cell r="V1084" t="str">
            <v>Run to Failure</v>
          </cell>
          <cell r="W1084"/>
        </row>
        <row r="1085">
          <cell r="D1085" t="str">
            <v>MEM-PRO-013-CIP-CAC-6191</v>
          </cell>
          <cell r="E1085" t="str">
            <v>MP3B-#3/4 CHILL TANK CIP DIVERT FV</v>
          </cell>
          <cell r="F1085" t="str">
            <v>P3</v>
          </cell>
          <cell r="G1085" t="str">
            <v>CLEAN IN PLACE</v>
          </cell>
          <cell r="H1085" t="str">
            <v>Curd Area CIP</v>
          </cell>
          <cell r="I1085" t="str">
            <v>Valve, Power Actuated Block</v>
          </cell>
          <cell r="J1085"/>
          <cell r="K1085"/>
          <cell r="L1085"/>
          <cell r="M1085"/>
          <cell r="N1085"/>
          <cell r="O1085"/>
          <cell r="P1085"/>
          <cell r="Q1085"/>
          <cell r="R1085"/>
          <cell r="S1085"/>
          <cell r="T1085"/>
          <cell r="U1085">
            <v>9</v>
          </cell>
          <cell r="V1085" t="str">
            <v>Run to Failure</v>
          </cell>
          <cell r="W1085"/>
        </row>
        <row r="1086">
          <cell r="D1086" t="str">
            <v>MEM-PRO-013-CIP-CAC-6192</v>
          </cell>
          <cell r="E1086" t="str">
            <v>MP3B-#4 CHILL TANK CIP FV</v>
          </cell>
          <cell r="F1086" t="str">
            <v>P3</v>
          </cell>
          <cell r="G1086" t="str">
            <v>CLEAN IN PLACE</v>
          </cell>
          <cell r="H1086" t="str">
            <v>Curd Area CIP</v>
          </cell>
          <cell r="I1086" t="str">
            <v>Valve, Power Actuated Block</v>
          </cell>
          <cell r="J1086"/>
          <cell r="K1086"/>
          <cell r="L1086"/>
          <cell r="M1086"/>
          <cell r="N1086"/>
          <cell r="O1086"/>
          <cell r="P1086"/>
          <cell r="Q1086"/>
          <cell r="R1086"/>
          <cell r="S1086"/>
          <cell r="T1086"/>
          <cell r="U1086">
            <v>9</v>
          </cell>
          <cell r="V1086" t="str">
            <v>Run to Failure</v>
          </cell>
          <cell r="W1086"/>
        </row>
        <row r="1087">
          <cell r="D1087" t="str">
            <v>MEM-PRO-013-CIP-CAC-6193</v>
          </cell>
          <cell r="E1087" t="str">
            <v>MP3B-#4 CHILL TANK CIP/DRAIN VALVE</v>
          </cell>
          <cell r="F1087" t="str">
            <v>P3</v>
          </cell>
          <cell r="G1087" t="str">
            <v>CLEAN IN PLACE</v>
          </cell>
          <cell r="H1087" t="str">
            <v>Curd Area CIP</v>
          </cell>
          <cell r="I1087" t="str">
            <v>Valve, Power Actuated Block</v>
          </cell>
          <cell r="J1087"/>
          <cell r="K1087"/>
          <cell r="L1087"/>
          <cell r="M1087"/>
          <cell r="N1087"/>
          <cell r="O1087"/>
          <cell r="P1087"/>
          <cell r="Q1087"/>
          <cell r="R1087"/>
          <cell r="S1087"/>
          <cell r="T1087"/>
          <cell r="U1087">
            <v>9</v>
          </cell>
          <cell r="V1087" t="str">
            <v>Run to Failure</v>
          </cell>
          <cell r="W1087"/>
        </row>
        <row r="1088">
          <cell r="D1088" t="str">
            <v>MEM-PRO-013-XTR-2EX-9314</v>
          </cell>
          <cell r="E1088" t="str">
            <v>MP3B-2ND EXTRACT TANK PUMP</v>
          </cell>
          <cell r="F1088" t="str">
            <v>P3</v>
          </cell>
          <cell r="G1088" t="str">
            <v>EXTRACTION</v>
          </cell>
          <cell r="H1088" t="str">
            <v>2ND EXTRACTION</v>
          </cell>
          <cell r="I1088" t="str">
            <v>Pump, Centrifugal</v>
          </cell>
          <cell r="J1088" t="str">
            <v>Pump</v>
          </cell>
          <cell r="K1088" t="str">
            <v>NORTH PLANT-1- SWQ</v>
          </cell>
          <cell r="L1088" t="str">
            <v>Keep</v>
          </cell>
          <cell r="M1088"/>
          <cell r="N1088"/>
          <cell r="O1088"/>
          <cell r="P1088"/>
          <cell r="Q1088"/>
          <cell r="R1088"/>
          <cell r="S1088"/>
          <cell r="T1088"/>
          <cell r="U1088">
            <v>8</v>
          </cell>
          <cell r="V1088" t="str">
            <v>Stratagy</v>
          </cell>
          <cell r="W1088">
            <v>4</v>
          </cell>
        </row>
        <row r="1089">
          <cell r="D1089" t="str">
            <v>MEM-PRO-013-CIP-CAC-9455</v>
          </cell>
          <cell r="E1089" t="str">
            <v>MP3B-CIRCUIT B CIP TO DRAIN 3-WAY FV</v>
          </cell>
          <cell r="F1089" t="str">
            <v>P3</v>
          </cell>
          <cell r="G1089" t="str">
            <v>CLEAN IN PLACE</v>
          </cell>
          <cell r="H1089" t="str">
            <v>Curd Area CIP</v>
          </cell>
          <cell r="I1089" t="str">
            <v>Valve, Power Actuated Block</v>
          </cell>
          <cell r="J1089"/>
          <cell r="K1089"/>
          <cell r="L1089"/>
          <cell r="M1089"/>
          <cell r="N1089"/>
          <cell r="O1089"/>
          <cell r="P1089"/>
          <cell r="Q1089"/>
          <cell r="R1089"/>
          <cell r="S1089"/>
          <cell r="T1089"/>
          <cell r="U1089">
            <v>9</v>
          </cell>
          <cell r="V1089" t="str">
            <v>Run to Failure</v>
          </cell>
          <cell r="W1089"/>
        </row>
        <row r="1090">
          <cell r="D1090" t="str">
            <v>MEM-PRO-013-CIP-CAC-9483</v>
          </cell>
          <cell r="E1090" t="str">
            <v>MP3B-CIP CIRCUIT B 3-WAY FV</v>
          </cell>
          <cell r="F1090" t="str">
            <v>P3</v>
          </cell>
          <cell r="G1090" t="str">
            <v>CLEAN IN PLACE</v>
          </cell>
          <cell r="H1090" t="str">
            <v>Curd Area CIP</v>
          </cell>
          <cell r="I1090" t="str">
            <v>Valve, Power Actuated Block</v>
          </cell>
          <cell r="J1090"/>
          <cell r="K1090"/>
          <cell r="L1090"/>
          <cell r="M1090"/>
          <cell r="N1090"/>
          <cell r="O1090"/>
          <cell r="P1090"/>
          <cell r="Q1090"/>
          <cell r="R1090"/>
          <cell r="S1090"/>
          <cell r="T1090"/>
          <cell r="U1090">
            <v>9</v>
          </cell>
          <cell r="V1090" t="str">
            <v>Run to Failure</v>
          </cell>
          <cell r="W1090"/>
        </row>
        <row r="1091">
          <cell r="D1091" t="str">
            <v>MEM-PRO-013-CIP-DAC-2661</v>
          </cell>
          <cell r="E1091" t="str">
            <v>MP3B-CIP RETURN FLOW ELEMENT</v>
          </cell>
          <cell r="F1091" t="str">
            <v>P3</v>
          </cell>
          <cell r="G1091" t="str">
            <v>CLEAN IN PLACE</v>
          </cell>
          <cell r="H1091" t="str">
            <v>DRYER AREA CIP</v>
          </cell>
          <cell r="I1091" t="str">
            <v>Flowmeter, Magnetic</v>
          </cell>
          <cell r="J1091"/>
          <cell r="K1091"/>
          <cell r="L1091"/>
          <cell r="M1091"/>
          <cell r="N1091"/>
          <cell r="O1091"/>
          <cell r="P1091"/>
          <cell r="Q1091"/>
          <cell r="R1091"/>
          <cell r="S1091"/>
          <cell r="T1091"/>
          <cell r="U1091">
            <v>9</v>
          </cell>
          <cell r="V1091" t="str">
            <v>Run to Failure</v>
          </cell>
          <cell r="W1091"/>
        </row>
        <row r="1092">
          <cell r="D1092" t="str">
            <v>MEM-PRO-013-CIP-DAC-7927</v>
          </cell>
          <cell r="E1092" t="str">
            <v>MP3B-CIP CAUSTIC TANK DRYER HEAT EXCH</v>
          </cell>
          <cell r="F1092" t="str">
            <v>P3</v>
          </cell>
          <cell r="G1092" t="str">
            <v>CLEAN IN PLACE</v>
          </cell>
          <cell r="H1092" t="str">
            <v>DRYER AREA CIP</v>
          </cell>
          <cell r="I1092" t="str">
            <v>Tank</v>
          </cell>
          <cell r="J1092"/>
          <cell r="K1092"/>
          <cell r="L1092"/>
          <cell r="M1092"/>
          <cell r="N1092"/>
          <cell r="O1092"/>
          <cell r="P1092"/>
          <cell r="Q1092"/>
          <cell r="R1092"/>
          <cell r="S1092"/>
          <cell r="T1092" t="str">
            <v>24-MTH CIP CAUSTIC TK LVL DRYER HT EX</v>
          </cell>
          <cell r="U1092">
            <v>8</v>
          </cell>
          <cell r="V1092" t="str">
            <v>Stratagy</v>
          </cell>
          <cell r="W1092"/>
        </row>
        <row r="1093">
          <cell r="D1093" t="str">
            <v>MEM-PRO-013-XTR-3EX-9315</v>
          </cell>
          <cell r="E1093" t="str">
            <v>MP3B-3RD EXTRACTION FEED TANK PUMP</v>
          </cell>
          <cell r="F1093" t="str">
            <v>P3</v>
          </cell>
          <cell r="G1093" t="str">
            <v>EXTRACTION</v>
          </cell>
          <cell r="H1093" t="str">
            <v>3RD EXTRACTION</v>
          </cell>
          <cell r="I1093" t="str">
            <v>Pump, Centrifugal</v>
          </cell>
          <cell r="J1093"/>
          <cell r="K1093"/>
          <cell r="L1093" t="str">
            <v>Keep</v>
          </cell>
          <cell r="M1093"/>
          <cell r="N1093"/>
          <cell r="O1093"/>
          <cell r="P1093"/>
          <cell r="Q1093"/>
          <cell r="R1093"/>
          <cell r="S1093"/>
          <cell r="T1093" t="str">
            <v>60-MTH MECH P3 S DESL FEED PUMP PSV</v>
          </cell>
          <cell r="U1093">
            <v>7</v>
          </cell>
          <cell r="V1093" t="str">
            <v>Stratagy</v>
          </cell>
          <cell r="W1093">
            <v>4</v>
          </cell>
        </row>
        <row r="1094">
          <cell r="D1094" t="str">
            <v>MEM-PRO-013-XTR-2EX-9316</v>
          </cell>
          <cell r="E1094" t="str">
            <v>MP3B-EAST 2ND EXT CENT PUMP</v>
          </cell>
          <cell r="F1094" t="str">
            <v>P3</v>
          </cell>
          <cell r="G1094" t="str">
            <v>EXTRACTION</v>
          </cell>
          <cell r="H1094" t="str">
            <v>2ND EXTRACTION</v>
          </cell>
          <cell r="I1094" t="str">
            <v>Pump, Screw</v>
          </cell>
          <cell r="J1094" t="str">
            <v>Pump</v>
          </cell>
          <cell r="K1094" t="str">
            <v>NORTH PLANT-1- SWQ</v>
          </cell>
          <cell r="L1094"/>
          <cell r="M1094"/>
          <cell r="N1094"/>
          <cell r="O1094"/>
          <cell r="P1094"/>
          <cell r="Q1094"/>
          <cell r="R1094"/>
          <cell r="S1094"/>
          <cell r="T1094"/>
          <cell r="U1094">
            <v>9</v>
          </cell>
          <cell r="V1094" t="str">
            <v>Run to Failure</v>
          </cell>
          <cell r="W1094"/>
        </row>
        <row r="1095">
          <cell r="D1095" t="str">
            <v>MEM-PRO-013-CIP-SAC-1099</v>
          </cell>
          <cell r="E1095" t="str">
            <v>MP3 CIP MOAT</v>
          </cell>
          <cell r="F1095" t="str">
            <v>P3</v>
          </cell>
          <cell r="G1095" t="str">
            <v>CLEAN IN PLACE</v>
          </cell>
          <cell r="H1095" t="str">
            <v>SHARED CIP</v>
          </cell>
          <cell r="I1095" t="str">
            <v>Tank</v>
          </cell>
          <cell r="J1095"/>
          <cell r="K1095"/>
          <cell r="L1095"/>
          <cell r="M1095"/>
          <cell r="N1095"/>
          <cell r="O1095"/>
          <cell r="P1095"/>
          <cell r="Q1095"/>
          <cell r="R1095"/>
          <cell r="S1095"/>
          <cell r="T1095" t="str">
            <v>6-MTH CONTAINMENT INSPECTION</v>
          </cell>
          <cell r="U1095">
            <v>8</v>
          </cell>
          <cell r="V1095" t="str">
            <v>Stratagy</v>
          </cell>
          <cell r="W1095"/>
        </row>
        <row r="1096">
          <cell r="D1096" t="str">
            <v>MEM-PRO-013-XTR-2EX-9317</v>
          </cell>
          <cell r="E1096" t="str">
            <v>MP3B-WEST 2ND EXT CENT PUMP</v>
          </cell>
          <cell r="F1096" t="str">
            <v>P3</v>
          </cell>
          <cell r="G1096" t="str">
            <v>EXTRACTION</v>
          </cell>
          <cell r="H1096" t="str">
            <v>2ND EXTRACTION</v>
          </cell>
          <cell r="I1096" t="str">
            <v>Pump, Screw</v>
          </cell>
          <cell r="J1096" t="str">
            <v>Pump</v>
          </cell>
          <cell r="K1096" t="str">
            <v>NORTH PLANT-1- SWQ</v>
          </cell>
          <cell r="L1096"/>
          <cell r="M1096"/>
          <cell r="N1096"/>
          <cell r="O1096"/>
          <cell r="P1096"/>
          <cell r="Q1096"/>
          <cell r="R1096"/>
          <cell r="S1096"/>
          <cell r="T1096"/>
          <cell r="U1096">
            <v>9</v>
          </cell>
          <cell r="V1096" t="str">
            <v>Run to Failure</v>
          </cell>
          <cell r="W1096"/>
        </row>
        <row r="1097">
          <cell r="D1097" t="str">
            <v>MEM-PRO-013-XTR-3EX-9324</v>
          </cell>
          <cell r="E1097" t="str">
            <v>MP3B-3RD EXTRACTION FEED POT AGITATOR</v>
          </cell>
          <cell r="F1097" t="str">
            <v>P3</v>
          </cell>
          <cell r="G1097" t="str">
            <v>EXTRACTION</v>
          </cell>
          <cell r="H1097" t="str">
            <v>3RD EXTRACTION</v>
          </cell>
          <cell r="I1097" t="str">
            <v>Agitator</v>
          </cell>
          <cell r="J1097" t="str">
            <v>Agitator</v>
          </cell>
          <cell r="K1097" t="str">
            <v>NORTH PLANT-2ND FLOOR-SWQ</v>
          </cell>
          <cell r="L1097"/>
          <cell r="M1097"/>
          <cell r="N1097"/>
          <cell r="O1097"/>
          <cell r="P1097"/>
          <cell r="Q1097"/>
          <cell r="R1097"/>
          <cell r="S1097"/>
          <cell r="T1097"/>
          <cell r="U1097">
            <v>9</v>
          </cell>
          <cell r="V1097" t="str">
            <v>Run to Failure</v>
          </cell>
          <cell r="W1097"/>
        </row>
        <row r="1098">
          <cell r="D1098" t="str">
            <v>MEM-PRO-013-BLD-AHU-9329</v>
          </cell>
          <cell r="E1098" t="str">
            <v>MDU I/O Room Heat Pump</v>
          </cell>
          <cell r="F1098" t="str">
            <v>P3</v>
          </cell>
          <cell r="G1098" t="str">
            <v>Buildings, Grounds &amp; lights</v>
          </cell>
          <cell r="H1098" t="str">
            <v>HVAC / AIR HANDLING UNIT</v>
          </cell>
          <cell r="I1098" t="str">
            <v>HVAC Unit</v>
          </cell>
          <cell r="J1098"/>
          <cell r="K1098"/>
          <cell r="L1098"/>
          <cell r="M1098"/>
          <cell r="N1098"/>
          <cell r="O1098"/>
          <cell r="P1098"/>
          <cell r="Q1098"/>
          <cell r="R1098"/>
          <cell r="S1098"/>
          <cell r="T1098"/>
          <cell r="U1098">
            <v>9</v>
          </cell>
          <cell r="V1098" t="str">
            <v>Run to Failure</v>
          </cell>
          <cell r="W1098"/>
        </row>
        <row r="1099">
          <cell r="D1099" t="str">
            <v>MEM-PRO-013-CIP-SAC-4738</v>
          </cell>
          <cell r="E1099" t="str">
            <v>MP3B-CIP CAUSTIC TANK HYDROHEATER</v>
          </cell>
          <cell r="F1099" t="str">
            <v>P3</v>
          </cell>
          <cell r="G1099" t="str">
            <v>CLEAN IN PLACE</v>
          </cell>
          <cell r="H1099" t="str">
            <v>SHARED CIP</v>
          </cell>
          <cell r="I1099"/>
          <cell r="J1099"/>
          <cell r="K1099"/>
          <cell r="L1099"/>
          <cell r="M1099"/>
          <cell r="N1099"/>
          <cell r="O1099"/>
          <cell r="P1099"/>
          <cell r="Q1099"/>
          <cell r="R1099"/>
          <cell r="S1099"/>
          <cell r="T1099"/>
          <cell r="U1099">
            <v>9</v>
          </cell>
          <cell r="V1099" t="str">
            <v>Run to Failure</v>
          </cell>
          <cell r="W1099"/>
        </row>
        <row r="1100">
          <cell r="D1100" t="str">
            <v>MEM-PRO-013-CON-CON-0096</v>
          </cell>
          <cell r="E1100" t="str">
            <v>MP3B-#3 CONCENTRATION CENTRIFUGE</v>
          </cell>
          <cell r="F1100" t="str">
            <v>P3</v>
          </cell>
          <cell r="G1100" t="str">
            <v>CONCENTRATION</v>
          </cell>
          <cell r="H1100" t="str">
            <v>CONCENTRATION</v>
          </cell>
          <cell r="I1100" t="str">
            <v>Motor DC</v>
          </cell>
          <cell r="J1100" t="str">
            <v>Separator</v>
          </cell>
          <cell r="K1100" t="str">
            <v>NORTH PLANT-2ND FLOOR-SWQ</v>
          </cell>
          <cell r="L1100" t="str">
            <v>Keep</v>
          </cell>
          <cell r="M1100"/>
          <cell r="N1100"/>
          <cell r="O1100"/>
          <cell r="P1100"/>
          <cell r="Q1100"/>
          <cell r="R1100"/>
          <cell r="S1100"/>
          <cell r="T1100" t="str">
            <v>MTHLY MECH PM MP3 SHAR #3 CENTI P5000</v>
          </cell>
          <cell r="U1100">
            <v>7</v>
          </cell>
          <cell r="V1100" t="str">
            <v>Stratagy</v>
          </cell>
          <cell r="W1100"/>
        </row>
        <row r="1101">
          <cell r="D1101" t="str">
            <v>MEM-PRO-013-CON-CON-0097</v>
          </cell>
          <cell r="E1101" t="str">
            <v>MP3B-#2 CONCENTRATION CENTRIFUGE</v>
          </cell>
          <cell r="F1101" t="str">
            <v>P3</v>
          </cell>
          <cell r="G1101" t="str">
            <v>CONCENTRATION</v>
          </cell>
          <cell r="H1101" t="str">
            <v>CONCENTRATION</v>
          </cell>
          <cell r="I1101" t="str">
            <v>Motor DC</v>
          </cell>
          <cell r="J1101" t="str">
            <v>Pump</v>
          </cell>
          <cell r="K1101" t="str">
            <v>NORTH PLANT-1-SEQ</v>
          </cell>
          <cell r="L1101" t="str">
            <v>Keep</v>
          </cell>
          <cell r="M1101"/>
          <cell r="N1101"/>
          <cell r="O1101"/>
          <cell r="P1101"/>
          <cell r="Q1101"/>
          <cell r="R1101"/>
          <cell r="S1101"/>
          <cell r="T1101" t="str">
            <v>MTHLY MECH PM MP3 SHAR #2 CENTI P5000</v>
          </cell>
          <cell r="U1101">
            <v>7</v>
          </cell>
          <cell r="V1101" t="str">
            <v>Stratagy</v>
          </cell>
          <cell r="W1101"/>
        </row>
        <row r="1102">
          <cell r="D1102" t="str">
            <v>MEM-PRO-013-CON-CON-0098</v>
          </cell>
          <cell r="E1102" t="str">
            <v>MP3B-#1 CONC CENT PRODUCT PUMP</v>
          </cell>
          <cell r="F1102" t="str">
            <v>P3</v>
          </cell>
          <cell r="G1102" t="str">
            <v>CONCENTRATION</v>
          </cell>
          <cell r="H1102" t="str">
            <v>CONCENTRATION</v>
          </cell>
          <cell r="I1102" t="str">
            <v>Motor AC</v>
          </cell>
          <cell r="J1102" t="str">
            <v>Separator</v>
          </cell>
          <cell r="K1102" t="str">
            <v>NORTH PLANT-2ND FLOOR-SWQ</v>
          </cell>
          <cell r="L1102" t="str">
            <v>Keep</v>
          </cell>
          <cell r="M1102"/>
          <cell r="N1102"/>
          <cell r="O1102"/>
          <cell r="P1102"/>
          <cell r="Q1102"/>
          <cell r="R1102"/>
          <cell r="S1102"/>
          <cell r="T1102"/>
          <cell r="U1102">
            <v>8</v>
          </cell>
          <cell r="V1102" t="str">
            <v>Stratagy</v>
          </cell>
          <cell r="W1102"/>
        </row>
        <row r="1103">
          <cell r="D1103" t="str">
            <v>MEM-PRO-013-CON-CON-0099</v>
          </cell>
          <cell r="E1103" t="str">
            <v>MP3B-#4 CONCENTRATION CENTRIFUGE</v>
          </cell>
          <cell r="F1103" t="str">
            <v>P3</v>
          </cell>
          <cell r="G1103" t="str">
            <v>CONCENTRATION</v>
          </cell>
          <cell r="H1103" t="str">
            <v>CONCENTRATION</v>
          </cell>
          <cell r="I1103" t="str">
            <v>Motor DC</v>
          </cell>
          <cell r="J1103" t="str">
            <v>Pump</v>
          </cell>
          <cell r="K1103" t="str">
            <v>NORTH PLANT-1-SEQ</v>
          </cell>
          <cell r="L1103" t="str">
            <v>Keep</v>
          </cell>
          <cell r="M1103"/>
          <cell r="N1103"/>
          <cell r="O1103"/>
          <cell r="P1103"/>
          <cell r="Q1103"/>
          <cell r="R1103"/>
          <cell r="S1103"/>
          <cell r="T1103" t="str">
            <v>MTHLY MECH PM MP3 SHAR #4 CENTI P5000</v>
          </cell>
          <cell r="U1103">
            <v>7</v>
          </cell>
          <cell r="V1103" t="str">
            <v>Stratagy</v>
          </cell>
          <cell r="W1103"/>
        </row>
        <row r="1104">
          <cell r="D1104" t="str">
            <v>MEM-PRO-013-CIP-SAC-6112</v>
          </cell>
          <cell r="E1104" t="str">
            <v>MP3B-CIP SPLY TO CHILL TK DISCH LINES FV</v>
          </cell>
          <cell r="F1104" t="str">
            <v>P3</v>
          </cell>
          <cell r="G1104" t="str">
            <v>CLEAN IN PLACE</v>
          </cell>
          <cell r="H1104" t="str">
            <v>SHARED CIP</v>
          </cell>
          <cell r="I1104" t="str">
            <v>Valve, Power Actuated Block</v>
          </cell>
          <cell r="J1104"/>
          <cell r="K1104"/>
          <cell r="L1104"/>
          <cell r="M1104"/>
          <cell r="N1104"/>
          <cell r="O1104"/>
          <cell r="P1104"/>
          <cell r="Q1104"/>
          <cell r="R1104"/>
          <cell r="S1104"/>
          <cell r="T1104"/>
          <cell r="U1104">
            <v>9</v>
          </cell>
          <cell r="V1104" t="str">
            <v>Run to Failure</v>
          </cell>
          <cell r="W1104"/>
        </row>
        <row r="1105">
          <cell r="D1105" t="str">
            <v>MEM-PRO-013-CON-CRE-0133</v>
          </cell>
          <cell r="E1105" t="str">
            <v>MP3B-CONC CENTRIFUGES SEWER POT</v>
          </cell>
          <cell r="F1105" t="str">
            <v>P3</v>
          </cell>
          <cell r="G1105" t="str">
            <v>CONCENTRATION</v>
          </cell>
          <cell r="H1105" t="str">
            <v>CONCENTRATE RESLURRY</v>
          </cell>
          <cell r="I1105" t="str">
            <v>Valve, Power Actuated Block</v>
          </cell>
          <cell r="J1105"/>
          <cell r="K1105"/>
          <cell r="L1105"/>
          <cell r="M1105"/>
          <cell r="N1105"/>
          <cell r="O1105"/>
          <cell r="P1105"/>
          <cell r="Q1105"/>
          <cell r="R1105"/>
          <cell r="S1105"/>
          <cell r="T1105"/>
          <cell r="U1105">
            <v>9</v>
          </cell>
          <cell r="V1105" t="str">
            <v>Run to Failure</v>
          </cell>
          <cell r="W1105"/>
        </row>
        <row r="1106">
          <cell r="D1106" t="str">
            <v>MEM-PRO-013-CON-CRE-0148</v>
          </cell>
          <cell r="E1106" t="str">
            <v>MP3B-#1/#2 CONCENTRATOR PRODUCT POT</v>
          </cell>
          <cell r="F1106" t="str">
            <v>P3</v>
          </cell>
          <cell r="G1106" t="str">
            <v>CONCENTRATION</v>
          </cell>
          <cell r="H1106" t="str">
            <v>CONCENTRATE RESLURRY</v>
          </cell>
          <cell r="I1106" t="str">
            <v>Tank</v>
          </cell>
          <cell r="J1106"/>
          <cell r="K1106"/>
          <cell r="L1106"/>
          <cell r="M1106"/>
          <cell r="N1106"/>
          <cell r="O1106"/>
          <cell r="P1106"/>
          <cell r="Q1106"/>
          <cell r="R1106"/>
          <cell r="S1106"/>
          <cell r="T1106"/>
          <cell r="U1106">
            <v>9</v>
          </cell>
          <cell r="V1106" t="str">
            <v>Run to Failure</v>
          </cell>
          <cell r="W1106"/>
        </row>
        <row r="1107">
          <cell r="D1107" t="str">
            <v>MEM-PRO-013-CON-CRE-0153</v>
          </cell>
          <cell r="E1107" t="str">
            <v>MP3B-#3/4 CONCENTRATOR PRODUCT POT</v>
          </cell>
          <cell r="F1107" t="str">
            <v>P3</v>
          </cell>
          <cell r="G1107" t="str">
            <v>CONCENTRATION</v>
          </cell>
          <cell r="H1107" t="str">
            <v>CONCENTRATE RESLURRY</v>
          </cell>
          <cell r="I1107" t="str">
            <v>Tank</v>
          </cell>
          <cell r="J1107"/>
          <cell r="K1107"/>
          <cell r="L1107" t="str">
            <v>check location</v>
          </cell>
          <cell r="M1107"/>
          <cell r="N1107"/>
          <cell r="O1107"/>
          <cell r="P1107"/>
          <cell r="Q1107"/>
          <cell r="R1107"/>
          <cell r="S1107"/>
          <cell r="T1107"/>
          <cell r="U1107">
            <v>8</v>
          </cell>
          <cell r="V1107" t="str">
            <v>Stratagy</v>
          </cell>
          <cell r="W1107"/>
        </row>
        <row r="1108">
          <cell r="D1108" t="str">
            <v>MEM-PRO-013-CON-CRE-0280</v>
          </cell>
          <cell r="E1108" t="str">
            <v>MP3B-#5 CONCENTRATOR PRODUCT POT</v>
          </cell>
          <cell r="F1108" t="str">
            <v>P3</v>
          </cell>
          <cell r="G1108" t="str">
            <v>CONCENTRATION</v>
          </cell>
          <cell r="H1108" t="str">
            <v>CONCENTRATE RESLURRY</v>
          </cell>
          <cell r="I1108" t="str">
            <v>Tank</v>
          </cell>
          <cell r="J1108"/>
          <cell r="K1108"/>
          <cell r="L1108" t="str">
            <v>check location</v>
          </cell>
          <cell r="M1108"/>
          <cell r="N1108"/>
          <cell r="O1108"/>
          <cell r="P1108"/>
          <cell r="Q1108"/>
          <cell r="R1108"/>
          <cell r="S1108"/>
          <cell r="T1108"/>
          <cell r="U1108">
            <v>8</v>
          </cell>
          <cell r="V1108" t="str">
            <v>Stratagy</v>
          </cell>
          <cell r="W1108"/>
        </row>
        <row r="1109">
          <cell r="D1109" t="str">
            <v>MEM-PRO-013-CON-CRE-0392</v>
          </cell>
          <cell r="E1109" t="str">
            <v>MP3B-#5/#6 PROD STRAINR TO TT PRESS ELE</v>
          </cell>
          <cell r="F1109" t="str">
            <v>P3</v>
          </cell>
          <cell r="G1109" t="str">
            <v>CONCENTRATION</v>
          </cell>
          <cell r="H1109" t="str">
            <v>CONCENTRATE RESLURRY</v>
          </cell>
          <cell r="I1109" t="str">
            <v>Pressure Transmitter, Differnt</v>
          </cell>
          <cell r="J1109"/>
          <cell r="K1109"/>
          <cell r="L1109"/>
          <cell r="M1109"/>
          <cell r="N1109"/>
          <cell r="O1109"/>
          <cell r="P1109"/>
          <cell r="Q1109"/>
          <cell r="R1109"/>
          <cell r="S1109"/>
          <cell r="T1109"/>
          <cell r="U1109">
            <v>9</v>
          </cell>
          <cell r="V1109" t="str">
            <v>Run to Failure</v>
          </cell>
          <cell r="W1109"/>
        </row>
        <row r="1110">
          <cell r="D1110" t="str">
            <v>MEM-PRO-013-CON-CRE-0462</v>
          </cell>
          <cell r="E1110" t="str">
            <v>MP3B-#5/#6 PROD POT TO STRAINR PRESS ELE</v>
          </cell>
          <cell r="F1110" t="str">
            <v>P3</v>
          </cell>
          <cell r="G1110" t="str">
            <v>CONCENTRATION</v>
          </cell>
          <cell r="H1110" t="str">
            <v>CONCENTRATE RESLURRY</v>
          </cell>
          <cell r="I1110" t="str">
            <v>Pressure Transmitter</v>
          </cell>
          <cell r="J1110"/>
          <cell r="K1110"/>
          <cell r="L1110"/>
          <cell r="M1110"/>
          <cell r="N1110"/>
          <cell r="O1110"/>
          <cell r="P1110"/>
          <cell r="Q1110"/>
          <cell r="R1110"/>
          <cell r="S1110"/>
          <cell r="T1110"/>
          <cell r="U1110">
            <v>9</v>
          </cell>
          <cell r="V1110" t="str">
            <v>Run to Failure</v>
          </cell>
          <cell r="W1110"/>
        </row>
        <row r="1111">
          <cell r="D1111" t="str">
            <v>MEM-PRO-013-CON-CRE-0627</v>
          </cell>
          <cell r="E1111" t="str">
            <v>MP3B-#6 CONCENTRATOR PRODUCT POT</v>
          </cell>
          <cell r="F1111" t="str">
            <v>P3</v>
          </cell>
          <cell r="G1111" t="str">
            <v>CONCENTRATION</v>
          </cell>
          <cell r="H1111" t="str">
            <v>CONCENTRATE RESLURRY</v>
          </cell>
          <cell r="I1111" t="str">
            <v>Tank</v>
          </cell>
          <cell r="J1111"/>
          <cell r="K1111"/>
          <cell r="L1111" t="str">
            <v>check location</v>
          </cell>
          <cell r="M1111"/>
          <cell r="N1111"/>
          <cell r="O1111"/>
          <cell r="P1111"/>
          <cell r="Q1111"/>
          <cell r="R1111"/>
          <cell r="S1111"/>
          <cell r="T1111"/>
          <cell r="U1111">
            <v>8</v>
          </cell>
          <cell r="V1111" t="str">
            <v>Stratagy</v>
          </cell>
          <cell r="W1111"/>
        </row>
        <row r="1112">
          <cell r="D1112" t="str">
            <v>MEM-PRO-013-FED-BRN-3402</v>
          </cell>
          <cell r="E1112" t="str">
            <v>MP3B-ALJET DRYER BURNER CHAMBER</v>
          </cell>
          <cell r="F1112" t="str">
            <v>P3</v>
          </cell>
          <cell r="G1112" t="str">
            <v>FEED DRYER</v>
          </cell>
          <cell r="H1112" t="str">
            <v>BURNERS</v>
          </cell>
          <cell r="I1112" t="str">
            <v>Pressure Switch, Differential</v>
          </cell>
          <cell r="J1112"/>
          <cell r="K1112"/>
          <cell r="L1112"/>
          <cell r="M1112"/>
          <cell r="N1112"/>
          <cell r="O1112"/>
          <cell r="P1112"/>
          <cell r="Q1112"/>
          <cell r="R1112"/>
          <cell r="S1112"/>
          <cell r="T1112" t="str">
            <v>12MTH I/E MP3B ANT ALJET BURN HI TEMP SW</v>
          </cell>
          <cell r="U1112">
            <v>8</v>
          </cell>
          <cell r="V1112" t="str">
            <v>Stratagy</v>
          </cell>
          <cell r="W1112"/>
        </row>
        <row r="1113">
          <cell r="D1113" t="str">
            <v>MEM-PRO-013-FED-BRN-3403</v>
          </cell>
          <cell r="E1113" t="str">
            <v>MP3B-ALJET DRYER BURNER GAS TRAIN</v>
          </cell>
          <cell r="F1113" t="str">
            <v>P3</v>
          </cell>
          <cell r="G1113" t="str">
            <v>FEED DRYER</v>
          </cell>
          <cell r="H1113" t="str">
            <v>BURNERS</v>
          </cell>
          <cell r="I1113" t="str">
            <v>Controller</v>
          </cell>
          <cell r="J1113"/>
          <cell r="K1113"/>
          <cell r="L1113"/>
          <cell r="M1113"/>
          <cell r="N1113"/>
          <cell r="O1113"/>
          <cell r="P1113"/>
          <cell r="Q1113"/>
          <cell r="R1113"/>
          <cell r="S1113"/>
          <cell r="T1113" t="str">
            <v>12-MTH ALJET DRY HONEYWELL INSPECTION DN</v>
          </cell>
          <cell r="U1113">
            <v>8</v>
          </cell>
          <cell r="V1113" t="str">
            <v>Stratagy</v>
          </cell>
          <cell r="W1113"/>
        </row>
        <row r="1114">
          <cell r="D1114" t="str">
            <v>MEM-PRO-013-FED-FED-3020</v>
          </cell>
          <cell r="E1114" t="str">
            <v>MP3B-FEED DRYER VENT FILTER COLLECTOR</v>
          </cell>
          <cell r="F1114" t="str">
            <v>P3</v>
          </cell>
          <cell r="G1114" t="str">
            <v>FEED DRYER</v>
          </cell>
          <cell r="H1114" t="str">
            <v>FEED DRYING</v>
          </cell>
          <cell r="I1114" t="str">
            <v>Motor AC</v>
          </cell>
          <cell r="J1114"/>
          <cell r="K1114"/>
          <cell r="L1114"/>
          <cell r="M1114"/>
          <cell r="N1114"/>
          <cell r="O1114"/>
          <cell r="P1114"/>
          <cell r="Q1114"/>
          <cell r="R1114"/>
          <cell r="S1114"/>
          <cell r="T1114"/>
          <cell r="U1114">
            <v>9</v>
          </cell>
          <cell r="V1114" t="str">
            <v>Run to Failure</v>
          </cell>
          <cell r="W1114"/>
        </row>
        <row r="1115">
          <cell r="D1115" t="str">
            <v>MEM-PRO-013-FED-FED-3405</v>
          </cell>
          <cell r="E1115" t="str">
            <v>MP3B-ALJET HOT AIR MANIFOLD</v>
          </cell>
          <cell r="F1115" t="str">
            <v>P3</v>
          </cell>
          <cell r="G1115" t="str">
            <v>FEED DRYER</v>
          </cell>
          <cell r="H1115" t="str">
            <v>FEED DRYING</v>
          </cell>
          <cell r="I1115"/>
          <cell r="J1115"/>
          <cell r="K1115"/>
          <cell r="L1115"/>
          <cell r="M1115"/>
          <cell r="N1115"/>
          <cell r="O1115"/>
          <cell r="P1115"/>
          <cell r="Q1115"/>
          <cell r="R1115"/>
          <cell r="S1115"/>
          <cell r="T1115"/>
          <cell r="U1115">
            <v>9</v>
          </cell>
          <cell r="V1115" t="str">
            <v>Run to Failure</v>
          </cell>
          <cell r="W1115"/>
        </row>
        <row r="1116">
          <cell r="D1116" t="str">
            <v>MEM-PRO-013-FED-FED-3406</v>
          </cell>
          <cell r="E1116" t="str">
            <v>MP3B-FEED DRYER</v>
          </cell>
          <cell r="F1116" t="str">
            <v>P3</v>
          </cell>
          <cell r="G1116" t="str">
            <v>FEED DRYER</v>
          </cell>
          <cell r="H1116" t="str">
            <v>FEED DRYING</v>
          </cell>
          <cell r="I1116" t="str">
            <v>Motor AC</v>
          </cell>
          <cell r="J1116"/>
          <cell r="K1116"/>
          <cell r="L1116"/>
          <cell r="M1116"/>
          <cell r="N1116"/>
          <cell r="O1116"/>
          <cell r="P1116"/>
          <cell r="Q1116"/>
          <cell r="R1116"/>
          <cell r="S1116"/>
          <cell r="T1116" t="str">
            <v>12-MTH I/E MP3B ANT ALJET EXH HI TEMP</v>
          </cell>
          <cell r="U1116">
            <v>8</v>
          </cell>
          <cell r="V1116" t="str">
            <v>Stratagy</v>
          </cell>
          <cell r="W1116"/>
        </row>
        <row r="1117">
          <cell r="D1117" t="str">
            <v>MEM-PRO-013-FED-FED-3410</v>
          </cell>
          <cell r="E1117" t="str">
            <v>MP3B-FEED DRYER PRIMARY CYCLONE</v>
          </cell>
          <cell r="F1117" t="str">
            <v>P3</v>
          </cell>
          <cell r="G1117" t="str">
            <v>FEED DRYER</v>
          </cell>
          <cell r="H1117" t="str">
            <v>FEED DRYING</v>
          </cell>
          <cell r="I1117" t="str">
            <v>Motor AC</v>
          </cell>
          <cell r="J1117"/>
          <cell r="K1117"/>
          <cell r="L1117"/>
          <cell r="M1117"/>
          <cell r="N1117"/>
          <cell r="O1117"/>
          <cell r="P1117"/>
          <cell r="Q1117"/>
          <cell r="R1117"/>
          <cell r="S1117"/>
          <cell r="T1117" t="str">
            <v>12-MTH I/E P3 PRIMARY CYCLONE BURST SENS</v>
          </cell>
          <cell r="U1117">
            <v>8</v>
          </cell>
          <cell r="V1117" t="str">
            <v>Stratagy</v>
          </cell>
          <cell r="W1117"/>
        </row>
        <row r="1118">
          <cell r="D1118" t="str">
            <v>MEM-PRO-013-FED-FED-3414</v>
          </cell>
          <cell r="E1118" t="str">
            <v>MP3B-FEED DRYER FINES COLLECTOR</v>
          </cell>
          <cell r="F1118" t="str">
            <v>P3</v>
          </cell>
          <cell r="G1118" t="str">
            <v>FEED DRYER</v>
          </cell>
          <cell r="H1118" t="str">
            <v>FEED DRYING</v>
          </cell>
          <cell r="I1118" t="str">
            <v>Bin</v>
          </cell>
          <cell r="J1118"/>
          <cell r="K1118"/>
          <cell r="L1118"/>
          <cell r="M1118"/>
          <cell r="N1118"/>
          <cell r="O1118"/>
          <cell r="P1118"/>
          <cell r="Q1118"/>
          <cell r="R1118"/>
          <cell r="S1118"/>
          <cell r="T1118" t="str">
            <v>FEED DRYER FINES COLLECTOR BAG POPPER</v>
          </cell>
          <cell r="U1118">
            <v>8</v>
          </cell>
          <cell r="V1118" t="str">
            <v>Stratagy</v>
          </cell>
          <cell r="W1118"/>
        </row>
        <row r="1119">
          <cell r="D1119" t="str">
            <v>MEM-PRO-013-FED-FED-3416</v>
          </cell>
          <cell r="E1119" t="str">
            <v>MP3B-FEED DRYER FINES BAGHOUSE</v>
          </cell>
          <cell r="F1119" t="str">
            <v>P3</v>
          </cell>
          <cell r="G1119" t="str">
            <v>FEED DRYER</v>
          </cell>
          <cell r="H1119" t="str">
            <v>FEED DRYING</v>
          </cell>
          <cell r="I1119" t="str">
            <v>Motor AC</v>
          </cell>
          <cell r="J1119"/>
          <cell r="K1119"/>
          <cell r="L1119"/>
          <cell r="M1119"/>
          <cell r="N1119"/>
          <cell r="O1119"/>
          <cell r="P1119"/>
          <cell r="Q1119"/>
          <cell r="R1119"/>
          <cell r="S1119"/>
          <cell r="T1119" t="str">
            <v>12-MTH I/E MP3B ANT ALJET FINE HI TEMP</v>
          </cell>
          <cell r="U1119">
            <v>8</v>
          </cell>
          <cell r="V1119" t="str">
            <v>Stratagy</v>
          </cell>
          <cell r="W1119"/>
        </row>
        <row r="1120">
          <cell r="D1120" t="str">
            <v>MEM-PRO-013-FED-SLT-3260</v>
          </cell>
          <cell r="E1120" t="str">
            <v>MP3B-FEED DRYER BELT CONVEYOR SCALE</v>
          </cell>
          <cell r="F1120" t="str">
            <v>P3</v>
          </cell>
          <cell r="G1120" t="str">
            <v>FEED DRYER</v>
          </cell>
          <cell r="H1120" t="str">
            <v>SLUDGE TRANSFER</v>
          </cell>
          <cell r="I1120"/>
          <cell r="J1120"/>
          <cell r="K1120"/>
          <cell r="L1120"/>
          <cell r="M1120"/>
          <cell r="N1120"/>
          <cell r="O1120"/>
          <cell r="P1120"/>
          <cell r="Q1120"/>
          <cell r="R1120"/>
          <cell r="S1120"/>
          <cell r="T1120"/>
          <cell r="U1120">
            <v>9</v>
          </cell>
          <cell r="V1120" t="str">
            <v>Run to Failure</v>
          </cell>
          <cell r="W1120"/>
        </row>
        <row r="1121">
          <cell r="D1121" t="str">
            <v>MEM-PRO-013-FED-SUS-3380</v>
          </cell>
          <cell r="E1121" t="str">
            <v>MP3B-FEED DRYER RING SUPPRESSION SYS</v>
          </cell>
          <cell r="F1121" t="str">
            <v>P3</v>
          </cell>
          <cell r="G1121" t="str">
            <v>FEED DRYER</v>
          </cell>
          <cell r="H1121" t="str">
            <v>SUPPRESSION SYSTEM</v>
          </cell>
          <cell r="I1121"/>
          <cell r="J1121"/>
          <cell r="K1121"/>
          <cell r="L1121"/>
          <cell r="M1121"/>
          <cell r="N1121"/>
          <cell r="O1121"/>
          <cell r="P1121"/>
          <cell r="Q1121"/>
          <cell r="R1121"/>
          <cell r="S1121"/>
          <cell r="T1121"/>
          <cell r="U1121">
            <v>9</v>
          </cell>
          <cell r="V1121" t="str">
            <v>Run to Failure</v>
          </cell>
          <cell r="W1121"/>
        </row>
        <row r="1122">
          <cell r="D1122" t="str">
            <v>MEM-PRO-013-FED-SUS-3381</v>
          </cell>
          <cell r="E1122" t="str">
            <v>MP3B-FEED DRYER COLL/BH SUPPRESS SYS</v>
          </cell>
          <cell r="F1122" t="str">
            <v>P3</v>
          </cell>
          <cell r="G1122" t="str">
            <v>FEED DRYER</v>
          </cell>
          <cell r="H1122" t="str">
            <v>SUPPRESSION SYSTEM</v>
          </cell>
          <cell r="I1122"/>
          <cell r="J1122"/>
          <cell r="K1122"/>
          <cell r="L1122"/>
          <cell r="M1122"/>
          <cell r="N1122"/>
          <cell r="O1122"/>
          <cell r="P1122"/>
          <cell r="Q1122"/>
          <cell r="R1122"/>
          <cell r="S1122"/>
          <cell r="T1122"/>
          <cell r="U1122">
            <v>9</v>
          </cell>
          <cell r="V1122" t="str">
            <v>Run to Failure</v>
          </cell>
          <cell r="W1122"/>
        </row>
        <row r="1123">
          <cell r="D1123" t="str">
            <v>MEM-PRO-013-FED-SUS-7906</v>
          </cell>
          <cell r="E1123" t="str">
            <v>MSS-WEST FILTER RECVR SUPPRESSION SYS</v>
          </cell>
          <cell r="F1123" t="str">
            <v>P3</v>
          </cell>
          <cell r="G1123" t="str">
            <v>FEED DRYER</v>
          </cell>
          <cell r="H1123" t="str">
            <v>SUPPRESSION SYSTEM</v>
          </cell>
          <cell r="I1123" t="str">
            <v>Explosimeter</v>
          </cell>
          <cell r="J1123"/>
          <cell r="K1123"/>
          <cell r="L1123"/>
          <cell r="M1123"/>
          <cell r="N1123"/>
          <cell r="O1123"/>
          <cell r="P1123"/>
          <cell r="Q1123"/>
          <cell r="R1123"/>
          <cell r="S1123"/>
          <cell r="T1123" t="str">
            <v>Quarterly IPD Inspection P-3 FD</v>
          </cell>
          <cell r="U1123">
            <v>8</v>
          </cell>
          <cell r="V1123" t="str">
            <v>Stratagy</v>
          </cell>
          <cell r="W1123"/>
        </row>
        <row r="1124">
          <cell r="D1124" t="str">
            <v>MEM-PRO-013-FED-SUS-7916</v>
          </cell>
          <cell r="E1124" t="str">
            <v>MSS-EAST FILTER RECVR SUPPRESSION SYS</v>
          </cell>
          <cell r="F1124" t="str">
            <v>P3</v>
          </cell>
          <cell r="G1124" t="str">
            <v>FEED DRYER</v>
          </cell>
          <cell r="H1124" t="str">
            <v>SUPPRESSION SYSTEM</v>
          </cell>
          <cell r="I1124" t="str">
            <v>Pressure Switch</v>
          </cell>
          <cell r="J1124"/>
          <cell r="K1124"/>
          <cell r="L1124"/>
          <cell r="M1124"/>
          <cell r="N1124"/>
          <cell r="O1124"/>
          <cell r="P1124"/>
          <cell r="Q1124"/>
          <cell r="R1124"/>
          <cell r="S1124"/>
          <cell r="T1124" t="str">
            <v>60 MTH PSM MECH RUPTURE DISC PM</v>
          </cell>
          <cell r="U1124">
            <v>8</v>
          </cell>
          <cell r="V1124" t="str">
            <v>Stratagy</v>
          </cell>
          <cell r="W1124"/>
        </row>
        <row r="1125">
          <cell r="D1125" t="str">
            <v>MEM-PRO-013-HPF-SDF-6634</v>
          </cell>
          <cell r="E1125" t="str">
            <v>MP3B-DRYER VISCOSITY METER</v>
          </cell>
          <cell r="F1125" t="str">
            <v>P3</v>
          </cell>
          <cell r="G1125" t="str">
            <v>HIGH PRESSURE FEED</v>
          </cell>
          <cell r="H1125" t="str">
            <v>SPRAY DRYER FEED</v>
          </cell>
          <cell r="I1125" t="str">
            <v>Analyzer/Sensor, Viscosity</v>
          </cell>
          <cell r="J1125"/>
          <cell r="K1125"/>
          <cell r="L1125"/>
          <cell r="M1125"/>
          <cell r="N1125"/>
          <cell r="O1125"/>
          <cell r="P1125"/>
          <cell r="Q1125"/>
          <cell r="R1125"/>
          <cell r="S1125"/>
          <cell r="T1125"/>
          <cell r="U1125">
            <v>9</v>
          </cell>
          <cell r="V1125" t="str">
            <v>Run to Failure</v>
          </cell>
          <cell r="W1125"/>
        </row>
        <row r="1126">
          <cell r="D1126" t="str">
            <v>MEM-PRO-013-IDN-HYS-0115</v>
          </cell>
          <cell r="E1126" t="str">
            <v>MP3B-EAST BATCH TANK (#1 SURGE TANK)</v>
          </cell>
          <cell r="F1126" t="str">
            <v>P3</v>
          </cell>
          <cell r="G1126" t="str">
            <v>INLINE DIL AND NEU</v>
          </cell>
          <cell r="H1126" t="str">
            <v>HYDROLYSIS</v>
          </cell>
          <cell r="I1126" t="str">
            <v>Tank</v>
          </cell>
          <cell r="J1126"/>
          <cell r="K1126"/>
          <cell r="L1126"/>
          <cell r="M1126"/>
          <cell r="N1126"/>
          <cell r="O1126"/>
          <cell r="P1126"/>
          <cell r="Q1126"/>
          <cell r="R1126"/>
          <cell r="S1126"/>
          <cell r="T1126" t="str">
            <v>Batch Tank 115 (East) Level Indicator</v>
          </cell>
          <cell r="U1126">
            <v>8</v>
          </cell>
          <cell r="V1126" t="str">
            <v>Stratagy</v>
          </cell>
          <cell r="W1126"/>
        </row>
        <row r="1127">
          <cell r="D1127" t="str">
            <v>MEM-PRO-013-IDN-HYS-0117</v>
          </cell>
          <cell r="E1127" t="str">
            <v>MP3B-WEST BATCH TANK (#2 SURGE TANK)</v>
          </cell>
          <cell r="F1127" t="str">
            <v>P3</v>
          </cell>
          <cell r="G1127" t="str">
            <v>INLINE DIL AND NEU</v>
          </cell>
          <cell r="H1127" t="str">
            <v>HYDROLYSIS</v>
          </cell>
          <cell r="I1127" t="str">
            <v>Hose, Flexible</v>
          </cell>
          <cell r="J1127"/>
          <cell r="K1127"/>
          <cell r="L1127"/>
          <cell r="M1127"/>
          <cell r="N1127"/>
          <cell r="O1127"/>
          <cell r="P1127"/>
          <cell r="Q1127"/>
          <cell r="R1127"/>
          <cell r="S1127"/>
          <cell r="T1127" t="str">
            <v>Batch Tank 117 (West) Level Indicator</v>
          </cell>
          <cell r="U1127">
            <v>8</v>
          </cell>
          <cell r="V1127" t="str">
            <v>Stratagy</v>
          </cell>
          <cell r="W1127"/>
        </row>
        <row r="1128">
          <cell r="D1128" t="str">
            <v>MEM-PRO-013-IDN-HYS-6631</v>
          </cell>
          <cell r="E1128" t="str">
            <v>MP3B-E/W BATCH TANK FLOWMETER</v>
          </cell>
          <cell r="F1128" t="str">
            <v>P3</v>
          </cell>
          <cell r="G1128" t="str">
            <v>INLINE DIL AND NEU</v>
          </cell>
          <cell r="H1128" t="str">
            <v>HYDROLYSIS</v>
          </cell>
          <cell r="I1128" t="str">
            <v>Flowmeter, Magnetic</v>
          </cell>
          <cell r="J1128"/>
          <cell r="K1128"/>
          <cell r="L1128"/>
          <cell r="M1128"/>
          <cell r="N1128"/>
          <cell r="O1128"/>
          <cell r="P1128"/>
          <cell r="Q1128"/>
          <cell r="R1128"/>
          <cell r="S1128"/>
          <cell r="T1128"/>
          <cell r="U1128">
            <v>9</v>
          </cell>
          <cell r="V1128" t="str">
            <v>Run to Failure</v>
          </cell>
          <cell r="W1128"/>
        </row>
        <row r="1129">
          <cell r="D1129" t="str">
            <v>MEM-PRO-013-PCP-PHA-0081</v>
          </cell>
          <cell r="E1129" t="str">
            <v>MP3B-HCL ADDITION CONTROL VALVE</v>
          </cell>
          <cell r="F1129" t="str">
            <v>P3</v>
          </cell>
          <cell r="G1129" t="str">
            <v>PRECIPITATION</v>
          </cell>
          <cell r="H1129" t="str">
            <v>PH ADJUSTMENT</v>
          </cell>
          <cell r="I1129" t="str">
            <v>Valve, Control Linear Motion</v>
          </cell>
          <cell r="J1129"/>
          <cell r="K1129"/>
          <cell r="L1129"/>
          <cell r="M1129"/>
          <cell r="N1129"/>
          <cell r="O1129"/>
          <cell r="P1129"/>
          <cell r="Q1129"/>
          <cell r="R1129"/>
          <cell r="S1129"/>
          <cell r="T1129"/>
          <cell r="U1129">
            <v>9</v>
          </cell>
          <cell r="V1129" t="str">
            <v>Run to Failure</v>
          </cell>
          <cell r="W1129"/>
        </row>
        <row r="1130">
          <cell r="D1130" t="str">
            <v>MEM-PRO-010-OPA-AEQ-1277</v>
          </cell>
          <cell r="E1130" t="str">
            <v>MP1A-BAG POPPER - AZO</v>
          </cell>
          <cell r="F1130" t="str">
            <v>shared systems</v>
          </cell>
          <cell r="G1130" t="str">
            <v>OLD PHASE 1A</v>
          </cell>
          <cell r="H1130" t="str">
            <v>ABANDONED EQUIPMENT</v>
          </cell>
          <cell r="I1130"/>
          <cell r="J1130"/>
          <cell r="K1130"/>
          <cell r="L1130"/>
          <cell r="M1130"/>
          <cell r="N1130"/>
          <cell r="O1130"/>
          <cell r="P1130"/>
          <cell r="Q1130"/>
          <cell r="R1130"/>
          <cell r="S1130"/>
          <cell r="T1130"/>
          <cell r="U1130">
            <v>9</v>
          </cell>
          <cell r="V1130" t="str">
            <v>Run to Failure</v>
          </cell>
          <cell r="W1130" t="str">
            <v>do not have</v>
          </cell>
        </row>
        <row r="1131">
          <cell r="D1131" t="str">
            <v>MEM-PRO-010-OPA-AEQ-1278</v>
          </cell>
          <cell r="E1131" t="str">
            <v>MP1A-BEHN PACKER FEED HOPPER</v>
          </cell>
          <cell r="F1131" t="str">
            <v>shared systems</v>
          </cell>
          <cell r="G1131" t="str">
            <v>OLD PHASE 1A</v>
          </cell>
          <cell r="H1131" t="str">
            <v>ABANDONED EQUIPMENT</v>
          </cell>
          <cell r="I1131"/>
          <cell r="J1131"/>
          <cell r="K1131"/>
          <cell r="L1131"/>
          <cell r="M1131"/>
          <cell r="N1131"/>
          <cell r="O1131"/>
          <cell r="P1131"/>
          <cell r="Q1131"/>
          <cell r="R1131"/>
          <cell r="S1131"/>
          <cell r="T1131"/>
          <cell r="U1131">
            <v>9</v>
          </cell>
          <cell r="V1131" t="str">
            <v>Run to Failure</v>
          </cell>
          <cell r="W1131" t="str">
            <v>do not have</v>
          </cell>
        </row>
        <row r="1132">
          <cell r="D1132" t="str">
            <v>MEM-PRO-010-OPA-AEQ-1279</v>
          </cell>
          <cell r="E1132" t="str">
            <v>MP1A-BEHN PACKER</v>
          </cell>
          <cell r="F1132" t="str">
            <v>shared systems</v>
          </cell>
          <cell r="G1132" t="str">
            <v>OLD PHASE 1A</v>
          </cell>
          <cell r="H1132" t="str">
            <v>ABANDONED EQUIPMENT</v>
          </cell>
          <cell r="I1132"/>
          <cell r="J1132"/>
          <cell r="K1132"/>
          <cell r="L1132"/>
          <cell r="M1132"/>
          <cell r="N1132"/>
          <cell r="O1132"/>
          <cell r="P1132"/>
          <cell r="Q1132"/>
          <cell r="R1132"/>
          <cell r="S1132"/>
          <cell r="T1132"/>
          <cell r="U1132">
            <v>9</v>
          </cell>
          <cell r="V1132" t="str">
            <v>Run to Failure</v>
          </cell>
          <cell r="W1132" t="str">
            <v>do not have</v>
          </cell>
        </row>
        <row r="1133">
          <cell r="D1133" t="str">
            <v>MEM-PRO-010-OPA-AEQ-1280</v>
          </cell>
          <cell r="E1133" t="str">
            <v>MP1A-BEHN PACKER ASPIRATION FILTER</v>
          </cell>
          <cell r="F1133" t="str">
            <v>shared systems</v>
          </cell>
          <cell r="G1133" t="str">
            <v>OLD PHASE 1A</v>
          </cell>
          <cell r="H1133" t="str">
            <v>ABANDONED EQUIPMENT</v>
          </cell>
          <cell r="I1133"/>
          <cell r="J1133"/>
          <cell r="K1133"/>
          <cell r="L1133"/>
          <cell r="M1133"/>
          <cell r="N1133"/>
          <cell r="O1133"/>
          <cell r="P1133"/>
          <cell r="Q1133"/>
          <cell r="R1133"/>
          <cell r="S1133"/>
          <cell r="T1133"/>
          <cell r="U1133">
            <v>9</v>
          </cell>
          <cell r="V1133" t="str">
            <v>Run to Failure</v>
          </cell>
          <cell r="W1133" t="str">
            <v>do not have</v>
          </cell>
        </row>
        <row r="1134">
          <cell r="D1134" t="str">
            <v>MEM-PRO-010-OPA-AEQ-1281</v>
          </cell>
          <cell r="E1134" t="str">
            <v>MP1A-ASPIRATION FILTER ROTARY VALVE</v>
          </cell>
          <cell r="F1134" t="str">
            <v>shared systems</v>
          </cell>
          <cell r="G1134" t="str">
            <v>OLD PHASE 1A</v>
          </cell>
          <cell r="H1134" t="str">
            <v>ABANDONED EQUIPMENT</v>
          </cell>
          <cell r="I1134"/>
          <cell r="J1134"/>
          <cell r="K1134"/>
          <cell r="L1134"/>
          <cell r="M1134"/>
          <cell r="N1134"/>
          <cell r="O1134"/>
          <cell r="P1134"/>
          <cell r="Q1134"/>
          <cell r="R1134"/>
          <cell r="S1134"/>
          <cell r="T1134"/>
          <cell r="U1134">
            <v>9</v>
          </cell>
          <cell r="V1134" t="str">
            <v>Run to Failure</v>
          </cell>
          <cell r="W1134" t="str">
            <v>do not have</v>
          </cell>
        </row>
        <row r="1135">
          <cell r="D1135" t="str">
            <v>MEM-PRO-010-OPA-AEQ-1283</v>
          </cell>
          <cell r="E1135" t="str">
            <v>MP1A-VIBRATOR PACKER FEED HOPPER</v>
          </cell>
          <cell r="F1135" t="str">
            <v>shared systems</v>
          </cell>
          <cell r="G1135" t="str">
            <v>OLD PHASE 1A</v>
          </cell>
          <cell r="H1135" t="str">
            <v>ABANDONED EQUIPMENT</v>
          </cell>
          <cell r="I1135"/>
          <cell r="J1135"/>
          <cell r="K1135"/>
          <cell r="L1135"/>
          <cell r="M1135"/>
          <cell r="N1135"/>
          <cell r="O1135"/>
          <cell r="P1135"/>
          <cell r="Q1135"/>
          <cell r="R1135"/>
          <cell r="S1135"/>
          <cell r="T1135"/>
          <cell r="U1135">
            <v>9</v>
          </cell>
          <cell r="V1135" t="str">
            <v>Run to Failure</v>
          </cell>
          <cell r="W1135" t="str">
            <v>do not have</v>
          </cell>
        </row>
        <row r="1136">
          <cell r="D1136" t="str">
            <v>MEM-PRO-010-P3A-AEQ-6492</v>
          </cell>
          <cell r="E1136" t="str">
            <v>MP3A-DRYER BKDRFT COLLECTOR</v>
          </cell>
          <cell r="F1136" t="str">
            <v>shared systems</v>
          </cell>
          <cell r="G1136" t="str">
            <v>OLD PHASE3A</v>
          </cell>
          <cell r="H1136" t="str">
            <v>ABANDONED EQUIPMENT</v>
          </cell>
          <cell r="I1136" t="str">
            <v>Tank</v>
          </cell>
          <cell r="J1136"/>
          <cell r="K1136"/>
          <cell r="L1136"/>
          <cell r="M1136"/>
          <cell r="N1136"/>
          <cell r="O1136"/>
          <cell r="P1136"/>
          <cell r="Q1136"/>
          <cell r="R1136"/>
          <cell r="S1136"/>
          <cell r="T1136"/>
          <cell r="U1136">
            <v>9</v>
          </cell>
          <cell r="V1136" t="str">
            <v>Run to Failure</v>
          </cell>
          <cell r="W1136" t="str">
            <v>do not have</v>
          </cell>
        </row>
        <row r="1137">
          <cell r="D1137" t="str">
            <v>MEM-PRO-010-P3A-AEQ-6499</v>
          </cell>
          <cell r="E1137" t="str">
            <v>MP3A-DRYER BURNER CHAMBER DAMPER EAST</v>
          </cell>
          <cell r="F1137" t="str">
            <v>shared systems</v>
          </cell>
          <cell r="G1137" t="str">
            <v>OLD PHASE3A</v>
          </cell>
          <cell r="H1137" t="str">
            <v>ABANDONED EQUIPMENT</v>
          </cell>
          <cell r="I1137" t="str">
            <v>Damper</v>
          </cell>
          <cell r="J1137"/>
          <cell r="K1137"/>
          <cell r="L1137"/>
          <cell r="M1137"/>
          <cell r="N1137"/>
          <cell r="O1137"/>
          <cell r="P1137"/>
          <cell r="Q1137"/>
          <cell r="R1137"/>
          <cell r="S1137"/>
          <cell r="T1137"/>
          <cell r="U1137">
            <v>9</v>
          </cell>
          <cell r="V1137" t="str">
            <v>Run to Failure</v>
          </cell>
          <cell r="W1137" t="str">
            <v>do not have</v>
          </cell>
        </row>
        <row r="1138">
          <cell r="D1138" t="str">
            <v>MEM-PRO-010-P3A-AEQ-6500</v>
          </cell>
          <cell r="E1138" t="str">
            <v>MP3A-DRYER BURNER CHAMBER DAMPER WEST</v>
          </cell>
          <cell r="F1138" t="str">
            <v>shared systems</v>
          </cell>
          <cell r="G1138" t="str">
            <v>OLD PHASE3A</v>
          </cell>
          <cell r="H1138" t="str">
            <v>ABANDONED EQUIPMENT</v>
          </cell>
          <cell r="I1138" t="str">
            <v>Damper</v>
          </cell>
          <cell r="J1138"/>
          <cell r="K1138"/>
          <cell r="L1138"/>
          <cell r="M1138"/>
          <cell r="N1138"/>
          <cell r="O1138"/>
          <cell r="P1138"/>
          <cell r="Q1138"/>
          <cell r="R1138"/>
          <cell r="S1138"/>
          <cell r="T1138"/>
          <cell r="U1138">
            <v>9</v>
          </cell>
          <cell r="V1138" t="str">
            <v>Run to Failure</v>
          </cell>
          <cell r="W1138" t="str">
            <v>do not have</v>
          </cell>
        </row>
        <row r="1139">
          <cell r="D1139" t="str">
            <v>MEM-PRO-010-P3A-AEQ-6519</v>
          </cell>
          <cell r="E1139" t="str">
            <v>MP3A-BURNER CHAMBER</v>
          </cell>
          <cell r="F1139" t="str">
            <v>shared systems</v>
          </cell>
          <cell r="G1139" t="str">
            <v>OLD PHASE3A</v>
          </cell>
          <cell r="H1139" t="str">
            <v>ABANDONED EQUIPMENT</v>
          </cell>
          <cell r="I1139" t="str">
            <v>Valve, Power Actuated Block</v>
          </cell>
          <cell r="J1139"/>
          <cell r="K1139"/>
          <cell r="L1139"/>
          <cell r="M1139"/>
          <cell r="N1139"/>
          <cell r="O1139"/>
          <cell r="P1139"/>
          <cell r="Q1139"/>
          <cell r="R1139"/>
          <cell r="S1139"/>
          <cell r="T1139"/>
          <cell r="U1139">
            <v>9</v>
          </cell>
          <cell r="V1139" t="str">
            <v>Run to Failure</v>
          </cell>
          <cell r="W1139" t="str">
            <v>do not have</v>
          </cell>
        </row>
        <row r="1140">
          <cell r="D1140" t="str">
            <v>MEM-PRO-013-SPR-AIS-2525</v>
          </cell>
          <cell r="E1140" t="str">
            <v>MP3B-S BAGHOUSE HEATER</v>
          </cell>
          <cell r="F1140" t="str">
            <v>P3</v>
          </cell>
          <cell r="G1140" t="str">
            <v>SPRAY</v>
          </cell>
          <cell r="H1140" t="str">
            <v>AIR SUPPLY</v>
          </cell>
          <cell r="I1140" t="str">
            <v>Temperature Transmitter RTD/TC</v>
          </cell>
          <cell r="J1140"/>
          <cell r="K1140"/>
          <cell r="L1140"/>
          <cell r="M1140"/>
          <cell r="N1140"/>
          <cell r="O1140"/>
          <cell r="P1140"/>
          <cell r="Q1140"/>
          <cell r="R1140"/>
          <cell r="S1140"/>
          <cell r="T1140"/>
          <cell r="U1140">
            <v>9</v>
          </cell>
          <cell r="V1140" t="str">
            <v>Run to Failure</v>
          </cell>
          <cell r="W1140"/>
        </row>
        <row r="1141">
          <cell r="D1141" t="str">
            <v>MEM-PRO-013-SPR-BRN-2433</v>
          </cell>
          <cell r="E1141" t="str">
            <v>MP3B-GAS BURNER</v>
          </cell>
          <cell r="F1141" t="str">
            <v>P3</v>
          </cell>
          <cell r="G1141" t="str">
            <v>SPRAY</v>
          </cell>
          <cell r="H1141" t="str">
            <v>BURNERS</v>
          </cell>
          <cell r="I1141" t="str">
            <v>Switch, Mechanical Limit</v>
          </cell>
          <cell r="J1141"/>
          <cell r="K1141"/>
          <cell r="L1141"/>
          <cell r="M1141"/>
          <cell r="N1141"/>
          <cell r="O1141"/>
          <cell r="P1141"/>
          <cell r="Q1141"/>
          <cell r="R1141"/>
          <cell r="S1141"/>
          <cell r="T1141" t="str">
            <v>12-MTH MECH P3 B BURNER INSPECTION</v>
          </cell>
          <cell r="U1141">
            <v>8</v>
          </cell>
          <cell r="V1141" t="str">
            <v>Stratagy</v>
          </cell>
          <cell r="W1141" t="str">
            <v xml:space="preserve">PIT, psl, psh, stuff on screen </v>
          </cell>
        </row>
        <row r="1142">
          <cell r="D1142" t="str">
            <v>MEM-PRO-013-SPR-BRN-9144</v>
          </cell>
          <cell r="E1142" t="str">
            <v>MP3B-S GAS FIRED MAKE-UP AIR HEATER</v>
          </cell>
          <cell r="F1142" t="str">
            <v>P3</v>
          </cell>
          <cell r="G1142" t="str">
            <v>SPRAY</v>
          </cell>
          <cell r="H1142" t="str">
            <v>BURNERS</v>
          </cell>
          <cell r="I1142" t="str">
            <v>Motor AC</v>
          </cell>
          <cell r="J1142"/>
          <cell r="K1142"/>
          <cell r="L1142"/>
          <cell r="M1142"/>
          <cell r="N1142"/>
          <cell r="O1142"/>
          <cell r="P1142"/>
          <cell r="Q1142"/>
          <cell r="R1142"/>
          <cell r="S1142"/>
          <cell r="T1142"/>
          <cell r="U1142">
            <v>9</v>
          </cell>
          <cell r="V1142" t="str">
            <v>Run to Failure</v>
          </cell>
          <cell r="W1142"/>
        </row>
        <row r="1143">
          <cell r="D1143" t="str">
            <v>MEM-PRO-013-SPR-BRN-9145</v>
          </cell>
          <cell r="E1143" t="str">
            <v>MP3B-N GAS FIRED MAKE-UP AIR HEATER</v>
          </cell>
          <cell r="F1143" t="str">
            <v>P3</v>
          </cell>
          <cell r="G1143" t="str">
            <v>SPRAY</v>
          </cell>
          <cell r="H1143" t="str">
            <v>BURNERS</v>
          </cell>
          <cell r="I1143" t="str">
            <v>Motor AC</v>
          </cell>
          <cell r="J1143"/>
          <cell r="K1143"/>
          <cell r="L1143"/>
          <cell r="M1143"/>
          <cell r="N1143"/>
          <cell r="O1143"/>
          <cell r="P1143"/>
          <cell r="Q1143"/>
          <cell r="R1143"/>
          <cell r="S1143"/>
          <cell r="T1143"/>
          <cell r="U1143">
            <v>9</v>
          </cell>
          <cell r="V1143" t="str">
            <v>Run to Failure</v>
          </cell>
          <cell r="W1143"/>
        </row>
        <row r="1144">
          <cell r="D1144" t="str">
            <v>MEM-PRO-013-SPR-DRY-2458</v>
          </cell>
          <cell r="E1144" t="str">
            <v>MP3B-SPRAY DRYER</v>
          </cell>
          <cell r="F1144" t="str">
            <v>P3</v>
          </cell>
          <cell r="G1144" t="str">
            <v>SPRAY</v>
          </cell>
          <cell r="H1144" t="str">
            <v>SPRAY DRYER</v>
          </cell>
          <cell r="I1144" t="str">
            <v>Hose, Flexible</v>
          </cell>
          <cell r="J1144"/>
          <cell r="K1144"/>
          <cell r="L1144"/>
          <cell r="M1144"/>
          <cell r="N1144"/>
          <cell r="O1144"/>
          <cell r="P1144"/>
          <cell r="Q1144"/>
          <cell r="R1144"/>
          <cell r="S1144"/>
          <cell r="T1144" t="str">
            <v>P3B SD Body Inspection Door Switch</v>
          </cell>
          <cell r="U1144">
            <v>8</v>
          </cell>
          <cell r="V1144" t="str">
            <v>Stratagy</v>
          </cell>
          <cell r="W1144"/>
        </row>
        <row r="1145">
          <cell r="D1145" t="str">
            <v>MEM-PRO-013-SPR-DRY-2477</v>
          </cell>
          <cell r="E1145" t="str">
            <v>MP3B-N CYCLONE</v>
          </cell>
          <cell r="F1145" t="str">
            <v>P3</v>
          </cell>
          <cell r="G1145" t="str">
            <v>SPRAY</v>
          </cell>
          <cell r="H1145" t="str">
            <v>SPRAY DRYER</v>
          </cell>
          <cell r="I1145" t="str">
            <v>Switch, Mechanical Limit</v>
          </cell>
          <cell r="J1145"/>
          <cell r="K1145"/>
          <cell r="L1145"/>
          <cell r="M1145"/>
          <cell r="N1145"/>
          <cell r="O1145"/>
          <cell r="P1145"/>
          <cell r="Q1145"/>
          <cell r="R1145"/>
          <cell r="S1145"/>
          <cell r="T1145" t="str">
            <v>Spray Dryer Bustle to Cyclone #1 (North)</v>
          </cell>
          <cell r="U1145">
            <v>8</v>
          </cell>
          <cell r="V1145" t="str">
            <v>Stratagy</v>
          </cell>
          <cell r="W1145"/>
        </row>
        <row r="1146">
          <cell r="D1146" t="str">
            <v>MEM-PRO-013-SPR-DRY-2485</v>
          </cell>
          <cell r="E1146" t="str">
            <v>MP3B-S CYCLONE</v>
          </cell>
          <cell r="F1146" t="str">
            <v>P3</v>
          </cell>
          <cell r="G1146" t="str">
            <v>SPRAY</v>
          </cell>
          <cell r="H1146" t="str">
            <v>SPRAY DRYER</v>
          </cell>
          <cell r="I1146" t="str">
            <v>Switch, Mechanical Limit</v>
          </cell>
          <cell r="J1146"/>
          <cell r="K1146"/>
          <cell r="L1146"/>
          <cell r="M1146"/>
          <cell r="N1146"/>
          <cell r="O1146"/>
          <cell r="P1146"/>
          <cell r="Q1146"/>
          <cell r="R1146"/>
          <cell r="S1146"/>
          <cell r="T1146" t="str">
            <v>P3B SD S Cyclone Inlet High Temp Switch</v>
          </cell>
          <cell r="U1146">
            <v>8</v>
          </cell>
          <cell r="V1146" t="str">
            <v>Stratagy</v>
          </cell>
          <cell r="W1146"/>
        </row>
        <row r="1147">
          <cell r="D1147" t="str">
            <v>MEM-PRO-013-SPR-DRY-2492</v>
          </cell>
          <cell r="E1147" t="str">
            <v>MP3B-N BAGHOUSE</v>
          </cell>
          <cell r="F1147" t="str">
            <v>P3</v>
          </cell>
          <cell r="G1147" t="str">
            <v>SPRAY</v>
          </cell>
          <cell r="H1147" t="str">
            <v>SPRAY DRYER</v>
          </cell>
          <cell r="I1147" t="str">
            <v>Analyzer/Sensor, Opacity</v>
          </cell>
          <cell r="J1147"/>
          <cell r="K1147"/>
          <cell r="L1147"/>
          <cell r="M1147"/>
          <cell r="N1147"/>
          <cell r="O1147"/>
          <cell r="P1147"/>
          <cell r="Q1147"/>
          <cell r="R1147"/>
          <cell r="S1147"/>
          <cell r="T1147" t="str">
            <v>6-MTH I/E MP3B-#1 COLL LIM SW (S SIDE)</v>
          </cell>
          <cell r="U1147">
            <v>8</v>
          </cell>
          <cell r="V1147" t="str">
            <v>Stratagy</v>
          </cell>
          <cell r="W1147"/>
        </row>
        <row r="1148">
          <cell r="D1148" t="str">
            <v>MEM-PRO-013-SPR-DRY-2508</v>
          </cell>
          <cell r="E1148" t="str">
            <v>MP3B-S BAGHOUSE</v>
          </cell>
          <cell r="F1148" t="str">
            <v>P3</v>
          </cell>
          <cell r="G1148" t="str">
            <v>SPRAY</v>
          </cell>
          <cell r="H1148" t="str">
            <v>SPRAY DRYER</v>
          </cell>
          <cell r="I1148" t="str">
            <v>Analyzer/Sensor, Opacity</v>
          </cell>
          <cell r="J1148"/>
          <cell r="K1148"/>
          <cell r="L1148"/>
          <cell r="M1148"/>
          <cell r="N1148"/>
          <cell r="O1148"/>
          <cell r="P1148"/>
          <cell r="Q1148"/>
          <cell r="R1148"/>
          <cell r="S1148"/>
          <cell r="T1148" t="str">
            <v>12-MTH I/E #2 COLL  LIM SW (SW SIDE)</v>
          </cell>
          <cell r="U1148">
            <v>8</v>
          </cell>
          <cell r="V1148" t="str">
            <v>Stratagy</v>
          </cell>
          <cell r="W1148"/>
        </row>
        <row r="1149">
          <cell r="D1149" t="str">
            <v>MEM-PRO-013-SPR-DRY-2526</v>
          </cell>
          <cell r="E1149" t="str">
            <v>MP3B-S STACK</v>
          </cell>
          <cell r="F1149" t="str">
            <v>P3</v>
          </cell>
          <cell r="G1149" t="str">
            <v>SPRAY</v>
          </cell>
          <cell r="H1149" t="str">
            <v>SPRAY DRYER</v>
          </cell>
          <cell r="I1149" t="str">
            <v>Tank</v>
          </cell>
          <cell r="J1149"/>
          <cell r="K1149"/>
          <cell r="L1149"/>
          <cell r="M1149"/>
          <cell r="N1149"/>
          <cell r="O1149"/>
          <cell r="P1149"/>
          <cell r="Q1149"/>
          <cell r="R1149"/>
          <cell r="S1149"/>
          <cell r="T1149"/>
          <cell r="U1149">
            <v>9</v>
          </cell>
          <cell r="V1149" t="str">
            <v>Run to Failure</v>
          </cell>
          <cell r="W1149"/>
        </row>
        <row r="1150">
          <cell r="D1150" t="str">
            <v>MEM-PRO-013-SPR-DRY-2537</v>
          </cell>
          <cell r="E1150" t="str">
            <v>MP3B-N STACK</v>
          </cell>
          <cell r="F1150" t="str">
            <v>P3</v>
          </cell>
          <cell r="G1150" t="str">
            <v>SPRAY</v>
          </cell>
          <cell r="H1150" t="str">
            <v>SPRAY DRYER</v>
          </cell>
          <cell r="I1150" t="str">
            <v>Tank</v>
          </cell>
          <cell r="J1150"/>
          <cell r="K1150"/>
          <cell r="L1150"/>
          <cell r="M1150"/>
          <cell r="N1150"/>
          <cell r="O1150"/>
          <cell r="P1150"/>
          <cell r="Q1150"/>
          <cell r="R1150"/>
          <cell r="S1150"/>
          <cell r="T1150"/>
          <cell r="U1150">
            <v>9</v>
          </cell>
          <cell r="V1150" t="str">
            <v>Run to Failure</v>
          </cell>
          <cell r="W1150"/>
        </row>
        <row r="1151">
          <cell r="D1151" t="str">
            <v>MEM-PRO-013-SPR-DRY-2546</v>
          </cell>
          <cell r="E1151" t="str">
            <v>MP3B-PRODUCT SURGE BIN</v>
          </cell>
          <cell r="F1151" t="str">
            <v>P3</v>
          </cell>
          <cell r="G1151" t="str">
            <v>SPRAY</v>
          </cell>
          <cell r="H1151" t="str">
            <v>SPRAY DRYER</v>
          </cell>
          <cell r="I1151" t="str">
            <v>Weight Transmitter, Load Cell</v>
          </cell>
          <cell r="J1151"/>
          <cell r="K1151"/>
          <cell r="L1151"/>
          <cell r="M1151"/>
          <cell r="N1151"/>
          <cell r="O1151"/>
          <cell r="P1151"/>
          <cell r="Q1151"/>
          <cell r="R1151"/>
          <cell r="S1151"/>
          <cell r="T1151" t="str">
            <v>Phase 3 Product Collect exhaust fan temp</v>
          </cell>
          <cell r="U1151">
            <v>8</v>
          </cell>
          <cell r="V1151" t="str">
            <v>Stratagy</v>
          </cell>
          <cell r="W1151"/>
        </row>
        <row r="1152">
          <cell r="D1152" t="str">
            <v>MEM-PRO-013-SPR-DRY-MP3B</v>
          </cell>
          <cell r="E1152" t="str">
            <v>MP3B DRYER DRY</v>
          </cell>
          <cell r="F1152" t="str">
            <v>P3</v>
          </cell>
          <cell r="G1152" t="str">
            <v>SPRAY</v>
          </cell>
          <cell r="H1152" t="str">
            <v>SPRAY DRYER</v>
          </cell>
          <cell r="I1152" t="str">
            <v>Tank</v>
          </cell>
          <cell r="J1152"/>
          <cell r="K1152"/>
          <cell r="L1152"/>
          <cell r="M1152"/>
          <cell r="N1152"/>
          <cell r="O1152"/>
          <cell r="P1152"/>
          <cell r="Q1152"/>
          <cell r="R1152"/>
          <cell r="S1152"/>
          <cell r="T1152"/>
          <cell r="U1152">
            <v>9</v>
          </cell>
          <cell r="V1152" t="str">
            <v>Run to Failure</v>
          </cell>
          <cell r="W1152"/>
        </row>
        <row r="1153">
          <cell r="D1153" t="str">
            <v>MEM-PRO-013-SPR-SUS-2496</v>
          </cell>
          <cell r="E1153" t="str">
            <v>MP3B-RUPTURE DISC MONITOR</v>
          </cell>
          <cell r="F1153" t="str">
            <v>P3</v>
          </cell>
          <cell r="G1153" t="str">
            <v>SPRAY</v>
          </cell>
          <cell r="H1153" t="str">
            <v>SUPPRESSION SYSTEM</v>
          </cell>
          <cell r="I1153" t="str">
            <v>Rupture Disc</v>
          </cell>
          <cell r="J1153"/>
          <cell r="K1153"/>
          <cell r="L1153"/>
          <cell r="M1153"/>
          <cell r="N1153"/>
          <cell r="O1153"/>
          <cell r="P1153"/>
          <cell r="Q1153"/>
          <cell r="R1153"/>
          <cell r="S1153"/>
          <cell r="T1153" t="str">
            <v>P3B SD Snuffing Steam Burst Disc Inspect</v>
          </cell>
          <cell r="U1153">
            <v>8</v>
          </cell>
          <cell r="V1153" t="str">
            <v>Stratagy</v>
          </cell>
          <cell r="W1153"/>
        </row>
        <row r="1154">
          <cell r="D1154" t="str">
            <v>MEM-PRO-013-SPR-SUS-2573</v>
          </cell>
          <cell r="E1154" t="str">
            <v>MP3B-DRYER BODY QUENCH SYSTEM WATER PS</v>
          </cell>
          <cell r="F1154" t="str">
            <v>P3</v>
          </cell>
          <cell r="G1154" t="str">
            <v>SPRAY</v>
          </cell>
          <cell r="H1154" t="str">
            <v>SUPPRESSION SYSTEM</v>
          </cell>
          <cell r="I1154"/>
          <cell r="J1154"/>
          <cell r="K1154"/>
          <cell r="L1154"/>
          <cell r="M1154"/>
          <cell r="N1154"/>
          <cell r="O1154"/>
          <cell r="P1154"/>
          <cell r="Q1154"/>
          <cell r="R1154"/>
          <cell r="S1154"/>
          <cell r="T1154"/>
          <cell r="U1154">
            <v>9</v>
          </cell>
          <cell r="V1154" t="str">
            <v>Run to Failure</v>
          </cell>
          <cell r="W1154"/>
        </row>
        <row r="1155">
          <cell r="D1155" t="str">
            <v>MEM-PRO-013-SPR-SUS-2577</v>
          </cell>
          <cell r="E1155" t="str">
            <v>MP3B-DRYER CONE QUENCH WATER PS</v>
          </cell>
          <cell r="F1155" t="str">
            <v>P3</v>
          </cell>
          <cell r="G1155" t="str">
            <v>SPRAY</v>
          </cell>
          <cell r="H1155" t="str">
            <v>SUPPRESSION SYSTEM</v>
          </cell>
          <cell r="I1155"/>
          <cell r="J1155"/>
          <cell r="K1155"/>
          <cell r="L1155"/>
          <cell r="M1155"/>
          <cell r="N1155"/>
          <cell r="O1155"/>
          <cell r="P1155"/>
          <cell r="Q1155"/>
          <cell r="R1155"/>
          <cell r="S1155"/>
          <cell r="T1155"/>
          <cell r="U1155">
            <v>9</v>
          </cell>
          <cell r="V1155" t="str">
            <v>Run to Failure</v>
          </cell>
          <cell r="W1155"/>
        </row>
        <row r="1156">
          <cell r="D1156" t="str">
            <v>MEM-PRO-013-SPR-SUS-2582</v>
          </cell>
          <cell r="E1156" t="str">
            <v>MP3B-DRYER BODY QUENCH WATER MANUAL O/R</v>
          </cell>
          <cell r="F1156" t="str">
            <v>P3</v>
          </cell>
          <cell r="G1156" t="str">
            <v>SPRAY</v>
          </cell>
          <cell r="H1156" t="str">
            <v>SUPPRESSION SYSTEM</v>
          </cell>
          <cell r="I1156"/>
          <cell r="J1156"/>
          <cell r="K1156"/>
          <cell r="L1156"/>
          <cell r="M1156"/>
          <cell r="N1156"/>
          <cell r="O1156"/>
          <cell r="P1156"/>
          <cell r="Q1156"/>
          <cell r="R1156"/>
          <cell r="S1156"/>
          <cell r="T1156"/>
          <cell r="U1156">
            <v>9</v>
          </cell>
          <cell r="V1156" t="str">
            <v>Run to Failure</v>
          </cell>
          <cell r="W1156"/>
        </row>
        <row r="1157">
          <cell r="D1157" t="str">
            <v>MEM-PRO-013-SPR-SUS-2584</v>
          </cell>
          <cell r="E1157" t="str">
            <v>MP3B-DRYER BODY QUENCH SYSTEM FV</v>
          </cell>
          <cell r="F1157" t="str">
            <v>P3</v>
          </cell>
          <cell r="G1157" t="str">
            <v>SPRAY</v>
          </cell>
          <cell r="H1157" t="str">
            <v>SUPPRESSION SYSTEM</v>
          </cell>
          <cell r="I1157"/>
          <cell r="J1157"/>
          <cell r="K1157"/>
          <cell r="L1157"/>
          <cell r="M1157"/>
          <cell r="N1157"/>
          <cell r="O1157"/>
          <cell r="P1157"/>
          <cell r="Q1157"/>
          <cell r="R1157"/>
          <cell r="S1157"/>
          <cell r="T1157"/>
          <cell r="U1157">
            <v>9</v>
          </cell>
          <cell r="V1157" t="str">
            <v>Run to Failure</v>
          </cell>
          <cell r="W1157"/>
        </row>
        <row r="1158">
          <cell r="D1158" t="str">
            <v>MEM-PRO-013-SPR-SUS-2585</v>
          </cell>
          <cell r="E1158" t="str">
            <v>MP3B-DRYER BODY QUENCH SYSTEM PS</v>
          </cell>
          <cell r="F1158" t="str">
            <v>P3</v>
          </cell>
          <cell r="G1158" t="str">
            <v>SPRAY</v>
          </cell>
          <cell r="H1158" t="str">
            <v>SUPPRESSION SYSTEM</v>
          </cell>
          <cell r="I1158"/>
          <cell r="J1158"/>
          <cell r="K1158"/>
          <cell r="L1158"/>
          <cell r="M1158"/>
          <cell r="N1158"/>
          <cell r="O1158"/>
          <cell r="P1158"/>
          <cell r="Q1158"/>
          <cell r="R1158"/>
          <cell r="S1158"/>
          <cell r="T1158"/>
          <cell r="U1158">
            <v>9</v>
          </cell>
          <cell r="V1158" t="str">
            <v>Run to Failure</v>
          </cell>
          <cell r="W1158"/>
        </row>
        <row r="1159">
          <cell r="D1159" t="str">
            <v>MEM-PRO-013-SPR-SUS-2634</v>
          </cell>
          <cell r="E1159" t="str">
            <v>MP3B-FENWALL EXPLOSION PROTECTION SYSTEM</v>
          </cell>
          <cell r="F1159" t="str">
            <v>P3</v>
          </cell>
          <cell r="G1159" t="str">
            <v>SPRAY</v>
          </cell>
          <cell r="H1159" t="str">
            <v>SUPPRESSION SYSTEM</v>
          </cell>
          <cell r="I1159"/>
          <cell r="J1159"/>
          <cell r="K1159"/>
          <cell r="L1159"/>
          <cell r="M1159"/>
          <cell r="N1159"/>
          <cell r="O1159"/>
          <cell r="P1159"/>
          <cell r="Q1159"/>
          <cell r="R1159"/>
          <cell r="S1159"/>
          <cell r="T1159"/>
          <cell r="U1159">
            <v>9</v>
          </cell>
          <cell r="V1159" t="str">
            <v>Run to Failure</v>
          </cell>
          <cell r="W1159">
            <v>6</v>
          </cell>
        </row>
        <row r="1160">
          <cell r="D1160" t="str">
            <v>MEM-PRO-013-SPR-SUS-2702</v>
          </cell>
          <cell r="E1160" t="str">
            <v>MP3B-S BAGHOUSE QUENCH WATER PANEL</v>
          </cell>
          <cell r="F1160" t="str">
            <v>P3</v>
          </cell>
          <cell r="G1160" t="str">
            <v>SPRAY</v>
          </cell>
          <cell r="H1160" t="str">
            <v>SUPPRESSION SYSTEM</v>
          </cell>
          <cell r="I1160" t="str">
            <v>Valve, Solenoid</v>
          </cell>
          <cell r="J1160"/>
          <cell r="K1160"/>
          <cell r="L1160"/>
          <cell r="M1160"/>
          <cell r="N1160"/>
          <cell r="O1160"/>
          <cell r="P1160"/>
          <cell r="Q1160"/>
          <cell r="R1160"/>
          <cell r="S1160"/>
          <cell r="T1160"/>
          <cell r="U1160">
            <v>9</v>
          </cell>
          <cell r="V1160" t="str">
            <v>Run to Failure</v>
          </cell>
          <cell r="W1160"/>
        </row>
        <row r="1161">
          <cell r="D1161" t="str">
            <v>MEM-PRO-013-SPR-SUS-2703</v>
          </cell>
          <cell r="E1161" t="str">
            <v>MP3B-DRYER BODY QUENCH WATER PANEL</v>
          </cell>
          <cell r="F1161" t="str">
            <v>P3</v>
          </cell>
          <cell r="G1161" t="str">
            <v>SPRAY</v>
          </cell>
          <cell r="H1161" t="str">
            <v>SUPPRESSION SYSTEM</v>
          </cell>
          <cell r="I1161" t="str">
            <v>Valve, Solenoid</v>
          </cell>
          <cell r="J1161"/>
          <cell r="K1161"/>
          <cell r="L1161"/>
          <cell r="M1161"/>
          <cell r="N1161"/>
          <cell r="O1161"/>
          <cell r="P1161"/>
          <cell r="Q1161"/>
          <cell r="R1161"/>
          <cell r="S1161"/>
          <cell r="T1161"/>
          <cell r="U1161">
            <v>9</v>
          </cell>
          <cell r="V1161" t="str">
            <v>Run to Failure</v>
          </cell>
          <cell r="W1161"/>
        </row>
        <row r="1162">
          <cell r="D1162" t="str">
            <v>MEM-PRO-013-SPR-SUS-2704</v>
          </cell>
          <cell r="E1162" t="str">
            <v>MP3B-N CYCLONE QUENCH WATER PANEL</v>
          </cell>
          <cell r="F1162" t="str">
            <v>P3</v>
          </cell>
          <cell r="G1162" t="str">
            <v>SPRAY</v>
          </cell>
          <cell r="H1162" t="str">
            <v>SUPPRESSION SYSTEM</v>
          </cell>
          <cell r="I1162" t="str">
            <v>Valve, Solenoid</v>
          </cell>
          <cell r="J1162"/>
          <cell r="K1162"/>
          <cell r="L1162"/>
          <cell r="M1162"/>
          <cell r="N1162"/>
          <cell r="O1162"/>
          <cell r="P1162"/>
          <cell r="Q1162"/>
          <cell r="R1162"/>
          <cell r="S1162"/>
          <cell r="T1162"/>
          <cell r="U1162">
            <v>9</v>
          </cell>
          <cell r="V1162" t="str">
            <v>Run to Failure</v>
          </cell>
          <cell r="W1162"/>
        </row>
        <row r="1163">
          <cell r="D1163" t="str">
            <v>MEM-PRO-013-SPR-SUS-2705</v>
          </cell>
          <cell r="E1163" t="str">
            <v>MP3B-S CYCLONE QUENCH WATER PANEL</v>
          </cell>
          <cell r="F1163" t="str">
            <v>P3</v>
          </cell>
          <cell r="G1163" t="str">
            <v>SPRAY</v>
          </cell>
          <cell r="H1163" t="str">
            <v>SUPPRESSION SYSTEM</v>
          </cell>
          <cell r="I1163" t="str">
            <v>Valve, Solenoid</v>
          </cell>
          <cell r="J1163"/>
          <cell r="K1163"/>
          <cell r="L1163"/>
          <cell r="M1163"/>
          <cell r="N1163"/>
          <cell r="O1163"/>
          <cell r="P1163"/>
          <cell r="Q1163"/>
          <cell r="R1163"/>
          <cell r="S1163"/>
          <cell r="T1163"/>
          <cell r="U1163">
            <v>9</v>
          </cell>
          <cell r="V1163" t="str">
            <v>Run to Failure</v>
          </cell>
          <cell r="W1163"/>
        </row>
        <row r="1164">
          <cell r="D1164" t="str">
            <v>MEM-PRO-013-UTL-CHS-6343</v>
          </cell>
          <cell r="E1164" t="str">
            <v>MP3B-BROMELAIN CHILLER</v>
          </cell>
          <cell r="F1164" t="str">
            <v>P3</v>
          </cell>
          <cell r="G1164" t="str">
            <v>UTILITIES</v>
          </cell>
          <cell r="H1164" t="str">
            <v>CHILLING WATER SYSTEMS</v>
          </cell>
          <cell r="I1164" t="str">
            <v>Refrigerator</v>
          </cell>
          <cell r="J1164"/>
          <cell r="K1164"/>
          <cell r="L1164"/>
          <cell r="M1164"/>
          <cell r="N1164"/>
          <cell r="O1164"/>
          <cell r="P1164"/>
          <cell r="Q1164"/>
          <cell r="R1164"/>
          <cell r="S1164"/>
          <cell r="T1164"/>
          <cell r="U1164">
            <v>9</v>
          </cell>
          <cell r="V1164" t="str">
            <v>Run to Failure</v>
          </cell>
          <cell r="W1164"/>
        </row>
        <row r="1165">
          <cell r="D1165" t="str">
            <v>MEM-PRO-013-UTL-CSY-0277</v>
          </cell>
          <cell r="E1165" t="str">
            <v>MP3B-HCL TO CLARIFIED\FEED TANK FV</v>
          </cell>
          <cell r="F1165" t="str">
            <v>P3</v>
          </cell>
          <cell r="G1165" t="str">
            <v>UTILITIES</v>
          </cell>
          <cell r="H1165" t="str">
            <v>CHEMICAL SYSTEMS</v>
          </cell>
          <cell r="I1165" t="str">
            <v>Valve, Power Actuated Block</v>
          </cell>
          <cell r="J1165"/>
          <cell r="K1165"/>
          <cell r="L1165"/>
          <cell r="M1165"/>
          <cell r="N1165"/>
          <cell r="O1165"/>
          <cell r="P1165"/>
          <cell r="Q1165"/>
          <cell r="R1165"/>
          <cell r="S1165"/>
          <cell r="T1165" t="str">
            <v>MTHLY P3 HCL SYSTEMS INSPECTION</v>
          </cell>
          <cell r="U1165">
            <v>8</v>
          </cell>
          <cell r="V1165" t="str">
            <v>Stratagy</v>
          </cell>
          <cell r="W1165"/>
        </row>
        <row r="1166">
          <cell r="D1166" t="str">
            <v>MEM-PRO-013-UTL-CSY-0360</v>
          </cell>
          <cell r="E1166" t="str">
            <v>MP3B - 90 DEG H20 BLK AIR SOLE V</v>
          </cell>
          <cell r="F1166" t="str">
            <v>P3</v>
          </cell>
          <cell r="G1166" t="str">
            <v>UTILITIES</v>
          </cell>
          <cell r="H1166" t="str">
            <v>CHEMICAL SYSTEMS</v>
          </cell>
          <cell r="I1166" t="str">
            <v>Valve, Solenoid</v>
          </cell>
          <cell r="J1166"/>
          <cell r="K1166"/>
          <cell r="L1166"/>
          <cell r="M1166"/>
          <cell r="N1166"/>
          <cell r="O1166"/>
          <cell r="P1166"/>
          <cell r="Q1166"/>
          <cell r="R1166"/>
          <cell r="S1166"/>
          <cell r="T1166"/>
          <cell r="U1166">
            <v>9</v>
          </cell>
          <cell r="V1166" t="str">
            <v>Run to Failure</v>
          </cell>
          <cell r="W1166"/>
        </row>
        <row r="1167">
          <cell r="D1167" t="str">
            <v>MEM-PRO-013-UTL-CSY-1385</v>
          </cell>
          <cell r="E1167" t="str">
            <v>MP3B SULFITE CONTROL VALVE FCV</v>
          </cell>
          <cell r="F1167" t="str">
            <v>P3</v>
          </cell>
          <cell r="G1167" t="str">
            <v>UTILITIES</v>
          </cell>
          <cell r="H1167" t="str">
            <v>CHEMICAL SYSTEMS</v>
          </cell>
          <cell r="I1167" t="str">
            <v>Valve, Control Linear Motion</v>
          </cell>
          <cell r="J1167"/>
          <cell r="K1167"/>
          <cell r="L1167"/>
          <cell r="M1167"/>
          <cell r="N1167"/>
          <cell r="O1167"/>
          <cell r="P1167"/>
          <cell r="Q1167"/>
          <cell r="R1167"/>
          <cell r="S1167"/>
          <cell r="T1167"/>
          <cell r="U1167">
            <v>9</v>
          </cell>
          <cell r="V1167" t="str">
            <v>Run to Failure</v>
          </cell>
          <cell r="W1167"/>
        </row>
        <row r="1168">
          <cell r="D1168" t="str">
            <v>MEM-PRO-013-UTL-CSY-4712</v>
          </cell>
          <cell r="E1168" t="str">
            <v>LIME SLURRY BASKET STRAINER</v>
          </cell>
          <cell r="F1168" t="str">
            <v>P3</v>
          </cell>
          <cell r="G1168" t="str">
            <v>UTILITIES</v>
          </cell>
          <cell r="H1168" t="str">
            <v>CHEMICAL SYSTEMS</v>
          </cell>
          <cell r="I1168"/>
          <cell r="J1168"/>
          <cell r="K1168"/>
          <cell r="L1168"/>
          <cell r="M1168"/>
          <cell r="N1168"/>
          <cell r="O1168"/>
          <cell r="P1168"/>
          <cell r="Q1168"/>
          <cell r="R1168"/>
          <cell r="S1168"/>
          <cell r="T1168"/>
          <cell r="U1168">
            <v>9</v>
          </cell>
          <cell r="V1168" t="str">
            <v>Run to Failure</v>
          </cell>
          <cell r="W1168"/>
        </row>
        <row r="1169">
          <cell r="D1169" t="str">
            <v>MEM-PRO-013-UTL-CSY-7049</v>
          </cell>
          <cell r="E1169" t="str">
            <v>MP3 LIME BIN ACRISON FEEDER</v>
          </cell>
          <cell r="F1169" t="str">
            <v>P3</v>
          </cell>
          <cell r="G1169" t="str">
            <v>UTILITIES</v>
          </cell>
          <cell r="H1169" t="str">
            <v>CHEMICAL SYSTEMS</v>
          </cell>
          <cell r="I1169" t="str">
            <v>Motor AC</v>
          </cell>
          <cell r="J1169"/>
          <cell r="K1169"/>
          <cell r="L1169"/>
          <cell r="M1169"/>
          <cell r="N1169"/>
          <cell r="O1169"/>
          <cell r="P1169"/>
          <cell r="Q1169"/>
          <cell r="R1169"/>
          <cell r="S1169"/>
          <cell r="T1169"/>
          <cell r="U1169">
            <v>9</v>
          </cell>
          <cell r="V1169" t="str">
            <v>Run to Failure</v>
          </cell>
          <cell r="W1169"/>
        </row>
        <row r="1170">
          <cell r="D1170" t="str">
            <v>MEM-PRO-013-UTL-CSY-7050</v>
          </cell>
          <cell r="E1170" t="str">
            <v>MP3 7 TON BIN DISCH CONTROL GATE</v>
          </cell>
          <cell r="F1170" t="str">
            <v>P3</v>
          </cell>
          <cell r="G1170" t="str">
            <v>UTILITIES</v>
          </cell>
          <cell r="H1170" t="str">
            <v>CHEMICAL SYSTEMS</v>
          </cell>
          <cell r="I1170" t="str">
            <v>Valve, Control Linear Motion</v>
          </cell>
          <cell r="J1170"/>
          <cell r="K1170"/>
          <cell r="L1170"/>
          <cell r="M1170"/>
          <cell r="N1170"/>
          <cell r="O1170"/>
          <cell r="P1170"/>
          <cell r="Q1170"/>
          <cell r="R1170"/>
          <cell r="S1170"/>
          <cell r="T1170"/>
          <cell r="U1170">
            <v>9</v>
          </cell>
          <cell r="V1170" t="str">
            <v>Run to Failure</v>
          </cell>
          <cell r="W1170"/>
        </row>
        <row r="1171">
          <cell r="D1171" t="str">
            <v>MEM-PRO-013-UTL-CSY-7051</v>
          </cell>
          <cell r="E1171" t="str">
            <v>MP3 LIME BIN VIBRATING BIN DISCHARGE</v>
          </cell>
          <cell r="F1171" t="str">
            <v>P3</v>
          </cell>
          <cell r="G1171" t="str">
            <v>UTILITIES</v>
          </cell>
          <cell r="H1171" t="str">
            <v>CHEMICAL SYSTEMS</v>
          </cell>
          <cell r="I1171"/>
          <cell r="J1171"/>
          <cell r="K1171"/>
          <cell r="L1171"/>
          <cell r="M1171"/>
          <cell r="N1171"/>
          <cell r="O1171"/>
          <cell r="P1171"/>
          <cell r="Q1171"/>
          <cell r="R1171"/>
          <cell r="S1171"/>
          <cell r="T1171"/>
          <cell r="U1171">
            <v>9</v>
          </cell>
          <cell r="V1171" t="str">
            <v>Run to Failure</v>
          </cell>
          <cell r="W1171"/>
        </row>
        <row r="1172">
          <cell r="D1172" t="str">
            <v>MEM-PRO-013-UTL-CSY-7052</v>
          </cell>
          <cell r="E1172" t="str">
            <v>MP3 7 TON LIME BIN</v>
          </cell>
          <cell r="F1172" t="str">
            <v>P3</v>
          </cell>
          <cell r="G1172" t="str">
            <v>UTILITIES</v>
          </cell>
          <cell r="H1172" t="str">
            <v>CHEMICAL SYSTEMS</v>
          </cell>
          <cell r="I1172" t="str">
            <v>Tank</v>
          </cell>
          <cell r="J1172"/>
          <cell r="K1172"/>
          <cell r="L1172"/>
          <cell r="M1172"/>
          <cell r="N1172"/>
          <cell r="O1172"/>
          <cell r="P1172"/>
          <cell r="Q1172"/>
          <cell r="R1172"/>
          <cell r="S1172"/>
          <cell r="T1172"/>
          <cell r="U1172">
            <v>9</v>
          </cell>
          <cell r="V1172" t="str">
            <v>Run to Failure</v>
          </cell>
          <cell r="W1172"/>
        </row>
        <row r="1173">
          <cell r="D1173" t="str">
            <v>MEM-PRO-013-UTL-CSY-7067</v>
          </cell>
          <cell r="E1173" t="str">
            <v>MP3-7 TON LIME BIN TURNHEAD DRIVE</v>
          </cell>
          <cell r="F1173" t="str">
            <v>P3</v>
          </cell>
          <cell r="G1173" t="str">
            <v>UTILITIES</v>
          </cell>
          <cell r="H1173" t="str">
            <v>CHEMICAL SYSTEMS</v>
          </cell>
          <cell r="I1173" t="str">
            <v>Motor AC</v>
          </cell>
          <cell r="J1173"/>
          <cell r="K1173"/>
          <cell r="L1173"/>
          <cell r="M1173"/>
          <cell r="N1173"/>
          <cell r="O1173"/>
          <cell r="P1173"/>
          <cell r="Q1173"/>
          <cell r="R1173"/>
          <cell r="S1173"/>
          <cell r="T1173"/>
          <cell r="U1173">
            <v>9</v>
          </cell>
          <cell r="V1173" t="str">
            <v>Run to Failure</v>
          </cell>
          <cell r="W1173"/>
        </row>
        <row r="1174">
          <cell r="D1174" t="str">
            <v>MEM-PRO-013-UTL-HRC-0151</v>
          </cell>
          <cell r="E1174" t="str">
            <v>MP3B-CENTRIFUGE PLATE HEAT EXCHANGER</v>
          </cell>
          <cell r="F1174" t="str">
            <v>P3</v>
          </cell>
          <cell r="G1174" t="str">
            <v>UTILITIES</v>
          </cell>
          <cell r="H1174" t="str">
            <v>HEAT RECOVERY</v>
          </cell>
          <cell r="I1174" t="str">
            <v>Heat Exchanger, Plate Type</v>
          </cell>
          <cell r="J1174"/>
          <cell r="K1174"/>
          <cell r="L1174"/>
          <cell r="M1174"/>
          <cell r="N1174"/>
          <cell r="O1174"/>
          <cell r="P1174"/>
          <cell r="Q1174"/>
          <cell r="R1174"/>
          <cell r="S1174"/>
          <cell r="T1174"/>
          <cell r="U1174">
            <v>9</v>
          </cell>
          <cell r="V1174" t="str">
            <v>Run to Failure</v>
          </cell>
          <cell r="W1174"/>
        </row>
        <row r="1175">
          <cell r="D1175" t="str">
            <v>MEM-PRO-013-UTL-HRC-0152</v>
          </cell>
          <cell r="E1175" t="str">
            <v>MP3B-CENTRIFUGE PLATE HEAT EXCHANGER</v>
          </cell>
          <cell r="F1175" t="str">
            <v>P3</v>
          </cell>
          <cell r="G1175" t="str">
            <v>UTILITIES</v>
          </cell>
          <cell r="H1175" t="str">
            <v>HEAT RECOVERY</v>
          </cell>
          <cell r="I1175" t="str">
            <v>Strainer</v>
          </cell>
          <cell r="J1175"/>
          <cell r="K1175"/>
          <cell r="L1175"/>
          <cell r="M1175"/>
          <cell r="N1175"/>
          <cell r="O1175"/>
          <cell r="P1175"/>
          <cell r="Q1175"/>
          <cell r="R1175"/>
          <cell r="S1175"/>
          <cell r="T1175"/>
          <cell r="U1175">
            <v>9</v>
          </cell>
          <cell r="V1175" t="str">
            <v>Run to Failure</v>
          </cell>
          <cell r="W1175"/>
        </row>
        <row r="1176">
          <cell r="D1176" t="str">
            <v>MEM-PRO-013-UTL-IAS-2465</v>
          </cell>
          <cell r="E1176" t="str">
            <v>MP3B-DRYER COMPRESSED AIR DP X-MTR</v>
          </cell>
          <cell r="F1176" t="str">
            <v>P3</v>
          </cell>
          <cell r="G1176" t="str">
            <v>UTILITIES</v>
          </cell>
          <cell r="H1176" t="str">
            <v>INSTRUMENT / COMPRESSED AIR SYSTEM</v>
          </cell>
          <cell r="I1176" t="str">
            <v>Pressure Transmitter, Differnt</v>
          </cell>
          <cell r="J1176"/>
          <cell r="K1176"/>
          <cell r="L1176"/>
          <cell r="M1176"/>
          <cell r="N1176"/>
          <cell r="O1176"/>
          <cell r="P1176"/>
          <cell r="Q1176"/>
          <cell r="R1176"/>
          <cell r="S1176"/>
          <cell r="T1176"/>
          <cell r="U1176">
            <v>9</v>
          </cell>
          <cell r="V1176" t="str">
            <v>Run to Failure</v>
          </cell>
          <cell r="W1176"/>
        </row>
        <row r="1177">
          <cell r="D1177" t="str">
            <v>MEM-PRO-013-UTL-IAS-2466</v>
          </cell>
          <cell r="E1177" t="str">
            <v>MP3B-DRYER COMPRESSED AIR PS LO-LO</v>
          </cell>
          <cell r="F1177" t="str">
            <v>P3</v>
          </cell>
          <cell r="G1177" t="str">
            <v>UTILITIES</v>
          </cell>
          <cell r="H1177" t="str">
            <v>INSTRUMENT / COMPRESSED AIR SYSTEM</v>
          </cell>
          <cell r="I1177" t="str">
            <v>Pressure Switch</v>
          </cell>
          <cell r="J1177"/>
          <cell r="K1177"/>
          <cell r="L1177"/>
          <cell r="M1177"/>
          <cell r="N1177"/>
          <cell r="O1177"/>
          <cell r="P1177"/>
          <cell r="Q1177"/>
          <cell r="R1177"/>
          <cell r="S1177"/>
          <cell r="T1177"/>
          <cell r="U1177">
            <v>9</v>
          </cell>
          <cell r="V1177" t="str">
            <v>Run to Failure</v>
          </cell>
          <cell r="W1177"/>
        </row>
        <row r="1178">
          <cell r="D1178" t="str">
            <v>MEM-PRO-013-UTL-IAS-2657</v>
          </cell>
          <cell r="E1178" t="str">
            <v>MP3B-DRYER COMPRESSED AIR FLOW INDICATOR</v>
          </cell>
          <cell r="F1178" t="str">
            <v>P3</v>
          </cell>
          <cell r="G1178" t="str">
            <v>UTILITIES</v>
          </cell>
          <cell r="H1178" t="str">
            <v>INSTRUMENT / COMPRESSED AIR SYSTEM</v>
          </cell>
          <cell r="I1178" t="str">
            <v>Flow Element, V-Cone</v>
          </cell>
          <cell r="J1178"/>
          <cell r="K1178"/>
          <cell r="L1178"/>
          <cell r="M1178"/>
          <cell r="N1178"/>
          <cell r="O1178"/>
          <cell r="P1178"/>
          <cell r="Q1178"/>
          <cell r="R1178"/>
          <cell r="S1178"/>
          <cell r="T1178"/>
          <cell r="U1178">
            <v>9</v>
          </cell>
          <cell r="V1178" t="str">
            <v>Run to Failure</v>
          </cell>
          <cell r="W1178"/>
        </row>
        <row r="1179">
          <cell r="D1179" t="str">
            <v>MEM-PRO-013-UTL-IAS-2658</v>
          </cell>
          <cell r="E1179" t="str">
            <v>MP3B-DRYER COMPRESSED AIR FLOW PS HI-HI</v>
          </cell>
          <cell r="F1179" t="str">
            <v>P3</v>
          </cell>
          <cell r="G1179" t="str">
            <v>UTILITIES</v>
          </cell>
          <cell r="H1179" t="str">
            <v>INSTRUMENT / COMPRESSED AIR SYSTEM</v>
          </cell>
          <cell r="I1179" t="str">
            <v>Flow Element, V-Cone</v>
          </cell>
          <cell r="J1179"/>
          <cell r="K1179"/>
          <cell r="L1179"/>
          <cell r="M1179"/>
          <cell r="N1179"/>
          <cell r="O1179"/>
          <cell r="P1179"/>
          <cell r="Q1179"/>
          <cell r="R1179"/>
          <cell r="S1179"/>
          <cell r="T1179" t="str">
            <v>P3B SD Hi-Hi Chamber Pressure Switch PM</v>
          </cell>
          <cell r="U1179">
            <v>8</v>
          </cell>
          <cell r="V1179" t="str">
            <v>Stratagy</v>
          </cell>
          <cell r="W1179"/>
        </row>
        <row r="1180">
          <cell r="D1180" t="str">
            <v>MEM-PRO-013-UTL-IAS-2659</v>
          </cell>
          <cell r="E1180" t="str">
            <v>MP3B-DRYER COMPRESSED AIR FLOW DPS X-MTR</v>
          </cell>
          <cell r="F1180" t="str">
            <v>P3</v>
          </cell>
          <cell r="G1180" t="str">
            <v>UTILITIES</v>
          </cell>
          <cell r="H1180" t="str">
            <v>INSTRUMENT / COMPRESSED AIR SYSTEM</v>
          </cell>
          <cell r="I1180" t="str">
            <v>Pressure Transmitter, Differnt</v>
          </cell>
          <cell r="J1180"/>
          <cell r="K1180"/>
          <cell r="L1180"/>
          <cell r="M1180"/>
          <cell r="N1180"/>
          <cell r="O1180"/>
          <cell r="P1180"/>
          <cell r="Q1180"/>
          <cell r="R1180"/>
          <cell r="S1180"/>
          <cell r="T1180"/>
          <cell r="U1180">
            <v>9</v>
          </cell>
          <cell r="V1180" t="str">
            <v>Run to Failure</v>
          </cell>
          <cell r="W1180"/>
        </row>
        <row r="1181">
          <cell r="D1181" t="str">
            <v>MEM-PRO-013-UTL-IAS-2660</v>
          </cell>
          <cell r="E1181" t="str">
            <v>MP3B-COMPRESSED AIR SPLY FLOW INDICATOR</v>
          </cell>
          <cell r="F1181" t="str">
            <v>P3</v>
          </cell>
          <cell r="G1181" t="str">
            <v>UTILITIES</v>
          </cell>
          <cell r="H1181" t="str">
            <v>INSTRUMENT / COMPRESSED AIR SYSTEM</v>
          </cell>
          <cell r="I1181" t="str">
            <v>Flow Element, V-Cone</v>
          </cell>
          <cell r="J1181"/>
          <cell r="K1181"/>
          <cell r="L1181"/>
          <cell r="M1181"/>
          <cell r="N1181"/>
          <cell r="O1181"/>
          <cell r="P1181"/>
          <cell r="Q1181"/>
          <cell r="R1181"/>
          <cell r="S1181"/>
          <cell r="T1181"/>
          <cell r="U1181">
            <v>9</v>
          </cell>
          <cell r="V1181" t="str">
            <v>Run to Failure</v>
          </cell>
          <cell r="W1181"/>
        </row>
        <row r="1182">
          <cell r="D1182" t="str">
            <v>MEM-PRO-013-UTL-JCK-0120</v>
          </cell>
          <cell r="E1182" t="str">
            <v>MAIN PLANT TRAILER JACK STANDS</v>
          </cell>
          <cell r="F1182" t="str">
            <v>P3</v>
          </cell>
          <cell r="G1182" t="str">
            <v>UTILITIES</v>
          </cell>
          <cell r="H1182" t="str">
            <v>JACK STANDS</v>
          </cell>
          <cell r="I1182"/>
          <cell r="J1182"/>
          <cell r="K1182"/>
          <cell r="L1182"/>
          <cell r="M1182"/>
          <cell r="N1182"/>
          <cell r="O1182"/>
          <cell r="P1182"/>
          <cell r="Q1182"/>
          <cell r="R1182"/>
          <cell r="S1182"/>
          <cell r="T1182" t="str">
            <v>MAIN PLANT ANNUAL JACK STAND INSPECTION</v>
          </cell>
          <cell r="U1182">
            <v>8</v>
          </cell>
          <cell r="V1182" t="str">
            <v>Stratagy</v>
          </cell>
          <cell r="W1182"/>
        </row>
        <row r="1183">
          <cell r="D1183" t="str">
            <v>MEM-PRO-013-UTL-LAL-6002</v>
          </cell>
          <cell r="E1183" t="str">
            <v>MSS-EAST LAL LIME TANK (POLYMER #2)</v>
          </cell>
          <cell r="F1183" t="str">
            <v>P3</v>
          </cell>
          <cell r="G1183" t="str">
            <v>UTILITIES</v>
          </cell>
          <cell r="H1183" t="str">
            <v>LAL MAKE UP</v>
          </cell>
          <cell r="I1183" t="str">
            <v>Tank</v>
          </cell>
          <cell r="J1183"/>
          <cell r="K1183"/>
          <cell r="L1183"/>
          <cell r="M1183"/>
          <cell r="N1183"/>
          <cell r="O1183"/>
          <cell r="P1183"/>
          <cell r="Q1183"/>
          <cell r="R1183"/>
          <cell r="S1183"/>
          <cell r="T1183"/>
          <cell r="U1183">
            <v>9</v>
          </cell>
          <cell r="V1183" t="str">
            <v>Run to Failure</v>
          </cell>
          <cell r="W1183"/>
        </row>
        <row r="1184">
          <cell r="D1184" t="str">
            <v>MEM-PRO-013-UTL-LAL-6003</v>
          </cell>
          <cell r="E1184" t="str">
            <v>MSS-WEST LAL LIME TANK (POLYMER #3)</v>
          </cell>
          <cell r="F1184" t="str">
            <v>P3</v>
          </cell>
          <cell r="G1184" t="str">
            <v>UTILITIES</v>
          </cell>
          <cell r="H1184" t="str">
            <v>LAL MAKE UP</v>
          </cell>
          <cell r="I1184" t="str">
            <v>Tank</v>
          </cell>
          <cell r="J1184"/>
          <cell r="K1184"/>
          <cell r="L1184"/>
          <cell r="M1184"/>
          <cell r="N1184"/>
          <cell r="O1184"/>
          <cell r="P1184"/>
          <cell r="Q1184"/>
          <cell r="R1184"/>
          <cell r="S1184"/>
          <cell r="T1184"/>
          <cell r="U1184">
            <v>9</v>
          </cell>
          <cell r="V1184" t="str">
            <v>Run to Failure</v>
          </cell>
          <cell r="W1184"/>
        </row>
        <row r="1185">
          <cell r="D1185" t="str">
            <v>MEM-PRO-013-UTL-LAL-7451</v>
          </cell>
          <cell r="E1185" t="str">
            <v>MP3 LAL MAKE-UP LIQUIVERTER</v>
          </cell>
          <cell r="F1185" t="str">
            <v>P3</v>
          </cell>
          <cell r="G1185" t="str">
            <v>UTILITIES</v>
          </cell>
          <cell r="H1185" t="str">
            <v>LAL MAKE UP</v>
          </cell>
          <cell r="I1185" t="str">
            <v>Pressure Transmitter</v>
          </cell>
          <cell r="J1185"/>
          <cell r="K1185"/>
          <cell r="L1185"/>
          <cell r="M1185"/>
          <cell r="N1185"/>
          <cell r="O1185"/>
          <cell r="P1185"/>
          <cell r="Q1185"/>
          <cell r="R1185"/>
          <cell r="S1185"/>
          <cell r="T1185"/>
          <cell r="U1185">
            <v>9</v>
          </cell>
          <cell r="V1185" t="str">
            <v>Run to Failure</v>
          </cell>
          <cell r="W1185"/>
        </row>
        <row r="1186">
          <cell r="D1186" t="str">
            <v>MEM-PRO-013-UTL-NPW-0293</v>
          </cell>
          <cell r="E1186" t="str">
            <v>MP3B-3RD EXT CENT HOOD WTR PRES REG</v>
          </cell>
          <cell r="F1186" t="str">
            <v>P3</v>
          </cell>
          <cell r="G1186" t="str">
            <v>UTILITIES</v>
          </cell>
          <cell r="H1186" t="str">
            <v>NON-POTABLE/WELL WATER SYSTEMS</v>
          </cell>
          <cell r="I1186"/>
          <cell r="J1186"/>
          <cell r="K1186"/>
          <cell r="L1186"/>
          <cell r="M1186"/>
          <cell r="N1186"/>
          <cell r="O1186"/>
          <cell r="P1186"/>
          <cell r="Q1186"/>
          <cell r="R1186"/>
          <cell r="S1186"/>
          <cell r="T1186"/>
          <cell r="U1186">
            <v>9</v>
          </cell>
          <cell r="V1186" t="str">
            <v>Run to Failure</v>
          </cell>
          <cell r="W1186"/>
        </row>
        <row r="1187">
          <cell r="D1187" t="str">
            <v>MEM-PRO-013-UTL-NPW-6299</v>
          </cell>
          <cell r="E1187" t="str">
            <v>MP3B-N 600 BOGEY WELL BKFLOW PREVENTER</v>
          </cell>
          <cell r="F1187" t="str">
            <v>P3</v>
          </cell>
          <cell r="G1187" t="str">
            <v>UTILITIES</v>
          </cell>
          <cell r="H1187" t="str">
            <v>NON-POTABLE/WELL WATER SYSTEMS</v>
          </cell>
          <cell r="I1187" t="str">
            <v>Valve, Check</v>
          </cell>
          <cell r="J1187"/>
          <cell r="K1187"/>
          <cell r="L1187"/>
          <cell r="M1187"/>
          <cell r="N1187"/>
          <cell r="O1187"/>
          <cell r="P1187"/>
          <cell r="Q1187"/>
          <cell r="R1187"/>
          <cell r="S1187"/>
          <cell r="T1187"/>
          <cell r="U1187">
            <v>9</v>
          </cell>
          <cell r="V1187" t="str">
            <v>Run to Failure</v>
          </cell>
          <cell r="W1187"/>
        </row>
        <row r="1188">
          <cell r="D1188" t="str">
            <v>MEM-PRO-013-UTL-PRW-7281</v>
          </cell>
          <cell r="E1188" t="str">
            <v>OLD MDU 90° TANK- P3 FLOTTWEG'S</v>
          </cell>
          <cell r="F1188" t="str">
            <v>P3</v>
          </cell>
          <cell r="G1188" t="str">
            <v>UTILITIES</v>
          </cell>
          <cell r="H1188" t="str">
            <v>Process Water</v>
          </cell>
          <cell r="I1188" t="str">
            <v>Tank</v>
          </cell>
          <cell r="J1188"/>
          <cell r="K1188"/>
          <cell r="L1188"/>
          <cell r="M1188"/>
          <cell r="N1188"/>
          <cell r="O1188"/>
          <cell r="P1188"/>
          <cell r="Q1188"/>
          <cell r="R1188"/>
          <cell r="S1188"/>
          <cell r="T1188" t="str">
            <v>90/150 Deg Water Tank Discharge Temp.</v>
          </cell>
          <cell r="U1188">
            <v>8</v>
          </cell>
          <cell r="V1188" t="str">
            <v>Stratagy</v>
          </cell>
          <cell r="W1188"/>
        </row>
        <row r="1189">
          <cell r="D1189" t="str">
            <v>MEM-PRO-013-UTL-PWS-1423</v>
          </cell>
          <cell r="E1189" t="str">
            <v>MP3B-SAFETY SHOWER WATER BLOCK VALVE</v>
          </cell>
          <cell r="F1189" t="str">
            <v>P3</v>
          </cell>
          <cell r="G1189" t="str">
            <v>UTILITIES</v>
          </cell>
          <cell r="H1189" t="str">
            <v>POTABLE WATER SYSTEM</v>
          </cell>
          <cell r="I1189" t="str">
            <v>Valve, Actuated Block</v>
          </cell>
          <cell r="J1189"/>
          <cell r="K1189"/>
          <cell r="L1189"/>
          <cell r="M1189"/>
          <cell r="N1189"/>
          <cell r="O1189"/>
          <cell r="P1189"/>
          <cell r="Q1189"/>
          <cell r="R1189"/>
          <cell r="S1189"/>
          <cell r="T1189"/>
          <cell r="U1189">
            <v>9</v>
          </cell>
          <cell r="V1189" t="str">
            <v>Run to Failure</v>
          </cell>
          <cell r="W1189"/>
        </row>
        <row r="1190">
          <cell r="D1190" t="str">
            <v>MEM-PRO-013-UTL-VAC-0470</v>
          </cell>
          <cell r="E1190" t="str">
            <v>MP3B-P1/P3 FLAKE/DRYER VACUUM SYSTEM</v>
          </cell>
          <cell r="F1190" t="str">
            <v>P3</v>
          </cell>
          <cell r="G1190" t="str">
            <v>UTILITIES</v>
          </cell>
          <cell r="H1190" t="str">
            <v>CENTRAL VACUUM SYSTEMS</v>
          </cell>
          <cell r="I1190" t="str">
            <v>Valve, Control Linear Motion</v>
          </cell>
          <cell r="J1190"/>
          <cell r="K1190"/>
          <cell r="L1190"/>
          <cell r="M1190"/>
          <cell r="N1190"/>
          <cell r="O1190"/>
          <cell r="P1190"/>
          <cell r="Q1190"/>
          <cell r="R1190"/>
          <cell r="S1190"/>
          <cell r="T1190" t="str">
            <v>12 MTH PSM MECH RUPTURE PANEL PM</v>
          </cell>
          <cell r="U1190">
            <v>8</v>
          </cell>
          <cell r="V1190" t="str">
            <v>Stratagy</v>
          </cell>
          <cell r="W1190"/>
        </row>
        <row r="1191">
          <cell r="D1191" t="str">
            <v>MEM-PRO-013-UTL-VAC-0473</v>
          </cell>
          <cell r="E1191" t="str">
            <v>MP3B-PACKAGING/WHSE VACUUM SYSTEM</v>
          </cell>
          <cell r="F1191" t="str">
            <v>P3</v>
          </cell>
          <cell r="G1191" t="str">
            <v>UTILITIES</v>
          </cell>
          <cell r="H1191" t="str">
            <v>CENTRAL VACUUM SYSTEMS</v>
          </cell>
          <cell r="I1191" t="str">
            <v>Valve, Control Linear Motion</v>
          </cell>
          <cell r="J1191"/>
          <cell r="K1191"/>
          <cell r="L1191"/>
          <cell r="M1191"/>
          <cell r="N1191"/>
          <cell r="O1191"/>
          <cell r="P1191"/>
          <cell r="Q1191"/>
          <cell r="R1191"/>
          <cell r="S1191"/>
          <cell r="T1191"/>
          <cell r="U1191">
            <v>9</v>
          </cell>
          <cell r="V1191" t="str">
            <v>Run to Failure</v>
          </cell>
          <cell r="W1191"/>
        </row>
        <row r="1192">
          <cell r="D1192" t="str">
            <v>MEM-PRO-013-WEI-WIS-0005</v>
          </cell>
          <cell r="E1192" t="str">
            <v>MP3B-LIME BIN</v>
          </cell>
          <cell r="F1192" t="str">
            <v>P3</v>
          </cell>
          <cell r="G1192" t="str">
            <v>WET-IN</v>
          </cell>
          <cell r="H1192" t="str">
            <v>WET IN SYSTEM</v>
          </cell>
          <cell r="I1192" t="str">
            <v>Motor AC</v>
          </cell>
          <cell r="J1192"/>
          <cell r="K1192"/>
          <cell r="L1192"/>
          <cell r="M1192"/>
          <cell r="N1192"/>
          <cell r="O1192"/>
          <cell r="P1192"/>
          <cell r="Q1192"/>
          <cell r="R1192"/>
          <cell r="S1192"/>
          <cell r="T1192" t="str">
            <v>12-MTH I/E MP3 LIME BIN HI LEVEL SW</v>
          </cell>
          <cell r="U1192">
            <v>8</v>
          </cell>
          <cell r="V1192" t="str">
            <v>Stratagy</v>
          </cell>
          <cell r="W1192"/>
        </row>
        <row r="1193">
          <cell r="D1193" t="str">
            <v>MEM-PRO-013-WEI-WIS-0010</v>
          </cell>
          <cell r="E1193" t="str">
            <v>MP3B-GROUND FLAKE BIN</v>
          </cell>
          <cell r="F1193" t="str">
            <v>P3</v>
          </cell>
          <cell r="G1193" t="str">
            <v>WET-IN</v>
          </cell>
          <cell r="H1193" t="str">
            <v>WET IN SYSTEM</v>
          </cell>
          <cell r="I1193" t="str">
            <v>Motor AC</v>
          </cell>
          <cell r="J1193"/>
          <cell r="K1193"/>
          <cell r="L1193" t="str">
            <v>check location</v>
          </cell>
          <cell r="M1193"/>
          <cell r="N1193"/>
          <cell r="O1193"/>
          <cell r="P1193"/>
          <cell r="Q1193"/>
          <cell r="R1193"/>
          <cell r="S1193"/>
          <cell r="T1193"/>
          <cell r="U1193">
            <v>8</v>
          </cell>
          <cell r="V1193" t="str">
            <v>Stratagy</v>
          </cell>
          <cell r="W1193"/>
        </row>
        <row r="1194">
          <cell r="D1194" t="str">
            <v>MEM-PRO-013-WEI-WIS-0011</v>
          </cell>
          <cell r="E1194" t="str">
            <v>MP3B-GR FLAKE BIN LIVE BOTTOM</v>
          </cell>
          <cell r="F1194" t="str">
            <v>P3</v>
          </cell>
          <cell r="G1194" t="str">
            <v>WET-IN</v>
          </cell>
          <cell r="H1194" t="str">
            <v>WET IN SYSTEM</v>
          </cell>
          <cell r="I1194"/>
          <cell r="J1194"/>
          <cell r="K1194"/>
          <cell r="L1194"/>
          <cell r="M1194"/>
          <cell r="N1194"/>
          <cell r="O1194"/>
          <cell r="P1194"/>
          <cell r="Q1194"/>
          <cell r="R1194"/>
          <cell r="S1194"/>
          <cell r="T1194"/>
          <cell r="U1194">
            <v>9</v>
          </cell>
          <cell r="V1194" t="str">
            <v>Run to Failure</v>
          </cell>
          <cell r="W1194"/>
        </row>
        <row r="1195">
          <cell r="D1195" t="str">
            <v>MEM-PRO-013-WEI-WIS-0012</v>
          </cell>
          <cell r="E1195" t="str">
            <v>MP3B-LIME BIN LIVE BOTTOM</v>
          </cell>
          <cell r="F1195" t="str">
            <v>P3</v>
          </cell>
          <cell r="G1195" t="str">
            <v>WET-IN</v>
          </cell>
          <cell r="H1195" t="str">
            <v>WET IN SYSTEM</v>
          </cell>
          <cell r="I1195"/>
          <cell r="J1195"/>
          <cell r="K1195"/>
          <cell r="L1195"/>
          <cell r="M1195"/>
          <cell r="N1195"/>
          <cell r="O1195"/>
          <cell r="P1195"/>
          <cell r="Q1195"/>
          <cell r="R1195"/>
          <cell r="S1195"/>
          <cell r="T1195"/>
          <cell r="U1195">
            <v>9</v>
          </cell>
          <cell r="V1195" t="str">
            <v>Run to Failure</v>
          </cell>
          <cell r="W1195"/>
        </row>
        <row r="1196">
          <cell r="D1196" t="str">
            <v>MEM-PRO-013-WEI-WIS-0013</v>
          </cell>
          <cell r="E1196" t="str">
            <v>MP3B-FLAKE FEEDER</v>
          </cell>
          <cell r="F1196" t="str">
            <v>P3</v>
          </cell>
          <cell r="G1196" t="str">
            <v>WET-IN</v>
          </cell>
          <cell r="H1196" t="str">
            <v>WET IN SYSTEM</v>
          </cell>
          <cell r="I1196" t="str">
            <v>Motor AC</v>
          </cell>
          <cell r="J1196"/>
          <cell r="K1196"/>
          <cell r="L1196"/>
          <cell r="M1196"/>
          <cell r="N1196"/>
          <cell r="O1196"/>
          <cell r="P1196"/>
          <cell r="Q1196"/>
          <cell r="R1196"/>
          <cell r="S1196"/>
          <cell r="T1196"/>
          <cell r="U1196">
            <v>9</v>
          </cell>
          <cell r="V1196" t="str">
            <v>Run to Failure</v>
          </cell>
          <cell r="W1196"/>
        </row>
        <row r="1197">
          <cell r="D1197" t="str">
            <v>MEM-PRO-013-WEI-WIS-0351</v>
          </cell>
          <cell r="E1197" t="str">
            <v>MP3B - FK ACRISON ASP FILT DP X-MTR</v>
          </cell>
          <cell r="F1197" t="str">
            <v>P3</v>
          </cell>
          <cell r="G1197" t="str">
            <v>WET-IN</v>
          </cell>
          <cell r="H1197" t="str">
            <v>WET IN SYSTEM</v>
          </cell>
          <cell r="I1197" t="str">
            <v>Pressure Transmitter, Differnt</v>
          </cell>
          <cell r="J1197"/>
          <cell r="K1197"/>
          <cell r="L1197"/>
          <cell r="M1197"/>
          <cell r="N1197"/>
          <cell r="O1197"/>
          <cell r="P1197"/>
          <cell r="Q1197"/>
          <cell r="R1197"/>
          <cell r="S1197"/>
          <cell r="T1197"/>
          <cell r="U1197">
            <v>9</v>
          </cell>
          <cell r="V1197" t="str">
            <v>Run to Failure</v>
          </cell>
          <cell r="W1197"/>
        </row>
        <row r="1198">
          <cell r="D1198" t="str">
            <v>MEM-PRO-013-WSH-WRE-0071</v>
          </cell>
          <cell r="E1198" t="str">
            <v>MP3B-W RESLURRY POT</v>
          </cell>
          <cell r="F1198" t="str">
            <v>P3</v>
          </cell>
          <cell r="G1198" t="str">
            <v>WASHING</v>
          </cell>
          <cell r="H1198" t="str">
            <v>WASHING RESLURRY</v>
          </cell>
          <cell r="I1198" t="str">
            <v>Tank</v>
          </cell>
          <cell r="J1198"/>
          <cell r="K1198"/>
          <cell r="L1198"/>
          <cell r="M1198"/>
          <cell r="N1198"/>
          <cell r="O1198"/>
          <cell r="P1198"/>
          <cell r="Q1198"/>
          <cell r="R1198"/>
          <cell r="S1198"/>
          <cell r="T1198" t="str">
            <v>#2 West Reslurry HH temperature xmtr</v>
          </cell>
          <cell r="U1198">
            <v>8</v>
          </cell>
          <cell r="V1198" t="str">
            <v>Stratagy</v>
          </cell>
          <cell r="W1198"/>
        </row>
        <row r="1199">
          <cell r="D1199" t="str">
            <v>MEM-PRO-013-WSH-WRE-0073</v>
          </cell>
          <cell r="E1199" t="str">
            <v>MP3B-W RESLURRY HYDROHEATER</v>
          </cell>
          <cell r="F1199" t="str">
            <v>P3</v>
          </cell>
          <cell r="G1199" t="str">
            <v>WASHING</v>
          </cell>
          <cell r="H1199" t="str">
            <v>WASHING RESLURRY</v>
          </cell>
          <cell r="I1199" t="str">
            <v>Valve, Solenoid</v>
          </cell>
          <cell r="J1199"/>
          <cell r="K1199"/>
          <cell r="L1199"/>
          <cell r="M1199"/>
          <cell r="N1199"/>
          <cell r="O1199"/>
          <cell r="P1199"/>
          <cell r="Q1199"/>
          <cell r="R1199"/>
          <cell r="S1199"/>
          <cell r="T1199" t="str">
            <v>18-MTH I/E MP3B W CURD HH I/P</v>
          </cell>
          <cell r="U1199">
            <v>8</v>
          </cell>
          <cell r="V1199" t="str">
            <v>Stratagy</v>
          </cell>
          <cell r="W1199"/>
        </row>
        <row r="1200">
          <cell r="D1200" t="str">
            <v>MEM-PRO-013-WSH-WRE-0089</v>
          </cell>
          <cell r="E1200" t="str">
            <v>MP3B-E RESLURRY POT</v>
          </cell>
          <cell r="F1200" t="str">
            <v>P3</v>
          </cell>
          <cell r="G1200" t="str">
            <v>WASHING</v>
          </cell>
          <cell r="H1200" t="str">
            <v>WASHING RESLURRY</v>
          </cell>
          <cell r="I1200" t="str">
            <v>Motor AC</v>
          </cell>
          <cell r="J1200"/>
          <cell r="K1200"/>
          <cell r="L1200"/>
          <cell r="M1200"/>
          <cell r="N1200"/>
          <cell r="O1200"/>
          <cell r="P1200"/>
          <cell r="Q1200"/>
          <cell r="R1200"/>
          <cell r="S1200"/>
          <cell r="T1200" t="str">
            <v>#1 East Reslurry Pot Level transmitter(S</v>
          </cell>
          <cell r="U1200">
            <v>8</v>
          </cell>
          <cell r="V1200" t="str">
            <v>Stratagy</v>
          </cell>
          <cell r="W1200"/>
        </row>
        <row r="1201">
          <cell r="D1201" t="str">
            <v>MEM-PRO-013-WSH-WRE-0118</v>
          </cell>
          <cell r="E1201" t="str">
            <v>MP3B-E RESLURRY HYDROHEATER</v>
          </cell>
          <cell r="F1201" t="str">
            <v>P3</v>
          </cell>
          <cell r="G1201" t="str">
            <v>WASHING</v>
          </cell>
          <cell r="H1201" t="str">
            <v>WASHING RESLURRY</v>
          </cell>
          <cell r="I1201" t="str">
            <v>Temperature Transmitter RTD/TC</v>
          </cell>
          <cell r="J1201"/>
          <cell r="K1201"/>
          <cell r="L1201"/>
          <cell r="M1201"/>
          <cell r="N1201"/>
          <cell r="O1201"/>
          <cell r="P1201"/>
          <cell r="Q1201"/>
          <cell r="R1201"/>
          <cell r="S1201"/>
          <cell r="T1201" t="str">
            <v>12 MTH I/E MP3B E CURD HH I/P</v>
          </cell>
          <cell r="U1201">
            <v>8</v>
          </cell>
          <cell r="V1201" t="str">
            <v>Stratagy</v>
          </cell>
          <cell r="W1201"/>
        </row>
        <row r="1202">
          <cell r="D1202" t="str">
            <v>MEM-PRO-013-XTR-1EX-9310</v>
          </cell>
          <cell r="E1202" t="str">
            <v>MP3B-1ST EXTRACT BOOSTER STRAINER</v>
          </cell>
          <cell r="F1202" t="str">
            <v>P3</v>
          </cell>
          <cell r="G1202" t="str">
            <v>EXTRACTION</v>
          </cell>
          <cell r="H1202" t="str">
            <v>1ST EXTRACTION</v>
          </cell>
          <cell r="I1202" t="str">
            <v>Strainer</v>
          </cell>
          <cell r="J1202"/>
          <cell r="K1202"/>
          <cell r="L1202"/>
          <cell r="M1202"/>
          <cell r="N1202"/>
          <cell r="O1202"/>
          <cell r="P1202"/>
          <cell r="Q1202"/>
          <cell r="R1202"/>
          <cell r="S1202"/>
          <cell r="T1202"/>
          <cell r="U1202">
            <v>9</v>
          </cell>
          <cell r="V1202" t="str">
            <v>Run to Failure</v>
          </cell>
          <cell r="W1202"/>
        </row>
        <row r="1203">
          <cell r="D1203" t="str">
            <v>MEM-PRO-013-PKG-PAK-1171</v>
          </cell>
          <cell r="E1203" t="str">
            <v>MP3B-METAL DETECTER SYSTEM</v>
          </cell>
          <cell r="F1203" t="str">
            <v>P3</v>
          </cell>
          <cell r="G1203" t="str">
            <v>PACKAGING</v>
          </cell>
          <cell r="H1203" t="str">
            <v>PACKAGING</v>
          </cell>
          <cell r="I1203" t="str">
            <v>Motor Control Center</v>
          </cell>
          <cell r="J1203"/>
          <cell r="K1203"/>
          <cell r="L1203"/>
          <cell r="M1203"/>
          <cell r="N1203"/>
          <cell r="O1203"/>
          <cell r="P1203"/>
          <cell r="Q1203"/>
          <cell r="R1203"/>
          <cell r="S1203"/>
          <cell r="T1203" t="str">
            <v>12 MTH P3 Metal Detector Inspection</v>
          </cell>
          <cell r="U1203">
            <v>8</v>
          </cell>
          <cell r="V1203" t="str">
            <v>Stratagy</v>
          </cell>
          <cell r="W1203"/>
        </row>
        <row r="1204">
          <cell r="D1204" t="str">
            <v>MEM-PRO-013-PKG-PAK-1178</v>
          </cell>
          <cell r="E1204" t="str">
            <v>P3 BAG LABEL PRINT/APPLY UNIT</v>
          </cell>
          <cell r="F1204" t="str">
            <v>P3</v>
          </cell>
          <cell r="G1204" t="str">
            <v>PACKAGING</v>
          </cell>
          <cell r="H1204" t="str">
            <v>PACKAGING</v>
          </cell>
          <cell r="I1204" t="str">
            <v>Motor AC</v>
          </cell>
          <cell r="J1204"/>
          <cell r="K1204"/>
          <cell r="L1204"/>
          <cell r="M1204"/>
          <cell r="N1204"/>
          <cell r="O1204"/>
          <cell r="P1204"/>
          <cell r="Q1204"/>
          <cell r="R1204"/>
          <cell r="S1204"/>
          <cell r="T1204"/>
          <cell r="U1204">
            <v>9</v>
          </cell>
          <cell r="V1204" t="str">
            <v>Run to Failure</v>
          </cell>
          <cell r="W1204"/>
        </row>
        <row r="1205">
          <cell r="D1205" t="str">
            <v>MEM-PRO-013-PKG-PAK-1180</v>
          </cell>
          <cell r="E1205" t="str">
            <v>MP3B-PALLETIZER</v>
          </cell>
          <cell r="F1205" t="str">
            <v>P3</v>
          </cell>
          <cell r="G1205" t="str">
            <v>PACKAGING</v>
          </cell>
          <cell r="H1205" t="str">
            <v>PACKAGING</v>
          </cell>
          <cell r="I1205" t="str">
            <v>Motor AC</v>
          </cell>
          <cell r="J1205"/>
          <cell r="K1205"/>
          <cell r="L1205"/>
          <cell r="M1205"/>
          <cell r="N1205"/>
          <cell r="O1205"/>
          <cell r="P1205"/>
          <cell r="Q1205"/>
          <cell r="R1205"/>
          <cell r="S1205"/>
          <cell r="T1205" t="str">
            <v>12-MTH I/E MP3D MC EMPY CV E PULL SW</v>
          </cell>
          <cell r="U1205">
            <v>8</v>
          </cell>
          <cell r="V1205" t="str">
            <v>Stratagy</v>
          </cell>
          <cell r="W1205"/>
        </row>
        <row r="1206">
          <cell r="D1206" t="str">
            <v>MEM-PRO-013-PKG-PAK-1192</v>
          </cell>
          <cell r="E1206" t="str">
            <v>MP3B-ROTARY ARM STRETCHWRAPPER</v>
          </cell>
          <cell r="F1206" t="str">
            <v>P3</v>
          </cell>
          <cell r="G1206" t="str">
            <v>PACKAGING</v>
          </cell>
          <cell r="H1206" t="str">
            <v>PACKAGING</v>
          </cell>
          <cell r="I1206"/>
          <cell r="J1206"/>
          <cell r="K1206"/>
          <cell r="L1206"/>
          <cell r="M1206"/>
          <cell r="N1206"/>
          <cell r="O1206"/>
          <cell r="P1206"/>
          <cell r="Q1206"/>
          <cell r="R1206"/>
          <cell r="S1206"/>
          <cell r="T1206"/>
          <cell r="U1206">
            <v>9</v>
          </cell>
          <cell r="V1206" t="str">
            <v>Run to Failure</v>
          </cell>
          <cell r="W1206"/>
        </row>
        <row r="1207">
          <cell r="D1207" t="str">
            <v>MEM-PRO-013-PKG-PAK-2177</v>
          </cell>
          <cell r="E1207" t="str">
            <v>MP3B-BLENDER SURGE BIN</v>
          </cell>
          <cell r="F1207" t="str">
            <v>P3</v>
          </cell>
          <cell r="G1207" t="str">
            <v>PACKAGING</v>
          </cell>
          <cell r="H1207" t="str">
            <v>PACKAGING</v>
          </cell>
          <cell r="I1207" t="str">
            <v>Detector</v>
          </cell>
          <cell r="J1207"/>
          <cell r="K1207"/>
          <cell r="L1207"/>
          <cell r="M1207"/>
          <cell r="N1207"/>
          <cell r="O1207"/>
          <cell r="P1207"/>
          <cell r="Q1207"/>
          <cell r="R1207"/>
          <cell r="S1207"/>
          <cell r="T1207"/>
          <cell r="U1207">
            <v>9</v>
          </cell>
          <cell r="V1207" t="str">
            <v>Run to Failure</v>
          </cell>
          <cell r="W1207"/>
        </row>
        <row r="1208">
          <cell r="D1208" t="str">
            <v>MEM-PRO-013-PKG-PAK-2210</v>
          </cell>
          <cell r="E1208" t="str">
            <v>MP3B-NIRO PK'ER SURGE BIN</v>
          </cell>
          <cell r="F1208" t="str">
            <v>P3</v>
          </cell>
          <cell r="G1208" t="str">
            <v>PACKAGING</v>
          </cell>
          <cell r="H1208" t="str">
            <v>PACKAGING</v>
          </cell>
          <cell r="I1208" t="str">
            <v>Rupture Disc</v>
          </cell>
          <cell r="J1208"/>
          <cell r="K1208"/>
          <cell r="L1208"/>
          <cell r="M1208"/>
          <cell r="N1208"/>
          <cell r="O1208"/>
          <cell r="P1208"/>
          <cell r="Q1208"/>
          <cell r="R1208"/>
          <cell r="S1208"/>
          <cell r="T1208"/>
          <cell r="U1208">
            <v>9</v>
          </cell>
          <cell r="V1208" t="str">
            <v>Run to Failure</v>
          </cell>
          <cell r="W1208"/>
        </row>
        <row r="1209">
          <cell r="D1209" t="str">
            <v>MEM-PRO-013-PKG-PAK-2213</v>
          </cell>
          <cell r="E1209" t="str">
            <v>MP3B-NIRO PK'ER NUISANCE DUST COLL</v>
          </cell>
          <cell r="F1209" t="str">
            <v>P3</v>
          </cell>
          <cell r="G1209" t="str">
            <v>PACKAGING</v>
          </cell>
          <cell r="H1209" t="str">
            <v>PACKAGING</v>
          </cell>
          <cell r="I1209" t="str">
            <v>Rupture Disc</v>
          </cell>
          <cell r="J1209"/>
          <cell r="K1209"/>
          <cell r="L1209"/>
          <cell r="M1209"/>
          <cell r="N1209"/>
          <cell r="O1209"/>
          <cell r="P1209"/>
          <cell r="Q1209"/>
          <cell r="R1209"/>
          <cell r="S1209"/>
          <cell r="T1209"/>
          <cell r="U1209">
            <v>9</v>
          </cell>
          <cell r="V1209" t="str">
            <v>Run to Failure</v>
          </cell>
          <cell r="W1209"/>
        </row>
        <row r="1210">
          <cell r="D1210" t="str">
            <v>MEM-PRO-013-PKG-PAK-2217</v>
          </cell>
          <cell r="E1210" t="str">
            <v>MP3B-CAROUSEL PACKER</v>
          </cell>
          <cell r="F1210" t="str">
            <v>P3</v>
          </cell>
          <cell r="G1210" t="str">
            <v>PACKAGING</v>
          </cell>
          <cell r="H1210" t="str">
            <v>PACKAGING</v>
          </cell>
          <cell r="I1210" t="str">
            <v>Motor AC</v>
          </cell>
          <cell r="J1210"/>
          <cell r="K1210"/>
          <cell r="L1210"/>
          <cell r="M1210"/>
          <cell r="N1210"/>
          <cell r="O1210"/>
          <cell r="P1210"/>
          <cell r="Q1210"/>
          <cell r="R1210"/>
          <cell r="S1210"/>
          <cell r="T1210" t="str">
            <v>MTHLY AP MP3B NIRO CAROUSEL PACKER</v>
          </cell>
          <cell r="U1210">
            <v>8</v>
          </cell>
          <cell r="V1210" t="str">
            <v>Stratagy</v>
          </cell>
          <cell r="W1210"/>
        </row>
        <row r="1211">
          <cell r="D1211" t="str">
            <v>MEM-PRO-013-PKG-PAK-2218</v>
          </cell>
          <cell r="E1211" t="str">
            <v>MP3B-PACKER BAG GUSSETT REFORMER</v>
          </cell>
          <cell r="F1211" t="str">
            <v>P3</v>
          </cell>
          <cell r="G1211" t="str">
            <v>PACKAGING</v>
          </cell>
          <cell r="H1211" t="str">
            <v>PACKAGING</v>
          </cell>
          <cell r="I1211" t="str">
            <v>Packing</v>
          </cell>
          <cell r="J1211"/>
          <cell r="K1211"/>
          <cell r="L1211"/>
          <cell r="M1211"/>
          <cell r="N1211"/>
          <cell r="O1211"/>
          <cell r="P1211"/>
          <cell r="Q1211"/>
          <cell r="R1211"/>
          <cell r="S1211"/>
          <cell r="T1211" t="str">
            <v>6-MTH AP MP3B NIRO GUSSET REFORMER</v>
          </cell>
          <cell r="U1211">
            <v>8</v>
          </cell>
          <cell r="V1211" t="str">
            <v>Stratagy</v>
          </cell>
          <cell r="W1211">
            <v>1</v>
          </cell>
        </row>
        <row r="1212">
          <cell r="D1212" t="str">
            <v>MEM-PRO-013-PKG-PAK-2219</v>
          </cell>
          <cell r="E1212" t="str">
            <v>MP3B-PACKER BAG HEAT SEALER</v>
          </cell>
          <cell r="F1212" t="str">
            <v>P3</v>
          </cell>
          <cell r="G1212" t="str">
            <v>PACKAGING</v>
          </cell>
          <cell r="H1212" t="str">
            <v>PACKAGING</v>
          </cell>
          <cell r="I1212" t="str">
            <v>Motor AC</v>
          </cell>
          <cell r="J1212"/>
          <cell r="K1212"/>
          <cell r="L1212"/>
          <cell r="M1212"/>
          <cell r="N1212"/>
          <cell r="O1212"/>
          <cell r="P1212"/>
          <cell r="Q1212"/>
          <cell r="R1212"/>
          <cell r="S1212"/>
          <cell r="T1212" t="str">
            <v>3-MTH AP MP3B NIRO HEATSEALER</v>
          </cell>
          <cell r="U1212">
            <v>8</v>
          </cell>
          <cell r="V1212" t="str">
            <v>Stratagy</v>
          </cell>
          <cell r="W1212"/>
        </row>
        <row r="1213">
          <cell r="D1213" t="str">
            <v>MEM-PRO-013-PKG-PAK-2222</v>
          </cell>
          <cell r="E1213" t="str">
            <v>MP3-ONLINE REWORK BIN (RECEIVER)</v>
          </cell>
          <cell r="F1213" t="str">
            <v>P3</v>
          </cell>
          <cell r="G1213" t="str">
            <v>PACKAGING</v>
          </cell>
          <cell r="H1213" t="str">
            <v>PACKAGING</v>
          </cell>
          <cell r="I1213" t="str">
            <v>Detector</v>
          </cell>
          <cell r="J1213"/>
          <cell r="K1213"/>
          <cell r="L1213"/>
          <cell r="M1213"/>
          <cell r="N1213"/>
          <cell r="O1213"/>
          <cell r="P1213"/>
          <cell r="Q1213"/>
          <cell r="R1213"/>
          <cell r="S1213"/>
          <cell r="T1213"/>
          <cell r="U1213">
            <v>9</v>
          </cell>
          <cell r="V1213" t="str">
            <v>Run to Failure</v>
          </cell>
          <cell r="W1213"/>
        </row>
        <row r="1214">
          <cell r="D1214" t="str">
            <v>MEM-PRO-013-PKG-PAK-2230</v>
          </cell>
          <cell r="E1214" t="str">
            <v>MP3-ONLINE REWORK BAG DUMP STATION</v>
          </cell>
          <cell r="F1214" t="str">
            <v>P3</v>
          </cell>
          <cell r="G1214" t="str">
            <v>PACKAGING</v>
          </cell>
          <cell r="H1214" t="str">
            <v>PACKAGING</v>
          </cell>
          <cell r="I1214" t="str">
            <v>Motor AC</v>
          </cell>
          <cell r="J1214"/>
          <cell r="K1214"/>
          <cell r="L1214"/>
          <cell r="M1214"/>
          <cell r="N1214"/>
          <cell r="O1214"/>
          <cell r="P1214"/>
          <cell r="Q1214"/>
          <cell r="R1214"/>
          <cell r="S1214"/>
          <cell r="T1214"/>
          <cell r="U1214">
            <v>9</v>
          </cell>
          <cell r="V1214" t="str">
            <v>Run to Failure</v>
          </cell>
          <cell r="W1214"/>
        </row>
        <row r="1215">
          <cell r="D1215" t="str">
            <v>MEM-PRO-013-PKG-PAK-2233</v>
          </cell>
          <cell r="E1215" t="str">
            <v>MP3-ONLINE BAG DUMP ROTARY VALVE</v>
          </cell>
          <cell r="F1215" t="str">
            <v>P3</v>
          </cell>
          <cell r="G1215" t="str">
            <v>PACKAGING</v>
          </cell>
          <cell r="H1215" t="str">
            <v>PACKAGING</v>
          </cell>
          <cell r="I1215" t="str">
            <v>Motor AC</v>
          </cell>
          <cell r="J1215"/>
          <cell r="K1215"/>
          <cell r="L1215"/>
          <cell r="M1215"/>
          <cell r="N1215"/>
          <cell r="O1215"/>
          <cell r="P1215"/>
          <cell r="Q1215"/>
          <cell r="R1215"/>
          <cell r="S1215"/>
          <cell r="T1215" t="str">
            <v>12-MTH PROD Online Rework Rec. Filters</v>
          </cell>
          <cell r="U1215">
            <v>8</v>
          </cell>
          <cell r="V1215" t="str">
            <v>Stratagy</v>
          </cell>
          <cell r="W1215"/>
        </row>
        <row r="1216">
          <cell r="D1216" t="str">
            <v>MEM-PRO-013-PKG-PAK-2238</v>
          </cell>
          <cell r="E1216" t="str">
            <v>MP3-OFF LINE REWORK BAG DUMP STATION</v>
          </cell>
          <cell r="F1216" t="str">
            <v>P3</v>
          </cell>
          <cell r="G1216" t="str">
            <v>PACKAGING</v>
          </cell>
          <cell r="H1216" t="str">
            <v>PACKAGING</v>
          </cell>
          <cell r="I1216" t="str">
            <v>Controller, Local</v>
          </cell>
          <cell r="J1216"/>
          <cell r="K1216"/>
          <cell r="L1216"/>
          <cell r="M1216"/>
          <cell r="N1216"/>
          <cell r="O1216"/>
          <cell r="P1216"/>
          <cell r="Q1216"/>
          <cell r="R1216"/>
          <cell r="S1216"/>
          <cell r="T1216"/>
          <cell r="U1216">
            <v>9</v>
          </cell>
          <cell r="V1216" t="str">
            <v>Run to Failure</v>
          </cell>
          <cell r="W1216"/>
        </row>
        <row r="1217">
          <cell r="D1217" t="str">
            <v>MEM-PRO-013-PKG-PAK-2246</v>
          </cell>
          <cell r="E1217" t="str">
            <v>MP3-OFF-LINE REWORK BIN</v>
          </cell>
          <cell r="F1217" t="str">
            <v>P3</v>
          </cell>
          <cell r="G1217" t="str">
            <v>PACKAGING</v>
          </cell>
          <cell r="H1217" t="str">
            <v>PACKAGING</v>
          </cell>
          <cell r="I1217" t="str">
            <v>Detector</v>
          </cell>
          <cell r="J1217"/>
          <cell r="K1217"/>
          <cell r="L1217"/>
          <cell r="M1217"/>
          <cell r="N1217"/>
          <cell r="O1217"/>
          <cell r="P1217"/>
          <cell r="Q1217"/>
          <cell r="R1217"/>
          <cell r="S1217"/>
          <cell r="T1217"/>
          <cell r="U1217">
            <v>9</v>
          </cell>
          <cell r="V1217" t="str">
            <v>Run to Failure</v>
          </cell>
          <cell r="W1217"/>
        </row>
        <row r="1218">
          <cell r="D1218" t="str">
            <v>MEM-PRO-013-PKG-PAK-2254</v>
          </cell>
          <cell r="E1218" t="str">
            <v>MP3B-SEMI-BULK SURGE BIN</v>
          </cell>
          <cell r="F1218" t="str">
            <v>P3</v>
          </cell>
          <cell r="G1218" t="str">
            <v>PACKAGING</v>
          </cell>
          <cell r="H1218" t="str">
            <v>PACKAGING</v>
          </cell>
          <cell r="I1218" t="str">
            <v>Detector</v>
          </cell>
          <cell r="J1218"/>
          <cell r="K1218"/>
          <cell r="L1218"/>
          <cell r="M1218"/>
          <cell r="N1218"/>
          <cell r="O1218"/>
          <cell r="P1218"/>
          <cell r="Q1218"/>
          <cell r="R1218"/>
          <cell r="S1218"/>
          <cell r="T1218" t="str">
            <v>12-MTH PROD BB Surge Bin Filters</v>
          </cell>
          <cell r="U1218">
            <v>8</v>
          </cell>
          <cell r="V1218" t="str">
            <v>Stratagy</v>
          </cell>
          <cell r="W1218"/>
        </row>
        <row r="1219">
          <cell r="D1219" t="str">
            <v>MEM-PRO-013-PKG-PAK-2264</v>
          </cell>
          <cell r="E1219" t="str">
            <v>MP3B-BB RECEIVER</v>
          </cell>
          <cell r="F1219" t="str">
            <v>P3</v>
          </cell>
          <cell r="G1219" t="str">
            <v>PACKAGING</v>
          </cell>
          <cell r="H1219" t="str">
            <v>PACKAGING</v>
          </cell>
          <cell r="I1219" t="str">
            <v>Level Switch, Capacitance/RF</v>
          </cell>
          <cell r="J1219"/>
          <cell r="K1219"/>
          <cell r="L1219"/>
          <cell r="M1219"/>
          <cell r="N1219"/>
          <cell r="O1219"/>
          <cell r="P1219"/>
          <cell r="Q1219"/>
          <cell r="R1219"/>
          <cell r="S1219"/>
          <cell r="T1219"/>
          <cell r="U1219">
            <v>9</v>
          </cell>
          <cell r="V1219" t="str">
            <v>Run to Failure</v>
          </cell>
          <cell r="W1219"/>
        </row>
        <row r="1220">
          <cell r="D1220" t="str">
            <v>MEM-PRO-013-PKG-PAK-2270</v>
          </cell>
          <cell r="E1220" t="str">
            <v>MP3B-BB PACKER</v>
          </cell>
          <cell r="F1220" t="str">
            <v>P3</v>
          </cell>
          <cell r="G1220" t="str">
            <v>PACKAGING</v>
          </cell>
          <cell r="H1220" t="str">
            <v>PACKAGING</v>
          </cell>
          <cell r="I1220" t="str">
            <v>Filter</v>
          </cell>
          <cell r="J1220"/>
          <cell r="K1220"/>
          <cell r="L1220"/>
          <cell r="M1220"/>
          <cell r="N1220"/>
          <cell r="O1220"/>
          <cell r="P1220"/>
          <cell r="Q1220"/>
          <cell r="R1220"/>
          <cell r="S1220"/>
          <cell r="T1220"/>
          <cell r="U1220">
            <v>9</v>
          </cell>
          <cell r="V1220" t="str">
            <v>Run to Failure</v>
          </cell>
          <cell r="W1220"/>
        </row>
        <row r="1221">
          <cell r="D1221" t="str">
            <v>MEM-PRO-013-PKG-PAK-2271</v>
          </cell>
          <cell r="E1221" t="str">
            <v>MP3B-PACKER SURGE BIN</v>
          </cell>
          <cell r="F1221" t="str">
            <v>P3</v>
          </cell>
          <cell r="G1221" t="str">
            <v>PACKAGING</v>
          </cell>
          <cell r="H1221" t="str">
            <v>PACKAGING</v>
          </cell>
          <cell r="I1221" t="str">
            <v>Detector</v>
          </cell>
          <cell r="J1221"/>
          <cell r="K1221"/>
          <cell r="L1221"/>
          <cell r="M1221"/>
          <cell r="N1221"/>
          <cell r="O1221"/>
          <cell r="P1221"/>
          <cell r="Q1221"/>
          <cell r="R1221"/>
          <cell r="S1221"/>
          <cell r="T1221" t="str">
            <v>12-MTH PROD Niro packer Surge Bin Filter</v>
          </cell>
          <cell r="U1221">
            <v>8</v>
          </cell>
          <cell r="V1221" t="str">
            <v>Stratagy</v>
          </cell>
          <cell r="W1221"/>
        </row>
        <row r="1222">
          <cell r="D1222" t="str">
            <v>MEM-PRO-013-PKG-PAK-2272</v>
          </cell>
          <cell r="E1222" t="str">
            <v>MP3B-PACKER ASP COLLECTOR</v>
          </cell>
          <cell r="F1222" t="str">
            <v>P3</v>
          </cell>
          <cell r="G1222" t="str">
            <v>PACKAGING</v>
          </cell>
          <cell r="H1222" t="str">
            <v>PACKAGING</v>
          </cell>
          <cell r="I1222" t="str">
            <v>Bin</v>
          </cell>
          <cell r="J1222"/>
          <cell r="K1222"/>
          <cell r="L1222"/>
          <cell r="M1222"/>
          <cell r="N1222"/>
          <cell r="O1222"/>
          <cell r="P1222"/>
          <cell r="Q1222"/>
          <cell r="R1222"/>
          <cell r="S1222"/>
          <cell r="T1222" t="str">
            <v>12-MTh PROD Offline Rework SB Filters</v>
          </cell>
          <cell r="U1222">
            <v>8</v>
          </cell>
          <cell r="V1222" t="str">
            <v>Stratagy</v>
          </cell>
          <cell r="W1222"/>
        </row>
        <row r="1223">
          <cell r="D1223" t="str">
            <v>MEM-PRO-013-PKG-PAL-5363</v>
          </cell>
          <cell r="E1223" t="str">
            <v>MP3B-TOP SHEET ROLL HOIST</v>
          </cell>
          <cell r="F1223" t="str">
            <v>P3</v>
          </cell>
          <cell r="G1223" t="str">
            <v>PACKAGING</v>
          </cell>
          <cell r="H1223" t="str">
            <v>PALLETIZING</v>
          </cell>
          <cell r="I1223" t="str">
            <v>Hoist</v>
          </cell>
          <cell r="J1223"/>
          <cell r="K1223"/>
          <cell r="L1223"/>
          <cell r="M1223"/>
          <cell r="N1223"/>
          <cell r="O1223"/>
          <cell r="P1223"/>
          <cell r="Q1223"/>
          <cell r="R1223"/>
          <cell r="S1223"/>
          <cell r="T1223"/>
          <cell r="U1223">
            <v>9</v>
          </cell>
          <cell r="V1223" t="str">
            <v>Run to Failure</v>
          </cell>
          <cell r="W1223"/>
        </row>
        <row r="1224">
          <cell r="D1224" t="str">
            <v>MEM-PRO-013-PKG-SUS-2359</v>
          </cell>
          <cell r="E1224" t="str">
            <v>MP3B-PACKAGING SNUFFING STEAM SYSTEM</v>
          </cell>
          <cell r="F1224" t="str">
            <v>P3</v>
          </cell>
          <cell r="G1224" t="str">
            <v>PACKAGING</v>
          </cell>
          <cell r="H1224" t="str">
            <v>SUPPRESSION SYSTEM</v>
          </cell>
          <cell r="I1224" t="str">
            <v>Rupture Disc</v>
          </cell>
          <cell r="J1224"/>
          <cell r="K1224"/>
          <cell r="L1224"/>
          <cell r="M1224"/>
          <cell r="N1224"/>
          <cell r="O1224"/>
          <cell r="P1224"/>
          <cell r="Q1224"/>
          <cell r="R1224"/>
          <cell r="S1224"/>
          <cell r="T1224" t="str">
            <v>60M MECH P3 PACK SNUFFING STEAM SYSTEM</v>
          </cell>
          <cell r="U1224">
            <v>8</v>
          </cell>
          <cell r="V1224" t="str">
            <v>Stratagy</v>
          </cell>
          <cell r="W1224"/>
        </row>
        <row r="1225">
          <cell r="D1225" t="str">
            <v>MEM-PRO-022-STS-N3T-2006</v>
          </cell>
          <cell r="E1225" t="str">
            <v>MSS-NORTH 300T DCE FILTER #1 VENT FAN</v>
          </cell>
          <cell r="F1225" t="str">
            <v>flake unloading ans storage</v>
          </cell>
          <cell r="G1225" t="str">
            <v>STORAGE SYSTEMS</v>
          </cell>
          <cell r="H1225" t="str">
            <v>NORTH 300 TON</v>
          </cell>
          <cell r="I1225" t="str">
            <v>Fan</v>
          </cell>
          <cell r="J1225"/>
          <cell r="K1225"/>
          <cell r="L1225"/>
          <cell r="M1225"/>
          <cell r="N1225"/>
          <cell r="O1225"/>
          <cell r="P1225"/>
          <cell r="Q1225"/>
          <cell r="R1225"/>
          <cell r="S1225"/>
          <cell r="T1225"/>
          <cell r="U1225">
            <v>9</v>
          </cell>
          <cell r="V1225" t="str">
            <v>Run to Failure</v>
          </cell>
          <cell r="W1225"/>
        </row>
        <row r="1226">
          <cell r="D1226" t="str">
            <v>MEM-PRO-022-STS-N3T-2011</v>
          </cell>
          <cell r="E1226" t="str">
            <v>MSS-NORTH 300T DCE FILTER #2 VENT FAN</v>
          </cell>
          <cell r="F1226" t="str">
            <v>flake unloading ans storage</v>
          </cell>
          <cell r="G1226" t="str">
            <v>STORAGE SYSTEMS</v>
          </cell>
          <cell r="H1226" t="str">
            <v>NORTH 300 TON</v>
          </cell>
          <cell r="I1226" t="str">
            <v>Fan</v>
          </cell>
          <cell r="J1226"/>
          <cell r="K1226"/>
          <cell r="L1226"/>
          <cell r="M1226"/>
          <cell r="N1226"/>
          <cell r="O1226"/>
          <cell r="P1226"/>
          <cell r="Q1226"/>
          <cell r="R1226"/>
          <cell r="S1226"/>
          <cell r="T1226"/>
          <cell r="U1226">
            <v>9</v>
          </cell>
          <cell r="V1226" t="str">
            <v>Run to Failure</v>
          </cell>
          <cell r="W1226"/>
        </row>
        <row r="1227">
          <cell r="D1227" t="str">
            <v>MEM-PRO-022-UNL-TK5-2040</v>
          </cell>
          <cell r="E1227" t="str">
            <v>MSS-CYCLONAIRE EAST RAIL UNLOAD SYS</v>
          </cell>
          <cell r="F1227" t="str">
            <v>flake unloading ans storage</v>
          </cell>
          <cell r="G1227" t="str">
            <v>OLD UNLOADING</v>
          </cell>
          <cell r="H1227" t="str">
            <v>TRACK 5</v>
          </cell>
          <cell r="I1227" t="str">
            <v>Motor AC</v>
          </cell>
          <cell r="J1227"/>
          <cell r="K1227"/>
          <cell r="L1227">
            <v>24</v>
          </cell>
          <cell r="M1227"/>
          <cell r="N1227"/>
          <cell r="O1227"/>
          <cell r="P1227" t="str">
            <v>Yes</v>
          </cell>
          <cell r="Q1227"/>
          <cell r="R1227"/>
          <cell r="S1227"/>
          <cell r="T1227" t="str">
            <v>60-MTH E RAIL UNLOAD BLOW PSV 2040-08</v>
          </cell>
          <cell r="U1227">
            <v>6</v>
          </cell>
          <cell r="V1227" t="str">
            <v>Stratagy</v>
          </cell>
          <cell r="W1227"/>
        </row>
        <row r="1228">
          <cell r="D1228" t="str">
            <v>MEM-PRO-022-UNL-TK1-2045</v>
          </cell>
          <cell r="E1228" t="str">
            <v>MSS-RAIL UNLOAD SUBMERSIBLE PUMP</v>
          </cell>
          <cell r="F1228" t="str">
            <v>flake unloading ans storage</v>
          </cell>
          <cell r="G1228" t="str">
            <v>OLD UNLOADING</v>
          </cell>
          <cell r="H1228" t="str">
            <v>TRACK 1</v>
          </cell>
          <cell r="I1228" t="str">
            <v>Motor AC</v>
          </cell>
          <cell r="J1228"/>
          <cell r="K1228"/>
          <cell r="L1228"/>
          <cell r="M1228"/>
          <cell r="N1228"/>
          <cell r="O1228"/>
          <cell r="P1228"/>
          <cell r="Q1228"/>
          <cell r="R1228"/>
          <cell r="S1228"/>
          <cell r="T1228"/>
          <cell r="U1228">
            <v>9</v>
          </cell>
          <cell r="V1228" t="str">
            <v>Run to Failure</v>
          </cell>
          <cell r="W1228"/>
        </row>
        <row r="1229">
          <cell r="D1229" t="str">
            <v>MEM-PRO-022-UNL-TK1-2046</v>
          </cell>
          <cell r="E1229" t="str">
            <v>MSS-RAIL UNLOADING SUMP PUMP</v>
          </cell>
          <cell r="F1229" t="str">
            <v>flake unloading ans storage</v>
          </cell>
          <cell r="G1229" t="str">
            <v>OLD UNLOADING</v>
          </cell>
          <cell r="H1229" t="str">
            <v>TRACK 1</v>
          </cell>
          <cell r="I1229" t="str">
            <v>Motor AC</v>
          </cell>
          <cell r="J1229"/>
          <cell r="K1229"/>
          <cell r="L1229"/>
          <cell r="M1229"/>
          <cell r="N1229"/>
          <cell r="O1229"/>
          <cell r="P1229"/>
          <cell r="Q1229"/>
          <cell r="R1229"/>
          <cell r="S1229"/>
          <cell r="T1229"/>
          <cell r="U1229">
            <v>9</v>
          </cell>
          <cell r="V1229" t="str">
            <v>Run to Failure</v>
          </cell>
          <cell r="W1229"/>
        </row>
        <row r="1230">
          <cell r="D1230" t="str">
            <v>MEM-PRO-022-STS-C8T-5007</v>
          </cell>
          <cell r="E1230" t="str">
            <v>CENTER 800T BIN DSCH RFV</v>
          </cell>
          <cell r="F1230" t="str">
            <v>flake unloading ans storage</v>
          </cell>
          <cell r="G1230" t="str">
            <v>STORAGE SYSTEMS</v>
          </cell>
          <cell r="H1230" t="str">
            <v>CENTRAL 800 TON</v>
          </cell>
          <cell r="I1230" t="str">
            <v>Motor Control Center</v>
          </cell>
          <cell r="J1230"/>
          <cell r="K1230"/>
          <cell r="L1230"/>
          <cell r="M1230"/>
          <cell r="N1230"/>
          <cell r="O1230"/>
          <cell r="P1230"/>
          <cell r="Q1230"/>
          <cell r="R1230"/>
          <cell r="S1230"/>
          <cell r="T1230"/>
          <cell r="U1230">
            <v>9</v>
          </cell>
          <cell r="V1230" t="str">
            <v>Run to Failure</v>
          </cell>
          <cell r="W1230"/>
        </row>
        <row r="1231">
          <cell r="D1231" t="str">
            <v>MEM-PRO-022-STS-E8T-5010</v>
          </cell>
          <cell r="E1231" t="str">
            <v>MSS-E 800T BIN DISCH ROTARY VALVE</v>
          </cell>
          <cell r="F1231" t="str">
            <v>flake unloading ans storage</v>
          </cell>
          <cell r="G1231" t="str">
            <v>STORAGE SYSTEMS</v>
          </cell>
          <cell r="H1231" t="str">
            <v>EAST 800 TON</v>
          </cell>
          <cell r="I1231" t="str">
            <v>Motor Control Center</v>
          </cell>
          <cell r="J1231"/>
          <cell r="K1231"/>
          <cell r="L1231"/>
          <cell r="M1231"/>
          <cell r="N1231"/>
          <cell r="O1231"/>
          <cell r="P1231"/>
          <cell r="Q1231"/>
          <cell r="R1231"/>
          <cell r="S1231"/>
          <cell r="T1231"/>
          <cell r="U1231">
            <v>9</v>
          </cell>
          <cell r="V1231" t="str">
            <v>Run to Failure</v>
          </cell>
          <cell r="W1231"/>
        </row>
        <row r="1232">
          <cell r="D1232" t="str">
            <v>MEM-PRO-022-STS-C8T-5028</v>
          </cell>
          <cell r="E1232" t="str">
            <v>CENTER 800T BIN BLOWER</v>
          </cell>
          <cell r="F1232" t="str">
            <v>flake unloading ans storage</v>
          </cell>
          <cell r="G1232" t="str">
            <v>STORAGE SYSTEMS</v>
          </cell>
          <cell r="H1232" t="str">
            <v>CENTRAL 800 TON</v>
          </cell>
          <cell r="I1232" t="str">
            <v>Motor AC</v>
          </cell>
          <cell r="J1232"/>
          <cell r="K1232"/>
          <cell r="L1232"/>
          <cell r="M1232"/>
          <cell r="N1232"/>
          <cell r="O1232"/>
          <cell r="P1232" t="str">
            <v>Yes</v>
          </cell>
          <cell r="Q1232"/>
          <cell r="R1232"/>
          <cell r="S1232"/>
          <cell r="T1232" t="str">
            <v>60-MTH C 800T DISCH BLOW PSV REPLACE</v>
          </cell>
          <cell r="U1232">
            <v>7</v>
          </cell>
          <cell r="V1232" t="str">
            <v>Stratagy</v>
          </cell>
          <cell r="W1232"/>
        </row>
        <row r="1233">
          <cell r="D1233" t="str">
            <v>MEM-PRO-022-STS-W8T-5031</v>
          </cell>
          <cell r="E1233" t="str">
            <v>MSS-WEST 800T TRANSFER BLOWER</v>
          </cell>
          <cell r="F1233" t="str">
            <v>flake unloading ans storage</v>
          </cell>
          <cell r="G1233" t="str">
            <v>STORAGE SYSTEMS</v>
          </cell>
          <cell r="H1233" t="str">
            <v>WEST 800 TON</v>
          </cell>
          <cell r="I1233" t="str">
            <v>Motor Control Center</v>
          </cell>
          <cell r="J1233"/>
          <cell r="K1233"/>
          <cell r="L1233">
            <v>16</v>
          </cell>
          <cell r="M1233"/>
          <cell r="N1233"/>
          <cell r="O1233"/>
          <cell r="P1233" t="str">
            <v>Yes</v>
          </cell>
          <cell r="Q1233"/>
          <cell r="R1233"/>
          <cell r="S1233"/>
          <cell r="T1233" t="str">
            <v>60-MTH W 800T DISCH BLOW PSV REPLACE</v>
          </cell>
          <cell r="U1233">
            <v>6</v>
          </cell>
          <cell r="V1233" t="str">
            <v>Stratagy</v>
          </cell>
          <cell r="W1233"/>
        </row>
        <row r="1234">
          <cell r="D1234" t="str">
            <v>MEM-PRO-022-STS-E8T-5032</v>
          </cell>
          <cell r="E1234" t="str">
            <v>MSS-E 800T BIN TRANSFER BLOWER</v>
          </cell>
          <cell r="F1234" t="str">
            <v>flake unloading ans storage</v>
          </cell>
          <cell r="G1234" t="str">
            <v>STORAGE SYSTEMS</v>
          </cell>
          <cell r="H1234" t="str">
            <v>EAST 800 TON</v>
          </cell>
          <cell r="I1234" t="str">
            <v>Motor Control Center</v>
          </cell>
          <cell r="J1234"/>
          <cell r="K1234"/>
          <cell r="L1234">
            <v>16</v>
          </cell>
          <cell r="M1234"/>
          <cell r="N1234"/>
          <cell r="O1234"/>
          <cell r="P1234" t="str">
            <v>Yes</v>
          </cell>
          <cell r="Q1234"/>
          <cell r="R1234"/>
          <cell r="S1234"/>
          <cell r="T1234" t="str">
            <v>EAST 800T DISCH BLOW PSV REPLACE</v>
          </cell>
          <cell r="U1234">
            <v>6</v>
          </cell>
          <cell r="V1234" t="str">
            <v>Stratagy</v>
          </cell>
          <cell r="W1234"/>
        </row>
        <row r="1235">
          <cell r="D1235" t="str">
            <v>MEM-PRO-022-UNL-TK1-5043</v>
          </cell>
          <cell r="E1235" t="str">
            <v>MSS-TRUCK RECEIVING BLOWER PACKAGE</v>
          </cell>
          <cell r="F1235" t="str">
            <v>flake unloading ans storage</v>
          </cell>
          <cell r="G1235" t="str">
            <v>OLD UNLOADING</v>
          </cell>
          <cell r="H1235" t="str">
            <v>TRACK 1</v>
          </cell>
          <cell r="I1235" t="str">
            <v>Motor AC</v>
          </cell>
          <cell r="J1235"/>
          <cell r="K1235"/>
          <cell r="L1235"/>
          <cell r="M1235"/>
          <cell r="N1235"/>
          <cell r="O1235"/>
          <cell r="P1235"/>
          <cell r="Q1235"/>
          <cell r="R1235"/>
          <cell r="S1235"/>
          <cell r="T1235"/>
          <cell r="U1235">
            <v>9</v>
          </cell>
          <cell r="V1235" t="str">
            <v>Run to Failure</v>
          </cell>
          <cell r="W1235"/>
        </row>
        <row r="1236">
          <cell r="D1236" t="str">
            <v>MEM-PRO-022-STS-C8T-5049</v>
          </cell>
          <cell r="E1236" t="str">
            <v>MSS-CTR 800T BIN VENT FAN</v>
          </cell>
          <cell r="F1236" t="str">
            <v>flake unloading ans storage</v>
          </cell>
          <cell r="G1236" t="str">
            <v>STORAGE SYSTEMS</v>
          </cell>
          <cell r="H1236" t="str">
            <v>CENTRAL 800 TON</v>
          </cell>
          <cell r="I1236" t="str">
            <v>Motor AC</v>
          </cell>
          <cell r="J1236"/>
          <cell r="K1236"/>
          <cell r="L1236"/>
          <cell r="M1236"/>
          <cell r="N1236"/>
          <cell r="O1236"/>
          <cell r="P1236"/>
          <cell r="Q1236"/>
          <cell r="R1236"/>
          <cell r="S1236"/>
          <cell r="T1236" t="str">
            <v>12-MTH MECH Shared VENT FAN BRNG PM - DN</v>
          </cell>
          <cell r="U1236">
            <v>8</v>
          </cell>
          <cell r="V1236" t="str">
            <v>Stratagy</v>
          </cell>
          <cell r="W1236"/>
        </row>
        <row r="1237">
          <cell r="D1237" t="str">
            <v>MEM-PRO-022-STS-W8T-5052</v>
          </cell>
          <cell r="E1237" t="str">
            <v>MSS-W.800T BIN VENT FAN</v>
          </cell>
          <cell r="F1237" t="str">
            <v>flake unloading ans storage</v>
          </cell>
          <cell r="G1237" t="str">
            <v>STORAGE SYSTEMS</v>
          </cell>
          <cell r="H1237" t="str">
            <v>WEST 800 TON</v>
          </cell>
          <cell r="I1237" t="str">
            <v>Motor Control Center</v>
          </cell>
          <cell r="J1237"/>
          <cell r="K1237"/>
          <cell r="L1237"/>
          <cell r="M1237"/>
          <cell r="N1237"/>
          <cell r="O1237"/>
          <cell r="P1237"/>
          <cell r="Q1237"/>
          <cell r="R1237"/>
          <cell r="S1237"/>
          <cell r="T1237" t="str">
            <v>12-MTH MECH Shared VENT FAN BRNG PM - DN</v>
          </cell>
          <cell r="U1237">
            <v>8</v>
          </cell>
          <cell r="V1237" t="str">
            <v>Stratagy</v>
          </cell>
          <cell r="W1237"/>
        </row>
        <row r="1238">
          <cell r="D1238" t="str">
            <v>MEM-PRO-022-STS-E8T-5060</v>
          </cell>
          <cell r="E1238" t="str">
            <v>MSS-E 800T BIN VENT FAN</v>
          </cell>
          <cell r="F1238" t="str">
            <v>flake unloading ans storage</v>
          </cell>
          <cell r="G1238" t="str">
            <v>STORAGE SYSTEMS</v>
          </cell>
          <cell r="H1238" t="str">
            <v>EAST 800 TON</v>
          </cell>
          <cell r="I1238" t="str">
            <v>Motor AC</v>
          </cell>
          <cell r="J1238"/>
          <cell r="K1238"/>
          <cell r="L1238"/>
          <cell r="M1238"/>
          <cell r="N1238"/>
          <cell r="O1238"/>
          <cell r="P1238"/>
          <cell r="Q1238"/>
          <cell r="R1238"/>
          <cell r="S1238"/>
          <cell r="T1238" t="str">
            <v>10 YR EXPLOSION PANEL REPLACEMENT</v>
          </cell>
          <cell r="U1238">
            <v>8</v>
          </cell>
          <cell r="V1238" t="str">
            <v>Stratagy</v>
          </cell>
          <cell r="W1238"/>
        </row>
        <row r="1239">
          <cell r="D1239" t="str">
            <v>MEM-PRO-022-UNL-TK1-0604</v>
          </cell>
          <cell r="E1239" t="str">
            <v>MSS-N FLAKE BLOWER @ TRACK #1</v>
          </cell>
          <cell r="F1239" t="str">
            <v>flake unloading ans storage</v>
          </cell>
          <cell r="G1239" t="str">
            <v>OLD UNLOADING</v>
          </cell>
          <cell r="H1239" t="str">
            <v>TRACK 1</v>
          </cell>
          <cell r="I1239" t="str">
            <v>Blower</v>
          </cell>
          <cell r="J1239" t="str">
            <v>BLOWER ROTARY</v>
          </cell>
          <cell r="K1239" t="str">
            <v>NORTH PLANT-1-SEQ</v>
          </cell>
          <cell r="L1239"/>
          <cell r="M1239"/>
          <cell r="N1239"/>
          <cell r="O1239"/>
          <cell r="P1239" t="str">
            <v>Yes</v>
          </cell>
          <cell r="Q1239"/>
          <cell r="R1239"/>
          <cell r="S1239"/>
          <cell r="T1239" t="str">
            <v>PM 6M MSS-N. FLAKE BLOWER</v>
          </cell>
          <cell r="U1239">
            <v>7</v>
          </cell>
          <cell r="V1239" t="str">
            <v>Stratagy</v>
          </cell>
          <cell r="W1239"/>
        </row>
        <row r="1240">
          <cell r="D1240" t="str">
            <v>MEM-PRO-022-UNL-TK1-0614</v>
          </cell>
          <cell r="E1240" t="str">
            <v>MSS-S FLAKE BLOWER @ TRACK #1</v>
          </cell>
          <cell r="F1240" t="str">
            <v>flake unloading ans storage</v>
          </cell>
          <cell r="G1240" t="str">
            <v>OLD UNLOADING</v>
          </cell>
          <cell r="H1240" t="str">
            <v>TRACK 1</v>
          </cell>
          <cell r="I1240" t="str">
            <v>Motor AC</v>
          </cell>
          <cell r="J1240" t="str">
            <v>BLOWER ROTARY</v>
          </cell>
          <cell r="K1240" t="str">
            <v>NORTH PLANT-1-SEQ</v>
          </cell>
          <cell r="L1240"/>
          <cell r="M1240"/>
          <cell r="N1240"/>
          <cell r="O1240"/>
          <cell r="P1240" t="str">
            <v>Yes</v>
          </cell>
          <cell r="Q1240"/>
          <cell r="R1240"/>
          <cell r="S1240"/>
          <cell r="T1240"/>
          <cell r="U1240">
            <v>8</v>
          </cell>
          <cell r="V1240" t="str">
            <v>Stratagy</v>
          </cell>
          <cell r="W1240"/>
        </row>
        <row r="1241">
          <cell r="D1241" t="str">
            <v>MEM-PRO-022-UNL-TK1-0617</v>
          </cell>
          <cell r="E1241" t="str">
            <v>MSS-W RAIL S FLAKE UNLOAD BLOWER 3" PSV</v>
          </cell>
          <cell r="F1241" t="str">
            <v>flake unloading ans storage</v>
          </cell>
          <cell r="G1241" t="str">
            <v>OLD UNLOADING</v>
          </cell>
          <cell r="H1241" t="str">
            <v>TRACK 1</v>
          </cell>
          <cell r="I1241" t="str">
            <v>Valve, Safety Relief</v>
          </cell>
          <cell r="J1241"/>
          <cell r="K1241"/>
          <cell r="L1241"/>
          <cell r="M1241"/>
          <cell r="N1241"/>
          <cell r="O1241"/>
          <cell r="P1241"/>
          <cell r="Q1241"/>
          <cell r="R1241"/>
          <cell r="S1241"/>
          <cell r="T1241" t="str">
            <v>60-MTH W RAIL S UNLOAD BLOW 3" PSV REPLA</v>
          </cell>
          <cell r="U1241">
            <v>8</v>
          </cell>
          <cell r="V1241" t="str">
            <v>Stratagy</v>
          </cell>
          <cell r="W1241"/>
        </row>
        <row r="1242">
          <cell r="D1242" t="str">
            <v>MEM-PRO-022-UNL-TK1-0618</v>
          </cell>
          <cell r="E1242" t="str">
            <v>MSS-W RAIL S FLAKE UNLOAD BLOWER 2" PSV</v>
          </cell>
          <cell r="F1242" t="str">
            <v>flake unloading ans storage</v>
          </cell>
          <cell r="G1242" t="str">
            <v>OLD UNLOADING</v>
          </cell>
          <cell r="H1242" t="str">
            <v>TRACK 1</v>
          </cell>
          <cell r="I1242" t="str">
            <v>Valve, Safety Relief</v>
          </cell>
          <cell r="J1242"/>
          <cell r="K1242"/>
          <cell r="L1242"/>
          <cell r="M1242"/>
          <cell r="N1242"/>
          <cell r="O1242"/>
          <cell r="P1242"/>
          <cell r="Q1242"/>
          <cell r="R1242"/>
          <cell r="S1242"/>
          <cell r="T1242" t="str">
            <v>60-MTH W RAIL S UNLOAD BLOW 2" PSV REPLA</v>
          </cell>
          <cell r="U1242">
            <v>8</v>
          </cell>
          <cell r="V1242" t="str">
            <v>Stratagy</v>
          </cell>
          <cell r="W1242"/>
        </row>
        <row r="1243">
          <cell r="D1243" t="str">
            <v>MEM-PRO-022-UNL-TK1-0680</v>
          </cell>
          <cell r="E1243" t="str">
            <v>MSS-TRACK 1 RECEIVER DISCH RFV</v>
          </cell>
          <cell r="F1243" t="str">
            <v>flake unloading ans storage</v>
          </cell>
          <cell r="G1243" t="str">
            <v>OLD UNLOADING</v>
          </cell>
          <cell r="H1243" t="str">
            <v>TRACK 1</v>
          </cell>
          <cell r="I1243" t="str">
            <v>Switch</v>
          </cell>
          <cell r="J1243" t="str">
            <v>FEEDER  ROTARY</v>
          </cell>
          <cell r="K1243" t="str">
            <v>NORTH PLANT-1-SEQ</v>
          </cell>
          <cell r="L1243"/>
          <cell r="M1243"/>
          <cell r="N1243"/>
          <cell r="O1243"/>
          <cell r="P1243"/>
          <cell r="Q1243"/>
          <cell r="R1243"/>
          <cell r="S1243"/>
          <cell r="T1243"/>
          <cell r="U1243">
            <v>9</v>
          </cell>
          <cell r="V1243" t="str">
            <v>Run to Failure</v>
          </cell>
          <cell r="W1243"/>
        </row>
        <row r="1244">
          <cell r="D1244" t="str">
            <v>MEM-PRO-022-UNL-TK1-0687</v>
          </cell>
          <cell r="E1244" t="str">
            <v>MSS-TRACK 1 VACUUM BLOWER</v>
          </cell>
          <cell r="F1244" t="str">
            <v>flake unloading ans storage</v>
          </cell>
          <cell r="G1244" t="str">
            <v>OLD UNLOADING</v>
          </cell>
          <cell r="H1244" t="str">
            <v>TRACK 1</v>
          </cell>
          <cell r="I1244" t="str">
            <v>Motor AC</v>
          </cell>
          <cell r="J1244" t="str">
            <v>BLOWER ROTARY</v>
          </cell>
          <cell r="K1244" t="str">
            <v>NORTH PLANT-1-SEQ</v>
          </cell>
          <cell r="L1244">
            <v>16</v>
          </cell>
          <cell r="M1244"/>
          <cell r="N1244"/>
          <cell r="O1244"/>
          <cell r="P1244" t="str">
            <v>Yes</v>
          </cell>
          <cell r="Q1244"/>
          <cell r="R1244"/>
          <cell r="S1244"/>
          <cell r="T1244" t="str">
            <v>60-MTH W RAIL N UNLOAD BLOW 2" PSV REPLA</v>
          </cell>
          <cell r="U1244">
            <v>6</v>
          </cell>
          <cell r="V1244" t="str">
            <v>Stratagy</v>
          </cell>
          <cell r="W1244"/>
        </row>
        <row r="1245">
          <cell r="D1245" t="str">
            <v>MEM-PRO-022-UNL-TK1-0972</v>
          </cell>
          <cell r="E1245" t="str">
            <v>MSS-TRACK 1 FLAKE UNLOADING RFV #1</v>
          </cell>
          <cell r="F1245" t="str">
            <v>flake unloading ans storage</v>
          </cell>
          <cell r="G1245" t="str">
            <v>OLD UNLOADING</v>
          </cell>
          <cell r="H1245" t="str">
            <v>TRACK 1</v>
          </cell>
          <cell r="I1245" t="str">
            <v>Motor AC</v>
          </cell>
          <cell r="J1245"/>
          <cell r="K1245"/>
          <cell r="L1245"/>
          <cell r="M1245"/>
          <cell r="N1245"/>
          <cell r="O1245"/>
          <cell r="P1245"/>
          <cell r="Q1245"/>
          <cell r="R1245"/>
          <cell r="S1245"/>
          <cell r="T1245"/>
          <cell r="U1245">
            <v>9</v>
          </cell>
          <cell r="V1245" t="str">
            <v>Run to Failure</v>
          </cell>
          <cell r="W1245"/>
        </row>
        <row r="1246">
          <cell r="D1246" t="str">
            <v>MEM-PRO-022-UNL-TK1-0973</v>
          </cell>
          <cell r="E1246" t="str">
            <v>MSS-TRACK 1 FLAKE UNLOADING RFV #2</v>
          </cell>
          <cell r="F1246" t="str">
            <v>flake unloading ans storage</v>
          </cell>
          <cell r="G1246" t="str">
            <v>OLD UNLOADING</v>
          </cell>
          <cell r="H1246" t="str">
            <v>TRACK 1</v>
          </cell>
          <cell r="I1246" t="str">
            <v>Motor AC</v>
          </cell>
          <cell r="J1246"/>
          <cell r="K1246"/>
          <cell r="L1246"/>
          <cell r="M1246"/>
          <cell r="N1246"/>
          <cell r="O1246"/>
          <cell r="P1246"/>
          <cell r="Q1246"/>
          <cell r="R1246"/>
          <cell r="S1246"/>
          <cell r="T1246"/>
          <cell r="U1246">
            <v>9</v>
          </cell>
          <cell r="V1246" t="str">
            <v>Run to Failure</v>
          </cell>
          <cell r="W1246"/>
        </row>
        <row r="1247">
          <cell r="D1247" t="str">
            <v>MEM-PRO-022-UNL-TK1-0974</v>
          </cell>
          <cell r="E1247" t="str">
            <v>MSS-TRACK 1 FLAKE UNLOADING RFV #3</v>
          </cell>
          <cell r="F1247" t="str">
            <v>flake unloading ans storage</v>
          </cell>
          <cell r="G1247" t="str">
            <v>OLD UNLOADING</v>
          </cell>
          <cell r="H1247" t="str">
            <v>TRACK 1</v>
          </cell>
          <cell r="I1247" t="str">
            <v>Motor AC</v>
          </cell>
          <cell r="J1247"/>
          <cell r="K1247"/>
          <cell r="L1247"/>
          <cell r="M1247"/>
          <cell r="N1247"/>
          <cell r="O1247"/>
          <cell r="P1247"/>
          <cell r="Q1247"/>
          <cell r="R1247"/>
          <cell r="S1247"/>
          <cell r="T1247"/>
          <cell r="U1247">
            <v>9</v>
          </cell>
          <cell r="V1247" t="str">
            <v>Run to Failure</v>
          </cell>
          <cell r="W1247"/>
        </row>
        <row r="1248">
          <cell r="D1248" t="str">
            <v>MEM-PRO-022-UNL-TK1-0975</v>
          </cell>
          <cell r="E1248" t="str">
            <v>MSS-TRACK 1 FLAKE UNLOADING RFV #4</v>
          </cell>
          <cell r="F1248" t="str">
            <v>flake unloading ans storage</v>
          </cell>
          <cell r="G1248" t="str">
            <v>OLD UNLOADING</v>
          </cell>
          <cell r="H1248" t="str">
            <v>TRACK 1</v>
          </cell>
          <cell r="I1248" t="str">
            <v>Motor AC</v>
          </cell>
          <cell r="J1248"/>
          <cell r="K1248"/>
          <cell r="L1248"/>
          <cell r="M1248"/>
          <cell r="N1248"/>
          <cell r="O1248"/>
          <cell r="P1248"/>
          <cell r="Q1248"/>
          <cell r="R1248"/>
          <cell r="S1248"/>
          <cell r="T1248"/>
          <cell r="U1248">
            <v>9</v>
          </cell>
          <cell r="V1248" t="str">
            <v>Run to Failure</v>
          </cell>
          <cell r="W1248"/>
        </row>
        <row r="1249">
          <cell r="D1249" t="str">
            <v>MEM-PRO-022-BLD-TK1-0994</v>
          </cell>
          <cell r="E1249" t="str">
            <v>MSS-TRACK 1 &amp; 2 SUMP PUMP</v>
          </cell>
          <cell r="F1249" t="str">
            <v>flake unloading ans storage</v>
          </cell>
          <cell r="G1249" t="str">
            <v>Buildings, Grounds &amp; lights</v>
          </cell>
          <cell r="H1249" t="str">
            <v>TRACK 1</v>
          </cell>
          <cell r="I1249" t="str">
            <v>Motor AC</v>
          </cell>
          <cell r="J1249"/>
          <cell r="K1249"/>
          <cell r="L1249"/>
          <cell r="M1249"/>
          <cell r="N1249"/>
          <cell r="O1249"/>
          <cell r="P1249"/>
          <cell r="Q1249"/>
          <cell r="R1249"/>
          <cell r="S1249"/>
          <cell r="T1249"/>
          <cell r="U1249">
            <v>9</v>
          </cell>
          <cell r="V1249" t="str">
            <v>Run to Failure</v>
          </cell>
          <cell r="W1249"/>
        </row>
        <row r="1250">
          <cell r="D1250" t="str">
            <v>MEM-PRO-023-STS-HCL-0010</v>
          </cell>
          <cell r="E1250" t="str">
            <v>USED OIL STORAGE TANK</v>
          </cell>
          <cell r="F1250" t="str">
            <v>chemical unloading and storage</v>
          </cell>
          <cell r="G1250" t="str">
            <v>STORAGE SYSTEMS</v>
          </cell>
          <cell r="H1250" t="str">
            <v>HYDROCHLORIC ACID</v>
          </cell>
          <cell r="I1250"/>
          <cell r="J1250"/>
          <cell r="K1250"/>
          <cell r="L1250"/>
          <cell r="M1250"/>
          <cell r="N1250"/>
          <cell r="O1250"/>
          <cell r="P1250"/>
          <cell r="Q1250"/>
          <cell r="R1250"/>
          <cell r="S1250"/>
          <cell r="T1250"/>
          <cell r="U1250">
            <v>9</v>
          </cell>
          <cell r="V1250" t="str">
            <v>Run to Failure</v>
          </cell>
          <cell r="W1250"/>
        </row>
        <row r="1251">
          <cell r="D1251" t="str">
            <v>MEM-PRO-023-STS-OIL-010</v>
          </cell>
          <cell r="E1251" t="str">
            <v xml:space="preserve"> USED OIL STORAGE TANK</v>
          </cell>
          <cell r="F1251" t="str">
            <v>chemical unloading and storage</v>
          </cell>
          <cell r="G1251" t="str">
            <v>STORAGE SYSTEMS</v>
          </cell>
          <cell r="H1251" t="str">
            <v>USED OIL STORAGE</v>
          </cell>
          <cell r="I1251" t="str">
            <v>Electrical</v>
          </cell>
          <cell r="J1251"/>
          <cell r="K1251"/>
          <cell r="L1251"/>
          <cell r="M1251"/>
          <cell r="N1251"/>
          <cell r="O1251"/>
          <cell r="P1251"/>
          <cell r="Q1251"/>
          <cell r="R1251"/>
          <cell r="S1251"/>
          <cell r="T1251" t="str">
            <v>18-MTH  USED OIL STORAGE TANK PM</v>
          </cell>
          <cell r="U1251">
            <v>8</v>
          </cell>
          <cell r="V1251" t="str">
            <v>Stratagy</v>
          </cell>
          <cell r="W1251"/>
        </row>
        <row r="1252">
          <cell r="D1252" t="str">
            <v>MEM-PRO-023-STS-HCL-1029</v>
          </cell>
          <cell r="E1252" t="str">
            <v>MSS-CHEM STOR TK MOAT N SUMP PUMP</v>
          </cell>
          <cell r="F1252" t="str">
            <v>chemical unloading and storage</v>
          </cell>
          <cell r="G1252" t="str">
            <v>STORAGE SYSTEMS</v>
          </cell>
          <cell r="H1252" t="str">
            <v>HYDROCHLORIC ACID</v>
          </cell>
          <cell r="I1252" t="str">
            <v>Motor AC</v>
          </cell>
          <cell r="J1252"/>
          <cell r="K1252"/>
          <cell r="L1252"/>
          <cell r="M1252"/>
          <cell r="N1252"/>
          <cell r="O1252"/>
          <cell r="P1252"/>
          <cell r="Q1252"/>
          <cell r="R1252"/>
          <cell r="S1252"/>
          <cell r="T1252"/>
          <cell r="U1252">
            <v>9</v>
          </cell>
          <cell r="V1252" t="str">
            <v>Run to Failure</v>
          </cell>
          <cell r="W1252"/>
        </row>
        <row r="1253">
          <cell r="D1253" t="str">
            <v>MEM-PRO-023-STS-HCL-1030</v>
          </cell>
          <cell r="E1253" t="str">
            <v>MSS-CHEM STOR TK MOAT E SUMP PUMP</v>
          </cell>
          <cell r="F1253" t="str">
            <v>chemical unloading and storage</v>
          </cell>
          <cell r="G1253" t="str">
            <v>STORAGE SYSTEMS</v>
          </cell>
          <cell r="H1253" t="str">
            <v>HYDROCHLORIC ACID</v>
          </cell>
          <cell r="I1253" t="str">
            <v>Motor AC</v>
          </cell>
          <cell r="J1253"/>
          <cell r="K1253"/>
          <cell r="L1253"/>
          <cell r="M1253"/>
          <cell r="N1253"/>
          <cell r="O1253"/>
          <cell r="P1253"/>
          <cell r="Q1253"/>
          <cell r="R1253"/>
          <cell r="S1253"/>
          <cell r="T1253"/>
          <cell r="U1253">
            <v>9</v>
          </cell>
          <cell r="V1253" t="str">
            <v>Run to Failure</v>
          </cell>
          <cell r="W1253"/>
        </row>
        <row r="1254">
          <cell r="D1254" t="str">
            <v>MEM-PRO-023-STS-CAU-1031</v>
          </cell>
          <cell r="E1254" t="str">
            <v>MSS-CHEM STOR TK MOAT W SUMP PUMP</v>
          </cell>
          <cell r="F1254" t="str">
            <v>chemical unloading and storage</v>
          </cell>
          <cell r="G1254" t="str">
            <v>STORAGE SYSTEMS</v>
          </cell>
          <cell r="H1254" t="str">
            <v>CAUSTIC STORAGE</v>
          </cell>
          <cell r="I1254" t="str">
            <v>Hose, Flexible</v>
          </cell>
          <cell r="J1254"/>
          <cell r="K1254"/>
          <cell r="L1254"/>
          <cell r="M1254"/>
          <cell r="N1254"/>
          <cell r="O1254"/>
          <cell r="P1254"/>
          <cell r="Q1254"/>
          <cell r="R1254"/>
          <cell r="S1254"/>
          <cell r="T1254"/>
          <cell r="U1254">
            <v>9</v>
          </cell>
          <cell r="V1254" t="str">
            <v>Run to Failure</v>
          </cell>
          <cell r="W1254"/>
        </row>
        <row r="1255">
          <cell r="D1255" t="str">
            <v>MEM-PRO-023-DIS-CAU-1380</v>
          </cell>
          <cell r="E1255" t="str">
            <v>MSS-CAUSTIC SUPPLY TANK</v>
          </cell>
          <cell r="F1255" t="str">
            <v>chemical unloading and storage</v>
          </cell>
          <cell r="G1255" t="str">
            <v>DISTRIBUTION</v>
          </cell>
          <cell r="H1255" t="str">
            <v>CAUSTIC STORAGE</v>
          </cell>
          <cell r="I1255" t="str">
            <v>Motor AC</v>
          </cell>
          <cell r="J1255"/>
          <cell r="K1255"/>
          <cell r="L1255"/>
          <cell r="M1255"/>
          <cell r="N1255"/>
          <cell r="O1255"/>
          <cell r="P1255"/>
          <cell r="Q1255"/>
          <cell r="R1255"/>
          <cell r="S1255"/>
          <cell r="T1255" t="str">
            <v>60-MTH MECH MSS MP NAOH PRV</v>
          </cell>
          <cell r="U1255">
            <v>8</v>
          </cell>
          <cell r="V1255" t="str">
            <v>Stratagy</v>
          </cell>
          <cell r="W1255"/>
        </row>
        <row r="1256">
          <cell r="D1256" t="str">
            <v>MEM-PRO-023-DIS-CAU-1382</v>
          </cell>
          <cell r="E1256" t="str">
            <v>MSS-MN PLT CAUSTIC STOR TK E DISCH PUMP</v>
          </cell>
          <cell r="F1256" t="str">
            <v>chemical unloading and storage</v>
          </cell>
          <cell r="G1256" t="str">
            <v>DISTRIBUTION</v>
          </cell>
          <cell r="H1256" t="str">
            <v>CAUSTIC STORAGE</v>
          </cell>
          <cell r="I1256" t="str">
            <v>Pump, Gear</v>
          </cell>
          <cell r="J1256"/>
          <cell r="K1256"/>
          <cell r="L1256"/>
          <cell r="M1256"/>
          <cell r="N1256"/>
          <cell r="O1256"/>
          <cell r="P1256"/>
          <cell r="Q1256"/>
          <cell r="R1256"/>
          <cell r="S1256"/>
          <cell r="T1256" t="str">
            <v>12-MTH MECH MSS E CAUSTIC TK PRV</v>
          </cell>
          <cell r="U1256">
            <v>8</v>
          </cell>
          <cell r="V1256" t="str">
            <v>Stratagy</v>
          </cell>
          <cell r="W1256"/>
        </row>
        <row r="1257">
          <cell r="D1257" t="str">
            <v>MEM-PRO-023-STS-ALK-3390</v>
          </cell>
          <cell r="E1257" t="str">
            <v>MS2P-ALKALI PUMP</v>
          </cell>
          <cell r="F1257" t="str">
            <v>chemical unloading and storage</v>
          </cell>
          <cell r="G1257" t="str">
            <v>STORAGE SYSTEMS</v>
          </cell>
          <cell r="H1257" t="str">
            <v>ALKALI BLEND</v>
          </cell>
          <cell r="I1257" t="str">
            <v>Motor AC</v>
          </cell>
          <cell r="J1257" t="str">
            <v>Pump</v>
          </cell>
          <cell r="K1257" t="str">
            <v>S.Plant.L1.015</v>
          </cell>
          <cell r="L1257"/>
          <cell r="M1257"/>
          <cell r="N1257"/>
          <cell r="O1257"/>
          <cell r="P1257"/>
          <cell r="Q1257"/>
          <cell r="R1257"/>
          <cell r="S1257"/>
          <cell r="T1257"/>
          <cell r="U1257">
            <v>9</v>
          </cell>
          <cell r="V1257" t="str">
            <v>Run to Failure</v>
          </cell>
          <cell r="W1257"/>
        </row>
        <row r="1258">
          <cell r="D1258" t="str">
            <v>MEM-PRO-023-DIS-ALK-3770</v>
          </cell>
          <cell r="E1258" t="str">
            <v>MSS-ALKALI/BLEND TANK DISCH PUMP</v>
          </cell>
          <cell r="F1258" t="str">
            <v>chemical unloading and storage</v>
          </cell>
          <cell r="G1258" t="str">
            <v>DISTRIBUTION</v>
          </cell>
          <cell r="H1258" t="str">
            <v>ALKALI BLEND</v>
          </cell>
          <cell r="I1258" t="str">
            <v>Motor AC</v>
          </cell>
          <cell r="J1258"/>
          <cell r="K1258"/>
          <cell r="L1258"/>
          <cell r="M1258"/>
          <cell r="N1258"/>
          <cell r="O1258"/>
          <cell r="P1258"/>
          <cell r="Q1258"/>
          <cell r="R1258"/>
          <cell r="S1258"/>
          <cell r="T1258" t="str">
            <v>36 MTH PSM PRV TEST &amp; INSPECTION</v>
          </cell>
          <cell r="U1258">
            <v>8</v>
          </cell>
          <cell r="V1258" t="str">
            <v>Stratagy</v>
          </cell>
          <cell r="W1258"/>
        </row>
        <row r="1259">
          <cell r="D1259" t="str">
            <v>MEM-PRO-023-STS-ALK-5101</v>
          </cell>
          <cell r="E1259" t="str">
            <v>MSP-ALKALI TANK AGITATOR</v>
          </cell>
          <cell r="F1259" t="str">
            <v>chemical unloading and storage</v>
          </cell>
          <cell r="G1259" t="str">
            <v>STORAGE SYSTEMS</v>
          </cell>
          <cell r="H1259" t="str">
            <v>ALKALI BLEND</v>
          </cell>
          <cell r="I1259" t="str">
            <v>Motor AC</v>
          </cell>
          <cell r="J1259"/>
          <cell r="K1259"/>
          <cell r="L1259"/>
          <cell r="M1259"/>
          <cell r="N1259"/>
          <cell r="O1259"/>
          <cell r="P1259"/>
          <cell r="Q1259"/>
          <cell r="R1259"/>
          <cell r="S1259"/>
          <cell r="T1259"/>
          <cell r="U1259">
            <v>9</v>
          </cell>
          <cell r="V1259" t="str">
            <v>Run to Failure</v>
          </cell>
          <cell r="W1259"/>
        </row>
        <row r="1260">
          <cell r="D1260" t="str">
            <v>MEM-PRO-023-STS-ALK-5103</v>
          </cell>
          <cell r="E1260" t="str">
            <v>MSP-ALKALI STORAGE TANK</v>
          </cell>
          <cell r="F1260" t="str">
            <v>chemical unloading and storage</v>
          </cell>
          <cell r="G1260" t="str">
            <v>STORAGE SYSTEMS</v>
          </cell>
          <cell r="H1260" t="str">
            <v>ALKALI BLEND</v>
          </cell>
          <cell r="I1260" t="str">
            <v>Tank</v>
          </cell>
          <cell r="J1260"/>
          <cell r="K1260"/>
          <cell r="L1260"/>
          <cell r="M1260"/>
          <cell r="N1260"/>
          <cell r="O1260"/>
          <cell r="P1260"/>
          <cell r="Q1260"/>
          <cell r="R1260"/>
          <cell r="S1260"/>
          <cell r="T1260"/>
          <cell r="U1260">
            <v>9</v>
          </cell>
          <cell r="V1260" t="str">
            <v>Run to Failure</v>
          </cell>
          <cell r="W1260"/>
        </row>
        <row r="1261">
          <cell r="D1261" t="str">
            <v>MEM-PRO-023-DIS-ALK-5108</v>
          </cell>
          <cell r="E1261" t="str">
            <v>MSP-ALKALI TRANSFER PUMP</v>
          </cell>
          <cell r="F1261" t="str">
            <v>chemical unloading and storage</v>
          </cell>
          <cell r="G1261" t="str">
            <v>DISTRIBUTION</v>
          </cell>
          <cell r="H1261" t="str">
            <v>ALKALI BLEND</v>
          </cell>
          <cell r="I1261" t="str">
            <v>Motor AC</v>
          </cell>
          <cell r="J1261"/>
          <cell r="K1261"/>
          <cell r="L1261"/>
          <cell r="M1261"/>
          <cell r="N1261"/>
          <cell r="O1261"/>
          <cell r="P1261"/>
          <cell r="Q1261"/>
          <cell r="R1261"/>
          <cell r="S1261"/>
          <cell r="T1261"/>
          <cell r="U1261">
            <v>9</v>
          </cell>
          <cell r="V1261" t="str">
            <v>Run to Failure</v>
          </cell>
          <cell r="W1261"/>
        </row>
        <row r="1262">
          <cell r="D1262" t="str">
            <v>MEM-PRO-023-DIS-ALK-5110</v>
          </cell>
          <cell r="E1262" t="str">
            <v>MSS-ALKALI TRANSFER STANDBY PUMP</v>
          </cell>
          <cell r="F1262" t="str">
            <v>chemical unloading and storage</v>
          </cell>
          <cell r="G1262" t="str">
            <v>DISTRIBUTION</v>
          </cell>
          <cell r="H1262" t="str">
            <v>ALKALI BLEND</v>
          </cell>
          <cell r="I1262" t="str">
            <v>Motor AC</v>
          </cell>
          <cell r="J1262"/>
          <cell r="K1262"/>
          <cell r="L1262"/>
          <cell r="M1262"/>
          <cell r="N1262"/>
          <cell r="O1262"/>
          <cell r="P1262"/>
          <cell r="Q1262"/>
          <cell r="R1262"/>
          <cell r="S1262"/>
          <cell r="T1262"/>
          <cell r="U1262">
            <v>9</v>
          </cell>
          <cell r="V1262" t="str">
            <v>Run to Failure</v>
          </cell>
          <cell r="W1262"/>
        </row>
        <row r="1263">
          <cell r="D1263" t="str">
            <v>MEM-PRO-023-STS-SUL-5120</v>
          </cell>
          <cell r="E1263" t="str">
            <v>MSS-MSP/MS2P SULFITE SUPPLY PUMP</v>
          </cell>
          <cell r="F1263" t="str">
            <v>chemical unloading and storage</v>
          </cell>
          <cell r="G1263" t="str">
            <v>STORAGE SYSTEMS</v>
          </cell>
          <cell r="H1263" t="str">
            <v>SULFITE</v>
          </cell>
          <cell r="I1263" t="str">
            <v>Motor AC</v>
          </cell>
          <cell r="J1263"/>
          <cell r="K1263"/>
          <cell r="L1263"/>
          <cell r="M1263"/>
          <cell r="N1263"/>
          <cell r="O1263"/>
          <cell r="P1263"/>
          <cell r="Q1263"/>
          <cell r="R1263"/>
          <cell r="S1263"/>
          <cell r="T1263"/>
          <cell r="U1263">
            <v>9</v>
          </cell>
          <cell r="V1263" t="str">
            <v>Run to Failure</v>
          </cell>
          <cell r="W1263"/>
        </row>
        <row r="1264">
          <cell r="D1264" t="str">
            <v>MEM-PRO-023-STS-PHO-5122</v>
          </cell>
          <cell r="E1264" t="str">
            <v>MSS-PHOS ACID STOR TK X-FER PUMP</v>
          </cell>
          <cell r="F1264" t="str">
            <v>chemical unloading and storage</v>
          </cell>
          <cell r="G1264" t="str">
            <v>STORAGE SYSTEMS</v>
          </cell>
          <cell r="H1264" t="str">
            <v>PHOSPHORIC ACID</v>
          </cell>
          <cell r="I1264" t="str">
            <v>Pump, Gear</v>
          </cell>
          <cell r="J1264"/>
          <cell r="K1264"/>
          <cell r="L1264"/>
          <cell r="M1264"/>
          <cell r="N1264"/>
          <cell r="O1264"/>
          <cell r="P1264"/>
          <cell r="Q1264"/>
          <cell r="R1264"/>
          <cell r="S1264"/>
          <cell r="T1264" t="str">
            <v>60-MTH MECH MSS PHOS ACID X-FER PUMP PRV</v>
          </cell>
          <cell r="U1264">
            <v>8</v>
          </cell>
          <cell r="V1264" t="str">
            <v>Stratagy</v>
          </cell>
          <cell r="W1264"/>
        </row>
        <row r="1265">
          <cell r="D1265" t="str">
            <v>MEM-PRO-023-STS-HCL-5123</v>
          </cell>
          <cell r="E1265" t="str">
            <v>MSS-HCL PUMP</v>
          </cell>
          <cell r="F1265" t="str">
            <v>chemical unloading and storage</v>
          </cell>
          <cell r="G1265" t="str">
            <v>STORAGE SYSTEMS</v>
          </cell>
          <cell r="H1265" t="str">
            <v>HYDROCHLORIC ACID</v>
          </cell>
          <cell r="I1265" t="str">
            <v>Motor AC</v>
          </cell>
          <cell r="J1265"/>
          <cell r="K1265"/>
          <cell r="L1265"/>
          <cell r="M1265"/>
          <cell r="N1265"/>
          <cell r="O1265"/>
          <cell r="P1265"/>
          <cell r="Q1265"/>
          <cell r="R1265"/>
          <cell r="S1265"/>
          <cell r="T1265"/>
          <cell r="U1265">
            <v>9</v>
          </cell>
          <cell r="V1265" t="str">
            <v>Run to Failure</v>
          </cell>
          <cell r="W1265"/>
        </row>
        <row r="1266">
          <cell r="D1266" t="str">
            <v>MEM-PRO-023-STS-HCL-5124</v>
          </cell>
          <cell r="E1266" t="str">
            <v>MSS-HCL STANDBY PUMP</v>
          </cell>
          <cell r="F1266" t="str">
            <v>chemical unloading and storage</v>
          </cell>
          <cell r="G1266" t="str">
            <v>STORAGE SYSTEMS</v>
          </cell>
          <cell r="H1266" t="str">
            <v>HYDROCHLORIC ACID</v>
          </cell>
          <cell r="I1266" t="str">
            <v>Motor AC</v>
          </cell>
          <cell r="J1266"/>
          <cell r="K1266"/>
          <cell r="L1266"/>
          <cell r="M1266"/>
          <cell r="N1266"/>
          <cell r="O1266"/>
          <cell r="P1266"/>
          <cell r="Q1266"/>
          <cell r="R1266"/>
          <cell r="S1266"/>
          <cell r="T1266"/>
          <cell r="U1266">
            <v>9</v>
          </cell>
          <cell r="V1266" t="str">
            <v>Run to Failure</v>
          </cell>
          <cell r="W1266"/>
        </row>
        <row r="1267">
          <cell r="D1267" t="str">
            <v>MEM-PRO-023-STS-CAU-5140</v>
          </cell>
          <cell r="E1267" t="str">
            <v>MSS-NaOH STORAGE TANK</v>
          </cell>
          <cell r="F1267" t="str">
            <v>chemical unloading and storage</v>
          </cell>
          <cell r="G1267" t="str">
            <v>STORAGE SYSTEMS</v>
          </cell>
          <cell r="H1267" t="str">
            <v>CAUSTIC STORAGE</v>
          </cell>
          <cell r="I1267" t="str">
            <v>Valve, Pressure Regulator</v>
          </cell>
          <cell r="J1267"/>
          <cell r="K1267"/>
          <cell r="L1267"/>
          <cell r="M1267"/>
          <cell r="N1267"/>
          <cell r="O1267"/>
          <cell r="P1267"/>
          <cell r="Q1267"/>
          <cell r="R1267"/>
          <cell r="S1267"/>
          <cell r="T1267" t="str">
            <v>18-MTH 30,000 GAL NOAH STORAGE TANK</v>
          </cell>
          <cell r="U1267">
            <v>8</v>
          </cell>
          <cell r="V1267" t="str">
            <v>Stratagy</v>
          </cell>
          <cell r="W1267"/>
        </row>
        <row r="1268">
          <cell r="D1268" t="str">
            <v>MEM-PRO-023-DIS-CAU-5148</v>
          </cell>
          <cell r="E1268" t="str">
            <v>MSS-E. NAOH TRANSFER PUMP</v>
          </cell>
          <cell r="F1268" t="str">
            <v>chemical unloading and storage</v>
          </cell>
          <cell r="G1268" t="str">
            <v>DISTRIBUTION</v>
          </cell>
          <cell r="H1268" t="str">
            <v>CAUSTIC STORAGE</v>
          </cell>
          <cell r="I1268" t="str">
            <v>Pump, Gear</v>
          </cell>
          <cell r="J1268"/>
          <cell r="K1268"/>
          <cell r="L1268"/>
          <cell r="M1268"/>
          <cell r="N1268"/>
          <cell r="O1268"/>
          <cell r="P1268"/>
          <cell r="Q1268"/>
          <cell r="R1268"/>
          <cell r="S1268"/>
          <cell r="T1268" t="str">
            <v>12-MTH MECH MSS E. NAOH FEED PUMP</v>
          </cell>
          <cell r="U1268">
            <v>8</v>
          </cell>
          <cell r="V1268" t="str">
            <v>Stratagy</v>
          </cell>
          <cell r="W1268"/>
        </row>
        <row r="1269">
          <cell r="D1269" t="str">
            <v>MEM-PRO-023-DIS-CAU-5149</v>
          </cell>
          <cell r="E1269" t="str">
            <v>MSS-W. NAOH TRANSFER PUMP</v>
          </cell>
          <cell r="F1269" t="str">
            <v>chemical unloading and storage</v>
          </cell>
          <cell r="G1269" t="str">
            <v>DISTRIBUTION</v>
          </cell>
          <cell r="H1269" t="str">
            <v>CAUSTIC STORAGE</v>
          </cell>
          <cell r="I1269" t="str">
            <v>Pump, Gear</v>
          </cell>
          <cell r="J1269"/>
          <cell r="K1269"/>
          <cell r="L1269"/>
          <cell r="M1269"/>
          <cell r="N1269"/>
          <cell r="O1269"/>
          <cell r="P1269"/>
          <cell r="Q1269"/>
          <cell r="R1269"/>
          <cell r="S1269"/>
          <cell r="T1269" t="str">
            <v>12-MTH MECH MSS W. NAOH FD PUMP STAND BY</v>
          </cell>
          <cell r="U1269">
            <v>8</v>
          </cell>
          <cell r="V1269" t="str">
            <v>Stratagy</v>
          </cell>
          <cell r="W1269"/>
        </row>
        <row r="1270">
          <cell r="D1270" t="str">
            <v>MEM-PRO-023-DIS-CAU-5154</v>
          </cell>
          <cell r="E1270" t="str">
            <v>MSS-MSP NAOH TRANSFER PUMP</v>
          </cell>
          <cell r="F1270" t="str">
            <v>chemical unloading and storage</v>
          </cell>
          <cell r="G1270" t="str">
            <v>DISTRIBUTION</v>
          </cell>
          <cell r="H1270" t="str">
            <v>CAUSTIC STORAGE</v>
          </cell>
          <cell r="I1270" t="str">
            <v>Motor AC</v>
          </cell>
          <cell r="J1270"/>
          <cell r="K1270"/>
          <cell r="L1270"/>
          <cell r="M1270"/>
          <cell r="N1270"/>
          <cell r="O1270"/>
          <cell r="P1270"/>
          <cell r="Q1270"/>
          <cell r="R1270"/>
          <cell r="S1270"/>
          <cell r="T1270"/>
          <cell r="U1270">
            <v>9</v>
          </cell>
          <cell r="V1270" t="str">
            <v>Run to Failure</v>
          </cell>
          <cell r="W1270"/>
        </row>
        <row r="1271">
          <cell r="D1271" t="str">
            <v>MEM-PRO-023-DIS-CAU-5184</v>
          </cell>
          <cell r="E1271" t="str">
            <v>MSS-W NAOH FEED PUMP</v>
          </cell>
          <cell r="F1271" t="str">
            <v>chemical unloading and storage</v>
          </cell>
          <cell r="G1271" t="str">
            <v>DISTRIBUTION</v>
          </cell>
          <cell r="H1271" t="str">
            <v>CAUSTIC STORAGE</v>
          </cell>
          <cell r="I1271" t="str">
            <v>Motor AC</v>
          </cell>
          <cell r="J1271"/>
          <cell r="K1271"/>
          <cell r="L1271"/>
          <cell r="M1271"/>
          <cell r="N1271"/>
          <cell r="O1271"/>
          <cell r="P1271"/>
          <cell r="Q1271"/>
          <cell r="R1271"/>
          <cell r="S1271"/>
          <cell r="T1271" t="str">
            <v>60M PSM MECH MSS W NAOH PUMP PSV</v>
          </cell>
          <cell r="U1271">
            <v>8</v>
          </cell>
          <cell r="V1271" t="str">
            <v>Stratagy</v>
          </cell>
          <cell r="W1271"/>
        </row>
        <row r="1272">
          <cell r="D1272" t="str">
            <v>MEM-PRO-023-DIS-CAU-5189</v>
          </cell>
          <cell r="E1272" t="str">
            <v>MSS-W NAOH FEED PUMP (STANDBY)</v>
          </cell>
          <cell r="F1272" t="str">
            <v>chemical unloading and storage</v>
          </cell>
          <cell r="G1272" t="str">
            <v>DISTRIBUTION</v>
          </cell>
          <cell r="H1272" t="str">
            <v>CAUSTIC STORAGE</v>
          </cell>
          <cell r="I1272" t="str">
            <v>Motor AC</v>
          </cell>
          <cell r="J1272"/>
          <cell r="K1272"/>
          <cell r="L1272"/>
          <cell r="M1272"/>
          <cell r="N1272"/>
          <cell r="O1272"/>
          <cell r="P1272"/>
          <cell r="Q1272"/>
          <cell r="R1272"/>
          <cell r="S1272"/>
          <cell r="T1272" t="str">
            <v>60M PSM MECH MSS W NAOH PUMP (ST) PSV</v>
          </cell>
          <cell r="U1272">
            <v>8</v>
          </cell>
          <cell r="V1272" t="str">
            <v>Stratagy</v>
          </cell>
          <cell r="W1272"/>
        </row>
        <row r="1273">
          <cell r="D1273" t="str">
            <v>MEM-PRO-023-DIS-HCL-5200</v>
          </cell>
          <cell r="E1273" t="str">
            <v>E. HCL TRANS PUMP FR TNK FARM TO PROCESS</v>
          </cell>
          <cell r="F1273" t="str">
            <v>chemical unloading and storage</v>
          </cell>
          <cell r="G1273" t="str">
            <v>DISTRIBUTION</v>
          </cell>
          <cell r="H1273" t="str">
            <v>HYDROCHLORIC ACID</v>
          </cell>
          <cell r="I1273" t="str">
            <v>Motor AC</v>
          </cell>
          <cell r="J1273"/>
          <cell r="K1273"/>
          <cell r="L1273"/>
          <cell r="M1273"/>
          <cell r="N1273"/>
          <cell r="O1273"/>
          <cell r="P1273"/>
          <cell r="Q1273"/>
          <cell r="R1273"/>
          <cell r="S1273"/>
          <cell r="T1273" t="str">
            <v>MTHLY MECH HCL SYSTEMS INSPECTION</v>
          </cell>
          <cell r="U1273">
            <v>8</v>
          </cell>
          <cell r="V1273" t="str">
            <v>Stratagy</v>
          </cell>
          <cell r="W1273"/>
        </row>
        <row r="1274">
          <cell r="D1274" t="str">
            <v>MEM-PRO-023-DIS-HCL-5201</v>
          </cell>
          <cell r="E1274" t="str">
            <v>HCI TRANS PUMP FR TANK FARM TO PROC UNIT</v>
          </cell>
          <cell r="F1274" t="str">
            <v>chemical unloading and storage</v>
          </cell>
          <cell r="G1274" t="str">
            <v>DISTRIBUTION</v>
          </cell>
          <cell r="H1274" t="str">
            <v>HYDROCHLORIC ACID</v>
          </cell>
          <cell r="I1274" t="str">
            <v>Motor AC</v>
          </cell>
          <cell r="J1274"/>
          <cell r="K1274"/>
          <cell r="L1274"/>
          <cell r="M1274"/>
          <cell r="N1274"/>
          <cell r="O1274"/>
          <cell r="P1274"/>
          <cell r="Q1274"/>
          <cell r="R1274"/>
          <cell r="S1274"/>
          <cell r="T1274" t="str">
            <v>MTHLY MECH HCL SYSTEMS INSPECTION</v>
          </cell>
          <cell r="U1274">
            <v>8</v>
          </cell>
          <cell r="V1274" t="str">
            <v>Stratagy</v>
          </cell>
          <cell r="W1274"/>
        </row>
        <row r="1275">
          <cell r="D1275" t="str">
            <v>MEM-PRO-023-DIS-HCL-5203</v>
          </cell>
          <cell r="E1275" t="str">
            <v>HCI TRANFER PUMP INLET BASKET STRAINER</v>
          </cell>
          <cell r="F1275" t="str">
            <v>chemical unloading and storage</v>
          </cell>
          <cell r="G1275" t="str">
            <v>DISTRIBUTION</v>
          </cell>
          <cell r="H1275" t="str">
            <v>HYDROCHLORIC ACID</v>
          </cell>
          <cell r="I1275"/>
          <cell r="J1275"/>
          <cell r="K1275"/>
          <cell r="L1275"/>
          <cell r="M1275"/>
          <cell r="N1275"/>
          <cell r="O1275"/>
          <cell r="P1275"/>
          <cell r="Q1275"/>
          <cell r="R1275"/>
          <cell r="S1275"/>
          <cell r="T1275"/>
          <cell r="U1275">
            <v>9</v>
          </cell>
          <cell r="V1275" t="str">
            <v>Run to Failure</v>
          </cell>
          <cell r="W1275"/>
        </row>
        <row r="1276">
          <cell r="D1276" t="str">
            <v>MEM-PRO-023-DIS-HCL-5209</v>
          </cell>
          <cell r="E1276" t="str">
            <v>S. PLANT W.W. NORTH HCL TRANSFER PUMP</v>
          </cell>
          <cell r="F1276" t="str">
            <v>chemical unloading and storage</v>
          </cell>
          <cell r="G1276" t="str">
            <v>DISTRIBUTION</v>
          </cell>
          <cell r="H1276" t="str">
            <v>HYDROCHLORIC ACID</v>
          </cell>
          <cell r="I1276" t="str">
            <v>Hose, Flexible</v>
          </cell>
          <cell r="J1276"/>
          <cell r="K1276"/>
          <cell r="L1276"/>
          <cell r="M1276"/>
          <cell r="N1276"/>
          <cell r="O1276"/>
          <cell r="P1276"/>
          <cell r="Q1276"/>
          <cell r="R1276"/>
          <cell r="S1276"/>
          <cell r="T1276" t="str">
            <v>48 MTH PSM MECH HCL TRANS PMP HOSE REPL</v>
          </cell>
          <cell r="U1276">
            <v>8</v>
          </cell>
          <cell r="V1276" t="str">
            <v>Stratagy</v>
          </cell>
          <cell r="W1276"/>
        </row>
        <row r="1277">
          <cell r="D1277" t="str">
            <v>MEM-PRO-023-STS-HCL-5215</v>
          </cell>
          <cell r="E1277" t="str">
            <v>HCI SCRUBBER RECIRCULATION PUMP</v>
          </cell>
          <cell r="F1277" t="str">
            <v>chemical unloading and storage</v>
          </cell>
          <cell r="G1277" t="str">
            <v>STORAGE SYSTEMS</v>
          </cell>
          <cell r="H1277" t="str">
            <v>HYDROCHLORIC ACID</v>
          </cell>
          <cell r="I1277" t="str">
            <v>Flowmeter, Magnetic</v>
          </cell>
          <cell r="J1277"/>
          <cell r="K1277"/>
          <cell r="L1277"/>
          <cell r="M1277"/>
          <cell r="N1277"/>
          <cell r="O1277"/>
          <cell r="P1277"/>
          <cell r="Q1277"/>
          <cell r="R1277"/>
          <cell r="S1277"/>
          <cell r="T1277"/>
          <cell r="U1277">
            <v>9</v>
          </cell>
          <cell r="V1277" t="str">
            <v>Run to Failure</v>
          </cell>
          <cell r="W1277">
            <v>1</v>
          </cell>
        </row>
        <row r="1278">
          <cell r="D1278" t="str">
            <v>MEM-PRO-023-STS-SUL-5680</v>
          </cell>
          <cell r="E1278" t="str">
            <v>MSS-ALKALI/BLEND STORAGE TANK</v>
          </cell>
          <cell r="F1278" t="str">
            <v>chemical unloading and storage</v>
          </cell>
          <cell r="G1278" t="str">
            <v>STORAGE SYSTEMS</v>
          </cell>
          <cell r="H1278" t="str">
            <v>SULFITE</v>
          </cell>
          <cell r="I1278" t="str">
            <v>Tank</v>
          </cell>
          <cell r="J1278"/>
          <cell r="K1278"/>
          <cell r="L1278"/>
          <cell r="M1278"/>
          <cell r="N1278"/>
          <cell r="O1278"/>
          <cell r="P1278"/>
          <cell r="Q1278"/>
          <cell r="R1278"/>
          <cell r="S1278"/>
          <cell r="T1278" t="str">
            <v>12 MTH Purina Blend Tank Radar Level</v>
          </cell>
          <cell r="U1278">
            <v>8</v>
          </cell>
          <cell r="V1278" t="str">
            <v>Stratagy</v>
          </cell>
          <cell r="W1278"/>
        </row>
        <row r="1279">
          <cell r="D1279" t="str">
            <v>MEM-PRO-023-STS-DSL-0009</v>
          </cell>
          <cell r="E1279" t="str">
            <v>DIESEL TANK 500 GAL. STORAGE TANK</v>
          </cell>
          <cell r="F1279" t="str">
            <v>chemical unloading and storage</v>
          </cell>
          <cell r="G1279" t="str">
            <v>STORAGE SYSTEMS</v>
          </cell>
          <cell r="H1279" t="str">
            <v>DIESEL STORAGE</v>
          </cell>
          <cell r="I1279" t="str">
            <v>Electrical</v>
          </cell>
          <cell r="J1279"/>
          <cell r="K1279"/>
          <cell r="L1279"/>
          <cell r="M1279"/>
          <cell r="N1279"/>
          <cell r="O1279"/>
          <cell r="P1279"/>
          <cell r="Q1279"/>
          <cell r="R1279"/>
          <cell r="S1279"/>
          <cell r="T1279" t="str">
            <v>18-MTH  DIESEL STORAGE TANK PM</v>
          </cell>
          <cell r="U1279">
            <v>8</v>
          </cell>
          <cell r="V1279" t="str">
            <v>Stratagy</v>
          </cell>
          <cell r="W1279"/>
        </row>
        <row r="1280">
          <cell r="D1280" t="str">
            <v>MEM-PRO-023-STS-HCL-0910</v>
          </cell>
          <cell r="E1280" t="str">
            <v>MSS-E. HCL STORAGE TANK</v>
          </cell>
          <cell r="F1280" t="str">
            <v>chemical unloading and storage</v>
          </cell>
          <cell r="G1280" t="str">
            <v>STORAGE SYSTEMS</v>
          </cell>
          <cell r="H1280" t="str">
            <v>HYDROCHLORIC ACID</v>
          </cell>
          <cell r="I1280" t="str">
            <v>Tank</v>
          </cell>
          <cell r="J1280"/>
          <cell r="K1280"/>
          <cell r="L1280"/>
          <cell r="M1280"/>
          <cell r="N1280"/>
          <cell r="O1280"/>
          <cell r="P1280"/>
          <cell r="Q1280"/>
          <cell r="R1280"/>
          <cell r="S1280"/>
          <cell r="T1280" t="str">
            <v>PSM 12M I/E EAS HCL TANK LEVEL XMTRS</v>
          </cell>
          <cell r="U1280">
            <v>8</v>
          </cell>
          <cell r="V1280" t="str">
            <v>Stratagy</v>
          </cell>
          <cell r="W1280"/>
        </row>
        <row r="1281">
          <cell r="D1281" t="str">
            <v>MEM-PRO-023-STS-ALK-0945</v>
          </cell>
          <cell r="E1281" t="str">
            <v>SODIUM SULFITE STORAGE TANK</v>
          </cell>
          <cell r="F1281" t="str">
            <v>chemical unloading and storage</v>
          </cell>
          <cell r="G1281" t="str">
            <v>STORAGE SYSTEMS</v>
          </cell>
          <cell r="H1281" t="str">
            <v>ALKALI BLEND</v>
          </cell>
          <cell r="I1281"/>
          <cell r="J1281"/>
          <cell r="K1281"/>
          <cell r="L1281"/>
          <cell r="M1281"/>
          <cell r="N1281"/>
          <cell r="O1281"/>
          <cell r="P1281"/>
          <cell r="Q1281"/>
          <cell r="R1281"/>
          <cell r="S1281"/>
          <cell r="T1281" t="str">
            <v>18-MTH 12,000 GAL SODIUM SULFITE TANK</v>
          </cell>
          <cell r="U1281">
            <v>8</v>
          </cell>
          <cell r="V1281" t="str">
            <v>Stratagy</v>
          </cell>
          <cell r="W1281"/>
        </row>
        <row r="1282">
          <cell r="D1282" t="str">
            <v>MEM-PRO-023-STS-ALK-0952</v>
          </cell>
          <cell r="E1282" t="str">
            <v>MSS-HCL SCRUBBER SUMP PUMP</v>
          </cell>
          <cell r="F1282" t="str">
            <v>chemical unloading and storage</v>
          </cell>
          <cell r="G1282" t="str">
            <v>STORAGE SYSTEMS</v>
          </cell>
          <cell r="H1282" t="str">
            <v>ALKALI BLEND</v>
          </cell>
          <cell r="I1282"/>
          <cell r="J1282"/>
          <cell r="K1282"/>
          <cell r="L1282"/>
          <cell r="M1282"/>
          <cell r="N1282"/>
          <cell r="O1282"/>
          <cell r="P1282"/>
          <cell r="Q1282"/>
          <cell r="R1282"/>
          <cell r="S1282"/>
          <cell r="T1282"/>
          <cell r="U1282">
            <v>9</v>
          </cell>
          <cell r="V1282" t="str">
            <v>Run to Failure</v>
          </cell>
          <cell r="W1282"/>
        </row>
        <row r="1283">
          <cell r="D1283" t="str">
            <v>MEM-PRO-023-STS-HCL-0954</v>
          </cell>
          <cell r="E1283" t="str">
            <v>MSS-HCL UNLOADING PUMP</v>
          </cell>
          <cell r="F1283" t="str">
            <v>chemical unloading and storage</v>
          </cell>
          <cell r="G1283" t="str">
            <v>STORAGE SYSTEMS</v>
          </cell>
          <cell r="H1283" t="str">
            <v>HYDROCHLORIC ACID</v>
          </cell>
          <cell r="I1283" t="str">
            <v>Motor AC</v>
          </cell>
          <cell r="J1283"/>
          <cell r="K1283"/>
          <cell r="L1283"/>
          <cell r="M1283"/>
          <cell r="N1283"/>
          <cell r="O1283"/>
          <cell r="P1283"/>
          <cell r="Q1283"/>
          <cell r="R1283"/>
          <cell r="S1283"/>
          <cell r="T1283" t="str">
            <v>6-MTH MSS HCI, PHOS, &amp;CAUSTIC UNLD PUMP</v>
          </cell>
          <cell r="U1283">
            <v>8</v>
          </cell>
          <cell r="V1283" t="str">
            <v>Stratagy</v>
          </cell>
          <cell r="W1283"/>
        </row>
        <row r="1284">
          <cell r="D1284" t="str">
            <v>MEM-PRO-023-STS-CAU-0966</v>
          </cell>
          <cell r="E1284" t="str">
            <v>MSS-CAUSTIC UNLOADING MOAT SUMP PUMP</v>
          </cell>
          <cell r="F1284" t="str">
            <v>chemical unloading and storage</v>
          </cell>
          <cell r="G1284" t="str">
            <v>STORAGE SYSTEMS</v>
          </cell>
          <cell r="H1284" t="str">
            <v>CAUSTIC STORAGE</v>
          </cell>
          <cell r="I1284" t="str">
            <v>Motor AC</v>
          </cell>
          <cell r="J1284"/>
          <cell r="K1284"/>
          <cell r="L1284"/>
          <cell r="M1284"/>
          <cell r="N1284"/>
          <cell r="O1284"/>
          <cell r="P1284"/>
          <cell r="Q1284"/>
          <cell r="R1284"/>
          <cell r="S1284"/>
          <cell r="T1284"/>
          <cell r="U1284">
            <v>9</v>
          </cell>
          <cell r="V1284" t="str">
            <v>Run to Failure</v>
          </cell>
          <cell r="W1284"/>
        </row>
        <row r="1285">
          <cell r="D1285" t="str">
            <v>MEM-PRO-023-STS-CAU-0967</v>
          </cell>
          <cell r="E1285" t="str">
            <v>MSS-S CHEMICAL UNLOADING MOAT SUMP PUMP</v>
          </cell>
          <cell r="F1285" t="str">
            <v>chemical unloading and storage</v>
          </cell>
          <cell r="G1285" t="str">
            <v>STORAGE SYSTEMS</v>
          </cell>
          <cell r="H1285" t="str">
            <v>CAUSTIC STORAGE</v>
          </cell>
          <cell r="I1285" t="str">
            <v>Motor AC</v>
          </cell>
          <cell r="J1285"/>
          <cell r="K1285"/>
          <cell r="L1285"/>
          <cell r="M1285"/>
          <cell r="N1285"/>
          <cell r="O1285"/>
          <cell r="P1285"/>
          <cell r="Q1285"/>
          <cell r="R1285"/>
          <cell r="S1285"/>
          <cell r="T1285"/>
          <cell r="U1285">
            <v>9</v>
          </cell>
          <cell r="V1285" t="str">
            <v>Run to Failure</v>
          </cell>
          <cell r="W1285"/>
        </row>
        <row r="1286">
          <cell r="D1286" t="str">
            <v>MEM-PRO-023-STS-CAU-0970</v>
          </cell>
          <cell r="E1286" t="str">
            <v>MSS-CHEMICAL UNLOADING CAUSTIC PUMP</v>
          </cell>
          <cell r="F1286" t="str">
            <v>chemical unloading and storage</v>
          </cell>
          <cell r="G1286" t="str">
            <v>STORAGE SYSTEMS</v>
          </cell>
          <cell r="H1286" t="str">
            <v>CAUSTIC STORAGE</v>
          </cell>
          <cell r="I1286" t="str">
            <v>Motor AC</v>
          </cell>
          <cell r="J1286"/>
          <cell r="K1286"/>
          <cell r="L1286"/>
          <cell r="M1286"/>
          <cell r="N1286"/>
          <cell r="O1286"/>
          <cell r="P1286"/>
          <cell r="Q1286"/>
          <cell r="R1286"/>
          <cell r="S1286"/>
          <cell r="T1286" t="str">
            <v>12-MTH CAUSTIC UNLOADING HOSE REPLACEMEN</v>
          </cell>
          <cell r="U1286">
            <v>8</v>
          </cell>
          <cell r="V1286" t="str">
            <v>Stratagy</v>
          </cell>
          <cell r="W1286"/>
        </row>
        <row r="1287">
          <cell r="D1287" t="str">
            <v>MEM-PRO-023-STS-HCL-0971</v>
          </cell>
          <cell r="E1287" t="str">
            <v>MSS-CHEM UNLOAD PHOS ACID PUMP</v>
          </cell>
          <cell r="F1287" t="str">
            <v>chemical unloading and storage</v>
          </cell>
          <cell r="G1287" t="str">
            <v>STORAGE SYSTEMS</v>
          </cell>
          <cell r="H1287" t="str">
            <v>HYDROCHLORIC ACID</v>
          </cell>
          <cell r="I1287" t="str">
            <v>Hose, Flexible</v>
          </cell>
          <cell r="J1287"/>
          <cell r="K1287"/>
          <cell r="L1287"/>
          <cell r="M1287"/>
          <cell r="N1287"/>
          <cell r="O1287"/>
          <cell r="P1287"/>
          <cell r="Q1287"/>
          <cell r="R1287"/>
          <cell r="S1287"/>
          <cell r="T1287" t="str">
            <v>12-MTH FAC/PROD MSS CHEM HOSE CERTIFICAT</v>
          </cell>
          <cell r="U1287">
            <v>8</v>
          </cell>
          <cell r="V1287" t="str">
            <v>Stratagy</v>
          </cell>
          <cell r="W1287"/>
        </row>
        <row r="1288">
          <cell r="D1288" t="str">
            <v>MEM-PRO-023-STS-HCL-0974</v>
          </cell>
          <cell r="E1288" t="str">
            <v>MSS-ALKALI/BLEND UNLOADING PUMP</v>
          </cell>
          <cell r="F1288" t="str">
            <v>chemical unloading and storage</v>
          </cell>
          <cell r="G1288" t="str">
            <v>STORAGE SYSTEMS</v>
          </cell>
          <cell r="H1288" t="str">
            <v>HYDROCHLORIC ACID</v>
          </cell>
          <cell r="I1288"/>
          <cell r="J1288"/>
          <cell r="K1288"/>
          <cell r="L1288"/>
          <cell r="M1288"/>
          <cell r="N1288"/>
          <cell r="O1288"/>
          <cell r="P1288"/>
          <cell r="Q1288"/>
          <cell r="R1288"/>
          <cell r="S1288"/>
          <cell r="T1288"/>
          <cell r="U1288">
            <v>9</v>
          </cell>
          <cell r="V1288" t="str">
            <v>Run to Failure</v>
          </cell>
          <cell r="W1288"/>
        </row>
        <row r="1289">
          <cell r="D1289" t="str">
            <v>MEM-PRO-026-STS-NES-2714</v>
          </cell>
          <cell r="E1289" t="str">
            <v>MS2P-LIME SCREW CONVEYOR</v>
          </cell>
          <cell r="F1289" t="str">
            <v>sewer/water treatment</v>
          </cell>
          <cell r="G1289" t="str">
            <v>STORAGE SYSTEMS</v>
          </cell>
          <cell r="H1289" t="str">
            <v>NEUTRALIZATION SYSTEM</v>
          </cell>
          <cell r="I1289" t="str">
            <v>Motor AC</v>
          </cell>
          <cell r="J1289" t="str">
            <v>VALVE ROTARY</v>
          </cell>
          <cell r="K1289" t="str">
            <v>S.PLNT 2ND FL</v>
          </cell>
          <cell r="L1289"/>
          <cell r="M1289"/>
          <cell r="N1289"/>
          <cell r="O1289"/>
          <cell r="P1289"/>
          <cell r="Q1289"/>
          <cell r="R1289"/>
          <cell r="S1289"/>
          <cell r="T1289"/>
          <cell r="U1289">
            <v>9</v>
          </cell>
          <cell r="V1289" t="str">
            <v>Run to Failure</v>
          </cell>
          <cell r="W1289"/>
        </row>
        <row r="1290">
          <cell r="D1290" t="str">
            <v>MEM-PRO-026-STS-NES-2719</v>
          </cell>
          <cell r="E1290" t="str">
            <v>MS2P-LIME SLURRY TANK AGITATOR</v>
          </cell>
          <cell r="F1290" t="str">
            <v>sewer/water treatment</v>
          </cell>
          <cell r="G1290" t="str">
            <v>STORAGE SYSTEMS</v>
          </cell>
          <cell r="H1290" t="str">
            <v>NEUTRALIZATION SYSTEM</v>
          </cell>
          <cell r="I1290" t="str">
            <v>Switch</v>
          </cell>
          <cell r="J1290" t="str">
            <v>Agitator</v>
          </cell>
          <cell r="K1290" t="str">
            <v>S.Plant.L1.015</v>
          </cell>
          <cell r="L1290"/>
          <cell r="M1290"/>
          <cell r="N1290"/>
          <cell r="O1290"/>
          <cell r="P1290"/>
          <cell r="Q1290"/>
          <cell r="R1290"/>
          <cell r="S1290"/>
          <cell r="T1290" t="str">
            <v>1 YEAR RUNNING PM OF AGITATORS</v>
          </cell>
          <cell r="U1290">
            <v>8</v>
          </cell>
          <cell r="V1290" t="str">
            <v>Stratagy</v>
          </cell>
          <cell r="W1290"/>
        </row>
        <row r="1291">
          <cell r="D1291" t="str">
            <v>MEM-PRO-026-STS-NES-2720</v>
          </cell>
          <cell r="E1291" t="str">
            <v>MS2P-LIME SLURRY TANK</v>
          </cell>
          <cell r="F1291" t="str">
            <v>sewer/water treatment</v>
          </cell>
          <cell r="G1291" t="str">
            <v>STORAGE SYSTEMS</v>
          </cell>
          <cell r="H1291" t="str">
            <v>NEUTRALIZATION SYSTEM</v>
          </cell>
          <cell r="I1291" t="str">
            <v>Level Transmitter, Capacit-RF</v>
          </cell>
          <cell r="J1291"/>
          <cell r="K1291"/>
          <cell r="L1291"/>
          <cell r="M1291"/>
          <cell r="N1291"/>
          <cell r="O1291"/>
          <cell r="P1291"/>
          <cell r="Q1291"/>
          <cell r="R1291"/>
          <cell r="S1291"/>
          <cell r="T1291"/>
          <cell r="U1291">
            <v>9</v>
          </cell>
          <cell r="V1291" t="str">
            <v>Run to Failure</v>
          </cell>
          <cell r="W1291"/>
        </row>
        <row r="1292">
          <cell r="D1292" t="str">
            <v>MEM-PRO-026-STS-NES-2725</v>
          </cell>
          <cell r="E1292" t="str">
            <v>MS2P-SEWER LIME SLURRY PUMP</v>
          </cell>
          <cell r="F1292" t="str">
            <v>sewer/water treatment</v>
          </cell>
          <cell r="G1292" t="str">
            <v>STORAGE SYSTEMS</v>
          </cell>
          <cell r="H1292" t="str">
            <v>NEUTRALIZATION SYSTEM</v>
          </cell>
          <cell r="I1292" t="str">
            <v>Switch</v>
          </cell>
          <cell r="J1292" t="str">
            <v>Pump</v>
          </cell>
          <cell r="K1292" t="str">
            <v>S.Plant.L1.015</v>
          </cell>
          <cell r="L1292"/>
          <cell r="M1292"/>
          <cell r="N1292"/>
          <cell r="O1292"/>
          <cell r="P1292"/>
          <cell r="Q1292"/>
          <cell r="R1292"/>
          <cell r="S1292"/>
          <cell r="T1292"/>
          <cell r="U1292">
            <v>9</v>
          </cell>
          <cell r="V1292" t="str">
            <v>Run to Failure</v>
          </cell>
          <cell r="W1292"/>
        </row>
        <row r="1293">
          <cell r="D1293" t="str">
            <v>MEM-PRO-026-STS-NES-3002</v>
          </cell>
          <cell r="E1293" t="str">
            <v>MSS-LIME FEEDER ASPIRATION FAN</v>
          </cell>
          <cell r="F1293" t="str">
            <v>sewer/water treatment</v>
          </cell>
          <cell r="G1293" t="str">
            <v>STORAGE SYSTEMS</v>
          </cell>
          <cell r="H1293" t="str">
            <v>NEUTRALIZATION SYSTEM</v>
          </cell>
          <cell r="I1293" t="str">
            <v>Motor AC</v>
          </cell>
          <cell r="J1293"/>
          <cell r="K1293"/>
          <cell r="L1293"/>
          <cell r="M1293"/>
          <cell r="N1293"/>
          <cell r="O1293"/>
          <cell r="P1293"/>
          <cell r="Q1293"/>
          <cell r="R1293"/>
          <cell r="S1293"/>
          <cell r="T1293"/>
          <cell r="U1293">
            <v>9</v>
          </cell>
          <cell r="V1293" t="str">
            <v>Run to Failure</v>
          </cell>
          <cell r="W1293"/>
        </row>
        <row r="1294">
          <cell r="D1294" t="str">
            <v>MEM-PRO-026-STS-NES-3100</v>
          </cell>
          <cell r="E1294" t="str">
            <v>MSS-LIME BIN ASP FAN</v>
          </cell>
          <cell r="F1294" t="str">
            <v>sewer/water treatment</v>
          </cell>
          <cell r="G1294" t="str">
            <v>STORAGE SYSTEMS</v>
          </cell>
          <cell r="H1294" t="str">
            <v>NEUTRALIZATION SYSTEM</v>
          </cell>
          <cell r="I1294" t="str">
            <v>Motor AC</v>
          </cell>
          <cell r="J1294"/>
          <cell r="K1294"/>
          <cell r="L1294"/>
          <cell r="M1294"/>
          <cell r="N1294"/>
          <cell r="O1294"/>
          <cell r="P1294"/>
          <cell r="Q1294"/>
          <cell r="R1294"/>
          <cell r="S1294"/>
          <cell r="T1294"/>
          <cell r="U1294">
            <v>9</v>
          </cell>
          <cell r="V1294" t="str">
            <v>Run to Failure</v>
          </cell>
          <cell r="W1294"/>
        </row>
        <row r="1295">
          <cell r="D1295" t="str">
            <v>MEM-PRO-026-STS-SSP-3906</v>
          </cell>
          <cell r="E1295" t="str">
            <v>MS2P-WHEY DEFOAMER PUMP</v>
          </cell>
          <cell r="F1295" t="str">
            <v>sewer/water treatment</v>
          </cell>
          <cell r="G1295" t="str">
            <v>STORAGE SYSTEMS</v>
          </cell>
          <cell r="H1295" t="str">
            <v>SOUTH SEWER PIT</v>
          </cell>
          <cell r="I1295" t="str">
            <v>Motor AC</v>
          </cell>
          <cell r="J1295"/>
          <cell r="K1295"/>
          <cell r="L1295"/>
          <cell r="M1295"/>
          <cell r="N1295"/>
          <cell r="O1295"/>
          <cell r="P1295"/>
          <cell r="Q1295"/>
          <cell r="R1295"/>
          <cell r="S1295"/>
          <cell r="T1295"/>
          <cell r="U1295">
            <v>9</v>
          </cell>
          <cell r="V1295" t="str">
            <v>Run to Failure</v>
          </cell>
          <cell r="W1295"/>
        </row>
        <row r="1296">
          <cell r="D1296" t="str">
            <v>MEM-PRO-026-STS-SSP-3918</v>
          </cell>
          <cell r="E1296" t="str">
            <v>MS2P-SEWER DEFOAMER DRUM PUMP</v>
          </cell>
          <cell r="F1296" t="str">
            <v>sewer/water treatment</v>
          </cell>
          <cell r="G1296" t="str">
            <v>STORAGE SYSTEMS</v>
          </cell>
          <cell r="H1296" t="str">
            <v>SOUTH SEWER PIT</v>
          </cell>
          <cell r="I1296" t="str">
            <v>Motor AC</v>
          </cell>
          <cell r="J1296"/>
          <cell r="K1296"/>
          <cell r="L1296"/>
          <cell r="M1296"/>
          <cell r="N1296"/>
          <cell r="O1296"/>
          <cell r="P1296"/>
          <cell r="Q1296"/>
          <cell r="R1296"/>
          <cell r="S1296"/>
          <cell r="T1296"/>
          <cell r="U1296">
            <v>9</v>
          </cell>
          <cell r="V1296" t="str">
            <v>Run to Failure</v>
          </cell>
          <cell r="W1296"/>
        </row>
        <row r="1297">
          <cell r="D1297" t="str">
            <v>MEM-PRO-026-STS-SSP-3919</v>
          </cell>
          <cell r="E1297" t="str">
            <v>MS2P-SEWER DEFOAMER TANK</v>
          </cell>
          <cell r="F1297" t="str">
            <v>sewer/water treatment</v>
          </cell>
          <cell r="G1297" t="str">
            <v>STORAGE SYSTEMS</v>
          </cell>
          <cell r="H1297" t="str">
            <v>SOUTH SEWER PIT</v>
          </cell>
          <cell r="I1297" t="str">
            <v>Tank</v>
          </cell>
          <cell r="J1297"/>
          <cell r="K1297"/>
          <cell r="L1297"/>
          <cell r="M1297"/>
          <cell r="N1297"/>
          <cell r="O1297"/>
          <cell r="P1297"/>
          <cell r="Q1297"/>
          <cell r="R1297"/>
          <cell r="S1297"/>
          <cell r="T1297"/>
          <cell r="U1297">
            <v>9</v>
          </cell>
          <cell r="V1297" t="str">
            <v>Run to Failure</v>
          </cell>
          <cell r="W1297"/>
        </row>
        <row r="1298">
          <cell r="D1298" t="str">
            <v>MEM-PRO-026-STS-SSP-3920</v>
          </cell>
          <cell r="E1298" t="str">
            <v>MS2P-SEWER DEFOAMER PUMP</v>
          </cell>
          <cell r="F1298" t="str">
            <v>sewer/water treatment</v>
          </cell>
          <cell r="G1298" t="str">
            <v>STORAGE SYSTEMS</v>
          </cell>
          <cell r="H1298" t="str">
            <v>SOUTH SEWER PIT</v>
          </cell>
          <cell r="I1298" t="str">
            <v>Motor AC</v>
          </cell>
          <cell r="J1298"/>
          <cell r="K1298"/>
          <cell r="L1298"/>
          <cell r="M1298"/>
          <cell r="N1298"/>
          <cell r="O1298"/>
          <cell r="P1298"/>
          <cell r="Q1298"/>
          <cell r="R1298"/>
          <cell r="S1298"/>
          <cell r="T1298"/>
          <cell r="U1298">
            <v>9</v>
          </cell>
          <cell r="V1298" t="str">
            <v>Run to Failure</v>
          </cell>
          <cell r="W1298"/>
        </row>
        <row r="1299">
          <cell r="D1299" t="str">
            <v>MEM-PRO-026-STS-NSP-4515</v>
          </cell>
          <cell r="E1299" t="str">
            <v>MP1-SEWER DEFOAMER TANK</v>
          </cell>
          <cell r="F1299" t="str">
            <v>sewer/water treatment</v>
          </cell>
          <cell r="G1299" t="str">
            <v>STORAGE SYSTEMS</v>
          </cell>
          <cell r="H1299" t="str">
            <v>NORTH SEWER PIT</v>
          </cell>
          <cell r="I1299" t="str">
            <v>Motor AC</v>
          </cell>
          <cell r="J1299"/>
          <cell r="K1299"/>
          <cell r="L1299"/>
          <cell r="M1299"/>
          <cell r="N1299"/>
          <cell r="O1299"/>
          <cell r="P1299"/>
          <cell r="Q1299"/>
          <cell r="R1299"/>
          <cell r="S1299"/>
          <cell r="T1299"/>
          <cell r="U1299">
            <v>9</v>
          </cell>
          <cell r="V1299" t="str">
            <v>Run to Failure</v>
          </cell>
          <cell r="W1299"/>
        </row>
        <row r="1300">
          <cell r="D1300" t="str">
            <v>MEM-PRO-026-STS-NES-5604</v>
          </cell>
          <cell r="E1300" t="str">
            <v>MSS-WASTE WATER NEUTRALIZATION PUMP</v>
          </cell>
          <cell r="F1300" t="str">
            <v>sewer/water treatment</v>
          </cell>
          <cell r="G1300" t="str">
            <v>STORAGE SYSTEMS</v>
          </cell>
          <cell r="H1300" t="str">
            <v>NEUTRALIZATION SYSTEM</v>
          </cell>
          <cell r="I1300" t="str">
            <v>Motor AC</v>
          </cell>
          <cell r="J1300"/>
          <cell r="K1300"/>
          <cell r="L1300"/>
          <cell r="M1300"/>
          <cell r="N1300"/>
          <cell r="O1300"/>
          <cell r="P1300"/>
          <cell r="Q1300"/>
          <cell r="R1300"/>
          <cell r="S1300"/>
          <cell r="T1300"/>
          <cell r="U1300">
            <v>9</v>
          </cell>
          <cell r="V1300" t="str">
            <v>Run to Failure</v>
          </cell>
          <cell r="W1300"/>
        </row>
        <row r="1301">
          <cell r="D1301" t="str">
            <v>MEM-PRO-026-STS-NES-5605</v>
          </cell>
          <cell r="E1301" t="str">
            <v>MSS-WASTE WATER NEUTRALIZATION PUMP</v>
          </cell>
          <cell r="F1301" t="str">
            <v>sewer/water treatment</v>
          </cell>
          <cell r="G1301" t="str">
            <v>STORAGE SYSTEMS</v>
          </cell>
          <cell r="H1301" t="str">
            <v>NEUTRALIZATION SYSTEM</v>
          </cell>
          <cell r="I1301" t="str">
            <v>Motor AC</v>
          </cell>
          <cell r="J1301"/>
          <cell r="K1301"/>
          <cell r="L1301"/>
          <cell r="M1301"/>
          <cell r="N1301"/>
          <cell r="O1301"/>
          <cell r="P1301"/>
          <cell r="Q1301"/>
          <cell r="R1301"/>
          <cell r="S1301"/>
          <cell r="T1301"/>
          <cell r="U1301">
            <v>9</v>
          </cell>
          <cell r="V1301" t="str">
            <v>Run to Failure</v>
          </cell>
          <cell r="W1301"/>
        </row>
        <row r="1302">
          <cell r="D1302" t="str">
            <v>MEM-PRO-026-STS-NES-5617</v>
          </cell>
          <cell r="E1302" t="str">
            <v>MSS-WASTE WTR FINAL NEUTRALIZ AGITATOR</v>
          </cell>
          <cell r="F1302" t="str">
            <v>sewer/water treatment</v>
          </cell>
          <cell r="G1302" t="str">
            <v>STORAGE SYSTEMS</v>
          </cell>
          <cell r="H1302" t="str">
            <v>NEUTRALIZATION SYSTEM</v>
          </cell>
          <cell r="I1302"/>
          <cell r="J1302"/>
          <cell r="K1302"/>
          <cell r="L1302"/>
          <cell r="M1302"/>
          <cell r="N1302"/>
          <cell r="O1302"/>
          <cell r="P1302"/>
          <cell r="Q1302"/>
          <cell r="R1302"/>
          <cell r="S1302"/>
          <cell r="T1302" t="str">
            <v>1 YEAR RUNNING PM OF AGITATORS</v>
          </cell>
          <cell r="U1302">
            <v>8</v>
          </cell>
          <cell r="V1302" t="str">
            <v>Stratagy</v>
          </cell>
          <cell r="W1302"/>
        </row>
        <row r="1303">
          <cell r="D1303" t="str">
            <v>MEM-PRO-026-BLD-SSP-5700</v>
          </cell>
          <cell r="E1303" t="str">
            <v>S. PLANT W.W. SAMPLE PUMP</v>
          </cell>
          <cell r="F1303" t="str">
            <v>sewer/water treatment</v>
          </cell>
          <cell r="G1303" t="str">
            <v>Buildings, Grounds &amp; lights</v>
          </cell>
          <cell r="H1303" t="str">
            <v>SOUTH SEWER PIT</v>
          </cell>
          <cell r="I1303"/>
          <cell r="J1303"/>
          <cell r="K1303"/>
          <cell r="L1303"/>
          <cell r="M1303"/>
          <cell r="N1303"/>
          <cell r="O1303"/>
          <cell r="P1303"/>
          <cell r="Q1303"/>
          <cell r="R1303"/>
          <cell r="S1303"/>
          <cell r="T1303"/>
          <cell r="U1303">
            <v>9</v>
          </cell>
          <cell r="V1303" t="str">
            <v>Run to Failure</v>
          </cell>
          <cell r="W1303"/>
        </row>
        <row r="1304">
          <cell r="D1304" t="str">
            <v>MEM-PRO-026-STS-SSP-6201</v>
          </cell>
          <cell r="E1304" t="str">
            <v>MSS-WASTE WATER 1ST NEUTRAL TK AGITATOR</v>
          </cell>
          <cell r="F1304" t="str">
            <v>sewer/water treatment</v>
          </cell>
          <cell r="G1304" t="str">
            <v>STORAGE SYSTEMS</v>
          </cell>
          <cell r="H1304" t="str">
            <v>SOUTH SEWER PIT</v>
          </cell>
          <cell r="I1304" t="str">
            <v>Agitator</v>
          </cell>
          <cell r="J1304"/>
          <cell r="K1304"/>
          <cell r="L1304"/>
          <cell r="M1304"/>
          <cell r="N1304"/>
          <cell r="O1304"/>
          <cell r="P1304"/>
          <cell r="Q1304"/>
          <cell r="R1304"/>
          <cell r="S1304"/>
          <cell r="T1304" t="str">
            <v>1 YEAR RUNNING PM OF AGITATORS</v>
          </cell>
          <cell r="U1304">
            <v>8</v>
          </cell>
          <cell r="V1304" t="str">
            <v>Stratagy</v>
          </cell>
          <cell r="W1304"/>
        </row>
        <row r="1305">
          <cell r="D1305" t="str">
            <v>MEM-PRO-026-UTL-PHA-6201</v>
          </cell>
          <cell r="E1305" t="str">
            <v>MSS-WASTE WATER 1ST NEUTRAL TK AGITATOR</v>
          </cell>
          <cell r="F1305" t="str">
            <v>sewer/water treatment</v>
          </cell>
          <cell r="G1305" t="str">
            <v>UTILITIES</v>
          </cell>
          <cell r="H1305" t="str">
            <v>PH ADJUSTMENT</v>
          </cell>
          <cell r="I1305"/>
          <cell r="J1305"/>
          <cell r="K1305"/>
          <cell r="L1305"/>
          <cell r="M1305"/>
          <cell r="N1305"/>
          <cell r="O1305"/>
          <cell r="P1305"/>
          <cell r="Q1305"/>
          <cell r="R1305"/>
          <cell r="S1305"/>
          <cell r="T1305"/>
          <cell r="U1305">
            <v>9</v>
          </cell>
          <cell r="V1305" t="str">
            <v>Run to Failure</v>
          </cell>
          <cell r="W1305"/>
        </row>
        <row r="1306">
          <cell r="D1306" t="str">
            <v>MEM-PRO-026-STS-NES-9215</v>
          </cell>
          <cell r="E1306" t="str">
            <v>MSS-CITY SEWER PIT RECIRC PUMP</v>
          </cell>
          <cell r="F1306" t="str">
            <v>sewer/water treatment</v>
          </cell>
          <cell r="G1306" t="str">
            <v>STORAGE SYSTEMS</v>
          </cell>
          <cell r="H1306" t="str">
            <v>NEUTRALIZATION SYSTEM</v>
          </cell>
          <cell r="I1306" t="str">
            <v>Motor AC</v>
          </cell>
          <cell r="J1306"/>
          <cell r="K1306"/>
          <cell r="L1306"/>
          <cell r="M1306"/>
          <cell r="N1306"/>
          <cell r="O1306"/>
          <cell r="P1306"/>
          <cell r="Q1306"/>
          <cell r="R1306"/>
          <cell r="S1306"/>
          <cell r="T1306"/>
          <cell r="U1306">
            <v>9</v>
          </cell>
          <cell r="V1306" t="str">
            <v>Run to Failure</v>
          </cell>
          <cell r="W1306"/>
        </row>
        <row r="1307">
          <cell r="D1307" t="str">
            <v>MEM-PRO-026-STS-NES-9216</v>
          </cell>
          <cell r="E1307" t="str">
            <v>MSS-MN PLT SEWER PIT RECIRC PUMP</v>
          </cell>
          <cell r="F1307" t="str">
            <v>sewer/water treatment</v>
          </cell>
          <cell r="G1307" t="str">
            <v>STORAGE SYSTEMS</v>
          </cell>
          <cell r="H1307" t="str">
            <v>NEUTRALIZATION SYSTEM</v>
          </cell>
          <cell r="I1307" t="str">
            <v>Motor AC</v>
          </cell>
          <cell r="J1307"/>
          <cell r="K1307"/>
          <cell r="L1307"/>
          <cell r="M1307"/>
          <cell r="N1307"/>
          <cell r="O1307"/>
          <cell r="P1307"/>
          <cell r="Q1307"/>
          <cell r="R1307"/>
          <cell r="S1307"/>
          <cell r="T1307" t="str">
            <v>3-MONTH N. PLANT PH CALIBRATION</v>
          </cell>
          <cell r="U1307">
            <v>8</v>
          </cell>
          <cell r="V1307" t="str">
            <v>Stratagy</v>
          </cell>
          <cell r="W1307"/>
        </row>
        <row r="1308">
          <cell r="D1308" t="str">
            <v>MEM-PRO-026-STS-SSP-9217</v>
          </cell>
          <cell r="E1308" t="str">
            <v>MSS-SO PLT SEWER PIT RECIRC PUMP</v>
          </cell>
          <cell r="F1308" t="str">
            <v>sewer/water treatment</v>
          </cell>
          <cell r="G1308" t="str">
            <v>STORAGE SYSTEMS</v>
          </cell>
          <cell r="H1308" t="str">
            <v>SOUTH SEWER PIT</v>
          </cell>
          <cell r="I1308" t="str">
            <v>Motor AC</v>
          </cell>
          <cell r="J1308"/>
          <cell r="K1308"/>
          <cell r="L1308"/>
          <cell r="M1308"/>
          <cell r="N1308"/>
          <cell r="O1308"/>
          <cell r="P1308"/>
          <cell r="Q1308"/>
          <cell r="R1308"/>
          <cell r="S1308"/>
          <cell r="T1308"/>
          <cell r="U1308">
            <v>9</v>
          </cell>
          <cell r="V1308" t="str">
            <v>Run to Failure</v>
          </cell>
          <cell r="W1308"/>
        </row>
        <row r="1309">
          <cell r="D1309" t="str">
            <v>MEM-PRO-010-P3A-AEQ-6520</v>
          </cell>
          <cell r="E1309" t="str">
            <v>MP3A-SPRAY DRYER</v>
          </cell>
          <cell r="F1309" t="str">
            <v>shared systems</v>
          </cell>
          <cell r="G1309" t="str">
            <v>OLD PHASE3A</v>
          </cell>
          <cell r="H1309" t="str">
            <v>ABANDONED EQUIPMENT</v>
          </cell>
          <cell r="I1309" t="str">
            <v>Sight Flow Glass</v>
          </cell>
          <cell r="J1309"/>
          <cell r="K1309"/>
          <cell r="L1309"/>
          <cell r="M1309"/>
          <cell r="N1309"/>
          <cell r="O1309"/>
          <cell r="P1309"/>
          <cell r="Q1309"/>
          <cell r="R1309"/>
          <cell r="S1309"/>
          <cell r="T1309"/>
          <cell r="U1309">
            <v>9</v>
          </cell>
          <cell r="V1309" t="str">
            <v>Run to Failure</v>
          </cell>
          <cell r="W1309" t="str">
            <v>do not have</v>
          </cell>
        </row>
        <row r="1310">
          <cell r="D1310" t="str">
            <v>MEM-PRO-010-P3A-AEQ-6523</v>
          </cell>
          <cell r="E1310" t="str">
            <v>MP3A-SWECO SPRAY DRYER SCREENER</v>
          </cell>
          <cell r="F1310" t="str">
            <v>shared systems</v>
          </cell>
          <cell r="G1310" t="str">
            <v>OLD PHASE3A</v>
          </cell>
          <cell r="H1310" t="str">
            <v>ABANDONED EQUIPMENT</v>
          </cell>
          <cell r="I1310" t="str">
            <v>Motor AC</v>
          </cell>
          <cell r="J1310"/>
          <cell r="K1310"/>
          <cell r="L1310"/>
          <cell r="M1310"/>
          <cell r="N1310"/>
          <cell r="O1310"/>
          <cell r="P1310"/>
          <cell r="Q1310"/>
          <cell r="R1310"/>
          <cell r="S1310"/>
          <cell r="T1310"/>
          <cell r="U1310">
            <v>9</v>
          </cell>
          <cell r="V1310" t="str">
            <v>Run to Failure</v>
          </cell>
          <cell r="W1310" t="str">
            <v>do not have</v>
          </cell>
        </row>
        <row r="1311">
          <cell r="D1311" t="str">
            <v>MEM-PRO-010-P3A-AEQ-6530</v>
          </cell>
          <cell r="E1311" t="str">
            <v>MP3A-NE COLLECTOR</v>
          </cell>
          <cell r="F1311" t="str">
            <v>shared systems</v>
          </cell>
          <cell r="G1311" t="str">
            <v>OLD PHASE3A</v>
          </cell>
          <cell r="H1311" t="str">
            <v>ABANDONED EQUIPMENT</v>
          </cell>
          <cell r="I1311" t="str">
            <v>Valve, Control Linear Motion</v>
          </cell>
          <cell r="J1311"/>
          <cell r="K1311"/>
          <cell r="L1311"/>
          <cell r="M1311"/>
          <cell r="N1311"/>
          <cell r="O1311"/>
          <cell r="P1311"/>
          <cell r="Q1311"/>
          <cell r="R1311"/>
          <cell r="S1311"/>
          <cell r="T1311"/>
          <cell r="U1311">
            <v>9</v>
          </cell>
          <cell r="V1311" t="str">
            <v>Run to Failure</v>
          </cell>
          <cell r="W1311" t="str">
            <v>do not have</v>
          </cell>
        </row>
        <row r="1312">
          <cell r="D1312" t="str">
            <v>MEM-PRO-010-P3A-AEQ-6550</v>
          </cell>
          <cell r="E1312" t="str">
            <v>MP3A-NW COLLECTOR</v>
          </cell>
          <cell r="F1312" t="str">
            <v>shared systems</v>
          </cell>
          <cell r="G1312" t="str">
            <v>OLD PHASE3A</v>
          </cell>
          <cell r="H1312" t="str">
            <v>ABANDONED EQUIPMENT</v>
          </cell>
          <cell r="I1312" t="str">
            <v>Sight Flow Glass</v>
          </cell>
          <cell r="J1312"/>
          <cell r="K1312"/>
          <cell r="L1312"/>
          <cell r="M1312"/>
          <cell r="N1312"/>
          <cell r="O1312"/>
          <cell r="P1312"/>
          <cell r="Q1312"/>
          <cell r="R1312"/>
          <cell r="S1312"/>
          <cell r="T1312"/>
          <cell r="U1312">
            <v>9</v>
          </cell>
          <cell r="V1312" t="str">
            <v>Run to Failure</v>
          </cell>
          <cell r="W1312" t="str">
            <v>do not have</v>
          </cell>
        </row>
        <row r="1313">
          <cell r="D1313" t="str">
            <v>MEM-PRO-010-P3A-AEQ-6562</v>
          </cell>
          <cell r="E1313" t="str">
            <v>MP3A-SWECO OVERS DCE</v>
          </cell>
          <cell r="F1313" t="str">
            <v>shared systems</v>
          </cell>
          <cell r="G1313" t="str">
            <v>OLD PHASE3A</v>
          </cell>
          <cell r="H1313" t="str">
            <v>ABANDONED EQUIPMENT</v>
          </cell>
          <cell r="I1313" t="str">
            <v>Bag House</v>
          </cell>
          <cell r="J1313"/>
          <cell r="K1313"/>
          <cell r="L1313"/>
          <cell r="M1313"/>
          <cell r="N1313"/>
          <cell r="O1313"/>
          <cell r="P1313"/>
          <cell r="Q1313"/>
          <cell r="R1313"/>
          <cell r="S1313"/>
          <cell r="T1313"/>
          <cell r="U1313">
            <v>9</v>
          </cell>
          <cell r="V1313" t="str">
            <v>Run to Failure</v>
          </cell>
          <cell r="W1313" t="str">
            <v>do not have</v>
          </cell>
        </row>
        <row r="1314">
          <cell r="D1314" t="str">
            <v>MEM-PRO-010-P3A-AEQ-6570</v>
          </cell>
          <cell r="E1314" t="str">
            <v>MP3A-SE COLLECTOR</v>
          </cell>
          <cell r="F1314" t="str">
            <v>shared systems</v>
          </cell>
          <cell r="G1314" t="str">
            <v>OLD PHASE3A</v>
          </cell>
          <cell r="H1314" t="str">
            <v>ABANDONED EQUIPMENT</v>
          </cell>
          <cell r="I1314" t="str">
            <v>Valve, Control Linear Motion</v>
          </cell>
          <cell r="J1314"/>
          <cell r="K1314"/>
          <cell r="L1314"/>
          <cell r="M1314"/>
          <cell r="N1314"/>
          <cell r="O1314"/>
          <cell r="P1314"/>
          <cell r="Q1314"/>
          <cell r="R1314"/>
          <cell r="S1314"/>
          <cell r="T1314"/>
          <cell r="U1314">
            <v>9</v>
          </cell>
          <cell r="V1314" t="str">
            <v>Run to Failure</v>
          </cell>
          <cell r="W1314" t="str">
            <v>do not have</v>
          </cell>
        </row>
        <row r="1315">
          <cell r="D1315" t="str">
            <v>MEM-PRO-010-P3A-AEQ-6590</v>
          </cell>
          <cell r="E1315" t="str">
            <v>MP3A-SW COLLECTOR</v>
          </cell>
          <cell r="F1315" t="str">
            <v>shared systems</v>
          </cell>
          <cell r="G1315" t="str">
            <v>OLD PHASE3A</v>
          </cell>
          <cell r="H1315" t="str">
            <v>ABANDONED EQUIPMENT</v>
          </cell>
          <cell r="I1315" t="str">
            <v>Fan</v>
          </cell>
          <cell r="J1315"/>
          <cell r="K1315"/>
          <cell r="L1315"/>
          <cell r="M1315"/>
          <cell r="N1315"/>
          <cell r="O1315"/>
          <cell r="P1315"/>
          <cell r="Q1315"/>
          <cell r="R1315"/>
          <cell r="S1315"/>
          <cell r="T1315"/>
          <cell r="U1315">
            <v>9</v>
          </cell>
          <cell r="V1315" t="str">
            <v>Run to Failure</v>
          </cell>
          <cell r="W1315" t="str">
            <v>do not have</v>
          </cell>
        </row>
        <row r="1316">
          <cell r="D1316" t="str">
            <v>MEM-PRO-010-P3A-AEQ-6620</v>
          </cell>
          <cell r="E1316" t="str">
            <v>MP3A-SWECO TURBO-SCREEN CLASSIFIER</v>
          </cell>
          <cell r="F1316" t="str">
            <v>shared systems</v>
          </cell>
          <cell r="G1316" t="str">
            <v>OLD PHASE3A</v>
          </cell>
          <cell r="H1316" t="str">
            <v>ABANDONED EQUIPMENT</v>
          </cell>
          <cell r="I1316" t="str">
            <v>Motor AC</v>
          </cell>
          <cell r="J1316"/>
          <cell r="K1316"/>
          <cell r="L1316"/>
          <cell r="M1316"/>
          <cell r="N1316"/>
          <cell r="O1316"/>
          <cell r="P1316"/>
          <cell r="Q1316"/>
          <cell r="R1316"/>
          <cell r="S1316"/>
          <cell r="T1316"/>
          <cell r="U1316">
            <v>9</v>
          </cell>
          <cell r="V1316" t="str">
            <v>Run to Failure</v>
          </cell>
          <cell r="W1316" t="str">
            <v>do not have</v>
          </cell>
        </row>
        <row r="1317">
          <cell r="D1317" t="str">
            <v>MEM-PRO-010-P3A-AEQ-6701</v>
          </cell>
          <cell r="E1317" t="str">
            <v>MP3A-HX COILS</v>
          </cell>
          <cell r="F1317" t="str">
            <v>shared systems</v>
          </cell>
          <cell r="G1317" t="str">
            <v>OLD PHASE3A</v>
          </cell>
          <cell r="H1317" t="str">
            <v>ABANDONED EQUIPMENT</v>
          </cell>
          <cell r="I1317" t="str">
            <v>Heat Exchanger, Plate Type</v>
          </cell>
          <cell r="J1317"/>
          <cell r="K1317"/>
          <cell r="L1317"/>
          <cell r="M1317"/>
          <cell r="N1317"/>
          <cell r="O1317"/>
          <cell r="P1317"/>
          <cell r="Q1317"/>
          <cell r="R1317"/>
          <cell r="S1317"/>
          <cell r="T1317"/>
          <cell r="U1317">
            <v>9</v>
          </cell>
          <cell r="V1317" t="str">
            <v>Run to Failure</v>
          </cell>
          <cell r="W1317" t="str">
            <v>do not have</v>
          </cell>
        </row>
        <row r="1318">
          <cell r="D1318" t="str">
            <v>MEM-PRO-010-P3A-AEQ-6702</v>
          </cell>
          <cell r="E1318" t="str">
            <v>MP3A-NIRO HEATRECOVERY  COILS (S)</v>
          </cell>
          <cell r="F1318" t="str">
            <v>shared systems</v>
          </cell>
          <cell r="G1318" t="str">
            <v>OLD PHASE3A</v>
          </cell>
          <cell r="H1318" t="str">
            <v>ABANDONED EQUIPMENT</v>
          </cell>
          <cell r="I1318" t="str">
            <v>Temperature Transmitter RTD/TC</v>
          </cell>
          <cell r="J1318"/>
          <cell r="K1318"/>
          <cell r="L1318"/>
          <cell r="M1318"/>
          <cell r="N1318"/>
          <cell r="O1318"/>
          <cell r="P1318"/>
          <cell r="Q1318"/>
          <cell r="R1318"/>
          <cell r="S1318"/>
          <cell r="T1318"/>
          <cell r="U1318">
            <v>9</v>
          </cell>
          <cell r="V1318" t="str">
            <v>Run to Failure</v>
          </cell>
          <cell r="W1318" t="str">
            <v>do not have</v>
          </cell>
        </row>
        <row r="1319">
          <cell r="D1319" t="str">
            <v>MEM-PRO-010-P3A-AEQ-6703</v>
          </cell>
          <cell r="E1319" t="str">
            <v>MP3A-NIRO HEATRECOVERY  COILS (N)</v>
          </cell>
          <cell r="F1319" t="str">
            <v>shared systems</v>
          </cell>
          <cell r="G1319" t="str">
            <v>OLD PHASE3A</v>
          </cell>
          <cell r="H1319" t="str">
            <v>ABANDONED EQUIPMENT</v>
          </cell>
          <cell r="I1319" t="str">
            <v>Temperature Transmitter RTD/TC</v>
          </cell>
          <cell r="J1319"/>
          <cell r="K1319"/>
          <cell r="L1319"/>
          <cell r="M1319"/>
          <cell r="N1319"/>
          <cell r="O1319"/>
          <cell r="P1319"/>
          <cell r="Q1319"/>
          <cell r="R1319"/>
          <cell r="S1319"/>
          <cell r="T1319"/>
          <cell r="U1319">
            <v>9</v>
          </cell>
          <cell r="V1319" t="str">
            <v>Run to Failure</v>
          </cell>
          <cell r="W1319" t="str">
            <v>do not have</v>
          </cell>
        </row>
        <row r="1320">
          <cell r="D1320" t="str">
            <v>MEM-PRO-010-P3A-AEQ-6772</v>
          </cell>
          <cell r="E1320" t="str">
            <v>MP3A-SAFETY SW</v>
          </cell>
          <cell r="F1320" t="str">
            <v>shared systems</v>
          </cell>
          <cell r="G1320" t="str">
            <v>OLD PHASE3A</v>
          </cell>
          <cell r="H1320" t="str">
            <v>ABANDONED EQUIPMENT</v>
          </cell>
          <cell r="I1320" t="str">
            <v>Valve, Power Actuated Block</v>
          </cell>
          <cell r="J1320"/>
          <cell r="K1320"/>
          <cell r="L1320"/>
          <cell r="M1320"/>
          <cell r="N1320"/>
          <cell r="O1320"/>
          <cell r="P1320"/>
          <cell r="Q1320"/>
          <cell r="R1320"/>
          <cell r="S1320"/>
          <cell r="T1320"/>
          <cell r="U1320">
            <v>9</v>
          </cell>
          <cell r="V1320" t="str">
            <v>Run to Failure</v>
          </cell>
          <cell r="W1320" t="str">
            <v>do not have</v>
          </cell>
        </row>
        <row r="1321">
          <cell r="D1321" t="str">
            <v>MEM-PRO-010-P3A-AEQ-MP3A</v>
          </cell>
          <cell r="E1321" t="str">
            <v>MP3A DRYER DRY</v>
          </cell>
          <cell r="F1321" t="str">
            <v>shared systems</v>
          </cell>
          <cell r="G1321" t="str">
            <v>OLD PHASE3A</v>
          </cell>
          <cell r="H1321" t="str">
            <v>ABANDONED EQUIPMENT</v>
          </cell>
          <cell r="I1321"/>
          <cell r="J1321"/>
          <cell r="K1321"/>
          <cell r="L1321"/>
          <cell r="M1321"/>
          <cell r="N1321"/>
          <cell r="O1321"/>
          <cell r="P1321"/>
          <cell r="Q1321"/>
          <cell r="R1321"/>
          <cell r="S1321"/>
          <cell r="T1321"/>
          <cell r="U1321">
            <v>9</v>
          </cell>
          <cell r="V1321" t="str">
            <v>Run to Failure</v>
          </cell>
          <cell r="W1321" t="str">
            <v>do not have</v>
          </cell>
        </row>
        <row r="1322">
          <cell r="D1322" t="str">
            <v>MEM-PRO-010-RAL-AEQ-4329</v>
          </cell>
          <cell r="E1322" t="str">
            <v>MRAL-B C COMPRESSOR SUCTION PRESS PI</v>
          </cell>
          <cell r="F1322" t="str">
            <v>shared systems</v>
          </cell>
          <cell r="G1322" t="str">
            <v>OLD RALCON</v>
          </cell>
          <cell r="H1322" t="str">
            <v>ABANDONED EQUIPMENT</v>
          </cell>
          <cell r="I1322"/>
          <cell r="J1322"/>
          <cell r="K1322"/>
          <cell r="L1322"/>
          <cell r="M1322"/>
          <cell r="N1322"/>
          <cell r="O1322"/>
          <cell r="P1322"/>
          <cell r="Q1322"/>
          <cell r="R1322"/>
          <cell r="S1322"/>
          <cell r="T1322"/>
          <cell r="U1322">
            <v>9</v>
          </cell>
          <cell r="V1322" t="str">
            <v>Run to Failure</v>
          </cell>
          <cell r="W1322" t="str">
            <v>do not have</v>
          </cell>
        </row>
        <row r="1323">
          <cell r="D1323" t="str">
            <v>MEM-PRO-010-RAL-AEQ-8232</v>
          </cell>
          <cell r="E1323" t="str">
            <v>MRAL RECO DISCH CONV RIGHT SW (NORTH)</v>
          </cell>
          <cell r="F1323" t="str">
            <v>shared systems</v>
          </cell>
          <cell r="G1323" t="str">
            <v>OLD RALCON</v>
          </cell>
          <cell r="H1323" t="str">
            <v>ABANDONED EQUIPMENT</v>
          </cell>
          <cell r="I1323"/>
          <cell r="J1323"/>
          <cell r="K1323"/>
          <cell r="L1323"/>
          <cell r="M1323"/>
          <cell r="N1323"/>
          <cell r="O1323"/>
          <cell r="P1323"/>
          <cell r="Q1323"/>
          <cell r="R1323"/>
          <cell r="S1323"/>
          <cell r="T1323"/>
          <cell r="U1323">
            <v>9</v>
          </cell>
          <cell r="V1323" t="str">
            <v>Run to Failure</v>
          </cell>
          <cell r="W1323" t="str">
            <v>do not have</v>
          </cell>
        </row>
        <row r="1324">
          <cell r="D1324" t="str">
            <v>MEM-PRO-010-RAL-AEQ-8233</v>
          </cell>
          <cell r="E1324" t="str">
            <v>MRAL RECO DISCH CONV LEFT SW (SOUTH)</v>
          </cell>
          <cell r="F1324" t="str">
            <v>shared systems</v>
          </cell>
          <cell r="G1324" t="str">
            <v>OLD RALCON</v>
          </cell>
          <cell r="H1324" t="str">
            <v>ABANDONED EQUIPMENT</v>
          </cell>
          <cell r="I1324"/>
          <cell r="J1324"/>
          <cell r="K1324"/>
          <cell r="L1324"/>
          <cell r="M1324"/>
          <cell r="N1324"/>
          <cell r="O1324"/>
          <cell r="P1324"/>
          <cell r="Q1324"/>
          <cell r="R1324"/>
          <cell r="S1324"/>
          <cell r="T1324"/>
          <cell r="U1324">
            <v>9</v>
          </cell>
          <cell r="V1324" t="str">
            <v>Run to Failure</v>
          </cell>
          <cell r="W1324" t="str">
            <v>do not have</v>
          </cell>
        </row>
        <row r="1325">
          <cell r="D1325" t="str">
            <v>MEM-PRO-010-RAL-AEQ-8300</v>
          </cell>
          <cell r="E1325" t="str">
            <v>MRAL-WEST RYTEC FREEZER DOOR (PROCESS)</v>
          </cell>
          <cell r="F1325" t="str">
            <v>shared systems</v>
          </cell>
          <cell r="G1325" t="str">
            <v>OLD RALCON</v>
          </cell>
          <cell r="H1325" t="str">
            <v>ABANDONED EQUIPMENT</v>
          </cell>
          <cell r="I1325"/>
          <cell r="J1325"/>
          <cell r="K1325"/>
          <cell r="L1325"/>
          <cell r="M1325"/>
          <cell r="N1325"/>
          <cell r="O1325"/>
          <cell r="P1325"/>
          <cell r="Q1325"/>
          <cell r="R1325"/>
          <cell r="S1325"/>
          <cell r="T1325"/>
          <cell r="U1325">
            <v>9</v>
          </cell>
          <cell r="V1325" t="str">
            <v>Run to Failure</v>
          </cell>
          <cell r="W1325" t="str">
            <v>do not have</v>
          </cell>
        </row>
        <row r="1326">
          <cell r="D1326" t="str">
            <v>MEM-PRO-010-RAL-AEQ-8301</v>
          </cell>
          <cell r="E1326" t="str">
            <v>MRAL-SOUTH RYTEC FREEZER DOOR (DOCK)</v>
          </cell>
          <cell r="F1326" t="str">
            <v>shared systems</v>
          </cell>
          <cell r="G1326" t="str">
            <v>OLD RALCON</v>
          </cell>
          <cell r="H1326" t="str">
            <v>ABANDONED EQUIPMENT</v>
          </cell>
          <cell r="I1326"/>
          <cell r="J1326"/>
          <cell r="K1326"/>
          <cell r="L1326"/>
          <cell r="M1326"/>
          <cell r="N1326"/>
          <cell r="O1326"/>
          <cell r="P1326"/>
          <cell r="Q1326"/>
          <cell r="R1326"/>
          <cell r="S1326"/>
          <cell r="T1326"/>
          <cell r="U1326">
            <v>9</v>
          </cell>
          <cell r="V1326" t="str">
            <v>Run to Failure</v>
          </cell>
          <cell r="W1326" t="str">
            <v>do not have</v>
          </cell>
        </row>
        <row r="1327">
          <cell r="D1327" t="str">
            <v>MEM-PRO-010-SHE-OFF-001</v>
          </cell>
          <cell r="E1327" t="str">
            <v>SHE DEPARTMENT OFFICE/TRAILER</v>
          </cell>
          <cell r="F1327" t="str">
            <v>shared systems</v>
          </cell>
          <cell r="G1327" t="str">
            <v>SHE Buildings and Grounds</v>
          </cell>
          <cell r="H1327" t="str">
            <v>ADMIN OFFICES / CONTROL ROOMS</v>
          </cell>
          <cell r="I1327" t="str">
            <v>Building Eq Misc</v>
          </cell>
          <cell r="J1327"/>
          <cell r="K1327"/>
          <cell r="L1327"/>
          <cell r="M1327"/>
          <cell r="N1327"/>
          <cell r="O1327"/>
          <cell r="P1327"/>
          <cell r="Q1327"/>
          <cell r="R1327"/>
          <cell r="S1327"/>
          <cell r="T1327"/>
          <cell r="U1327">
            <v>9</v>
          </cell>
          <cell r="V1327" t="str">
            <v>Run to Failure</v>
          </cell>
          <cell r="W1327"/>
        </row>
        <row r="1328">
          <cell r="D1328" t="str">
            <v>MEM-PRO-010-SHE-SFS-9900</v>
          </cell>
          <cell r="E1328" t="str">
            <v>MSS-SAFETY SHOWER</v>
          </cell>
          <cell r="F1328" t="str">
            <v>shared systems</v>
          </cell>
          <cell r="G1328" t="str">
            <v>SHE Buildings and Grounds</v>
          </cell>
          <cell r="H1328" t="str">
            <v>SAFETY SYSTEMS</v>
          </cell>
          <cell r="I1328" t="str">
            <v>Sprinkler - Deluge System</v>
          </cell>
          <cell r="J1328"/>
          <cell r="K1328"/>
          <cell r="L1328"/>
          <cell r="M1328"/>
          <cell r="N1328"/>
          <cell r="O1328"/>
          <cell r="P1328"/>
          <cell r="Q1328"/>
          <cell r="R1328"/>
          <cell r="S1328"/>
          <cell r="T1328"/>
          <cell r="U1328">
            <v>9</v>
          </cell>
          <cell r="V1328" t="str">
            <v>Run to Failure</v>
          </cell>
          <cell r="W1328"/>
        </row>
        <row r="1329">
          <cell r="D1329" t="str">
            <v>MEM-PRO-010-SLM-AEQ-5674</v>
          </cell>
          <cell r="E1329" t="str">
            <v>MS2P-SLAM SURGE RETURN DIVERTER VALVE</v>
          </cell>
          <cell r="F1329" t="str">
            <v>shared systems</v>
          </cell>
          <cell r="G1329" t="str">
            <v>OLD SLAM</v>
          </cell>
          <cell r="H1329" t="str">
            <v>ABANDONED EQUIPMENT</v>
          </cell>
          <cell r="I1329" t="str">
            <v>Valve, Power Actuated Block</v>
          </cell>
          <cell r="J1329"/>
          <cell r="K1329"/>
          <cell r="L1329"/>
          <cell r="M1329"/>
          <cell r="N1329"/>
          <cell r="O1329"/>
          <cell r="P1329"/>
          <cell r="Q1329"/>
          <cell r="R1329"/>
          <cell r="S1329"/>
          <cell r="T1329"/>
          <cell r="U1329">
            <v>9</v>
          </cell>
          <cell r="V1329" t="str">
            <v>Run to Failure</v>
          </cell>
          <cell r="W1329" t="str">
            <v>do not have</v>
          </cell>
        </row>
        <row r="1330">
          <cell r="D1330" t="str">
            <v>MEM-PRO-010-SLM-AEQ-5688</v>
          </cell>
          <cell r="E1330" t="str">
            <v>MS2P-FEED TO SLAM SURGE TK FL ELE</v>
          </cell>
          <cell r="F1330" t="str">
            <v>shared systems</v>
          </cell>
          <cell r="G1330" t="str">
            <v>OLD SLAM</v>
          </cell>
          <cell r="H1330" t="str">
            <v>ABANDONED EQUIPMENT</v>
          </cell>
          <cell r="I1330" t="str">
            <v>Flowmeter, Magnetic</v>
          </cell>
          <cell r="J1330"/>
          <cell r="K1330"/>
          <cell r="L1330"/>
          <cell r="M1330"/>
          <cell r="N1330"/>
          <cell r="O1330"/>
          <cell r="P1330"/>
          <cell r="Q1330"/>
          <cell r="R1330"/>
          <cell r="S1330"/>
          <cell r="T1330"/>
          <cell r="U1330">
            <v>9</v>
          </cell>
          <cell r="V1330" t="str">
            <v>Run to Failure</v>
          </cell>
          <cell r="W1330" t="str">
            <v>do not have</v>
          </cell>
        </row>
        <row r="1331">
          <cell r="D1331" t="str">
            <v>MEM-PRO-010-SLM-AEQ-5689</v>
          </cell>
          <cell r="E1331" t="str">
            <v>MS2P-ALKALI 3-WAY FLOW VALVE</v>
          </cell>
          <cell r="F1331" t="str">
            <v>shared systems</v>
          </cell>
          <cell r="G1331" t="str">
            <v>OLD SLAM</v>
          </cell>
          <cell r="H1331" t="str">
            <v>ABANDONED EQUIPMENT</v>
          </cell>
          <cell r="I1331" t="str">
            <v>Valve, Power Actuated Block</v>
          </cell>
          <cell r="J1331"/>
          <cell r="K1331"/>
          <cell r="L1331"/>
          <cell r="M1331"/>
          <cell r="N1331"/>
          <cell r="O1331"/>
          <cell r="P1331"/>
          <cell r="Q1331"/>
          <cell r="R1331"/>
          <cell r="S1331"/>
          <cell r="T1331"/>
          <cell r="U1331">
            <v>9</v>
          </cell>
          <cell r="V1331" t="str">
            <v>Run to Failure</v>
          </cell>
          <cell r="W1331" t="str">
            <v>do not have</v>
          </cell>
        </row>
        <row r="1332">
          <cell r="D1332" t="str">
            <v>MEM-PRO-010-SLM-AEQ-5747</v>
          </cell>
          <cell r="E1332" t="str">
            <v>MS2P-VEL. STEAM FLOW VALVE</v>
          </cell>
          <cell r="F1332" t="str">
            <v>shared systems</v>
          </cell>
          <cell r="G1332" t="str">
            <v>OLD SLAM</v>
          </cell>
          <cell r="H1332" t="str">
            <v>ABANDONED EQUIPMENT</v>
          </cell>
          <cell r="I1332" t="str">
            <v>Valve, Power Actuated Block</v>
          </cell>
          <cell r="J1332"/>
          <cell r="K1332"/>
          <cell r="L1332"/>
          <cell r="M1332"/>
          <cell r="N1332"/>
          <cell r="O1332"/>
          <cell r="P1332"/>
          <cell r="Q1332"/>
          <cell r="R1332"/>
          <cell r="S1332"/>
          <cell r="T1332"/>
          <cell r="U1332">
            <v>9</v>
          </cell>
          <cell r="V1332" t="str">
            <v>Run to Failure</v>
          </cell>
          <cell r="W1332" t="str">
            <v>do not have</v>
          </cell>
        </row>
        <row r="1333">
          <cell r="D1333" t="str">
            <v>MEM-PRO-010-SLM-AEQ-5797</v>
          </cell>
          <cell r="E1333" t="str">
            <v>MS2P-ACID INLET TO BALANCE TANK VALVE</v>
          </cell>
          <cell r="F1333" t="str">
            <v>shared systems</v>
          </cell>
          <cell r="G1333" t="str">
            <v>OLD SLAM</v>
          </cell>
          <cell r="H1333" t="str">
            <v>ABANDONED EQUIPMENT</v>
          </cell>
          <cell r="I1333" t="str">
            <v>Valve, Power Actuated Block</v>
          </cell>
          <cell r="J1333"/>
          <cell r="K1333"/>
          <cell r="L1333"/>
          <cell r="M1333"/>
          <cell r="N1333"/>
          <cell r="O1333"/>
          <cell r="P1333"/>
          <cell r="Q1333"/>
          <cell r="R1333"/>
          <cell r="S1333"/>
          <cell r="T1333"/>
          <cell r="U1333">
            <v>9</v>
          </cell>
          <cell r="V1333" t="str">
            <v>Run to Failure</v>
          </cell>
          <cell r="W1333" t="str">
            <v>do not have</v>
          </cell>
        </row>
        <row r="1334">
          <cell r="D1334" t="str">
            <v>MEM-PRO-010-SLM-AEQ-5800</v>
          </cell>
          <cell r="E1334" t="str">
            <v>MS2P-SLAM CALANDRA</v>
          </cell>
          <cell r="F1334" t="str">
            <v>shared systems</v>
          </cell>
          <cell r="G1334" t="str">
            <v>OLD SLAM</v>
          </cell>
          <cell r="H1334" t="str">
            <v>ABANDONED EQUIPMENT</v>
          </cell>
          <cell r="I1334" t="str">
            <v>Valve, Safety Relief</v>
          </cell>
          <cell r="J1334"/>
          <cell r="K1334"/>
          <cell r="L1334"/>
          <cell r="M1334"/>
          <cell r="N1334"/>
          <cell r="O1334"/>
          <cell r="P1334"/>
          <cell r="Q1334"/>
          <cell r="R1334"/>
          <cell r="S1334"/>
          <cell r="T1334"/>
          <cell r="U1334">
            <v>9</v>
          </cell>
          <cell r="V1334" t="str">
            <v>Run to Failure</v>
          </cell>
          <cell r="W1334" t="str">
            <v>do not have</v>
          </cell>
        </row>
        <row r="1335">
          <cell r="D1335" t="str">
            <v>MEM-PRO-010-SLM-AEQ-5810</v>
          </cell>
          <cell r="E1335" t="str">
            <v>MS2P-VAPOR/LIQUID SEPARATOR</v>
          </cell>
          <cell r="F1335" t="str">
            <v>shared systems</v>
          </cell>
          <cell r="G1335" t="str">
            <v>OLD SLAM</v>
          </cell>
          <cell r="H1335" t="str">
            <v>ABANDONED EQUIPMENT</v>
          </cell>
          <cell r="I1335" t="str">
            <v>Tank</v>
          </cell>
          <cell r="J1335"/>
          <cell r="K1335"/>
          <cell r="L1335"/>
          <cell r="M1335"/>
          <cell r="N1335"/>
          <cell r="O1335"/>
          <cell r="P1335"/>
          <cell r="Q1335"/>
          <cell r="R1335"/>
          <cell r="S1335"/>
          <cell r="T1335"/>
          <cell r="U1335">
            <v>9</v>
          </cell>
          <cell r="V1335" t="str">
            <v>Run to Failure</v>
          </cell>
          <cell r="W1335" t="str">
            <v>do not have</v>
          </cell>
        </row>
        <row r="1336">
          <cell r="D1336" t="str">
            <v>MEM-PRO-010-SLM-AEQ-5825</v>
          </cell>
          <cell r="E1336" t="str">
            <v>MS2P-SLAM FEED HYDROHEATER</v>
          </cell>
          <cell r="F1336" t="str">
            <v>shared systems</v>
          </cell>
          <cell r="G1336" t="str">
            <v>OLD SLAM</v>
          </cell>
          <cell r="H1336" t="str">
            <v>ABANDONED EQUIPMENT</v>
          </cell>
          <cell r="I1336" t="str">
            <v>Valve, Control Linear Motion</v>
          </cell>
          <cell r="J1336"/>
          <cell r="K1336"/>
          <cell r="L1336"/>
          <cell r="M1336"/>
          <cell r="N1336"/>
          <cell r="O1336"/>
          <cell r="P1336"/>
          <cell r="Q1336"/>
          <cell r="R1336"/>
          <cell r="S1336"/>
          <cell r="T1336"/>
          <cell r="U1336">
            <v>9</v>
          </cell>
          <cell r="V1336" t="str">
            <v>Run to Failure</v>
          </cell>
          <cell r="W1336" t="str">
            <v>do not have</v>
          </cell>
        </row>
        <row r="1337">
          <cell r="D1337" t="str">
            <v>MEM-PRO-010-SLM-AEQ-5827</v>
          </cell>
          <cell r="E1337" t="str">
            <v>MS2P-ACID LINE BLEED VALVE</v>
          </cell>
          <cell r="F1337" t="str">
            <v>shared systems</v>
          </cell>
          <cell r="G1337" t="str">
            <v>OLD SLAM</v>
          </cell>
          <cell r="H1337" t="str">
            <v>ABANDONED EQUIPMENT</v>
          </cell>
          <cell r="I1337" t="str">
            <v>Valve, Control Linear Motion</v>
          </cell>
          <cell r="J1337"/>
          <cell r="K1337"/>
          <cell r="L1337"/>
          <cell r="M1337"/>
          <cell r="N1337"/>
          <cell r="O1337"/>
          <cell r="P1337"/>
          <cell r="Q1337"/>
          <cell r="R1337"/>
          <cell r="S1337"/>
          <cell r="T1337"/>
          <cell r="U1337">
            <v>9</v>
          </cell>
          <cell r="V1337" t="str">
            <v>Run to Failure</v>
          </cell>
          <cell r="W1337" t="str">
            <v>do not have</v>
          </cell>
        </row>
        <row r="1338">
          <cell r="D1338" t="str">
            <v>MEM-PRO-010-SLM-AEQ-5869</v>
          </cell>
          <cell r="E1338" t="str">
            <v>MS2P-CONDENSATE DISCHARGE VALVE</v>
          </cell>
          <cell r="F1338" t="str">
            <v>shared systems</v>
          </cell>
          <cell r="G1338" t="str">
            <v>OLD SLAM</v>
          </cell>
          <cell r="H1338" t="str">
            <v>ABANDONED EQUIPMENT</v>
          </cell>
          <cell r="I1338" t="str">
            <v>Valve, Actuated Block</v>
          </cell>
          <cell r="J1338"/>
          <cell r="K1338"/>
          <cell r="L1338"/>
          <cell r="M1338"/>
          <cell r="N1338"/>
          <cell r="O1338"/>
          <cell r="P1338"/>
          <cell r="Q1338"/>
          <cell r="R1338"/>
          <cell r="S1338"/>
          <cell r="T1338"/>
          <cell r="U1338">
            <v>9</v>
          </cell>
          <cell r="V1338" t="str">
            <v>Run to Failure</v>
          </cell>
          <cell r="W1338" t="str">
            <v>do not have</v>
          </cell>
        </row>
        <row r="1339">
          <cell r="D1339" t="str">
            <v>MEM-PRO-010-SLM-AEQ-5877</v>
          </cell>
          <cell r="E1339" t="str">
            <v>MS2P-ACID TANK BLEED VALVE</v>
          </cell>
          <cell r="F1339" t="str">
            <v>shared systems</v>
          </cell>
          <cell r="G1339" t="str">
            <v>OLD SLAM</v>
          </cell>
          <cell r="H1339" t="str">
            <v>ABANDONED EQUIPMENT</v>
          </cell>
          <cell r="I1339" t="str">
            <v>Valve, Control Linear Motion</v>
          </cell>
          <cell r="J1339"/>
          <cell r="K1339"/>
          <cell r="L1339"/>
          <cell r="M1339"/>
          <cell r="N1339"/>
          <cell r="O1339"/>
          <cell r="P1339"/>
          <cell r="Q1339"/>
          <cell r="R1339"/>
          <cell r="S1339"/>
          <cell r="T1339"/>
          <cell r="U1339">
            <v>9</v>
          </cell>
          <cell r="V1339" t="str">
            <v>Run to Failure</v>
          </cell>
          <cell r="W1339" t="str">
            <v>do not have</v>
          </cell>
        </row>
        <row r="1340">
          <cell r="D1340" t="str">
            <v>MEM-PRO-010-SLM-AEQ-6003</v>
          </cell>
          <cell r="E1340" t="str">
            <v>MS2P-PRODUCT MIX TK DP LEVEL ELE</v>
          </cell>
          <cell r="F1340" t="str">
            <v>shared systems</v>
          </cell>
          <cell r="G1340" t="str">
            <v>OLD SLAM</v>
          </cell>
          <cell r="H1340" t="str">
            <v>ABANDONED EQUIPMENT</v>
          </cell>
          <cell r="I1340" t="str">
            <v>Level Transmitter,Differential</v>
          </cell>
          <cell r="J1340"/>
          <cell r="K1340"/>
          <cell r="L1340"/>
          <cell r="M1340"/>
          <cell r="N1340"/>
          <cell r="O1340"/>
          <cell r="P1340"/>
          <cell r="Q1340"/>
          <cell r="R1340"/>
          <cell r="S1340"/>
          <cell r="T1340"/>
          <cell r="U1340">
            <v>9</v>
          </cell>
          <cell r="V1340" t="str">
            <v>Run to Failure</v>
          </cell>
          <cell r="W1340" t="str">
            <v>do not have</v>
          </cell>
        </row>
        <row r="1341">
          <cell r="D1341" t="str">
            <v>MEM-PRO-010-SLM-AEQ-6004</v>
          </cell>
          <cell r="E1341" t="str">
            <v>MS2P-FEED TO PROD MIX TK MAG FL ELE</v>
          </cell>
          <cell r="F1341" t="str">
            <v>shared systems</v>
          </cell>
          <cell r="G1341" t="str">
            <v>OLD SLAM</v>
          </cell>
          <cell r="H1341" t="str">
            <v>ABANDONED EQUIPMENT</v>
          </cell>
          <cell r="I1341" t="str">
            <v>Flowmeter, Magnetic</v>
          </cell>
          <cell r="J1341"/>
          <cell r="K1341"/>
          <cell r="L1341"/>
          <cell r="M1341"/>
          <cell r="N1341"/>
          <cell r="O1341"/>
          <cell r="P1341"/>
          <cell r="Q1341"/>
          <cell r="R1341"/>
          <cell r="S1341"/>
          <cell r="T1341"/>
          <cell r="U1341">
            <v>9</v>
          </cell>
          <cell r="V1341" t="str">
            <v>Run to Failure</v>
          </cell>
          <cell r="W1341" t="str">
            <v>do not have</v>
          </cell>
        </row>
        <row r="1342">
          <cell r="D1342" t="str">
            <v>MEM-PRO-010-SLM-AEQ-6007</v>
          </cell>
          <cell r="E1342" t="str">
            <v>MS2P-FEED TO PROD MIX TK #2 MAG FL ELE</v>
          </cell>
          <cell r="F1342" t="str">
            <v>shared systems</v>
          </cell>
          <cell r="G1342" t="str">
            <v>OLD SLAM</v>
          </cell>
          <cell r="H1342" t="str">
            <v>ABANDONED EQUIPMENT</v>
          </cell>
          <cell r="I1342" t="str">
            <v>Flowmeter, Magnetic</v>
          </cell>
          <cell r="J1342"/>
          <cell r="K1342"/>
          <cell r="L1342"/>
          <cell r="M1342"/>
          <cell r="N1342"/>
          <cell r="O1342"/>
          <cell r="P1342"/>
          <cell r="Q1342"/>
          <cell r="R1342"/>
          <cell r="S1342"/>
          <cell r="T1342"/>
          <cell r="U1342">
            <v>9</v>
          </cell>
          <cell r="V1342" t="str">
            <v>Run to Failure</v>
          </cell>
          <cell r="W1342" t="str">
            <v>do not have</v>
          </cell>
        </row>
        <row r="1343">
          <cell r="D1343" t="str">
            <v>MEM-PRO-010-SLM-AEQ-6013</v>
          </cell>
          <cell r="E1343" t="str">
            <v>MS2P-PRODUCT MIX TANK DP LEVEL ELE</v>
          </cell>
          <cell r="F1343" t="str">
            <v>shared systems</v>
          </cell>
          <cell r="G1343" t="str">
            <v>OLD SLAM</v>
          </cell>
          <cell r="H1343" t="str">
            <v>ABANDONED EQUIPMENT</v>
          </cell>
          <cell r="I1343" t="str">
            <v>Level Transmitter,Differential</v>
          </cell>
          <cell r="J1343"/>
          <cell r="K1343"/>
          <cell r="L1343"/>
          <cell r="M1343"/>
          <cell r="N1343"/>
          <cell r="O1343"/>
          <cell r="P1343"/>
          <cell r="Q1343"/>
          <cell r="R1343"/>
          <cell r="S1343"/>
          <cell r="T1343"/>
          <cell r="U1343">
            <v>9</v>
          </cell>
          <cell r="V1343" t="str">
            <v>Run to Failure</v>
          </cell>
          <cell r="W1343" t="str">
            <v>do not have</v>
          </cell>
        </row>
        <row r="1344">
          <cell r="D1344" t="str">
            <v>MEM-PRO-010-SLM-AEQ-6015</v>
          </cell>
          <cell r="E1344" t="str">
            <v>MS2P-PRODUCT MIX HYDROHEATER #1</v>
          </cell>
          <cell r="F1344" t="str">
            <v>shared systems</v>
          </cell>
          <cell r="G1344" t="str">
            <v>OLD SLAM</v>
          </cell>
          <cell r="H1344" t="str">
            <v>ABANDONED EQUIPMENT</v>
          </cell>
          <cell r="I1344" t="str">
            <v>Valve, Power Actuated Block</v>
          </cell>
          <cell r="J1344"/>
          <cell r="K1344"/>
          <cell r="L1344"/>
          <cell r="M1344"/>
          <cell r="N1344"/>
          <cell r="O1344"/>
          <cell r="P1344"/>
          <cell r="Q1344"/>
          <cell r="R1344"/>
          <cell r="S1344"/>
          <cell r="T1344"/>
          <cell r="U1344">
            <v>9</v>
          </cell>
          <cell r="V1344" t="str">
            <v>Run to Failure</v>
          </cell>
          <cell r="W1344" t="str">
            <v>do not have</v>
          </cell>
        </row>
        <row r="1345">
          <cell r="D1345" t="str">
            <v>MEM-PRO-010-SLM-AEQ-6016</v>
          </cell>
          <cell r="E1345" t="str">
            <v>MS2P-PRODUCT MIX HYDROHEATER #2</v>
          </cell>
          <cell r="F1345" t="str">
            <v>shared systems</v>
          </cell>
          <cell r="G1345" t="str">
            <v>OLD SLAM</v>
          </cell>
          <cell r="H1345" t="str">
            <v>ABANDONED EQUIPMENT</v>
          </cell>
          <cell r="I1345" t="str">
            <v>Temperature Transmitter RTD/TC</v>
          </cell>
          <cell r="J1345"/>
          <cell r="K1345"/>
          <cell r="L1345"/>
          <cell r="M1345"/>
          <cell r="N1345"/>
          <cell r="O1345"/>
          <cell r="P1345"/>
          <cell r="Q1345"/>
          <cell r="R1345"/>
          <cell r="S1345"/>
          <cell r="T1345"/>
          <cell r="U1345">
            <v>9</v>
          </cell>
          <cell r="V1345" t="str">
            <v>Run to Failure</v>
          </cell>
          <cell r="W1345" t="str">
            <v>do not have</v>
          </cell>
        </row>
        <row r="1346">
          <cell r="D1346" t="str">
            <v>MEM-PRO-010-SLM-AEQ-6025</v>
          </cell>
          <cell r="E1346" t="str">
            <v>MS2P-PW FL ELE TO PROD MIX H-H'S 6015/16</v>
          </cell>
          <cell r="F1346" t="str">
            <v>shared systems</v>
          </cell>
          <cell r="G1346" t="str">
            <v>OLD SLAM</v>
          </cell>
          <cell r="H1346" t="str">
            <v>ABANDONED EQUIPMENT</v>
          </cell>
          <cell r="I1346" t="str">
            <v>Flowmeter, Magnetic</v>
          </cell>
          <cell r="J1346"/>
          <cell r="K1346"/>
          <cell r="L1346"/>
          <cell r="M1346"/>
          <cell r="N1346"/>
          <cell r="O1346"/>
          <cell r="P1346"/>
          <cell r="Q1346"/>
          <cell r="R1346"/>
          <cell r="S1346"/>
          <cell r="T1346"/>
          <cell r="U1346">
            <v>9</v>
          </cell>
          <cell r="V1346" t="str">
            <v>Run to Failure</v>
          </cell>
          <cell r="W1346" t="str">
            <v>do not have</v>
          </cell>
        </row>
        <row r="1347">
          <cell r="D1347" t="str">
            <v>MEM-PRO-010-SLM-AEQ-6045</v>
          </cell>
          <cell r="E1347" t="str">
            <v>MS2P-WHEY FEED AIR FV TO PROD MIX TANKS</v>
          </cell>
          <cell r="F1347" t="str">
            <v>shared systems</v>
          </cell>
          <cell r="G1347" t="str">
            <v>OLD SLAM</v>
          </cell>
          <cell r="H1347" t="str">
            <v>ABANDONED EQUIPMENT</v>
          </cell>
          <cell r="I1347" t="str">
            <v>Valve, Power Actuated Block</v>
          </cell>
          <cell r="J1347"/>
          <cell r="K1347"/>
          <cell r="L1347"/>
          <cell r="M1347"/>
          <cell r="N1347"/>
          <cell r="O1347"/>
          <cell r="P1347"/>
          <cell r="Q1347"/>
          <cell r="R1347"/>
          <cell r="S1347"/>
          <cell r="T1347"/>
          <cell r="U1347">
            <v>9</v>
          </cell>
          <cell r="V1347" t="str">
            <v>Run to Failure</v>
          </cell>
          <cell r="W1347" t="str">
            <v>do not have</v>
          </cell>
        </row>
        <row r="1348">
          <cell r="D1348" t="str">
            <v>MEM-PRO-010-SLM-AEQ-6801</v>
          </cell>
          <cell r="E1348" t="str">
            <v>MS2P-SLAM SWITCH PANEL (4X3),W VALVES</v>
          </cell>
          <cell r="F1348" t="str">
            <v>shared systems</v>
          </cell>
          <cell r="G1348" t="str">
            <v>OLD SLAM</v>
          </cell>
          <cell r="H1348" t="str">
            <v>ABANDONED EQUIPMENT</v>
          </cell>
          <cell r="I1348" t="str">
            <v>Valve, Power Actuated Block</v>
          </cell>
          <cell r="J1348"/>
          <cell r="K1348"/>
          <cell r="L1348"/>
          <cell r="M1348"/>
          <cell r="N1348"/>
          <cell r="O1348"/>
          <cell r="P1348"/>
          <cell r="Q1348"/>
          <cell r="R1348"/>
          <cell r="S1348"/>
          <cell r="T1348"/>
          <cell r="U1348">
            <v>9</v>
          </cell>
          <cell r="V1348" t="str">
            <v>Run to Failure</v>
          </cell>
          <cell r="W1348" t="str">
            <v>do not have</v>
          </cell>
        </row>
        <row r="1349">
          <cell r="D1349" t="str">
            <v>MEM-PRO-010-STS-CSY-4035</v>
          </cell>
          <cell r="E1349" t="str">
            <v>MSS-CALPRO LIME BIN #8</v>
          </cell>
          <cell r="F1349" t="str">
            <v>shared systems</v>
          </cell>
          <cell r="G1349" t="str">
            <v>STORAGE SYSTEMS</v>
          </cell>
          <cell r="H1349" t="str">
            <v>CHEMICAL SYSTEMS</v>
          </cell>
          <cell r="I1349" t="str">
            <v>Tank</v>
          </cell>
          <cell r="J1349"/>
          <cell r="K1349"/>
          <cell r="L1349"/>
          <cell r="M1349"/>
          <cell r="N1349"/>
          <cell r="O1349"/>
          <cell r="P1349"/>
          <cell r="Q1349"/>
          <cell r="R1349"/>
          <cell r="S1349"/>
          <cell r="T1349"/>
          <cell r="U1349">
            <v>9</v>
          </cell>
          <cell r="V1349" t="str">
            <v>Run to Failure</v>
          </cell>
          <cell r="W1349"/>
        </row>
        <row r="1350">
          <cell r="D1350" t="str">
            <v>MEM-PRO-010-STS-SUS-6670</v>
          </cell>
          <cell r="E1350" t="str">
            <v>MS2P-FD LOADOUT STOR BIN FENWAL CONT'LR</v>
          </cell>
          <cell r="F1350" t="str">
            <v>shared systems</v>
          </cell>
          <cell r="G1350" t="str">
            <v>STORAGE SYSTEMS</v>
          </cell>
          <cell r="H1350" t="str">
            <v>SUPPRESSION SYSTEM</v>
          </cell>
          <cell r="I1350" t="str">
            <v>Explosimeter</v>
          </cell>
          <cell r="J1350"/>
          <cell r="K1350"/>
          <cell r="L1350"/>
          <cell r="M1350"/>
          <cell r="N1350"/>
          <cell r="O1350"/>
          <cell r="P1350"/>
          <cell r="Q1350"/>
          <cell r="R1350"/>
          <cell r="S1350"/>
          <cell r="T1350"/>
          <cell r="U1350">
            <v>9</v>
          </cell>
          <cell r="V1350" t="str">
            <v>Run to Failure</v>
          </cell>
          <cell r="W1350">
            <v>6</v>
          </cell>
        </row>
        <row r="1351">
          <cell r="D1351" t="str">
            <v>MEM-PRO-010-STS-TK2-0020</v>
          </cell>
          <cell r="E1351" t="str">
            <v>MSS-RAILROAD TRACK 2</v>
          </cell>
          <cell r="F1351" t="str">
            <v>shared systems</v>
          </cell>
          <cell r="G1351" t="str">
            <v>STORAGE SYSTEMS</v>
          </cell>
          <cell r="H1351" t="str">
            <v>TRACK 2/FEED LOADOUT</v>
          </cell>
          <cell r="I1351" t="str">
            <v>Walkway</v>
          </cell>
          <cell r="J1351"/>
          <cell r="K1351"/>
          <cell r="L1351"/>
          <cell r="M1351"/>
          <cell r="N1351"/>
          <cell r="O1351"/>
          <cell r="P1351"/>
          <cell r="Q1351"/>
          <cell r="R1351"/>
          <cell r="S1351"/>
          <cell r="T1351"/>
          <cell r="U1351">
            <v>9</v>
          </cell>
          <cell r="V1351" t="str">
            <v>Run to Failure</v>
          </cell>
          <cell r="W1351"/>
        </row>
        <row r="1352">
          <cell r="D1352" t="str">
            <v>MEM-PRO-010-STS-TK2-2363</v>
          </cell>
          <cell r="E1352" t="str">
            <v>TRACK #1  ASP ISOLATION FROM TRCK #2 ASP</v>
          </cell>
          <cell r="F1352" t="str">
            <v>shared systems</v>
          </cell>
          <cell r="G1352" t="str">
            <v>STORAGE SYSTEMS</v>
          </cell>
          <cell r="H1352" t="str">
            <v>TRACK 2/FEED LOADOUT</v>
          </cell>
          <cell r="I1352" t="str">
            <v>Valve, Control Linear Motion</v>
          </cell>
          <cell r="J1352"/>
          <cell r="K1352"/>
          <cell r="L1352"/>
          <cell r="M1352"/>
          <cell r="N1352"/>
          <cell r="O1352"/>
          <cell r="P1352"/>
          <cell r="Q1352"/>
          <cell r="R1352"/>
          <cell r="S1352"/>
          <cell r="T1352"/>
          <cell r="U1352">
            <v>9</v>
          </cell>
          <cell r="V1352" t="str">
            <v>Run to Failure</v>
          </cell>
          <cell r="W1352"/>
        </row>
        <row r="1353">
          <cell r="D1353" t="str">
            <v>MEM-PRO-010-STS-TK2-2364</v>
          </cell>
          <cell r="E1353" t="str">
            <v>MSP-FIBRIM LOADOUT ASP FV</v>
          </cell>
          <cell r="F1353" t="str">
            <v>shared systems</v>
          </cell>
          <cell r="G1353" t="str">
            <v>STORAGE SYSTEMS</v>
          </cell>
          <cell r="H1353" t="str">
            <v>TRACK 2/FEED LOADOUT</v>
          </cell>
          <cell r="I1353" t="str">
            <v>Valve, Control Linear Motion</v>
          </cell>
          <cell r="J1353"/>
          <cell r="K1353"/>
          <cell r="L1353"/>
          <cell r="M1353"/>
          <cell r="N1353"/>
          <cell r="O1353"/>
          <cell r="P1353"/>
          <cell r="Q1353"/>
          <cell r="R1353"/>
          <cell r="S1353"/>
          <cell r="T1353"/>
          <cell r="U1353">
            <v>9</v>
          </cell>
          <cell r="V1353" t="str">
            <v>Run to Failure</v>
          </cell>
          <cell r="W1353"/>
        </row>
        <row r="1354">
          <cell r="D1354" t="str">
            <v>MEM-PRO-010-STS-TK2-2388</v>
          </cell>
          <cell r="E1354" t="str">
            <v>MSP-LOADOUT GANGWAY</v>
          </cell>
          <cell r="F1354" t="str">
            <v>shared systems</v>
          </cell>
          <cell r="G1354" t="str">
            <v>STORAGE SYSTEMS</v>
          </cell>
          <cell r="H1354" t="str">
            <v>TRACK 2/FEED LOADOUT</v>
          </cell>
          <cell r="I1354"/>
          <cell r="J1354"/>
          <cell r="K1354"/>
          <cell r="L1354"/>
          <cell r="M1354"/>
          <cell r="N1354"/>
          <cell r="O1354"/>
          <cell r="P1354"/>
          <cell r="Q1354"/>
          <cell r="R1354"/>
          <cell r="S1354"/>
          <cell r="T1354"/>
          <cell r="U1354">
            <v>9</v>
          </cell>
          <cell r="V1354" t="str">
            <v>Run to Failure</v>
          </cell>
          <cell r="W1354"/>
        </row>
        <row r="1355">
          <cell r="D1355" t="str">
            <v>MEM-PRO-010-STS-TK2-5083</v>
          </cell>
          <cell r="E1355" t="str">
            <v>MS2P-FEED LOADOUT STORAGE BIN</v>
          </cell>
          <cell r="F1355" t="str">
            <v>shared systems</v>
          </cell>
          <cell r="G1355" t="str">
            <v>STORAGE SYSTEMS</v>
          </cell>
          <cell r="H1355" t="str">
            <v>TRACK 2/FEED LOADOUT</v>
          </cell>
          <cell r="I1355" t="str">
            <v>Tank</v>
          </cell>
          <cell r="J1355"/>
          <cell r="K1355"/>
          <cell r="L1355"/>
          <cell r="M1355"/>
          <cell r="N1355"/>
          <cell r="O1355"/>
          <cell r="P1355"/>
          <cell r="Q1355"/>
          <cell r="R1355"/>
          <cell r="S1355"/>
          <cell r="T1355" t="str">
            <v>12M PSM MS2P FEED LOADOUT BIN RUPT PANEL</v>
          </cell>
          <cell r="U1355">
            <v>8</v>
          </cell>
          <cell r="V1355" t="str">
            <v>Stratagy</v>
          </cell>
          <cell r="W1355"/>
        </row>
        <row r="1356">
          <cell r="D1356" t="str">
            <v>MEM-PRO-010-STS-TK2-5090</v>
          </cell>
          <cell r="E1356" t="str">
            <v>MS2P-FEED LOADOUT DUST COLLECTOR</v>
          </cell>
          <cell r="F1356" t="str">
            <v>shared systems</v>
          </cell>
          <cell r="G1356" t="str">
            <v>STORAGE SYSTEMS</v>
          </cell>
          <cell r="H1356" t="str">
            <v>TRACK 2/FEED LOADOUT</v>
          </cell>
          <cell r="I1356" t="str">
            <v>Tank</v>
          </cell>
          <cell r="J1356"/>
          <cell r="K1356"/>
          <cell r="L1356"/>
          <cell r="M1356"/>
          <cell r="N1356"/>
          <cell r="O1356"/>
          <cell r="P1356"/>
          <cell r="Q1356"/>
          <cell r="R1356"/>
          <cell r="S1356"/>
          <cell r="T1356" t="str">
            <v>12 MTH PSM MECH RUPTURE PANEL INSPECTION</v>
          </cell>
          <cell r="U1356">
            <v>8</v>
          </cell>
          <cell r="V1356" t="str">
            <v>Stratagy</v>
          </cell>
          <cell r="W1356"/>
        </row>
        <row r="1357">
          <cell r="D1357" t="str">
            <v>MEM-PRO-010-STS-TK2-5095</v>
          </cell>
          <cell r="E1357" t="str">
            <v>MS2P-FEED DIVERTER VALVE</v>
          </cell>
          <cell r="F1357" t="str">
            <v>shared systems</v>
          </cell>
          <cell r="G1357" t="str">
            <v>STORAGE SYSTEMS</v>
          </cell>
          <cell r="H1357" t="str">
            <v>TRACK 2/FEED LOADOUT</v>
          </cell>
          <cell r="I1357" t="str">
            <v>Valve, Control Linear Motion</v>
          </cell>
          <cell r="J1357"/>
          <cell r="K1357"/>
          <cell r="L1357"/>
          <cell r="M1357"/>
          <cell r="N1357"/>
          <cell r="O1357"/>
          <cell r="P1357"/>
          <cell r="Q1357"/>
          <cell r="R1357"/>
          <cell r="S1357"/>
          <cell r="T1357"/>
          <cell r="U1357">
            <v>9</v>
          </cell>
          <cell r="V1357" t="str">
            <v>Run to Failure</v>
          </cell>
          <cell r="W1357"/>
        </row>
        <row r="1358">
          <cell r="D1358" t="str">
            <v>MEM-PRO-010-STS-UFS-5037</v>
          </cell>
          <cell r="E1358" t="str">
            <v>MSS-C 800T TO MSP/MS2P FLAKE BIN DIVERT</v>
          </cell>
          <cell r="F1358" t="str">
            <v>shared systems</v>
          </cell>
          <cell r="G1358" t="str">
            <v>STORAGE SYSTEMS</v>
          </cell>
          <cell r="H1358" t="str">
            <v>UNGROUND FLAKE SYSTEM</v>
          </cell>
          <cell r="I1358" t="str">
            <v>Valve, Control Linear Motion</v>
          </cell>
          <cell r="J1358"/>
          <cell r="K1358"/>
          <cell r="L1358"/>
          <cell r="M1358"/>
          <cell r="N1358"/>
          <cell r="O1358"/>
          <cell r="P1358"/>
          <cell r="Q1358"/>
          <cell r="R1358"/>
          <cell r="S1358"/>
          <cell r="T1358"/>
          <cell r="U1358">
            <v>9</v>
          </cell>
          <cell r="V1358" t="str">
            <v>Run to Failure</v>
          </cell>
          <cell r="W1358"/>
        </row>
        <row r="1359">
          <cell r="D1359" t="str">
            <v>MEM-PRO-010-STS-UFS-5038</v>
          </cell>
          <cell r="E1359" t="str">
            <v>MSS-C 800/E 800T TO MSP FLAKE BIN DIVERT</v>
          </cell>
          <cell r="F1359" t="str">
            <v>shared systems</v>
          </cell>
          <cell r="G1359" t="str">
            <v>STORAGE SYSTEMS</v>
          </cell>
          <cell r="H1359" t="str">
            <v>UNGROUND FLAKE SYSTEM</v>
          </cell>
          <cell r="I1359" t="str">
            <v>Valve, Control Linear Motion</v>
          </cell>
          <cell r="J1359"/>
          <cell r="K1359"/>
          <cell r="L1359"/>
          <cell r="M1359"/>
          <cell r="N1359"/>
          <cell r="O1359"/>
          <cell r="P1359"/>
          <cell r="Q1359"/>
          <cell r="R1359"/>
          <cell r="S1359"/>
          <cell r="T1359"/>
          <cell r="U1359">
            <v>9</v>
          </cell>
          <cell r="V1359" t="str">
            <v>Run to Failure</v>
          </cell>
          <cell r="W1359"/>
        </row>
        <row r="1360">
          <cell r="D1360" t="str">
            <v>MEM-PRO-010-STS-UFS-5039</v>
          </cell>
          <cell r="E1360" t="str">
            <v>MSS-W 800T TO 300T/MS2P FLAKE BIN DIVERT</v>
          </cell>
          <cell r="F1360" t="str">
            <v>shared systems</v>
          </cell>
          <cell r="G1360" t="str">
            <v>STORAGE SYSTEMS</v>
          </cell>
          <cell r="H1360" t="str">
            <v>UNGROUND FLAKE SYSTEM</v>
          </cell>
          <cell r="I1360" t="str">
            <v>Valve, Control Linear Motion</v>
          </cell>
          <cell r="J1360"/>
          <cell r="K1360"/>
          <cell r="L1360"/>
          <cell r="M1360"/>
          <cell r="N1360"/>
          <cell r="O1360"/>
          <cell r="P1360"/>
          <cell r="Q1360"/>
          <cell r="R1360"/>
          <cell r="S1360"/>
          <cell r="T1360"/>
          <cell r="U1360">
            <v>9</v>
          </cell>
          <cell r="V1360" t="str">
            <v>Run to Failure</v>
          </cell>
          <cell r="W1360"/>
        </row>
        <row r="1361">
          <cell r="D1361" t="str">
            <v>MEM-PRO-010-STS-UFS-6403</v>
          </cell>
          <cell r="E1361" t="str">
            <v>MSS-300T REDDLER</v>
          </cell>
          <cell r="F1361" t="str">
            <v>shared systems</v>
          </cell>
          <cell r="G1361" t="str">
            <v>STORAGE SYSTEMS</v>
          </cell>
          <cell r="H1361" t="str">
            <v>UNGROUND FLAKE SYSTEM</v>
          </cell>
          <cell r="I1361" t="str">
            <v>Motor Control Center</v>
          </cell>
          <cell r="J1361"/>
          <cell r="K1361"/>
          <cell r="L1361"/>
          <cell r="M1361"/>
          <cell r="N1361"/>
          <cell r="O1361"/>
          <cell r="P1361"/>
          <cell r="Q1361"/>
          <cell r="R1361"/>
          <cell r="S1361"/>
          <cell r="T1361"/>
          <cell r="U1361">
            <v>9</v>
          </cell>
          <cell r="V1361" t="str">
            <v>Run to Failure</v>
          </cell>
          <cell r="W1361"/>
        </row>
        <row r="1362">
          <cell r="D1362" t="str">
            <v>MEM-PRO-010-STS-UFS-6409</v>
          </cell>
          <cell r="E1362" t="str">
            <v>MSS-300T FLAKE GRINDING SURGE BIN</v>
          </cell>
          <cell r="F1362" t="str">
            <v>shared systems</v>
          </cell>
          <cell r="G1362" t="str">
            <v>STORAGE SYSTEMS</v>
          </cell>
          <cell r="H1362" t="str">
            <v>UNGROUND FLAKE SYSTEM</v>
          </cell>
          <cell r="I1362" t="str">
            <v>Valve, Control Linear Motion</v>
          </cell>
          <cell r="J1362"/>
          <cell r="K1362"/>
          <cell r="L1362"/>
          <cell r="M1362"/>
          <cell r="N1362"/>
          <cell r="O1362"/>
          <cell r="P1362"/>
          <cell r="Q1362"/>
          <cell r="R1362"/>
          <cell r="S1362"/>
          <cell r="T1362"/>
          <cell r="U1362">
            <v>9</v>
          </cell>
          <cell r="V1362" t="str">
            <v>Run to Failure</v>
          </cell>
          <cell r="W1362"/>
        </row>
        <row r="1363">
          <cell r="D1363" t="str">
            <v>MEM-PRO-010-STS-UFS-6442</v>
          </cell>
          <cell r="E1363" t="str">
            <v>MSS-SURGE BIN VENT FILTER</v>
          </cell>
          <cell r="F1363" t="str">
            <v>shared systems</v>
          </cell>
          <cell r="G1363" t="str">
            <v>STORAGE SYSTEMS</v>
          </cell>
          <cell r="H1363" t="str">
            <v>UNGROUND FLAKE SYSTEM</v>
          </cell>
          <cell r="I1363" t="str">
            <v>Rupture Disc</v>
          </cell>
          <cell r="J1363"/>
          <cell r="K1363"/>
          <cell r="L1363"/>
          <cell r="M1363"/>
          <cell r="N1363"/>
          <cell r="O1363"/>
          <cell r="P1363"/>
          <cell r="Q1363"/>
          <cell r="R1363"/>
          <cell r="S1363"/>
          <cell r="T1363"/>
          <cell r="U1363">
            <v>9</v>
          </cell>
          <cell r="V1363" t="str">
            <v>Run to Failure</v>
          </cell>
          <cell r="W1363"/>
        </row>
        <row r="1364">
          <cell r="D1364" t="str">
            <v>MEM-PRO-010-UTL-IAS-2805</v>
          </cell>
          <cell r="E1364" t="str">
            <v>MSS-N PLANT COMPRESSED AIR PRE-FILTER</v>
          </cell>
          <cell r="F1364" t="str">
            <v>shared systems</v>
          </cell>
          <cell r="G1364" t="str">
            <v>UTILITIES</v>
          </cell>
          <cell r="H1364" t="str">
            <v>INSTRUMENT / COMPRESSED AIR SYSTEM</v>
          </cell>
          <cell r="I1364" t="str">
            <v>Filter</v>
          </cell>
          <cell r="J1364"/>
          <cell r="K1364"/>
          <cell r="L1364"/>
          <cell r="M1364"/>
          <cell r="N1364"/>
          <cell r="O1364"/>
          <cell r="P1364"/>
          <cell r="Q1364"/>
          <cell r="R1364"/>
          <cell r="S1364"/>
          <cell r="T1364"/>
          <cell r="U1364">
            <v>9</v>
          </cell>
          <cell r="V1364" t="str">
            <v>Run to Failure</v>
          </cell>
          <cell r="W1364"/>
        </row>
        <row r="1365">
          <cell r="D1365" t="str">
            <v>MEM-PRO-010-UTL-IAS-2808</v>
          </cell>
          <cell r="E1365" t="str">
            <v>MSS-N PLANT AIR DRYER</v>
          </cell>
          <cell r="F1365" t="str">
            <v>shared systems</v>
          </cell>
          <cell r="G1365" t="str">
            <v>UTILITIES</v>
          </cell>
          <cell r="H1365" t="str">
            <v>INSTRUMENT / COMPRESSED AIR SYSTEM</v>
          </cell>
          <cell r="I1365" t="str">
            <v>Analyzer/Sensor, Moisture</v>
          </cell>
          <cell r="J1365"/>
          <cell r="K1365"/>
          <cell r="L1365"/>
          <cell r="M1365"/>
          <cell r="N1365"/>
          <cell r="O1365"/>
          <cell r="P1365"/>
          <cell r="Q1365"/>
          <cell r="R1365"/>
          <cell r="S1365"/>
          <cell r="T1365"/>
          <cell r="U1365">
            <v>9</v>
          </cell>
          <cell r="V1365" t="str">
            <v>Run to Failure</v>
          </cell>
          <cell r="W1365"/>
        </row>
        <row r="1366">
          <cell r="D1366" t="str">
            <v>MEM-PRO-010-UTL-IAS-2810</v>
          </cell>
          <cell r="E1366" t="str">
            <v>MSS-N PLANT REGENERATION AIR HEATER</v>
          </cell>
          <cell r="F1366" t="str">
            <v>shared systems</v>
          </cell>
          <cell r="G1366" t="str">
            <v>UTILITIES</v>
          </cell>
          <cell r="H1366" t="str">
            <v>INSTRUMENT / COMPRESSED AIR SYSTEM</v>
          </cell>
          <cell r="I1366" t="str">
            <v>Heater, Electrical</v>
          </cell>
          <cell r="J1366"/>
          <cell r="K1366"/>
          <cell r="L1366"/>
          <cell r="M1366"/>
          <cell r="N1366"/>
          <cell r="O1366"/>
          <cell r="P1366"/>
          <cell r="Q1366"/>
          <cell r="R1366"/>
          <cell r="S1366"/>
          <cell r="T1366"/>
          <cell r="U1366">
            <v>9</v>
          </cell>
          <cell r="V1366" t="str">
            <v>Run to Failure</v>
          </cell>
          <cell r="W1366"/>
        </row>
        <row r="1367">
          <cell r="D1367" t="str">
            <v>MEM-PRO-010-UTL-IAS-2812</v>
          </cell>
          <cell r="E1367" t="str">
            <v>MSS-N PLANT COMPRESSED AIR AFTER FILTER</v>
          </cell>
          <cell r="F1367" t="str">
            <v>shared systems</v>
          </cell>
          <cell r="G1367" t="str">
            <v>UTILITIES</v>
          </cell>
          <cell r="H1367" t="str">
            <v>INSTRUMENT / COMPRESSED AIR SYSTEM</v>
          </cell>
          <cell r="I1367" t="str">
            <v>Filter</v>
          </cell>
          <cell r="J1367"/>
          <cell r="K1367"/>
          <cell r="L1367"/>
          <cell r="M1367"/>
          <cell r="N1367"/>
          <cell r="O1367"/>
          <cell r="P1367"/>
          <cell r="Q1367"/>
          <cell r="R1367"/>
          <cell r="S1367"/>
          <cell r="T1367"/>
          <cell r="U1367">
            <v>9</v>
          </cell>
          <cell r="V1367" t="str">
            <v>Run to Failure</v>
          </cell>
          <cell r="W1367"/>
        </row>
        <row r="1368">
          <cell r="D1368" t="str">
            <v>MEM-PRO-010-UTL-IAS-2813</v>
          </cell>
          <cell r="E1368" t="str">
            <v>MSS-N PLANT COMPRESSED AIR AFTER FILTER</v>
          </cell>
          <cell r="F1368" t="str">
            <v>shared systems</v>
          </cell>
          <cell r="G1368" t="str">
            <v>UTILITIES</v>
          </cell>
          <cell r="H1368" t="str">
            <v>INSTRUMENT / COMPRESSED AIR SYSTEM</v>
          </cell>
          <cell r="I1368" t="str">
            <v>Filter</v>
          </cell>
          <cell r="J1368"/>
          <cell r="K1368"/>
          <cell r="L1368"/>
          <cell r="M1368"/>
          <cell r="N1368"/>
          <cell r="O1368"/>
          <cell r="P1368"/>
          <cell r="Q1368"/>
          <cell r="R1368"/>
          <cell r="S1368"/>
          <cell r="T1368"/>
          <cell r="U1368">
            <v>9</v>
          </cell>
          <cell r="V1368" t="str">
            <v>Run to Failure</v>
          </cell>
          <cell r="W1368"/>
        </row>
        <row r="1369">
          <cell r="D1369" t="str">
            <v>MEM-PRO-010-UTL-IAS-2816</v>
          </cell>
          <cell r="E1369" t="str">
            <v>MSS-N PLANT AIR RECEIVER(W OF BOILER CR)</v>
          </cell>
          <cell r="F1369" t="str">
            <v>shared systems</v>
          </cell>
          <cell r="G1369" t="str">
            <v>UTILITIES</v>
          </cell>
          <cell r="H1369" t="str">
            <v>INSTRUMENT / COMPRESSED AIR SYSTEM</v>
          </cell>
          <cell r="I1369" t="str">
            <v>Tank</v>
          </cell>
          <cell r="J1369"/>
          <cell r="K1369"/>
          <cell r="L1369"/>
          <cell r="M1369"/>
          <cell r="N1369"/>
          <cell r="O1369"/>
          <cell r="P1369"/>
          <cell r="Q1369"/>
          <cell r="R1369"/>
          <cell r="S1369"/>
          <cell r="T1369" t="str">
            <v>60-MTH API 510  INSPECTION OF P.V.</v>
          </cell>
          <cell r="U1369">
            <v>8</v>
          </cell>
          <cell r="V1369" t="str">
            <v>Stratagy</v>
          </cell>
          <cell r="W1369"/>
        </row>
        <row r="1370">
          <cell r="D1370" t="str">
            <v>MEM-PRO-010-UTL-IAS-2820</v>
          </cell>
          <cell r="E1370" t="str">
            <v>MSS-N PLANT COMPRESSED AIR FLOWMETER</v>
          </cell>
          <cell r="F1370" t="str">
            <v>shared systems</v>
          </cell>
          <cell r="G1370" t="str">
            <v>UTILITIES</v>
          </cell>
          <cell r="H1370" t="str">
            <v>INSTRUMENT / COMPRESSED AIR SYSTEM</v>
          </cell>
          <cell r="I1370" t="str">
            <v>Flowmeter, Magnetic</v>
          </cell>
          <cell r="J1370"/>
          <cell r="K1370"/>
          <cell r="L1370"/>
          <cell r="M1370"/>
          <cell r="N1370"/>
          <cell r="O1370"/>
          <cell r="P1370"/>
          <cell r="Q1370"/>
          <cell r="R1370"/>
          <cell r="S1370"/>
          <cell r="T1370"/>
          <cell r="U1370">
            <v>9</v>
          </cell>
          <cell r="V1370" t="str">
            <v>Run to Failure</v>
          </cell>
          <cell r="W1370"/>
        </row>
        <row r="1371">
          <cell r="D1371" t="str">
            <v>MEM-PRO-010-UTL-IAS-4128</v>
          </cell>
          <cell r="E1371" t="str">
            <v>MSP-300 HP REFRIG AIR DRYER PRE-FILTER</v>
          </cell>
          <cell r="F1371" t="str">
            <v>shared systems</v>
          </cell>
          <cell r="G1371" t="str">
            <v>UTILITIES</v>
          </cell>
          <cell r="H1371" t="str">
            <v>INSTRUMENT / COMPRESSED AIR SYSTEM</v>
          </cell>
          <cell r="I1371" t="str">
            <v>Filter</v>
          </cell>
          <cell r="J1371"/>
          <cell r="K1371"/>
          <cell r="L1371"/>
          <cell r="M1371"/>
          <cell r="N1371"/>
          <cell r="O1371"/>
          <cell r="P1371"/>
          <cell r="Q1371"/>
          <cell r="R1371"/>
          <cell r="S1371"/>
          <cell r="T1371"/>
          <cell r="U1371">
            <v>9</v>
          </cell>
          <cell r="V1371" t="str">
            <v>Run to Failure</v>
          </cell>
          <cell r="W1371"/>
        </row>
        <row r="1372">
          <cell r="D1372" t="str">
            <v>MEM-PRO-010-UTL-IAS-4129</v>
          </cell>
          <cell r="E1372" t="str">
            <v>MSP-300 HP REF AIR DRYER COALESC FILTER</v>
          </cell>
          <cell r="F1372" t="str">
            <v>shared systems</v>
          </cell>
          <cell r="G1372" t="str">
            <v>UTILITIES</v>
          </cell>
          <cell r="H1372" t="str">
            <v>INSTRUMENT / COMPRESSED AIR SYSTEM</v>
          </cell>
          <cell r="I1372" t="str">
            <v>Filter</v>
          </cell>
          <cell r="J1372"/>
          <cell r="K1372"/>
          <cell r="L1372"/>
          <cell r="M1372"/>
          <cell r="N1372"/>
          <cell r="O1372"/>
          <cell r="P1372"/>
          <cell r="Q1372"/>
          <cell r="R1372"/>
          <cell r="S1372"/>
          <cell r="T1372"/>
          <cell r="U1372">
            <v>9</v>
          </cell>
          <cell r="V1372" t="str">
            <v>Run to Failure</v>
          </cell>
          <cell r="W1372"/>
        </row>
        <row r="1373">
          <cell r="D1373" t="str">
            <v>MEM-PRO-010-UTL-IAS-4130</v>
          </cell>
          <cell r="E1373" t="str">
            <v>MSP-300 HP REFRIG AIR DRYER</v>
          </cell>
          <cell r="F1373" t="str">
            <v>shared systems</v>
          </cell>
          <cell r="G1373" t="str">
            <v>UTILITIES</v>
          </cell>
          <cell r="H1373" t="str">
            <v>INSTRUMENT / COMPRESSED AIR SYSTEM</v>
          </cell>
          <cell r="I1373" t="str">
            <v>Tank</v>
          </cell>
          <cell r="J1373"/>
          <cell r="K1373"/>
          <cell r="L1373"/>
          <cell r="M1373"/>
          <cell r="N1373"/>
          <cell r="O1373"/>
          <cell r="P1373"/>
          <cell r="Q1373"/>
          <cell r="R1373"/>
          <cell r="S1373"/>
          <cell r="T1373"/>
          <cell r="U1373">
            <v>9</v>
          </cell>
          <cell r="V1373" t="str">
            <v>Run to Failure</v>
          </cell>
          <cell r="W1373"/>
        </row>
        <row r="1374">
          <cell r="D1374" t="str">
            <v>MEM-PRO-010-UTL-IAS-4131</v>
          </cell>
          <cell r="E1374" t="str">
            <v>MSP-300 HP AIR AMPLIFIER</v>
          </cell>
          <cell r="F1374" t="str">
            <v>shared systems</v>
          </cell>
          <cell r="G1374" t="str">
            <v>UTILITIES</v>
          </cell>
          <cell r="H1374" t="str">
            <v>INSTRUMENT / COMPRESSED AIR SYSTEM</v>
          </cell>
          <cell r="I1374" t="str">
            <v>Pressure Transmitter, Differnt</v>
          </cell>
          <cell r="J1374"/>
          <cell r="K1374"/>
          <cell r="L1374"/>
          <cell r="M1374"/>
          <cell r="N1374"/>
          <cell r="O1374"/>
          <cell r="P1374"/>
          <cell r="Q1374"/>
          <cell r="R1374"/>
          <cell r="S1374"/>
          <cell r="T1374"/>
          <cell r="U1374">
            <v>9</v>
          </cell>
          <cell r="V1374" t="str">
            <v>Run to Failure</v>
          </cell>
          <cell r="W1374"/>
        </row>
        <row r="1375">
          <cell r="D1375" t="str">
            <v>MEM-PRO-010-UTL-IAS-4132</v>
          </cell>
          <cell r="E1375" t="str">
            <v>MSP-PCG SEAL A FLTER 1,2,3</v>
          </cell>
          <cell r="F1375" t="str">
            <v>shared systems</v>
          </cell>
          <cell r="G1375" t="str">
            <v>UTILITIES</v>
          </cell>
          <cell r="H1375" t="str">
            <v>INSTRUMENT / COMPRESSED AIR SYSTEM</v>
          </cell>
          <cell r="I1375" t="str">
            <v>Pressure Gauge</v>
          </cell>
          <cell r="J1375"/>
          <cell r="K1375"/>
          <cell r="L1375"/>
          <cell r="M1375"/>
          <cell r="N1375"/>
          <cell r="O1375"/>
          <cell r="P1375"/>
          <cell r="Q1375"/>
          <cell r="R1375"/>
          <cell r="S1375"/>
          <cell r="T1375"/>
          <cell r="U1375">
            <v>9</v>
          </cell>
          <cell r="V1375" t="str">
            <v>Run to Failure</v>
          </cell>
          <cell r="W1375"/>
        </row>
        <row r="1376">
          <cell r="D1376" t="str">
            <v>MEM-PRO-010-UTL-IAS-4133</v>
          </cell>
          <cell r="E1376" t="str">
            <v>MSP-300 HP AIR RECEIVER</v>
          </cell>
          <cell r="F1376" t="str">
            <v>shared systems</v>
          </cell>
          <cell r="G1376" t="str">
            <v>UTILITIES</v>
          </cell>
          <cell r="H1376" t="str">
            <v>INSTRUMENT / COMPRESSED AIR SYSTEM</v>
          </cell>
          <cell r="I1376" t="str">
            <v>Tank</v>
          </cell>
          <cell r="J1376"/>
          <cell r="K1376"/>
          <cell r="L1376"/>
          <cell r="M1376"/>
          <cell r="N1376"/>
          <cell r="O1376"/>
          <cell r="P1376"/>
          <cell r="Q1376"/>
          <cell r="R1376"/>
          <cell r="S1376"/>
          <cell r="T1376" t="str">
            <v>60-MTH API 510  INSPECTION OF P.V.</v>
          </cell>
          <cell r="U1376">
            <v>8</v>
          </cell>
          <cell r="V1376" t="str">
            <v>Stratagy</v>
          </cell>
          <cell r="W1376"/>
        </row>
        <row r="1377">
          <cell r="D1377" t="str">
            <v>MEM-PRO-010-UTL-IAS-4175</v>
          </cell>
          <cell r="E1377" t="str">
            <v>MSS-DRYER OIL SEPERATOR</v>
          </cell>
          <cell r="F1377" t="str">
            <v>shared systems</v>
          </cell>
          <cell r="G1377" t="str">
            <v>UTILITIES</v>
          </cell>
          <cell r="H1377" t="str">
            <v>INSTRUMENT / COMPRESSED AIR SYSTEM</v>
          </cell>
          <cell r="I1377" t="str">
            <v>Valve, Safety Relief</v>
          </cell>
          <cell r="J1377"/>
          <cell r="K1377"/>
          <cell r="L1377"/>
          <cell r="M1377"/>
          <cell r="N1377"/>
          <cell r="O1377"/>
          <cell r="P1377"/>
          <cell r="Q1377"/>
          <cell r="R1377"/>
          <cell r="S1377"/>
          <cell r="T1377"/>
          <cell r="U1377">
            <v>9</v>
          </cell>
          <cell r="V1377" t="str">
            <v>Run to Failure</v>
          </cell>
          <cell r="W1377"/>
        </row>
        <row r="1378">
          <cell r="D1378" t="str">
            <v>MEM-PRO-010-UTL-IAS-4177</v>
          </cell>
          <cell r="E1378" t="str">
            <v>MSS-NORTH AIR DRYER PRE FILTER</v>
          </cell>
          <cell r="F1378" t="str">
            <v>shared systems</v>
          </cell>
          <cell r="G1378" t="str">
            <v>UTILITIES</v>
          </cell>
          <cell r="H1378" t="str">
            <v>INSTRUMENT / COMPRESSED AIR SYSTEM</v>
          </cell>
          <cell r="I1378" t="str">
            <v>Pressure Gauge</v>
          </cell>
          <cell r="J1378"/>
          <cell r="K1378"/>
          <cell r="L1378"/>
          <cell r="M1378"/>
          <cell r="N1378"/>
          <cell r="O1378"/>
          <cell r="P1378"/>
          <cell r="Q1378"/>
          <cell r="R1378"/>
          <cell r="S1378"/>
          <cell r="T1378"/>
          <cell r="U1378">
            <v>9</v>
          </cell>
          <cell r="V1378" t="str">
            <v>Run to Failure</v>
          </cell>
          <cell r="W1378"/>
        </row>
        <row r="1379">
          <cell r="D1379" t="str">
            <v>MEM-PRO-010-UTL-IAS-4178</v>
          </cell>
          <cell r="E1379" t="str">
            <v>MSS-SOUTH AIR DRYER PREFILTER</v>
          </cell>
          <cell r="F1379" t="str">
            <v>shared systems</v>
          </cell>
          <cell r="G1379" t="str">
            <v>UTILITIES</v>
          </cell>
          <cell r="H1379" t="str">
            <v>INSTRUMENT / COMPRESSED AIR SYSTEM</v>
          </cell>
          <cell r="I1379" t="str">
            <v>Filter</v>
          </cell>
          <cell r="J1379"/>
          <cell r="K1379"/>
          <cell r="L1379"/>
          <cell r="M1379"/>
          <cell r="N1379"/>
          <cell r="O1379"/>
          <cell r="P1379"/>
          <cell r="Q1379"/>
          <cell r="R1379"/>
          <cell r="S1379"/>
          <cell r="T1379"/>
          <cell r="U1379">
            <v>9</v>
          </cell>
          <cell r="V1379" t="str">
            <v>Run to Failure</v>
          </cell>
          <cell r="W1379"/>
        </row>
        <row r="1380">
          <cell r="D1380" t="str">
            <v>MEM-PRO-010-UTL-IAS-4181</v>
          </cell>
          <cell r="E1380" t="str">
            <v>MSS-DESSICANT AIR DRYER</v>
          </cell>
          <cell r="F1380" t="str">
            <v>shared systems</v>
          </cell>
          <cell r="G1380" t="str">
            <v>UTILITIES</v>
          </cell>
          <cell r="H1380" t="str">
            <v>INSTRUMENT / COMPRESSED AIR SYSTEM</v>
          </cell>
          <cell r="I1380" t="str">
            <v>Tank</v>
          </cell>
          <cell r="J1380"/>
          <cell r="K1380"/>
          <cell r="L1380"/>
          <cell r="M1380"/>
          <cell r="N1380"/>
          <cell r="O1380"/>
          <cell r="P1380"/>
          <cell r="Q1380"/>
          <cell r="R1380"/>
          <cell r="S1380"/>
          <cell r="T1380"/>
          <cell r="U1380">
            <v>9</v>
          </cell>
          <cell r="V1380" t="str">
            <v>Run to Failure</v>
          </cell>
          <cell r="W1380"/>
        </row>
        <row r="1381">
          <cell r="D1381" t="str">
            <v>MEM-PRO-010-UTL-IAS-4183</v>
          </cell>
          <cell r="E1381" t="str">
            <v>MSS-DESSICANT REGENERATON AIR HEATER</v>
          </cell>
          <cell r="F1381" t="str">
            <v>shared systems</v>
          </cell>
          <cell r="G1381" t="str">
            <v>UTILITIES</v>
          </cell>
          <cell r="H1381" t="str">
            <v>INSTRUMENT / COMPRESSED AIR SYSTEM</v>
          </cell>
          <cell r="I1381" t="str">
            <v>Heater, Electrical</v>
          </cell>
          <cell r="J1381"/>
          <cell r="K1381"/>
          <cell r="L1381"/>
          <cell r="M1381"/>
          <cell r="N1381"/>
          <cell r="O1381"/>
          <cell r="P1381"/>
          <cell r="Q1381"/>
          <cell r="R1381"/>
          <cell r="S1381"/>
          <cell r="T1381"/>
          <cell r="U1381">
            <v>9</v>
          </cell>
          <cell r="V1381" t="str">
            <v>Run to Failure</v>
          </cell>
          <cell r="W1381"/>
        </row>
        <row r="1382">
          <cell r="D1382" t="str">
            <v>MEM-PRO-010-UTL-IAS-4185</v>
          </cell>
          <cell r="E1382" t="str">
            <v>MSS-SOUTH AFTER FILTER</v>
          </cell>
          <cell r="F1382" t="str">
            <v>shared systems</v>
          </cell>
          <cell r="G1382" t="str">
            <v>UTILITIES</v>
          </cell>
          <cell r="H1382" t="str">
            <v>INSTRUMENT / COMPRESSED AIR SYSTEM</v>
          </cell>
          <cell r="I1382" t="str">
            <v>Filter</v>
          </cell>
          <cell r="J1382"/>
          <cell r="K1382"/>
          <cell r="L1382"/>
          <cell r="M1382"/>
          <cell r="N1382"/>
          <cell r="O1382"/>
          <cell r="P1382"/>
          <cell r="Q1382"/>
          <cell r="R1382"/>
          <cell r="S1382"/>
          <cell r="T1382"/>
          <cell r="U1382">
            <v>9</v>
          </cell>
          <cell r="V1382" t="str">
            <v>Run to Failure</v>
          </cell>
          <cell r="W1382"/>
        </row>
        <row r="1383">
          <cell r="D1383" t="str">
            <v>MEM-PRO-010-UTL-IAS-4186</v>
          </cell>
          <cell r="E1383" t="str">
            <v>MSS-NORTH AFTER FILTER</v>
          </cell>
          <cell r="F1383" t="str">
            <v>shared systems</v>
          </cell>
          <cell r="G1383" t="str">
            <v>UTILITIES</v>
          </cell>
          <cell r="H1383" t="str">
            <v>INSTRUMENT / COMPRESSED AIR SYSTEM</v>
          </cell>
          <cell r="I1383" t="str">
            <v>Filter</v>
          </cell>
          <cell r="J1383"/>
          <cell r="K1383"/>
          <cell r="L1383"/>
          <cell r="M1383"/>
          <cell r="N1383"/>
          <cell r="O1383"/>
          <cell r="P1383"/>
          <cell r="Q1383"/>
          <cell r="R1383"/>
          <cell r="S1383"/>
          <cell r="T1383"/>
          <cell r="U1383">
            <v>9</v>
          </cell>
          <cell r="V1383" t="str">
            <v>Run to Failure</v>
          </cell>
          <cell r="W1383"/>
        </row>
        <row r="1384">
          <cell r="D1384" t="str">
            <v>MEM-PRO-010-UTL-IAS-4500</v>
          </cell>
          <cell r="E1384" t="str">
            <v>SOUTH  PLANT REFRIG AIR DRYER</v>
          </cell>
          <cell r="F1384" t="str">
            <v>shared systems</v>
          </cell>
          <cell r="G1384" t="str">
            <v>UTILITIES</v>
          </cell>
          <cell r="H1384" t="str">
            <v>INSTRUMENT / COMPRESSED AIR SYSTEM</v>
          </cell>
          <cell r="I1384"/>
          <cell r="J1384"/>
          <cell r="K1384"/>
          <cell r="L1384">
            <v>4</v>
          </cell>
          <cell r="M1384"/>
          <cell r="N1384"/>
          <cell r="O1384"/>
          <cell r="P1384"/>
          <cell r="Q1384"/>
          <cell r="R1384"/>
          <cell r="S1384"/>
          <cell r="T1384"/>
          <cell r="U1384">
            <v>8</v>
          </cell>
          <cell r="V1384" t="str">
            <v>Stratagy</v>
          </cell>
          <cell r="W1384"/>
        </row>
        <row r="1385">
          <cell r="D1385" t="str">
            <v>MEM-PRO-010-UTL-IAS-4501</v>
          </cell>
          <cell r="E1385" t="str">
            <v>S PLANT REFRIG AIR DRYER S PRE-FILTER</v>
          </cell>
          <cell r="F1385" t="str">
            <v>shared systems</v>
          </cell>
          <cell r="G1385" t="str">
            <v>UTILITIES</v>
          </cell>
          <cell r="H1385" t="str">
            <v>INSTRUMENT / COMPRESSED AIR SYSTEM</v>
          </cell>
          <cell r="I1385"/>
          <cell r="J1385"/>
          <cell r="K1385"/>
          <cell r="L1385"/>
          <cell r="M1385"/>
          <cell r="N1385"/>
          <cell r="O1385"/>
          <cell r="P1385"/>
          <cell r="Q1385"/>
          <cell r="R1385"/>
          <cell r="S1385"/>
          <cell r="T1385"/>
          <cell r="U1385">
            <v>9</v>
          </cell>
          <cell r="V1385" t="str">
            <v>Run to Failure</v>
          </cell>
          <cell r="W1385"/>
        </row>
        <row r="1386">
          <cell r="D1386" t="str">
            <v>MEM-PRO-010-UTL-IAS-4502</v>
          </cell>
          <cell r="E1386" t="str">
            <v>S PLANT REFRIG AIR DRYER N PRE-FILTER</v>
          </cell>
          <cell r="F1386" t="str">
            <v>shared systems</v>
          </cell>
          <cell r="G1386" t="str">
            <v>UTILITIES</v>
          </cell>
          <cell r="H1386" t="str">
            <v>INSTRUMENT / COMPRESSED AIR SYSTEM</v>
          </cell>
          <cell r="I1386"/>
          <cell r="J1386"/>
          <cell r="K1386"/>
          <cell r="L1386"/>
          <cell r="M1386"/>
          <cell r="N1386"/>
          <cell r="O1386"/>
          <cell r="P1386"/>
          <cell r="Q1386"/>
          <cell r="R1386"/>
          <cell r="S1386"/>
          <cell r="T1386"/>
          <cell r="U1386">
            <v>9</v>
          </cell>
          <cell r="V1386" t="str">
            <v>Run to Failure</v>
          </cell>
          <cell r="W1386"/>
        </row>
        <row r="1387">
          <cell r="D1387" t="str">
            <v>MEM-PRO-010-UTL-IAS-8293</v>
          </cell>
          <cell r="E1387" t="str">
            <v>MRAL-COMPRESSOR AIR FILTER</v>
          </cell>
          <cell r="F1387" t="str">
            <v>shared systems</v>
          </cell>
          <cell r="G1387" t="str">
            <v>UTILITIES</v>
          </cell>
          <cell r="H1387" t="str">
            <v>INSTRUMENT / COMPRESSED AIR SYSTEM</v>
          </cell>
          <cell r="I1387"/>
          <cell r="J1387"/>
          <cell r="K1387"/>
          <cell r="L1387"/>
          <cell r="M1387"/>
          <cell r="N1387"/>
          <cell r="O1387"/>
          <cell r="P1387"/>
          <cell r="Q1387"/>
          <cell r="R1387"/>
          <cell r="S1387"/>
          <cell r="T1387"/>
          <cell r="U1387">
            <v>9</v>
          </cell>
          <cell r="V1387" t="str">
            <v>Run to Failure</v>
          </cell>
          <cell r="W1387"/>
        </row>
        <row r="1388">
          <cell r="D1388" t="str">
            <v>MEM-PRO-010-UTL-IAS-8294</v>
          </cell>
          <cell r="E1388" t="str">
            <v>MRAL-COMPRESSOR AIR FILTER</v>
          </cell>
          <cell r="F1388" t="str">
            <v>shared systems</v>
          </cell>
          <cell r="G1388" t="str">
            <v>UTILITIES</v>
          </cell>
          <cell r="H1388" t="str">
            <v>INSTRUMENT / COMPRESSED AIR SYSTEM</v>
          </cell>
          <cell r="I1388"/>
          <cell r="J1388"/>
          <cell r="K1388"/>
          <cell r="L1388"/>
          <cell r="M1388"/>
          <cell r="N1388"/>
          <cell r="O1388"/>
          <cell r="P1388"/>
          <cell r="Q1388"/>
          <cell r="R1388"/>
          <cell r="S1388"/>
          <cell r="T1388"/>
          <cell r="U1388">
            <v>9</v>
          </cell>
          <cell r="V1388" t="str">
            <v>Run to Failure</v>
          </cell>
          <cell r="W1388"/>
        </row>
        <row r="1389">
          <cell r="D1389" t="str">
            <v>MEM-PRO-010-UTL-IAS-9160</v>
          </cell>
          <cell r="E1389" t="str">
            <v>MSS-MN PLT AIR DRYER ZURN HL-40</v>
          </cell>
          <cell r="F1389" t="str">
            <v>shared systems</v>
          </cell>
          <cell r="G1389" t="str">
            <v>UTILITIES</v>
          </cell>
          <cell r="H1389" t="str">
            <v>INSTRUMENT / COMPRESSED AIR SYSTEM</v>
          </cell>
          <cell r="I1389"/>
          <cell r="J1389"/>
          <cell r="K1389"/>
          <cell r="L1389"/>
          <cell r="M1389"/>
          <cell r="N1389"/>
          <cell r="O1389"/>
          <cell r="P1389"/>
          <cell r="Q1389"/>
          <cell r="R1389"/>
          <cell r="S1389"/>
          <cell r="T1389"/>
          <cell r="U1389">
            <v>9</v>
          </cell>
          <cell r="V1389" t="str">
            <v>Run to Failure</v>
          </cell>
          <cell r="W1389"/>
        </row>
        <row r="1390">
          <cell r="D1390" t="str">
            <v>MEM-PRO-010-UTL-IAS-9174</v>
          </cell>
          <cell r="E1390" t="str">
            <v>MSS-2KG PACKAGING WHSE AIR DRYER</v>
          </cell>
          <cell r="F1390" t="str">
            <v>shared systems</v>
          </cell>
          <cell r="G1390" t="str">
            <v>UTILITIES</v>
          </cell>
          <cell r="H1390" t="str">
            <v>INSTRUMENT / COMPRESSED AIR SYSTEM</v>
          </cell>
          <cell r="I1390"/>
          <cell r="J1390"/>
          <cell r="K1390"/>
          <cell r="L1390"/>
          <cell r="M1390"/>
          <cell r="N1390"/>
          <cell r="O1390"/>
          <cell r="P1390"/>
          <cell r="Q1390"/>
          <cell r="R1390"/>
          <cell r="S1390"/>
          <cell r="T1390"/>
          <cell r="U1390">
            <v>9</v>
          </cell>
          <cell r="V1390" t="str">
            <v>Run to Failure</v>
          </cell>
          <cell r="W1390"/>
        </row>
        <row r="1391">
          <cell r="D1391" t="str">
            <v>MEM-PRO-010-UTL-MOA-1099</v>
          </cell>
          <cell r="E1391" t="str">
            <v>MSP CAUSTIC/ ALKY HOUSE TANKS MOAT</v>
          </cell>
          <cell r="F1391" t="str">
            <v>shared systems</v>
          </cell>
          <cell r="G1391" t="str">
            <v>UTILITIES</v>
          </cell>
          <cell r="H1391" t="str">
            <v>CONTAINMENT MOATS</v>
          </cell>
          <cell r="I1391" t="str">
            <v>Tank</v>
          </cell>
          <cell r="J1391"/>
          <cell r="K1391"/>
          <cell r="L1391"/>
          <cell r="M1391"/>
          <cell r="N1391"/>
          <cell r="O1391"/>
          <cell r="P1391"/>
          <cell r="Q1391"/>
          <cell r="R1391"/>
          <cell r="S1391"/>
          <cell r="T1391" t="str">
            <v>6-MTH CONTAINMENT INSPECTION</v>
          </cell>
          <cell r="U1391">
            <v>8</v>
          </cell>
          <cell r="V1391" t="str">
            <v>Stratagy</v>
          </cell>
          <cell r="W1391"/>
        </row>
        <row r="1392">
          <cell r="D1392" t="str">
            <v>MEM-PRO-010-UTL-MOA-1100</v>
          </cell>
          <cell r="E1392" t="str">
            <v>ALKALI STORAGE TNK 5130 CONTAINMENT MOAT</v>
          </cell>
          <cell r="F1392" t="str">
            <v>shared systems</v>
          </cell>
          <cell r="G1392" t="str">
            <v>UTILITIES</v>
          </cell>
          <cell r="H1392" t="str">
            <v>CONTAINMENT MOATS</v>
          </cell>
          <cell r="I1392" t="str">
            <v>Tank</v>
          </cell>
          <cell r="J1392"/>
          <cell r="K1392"/>
          <cell r="L1392"/>
          <cell r="M1392"/>
          <cell r="N1392"/>
          <cell r="O1392"/>
          <cell r="P1392"/>
          <cell r="Q1392"/>
          <cell r="R1392"/>
          <cell r="S1392"/>
          <cell r="T1392" t="str">
            <v>6-MTH CONTAINMENT INSPECTION</v>
          </cell>
          <cell r="U1392">
            <v>8</v>
          </cell>
          <cell r="V1392" t="str">
            <v>Stratagy</v>
          </cell>
          <cell r="W1392"/>
        </row>
        <row r="1393">
          <cell r="D1393" t="str">
            <v>MEM-PRO-010-UTL-NPW-4251</v>
          </cell>
          <cell r="E1393" t="str">
            <v>MSS-WELL WTR SUPPLY (TO PROCESS) FL-MTR</v>
          </cell>
          <cell r="F1393" t="str">
            <v>shared systems</v>
          </cell>
          <cell r="G1393" t="str">
            <v>UTILITIES</v>
          </cell>
          <cell r="H1393" t="str">
            <v>NON-POTABLE/WELL WATER SYSTEMS</v>
          </cell>
          <cell r="I1393" t="str">
            <v>Temperature Transmitter RTD/TC</v>
          </cell>
          <cell r="J1393"/>
          <cell r="K1393"/>
          <cell r="L1393"/>
          <cell r="M1393"/>
          <cell r="N1393"/>
          <cell r="O1393"/>
          <cell r="P1393"/>
          <cell r="Q1393"/>
          <cell r="R1393"/>
          <cell r="S1393"/>
          <cell r="T1393"/>
          <cell r="U1393">
            <v>9</v>
          </cell>
          <cell r="V1393" t="str">
            <v>Run to Failure</v>
          </cell>
          <cell r="W1393"/>
        </row>
        <row r="1394">
          <cell r="D1394" t="str">
            <v>MEM-PRO-010-UTL-PRW-249401</v>
          </cell>
          <cell r="E1394" t="str">
            <v>MSS-MN PLNT N 90 DEG WATER TK LEVEL ELE</v>
          </cell>
          <cell r="F1394" t="str">
            <v>shared systems</v>
          </cell>
          <cell r="G1394" t="str">
            <v>UTILITIES</v>
          </cell>
          <cell r="H1394" t="str">
            <v>Process Water</v>
          </cell>
          <cell r="I1394"/>
          <cell r="J1394"/>
          <cell r="K1394"/>
          <cell r="L1394"/>
          <cell r="M1394"/>
          <cell r="N1394"/>
          <cell r="O1394"/>
          <cell r="P1394"/>
          <cell r="Q1394"/>
          <cell r="R1394"/>
          <cell r="S1394"/>
          <cell r="T1394"/>
          <cell r="U1394">
            <v>9</v>
          </cell>
          <cell r="V1394" t="str">
            <v>Run to Failure</v>
          </cell>
          <cell r="W1394"/>
        </row>
        <row r="1395">
          <cell r="D1395" t="str">
            <v>MEM-PRO-010-UTL-PRW-2501</v>
          </cell>
          <cell r="E1395" t="str">
            <v>MSS-90 F TANK WATER RETURN FLOWMETER</v>
          </cell>
          <cell r="F1395" t="str">
            <v>shared systems</v>
          </cell>
          <cell r="G1395" t="str">
            <v>UTILITIES</v>
          </cell>
          <cell r="H1395" t="str">
            <v>Process Water</v>
          </cell>
          <cell r="I1395" t="str">
            <v>Flowmeter, Magnetic</v>
          </cell>
          <cell r="J1395"/>
          <cell r="K1395"/>
          <cell r="L1395"/>
          <cell r="M1395"/>
          <cell r="N1395"/>
          <cell r="O1395"/>
          <cell r="P1395"/>
          <cell r="Q1395"/>
          <cell r="R1395"/>
          <cell r="S1395"/>
          <cell r="T1395"/>
          <cell r="U1395">
            <v>9</v>
          </cell>
          <cell r="V1395" t="str">
            <v>Run to Failure</v>
          </cell>
          <cell r="W1395"/>
        </row>
        <row r="1396">
          <cell r="D1396" t="str">
            <v>MEM-PRO-010-WEY-AEQ-4067</v>
          </cell>
          <cell r="E1396" t="str">
            <v>MS2P-CIP SUPPLY TO WHEY SW STAT 4799</v>
          </cell>
          <cell r="F1396" t="str">
            <v>shared systems</v>
          </cell>
          <cell r="G1396" t="str">
            <v>OLD WHEY</v>
          </cell>
          <cell r="H1396" t="str">
            <v>ABANDONED EQUIPMENT</v>
          </cell>
          <cell r="I1396" t="str">
            <v>Valve, Power Actuated Block</v>
          </cell>
          <cell r="J1396"/>
          <cell r="K1396"/>
          <cell r="L1396"/>
          <cell r="M1396"/>
          <cell r="N1396"/>
          <cell r="O1396"/>
          <cell r="P1396"/>
          <cell r="Q1396"/>
          <cell r="R1396"/>
          <cell r="S1396"/>
          <cell r="T1396"/>
          <cell r="U1396">
            <v>9</v>
          </cell>
          <cell r="V1396" t="str">
            <v>Run to Failure</v>
          </cell>
          <cell r="W1396" t="str">
            <v>do not use</v>
          </cell>
        </row>
        <row r="1397">
          <cell r="D1397" t="str">
            <v>MEM-PRO-010-WEY-AEQ-4069</v>
          </cell>
          <cell r="E1397" t="str">
            <v>MS2P-CIP SUPPLY TIE-IN 3-WAY FLOW VALVE</v>
          </cell>
          <cell r="F1397" t="str">
            <v>shared systems</v>
          </cell>
          <cell r="G1397" t="str">
            <v>OLD WHEY</v>
          </cell>
          <cell r="H1397" t="str">
            <v>ABANDONED EQUIPMENT</v>
          </cell>
          <cell r="I1397" t="str">
            <v>Valve, Power Actuated Block</v>
          </cell>
          <cell r="J1397"/>
          <cell r="K1397"/>
          <cell r="L1397"/>
          <cell r="M1397"/>
          <cell r="N1397"/>
          <cell r="O1397"/>
          <cell r="P1397"/>
          <cell r="Q1397"/>
          <cell r="R1397"/>
          <cell r="S1397"/>
          <cell r="T1397"/>
          <cell r="U1397">
            <v>9</v>
          </cell>
          <cell r="V1397" t="str">
            <v>Run to Failure</v>
          </cell>
          <cell r="W1397" t="str">
            <v>do not use</v>
          </cell>
        </row>
        <row r="1398">
          <cell r="D1398" t="str">
            <v>MEM-PRO-010-WEY-AEQ-4658</v>
          </cell>
          <cell r="E1398" t="str">
            <v>MS2P-CIP FV TO WHEY SWITCH STATION 4799</v>
          </cell>
          <cell r="F1398" t="str">
            <v>shared systems</v>
          </cell>
          <cell r="G1398" t="str">
            <v>OLD WHEY</v>
          </cell>
          <cell r="H1398" t="str">
            <v>ABANDONED EQUIPMENT</v>
          </cell>
          <cell r="I1398" t="str">
            <v>Valve, Power Actuated Block</v>
          </cell>
          <cell r="J1398"/>
          <cell r="K1398"/>
          <cell r="L1398"/>
          <cell r="M1398"/>
          <cell r="N1398"/>
          <cell r="O1398"/>
          <cell r="P1398"/>
          <cell r="Q1398"/>
          <cell r="R1398"/>
          <cell r="S1398"/>
          <cell r="T1398"/>
          <cell r="U1398">
            <v>9</v>
          </cell>
          <cell r="V1398" t="str">
            <v>Run to Failure</v>
          </cell>
          <cell r="W1398" t="str">
            <v>do not use</v>
          </cell>
        </row>
        <row r="1399">
          <cell r="D1399" t="str">
            <v>MEM-PRO-010-WEY-AEQ-4659</v>
          </cell>
          <cell r="E1399" t="str">
            <v>MS2P-CIP FVTO WHEY WET-IN LIQVERTER 5508</v>
          </cell>
          <cell r="F1399" t="str">
            <v>shared systems</v>
          </cell>
          <cell r="G1399" t="str">
            <v>OLD WHEY</v>
          </cell>
          <cell r="H1399" t="str">
            <v>ABANDONED EQUIPMENT</v>
          </cell>
          <cell r="I1399" t="str">
            <v>Valve, Power Actuated Block</v>
          </cell>
          <cell r="J1399"/>
          <cell r="K1399"/>
          <cell r="L1399"/>
          <cell r="M1399"/>
          <cell r="N1399"/>
          <cell r="O1399"/>
          <cell r="P1399"/>
          <cell r="Q1399"/>
          <cell r="R1399"/>
          <cell r="S1399"/>
          <cell r="T1399"/>
          <cell r="U1399">
            <v>9</v>
          </cell>
          <cell r="V1399" t="str">
            <v>Run to Failure</v>
          </cell>
          <cell r="W1399" t="str">
            <v>do not use</v>
          </cell>
        </row>
        <row r="1400">
          <cell r="D1400" t="str">
            <v>MEM-PRO-010-WEY-AEQ-4799</v>
          </cell>
          <cell r="E1400" t="str">
            <v>MS2P-WHEY SWITCH STATION</v>
          </cell>
          <cell r="F1400" t="str">
            <v>shared systems</v>
          </cell>
          <cell r="G1400" t="str">
            <v>OLD WHEY</v>
          </cell>
          <cell r="H1400" t="str">
            <v>ABANDONED EQUIPMENT</v>
          </cell>
          <cell r="I1400" t="str">
            <v>Valve, Power Actuated Block</v>
          </cell>
          <cell r="J1400"/>
          <cell r="K1400"/>
          <cell r="L1400"/>
          <cell r="M1400"/>
          <cell r="N1400"/>
          <cell r="O1400"/>
          <cell r="P1400"/>
          <cell r="Q1400"/>
          <cell r="R1400"/>
          <cell r="S1400"/>
          <cell r="T1400"/>
          <cell r="U1400">
            <v>9</v>
          </cell>
          <cell r="V1400" t="str">
            <v>Run to Failure</v>
          </cell>
          <cell r="W1400" t="str">
            <v>do not use</v>
          </cell>
        </row>
        <row r="1401">
          <cell r="D1401" t="str">
            <v>MEM-PRO-010-XTR-1EX-4570</v>
          </cell>
          <cell r="E1401" t="str">
            <v>MSP-1ST EXT TO #4 OR #5 CENTRI 3WAY FV</v>
          </cell>
          <cell r="F1401" t="str">
            <v>shared systems</v>
          </cell>
          <cell r="G1401" t="str">
            <v>EXTRACTION</v>
          </cell>
          <cell r="H1401" t="str">
            <v>1ST EXTRACTION</v>
          </cell>
          <cell r="I1401" t="str">
            <v>Valve, Control Linear Motion</v>
          </cell>
          <cell r="J1401"/>
          <cell r="K1401"/>
          <cell r="L1401"/>
          <cell r="M1401"/>
          <cell r="N1401"/>
          <cell r="O1401"/>
          <cell r="P1401"/>
          <cell r="Q1401"/>
          <cell r="R1401"/>
          <cell r="S1401"/>
          <cell r="T1401"/>
          <cell r="U1401">
            <v>9</v>
          </cell>
          <cell r="V1401" t="str">
            <v>Run to Failure</v>
          </cell>
          <cell r="W1401"/>
        </row>
        <row r="1402">
          <cell r="D1402" t="str">
            <v>MEM-PRO-010-XTR-1EX-4571</v>
          </cell>
          <cell r="E1402" t="str">
            <v>MSP-1ST OR 2ND EXT TO #4 CENTRI 3WAY FV</v>
          </cell>
          <cell r="F1402" t="str">
            <v>shared systems</v>
          </cell>
          <cell r="G1402" t="str">
            <v>EXTRACTION</v>
          </cell>
          <cell r="H1402" t="str">
            <v>1ST EXTRACTION</v>
          </cell>
          <cell r="I1402" t="str">
            <v>Valve, Control Linear Motion</v>
          </cell>
          <cell r="J1402"/>
          <cell r="K1402"/>
          <cell r="L1402"/>
          <cell r="M1402"/>
          <cell r="N1402"/>
          <cell r="O1402"/>
          <cell r="P1402"/>
          <cell r="Q1402"/>
          <cell r="R1402"/>
          <cell r="S1402"/>
          <cell r="T1402"/>
          <cell r="U1402">
            <v>9</v>
          </cell>
          <cell r="V1402" t="str">
            <v>Run to Failure</v>
          </cell>
          <cell r="W1402"/>
        </row>
        <row r="1403">
          <cell r="D1403" t="str">
            <v>MEM-PRO-010-PKG-SBB-7027</v>
          </cell>
          <cell r="E1403" t="str">
            <v>MS2P-BB AUTO SAMPLER</v>
          </cell>
          <cell r="F1403" t="str">
            <v>shared systems</v>
          </cell>
          <cell r="G1403" t="str">
            <v>PACKAGING</v>
          </cell>
          <cell r="H1403" t="str">
            <v>SOUTH PLANT BIG BAG</v>
          </cell>
          <cell r="I1403" t="str">
            <v>Actuator, Linear</v>
          </cell>
          <cell r="J1403"/>
          <cell r="K1403"/>
          <cell r="L1403"/>
          <cell r="M1403"/>
          <cell r="N1403"/>
          <cell r="O1403"/>
          <cell r="P1403"/>
          <cell r="Q1403"/>
          <cell r="R1403"/>
          <cell r="S1403"/>
          <cell r="T1403"/>
          <cell r="U1403">
            <v>9</v>
          </cell>
          <cell r="V1403" t="str">
            <v>Run to Failure</v>
          </cell>
          <cell r="W1403"/>
        </row>
        <row r="1404">
          <cell r="D1404" t="str">
            <v>MEM-PRO-010-PKG-SBB-7031</v>
          </cell>
          <cell r="E1404" t="str">
            <v>MS2P-BB METAL DETECTOR SYSTEM</v>
          </cell>
          <cell r="F1404" t="str">
            <v>shared systems</v>
          </cell>
          <cell r="G1404" t="str">
            <v>PACKAGING</v>
          </cell>
          <cell r="H1404" t="str">
            <v>SOUTH PLANT BIG BAG</v>
          </cell>
          <cell r="I1404" t="str">
            <v>Detector</v>
          </cell>
          <cell r="J1404"/>
          <cell r="K1404"/>
          <cell r="L1404"/>
          <cell r="M1404"/>
          <cell r="N1404"/>
          <cell r="O1404"/>
          <cell r="P1404"/>
          <cell r="Q1404"/>
          <cell r="R1404"/>
          <cell r="S1404"/>
          <cell r="T1404" t="str">
            <v>12M MS2P BB METAL DETECTOR INSPECTION</v>
          </cell>
          <cell r="U1404">
            <v>8</v>
          </cell>
          <cell r="V1404" t="str">
            <v>Stratagy</v>
          </cell>
          <cell r="W1404">
            <v>6</v>
          </cell>
        </row>
        <row r="1405">
          <cell r="D1405" t="str">
            <v>MEM-PRO-010-PKG-SBB-7037</v>
          </cell>
          <cell r="E1405" t="str">
            <v>MS2P-BB PALLET DISPENSOR</v>
          </cell>
          <cell r="F1405" t="str">
            <v>shared systems</v>
          </cell>
          <cell r="G1405" t="str">
            <v>PACKAGING</v>
          </cell>
          <cell r="H1405" t="str">
            <v>SOUTH PLANT BIG BAG</v>
          </cell>
          <cell r="I1405"/>
          <cell r="J1405"/>
          <cell r="K1405"/>
          <cell r="L1405"/>
          <cell r="M1405"/>
          <cell r="N1405"/>
          <cell r="O1405"/>
          <cell r="P1405"/>
          <cell r="Q1405"/>
          <cell r="R1405"/>
          <cell r="S1405"/>
          <cell r="T1405"/>
          <cell r="U1405">
            <v>9</v>
          </cell>
          <cell r="V1405" t="str">
            <v>Run to Failure</v>
          </cell>
          <cell r="W1405"/>
        </row>
        <row r="1406">
          <cell r="D1406" t="str">
            <v>MEM-PRO-010-PKG-SBB-7041</v>
          </cell>
          <cell r="E1406" t="str">
            <v>MS2P-BB PACKER</v>
          </cell>
          <cell r="F1406" t="str">
            <v>shared systems</v>
          </cell>
          <cell r="G1406" t="str">
            <v>PACKAGING</v>
          </cell>
          <cell r="H1406" t="str">
            <v>SOUTH PLANT BIG BAG</v>
          </cell>
          <cell r="I1406" t="str">
            <v>Valve, Solenoid</v>
          </cell>
          <cell r="J1406"/>
          <cell r="K1406"/>
          <cell r="L1406"/>
          <cell r="M1406"/>
          <cell r="N1406"/>
          <cell r="O1406"/>
          <cell r="P1406"/>
          <cell r="Q1406"/>
          <cell r="R1406"/>
          <cell r="S1406"/>
          <cell r="T1406"/>
          <cell r="U1406">
            <v>9</v>
          </cell>
          <cell r="V1406" t="str">
            <v>Run to Failure</v>
          </cell>
          <cell r="W1406">
            <v>4</v>
          </cell>
        </row>
        <row r="1407">
          <cell r="D1407" t="str">
            <v>MEM-PRO-010-PKG-SBB-704103</v>
          </cell>
          <cell r="E1407" t="str">
            <v>BIG BAG INFLATOR</v>
          </cell>
          <cell r="F1407" t="str">
            <v>shared systems</v>
          </cell>
          <cell r="G1407" t="str">
            <v>PACKAGING</v>
          </cell>
          <cell r="H1407" t="str">
            <v>SOUTH PLANT BIG BAG</v>
          </cell>
          <cell r="I1407"/>
          <cell r="J1407"/>
          <cell r="K1407"/>
          <cell r="L1407"/>
          <cell r="M1407"/>
          <cell r="N1407"/>
          <cell r="O1407"/>
          <cell r="P1407"/>
          <cell r="Q1407"/>
          <cell r="R1407"/>
          <cell r="S1407"/>
          <cell r="T1407"/>
          <cell r="U1407">
            <v>9</v>
          </cell>
          <cell r="V1407" t="str">
            <v>Run to Failure</v>
          </cell>
          <cell r="W1407"/>
        </row>
        <row r="1408">
          <cell r="D1408" t="str">
            <v>MEM-PRO-010-PKG-SBB-704104</v>
          </cell>
          <cell r="E1408" t="str">
            <v>BIG BAG CUFF INFLATOR</v>
          </cell>
          <cell r="F1408" t="str">
            <v>shared systems</v>
          </cell>
          <cell r="G1408" t="str">
            <v>PACKAGING</v>
          </cell>
          <cell r="H1408" t="str">
            <v>SOUTH PLANT BIG BAG</v>
          </cell>
          <cell r="I1408"/>
          <cell r="J1408"/>
          <cell r="K1408"/>
          <cell r="L1408"/>
          <cell r="M1408"/>
          <cell r="N1408"/>
          <cell r="O1408"/>
          <cell r="P1408"/>
          <cell r="Q1408"/>
          <cell r="R1408"/>
          <cell r="S1408"/>
          <cell r="T1408"/>
          <cell r="U1408">
            <v>9</v>
          </cell>
          <cell r="V1408" t="str">
            <v>Run to Failure</v>
          </cell>
          <cell r="W1408">
            <v>1</v>
          </cell>
        </row>
        <row r="1409">
          <cell r="D1409" t="str">
            <v>MEM-PRO-010-PKG-SBB-7042</v>
          </cell>
          <cell r="E1409" t="str">
            <v>MS2P-BB VIBRATOR</v>
          </cell>
          <cell r="F1409" t="str">
            <v>shared systems</v>
          </cell>
          <cell r="G1409" t="str">
            <v>PACKAGING</v>
          </cell>
          <cell r="H1409" t="str">
            <v>SOUTH PLANT BIG BAG</v>
          </cell>
          <cell r="I1409"/>
          <cell r="J1409"/>
          <cell r="K1409"/>
          <cell r="L1409"/>
          <cell r="M1409"/>
          <cell r="N1409"/>
          <cell r="O1409"/>
          <cell r="P1409"/>
          <cell r="Q1409"/>
          <cell r="R1409"/>
          <cell r="S1409"/>
          <cell r="T1409"/>
          <cell r="U1409">
            <v>9</v>
          </cell>
          <cell r="V1409" t="str">
            <v>Run to Failure</v>
          </cell>
          <cell r="W1409"/>
        </row>
        <row r="1410">
          <cell r="D1410" t="str">
            <v>MEM-PRO-010-PKG-SBB-8300</v>
          </cell>
          <cell r="E1410" t="str">
            <v>MS2P-BIG BAG SURGE BIN</v>
          </cell>
          <cell r="F1410" t="str">
            <v>shared systems</v>
          </cell>
          <cell r="G1410" t="str">
            <v>PACKAGING</v>
          </cell>
          <cell r="H1410" t="str">
            <v>SOUTH PLANT BIG BAG</v>
          </cell>
          <cell r="I1410" t="str">
            <v>Level Transmitter, Capacit-RF</v>
          </cell>
          <cell r="J1410"/>
          <cell r="K1410"/>
          <cell r="L1410"/>
          <cell r="M1410"/>
          <cell r="N1410"/>
          <cell r="O1410"/>
          <cell r="P1410"/>
          <cell r="Q1410"/>
          <cell r="R1410"/>
          <cell r="S1410"/>
          <cell r="T1410" t="str">
            <v>60 MTH PSM MECH RUPTURE DISC PM</v>
          </cell>
          <cell r="U1410">
            <v>8</v>
          </cell>
          <cell r="V1410" t="str">
            <v>Stratagy</v>
          </cell>
          <cell r="W1410"/>
        </row>
        <row r="1411">
          <cell r="D1411" t="str">
            <v>MEM-PRO-010-PKG-SBB-8301</v>
          </cell>
          <cell r="E1411" t="str">
            <v>MS2P-BIG BAG SURGE BIN VENT FILTER</v>
          </cell>
          <cell r="F1411" t="str">
            <v>shared systems</v>
          </cell>
          <cell r="G1411" t="str">
            <v>PACKAGING</v>
          </cell>
          <cell r="H1411" t="str">
            <v>SOUTH PLANT BIG BAG</v>
          </cell>
          <cell r="I1411" t="str">
            <v>Pressure Transmitter, Differnt</v>
          </cell>
          <cell r="J1411"/>
          <cell r="K1411"/>
          <cell r="L1411"/>
          <cell r="M1411"/>
          <cell r="N1411"/>
          <cell r="O1411"/>
          <cell r="P1411"/>
          <cell r="Q1411"/>
          <cell r="R1411"/>
          <cell r="S1411"/>
          <cell r="T1411" t="str">
            <v>60 MTH PSM MECH RUPTURE DISC PM</v>
          </cell>
          <cell r="U1411">
            <v>8</v>
          </cell>
          <cell r="V1411" t="str">
            <v>Stratagy</v>
          </cell>
          <cell r="W1411"/>
        </row>
        <row r="1412">
          <cell r="D1412" t="str">
            <v>MEM-PRO-010-PKG-SBB-8304</v>
          </cell>
          <cell r="E1412" t="str">
            <v>MS2P-BIG BAG METAL DETECTOR DIVERTER</v>
          </cell>
          <cell r="F1412" t="str">
            <v>shared systems</v>
          </cell>
          <cell r="G1412" t="str">
            <v>PACKAGING</v>
          </cell>
          <cell r="H1412" t="str">
            <v>SOUTH PLANT BIG BAG</v>
          </cell>
          <cell r="I1412" t="str">
            <v>Motor AC</v>
          </cell>
          <cell r="J1412"/>
          <cell r="K1412"/>
          <cell r="L1412"/>
          <cell r="M1412"/>
          <cell r="N1412"/>
          <cell r="O1412"/>
          <cell r="P1412"/>
          <cell r="Q1412"/>
          <cell r="R1412"/>
          <cell r="S1412"/>
          <cell r="T1412"/>
          <cell r="U1412">
            <v>9</v>
          </cell>
          <cell r="V1412" t="str">
            <v>Run to Failure</v>
          </cell>
          <cell r="W1412"/>
        </row>
        <row r="1413">
          <cell r="D1413" t="str">
            <v>MEM-PRO-010-RWS-SRW-3330</v>
          </cell>
          <cell r="E1413" t="str">
            <v>MSP-MSP REWORK 3-WAY CAUS ADJ TANK/DRAIN</v>
          </cell>
          <cell r="F1413" t="str">
            <v>shared systems</v>
          </cell>
          <cell r="G1413" t="str">
            <v>REWORK SYSTEMS</v>
          </cell>
          <cell r="H1413" t="str">
            <v>SOUTH PLANT REWORK</v>
          </cell>
          <cell r="I1413" t="str">
            <v>Valve, Control Linear Motion</v>
          </cell>
          <cell r="J1413"/>
          <cell r="K1413"/>
          <cell r="L1413"/>
          <cell r="M1413"/>
          <cell r="N1413"/>
          <cell r="O1413"/>
          <cell r="P1413"/>
          <cell r="Q1413"/>
          <cell r="R1413"/>
          <cell r="S1413"/>
          <cell r="T1413"/>
          <cell r="U1413">
            <v>9</v>
          </cell>
          <cell r="V1413" t="str">
            <v>Run to Failure</v>
          </cell>
          <cell r="W1413"/>
        </row>
        <row r="1414">
          <cell r="D1414" t="str">
            <v>MEM-PRO-010-RWS-SRW-4783</v>
          </cell>
          <cell r="E1414" t="str">
            <v>MSP-S. REWORK TRIPLE TUBE</v>
          </cell>
          <cell r="F1414" t="str">
            <v>shared systems</v>
          </cell>
          <cell r="G1414" t="str">
            <v>REWORK SYSTEMS</v>
          </cell>
          <cell r="H1414" t="str">
            <v>SOUTH PLANT REWORK</v>
          </cell>
          <cell r="I1414" t="str">
            <v>Piping, Process</v>
          </cell>
          <cell r="J1414"/>
          <cell r="K1414"/>
          <cell r="L1414"/>
          <cell r="M1414"/>
          <cell r="N1414"/>
          <cell r="O1414"/>
          <cell r="P1414"/>
          <cell r="Q1414"/>
          <cell r="R1414"/>
          <cell r="S1414"/>
          <cell r="T1414"/>
          <cell r="U1414">
            <v>9</v>
          </cell>
          <cell r="V1414" t="str">
            <v>Run to Failure</v>
          </cell>
          <cell r="W1414"/>
        </row>
        <row r="1415">
          <cell r="D1415" t="str">
            <v>MEM-PRO-010-RWS-SRW-4784</v>
          </cell>
          <cell r="E1415" t="str">
            <v>MSP-N REWORK TRIPLE TUBE</v>
          </cell>
          <cell r="F1415" t="str">
            <v>shared systems</v>
          </cell>
          <cell r="G1415" t="str">
            <v>REWORK SYSTEMS</v>
          </cell>
          <cell r="H1415" t="str">
            <v>SOUTH PLANT REWORK</v>
          </cell>
          <cell r="I1415" t="str">
            <v>Piping, Process</v>
          </cell>
          <cell r="J1415"/>
          <cell r="K1415"/>
          <cell r="L1415"/>
          <cell r="M1415"/>
          <cell r="N1415"/>
          <cell r="O1415"/>
          <cell r="P1415"/>
          <cell r="Q1415"/>
          <cell r="R1415"/>
          <cell r="S1415"/>
          <cell r="T1415"/>
          <cell r="U1415">
            <v>9</v>
          </cell>
          <cell r="V1415" t="str">
            <v>Run to Failure</v>
          </cell>
          <cell r="W1415"/>
        </row>
        <row r="1416">
          <cell r="D1416" t="str">
            <v>MEM-PRO-010-RWS-SRW-5201</v>
          </cell>
          <cell r="E1416" t="str">
            <v>MS2P-ISOLATE REWORK BAG DUMP STATION</v>
          </cell>
          <cell r="F1416" t="str">
            <v>shared systems</v>
          </cell>
          <cell r="G1416" t="str">
            <v>REWORK SYSTEMS</v>
          </cell>
          <cell r="H1416" t="str">
            <v>SOUTH PLANT REWORK</v>
          </cell>
          <cell r="I1416" t="str">
            <v>Controller</v>
          </cell>
          <cell r="J1416"/>
          <cell r="K1416"/>
          <cell r="L1416"/>
          <cell r="M1416"/>
          <cell r="N1416"/>
          <cell r="O1416"/>
          <cell r="P1416"/>
          <cell r="Q1416"/>
          <cell r="R1416"/>
          <cell r="S1416"/>
          <cell r="T1416"/>
          <cell r="U1416">
            <v>9</v>
          </cell>
          <cell r="V1416" t="str">
            <v>Run to Failure</v>
          </cell>
          <cell r="W1416"/>
        </row>
        <row r="1417">
          <cell r="D1417" t="str">
            <v>MEM-PRO-010-RWS-SRW-5216</v>
          </cell>
          <cell r="E1417" t="str">
            <v>MS2P-ISOLATE REWORK SURGE BIN</v>
          </cell>
          <cell r="F1417" t="str">
            <v>shared systems</v>
          </cell>
          <cell r="G1417" t="str">
            <v>REWORK SYSTEMS</v>
          </cell>
          <cell r="H1417" t="str">
            <v>SOUTH PLANT REWORK</v>
          </cell>
          <cell r="I1417" t="str">
            <v>Valve, Control Linear Motion</v>
          </cell>
          <cell r="J1417"/>
          <cell r="K1417"/>
          <cell r="L1417"/>
          <cell r="M1417"/>
          <cell r="N1417"/>
          <cell r="O1417"/>
          <cell r="P1417"/>
          <cell r="Q1417"/>
          <cell r="R1417"/>
          <cell r="S1417"/>
          <cell r="T1417" t="str">
            <v>60 MTH PSM MECH RUPTURE DISC PM</v>
          </cell>
          <cell r="U1417">
            <v>8</v>
          </cell>
          <cell r="V1417" t="str">
            <v>Stratagy</v>
          </cell>
          <cell r="W1417"/>
        </row>
        <row r="1418">
          <cell r="D1418" t="str">
            <v>MEM-PRO-010-RWS-SRW-5250</v>
          </cell>
          <cell r="E1418" t="str">
            <v>MS2P-BB REWORK BAG DUMP STATION</v>
          </cell>
          <cell r="F1418" t="str">
            <v>shared systems</v>
          </cell>
          <cell r="G1418" t="str">
            <v>REWORK SYSTEMS</v>
          </cell>
          <cell r="H1418" t="str">
            <v>SOUTH PLANT REWORK</v>
          </cell>
          <cell r="I1418" t="str">
            <v>Valve, Solenoid</v>
          </cell>
          <cell r="J1418"/>
          <cell r="K1418"/>
          <cell r="L1418"/>
          <cell r="M1418"/>
          <cell r="N1418"/>
          <cell r="O1418"/>
          <cell r="P1418"/>
          <cell r="Q1418"/>
          <cell r="R1418"/>
          <cell r="S1418"/>
          <cell r="T1418"/>
          <cell r="U1418">
            <v>9</v>
          </cell>
          <cell r="V1418" t="str">
            <v>Run to Failure</v>
          </cell>
          <cell r="W1418"/>
        </row>
        <row r="1419">
          <cell r="D1419" t="str">
            <v>MEM-PRO-010-RWS-SRW-5257</v>
          </cell>
          <cell r="E1419" t="str">
            <v>MS2P-BB REWORK SURGE BIN</v>
          </cell>
          <cell r="F1419" t="str">
            <v>shared systems</v>
          </cell>
          <cell r="G1419" t="str">
            <v>REWORK SYSTEMS</v>
          </cell>
          <cell r="H1419" t="str">
            <v>SOUTH PLANT REWORK</v>
          </cell>
          <cell r="I1419" t="str">
            <v>Level Switch, Capacitance/RF</v>
          </cell>
          <cell r="J1419"/>
          <cell r="K1419"/>
          <cell r="L1419"/>
          <cell r="M1419"/>
          <cell r="N1419"/>
          <cell r="O1419"/>
          <cell r="P1419"/>
          <cell r="Q1419"/>
          <cell r="R1419"/>
          <cell r="S1419"/>
          <cell r="T1419" t="str">
            <v>60 MTH PSM MECH RUPTURE DISC PM</v>
          </cell>
          <cell r="U1419">
            <v>8</v>
          </cell>
          <cell r="V1419" t="str">
            <v>Stratagy</v>
          </cell>
          <cell r="W1419"/>
        </row>
        <row r="1420">
          <cell r="D1420" t="str">
            <v>MEM-PRO-010-RWS-SRW-5531</v>
          </cell>
          <cell r="E1420" t="str">
            <v>MSP-WET REWORK BAG DUMP STATION</v>
          </cell>
          <cell r="F1420" t="str">
            <v>shared systems</v>
          </cell>
          <cell r="G1420" t="str">
            <v>REWORK SYSTEMS</v>
          </cell>
          <cell r="H1420" t="str">
            <v>SOUTH PLANT REWORK</v>
          </cell>
          <cell r="I1420" t="str">
            <v>Motor AC</v>
          </cell>
          <cell r="J1420"/>
          <cell r="K1420"/>
          <cell r="L1420"/>
          <cell r="M1420"/>
          <cell r="N1420"/>
          <cell r="O1420"/>
          <cell r="P1420"/>
          <cell r="Q1420"/>
          <cell r="R1420"/>
          <cell r="S1420"/>
          <cell r="T1420" t="str">
            <v>MSP REWORK BAG DUMP STATION BAG POPPER</v>
          </cell>
          <cell r="U1420">
            <v>8</v>
          </cell>
          <cell r="V1420" t="str">
            <v>Stratagy</v>
          </cell>
          <cell r="W1420"/>
        </row>
        <row r="1421">
          <cell r="D1421" t="str">
            <v>MEM-PRO-010-RWS-SRW-5535</v>
          </cell>
          <cell r="E1421" t="str">
            <v>MSP-WET REWORK LIQUIVERTER</v>
          </cell>
          <cell r="F1421" t="str">
            <v>shared systems</v>
          </cell>
          <cell r="G1421" t="str">
            <v>REWORK SYSTEMS</v>
          </cell>
          <cell r="H1421" t="str">
            <v>SOUTH PLANT REWORK</v>
          </cell>
          <cell r="I1421" t="str">
            <v>Motor Control Center</v>
          </cell>
          <cell r="J1421"/>
          <cell r="K1421"/>
          <cell r="L1421"/>
          <cell r="M1421"/>
          <cell r="N1421"/>
          <cell r="O1421"/>
          <cell r="P1421"/>
          <cell r="Q1421"/>
          <cell r="R1421"/>
          <cell r="S1421"/>
          <cell r="T1421"/>
          <cell r="U1421">
            <v>9</v>
          </cell>
          <cell r="V1421" t="str">
            <v>Run to Failure</v>
          </cell>
          <cell r="W1421"/>
        </row>
        <row r="1422">
          <cell r="D1422" t="str">
            <v>MEM-PRO-022-BLD-C8T-0552</v>
          </cell>
          <cell r="E1422" t="str">
            <v>MSS-CENTRAL 800T SILO ASP RUPTURE PANEL</v>
          </cell>
          <cell r="F1422" t="str">
            <v>flake unloading ans storage</v>
          </cell>
          <cell r="G1422" t="str">
            <v>Buildings, Grounds &amp; lights</v>
          </cell>
          <cell r="H1422" t="str">
            <v>CENTRAL 800 TON</v>
          </cell>
          <cell r="I1422" t="str">
            <v>Rupture Disc</v>
          </cell>
          <cell r="J1422"/>
          <cell r="K1422"/>
          <cell r="L1422"/>
          <cell r="M1422"/>
          <cell r="N1422"/>
          <cell r="O1422"/>
          <cell r="P1422"/>
          <cell r="Q1422"/>
          <cell r="R1422"/>
          <cell r="S1422"/>
          <cell r="T1422" t="str">
            <v>12 MTH PSM MECH RUPTURE PANEL PM</v>
          </cell>
          <cell r="U1422">
            <v>8</v>
          </cell>
          <cell r="V1422" t="str">
            <v>Stratagy</v>
          </cell>
          <cell r="W1422"/>
        </row>
        <row r="1423">
          <cell r="D1423" t="str">
            <v>MEM-PRO-022-BLD-TK1-0010</v>
          </cell>
          <cell r="E1423" t="str">
            <v>MSS-RAILROAD TRACK 1</v>
          </cell>
          <cell r="F1423" t="str">
            <v>flake unloading ans storage</v>
          </cell>
          <cell r="G1423" t="str">
            <v>Buildings, Grounds &amp; lights</v>
          </cell>
          <cell r="H1423" t="str">
            <v>TRACK 1</v>
          </cell>
          <cell r="I1423" t="str">
            <v>Knife</v>
          </cell>
          <cell r="J1423"/>
          <cell r="K1423"/>
          <cell r="L1423"/>
          <cell r="M1423"/>
          <cell r="N1423"/>
          <cell r="O1423"/>
          <cell r="P1423"/>
          <cell r="Q1423"/>
          <cell r="R1423"/>
          <cell r="S1423"/>
          <cell r="T1423"/>
          <cell r="U1423">
            <v>9</v>
          </cell>
          <cell r="V1423" t="str">
            <v>Run to Failure</v>
          </cell>
          <cell r="W1423"/>
        </row>
        <row r="1424">
          <cell r="D1424" t="str">
            <v>MEM-PRO-022-BLD-TK5-0050</v>
          </cell>
          <cell r="E1424" t="str">
            <v>MSS-RAILROAD TRACK 5</v>
          </cell>
          <cell r="F1424" t="str">
            <v>flake unloading ans storage</v>
          </cell>
          <cell r="G1424" t="str">
            <v>Buildings, Grounds &amp; lights</v>
          </cell>
          <cell r="H1424" t="str">
            <v>TRACK 5</v>
          </cell>
          <cell r="I1424" t="str">
            <v>Conveyor, Pneumatic</v>
          </cell>
          <cell r="J1424"/>
          <cell r="K1424"/>
          <cell r="L1424"/>
          <cell r="M1424"/>
          <cell r="N1424"/>
          <cell r="O1424"/>
          <cell r="P1424"/>
          <cell r="Q1424"/>
          <cell r="R1424"/>
          <cell r="S1424"/>
          <cell r="T1424"/>
          <cell r="U1424">
            <v>9</v>
          </cell>
          <cell r="V1424" t="str">
            <v>Run to Failure</v>
          </cell>
          <cell r="W1424"/>
        </row>
        <row r="1425">
          <cell r="D1425" t="str">
            <v>MEM-PRO-022-BLD-TK6-0060</v>
          </cell>
          <cell r="E1425" t="str">
            <v>MSS-RAILROAD TRACK 6</v>
          </cell>
          <cell r="F1425" t="str">
            <v>flake unloading ans storage</v>
          </cell>
          <cell r="G1425" t="str">
            <v>Buildings, Grounds &amp; lights</v>
          </cell>
          <cell r="H1425" t="str">
            <v>TRACK 6</v>
          </cell>
          <cell r="I1425"/>
          <cell r="J1425"/>
          <cell r="K1425"/>
          <cell r="L1425"/>
          <cell r="M1425"/>
          <cell r="N1425"/>
          <cell r="O1425"/>
          <cell r="P1425"/>
          <cell r="Q1425"/>
          <cell r="R1425"/>
          <cell r="S1425"/>
          <cell r="T1425"/>
          <cell r="U1425">
            <v>9</v>
          </cell>
          <cell r="V1425" t="str">
            <v>Run to Failure</v>
          </cell>
          <cell r="W1425"/>
        </row>
        <row r="1426">
          <cell r="D1426" t="str">
            <v>MEM-PRO-022-BLD-TK7-0070</v>
          </cell>
          <cell r="E1426" t="str">
            <v>MSS-RAILROAD TRACK 7</v>
          </cell>
          <cell r="F1426" t="str">
            <v>flake unloading ans storage</v>
          </cell>
          <cell r="G1426" t="str">
            <v>Buildings, Grounds &amp; lights</v>
          </cell>
          <cell r="H1426" t="str">
            <v>TRACK 7</v>
          </cell>
          <cell r="I1426"/>
          <cell r="J1426"/>
          <cell r="K1426"/>
          <cell r="L1426"/>
          <cell r="M1426"/>
          <cell r="N1426"/>
          <cell r="O1426"/>
          <cell r="P1426"/>
          <cell r="Q1426"/>
          <cell r="R1426"/>
          <cell r="S1426"/>
          <cell r="T1426"/>
          <cell r="U1426">
            <v>9</v>
          </cell>
          <cell r="V1426" t="str">
            <v>Run to Failure</v>
          </cell>
          <cell r="W1426"/>
        </row>
        <row r="1427">
          <cell r="D1427" t="str">
            <v>MEM-PRO-022-BLD-TK8-0080</v>
          </cell>
          <cell r="E1427" t="str">
            <v>MSS-RAILROAD TRACK 8</v>
          </cell>
          <cell r="F1427" t="str">
            <v>flake unloading ans storage</v>
          </cell>
          <cell r="G1427" t="str">
            <v>Buildings, Grounds &amp; lights</v>
          </cell>
          <cell r="H1427" t="str">
            <v>TRACK 8</v>
          </cell>
          <cell r="I1427"/>
          <cell r="J1427"/>
          <cell r="K1427"/>
          <cell r="L1427"/>
          <cell r="M1427"/>
          <cell r="N1427"/>
          <cell r="O1427"/>
          <cell r="P1427"/>
          <cell r="Q1427"/>
          <cell r="R1427"/>
          <cell r="S1427"/>
          <cell r="T1427"/>
          <cell r="U1427">
            <v>9</v>
          </cell>
          <cell r="V1427" t="str">
            <v>Run to Failure</v>
          </cell>
          <cell r="W1427"/>
        </row>
        <row r="1428">
          <cell r="D1428" t="str">
            <v>MEM-PRO-022-BLD-W8T-0551</v>
          </cell>
          <cell r="E1428" t="str">
            <v>MSS-WEST 800T SILO ASP RUPTURE PANEL</v>
          </cell>
          <cell r="F1428" t="str">
            <v>flake unloading ans storage</v>
          </cell>
          <cell r="G1428" t="str">
            <v>Buildings, Grounds &amp; lights</v>
          </cell>
          <cell r="H1428" t="str">
            <v>WEST 800 TON</v>
          </cell>
          <cell r="I1428" t="str">
            <v>Rupture Disc</v>
          </cell>
          <cell r="J1428"/>
          <cell r="K1428"/>
          <cell r="L1428"/>
          <cell r="M1428"/>
          <cell r="N1428"/>
          <cell r="O1428"/>
          <cell r="P1428"/>
          <cell r="Q1428"/>
          <cell r="R1428"/>
          <cell r="S1428"/>
          <cell r="T1428" t="str">
            <v>12 MTH PSM MECH RUPTURE PANEL PM</v>
          </cell>
          <cell r="U1428">
            <v>8</v>
          </cell>
          <cell r="V1428" t="str">
            <v>Stratagy</v>
          </cell>
          <cell r="W1428"/>
        </row>
        <row r="1429">
          <cell r="D1429" t="str">
            <v>MEM-PRO-022-STS-C8T-5001</v>
          </cell>
          <cell r="E1429" t="str">
            <v>MSS-CENTRAL 800T BIN</v>
          </cell>
          <cell r="F1429" t="str">
            <v>flake unloading ans storage</v>
          </cell>
          <cell r="G1429" t="str">
            <v>STORAGE SYSTEMS</v>
          </cell>
          <cell r="H1429" t="str">
            <v>CENTRAL 800 TON</v>
          </cell>
          <cell r="I1429" t="str">
            <v>Bin</v>
          </cell>
          <cell r="J1429"/>
          <cell r="K1429"/>
          <cell r="L1429"/>
          <cell r="M1429"/>
          <cell r="N1429"/>
          <cell r="O1429"/>
          <cell r="P1429"/>
          <cell r="Q1429"/>
          <cell r="R1429"/>
          <cell r="S1429"/>
          <cell r="T1429" t="str">
            <v>12-MTH I/E MSS DWY W 800T BIN DP</v>
          </cell>
          <cell r="U1429">
            <v>8</v>
          </cell>
          <cell r="V1429" t="str">
            <v>Stratagy</v>
          </cell>
          <cell r="W1429"/>
        </row>
        <row r="1430">
          <cell r="D1430" t="str">
            <v>MEM-PRO-022-STS-C8T-5004</v>
          </cell>
          <cell r="E1430" t="str">
            <v>MSS-CENTRAL 800T BIN LIVE BOTTOM</v>
          </cell>
          <cell r="F1430" t="str">
            <v>flake unloading ans storage</v>
          </cell>
          <cell r="G1430" t="str">
            <v>STORAGE SYSTEMS</v>
          </cell>
          <cell r="H1430" t="str">
            <v>CENTRAL 800 TON</v>
          </cell>
          <cell r="I1430" t="str">
            <v>Motor AC</v>
          </cell>
          <cell r="J1430"/>
          <cell r="K1430"/>
          <cell r="L1430"/>
          <cell r="M1430"/>
          <cell r="N1430"/>
          <cell r="O1430"/>
          <cell r="P1430"/>
          <cell r="Q1430"/>
          <cell r="R1430"/>
          <cell r="S1430"/>
          <cell r="T1430"/>
          <cell r="U1430">
            <v>9</v>
          </cell>
          <cell r="V1430" t="str">
            <v>Run to Failure</v>
          </cell>
          <cell r="W1430"/>
        </row>
        <row r="1431">
          <cell r="D1431" t="str">
            <v>MEM-PRO-022-STS-C8T-5015</v>
          </cell>
          <cell r="E1431" t="str">
            <v>MSS-800T SILO DISCH DUST COLLECTOR</v>
          </cell>
          <cell r="F1431" t="str">
            <v>flake unloading ans storage</v>
          </cell>
          <cell r="G1431" t="str">
            <v>STORAGE SYSTEMS</v>
          </cell>
          <cell r="H1431" t="str">
            <v>CENTRAL 800 TON</v>
          </cell>
          <cell r="I1431" t="str">
            <v>Motor AC</v>
          </cell>
          <cell r="J1431"/>
          <cell r="K1431"/>
          <cell r="L1431"/>
          <cell r="M1431"/>
          <cell r="N1431"/>
          <cell r="O1431"/>
          <cell r="P1431"/>
          <cell r="Q1431"/>
          <cell r="R1431"/>
          <cell r="S1431"/>
          <cell r="T1431"/>
          <cell r="U1431">
            <v>9</v>
          </cell>
          <cell r="V1431" t="str">
            <v>Run to Failure</v>
          </cell>
          <cell r="W1431"/>
        </row>
        <row r="1432">
          <cell r="D1432" t="str">
            <v>MEM-PRO-022-STS-E8T-5003</v>
          </cell>
          <cell r="E1432" t="str">
            <v>MSS-E 800T BIN</v>
          </cell>
          <cell r="F1432" t="str">
            <v>flake unloading ans storage</v>
          </cell>
          <cell r="G1432" t="str">
            <v>STORAGE SYSTEMS</v>
          </cell>
          <cell r="H1432" t="str">
            <v>EAST 800 TON</v>
          </cell>
          <cell r="I1432" t="str">
            <v>Bin</v>
          </cell>
          <cell r="J1432"/>
          <cell r="K1432"/>
          <cell r="L1432"/>
          <cell r="M1432"/>
          <cell r="N1432"/>
          <cell r="O1432"/>
          <cell r="P1432"/>
          <cell r="Q1432"/>
          <cell r="R1432"/>
          <cell r="S1432"/>
          <cell r="T1432" t="str">
            <v>12/MTH I/E MSS DWY E 800T BIN DP</v>
          </cell>
          <cell r="U1432">
            <v>8</v>
          </cell>
          <cell r="V1432" t="str">
            <v>Stratagy</v>
          </cell>
          <cell r="W1432"/>
        </row>
        <row r="1433">
          <cell r="D1433" t="str">
            <v>MEM-PRO-022-STS-E8T-5006</v>
          </cell>
          <cell r="E1433" t="str">
            <v>MSS-E 800T BIN LIVE BOTTOM</v>
          </cell>
          <cell r="F1433" t="str">
            <v>flake unloading ans storage</v>
          </cell>
          <cell r="G1433" t="str">
            <v>STORAGE SYSTEMS</v>
          </cell>
          <cell r="H1433" t="str">
            <v>EAST 800 TON</v>
          </cell>
          <cell r="I1433" t="str">
            <v>Conveyor, Vibrating</v>
          </cell>
          <cell r="J1433"/>
          <cell r="K1433"/>
          <cell r="L1433"/>
          <cell r="M1433"/>
          <cell r="N1433"/>
          <cell r="O1433"/>
          <cell r="P1433"/>
          <cell r="Q1433"/>
          <cell r="R1433"/>
          <cell r="S1433"/>
          <cell r="T1433"/>
          <cell r="U1433">
            <v>9</v>
          </cell>
          <cell r="V1433" t="str">
            <v>Run to Failure</v>
          </cell>
          <cell r="W1433"/>
        </row>
        <row r="1434">
          <cell r="D1434" t="str">
            <v>MEM-PRO-026-STS-NES-9221</v>
          </cell>
          <cell r="E1434" t="str">
            <v>N. PLANT W.W. SAMPLE PUMP</v>
          </cell>
          <cell r="F1434" t="str">
            <v>sewer/water treatment</v>
          </cell>
          <cell r="G1434" t="str">
            <v>STORAGE SYSTEMS</v>
          </cell>
          <cell r="H1434" t="str">
            <v>NEUTRALIZATION SYSTEM</v>
          </cell>
          <cell r="I1434" t="str">
            <v>Flow Switch, Paddle</v>
          </cell>
          <cell r="J1434"/>
          <cell r="K1434"/>
          <cell r="L1434"/>
          <cell r="M1434"/>
          <cell r="N1434"/>
          <cell r="O1434"/>
          <cell r="P1434"/>
          <cell r="Q1434"/>
          <cell r="R1434"/>
          <cell r="S1434"/>
          <cell r="T1434"/>
          <cell r="U1434">
            <v>9</v>
          </cell>
          <cell r="V1434" t="str">
            <v>Run to Failure</v>
          </cell>
          <cell r="W1434"/>
        </row>
        <row r="1435">
          <cell r="D1435" t="str">
            <v>MEM-PRO-022-STS-E8T-5030</v>
          </cell>
          <cell r="E1435" t="str">
            <v>MSPG AB 800T  EMG ES-3</v>
          </cell>
          <cell r="F1435" t="str">
            <v>flake unloading ans storage</v>
          </cell>
          <cell r="G1435" t="str">
            <v>STORAGE SYSTEMS</v>
          </cell>
          <cell r="H1435" t="str">
            <v>EAST 800 TON</v>
          </cell>
          <cell r="I1435"/>
          <cell r="J1435"/>
          <cell r="K1435"/>
          <cell r="L1435"/>
          <cell r="M1435"/>
          <cell r="N1435"/>
          <cell r="O1435"/>
          <cell r="P1435"/>
          <cell r="Q1435"/>
          <cell r="R1435"/>
          <cell r="S1435"/>
          <cell r="T1435" t="str">
            <v>6-MTH I/E PM MSPG AB 800T  EMG ES-3</v>
          </cell>
          <cell r="U1435">
            <v>8</v>
          </cell>
          <cell r="V1435" t="str">
            <v>Stratagy</v>
          </cell>
          <cell r="W1435"/>
        </row>
        <row r="1436">
          <cell r="D1436" t="str">
            <v>MEM-PRO-022-STS-N3T-0660</v>
          </cell>
          <cell r="E1436" t="str">
            <v>MSS-NORTH 300 TON BIN</v>
          </cell>
          <cell r="F1436" t="str">
            <v>flake unloading ans storage</v>
          </cell>
          <cell r="G1436" t="str">
            <v>STORAGE SYSTEMS</v>
          </cell>
          <cell r="H1436" t="str">
            <v>NORTH 300 TON</v>
          </cell>
          <cell r="I1436" t="str">
            <v>Bag House</v>
          </cell>
          <cell r="J1436"/>
          <cell r="K1436"/>
          <cell r="L1436"/>
          <cell r="M1436"/>
          <cell r="N1436"/>
          <cell r="O1436"/>
          <cell r="P1436"/>
          <cell r="Q1436"/>
          <cell r="R1436"/>
          <cell r="S1436"/>
          <cell r="T1436" t="str">
            <v>NORTH 300T BAGPOPPER INSPECTION</v>
          </cell>
          <cell r="U1436">
            <v>8</v>
          </cell>
          <cell r="V1436" t="str">
            <v>Stratagy</v>
          </cell>
          <cell r="W1436"/>
        </row>
        <row r="1437">
          <cell r="D1437" t="str">
            <v>MEM-PRO-022-STS-N3T-3778</v>
          </cell>
          <cell r="E1437" t="str">
            <v>MSS-N 300T DISCH VIBRATING HOPPER</v>
          </cell>
          <cell r="F1437" t="str">
            <v>flake unloading ans storage</v>
          </cell>
          <cell r="G1437" t="str">
            <v>STORAGE SYSTEMS</v>
          </cell>
          <cell r="H1437" t="str">
            <v>NORTH 300 TON</v>
          </cell>
          <cell r="I1437"/>
          <cell r="J1437"/>
          <cell r="K1437"/>
          <cell r="L1437"/>
          <cell r="M1437"/>
          <cell r="N1437"/>
          <cell r="O1437"/>
          <cell r="P1437"/>
          <cell r="Q1437"/>
          <cell r="R1437"/>
          <cell r="S1437"/>
          <cell r="T1437"/>
          <cell r="U1437">
            <v>9</v>
          </cell>
          <cell r="V1437" t="str">
            <v>Run to Failure</v>
          </cell>
          <cell r="W1437"/>
        </row>
        <row r="1438">
          <cell r="D1438" t="str">
            <v>MEM-PRO-022-STS-S3T-0665</v>
          </cell>
          <cell r="E1438" t="str">
            <v>MSS-SOUTH 300 TON BIN</v>
          </cell>
          <cell r="F1438" t="str">
            <v>flake unloading ans storage</v>
          </cell>
          <cell r="G1438" t="str">
            <v>STORAGE SYSTEMS</v>
          </cell>
          <cell r="H1438" t="str">
            <v>SOUTH 300 TON</v>
          </cell>
          <cell r="I1438" t="str">
            <v>Bag House</v>
          </cell>
          <cell r="J1438"/>
          <cell r="K1438"/>
          <cell r="L1438"/>
          <cell r="M1438"/>
          <cell r="N1438"/>
          <cell r="O1438"/>
          <cell r="P1438"/>
          <cell r="Q1438"/>
          <cell r="R1438"/>
          <cell r="S1438"/>
          <cell r="T1438" t="str">
            <v>SOUTH 300T BAG POPPER INSPECTION</v>
          </cell>
          <cell r="U1438">
            <v>8</v>
          </cell>
          <cell r="V1438" t="str">
            <v>Stratagy</v>
          </cell>
          <cell r="W1438"/>
        </row>
        <row r="1439">
          <cell r="D1439" t="str">
            <v>MEM-PRO-022-STS-S3T-3777</v>
          </cell>
          <cell r="E1439" t="str">
            <v>MSS-S 300T DISCH VIBRATING HOPPER</v>
          </cell>
          <cell r="F1439" t="str">
            <v>flake unloading ans storage</v>
          </cell>
          <cell r="G1439" t="str">
            <v>STORAGE SYSTEMS</v>
          </cell>
          <cell r="H1439" t="str">
            <v>SOUTH 300 TON</v>
          </cell>
          <cell r="I1439" t="str">
            <v>Conveyor, Vibrating</v>
          </cell>
          <cell r="J1439"/>
          <cell r="K1439"/>
          <cell r="L1439"/>
          <cell r="M1439"/>
          <cell r="N1439"/>
          <cell r="O1439"/>
          <cell r="P1439"/>
          <cell r="Q1439"/>
          <cell r="R1439"/>
          <cell r="S1439"/>
          <cell r="T1439"/>
          <cell r="U1439">
            <v>9</v>
          </cell>
          <cell r="V1439" t="str">
            <v>Run to Failure</v>
          </cell>
          <cell r="W1439"/>
        </row>
        <row r="1440">
          <cell r="D1440" t="str">
            <v>MEM-PRO-022-STS-W8T-5002</v>
          </cell>
          <cell r="E1440" t="str">
            <v>MSS-W 800T BIN</v>
          </cell>
          <cell r="F1440" t="str">
            <v>flake unloading ans storage</v>
          </cell>
          <cell r="G1440" t="str">
            <v>STORAGE SYSTEMS</v>
          </cell>
          <cell r="H1440" t="str">
            <v>WEST 800 TON</v>
          </cell>
          <cell r="I1440" t="str">
            <v>Tank</v>
          </cell>
          <cell r="J1440"/>
          <cell r="K1440"/>
          <cell r="L1440"/>
          <cell r="M1440"/>
          <cell r="N1440"/>
          <cell r="O1440"/>
          <cell r="P1440"/>
          <cell r="Q1440"/>
          <cell r="R1440"/>
          <cell r="S1440"/>
          <cell r="T1440" t="str">
            <v>18M I/E MSS DWY CTR 800T BIN DP</v>
          </cell>
          <cell r="U1440">
            <v>8</v>
          </cell>
          <cell r="V1440" t="str">
            <v>Stratagy</v>
          </cell>
          <cell r="W1440"/>
        </row>
        <row r="1441">
          <cell r="D1441" t="str">
            <v>MEM-PRO-022-STS-W8T-5005</v>
          </cell>
          <cell r="E1441" t="str">
            <v>MSS-W 800T BIN LIVE BOTTOM</v>
          </cell>
          <cell r="F1441" t="str">
            <v>flake unloading ans storage</v>
          </cell>
          <cell r="G1441" t="str">
            <v>STORAGE SYSTEMS</v>
          </cell>
          <cell r="H1441" t="str">
            <v>WEST 800 TON</v>
          </cell>
          <cell r="I1441" t="str">
            <v>Conveyor, Vibrating</v>
          </cell>
          <cell r="J1441"/>
          <cell r="K1441"/>
          <cell r="L1441"/>
          <cell r="M1441"/>
          <cell r="N1441"/>
          <cell r="O1441"/>
          <cell r="P1441"/>
          <cell r="Q1441"/>
          <cell r="R1441"/>
          <cell r="S1441"/>
          <cell r="T1441"/>
          <cell r="U1441">
            <v>9</v>
          </cell>
          <cell r="V1441" t="str">
            <v>Run to Failure</v>
          </cell>
          <cell r="W1441"/>
        </row>
        <row r="1442">
          <cell r="D1442" t="str">
            <v>MEM-PRO-022-STS-W8T-5008</v>
          </cell>
          <cell r="E1442" t="str">
            <v>MSS-W 800T BIN DISCH ROTARY VALVE</v>
          </cell>
          <cell r="F1442" t="str">
            <v>flake unloading ans storage</v>
          </cell>
          <cell r="G1442" t="str">
            <v>STORAGE SYSTEMS</v>
          </cell>
          <cell r="H1442" t="str">
            <v>WEST 800 TON</v>
          </cell>
          <cell r="I1442" t="str">
            <v>Motor Control Center</v>
          </cell>
          <cell r="J1442"/>
          <cell r="K1442"/>
          <cell r="L1442"/>
          <cell r="M1442"/>
          <cell r="N1442"/>
          <cell r="O1442"/>
          <cell r="P1442"/>
          <cell r="Q1442"/>
          <cell r="R1442"/>
          <cell r="S1442"/>
          <cell r="T1442"/>
          <cell r="U1442">
            <v>9</v>
          </cell>
          <cell r="V1442" t="str">
            <v>Run to Failure</v>
          </cell>
          <cell r="W1442"/>
        </row>
        <row r="1443">
          <cell r="D1443" t="str">
            <v>MEM-PRO-022-UNL-TK1-0110</v>
          </cell>
          <cell r="E1443" t="str">
            <v>DDC  TRAILER JACK STANDS</v>
          </cell>
          <cell r="F1443" t="str">
            <v>flake unloading ans storage</v>
          </cell>
          <cell r="G1443" t="str">
            <v>OLD UNLOADING</v>
          </cell>
          <cell r="H1443" t="str">
            <v>TRACK 1</v>
          </cell>
          <cell r="I1443"/>
          <cell r="J1443"/>
          <cell r="K1443"/>
          <cell r="L1443"/>
          <cell r="M1443"/>
          <cell r="N1443"/>
          <cell r="O1443"/>
          <cell r="P1443"/>
          <cell r="Q1443"/>
          <cell r="R1443"/>
          <cell r="S1443"/>
          <cell r="T1443"/>
          <cell r="U1443">
            <v>9</v>
          </cell>
          <cell r="V1443" t="str">
            <v>Run to Failure</v>
          </cell>
          <cell r="W1443" t="str">
            <v>do not have</v>
          </cell>
        </row>
        <row r="1444">
          <cell r="D1444" t="str">
            <v>MEM-PRO-022-UNL-TK1-0666</v>
          </cell>
          <cell r="E1444" t="str">
            <v>MSS-P3 FLAKE BIN DIVERT VALVE</v>
          </cell>
          <cell r="F1444" t="str">
            <v>flake unloading ans storage</v>
          </cell>
          <cell r="G1444" t="str">
            <v>OLD UNLOADING</v>
          </cell>
          <cell r="H1444" t="str">
            <v>TRACK 1</v>
          </cell>
          <cell r="I1444" t="str">
            <v>Valve, Control Linear Motion</v>
          </cell>
          <cell r="J1444"/>
          <cell r="K1444"/>
          <cell r="L1444"/>
          <cell r="M1444"/>
          <cell r="N1444"/>
          <cell r="O1444"/>
          <cell r="P1444"/>
          <cell r="Q1444"/>
          <cell r="R1444"/>
          <cell r="S1444"/>
          <cell r="T1444"/>
          <cell r="U1444">
            <v>9</v>
          </cell>
          <cell r="V1444" t="str">
            <v>Run to Failure</v>
          </cell>
          <cell r="W1444"/>
        </row>
        <row r="1445">
          <cell r="D1445" t="str">
            <v>MEM-PRO-022-UNL-TK1-0668</v>
          </cell>
          <cell r="E1445" t="str">
            <v>MSS-300T BIN OR P3 FLAKE BIN DIVERT VALV</v>
          </cell>
          <cell r="F1445" t="str">
            <v>flake unloading ans storage</v>
          </cell>
          <cell r="G1445" t="str">
            <v>OLD UNLOADING</v>
          </cell>
          <cell r="H1445" t="str">
            <v>TRACK 1</v>
          </cell>
          <cell r="I1445" t="str">
            <v>Pressure Switch</v>
          </cell>
          <cell r="J1445"/>
          <cell r="K1445"/>
          <cell r="L1445"/>
          <cell r="M1445"/>
          <cell r="N1445"/>
          <cell r="O1445"/>
          <cell r="P1445"/>
          <cell r="Q1445"/>
          <cell r="R1445"/>
          <cell r="S1445"/>
          <cell r="T1445"/>
          <cell r="U1445">
            <v>9</v>
          </cell>
          <cell r="V1445" t="str">
            <v>Run to Failure</v>
          </cell>
          <cell r="W1445"/>
        </row>
        <row r="1446">
          <cell r="D1446" t="str">
            <v>MEM-PRO-022-UNL-TK1-0674</v>
          </cell>
          <cell r="E1446" t="str">
            <v>MSS-TRACK 1 UNLOADING RECEIVER</v>
          </cell>
          <cell r="F1446" t="str">
            <v>flake unloading ans storage</v>
          </cell>
          <cell r="G1446" t="str">
            <v>OLD UNLOADING</v>
          </cell>
          <cell r="H1446" t="str">
            <v>TRACK 1</v>
          </cell>
          <cell r="I1446" t="str">
            <v>Analyzer/Sensor, Opacity</v>
          </cell>
          <cell r="J1446"/>
          <cell r="K1446"/>
          <cell r="L1446"/>
          <cell r="M1446"/>
          <cell r="N1446"/>
          <cell r="O1446"/>
          <cell r="P1446"/>
          <cell r="Q1446"/>
          <cell r="R1446"/>
          <cell r="S1446"/>
          <cell r="T1446"/>
          <cell r="U1446">
            <v>9</v>
          </cell>
          <cell r="V1446" t="str">
            <v>Run to Failure</v>
          </cell>
          <cell r="W1446"/>
        </row>
        <row r="1447">
          <cell r="D1447" t="str">
            <v>MEM-PRO-022-UNL-TK1-0986</v>
          </cell>
          <cell r="E1447" t="str">
            <v>MSS-TRK 1 FLK UNLOAD BOOTLIFT SYS #1</v>
          </cell>
          <cell r="F1447" t="str">
            <v>flake unloading ans storage</v>
          </cell>
          <cell r="G1447" t="str">
            <v>OLD UNLOADING</v>
          </cell>
          <cell r="H1447" t="str">
            <v>TRACK 1</v>
          </cell>
          <cell r="I1447" t="str">
            <v>Pressure Switch</v>
          </cell>
          <cell r="J1447"/>
          <cell r="K1447"/>
          <cell r="L1447"/>
          <cell r="M1447"/>
          <cell r="N1447"/>
          <cell r="O1447"/>
          <cell r="P1447"/>
          <cell r="Q1447"/>
          <cell r="R1447"/>
          <cell r="S1447"/>
          <cell r="T1447"/>
          <cell r="U1447">
            <v>9</v>
          </cell>
          <cell r="V1447" t="str">
            <v>Run to Failure</v>
          </cell>
          <cell r="W1447"/>
        </row>
        <row r="1448">
          <cell r="D1448" t="str">
            <v>MEM-PRO-022-UNL-TK1-0987</v>
          </cell>
          <cell r="E1448" t="str">
            <v>MSS-TRK 1 FLK UNLOAD BOOTLIFT SYS #2</v>
          </cell>
          <cell r="F1448" t="str">
            <v>flake unloading ans storage</v>
          </cell>
          <cell r="G1448" t="str">
            <v>OLD UNLOADING</v>
          </cell>
          <cell r="H1448" t="str">
            <v>TRACK 1</v>
          </cell>
          <cell r="I1448" t="str">
            <v>Pressure Switch</v>
          </cell>
          <cell r="J1448"/>
          <cell r="K1448"/>
          <cell r="L1448"/>
          <cell r="M1448"/>
          <cell r="N1448"/>
          <cell r="O1448"/>
          <cell r="P1448"/>
          <cell r="Q1448"/>
          <cell r="R1448"/>
          <cell r="S1448"/>
          <cell r="T1448"/>
          <cell r="U1448">
            <v>9</v>
          </cell>
          <cell r="V1448" t="str">
            <v>Run to Failure</v>
          </cell>
          <cell r="W1448"/>
        </row>
        <row r="1449">
          <cell r="D1449" t="str">
            <v>MEM-PRO-022-UNL-TK1-0988</v>
          </cell>
          <cell r="E1449" t="str">
            <v>MSS-TRK 1 FLK UNLOAD BOOTLIFT SYS #3</v>
          </cell>
          <cell r="F1449" t="str">
            <v>flake unloading ans storage</v>
          </cell>
          <cell r="G1449" t="str">
            <v>OLD UNLOADING</v>
          </cell>
          <cell r="H1449" t="str">
            <v>TRACK 1</v>
          </cell>
          <cell r="I1449" t="str">
            <v>Pressure Switch</v>
          </cell>
          <cell r="J1449"/>
          <cell r="K1449"/>
          <cell r="L1449"/>
          <cell r="M1449"/>
          <cell r="N1449"/>
          <cell r="O1449"/>
          <cell r="P1449"/>
          <cell r="Q1449"/>
          <cell r="R1449"/>
          <cell r="S1449"/>
          <cell r="T1449"/>
          <cell r="U1449">
            <v>9</v>
          </cell>
          <cell r="V1449" t="str">
            <v>Run to Failure</v>
          </cell>
          <cell r="W1449"/>
        </row>
        <row r="1450">
          <cell r="D1450" t="str">
            <v>MEM-PRO-022-UNL-TK1-0989</v>
          </cell>
          <cell r="E1450" t="str">
            <v>MSS-TRK 1 FLK UNLOAD BOOTLIFT SYS #4</v>
          </cell>
          <cell r="F1450" t="str">
            <v>flake unloading ans storage</v>
          </cell>
          <cell r="G1450" t="str">
            <v>OLD UNLOADING</v>
          </cell>
          <cell r="H1450" t="str">
            <v>TRACK 1</v>
          </cell>
          <cell r="I1450" t="str">
            <v>Pressure Switch</v>
          </cell>
          <cell r="J1450"/>
          <cell r="K1450"/>
          <cell r="L1450"/>
          <cell r="M1450"/>
          <cell r="N1450"/>
          <cell r="O1450"/>
          <cell r="P1450"/>
          <cell r="Q1450"/>
          <cell r="R1450"/>
          <cell r="S1450"/>
          <cell r="T1450"/>
          <cell r="U1450">
            <v>9</v>
          </cell>
          <cell r="V1450" t="str">
            <v>Run to Failure</v>
          </cell>
          <cell r="W1450"/>
        </row>
        <row r="1451">
          <cell r="D1451" t="str">
            <v>MEM-PRO-022-UNL-TK1-0997</v>
          </cell>
          <cell r="E1451" t="str">
            <v>MSS-TRK 1 FLK UNLOAD DOWNSTREAM XMTR #1</v>
          </cell>
          <cell r="F1451" t="str">
            <v>flake unloading ans storage</v>
          </cell>
          <cell r="G1451" t="str">
            <v>OLD UNLOADING</v>
          </cell>
          <cell r="H1451" t="str">
            <v>TRACK 1</v>
          </cell>
          <cell r="I1451" t="str">
            <v>Pressure Transmitter</v>
          </cell>
          <cell r="J1451"/>
          <cell r="K1451"/>
          <cell r="L1451"/>
          <cell r="M1451"/>
          <cell r="N1451"/>
          <cell r="O1451"/>
          <cell r="P1451"/>
          <cell r="Q1451"/>
          <cell r="R1451"/>
          <cell r="S1451"/>
          <cell r="T1451"/>
          <cell r="U1451">
            <v>9</v>
          </cell>
          <cell r="V1451" t="str">
            <v>Run to Failure</v>
          </cell>
          <cell r="W1451"/>
        </row>
        <row r="1452">
          <cell r="D1452" t="str">
            <v>MEM-PRO-022-UNL-TK1-0998</v>
          </cell>
          <cell r="E1452" t="str">
            <v>MSS-TRK 1 FLK UNLOAD UPSTREAM XMTR #2</v>
          </cell>
          <cell r="F1452" t="str">
            <v>flake unloading ans storage</v>
          </cell>
          <cell r="G1452" t="str">
            <v>OLD UNLOADING</v>
          </cell>
          <cell r="H1452" t="str">
            <v>TRACK 1</v>
          </cell>
          <cell r="I1452" t="str">
            <v>Pressure Transmitter</v>
          </cell>
          <cell r="J1452"/>
          <cell r="K1452"/>
          <cell r="L1452"/>
          <cell r="M1452"/>
          <cell r="N1452"/>
          <cell r="O1452"/>
          <cell r="P1452"/>
          <cell r="Q1452"/>
          <cell r="R1452"/>
          <cell r="S1452"/>
          <cell r="T1452"/>
          <cell r="U1452">
            <v>9</v>
          </cell>
          <cell r="V1452" t="str">
            <v>Run to Failure</v>
          </cell>
          <cell r="W1452"/>
        </row>
        <row r="1453">
          <cell r="D1453" t="str">
            <v>MEM-PRO-022-UNL-TK1-1000</v>
          </cell>
          <cell r="E1453" t="str">
            <v>MSS-FLAKE UNLOADING RAILCAR OPENER</v>
          </cell>
          <cell r="F1453" t="str">
            <v>flake unloading ans storage</v>
          </cell>
          <cell r="G1453" t="str">
            <v>OLD UNLOADING</v>
          </cell>
          <cell r="H1453" t="str">
            <v>TRACK 1</v>
          </cell>
          <cell r="I1453" t="str">
            <v>Hose, Flexible</v>
          </cell>
          <cell r="J1453"/>
          <cell r="K1453"/>
          <cell r="L1453"/>
          <cell r="M1453"/>
          <cell r="N1453"/>
          <cell r="O1453"/>
          <cell r="P1453"/>
          <cell r="Q1453"/>
          <cell r="R1453"/>
          <cell r="S1453"/>
          <cell r="T1453"/>
          <cell r="U1453">
            <v>9</v>
          </cell>
          <cell r="V1453" t="str">
            <v>Run to Failure</v>
          </cell>
          <cell r="W1453"/>
        </row>
        <row r="1454">
          <cell r="D1454" t="str">
            <v>MEM-PRO-022-UNL-TK1-5013</v>
          </cell>
          <cell r="E1454" t="str">
            <v>MSS-TRACK 1 TO CENT/EAST 800T DIVERT</v>
          </cell>
          <cell r="F1454" t="str">
            <v>flake unloading ans storage</v>
          </cell>
          <cell r="G1454" t="str">
            <v>OLD UNLOADING</v>
          </cell>
          <cell r="H1454" t="str">
            <v>TRACK 1</v>
          </cell>
          <cell r="I1454" t="str">
            <v>Valve, Control Linear Motion</v>
          </cell>
          <cell r="J1454"/>
          <cell r="K1454"/>
          <cell r="L1454"/>
          <cell r="M1454"/>
          <cell r="N1454"/>
          <cell r="O1454"/>
          <cell r="P1454"/>
          <cell r="Q1454"/>
          <cell r="R1454"/>
          <cell r="S1454"/>
          <cell r="T1454"/>
          <cell r="U1454">
            <v>9</v>
          </cell>
          <cell r="V1454" t="str">
            <v>Run to Failure</v>
          </cell>
          <cell r="W1454"/>
        </row>
        <row r="1455">
          <cell r="D1455" t="str">
            <v>MEM-PRO-022-UNL-TK1-5048</v>
          </cell>
          <cell r="E1455" t="str">
            <v>MSS-TRACK 1 TO WEST/OTHER 800T DIVERT</v>
          </cell>
          <cell r="F1455" t="str">
            <v>flake unloading ans storage</v>
          </cell>
          <cell r="G1455" t="str">
            <v>OLD UNLOADING</v>
          </cell>
          <cell r="H1455" t="str">
            <v>TRACK 1</v>
          </cell>
          <cell r="I1455" t="str">
            <v>Valve, Control Linear Motion</v>
          </cell>
          <cell r="J1455"/>
          <cell r="K1455"/>
          <cell r="L1455"/>
          <cell r="M1455"/>
          <cell r="N1455"/>
          <cell r="O1455"/>
          <cell r="P1455"/>
          <cell r="Q1455"/>
          <cell r="R1455"/>
          <cell r="S1455"/>
          <cell r="T1455"/>
          <cell r="U1455">
            <v>9</v>
          </cell>
          <cell r="V1455" t="str">
            <v>Run to Failure</v>
          </cell>
          <cell r="W1455"/>
        </row>
        <row r="1456">
          <cell r="D1456" t="str">
            <v>MEM-PRO-022-UNL-TK1-5053</v>
          </cell>
          <cell r="E1456" t="str">
            <v>MSS-TRACK 1 TO 300/800T DIVERT SLIDEGATE</v>
          </cell>
          <cell r="F1456" t="str">
            <v>flake unloading ans storage</v>
          </cell>
          <cell r="G1456" t="str">
            <v>OLD UNLOADING</v>
          </cell>
          <cell r="H1456" t="str">
            <v>TRACK 1</v>
          </cell>
          <cell r="I1456" t="str">
            <v>Valve, Control Linear Motion</v>
          </cell>
          <cell r="J1456"/>
          <cell r="K1456"/>
          <cell r="L1456"/>
          <cell r="M1456"/>
          <cell r="N1456"/>
          <cell r="O1456"/>
          <cell r="P1456"/>
          <cell r="Q1456"/>
          <cell r="R1456"/>
          <cell r="S1456"/>
          <cell r="T1456"/>
          <cell r="U1456">
            <v>9</v>
          </cell>
          <cell r="V1456" t="str">
            <v>Run to Failure</v>
          </cell>
          <cell r="W1456"/>
        </row>
        <row r="1457">
          <cell r="D1457" t="str">
            <v>MEM-PRO-022-UNL-TK3-0901</v>
          </cell>
          <cell r="E1457" t="str">
            <v>MSS-RAILCAR UNLOADING PCV</v>
          </cell>
          <cell r="F1457" t="str">
            <v>flake unloading ans storage</v>
          </cell>
          <cell r="G1457" t="str">
            <v>OLD UNLOADING</v>
          </cell>
          <cell r="H1457" t="str">
            <v>TRACK 3</v>
          </cell>
          <cell r="I1457" t="str">
            <v>Valve, Control Linear Motion</v>
          </cell>
          <cell r="J1457"/>
          <cell r="K1457"/>
          <cell r="L1457"/>
          <cell r="M1457"/>
          <cell r="N1457"/>
          <cell r="O1457"/>
          <cell r="P1457"/>
          <cell r="Q1457"/>
          <cell r="R1457"/>
          <cell r="S1457"/>
          <cell r="T1457"/>
          <cell r="U1457">
            <v>9</v>
          </cell>
          <cell r="V1457" t="str">
            <v>Run to Failure</v>
          </cell>
          <cell r="W1457"/>
        </row>
        <row r="1458">
          <cell r="D1458" t="str">
            <v>MEM-PRO-022-UNL-TK3-0903</v>
          </cell>
          <cell r="E1458" t="str">
            <v>MSS-RAILCAR UNLOADING DRAIN STRAINER</v>
          </cell>
          <cell r="F1458" t="str">
            <v>flake unloading ans storage</v>
          </cell>
          <cell r="G1458" t="str">
            <v>OLD UNLOADING</v>
          </cell>
          <cell r="H1458" t="str">
            <v>TRACK 3</v>
          </cell>
          <cell r="I1458" t="str">
            <v>Strainer</v>
          </cell>
          <cell r="J1458"/>
          <cell r="K1458"/>
          <cell r="L1458"/>
          <cell r="M1458"/>
          <cell r="N1458"/>
          <cell r="O1458"/>
          <cell r="P1458"/>
          <cell r="Q1458"/>
          <cell r="R1458"/>
          <cell r="S1458"/>
          <cell r="T1458"/>
          <cell r="U1458">
            <v>9</v>
          </cell>
          <cell r="V1458" t="str">
            <v>Run to Failure</v>
          </cell>
          <cell r="W1458"/>
        </row>
        <row r="1459">
          <cell r="D1459" t="str">
            <v>MEM-PRO-022-UNL-TK5-5011</v>
          </cell>
          <cell r="E1459" t="str">
            <v>MSS-TRACK 5 TO EAST/OTHER 800T DIVERT</v>
          </cell>
          <cell r="F1459" t="str">
            <v>flake unloading ans storage</v>
          </cell>
          <cell r="G1459" t="str">
            <v>OLD UNLOADING</v>
          </cell>
          <cell r="H1459" t="str">
            <v>TRACK 5</v>
          </cell>
          <cell r="I1459" t="str">
            <v>Valve, Control Linear Motion</v>
          </cell>
          <cell r="J1459"/>
          <cell r="K1459"/>
          <cell r="L1459"/>
          <cell r="M1459"/>
          <cell r="N1459"/>
          <cell r="O1459"/>
          <cell r="P1459"/>
          <cell r="Q1459"/>
          <cell r="R1459"/>
          <cell r="S1459"/>
          <cell r="T1459"/>
          <cell r="U1459">
            <v>9</v>
          </cell>
          <cell r="V1459" t="str">
            <v>Run to Failure</v>
          </cell>
          <cell r="W1459"/>
        </row>
        <row r="1460">
          <cell r="D1460" t="str">
            <v>MEM-PRO-022-UNL-TK5-5012</v>
          </cell>
          <cell r="E1460" t="str">
            <v>MSS-TRACK 5 TO CENT/WEST 800T DIVERT</v>
          </cell>
          <cell r="F1460" t="str">
            <v>flake unloading ans storage</v>
          </cell>
          <cell r="G1460" t="str">
            <v>OLD UNLOADING</v>
          </cell>
          <cell r="H1460" t="str">
            <v>TRACK 5</v>
          </cell>
          <cell r="I1460" t="str">
            <v>Valve, Control Linear Motion</v>
          </cell>
          <cell r="J1460"/>
          <cell r="K1460"/>
          <cell r="L1460"/>
          <cell r="M1460"/>
          <cell r="N1460"/>
          <cell r="O1460"/>
          <cell r="P1460"/>
          <cell r="Q1460"/>
          <cell r="R1460"/>
          <cell r="S1460"/>
          <cell r="T1460"/>
          <cell r="U1460">
            <v>9</v>
          </cell>
          <cell r="V1460" t="str">
            <v>Run to Failure</v>
          </cell>
          <cell r="W1460"/>
        </row>
        <row r="1461">
          <cell r="D1461" t="str">
            <v>MEM-PRO-022-UTL-IAS-4122</v>
          </cell>
          <cell r="E1461" t="str">
            <v>MSS-60 HP 800T NORTH DESSICANT DRYER</v>
          </cell>
          <cell r="F1461" t="str">
            <v>flake unloading ans storage</v>
          </cell>
          <cell r="G1461" t="str">
            <v>UTILITIES</v>
          </cell>
          <cell r="H1461" t="str">
            <v>INSTRUMENT / COMPRESSED AIR SYSTEM</v>
          </cell>
          <cell r="I1461" t="str">
            <v>Dryer, Dessicant</v>
          </cell>
          <cell r="J1461"/>
          <cell r="K1461"/>
          <cell r="L1461"/>
          <cell r="M1461"/>
          <cell r="N1461"/>
          <cell r="O1461"/>
          <cell r="P1461"/>
          <cell r="Q1461"/>
          <cell r="R1461"/>
          <cell r="S1461"/>
          <cell r="T1461"/>
          <cell r="U1461">
            <v>9</v>
          </cell>
          <cell r="V1461" t="str">
            <v>Run to Failure</v>
          </cell>
          <cell r="W1461"/>
        </row>
        <row r="1462">
          <cell r="D1462" t="str">
            <v>MEM-PRO-022-UTL-IAS-4123</v>
          </cell>
          <cell r="E1462" t="str">
            <v>MSS-60 HP 800T AIR DRYER AFTER-FILTER</v>
          </cell>
          <cell r="F1462" t="str">
            <v>flake unloading ans storage</v>
          </cell>
          <cell r="G1462" t="str">
            <v>UTILITIES</v>
          </cell>
          <cell r="H1462" t="str">
            <v>INSTRUMENT / COMPRESSED AIR SYSTEM</v>
          </cell>
          <cell r="I1462" t="str">
            <v>Filter</v>
          </cell>
          <cell r="J1462"/>
          <cell r="K1462"/>
          <cell r="L1462"/>
          <cell r="M1462"/>
          <cell r="N1462"/>
          <cell r="O1462"/>
          <cell r="P1462"/>
          <cell r="Q1462"/>
          <cell r="R1462"/>
          <cell r="S1462"/>
          <cell r="T1462"/>
          <cell r="U1462">
            <v>9</v>
          </cell>
          <cell r="V1462" t="str">
            <v>Run to Failure</v>
          </cell>
          <cell r="W1462"/>
        </row>
        <row r="1463">
          <cell r="D1463" t="str">
            <v>MEM-PRO-023-BLD-TK3-0030</v>
          </cell>
          <cell r="E1463" t="str">
            <v>MSS-RAILROAD TRACK 3</v>
          </cell>
          <cell r="F1463" t="str">
            <v>chemical unloading and storage</v>
          </cell>
          <cell r="G1463" t="str">
            <v>Buildings, Grounds &amp; lights</v>
          </cell>
          <cell r="H1463" t="str">
            <v>TRACK 3</v>
          </cell>
          <cell r="I1463"/>
          <cell r="J1463"/>
          <cell r="K1463"/>
          <cell r="L1463"/>
          <cell r="M1463"/>
          <cell r="N1463"/>
          <cell r="O1463"/>
          <cell r="P1463"/>
          <cell r="Q1463"/>
          <cell r="R1463"/>
          <cell r="S1463"/>
          <cell r="T1463"/>
          <cell r="U1463">
            <v>9</v>
          </cell>
          <cell r="V1463" t="str">
            <v>Run to Failure</v>
          </cell>
          <cell r="W1463"/>
        </row>
        <row r="1464">
          <cell r="D1464" t="str">
            <v>MEM-PRO-023-BLD-TK4-0040</v>
          </cell>
          <cell r="E1464" t="str">
            <v>MSS-RAILROAD TRACK 4</v>
          </cell>
          <cell r="F1464" t="str">
            <v>chemical unloading and storage</v>
          </cell>
          <cell r="G1464" t="str">
            <v>Buildings, Grounds &amp; lights</v>
          </cell>
          <cell r="H1464" t="str">
            <v>TRACK 4</v>
          </cell>
          <cell r="I1464"/>
          <cell r="J1464"/>
          <cell r="K1464"/>
          <cell r="L1464"/>
          <cell r="M1464"/>
          <cell r="N1464"/>
          <cell r="O1464"/>
          <cell r="P1464"/>
          <cell r="Q1464"/>
          <cell r="R1464"/>
          <cell r="S1464"/>
          <cell r="T1464"/>
          <cell r="U1464">
            <v>9</v>
          </cell>
          <cell r="V1464" t="str">
            <v>Run to Failure</v>
          </cell>
          <cell r="W1464"/>
        </row>
        <row r="1465">
          <cell r="D1465" t="str">
            <v>MEM-PRO-023-BLD-TK4-0992</v>
          </cell>
          <cell r="E1465" t="str">
            <v>RAIL UNLOADING CHEMICAL MOAT</v>
          </cell>
          <cell r="F1465" t="str">
            <v>chemical unloading and storage</v>
          </cell>
          <cell r="G1465" t="str">
            <v>Buildings, Grounds &amp; lights</v>
          </cell>
          <cell r="H1465" t="str">
            <v>TRACK 4</v>
          </cell>
          <cell r="I1465"/>
          <cell r="J1465"/>
          <cell r="K1465"/>
          <cell r="L1465"/>
          <cell r="M1465"/>
          <cell r="N1465"/>
          <cell r="O1465"/>
          <cell r="P1465"/>
          <cell r="Q1465"/>
          <cell r="R1465"/>
          <cell r="S1465"/>
          <cell r="T1465" t="str">
            <v>12-MTH CONTAINMENT INSPECTION</v>
          </cell>
          <cell r="U1465">
            <v>8</v>
          </cell>
          <cell r="V1465" t="str">
            <v>Stratagy</v>
          </cell>
          <cell r="W1465"/>
        </row>
        <row r="1466">
          <cell r="D1466" t="str">
            <v>MEM-PRO-023-DIS-CAU-1383</v>
          </cell>
          <cell r="E1466" t="str">
            <v>MSS-MN PLT CAUS STOR TK SUP FLTR TO P1</v>
          </cell>
          <cell r="F1466" t="str">
            <v>chemical unloading and storage</v>
          </cell>
          <cell r="G1466" t="str">
            <v>DISTRIBUTION</v>
          </cell>
          <cell r="H1466" t="str">
            <v>CAUSTIC STORAGE</v>
          </cell>
          <cell r="I1466" t="str">
            <v>Pump</v>
          </cell>
          <cell r="J1466"/>
          <cell r="K1466"/>
          <cell r="L1466"/>
          <cell r="M1466"/>
          <cell r="N1466"/>
          <cell r="O1466"/>
          <cell r="P1466"/>
          <cell r="Q1466"/>
          <cell r="R1466"/>
          <cell r="S1466"/>
          <cell r="T1466" t="str">
            <v>60-MTH MECH MSS CAUSTIC WK TK SUPP PUMP</v>
          </cell>
          <cell r="U1466">
            <v>8</v>
          </cell>
          <cell r="V1466" t="str">
            <v>Stratagy</v>
          </cell>
          <cell r="W1466"/>
        </row>
        <row r="1467">
          <cell r="D1467" t="str">
            <v>MEM-PRO-023-DIS-CAU-4690</v>
          </cell>
          <cell r="E1467" t="str">
            <v>P1/P3 CIP TNK CAU  ADDITIO MAG FLOW TUBE</v>
          </cell>
          <cell r="F1467" t="str">
            <v>chemical unloading and storage</v>
          </cell>
          <cell r="G1467" t="str">
            <v>DISTRIBUTION</v>
          </cell>
          <cell r="H1467" t="str">
            <v>CAUSTIC STORAGE</v>
          </cell>
          <cell r="I1467" t="str">
            <v>Flowmeter, Magnetic</v>
          </cell>
          <cell r="J1467"/>
          <cell r="K1467"/>
          <cell r="L1467"/>
          <cell r="M1467"/>
          <cell r="N1467"/>
          <cell r="O1467"/>
          <cell r="P1467"/>
          <cell r="Q1467"/>
          <cell r="R1467"/>
          <cell r="S1467"/>
          <cell r="T1467"/>
          <cell r="U1467">
            <v>9</v>
          </cell>
          <cell r="V1467" t="str">
            <v>Run to Failure</v>
          </cell>
          <cell r="W1467"/>
        </row>
        <row r="1468">
          <cell r="D1468" t="str">
            <v>MEM-PRO-023-DIS-HCL-5158</v>
          </cell>
          <cell r="E1468" t="str">
            <v>MSS-HCL TK'S FILTER #1 (STRAINER)</v>
          </cell>
          <cell r="F1468" t="str">
            <v>chemical unloading and storage</v>
          </cell>
          <cell r="G1468" t="str">
            <v>DISTRIBUTION</v>
          </cell>
          <cell r="H1468" t="str">
            <v>HYDROCHLORIC ACID</v>
          </cell>
          <cell r="I1468" t="str">
            <v>Strainer</v>
          </cell>
          <cell r="J1468"/>
          <cell r="K1468"/>
          <cell r="L1468"/>
          <cell r="M1468"/>
          <cell r="N1468"/>
          <cell r="O1468"/>
          <cell r="P1468"/>
          <cell r="Q1468"/>
          <cell r="R1468"/>
          <cell r="S1468"/>
          <cell r="T1468"/>
          <cell r="U1468">
            <v>9</v>
          </cell>
          <cell r="V1468" t="str">
            <v>Run to Failure</v>
          </cell>
          <cell r="W1468"/>
        </row>
        <row r="1469">
          <cell r="D1469" t="str">
            <v>MEM-PRO-023-DIS-HCL-5159</v>
          </cell>
          <cell r="E1469" t="str">
            <v>MSS-HCL TK'S FILTER #2 (STRAINER)</v>
          </cell>
          <cell r="F1469" t="str">
            <v>chemical unloading and storage</v>
          </cell>
          <cell r="G1469" t="str">
            <v>DISTRIBUTION</v>
          </cell>
          <cell r="H1469" t="str">
            <v>HYDROCHLORIC ACID</v>
          </cell>
          <cell r="I1469" t="str">
            <v>Strainer</v>
          </cell>
          <cell r="J1469"/>
          <cell r="K1469"/>
          <cell r="L1469"/>
          <cell r="M1469"/>
          <cell r="N1469"/>
          <cell r="O1469"/>
          <cell r="P1469"/>
          <cell r="Q1469"/>
          <cell r="R1469"/>
          <cell r="S1469"/>
          <cell r="T1469"/>
          <cell r="U1469">
            <v>9</v>
          </cell>
          <cell r="V1469" t="str">
            <v>Run to Failure</v>
          </cell>
          <cell r="W1469"/>
        </row>
        <row r="1470">
          <cell r="D1470" t="str">
            <v>MEM-PRO-023-DIS-PHO-7493</v>
          </cell>
          <cell r="E1470" t="str">
            <v>MSS-PHOS ACID TO CALPR/SHOT TNK 3-WAY FV</v>
          </cell>
          <cell r="F1470" t="str">
            <v>chemical unloading and storage</v>
          </cell>
          <cell r="G1470" t="str">
            <v>DISTRIBUTION</v>
          </cell>
          <cell r="H1470" t="str">
            <v>PHOSPHORIC ACID</v>
          </cell>
          <cell r="I1470" t="str">
            <v>Valve, Power Actuated Block</v>
          </cell>
          <cell r="J1470"/>
          <cell r="K1470"/>
          <cell r="L1470"/>
          <cell r="M1470"/>
          <cell r="N1470"/>
          <cell r="O1470"/>
          <cell r="P1470"/>
          <cell r="Q1470"/>
          <cell r="R1470"/>
          <cell r="S1470"/>
          <cell r="T1470"/>
          <cell r="U1470">
            <v>9</v>
          </cell>
          <cell r="V1470" t="str">
            <v>Run to Failure</v>
          </cell>
          <cell r="W1470"/>
        </row>
        <row r="1471">
          <cell r="D1471" t="str">
            <v>MEM-PRO-023-STS-ALK-5113</v>
          </cell>
          <cell r="E1471" t="str">
            <v>MSP-ALKALI STORAGE TK AIR SUPPLY PCV</v>
          </cell>
          <cell r="F1471" t="str">
            <v>chemical unloading and storage</v>
          </cell>
          <cell r="G1471" t="str">
            <v>STORAGE SYSTEMS</v>
          </cell>
          <cell r="H1471" t="str">
            <v>ALKALI BLEND</v>
          </cell>
          <cell r="I1471" t="str">
            <v>Valve, Safety Relief</v>
          </cell>
          <cell r="J1471"/>
          <cell r="K1471"/>
          <cell r="L1471"/>
          <cell r="M1471"/>
          <cell r="N1471"/>
          <cell r="O1471"/>
          <cell r="P1471"/>
          <cell r="Q1471"/>
          <cell r="R1471"/>
          <cell r="S1471"/>
          <cell r="T1471" t="str">
            <v>60 MTH PSMC PRV T&amp;I MSP ALKALI PRESS</v>
          </cell>
          <cell r="U1471">
            <v>8</v>
          </cell>
          <cell r="V1471" t="str">
            <v>Stratagy</v>
          </cell>
          <cell r="W1471"/>
        </row>
        <row r="1472">
          <cell r="D1472" t="str">
            <v>MEM-PRO-023-STS-CAC-6001</v>
          </cell>
          <cell r="E1472" t="str">
            <v>MSS-CaCL2 STORAGE TANK (POLYMER #1)</v>
          </cell>
          <cell r="F1472" t="str">
            <v>chemical unloading and storage</v>
          </cell>
          <cell r="G1472" t="str">
            <v>STORAGE SYSTEMS</v>
          </cell>
          <cell r="H1472" t="str">
            <v>Curd Area CIP</v>
          </cell>
          <cell r="I1472" t="str">
            <v>Tank</v>
          </cell>
          <cell r="J1472"/>
          <cell r="K1472"/>
          <cell r="L1472"/>
          <cell r="M1472"/>
          <cell r="N1472"/>
          <cell r="O1472"/>
          <cell r="P1472"/>
          <cell r="Q1472"/>
          <cell r="R1472"/>
          <cell r="S1472"/>
          <cell r="T1472"/>
          <cell r="U1472">
            <v>9</v>
          </cell>
          <cell r="V1472" t="str">
            <v>Run to Failure</v>
          </cell>
          <cell r="W1472"/>
        </row>
        <row r="1473">
          <cell r="D1473" t="str">
            <v>MEM-PRO-023-STS-CAU-0993</v>
          </cell>
          <cell r="E1473" t="str">
            <v>TRACK THREE CAUSTIC MOAT</v>
          </cell>
          <cell r="F1473" t="str">
            <v>chemical unloading and storage</v>
          </cell>
          <cell r="G1473" t="str">
            <v>STORAGE SYSTEMS</v>
          </cell>
          <cell r="H1473" t="str">
            <v>CAUSTIC STORAGE</v>
          </cell>
          <cell r="I1473" t="str">
            <v>Sump</v>
          </cell>
          <cell r="J1473"/>
          <cell r="K1473"/>
          <cell r="L1473"/>
          <cell r="M1473"/>
          <cell r="N1473"/>
          <cell r="O1473"/>
          <cell r="P1473"/>
          <cell r="Q1473"/>
          <cell r="R1473"/>
          <cell r="S1473"/>
          <cell r="T1473" t="str">
            <v>12-MTH CONTAINMENT INSPECTION</v>
          </cell>
          <cell r="U1473">
            <v>8</v>
          </cell>
          <cell r="V1473" t="str">
            <v>Stratagy</v>
          </cell>
          <cell r="W1473"/>
        </row>
        <row r="1474">
          <cell r="D1474" t="str">
            <v>MEM-PRO-023-STS-CAU-1099</v>
          </cell>
          <cell r="E1474" t="str">
            <v>MSS-CHEM TANK FARM MOAT</v>
          </cell>
          <cell r="F1474" t="str">
            <v>chemical unloading and storage</v>
          </cell>
          <cell r="G1474" t="str">
            <v>STORAGE SYSTEMS</v>
          </cell>
          <cell r="H1474" t="str">
            <v>CAUSTIC STORAGE</v>
          </cell>
          <cell r="I1474"/>
          <cell r="J1474"/>
          <cell r="K1474"/>
          <cell r="L1474"/>
          <cell r="M1474"/>
          <cell r="N1474"/>
          <cell r="O1474"/>
          <cell r="P1474"/>
          <cell r="Q1474"/>
          <cell r="R1474"/>
          <cell r="S1474"/>
          <cell r="T1474" t="str">
            <v>12-MTH CONTAINMENT INSPECTION</v>
          </cell>
          <cell r="U1474">
            <v>8</v>
          </cell>
          <cell r="V1474" t="str">
            <v>Stratagy</v>
          </cell>
          <cell r="W1474"/>
        </row>
        <row r="1475">
          <cell r="D1475" t="str">
            <v>MEM-PRO-023-STS-HCL-0991</v>
          </cell>
          <cell r="E1475" t="str">
            <v>HCL SCRUBBER MOAT</v>
          </cell>
          <cell r="F1475" t="str">
            <v>chemical unloading and storage</v>
          </cell>
          <cell r="G1475" t="str">
            <v>STORAGE SYSTEMS</v>
          </cell>
          <cell r="H1475" t="str">
            <v>HYDROCHLORIC ACID</v>
          </cell>
          <cell r="I1475"/>
          <cell r="J1475"/>
          <cell r="K1475"/>
          <cell r="L1475"/>
          <cell r="M1475"/>
          <cell r="N1475"/>
          <cell r="O1475"/>
          <cell r="P1475"/>
          <cell r="Q1475"/>
          <cell r="R1475"/>
          <cell r="S1475"/>
          <cell r="T1475" t="str">
            <v>12-MTH CONTAINMENT INSPECTION</v>
          </cell>
          <cell r="U1475">
            <v>8</v>
          </cell>
          <cell r="V1475" t="str">
            <v>Stratagy</v>
          </cell>
          <cell r="W1475"/>
        </row>
        <row r="1476">
          <cell r="D1476" t="str">
            <v>MEM-PRO-023-STS-HCL-0994</v>
          </cell>
          <cell r="E1476" t="str">
            <v>TRACK FOUR MOAT</v>
          </cell>
          <cell r="F1476" t="str">
            <v>chemical unloading and storage</v>
          </cell>
          <cell r="G1476" t="str">
            <v>STORAGE SYSTEMS</v>
          </cell>
          <cell r="H1476" t="str">
            <v>HYDROCHLORIC ACID</v>
          </cell>
          <cell r="I1476"/>
          <cell r="J1476"/>
          <cell r="K1476"/>
          <cell r="L1476"/>
          <cell r="M1476"/>
          <cell r="N1476"/>
          <cell r="O1476"/>
          <cell r="P1476"/>
          <cell r="Q1476"/>
          <cell r="R1476"/>
          <cell r="S1476"/>
          <cell r="T1476" t="str">
            <v>6-MTH CONTAINMENT INSPECTION</v>
          </cell>
          <cell r="U1476">
            <v>8</v>
          </cell>
          <cell r="V1476" t="str">
            <v>Stratagy</v>
          </cell>
          <cell r="W1476"/>
        </row>
        <row r="1477">
          <cell r="D1477" t="str">
            <v>MEM-PRO-023-STS-HCL-5161</v>
          </cell>
          <cell r="E1477" t="str">
            <v>MSS-W. HCL STORAGE TANK 30000gal FRP</v>
          </cell>
          <cell r="F1477" t="str">
            <v>chemical unloading and storage</v>
          </cell>
          <cell r="G1477" t="str">
            <v>STORAGE SYSTEMS</v>
          </cell>
          <cell r="H1477" t="str">
            <v>HYDROCHLORIC ACID</v>
          </cell>
          <cell r="I1477" t="str">
            <v>Tank</v>
          </cell>
          <cell r="J1477"/>
          <cell r="K1477"/>
          <cell r="L1477"/>
          <cell r="M1477"/>
          <cell r="N1477"/>
          <cell r="O1477"/>
          <cell r="P1477"/>
          <cell r="Q1477"/>
          <cell r="R1477"/>
          <cell r="S1477"/>
          <cell r="T1477" t="str">
            <v>24M PSM MECH HCL TANK INSPECTION</v>
          </cell>
          <cell r="U1477">
            <v>8</v>
          </cell>
          <cell r="V1477" t="str">
            <v>Stratagy</v>
          </cell>
          <cell r="W1477"/>
        </row>
        <row r="1478">
          <cell r="D1478" t="str">
            <v>MEM-PRO-023-STS-HCL-5210</v>
          </cell>
          <cell r="E1478" t="str">
            <v>HCI SCRUBBER</v>
          </cell>
          <cell r="F1478" t="str">
            <v>chemical unloading and storage</v>
          </cell>
          <cell r="G1478" t="str">
            <v>STORAGE SYSTEMS</v>
          </cell>
          <cell r="H1478" t="str">
            <v>HYDROCHLORIC ACID</v>
          </cell>
          <cell r="I1478" t="str">
            <v>Hose, Flexible</v>
          </cell>
          <cell r="J1478"/>
          <cell r="K1478"/>
          <cell r="L1478"/>
          <cell r="M1478"/>
          <cell r="N1478"/>
          <cell r="O1478"/>
          <cell r="P1478"/>
          <cell r="Q1478"/>
          <cell r="R1478"/>
          <cell r="S1478"/>
          <cell r="T1478" t="str">
            <v>24-MTH I/E MSS HCL SCRUBBER LVL MTR</v>
          </cell>
          <cell r="U1478">
            <v>8</v>
          </cell>
          <cell r="V1478" t="str">
            <v>Stratagy</v>
          </cell>
          <cell r="W1478"/>
        </row>
        <row r="1479">
          <cell r="D1479" t="str">
            <v>MEM-PRO-023-STS-LIM-4719</v>
          </cell>
          <cell r="E1479" t="str">
            <v>LIME BIN HIGH LEVEL ALARM BEACON @TR.UNL</v>
          </cell>
          <cell r="F1479" t="str">
            <v>chemical unloading and storage</v>
          </cell>
          <cell r="G1479" t="str">
            <v>STORAGE SYSTEMS</v>
          </cell>
          <cell r="H1479" t="str">
            <v>LIME SYSTEM</v>
          </cell>
          <cell r="I1479" t="str">
            <v>Annunciator</v>
          </cell>
          <cell r="J1479"/>
          <cell r="K1479"/>
          <cell r="L1479"/>
          <cell r="M1479"/>
          <cell r="N1479"/>
          <cell r="O1479"/>
          <cell r="P1479"/>
          <cell r="Q1479"/>
          <cell r="R1479"/>
          <cell r="S1479"/>
          <cell r="T1479"/>
          <cell r="U1479">
            <v>9</v>
          </cell>
          <cell r="V1479" t="str">
            <v>Run to Failure</v>
          </cell>
          <cell r="W1479"/>
        </row>
        <row r="1480">
          <cell r="D1480" t="str">
            <v>MEM-PRO-023-STS-PHO-1351</v>
          </cell>
          <cell r="E1480" t="str">
            <v>MSS-PHOS ACID STORAGE TANK (TANK FARM)</v>
          </cell>
          <cell r="F1480" t="str">
            <v>chemical unloading and storage</v>
          </cell>
          <cell r="G1480" t="str">
            <v>STORAGE SYSTEMS</v>
          </cell>
          <cell r="H1480" t="str">
            <v>PHOSPHORIC ACID</v>
          </cell>
          <cell r="I1480" t="str">
            <v>Tank</v>
          </cell>
          <cell r="J1480"/>
          <cell r="K1480"/>
          <cell r="L1480"/>
          <cell r="M1480"/>
          <cell r="N1480"/>
          <cell r="O1480"/>
          <cell r="P1480"/>
          <cell r="Q1480"/>
          <cell r="R1480"/>
          <cell r="S1480"/>
          <cell r="T1480" t="str">
            <v>24-MTH I/E PM TANK FARM PHOS TRNSMIT</v>
          </cell>
          <cell r="U1480">
            <v>8</v>
          </cell>
          <cell r="V1480" t="str">
            <v>Stratagy</v>
          </cell>
          <cell r="W1480"/>
        </row>
        <row r="1481">
          <cell r="D1481" t="str">
            <v>MEM-PRO-023-UTL-STM-5177</v>
          </cell>
          <cell r="E1481" t="str">
            <v>MSS-RAIL UNLOADING STEAM PRESS REG</v>
          </cell>
          <cell r="F1481" t="str">
            <v>chemical unloading and storage</v>
          </cell>
          <cell r="G1481" t="str">
            <v>UTILITIES</v>
          </cell>
          <cell r="H1481" t="str">
            <v>STEAM SYSTEM</v>
          </cell>
          <cell r="I1481" t="str">
            <v>Valve, Pressure Regulator</v>
          </cell>
          <cell r="J1481"/>
          <cell r="K1481"/>
          <cell r="L1481"/>
          <cell r="M1481"/>
          <cell r="N1481"/>
          <cell r="O1481"/>
          <cell r="P1481"/>
          <cell r="Q1481"/>
          <cell r="R1481"/>
          <cell r="S1481"/>
          <cell r="T1481"/>
          <cell r="U1481">
            <v>9</v>
          </cell>
          <cell r="V1481" t="str">
            <v>Run to Failure</v>
          </cell>
          <cell r="W1481"/>
        </row>
        <row r="1482">
          <cell r="D1482" t="str">
            <v>MEM-PRO-026-BLD-NSP-9219</v>
          </cell>
          <cell r="E1482" t="str">
            <v>N. PLANT W.W. TOC ANALYZERr</v>
          </cell>
          <cell r="F1482" t="str">
            <v>sewer/water treatment</v>
          </cell>
          <cell r="G1482" t="str">
            <v>Buildings, Grounds &amp; lights</v>
          </cell>
          <cell r="H1482" t="str">
            <v>NORTH SEWER PIT</v>
          </cell>
          <cell r="I1482"/>
          <cell r="J1482"/>
          <cell r="K1482"/>
          <cell r="L1482"/>
          <cell r="M1482"/>
          <cell r="N1482"/>
          <cell r="O1482"/>
          <cell r="P1482"/>
          <cell r="Q1482"/>
          <cell r="R1482"/>
          <cell r="S1482"/>
          <cell r="T1482"/>
          <cell r="U1482">
            <v>9</v>
          </cell>
          <cell r="V1482" t="str">
            <v>Run to Failure</v>
          </cell>
          <cell r="W1482"/>
        </row>
        <row r="1483">
          <cell r="D1483" t="str">
            <v>MEM-PRO-026-STS-ECS-6006</v>
          </cell>
          <cell r="E1483" t="str">
            <v>MSS-EXCESS CIP TANK (POLYMER #6)</v>
          </cell>
          <cell r="F1483" t="str">
            <v>sewer/water treatment</v>
          </cell>
          <cell r="G1483" t="str">
            <v>STORAGE SYSTEMS</v>
          </cell>
          <cell r="H1483" t="str">
            <v>EXCESS CIP STORAGE</v>
          </cell>
          <cell r="I1483" t="str">
            <v>Tank</v>
          </cell>
          <cell r="J1483"/>
          <cell r="K1483"/>
          <cell r="L1483"/>
          <cell r="M1483"/>
          <cell r="N1483"/>
          <cell r="O1483"/>
          <cell r="P1483"/>
          <cell r="Q1483"/>
          <cell r="R1483"/>
          <cell r="S1483"/>
          <cell r="T1483"/>
          <cell r="U1483">
            <v>9</v>
          </cell>
          <cell r="V1483" t="str">
            <v>Run to Failure</v>
          </cell>
          <cell r="W1483"/>
        </row>
        <row r="1484">
          <cell r="D1484" t="str">
            <v>MEM-PRO-026-STS-ECS-6007</v>
          </cell>
          <cell r="E1484" t="str">
            <v>MSS-EXCESS CIP TANK (POLYMER #7)</v>
          </cell>
          <cell r="F1484" t="str">
            <v>sewer/water treatment</v>
          </cell>
          <cell r="G1484" t="str">
            <v>STORAGE SYSTEMS</v>
          </cell>
          <cell r="H1484" t="str">
            <v>EXCESS CIP STORAGE</v>
          </cell>
          <cell r="I1484" t="str">
            <v>Tank</v>
          </cell>
          <cell r="J1484"/>
          <cell r="K1484"/>
          <cell r="L1484"/>
          <cell r="M1484"/>
          <cell r="N1484"/>
          <cell r="O1484"/>
          <cell r="P1484"/>
          <cell r="Q1484"/>
          <cell r="R1484"/>
          <cell r="S1484"/>
          <cell r="T1484"/>
          <cell r="U1484">
            <v>9</v>
          </cell>
          <cell r="V1484" t="str">
            <v>Run to Failure</v>
          </cell>
          <cell r="W1484"/>
        </row>
        <row r="1485">
          <cell r="D1485" t="str">
            <v>MEM-PRO-026-STS-ECS-6008</v>
          </cell>
          <cell r="E1485" t="str">
            <v>MSS-EXCESS CIP TANK (POLYMER #8)</v>
          </cell>
          <cell r="F1485" t="str">
            <v>sewer/water treatment</v>
          </cell>
          <cell r="G1485" t="str">
            <v>STORAGE SYSTEMS</v>
          </cell>
          <cell r="H1485" t="str">
            <v>EXCESS CIP STORAGE</v>
          </cell>
          <cell r="I1485" t="str">
            <v>Tank</v>
          </cell>
          <cell r="J1485"/>
          <cell r="K1485"/>
          <cell r="L1485"/>
          <cell r="M1485"/>
          <cell r="N1485"/>
          <cell r="O1485"/>
          <cell r="P1485"/>
          <cell r="Q1485"/>
          <cell r="R1485"/>
          <cell r="S1485"/>
          <cell r="T1485"/>
          <cell r="U1485">
            <v>9</v>
          </cell>
          <cell r="V1485" t="str">
            <v>Run to Failure</v>
          </cell>
          <cell r="W1485"/>
        </row>
        <row r="1486">
          <cell r="D1486" t="str">
            <v>MEM-PRO-026-STS-ECS-6009</v>
          </cell>
          <cell r="E1486" t="str">
            <v>MSS-EXCESS CIP TANK (POLYMER #9)</v>
          </cell>
          <cell r="F1486" t="str">
            <v>sewer/water treatment</v>
          </cell>
          <cell r="G1486" t="str">
            <v>STORAGE SYSTEMS</v>
          </cell>
          <cell r="H1486" t="str">
            <v>EXCESS CIP STORAGE</v>
          </cell>
          <cell r="I1486" t="str">
            <v>Tank</v>
          </cell>
          <cell r="J1486"/>
          <cell r="K1486"/>
          <cell r="L1486"/>
          <cell r="M1486"/>
          <cell r="N1486"/>
          <cell r="O1486"/>
          <cell r="P1486"/>
          <cell r="Q1486"/>
          <cell r="R1486"/>
          <cell r="S1486"/>
          <cell r="T1486"/>
          <cell r="U1486">
            <v>9</v>
          </cell>
          <cell r="V1486" t="str">
            <v>Run to Failure</v>
          </cell>
          <cell r="W1486"/>
        </row>
        <row r="1487">
          <cell r="D1487" t="str">
            <v>MEM-PRO-026-STS-NES-2728</v>
          </cell>
          <cell r="E1487" t="str">
            <v>LIME SLURRY RECIRC/FLOOR DRAIN 3-WAY FV</v>
          </cell>
          <cell r="F1487" t="str">
            <v>sewer/water treatment</v>
          </cell>
          <cell r="G1487" t="str">
            <v>STORAGE SYSTEMS</v>
          </cell>
          <cell r="H1487" t="str">
            <v>NEUTRALIZATION SYSTEM</v>
          </cell>
          <cell r="I1487" t="str">
            <v>Valve, Control Linear Motion</v>
          </cell>
          <cell r="J1487"/>
          <cell r="K1487"/>
          <cell r="L1487"/>
          <cell r="M1487"/>
          <cell r="N1487"/>
          <cell r="O1487"/>
          <cell r="P1487"/>
          <cell r="Q1487"/>
          <cell r="R1487"/>
          <cell r="S1487"/>
          <cell r="T1487"/>
          <cell r="U1487">
            <v>9</v>
          </cell>
          <cell r="V1487" t="str">
            <v>Run to Failure</v>
          </cell>
          <cell r="W1487"/>
        </row>
        <row r="1488">
          <cell r="D1488" t="str">
            <v>MEM-PRO-026-STS-NES-2730</v>
          </cell>
          <cell r="E1488" t="str">
            <v>MSS-LIME SLURRY TO SOUTH SEWER PIT FCV</v>
          </cell>
          <cell r="F1488" t="str">
            <v>sewer/water treatment</v>
          </cell>
          <cell r="G1488" t="str">
            <v>STORAGE SYSTEMS</v>
          </cell>
          <cell r="H1488" t="str">
            <v>NEUTRALIZATION SYSTEM</v>
          </cell>
          <cell r="I1488" t="str">
            <v>Valve, Control Linear Motion</v>
          </cell>
          <cell r="J1488"/>
          <cell r="K1488"/>
          <cell r="L1488"/>
          <cell r="M1488"/>
          <cell r="N1488"/>
          <cell r="O1488"/>
          <cell r="P1488"/>
          <cell r="Q1488"/>
          <cell r="R1488"/>
          <cell r="S1488"/>
          <cell r="T1488"/>
          <cell r="U1488">
            <v>9</v>
          </cell>
          <cell r="V1488" t="str">
            <v>Run to Failure</v>
          </cell>
          <cell r="W1488"/>
        </row>
        <row r="1489">
          <cell r="D1489" t="str">
            <v>MEM-PRO-026-STS-NES-3001</v>
          </cell>
          <cell r="E1489" t="str">
            <v>MS2P-LIME FEEDER VENT FILTER</v>
          </cell>
          <cell r="F1489" t="str">
            <v>sewer/water treatment</v>
          </cell>
          <cell r="G1489" t="str">
            <v>STORAGE SYSTEMS</v>
          </cell>
          <cell r="H1489" t="str">
            <v>NEUTRALIZATION SYSTEM</v>
          </cell>
          <cell r="I1489" t="str">
            <v>Tank</v>
          </cell>
          <cell r="J1489"/>
          <cell r="K1489"/>
          <cell r="L1489"/>
          <cell r="M1489"/>
          <cell r="N1489"/>
          <cell r="O1489"/>
          <cell r="P1489"/>
          <cell r="Q1489"/>
          <cell r="R1489"/>
          <cell r="S1489"/>
          <cell r="T1489"/>
          <cell r="U1489">
            <v>9</v>
          </cell>
          <cell r="V1489" t="str">
            <v>Run to Failure</v>
          </cell>
          <cell r="W1489"/>
        </row>
        <row r="1490">
          <cell r="D1490" t="str">
            <v>MEM-PRO-026-STS-NES-3084</v>
          </cell>
          <cell r="E1490" t="str">
            <v>MS2P-FLAKE LIME LUMP BREAKER</v>
          </cell>
          <cell r="F1490" t="str">
            <v>sewer/water treatment</v>
          </cell>
          <cell r="G1490" t="str">
            <v>STORAGE SYSTEMS</v>
          </cell>
          <cell r="H1490" t="str">
            <v>NEUTRALIZATION SYSTEM</v>
          </cell>
          <cell r="I1490"/>
          <cell r="J1490"/>
          <cell r="K1490"/>
          <cell r="L1490"/>
          <cell r="M1490"/>
          <cell r="N1490"/>
          <cell r="O1490"/>
          <cell r="P1490"/>
          <cell r="Q1490"/>
          <cell r="R1490"/>
          <cell r="S1490"/>
          <cell r="T1490"/>
          <cell r="U1490">
            <v>9</v>
          </cell>
          <cell r="V1490" t="str">
            <v>Run to Failure</v>
          </cell>
          <cell r="W1490"/>
        </row>
        <row r="1491">
          <cell r="D1491" t="str">
            <v>MEM-PRO-026-STS-NES-3094</v>
          </cell>
          <cell r="E1491" t="str">
            <v>MS2P-LIME BIN</v>
          </cell>
          <cell r="F1491" t="str">
            <v>sewer/water treatment</v>
          </cell>
          <cell r="G1491" t="str">
            <v>STORAGE SYSTEMS</v>
          </cell>
          <cell r="H1491" t="str">
            <v>NEUTRALIZATION SYSTEM</v>
          </cell>
          <cell r="I1491" t="str">
            <v>Level Transmitter, Capacit-RF</v>
          </cell>
          <cell r="J1491"/>
          <cell r="K1491"/>
          <cell r="L1491"/>
          <cell r="M1491"/>
          <cell r="N1491"/>
          <cell r="O1491"/>
          <cell r="P1491"/>
          <cell r="Q1491"/>
          <cell r="R1491"/>
          <cell r="S1491"/>
          <cell r="T1491" t="str">
            <v>60 MTH PSM MECH RUPTURE DISC PM</v>
          </cell>
          <cell r="U1491">
            <v>8</v>
          </cell>
          <cell r="V1491" t="str">
            <v>Stratagy</v>
          </cell>
          <cell r="W1491"/>
        </row>
        <row r="1492">
          <cell r="D1492" t="str">
            <v>MEM-PRO-026-STS-NES-3097</v>
          </cell>
          <cell r="E1492" t="str">
            <v>MS2P-LIME BIN LIVE BOTTOM</v>
          </cell>
          <cell r="F1492" t="str">
            <v>sewer/water treatment</v>
          </cell>
          <cell r="G1492" t="str">
            <v>STORAGE SYSTEMS</v>
          </cell>
          <cell r="H1492" t="str">
            <v>NEUTRALIZATION SYSTEM</v>
          </cell>
          <cell r="I1492"/>
          <cell r="J1492"/>
          <cell r="K1492"/>
          <cell r="L1492"/>
          <cell r="M1492"/>
          <cell r="N1492"/>
          <cell r="O1492"/>
          <cell r="P1492"/>
          <cell r="Q1492"/>
          <cell r="R1492"/>
          <cell r="S1492"/>
          <cell r="T1492"/>
          <cell r="U1492">
            <v>9</v>
          </cell>
          <cell r="V1492" t="str">
            <v>Run to Failure</v>
          </cell>
          <cell r="W1492"/>
        </row>
        <row r="1493">
          <cell r="D1493" t="str">
            <v>MEM-PRO-026-STS-NES-3099</v>
          </cell>
          <cell r="E1493" t="str">
            <v>MS2P-LIME FEEDER</v>
          </cell>
          <cell r="F1493" t="str">
            <v>sewer/water treatment</v>
          </cell>
          <cell r="G1493" t="str">
            <v>STORAGE SYSTEMS</v>
          </cell>
          <cell r="H1493" t="str">
            <v>NEUTRALIZATION SYSTEM</v>
          </cell>
          <cell r="I1493" t="str">
            <v>Motor AC</v>
          </cell>
          <cell r="J1493"/>
          <cell r="K1493"/>
          <cell r="L1493"/>
          <cell r="M1493"/>
          <cell r="N1493"/>
          <cell r="O1493"/>
          <cell r="P1493"/>
          <cell r="Q1493"/>
          <cell r="R1493"/>
          <cell r="S1493"/>
          <cell r="T1493"/>
          <cell r="U1493">
            <v>9</v>
          </cell>
          <cell r="V1493" t="str">
            <v>Run to Failure</v>
          </cell>
          <cell r="W1493"/>
        </row>
        <row r="1494">
          <cell r="D1494" t="str">
            <v>MEM-PRO-026-STS-NES-5620</v>
          </cell>
          <cell r="E1494" t="str">
            <v>MSS-WASTE WATER NEUTRALIZATION PIT</v>
          </cell>
          <cell r="F1494" t="str">
            <v>sewer/water treatment</v>
          </cell>
          <cell r="G1494" t="str">
            <v>STORAGE SYSTEMS</v>
          </cell>
          <cell r="H1494" t="str">
            <v>NEUTRALIZATION SYSTEM</v>
          </cell>
          <cell r="I1494" t="str">
            <v>Analyzer, PH-ORP Transmitter</v>
          </cell>
          <cell r="J1494"/>
          <cell r="K1494"/>
          <cell r="L1494"/>
          <cell r="M1494"/>
          <cell r="N1494"/>
          <cell r="O1494"/>
          <cell r="P1494"/>
          <cell r="Q1494"/>
          <cell r="R1494"/>
          <cell r="S1494"/>
          <cell r="T1494" t="str">
            <v>AT 12-MTH N PLANT SEWER pH CONTROL VALVE</v>
          </cell>
          <cell r="U1494">
            <v>8</v>
          </cell>
          <cell r="V1494" t="str">
            <v>Stratagy</v>
          </cell>
          <cell r="W1494"/>
        </row>
        <row r="1495">
          <cell r="D1495" t="str">
            <v>MEM-PRO-026-STS-NES-8605</v>
          </cell>
          <cell r="E1495" t="str">
            <v>MSS-WASTE WTR FINAL NEUTRALIZATION TANKM</v>
          </cell>
          <cell r="F1495" t="str">
            <v>sewer/water treatment</v>
          </cell>
          <cell r="G1495" t="str">
            <v>STORAGE SYSTEMS</v>
          </cell>
          <cell r="H1495" t="str">
            <v>NEUTRALIZATION SYSTEM</v>
          </cell>
          <cell r="I1495" t="str">
            <v>Flowmeter, Magnetic</v>
          </cell>
          <cell r="J1495"/>
          <cell r="K1495"/>
          <cell r="L1495"/>
          <cell r="M1495"/>
          <cell r="N1495"/>
          <cell r="O1495"/>
          <cell r="P1495"/>
          <cell r="Q1495"/>
          <cell r="R1495"/>
          <cell r="S1495"/>
          <cell r="T1495" t="str">
            <v>12 MTH N. PLANT W.W. FLOW CALIBRATION</v>
          </cell>
          <cell r="U1495">
            <v>8</v>
          </cell>
          <cell r="V1495" t="str">
            <v>Stratagy</v>
          </cell>
          <cell r="W1495"/>
        </row>
        <row r="1496">
          <cell r="D1496" t="str">
            <v>MEM-PRO-026-STS-NES-9225</v>
          </cell>
          <cell r="E1496" t="str">
            <v>N. PLANT W.W. CAUSTIC FLOW TRANSMITTER</v>
          </cell>
          <cell r="F1496" t="str">
            <v>sewer/water treatment</v>
          </cell>
          <cell r="G1496" t="str">
            <v>STORAGE SYSTEMS</v>
          </cell>
          <cell r="H1496" t="str">
            <v>NEUTRALIZATION SYSTEM</v>
          </cell>
          <cell r="I1496" t="str">
            <v>Flowmeter, Magnetic</v>
          </cell>
          <cell r="J1496"/>
          <cell r="K1496"/>
          <cell r="L1496"/>
          <cell r="M1496"/>
          <cell r="N1496"/>
          <cell r="O1496"/>
          <cell r="P1496"/>
          <cell r="Q1496"/>
          <cell r="R1496"/>
          <cell r="S1496"/>
          <cell r="T1496"/>
          <cell r="U1496">
            <v>9</v>
          </cell>
          <cell r="V1496" t="str">
            <v>Run to Failure</v>
          </cell>
          <cell r="W1496"/>
        </row>
        <row r="1497">
          <cell r="D1497" t="str">
            <v>MEM-PRO-026-STS-NES-9226</v>
          </cell>
          <cell r="E1497" t="str">
            <v>N. PLANT W.W. CAUSTIC FLOW CONTROL VLV</v>
          </cell>
          <cell r="F1497" t="str">
            <v>sewer/water treatment</v>
          </cell>
          <cell r="G1497" t="str">
            <v>STORAGE SYSTEMS</v>
          </cell>
          <cell r="H1497" t="str">
            <v>NEUTRALIZATION SYSTEM</v>
          </cell>
          <cell r="I1497" t="str">
            <v>Valve, Control Linear Motion</v>
          </cell>
          <cell r="J1497"/>
          <cell r="K1497"/>
          <cell r="L1497"/>
          <cell r="M1497"/>
          <cell r="N1497"/>
          <cell r="O1497"/>
          <cell r="P1497"/>
          <cell r="Q1497"/>
          <cell r="R1497"/>
          <cell r="S1497"/>
          <cell r="T1497"/>
          <cell r="U1497">
            <v>9</v>
          </cell>
          <cell r="V1497" t="str">
            <v>Run to Failure</v>
          </cell>
          <cell r="W1497"/>
        </row>
        <row r="1498">
          <cell r="D1498" t="str">
            <v>MEM-PRO-026-STS-NES-9227</v>
          </cell>
          <cell r="E1498" t="str">
            <v>N. PLANT W.W. HCL BLOCK</v>
          </cell>
          <cell r="F1498" t="str">
            <v>sewer/water treatment</v>
          </cell>
          <cell r="G1498" t="str">
            <v>STORAGE SYSTEMS</v>
          </cell>
          <cell r="H1498" t="str">
            <v>NEUTRALIZATION SYSTEM</v>
          </cell>
          <cell r="I1498" t="str">
            <v>Valve, Actuated Block</v>
          </cell>
          <cell r="J1498"/>
          <cell r="K1498"/>
          <cell r="L1498"/>
          <cell r="M1498"/>
          <cell r="N1498"/>
          <cell r="O1498"/>
          <cell r="P1498"/>
          <cell r="Q1498"/>
          <cell r="R1498"/>
          <cell r="S1498"/>
          <cell r="T1498"/>
          <cell r="U1498">
            <v>9</v>
          </cell>
          <cell r="V1498" t="str">
            <v>Run to Failure</v>
          </cell>
          <cell r="W1498"/>
        </row>
        <row r="1499">
          <cell r="D1499" t="str">
            <v>MEM-PRO-026-STS-NES-9228</v>
          </cell>
          <cell r="E1499" t="str">
            <v>N. PLANT W.W. HCL FLOW TRANSMITTER</v>
          </cell>
          <cell r="F1499" t="str">
            <v>sewer/water treatment</v>
          </cell>
          <cell r="G1499" t="str">
            <v>STORAGE SYSTEMS</v>
          </cell>
          <cell r="H1499" t="str">
            <v>NEUTRALIZATION SYSTEM</v>
          </cell>
          <cell r="I1499" t="str">
            <v>Flowmeter, Magnetic</v>
          </cell>
          <cell r="J1499"/>
          <cell r="K1499"/>
          <cell r="L1499"/>
          <cell r="M1499"/>
          <cell r="N1499"/>
          <cell r="O1499"/>
          <cell r="P1499"/>
          <cell r="Q1499"/>
          <cell r="R1499"/>
          <cell r="S1499"/>
          <cell r="T1499"/>
          <cell r="U1499">
            <v>9</v>
          </cell>
          <cell r="V1499" t="str">
            <v>Run to Failure</v>
          </cell>
          <cell r="W1499"/>
        </row>
        <row r="1500">
          <cell r="D1500" t="str">
            <v>MEM-PRO-026-STS-NES-9229</v>
          </cell>
          <cell r="E1500" t="str">
            <v>N. PLANT W.W. HCL CONTROL VLV</v>
          </cell>
          <cell r="F1500" t="str">
            <v>sewer/water treatment</v>
          </cell>
          <cell r="G1500" t="str">
            <v>STORAGE SYSTEMS</v>
          </cell>
          <cell r="H1500" t="str">
            <v>NEUTRALIZATION SYSTEM</v>
          </cell>
          <cell r="I1500" t="str">
            <v>Valve, Control Linear Motion</v>
          </cell>
          <cell r="J1500"/>
          <cell r="K1500"/>
          <cell r="L1500"/>
          <cell r="M1500"/>
          <cell r="N1500"/>
          <cell r="O1500"/>
          <cell r="P1500"/>
          <cell r="Q1500"/>
          <cell r="R1500"/>
          <cell r="S1500"/>
          <cell r="T1500"/>
          <cell r="U1500">
            <v>9</v>
          </cell>
          <cell r="V1500" t="str">
            <v>Run to Failure</v>
          </cell>
          <cell r="W1500"/>
        </row>
        <row r="1501">
          <cell r="D1501" t="str">
            <v>MEM-PRO-026-STS-NSP-1099</v>
          </cell>
          <cell r="E1501" t="str">
            <v>SHARED SEWER CONTAINMENT</v>
          </cell>
          <cell r="F1501" t="str">
            <v>sewer/water treatment</v>
          </cell>
          <cell r="G1501" t="str">
            <v>STORAGE SYSTEMS</v>
          </cell>
          <cell r="H1501" t="str">
            <v>NORTH SEWER PIT</v>
          </cell>
          <cell r="I1501" t="str">
            <v>Tank</v>
          </cell>
          <cell r="J1501"/>
          <cell r="K1501"/>
          <cell r="L1501"/>
          <cell r="M1501"/>
          <cell r="N1501"/>
          <cell r="O1501"/>
          <cell r="P1501"/>
          <cell r="Q1501"/>
          <cell r="R1501"/>
          <cell r="S1501"/>
          <cell r="T1501" t="str">
            <v>6-MTH CONTAINMENT INSPECTION</v>
          </cell>
          <cell r="U1501">
            <v>8</v>
          </cell>
          <cell r="V1501" t="str">
            <v>Stratagy</v>
          </cell>
          <cell r="W1501"/>
        </row>
        <row r="1502">
          <cell r="D1502" t="str">
            <v>MEM-PRO-026-STS-SSP-3904</v>
          </cell>
          <cell r="E1502" t="str">
            <v>MS2P-PROCESS DEFOAMER WEIGH PLATFORM #1</v>
          </cell>
          <cell r="F1502" t="str">
            <v>sewer/water treatment</v>
          </cell>
          <cell r="G1502" t="str">
            <v>STORAGE SYSTEMS</v>
          </cell>
          <cell r="H1502" t="str">
            <v>SOUTH SEWER PIT</v>
          </cell>
          <cell r="I1502"/>
          <cell r="J1502"/>
          <cell r="K1502"/>
          <cell r="L1502"/>
          <cell r="M1502"/>
          <cell r="N1502"/>
          <cell r="O1502"/>
          <cell r="P1502"/>
          <cell r="Q1502"/>
          <cell r="R1502"/>
          <cell r="S1502"/>
          <cell r="T1502"/>
          <cell r="U1502">
            <v>9</v>
          </cell>
          <cell r="V1502" t="str">
            <v>Run to Failure</v>
          </cell>
          <cell r="W1502"/>
        </row>
        <row r="1503">
          <cell r="D1503" t="str">
            <v>MEM-PRO-026-STS-SSP-3905</v>
          </cell>
          <cell r="E1503" t="str">
            <v>MS2P-PROCESS DEFOAMER WEIGH PLATFORM #2</v>
          </cell>
          <cell r="F1503" t="str">
            <v>sewer/water treatment</v>
          </cell>
          <cell r="G1503" t="str">
            <v>STORAGE SYSTEMS</v>
          </cell>
          <cell r="H1503" t="str">
            <v>SOUTH SEWER PIT</v>
          </cell>
          <cell r="I1503" t="str">
            <v>Weight Scale</v>
          </cell>
          <cell r="J1503"/>
          <cell r="K1503"/>
          <cell r="L1503"/>
          <cell r="M1503"/>
          <cell r="N1503"/>
          <cell r="O1503"/>
          <cell r="P1503"/>
          <cell r="Q1503"/>
          <cell r="R1503"/>
          <cell r="S1503"/>
          <cell r="T1503"/>
          <cell r="U1503">
            <v>9</v>
          </cell>
          <cell r="V1503" t="str">
            <v>Run to Failure</v>
          </cell>
          <cell r="W1503"/>
        </row>
        <row r="1504">
          <cell r="D1504" t="str">
            <v>MEM-PRO-026-STS-SSP-3909</v>
          </cell>
          <cell r="E1504" t="str">
            <v>MS2P-SEWER DEFOAMER WEIGH PLATFORM</v>
          </cell>
          <cell r="F1504" t="str">
            <v>sewer/water treatment</v>
          </cell>
          <cell r="G1504" t="str">
            <v>STORAGE SYSTEMS</v>
          </cell>
          <cell r="H1504" t="str">
            <v>SOUTH SEWER PIT</v>
          </cell>
          <cell r="I1504" t="str">
            <v>Weight Scale</v>
          </cell>
          <cell r="J1504"/>
          <cell r="K1504"/>
          <cell r="L1504"/>
          <cell r="M1504"/>
          <cell r="N1504"/>
          <cell r="O1504"/>
          <cell r="P1504"/>
          <cell r="Q1504"/>
          <cell r="R1504"/>
          <cell r="S1504"/>
          <cell r="T1504"/>
          <cell r="U1504">
            <v>9</v>
          </cell>
          <cell r="V1504" t="str">
            <v>Run to Failure</v>
          </cell>
          <cell r="W1504"/>
        </row>
        <row r="1505">
          <cell r="D1505" t="str">
            <v>MEM-PRO-026-STS-SSP-5601</v>
          </cell>
          <cell r="E1505" t="str">
            <v>SOUTH PLANT SEWER</v>
          </cell>
          <cell r="F1505" t="str">
            <v>sewer/water treatment</v>
          </cell>
          <cell r="G1505" t="str">
            <v>STORAGE SYSTEMS</v>
          </cell>
          <cell r="H1505" t="str">
            <v>SOUTH SEWER PIT</v>
          </cell>
          <cell r="I1505" t="str">
            <v>Weight Scale</v>
          </cell>
          <cell r="J1505"/>
          <cell r="K1505"/>
          <cell r="L1505"/>
          <cell r="M1505"/>
          <cell r="N1505"/>
          <cell r="O1505"/>
          <cell r="P1505"/>
          <cell r="Q1505"/>
          <cell r="R1505"/>
          <cell r="S1505"/>
          <cell r="T1505" t="str">
            <v>12-MTH SOUTH SEWER LEVEL TRANSMITTER</v>
          </cell>
          <cell r="U1505">
            <v>8</v>
          </cell>
          <cell r="V1505" t="str">
            <v>Stratagy</v>
          </cell>
          <cell r="W1505"/>
        </row>
        <row r="1506">
          <cell r="D1506" t="str">
            <v>MEM-PRO-026-UTL-PWS-5627</v>
          </cell>
          <cell r="E1506" t="str">
            <v>MSS-WASTE WTR DOMEST WTR BKFLOW PREVENT</v>
          </cell>
          <cell r="F1506" t="str">
            <v>sewer/water treatment</v>
          </cell>
          <cell r="G1506" t="str">
            <v>UTILITIES</v>
          </cell>
          <cell r="H1506" t="str">
            <v>POTABLE WATER SYSTEM</v>
          </cell>
          <cell r="I1506"/>
          <cell r="J1506"/>
          <cell r="K1506"/>
          <cell r="L1506"/>
          <cell r="M1506"/>
          <cell r="N1506"/>
          <cell r="O1506"/>
          <cell r="P1506"/>
          <cell r="Q1506"/>
          <cell r="R1506"/>
          <cell r="S1506"/>
          <cell r="T1506"/>
          <cell r="U1506">
            <v>9</v>
          </cell>
          <cell r="V1506" t="str">
            <v>Run to Failure</v>
          </cell>
          <cell r="W1506"/>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A Route"/>
      <sheetName val="Flake Grinding"/>
      <sheetName val="Feed Dryer"/>
      <sheetName val="Phase 1"/>
      <sheetName val="Phase 3"/>
      <sheetName val="MDU P3"/>
      <sheetName val="MSP"/>
      <sheetName val="MS2P"/>
      <sheetName val="SAP"/>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s>
    <sheetDataSet>
      <sheetData sheetId="0"/>
      <sheetData sheetId="1">
        <row r="3">
          <cell r="J3" t="str">
            <v>10-5042</v>
          </cell>
          <cell r="K3" t="str">
            <v>MEM-PRO-010-BLD-3TB-5042</v>
          </cell>
          <cell r="L3" t="str">
            <v>MSS-MN PLT SUBMERSIBLE SUMP PUMP PKG</v>
          </cell>
        </row>
        <row r="4">
          <cell r="J4" t="str">
            <v>10-4313</v>
          </cell>
          <cell r="K4" t="str">
            <v>MEM-PRO-010-BLD-AEQ-4313</v>
          </cell>
          <cell r="L4" t="str">
            <v>MRAL-AMM RECIRC PUMPS RECYCLE PRES REG</v>
          </cell>
        </row>
        <row r="5">
          <cell r="J5" t="str">
            <v>10-4315</v>
          </cell>
          <cell r="K5" t="str">
            <v>MEM-PRO-010-BLD-AEQ-4315</v>
          </cell>
          <cell r="L5" t="str">
            <v>MRAL-AMM RECIRC OIL POT RELIEF VALVE A</v>
          </cell>
        </row>
        <row r="6">
          <cell r="J6" t="str">
            <v>10-4316</v>
          </cell>
          <cell r="K6" t="str">
            <v>MEM-PRO-010-BLD-AEQ-4316</v>
          </cell>
          <cell r="L6" t="str">
            <v>MRAL-AMM RECIRC OIL POT RELIEF VALVE B</v>
          </cell>
        </row>
        <row r="7">
          <cell r="J7" t="str">
            <v>10-4323</v>
          </cell>
          <cell r="K7" t="str">
            <v>MEM-PRO-010-BLD-AEQ-4323</v>
          </cell>
          <cell r="L7" t="str">
            <v>MRAL-AMM RECIRC PUMPS RECYCLE PRESS REG</v>
          </cell>
        </row>
        <row r="8">
          <cell r="J8" t="str">
            <v>10-4325</v>
          </cell>
          <cell r="K8" t="str">
            <v>MEM-PRO-010-BLD-AEQ-4325</v>
          </cell>
          <cell r="L8" t="str">
            <v>MRAL-LIQ AMM RECIRC OIL POT RELIEF VALVE</v>
          </cell>
        </row>
        <row r="9">
          <cell r="J9" t="str">
            <v>10-4327</v>
          </cell>
          <cell r="K9" t="str">
            <v>MEM-PRO-010-BLD-AEQ-4327</v>
          </cell>
          <cell r="L9" t="str">
            <v>MRAL-OIL COOLER COOLING WTR SUP'Y TEMP</v>
          </cell>
        </row>
        <row r="10">
          <cell r="J10" t="str">
            <v>10-4329</v>
          </cell>
          <cell r="K10" t="str">
            <v>MEM-PRO-010-BLD-AEQ-4329</v>
          </cell>
          <cell r="L10" t="str">
            <v>MRAL-B C COMPRESSOR SUCTION PRESS PI</v>
          </cell>
        </row>
        <row r="11">
          <cell r="J11" t="str">
            <v>10-4333</v>
          </cell>
          <cell r="K11" t="str">
            <v>MEM-PRO-010-BLD-AEQ-4333</v>
          </cell>
          <cell r="L11" t="str">
            <v>MRAL-AMM RECIRC PUMPS RECYC PRES REG</v>
          </cell>
        </row>
        <row r="12">
          <cell r="J12" t="str">
            <v>10-4334</v>
          </cell>
          <cell r="K12" t="str">
            <v>MEM-PRO-010-BLD-AEQ-4334</v>
          </cell>
          <cell r="L12" t="str">
            <v>MRAL-AMM RECIRC E PUMP DIFF PRESS</v>
          </cell>
        </row>
        <row r="13">
          <cell r="J13" t="str">
            <v>10-8551</v>
          </cell>
          <cell r="K13" t="str">
            <v>MEM-PRO-010-BLD-AEQ-8551</v>
          </cell>
          <cell r="L13" t="str">
            <v>MRAL-RALCON COOLING TOWER WATER PUMP</v>
          </cell>
        </row>
        <row r="14">
          <cell r="J14" t="str">
            <v>10-9045</v>
          </cell>
          <cell r="K14" t="str">
            <v>MEM-PRO-010-BLD-AEQ-9045</v>
          </cell>
          <cell r="L14" t="str">
            <v>MRAL-RALCON CURD CHILLER GRD AC UNIT</v>
          </cell>
        </row>
        <row r="15">
          <cell r="J15" t="str">
            <v>10-9125</v>
          </cell>
          <cell r="K15" t="str">
            <v>MEM-PRO-010-BLD-AEQ-9125</v>
          </cell>
          <cell r="L15" t="str">
            <v>MRAL-39 DEG RM COOLER/CHILLER UNIT</v>
          </cell>
        </row>
        <row r="16">
          <cell r="J16" t="str">
            <v>10-2</v>
          </cell>
          <cell r="K16" t="str">
            <v>MEM-PRO-010-BLD-AHU-0002</v>
          </cell>
          <cell r="L16" t="str">
            <v>DDC HVAC</v>
          </cell>
        </row>
        <row r="17">
          <cell r="J17" t="str">
            <v>10-4340</v>
          </cell>
          <cell r="K17" t="str">
            <v>MEM-PRO-010-BLD-AHU-4340</v>
          </cell>
          <cell r="L17" t="str">
            <v>MRAL-O DEG RM AIR UNIT #1 FAN A</v>
          </cell>
        </row>
        <row r="18">
          <cell r="J18" t="str">
            <v>10-4345</v>
          </cell>
          <cell r="K18" t="str">
            <v>MEM-PRO-010-BLD-AHU-4345</v>
          </cell>
          <cell r="L18" t="str">
            <v>MRAL-O DEG RM UNIT #2 FAN A</v>
          </cell>
        </row>
        <row r="19">
          <cell r="J19" t="str">
            <v>10-4786</v>
          </cell>
          <cell r="K19" t="str">
            <v>MEM-PRO-010-BLD-AHU-4786</v>
          </cell>
          <cell r="L19" t="str">
            <v>MSS-PUMP HOUSE VENTILATION FAN</v>
          </cell>
        </row>
        <row r="20">
          <cell r="J20" t="str">
            <v>10-8093</v>
          </cell>
          <cell r="K20" t="str">
            <v>MEM-PRO-010-BLD-AHU-8093</v>
          </cell>
          <cell r="L20" t="str">
            <v>MRAL-CIP ROOM VENT FAN</v>
          </cell>
        </row>
        <row r="21">
          <cell r="J21" t="str">
            <v>10-8094</v>
          </cell>
          <cell r="K21" t="str">
            <v>MEM-PRO-010-BLD-AHU-8094</v>
          </cell>
          <cell r="L21" t="str">
            <v>MRAL-EQUIP ROOM VENT FAN</v>
          </cell>
        </row>
        <row r="22">
          <cell r="J22" t="str">
            <v>10-8095</v>
          </cell>
          <cell r="K22" t="str">
            <v>MEM-PRO-010-BLD-AHU-8095</v>
          </cell>
          <cell r="L22" t="str">
            <v>MRAL-VENT EXHAUST FAN</v>
          </cell>
        </row>
        <row r="23">
          <cell r="J23" t="str">
            <v>10-8096</v>
          </cell>
          <cell r="K23" t="str">
            <v>MEM-PRO-010-BLD-AHU-8096</v>
          </cell>
          <cell r="L23" t="str">
            <v>MRAL-VENT EXHAUST FAN</v>
          </cell>
        </row>
        <row r="24">
          <cell r="J24" t="str">
            <v>10-8097</v>
          </cell>
          <cell r="K24" t="str">
            <v>MEM-PRO-010-BLD-AHU-8097</v>
          </cell>
          <cell r="L24" t="str">
            <v>MRAL-OFFICE AIR CONDITIONER</v>
          </cell>
        </row>
        <row r="25">
          <cell r="J25" t="str">
            <v>10-8987</v>
          </cell>
          <cell r="K25" t="str">
            <v>MEM-PRO-010-BLD-AHU-8987</v>
          </cell>
          <cell r="L25" t="str">
            <v>MSS-MAIN GUARD SHACK AC UNIT</v>
          </cell>
        </row>
        <row r="26">
          <cell r="J26" t="str">
            <v>10-9010</v>
          </cell>
          <cell r="K26" t="str">
            <v>MEM-PRO-010-BLD-AHU-9010</v>
          </cell>
          <cell r="L26" t="str">
            <v>MSS-EAST MEN'S CHANGE ROOM HVAC</v>
          </cell>
        </row>
        <row r="27">
          <cell r="J27" t="str">
            <v>10-9011</v>
          </cell>
          <cell r="K27" t="str">
            <v>MEM-PRO-010-BLD-AHU-9011</v>
          </cell>
          <cell r="L27" t="str">
            <v>MSS-SOUTH MEN'S CHANGE ROOM HVAC</v>
          </cell>
        </row>
        <row r="28">
          <cell r="J28" t="str">
            <v>10-9012</v>
          </cell>
          <cell r="K28" t="str">
            <v>MEM-PRO-010-BLD-AHU-9012</v>
          </cell>
          <cell r="L28" t="str">
            <v>MSS-MEN'S WEST CHANGE ROOM HVAC</v>
          </cell>
        </row>
        <row r="29">
          <cell r="J29" t="str">
            <v>10-9021</v>
          </cell>
          <cell r="K29" t="str">
            <v>MEM-PRO-010-BLD-AHU-9021</v>
          </cell>
          <cell r="L29" t="str">
            <v>MSS-WAREHOUSE OFFICE AC - MAIN WHSE</v>
          </cell>
        </row>
        <row r="30">
          <cell r="J30" t="str">
            <v>10-9022</v>
          </cell>
          <cell r="K30" t="str">
            <v>MEM-PRO-010-BLD-AHU-9022</v>
          </cell>
          <cell r="L30" t="str">
            <v>MSS-LAB BAG CUT ROOM AC - MAIN WHSE</v>
          </cell>
        </row>
        <row r="31">
          <cell r="J31" t="str">
            <v>10-9023</v>
          </cell>
          <cell r="K31" t="str">
            <v>MEM-PRO-010-BLD-AHU-9023</v>
          </cell>
          <cell r="L31" t="str">
            <v>MSS-SEMI BULK BAG AC - WHSE</v>
          </cell>
        </row>
        <row r="32">
          <cell r="J32" t="str">
            <v>10-9024</v>
          </cell>
          <cell r="K32" t="str">
            <v>MEM-PRO-010-BLD-AHU-9024</v>
          </cell>
          <cell r="L32" t="str">
            <v>MSS-800T 100 MCC EAST AC</v>
          </cell>
        </row>
        <row r="33">
          <cell r="J33" t="str">
            <v>10-9025</v>
          </cell>
          <cell r="K33" t="str">
            <v>MEM-PRO-010-BLD-AHU-9025</v>
          </cell>
          <cell r="L33" t="str">
            <v>MSS-800T MCC WEST AC</v>
          </cell>
        </row>
        <row r="34">
          <cell r="J34" t="str">
            <v>10-9026</v>
          </cell>
          <cell r="K34" t="str">
            <v>MEM-PRO-010-BLD-AHU-9026</v>
          </cell>
          <cell r="L34" t="str">
            <v>MSS-KING-WHSE (ROOF NORTH) DIRECT FIRED</v>
          </cell>
        </row>
        <row r="35">
          <cell r="J35" t="str">
            <v>10-9027</v>
          </cell>
          <cell r="K35" t="str">
            <v>MEM-PRO-010-BLD-AHU-9027</v>
          </cell>
          <cell r="L35" t="str">
            <v>MSS-KING-WHSE (ROOF MIDDLE) DIRECT FIRED</v>
          </cell>
        </row>
        <row r="36">
          <cell r="J36" t="str">
            <v>10-9028</v>
          </cell>
          <cell r="K36" t="str">
            <v>MEM-PRO-010-BLD-AHU-9028</v>
          </cell>
          <cell r="L36" t="str">
            <v>MSS-KING-WHSE (ROOF SOUTH) DIRECT FIRED</v>
          </cell>
        </row>
        <row r="37">
          <cell r="J37" t="str">
            <v>10-9030</v>
          </cell>
          <cell r="K37" t="str">
            <v>MEM-PRO-010-BLD-AHU-9030</v>
          </cell>
          <cell r="L37" t="str">
            <v>MSS-MAIN PLANT OFFICE UPSTAIRS AC</v>
          </cell>
        </row>
        <row r="38">
          <cell r="J38" t="str">
            <v>10-9031</v>
          </cell>
          <cell r="K38" t="str">
            <v>MEM-PRO-010-BLD-AHU-9031</v>
          </cell>
          <cell r="L38" t="str">
            <v>MSS-DOWNSTAIR'S OFFICE AC - MAIN ROOF</v>
          </cell>
        </row>
        <row r="39">
          <cell r="J39" t="str">
            <v>10-9032</v>
          </cell>
          <cell r="K39" t="str">
            <v>MEM-PRO-010-BLD-AHU-9032</v>
          </cell>
          <cell r="L39" t="str">
            <v>MSS-MAIN LAB &amp; OFF UP AC- MAIN ROOF</v>
          </cell>
        </row>
        <row r="40">
          <cell r="J40" t="str">
            <v>10-9033</v>
          </cell>
          <cell r="K40" t="str">
            <v>MEM-PRO-010-BLD-AHU-9033</v>
          </cell>
          <cell r="L40" t="str">
            <v>MSS-MAIN LAB &amp; OFF DOWN AC - MAIN ROOF</v>
          </cell>
        </row>
        <row r="41">
          <cell r="J41" t="str">
            <v>10-9034</v>
          </cell>
          <cell r="K41" t="str">
            <v>MEM-PRO-010-BLD-AHU-9034</v>
          </cell>
          <cell r="L41" t="str">
            <v>MSS-BREAKROOM AC - BREAKROOM ROOF</v>
          </cell>
        </row>
        <row r="42">
          <cell r="J42" t="str">
            <v>10-9042</v>
          </cell>
          <cell r="K42" t="str">
            <v>MEM-PRO-010-BLD-AHU-9042</v>
          </cell>
          <cell r="L42" t="str">
            <v>MRAL-RALCON OFFICE AREA AC - RALCON ROOF</v>
          </cell>
        </row>
        <row r="43">
          <cell r="J43" t="str">
            <v>10-9043</v>
          </cell>
          <cell r="K43" t="str">
            <v>MEM-PRO-010-BLD-AHU-9043</v>
          </cell>
          <cell r="L43" t="str">
            <v>MRAL-RALCON PAYROLL OFFICE AC- MRAL ROOF</v>
          </cell>
        </row>
        <row r="44">
          <cell r="J44" t="str">
            <v>10-9044</v>
          </cell>
          <cell r="K44" t="str">
            <v>MEM-PRO-010-BLD-AHU-9044</v>
          </cell>
          <cell r="L44" t="str">
            <v>MRAL-RALCON MCC &amp; VITAMIN AC ROOM UNIT</v>
          </cell>
        </row>
        <row r="45">
          <cell r="J45" t="str">
            <v>10-9050</v>
          </cell>
          <cell r="K45" t="str">
            <v>MEM-PRO-010-BLD-AHU-9050</v>
          </cell>
          <cell r="L45" t="str">
            <v>MSS-P2 MCC (MCC #2 ROOM) AC</v>
          </cell>
        </row>
        <row r="46">
          <cell r="J46" t="str">
            <v>10-9053</v>
          </cell>
          <cell r="K46" t="str">
            <v>MEM-PRO-010-BLD-AHU-9053</v>
          </cell>
          <cell r="L46" t="str">
            <v>ROOF TOP HEATING UNIT</v>
          </cell>
        </row>
        <row r="47">
          <cell r="J47" t="str">
            <v>10-9054</v>
          </cell>
          <cell r="K47" t="str">
            <v>MEM-PRO-010-BLD-AHU-9054</v>
          </cell>
          <cell r="L47" t="str">
            <v>ELECTRIC UNIT HEATER</v>
          </cell>
        </row>
        <row r="48">
          <cell r="J48" t="str">
            <v>10-9062</v>
          </cell>
          <cell r="K48" t="str">
            <v>MEM-PRO-010-BLD-AHU-9062</v>
          </cell>
          <cell r="L48" t="str">
            <v>MSS-BOILER ROOM - COMP. AREA AC</v>
          </cell>
        </row>
        <row r="49">
          <cell r="J49" t="str">
            <v>10-9103</v>
          </cell>
          <cell r="K49" t="str">
            <v>MEM-PRO-010-BLD-AHU-9103</v>
          </cell>
          <cell r="L49" t="str">
            <v>MSS-TEAM LEADERS OFFICE-P3 CURD AC UNIT</v>
          </cell>
        </row>
        <row r="50">
          <cell r="J50" t="str">
            <v>10-9121</v>
          </cell>
          <cell r="K50" t="str">
            <v>MEM-PRO-010-BLD-AHU-9121</v>
          </cell>
          <cell r="L50" t="str">
            <v>MP1-BAG ROOM &amp; CPR- 2KG - WHSE AC UNIT</v>
          </cell>
        </row>
        <row r="51">
          <cell r="J51" t="str">
            <v>10-9123</v>
          </cell>
          <cell r="K51" t="str">
            <v>MEM-PRO-010-BLD-AHU-9123</v>
          </cell>
          <cell r="L51" t="str">
            <v>MSS-800 TON MCC AC EAST</v>
          </cell>
        </row>
        <row r="52">
          <cell r="J52" t="str">
            <v>10-9124</v>
          </cell>
          <cell r="K52" t="str">
            <v>MEM-PRO-010-BLD-AHU-9124</v>
          </cell>
          <cell r="L52" t="str">
            <v>MSS-800 TON MCC AC WEST</v>
          </cell>
        </row>
        <row r="53">
          <cell r="J53" t="str">
            <v>10-9135</v>
          </cell>
          <cell r="K53" t="str">
            <v>MEM-PRO-010-BLD-AHU-9135</v>
          </cell>
          <cell r="L53" t="str">
            <v>MSS-STOREROOM OFFICE/MAINT. SHOP AC UNIT</v>
          </cell>
        </row>
        <row r="54">
          <cell r="J54" t="str">
            <v>10-9176</v>
          </cell>
          <cell r="K54" t="str">
            <v>MEM-PRO-010-BLD-AHU-9176</v>
          </cell>
          <cell r="L54" t="str">
            <v>MSS-BOILER CONTROL RM (NEW) UNIT</v>
          </cell>
        </row>
        <row r="55">
          <cell r="J55" t="str">
            <v>10-7032</v>
          </cell>
          <cell r="K55" t="str">
            <v>MEM-PRO-010-BLD-HOI-7032</v>
          </cell>
          <cell r="L55" t="str">
            <v>MMDU-GRINDING TOWER HOIST</v>
          </cell>
        </row>
        <row r="56">
          <cell r="J56" t="str">
            <v>10-893</v>
          </cell>
          <cell r="K56" t="str">
            <v>MEM-PRO-010-BLD-IAS-0893</v>
          </cell>
          <cell r="L56" t="str">
            <v>MRAL-25 HP AIR COMPRESSOR</v>
          </cell>
        </row>
        <row r="57">
          <cell r="J57" t="str">
            <v>10-8293</v>
          </cell>
          <cell r="K57" t="str">
            <v>MEM-PRO-010-BLD-IAS-8293</v>
          </cell>
          <cell r="L57" t="str">
            <v>MRAL-COMPRESSOR AIR FILTER</v>
          </cell>
        </row>
        <row r="58">
          <cell r="J58" t="str">
            <v>10-8294</v>
          </cell>
          <cell r="K58" t="str">
            <v>MEM-PRO-010-BLD-IAS-8294</v>
          </cell>
          <cell r="L58" t="str">
            <v>MRAL-COMPRESSOR AIR FILTER</v>
          </cell>
        </row>
        <row r="59">
          <cell r="J59" t="str">
            <v>10-9176</v>
          </cell>
          <cell r="K59" t="str">
            <v>MEM-PRO-010-BLD-IAS-9176</v>
          </cell>
          <cell r="L59" t="str">
            <v>MSS-BOILER CONTROL RM (NEW) UNIT</v>
          </cell>
        </row>
        <row r="60">
          <cell r="J60" t="str">
            <v>10-8986</v>
          </cell>
          <cell r="K60" t="str">
            <v>MEM-PRO-010-BLD-MOB-8986</v>
          </cell>
          <cell r="L60" t="str">
            <v>MSS-MAIN OFFICE WHEELCHAIR ELEVATOR</v>
          </cell>
        </row>
        <row r="61">
          <cell r="J61" t="str">
            <v>10-8997</v>
          </cell>
          <cell r="K61" t="str">
            <v>MEM-PRO-010-BLD-MOB-8997</v>
          </cell>
          <cell r="L61" t="str">
            <v>MSS-STOREROOM 25 FT JLG SCISSORLIFT</v>
          </cell>
        </row>
        <row r="62">
          <cell r="J62" t="str">
            <v>10-8998</v>
          </cell>
          <cell r="K62" t="str">
            <v>MEM-PRO-010-BLD-MOB-8998</v>
          </cell>
          <cell r="L62" t="str">
            <v>MSS-STOREROOM 20 FT JLG SCISSOR LIFT</v>
          </cell>
        </row>
        <row r="63">
          <cell r="J63" t="str">
            <v>10-8999</v>
          </cell>
          <cell r="K63" t="str">
            <v>MEM-PRO-010-BLD-MOB-8999</v>
          </cell>
          <cell r="L63" t="str">
            <v>MSS-STOREROOM 45 FT JLG BOOM LIFT</v>
          </cell>
        </row>
        <row r="64">
          <cell r="J64" t="str">
            <v>10-3351</v>
          </cell>
          <cell r="K64" t="str">
            <v>MEM-PRO-010-BLD-PPA-3351</v>
          </cell>
          <cell r="L64" t="str">
            <v>MS2P-PROCESS BUILDING SWITCH STATION</v>
          </cell>
        </row>
        <row r="65">
          <cell r="J65" t="str">
            <v>10-7</v>
          </cell>
          <cell r="K65" t="str">
            <v>MEM-PRO-010-BLD-SFS-0007</v>
          </cell>
          <cell r="L65" t="str">
            <v>BOILER ROOM SPRINKLER SYSTEM</v>
          </cell>
        </row>
        <row r="66">
          <cell r="J66" t="str">
            <v>10-4555</v>
          </cell>
          <cell r="K66" t="str">
            <v>MEM-PRO-010-BLD-SFS-4555</v>
          </cell>
          <cell r="L66" t="str">
            <v>MSP &amp; MS2P BACKUP DIESEL GENERATOR</v>
          </cell>
        </row>
        <row r="67">
          <cell r="J67" t="str">
            <v>10-8832</v>
          </cell>
          <cell r="K67" t="str">
            <v>MEM-PRO-010-BLD-SFS-8832</v>
          </cell>
          <cell r="L67" t="str">
            <v>P3B BACKUP DIESEL GENERATOR</v>
          </cell>
        </row>
        <row r="68">
          <cell r="J68" t="str">
            <v>10-9005</v>
          </cell>
          <cell r="K68" t="str">
            <v>MEM-PRO-010-BLD-SFS-9005</v>
          </cell>
          <cell r="L68" t="str">
            <v>MEMPHIS FIRE ALARM SYSTEM</v>
          </cell>
        </row>
        <row r="69">
          <cell r="J69" t="str">
            <v>10-5620</v>
          </cell>
          <cell r="K69" t="str">
            <v>MEM-PRO-010-CAL-BAT-5620</v>
          </cell>
          <cell r="L69" t="str">
            <v>MSS-CALPRO MAKEUP TANK #1 BATCH TK 'A'</v>
          </cell>
        </row>
        <row r="70">
          <cell r="J70" t="str">
            <v>10-5621</v>
          </cell>
          <cell r="K70" t="str">
            <v>MEM-PRO-010-CAL-BAT-5621</v>
          </cell>
          <cell r="L70" t="str">
            <v>MSS-NORTH CALPRO TK  AGITATOR</v>
          </cell>
        </row>
        <row r="71">
          <cell r="J71" t="str">
            <v>10-5623</v>
          </cell>
          <cell r="K71" t="str">
            <v>MEM-PRO-010-CAL-BAT-5623</v>
          </cell>
          <cell r="L71" t="str">
            <v>MSS-NORTH CALPRO TK RECIRC. PUMP</v>
          </cell>
        </row>
        <row r="72">
          <cell r="J72" t="str">
            <v>10-5625</v>
          </cell>
          <cell r="K72" t="str">
            <v>MEM-PRO-010-CAL-BAT-5625</v>
          </cell>
          <cell r="L72" t="str">
            <v>MSS-NORTH CALPRO TANK</v>
          </cell>
        </row>
        <row r="73">
          <cell r="J73" t="str">
            <v>10-5626</v>
          </cell>
          <cell r="K73" t="str">
            <v>MEM-PRO-010-CAL-BAT-5626</v>
          </cell>
          <cell r="L73" t="str">
            <v>MSS-SOUTH CALPRO TANK AGITATOR</v>
          </cell>
        </row>
        <row r="74">
          <cell r="J74" t="str">
            <v>10-5628</v>
          </cell>
          <cell r="K74" t="str">
            <v>MEM-PRO-010-CAL-BAT-5628</v>
          </cell>
          <cell r="L74" t="str">
            <v>MSS-SOUTH CALPRO TK RECIRC PUMP</v>
          </cell>
        </row>
        <row r="75">
          <cell r="J75" t="str">
            <v>10-5650</v>
          </cell>
          <cell r="K75" t="str">
            <v>MEM-PRO-010-CAL-BAT-5650</v>
          </cell>
          <cell r="L75" t="str">
            <v>MSS-FLOW VALVE - PLUG</v>
          </cell>
        </row>
        <row r="76">
          <cell r="J76" t="str">
            <v>10-5653</v>
          </cell>
          <cell r="K76" t="str">
            <v>MEM-PRO-010-CAL-BAT-5653</v>
          </cell>
          <cell r="L76" t="str">
            <v>MSS-CALPRO WATER MASS FLOWMETER</v>
          </cell>
        </row>
        <row r="77">
          <cell r="J77" t="str">
            <v>10-5655</v>
          </cell>
          <cell r="K77" t="str">
            <v>MEM-PRO-010-CAL-BAT-5655</v>
          </cell>
          <cell r="L77" t="str">
            <v>MSS-3-WAY FLOW VALVE TO CALPRO TK</v>
          </cell>
        </row>
        <row r="78">
          <cell r="J78" t="str">
            <v>10-1374</v>
          </cell>
          <cell r="K78" t="str">
            <v>MEM-PRO-010-CAL-HPO-1374</v>
          </cell>
          <cell r="L78" t="str">
            <v>MSS-PHOS. ACID TO CALPRO TKS. (WCV) VALV</v>
          </cell>
        </row>
        <row r="79">
          <cell r="J79" t="str">
            <v>10-1378</v>
          </cell>
          <cell r="K79" t="str">
            <v>MEM-PRO-010-CAL-HPO-1378</v>
          </cell>
          <cell r="L79" t="str">
            <v>MSS-3-WAY FLOW VALVE TO CALPRO MK-UP TKS</v>
          </cell>
        </row>
        <row r="80">
          <cell r="J80" t="str">
            <v>10-4035</v>
          </cell>
          <cell r="K80" t="str">
            <v>MEM-PRO-010-CAL-HPO-4035</v>
          </cell>
          <cell r="L80" t="str">
            <v>MSS-CALPRO LIME BIN #8</v>
          </cell>
        </row>
        <row r="81">
          <cell r="J81" t="str">
            <v>10-4040</v>
          </cell>
          <cell r="K81" t="str">
            <v>MEM-PRO-010-CAL-HPO-4040</v>
          </cell>
          <cell r="L81" t="str">
            <v>MSS-CALPRO LIME BIN #8 COLLECTOR</v>
          </cell>
        </row>
        <row r="82">
          <cell r="J82" t="str">
            <v>10-4050</v>
          </cell>
          <cell r="K82" t="str">
            <v>MEM-PRO-010-CAL-HPO-4050</v>
          </cell>
          <cell r="L82" t="str">
            <v>MSS-CALPRO LIME BIN #8 COLL EXH FAN</v>
          </cell>
        </row>
        <row r="83">
          <cell r="J83" t="str">
            <v>10-4060</v>
          </cell>
          <cell r="K83" t="str">
            <v>MEM-PRO-010-CAL-HPO-4060</v>
          </cell>
          <cell r="L83" t="str">
            <v>MSS-CALPRO LIME BIN #8 COLL BLWBK FAN</v>
          </cell>
        </row>
        <row r="84">
          <cell r="J84" t="str">
            <v>10-5420</v>
          </cell>
          <cell r="K84" t="str">
            <v>MEM-PRO-010-CAL-HPO-5420</v>
          </cell>
          <cell r="L84" t="str">
            <v>MSS-CALPRO PHOS ACID SHOT TANK</v>
          </cell>
        </row>
        <row r="85">
          <cell r="J85" t="str">
            <v>10-5427</v>
          </cell>
          <cell r="K85" t="str">
            <v>MEM-PRO-010-CAL-HPO-5427</v>
          </cell>
          <cell r="L85" t="str">
            <v>MSS-CALPRO TRANSFER PUMP</v>
          </cell>
        </row>
        <row r="86">
          <cell r="J86" t="str">
            <v>10-5612</v>
          </cell>
          <cell r="K86" t="str">
            <v>MEM-PRO-010-CAL-HPO-5612</v>
          </cell>
          <cell r="L86" t="str">
            <v>MSS-CALPRO LIME ADDITION FEEDER</v>
          </cell>
        </row>
        <row r="87">
          <cell r="J87" t="str">
            <v>10-5620</v>
          </cell>
          <cell r="K87" t="str">
            <v>MEM-PRO-010-CAL-HPO-5620</v>
          </cell>
          <cell r="L87" t="str">
            <v>MSS-CALPRO MAKEUP SOUTH BATCH TANK</v>
          </cell>
        </row>
        <row r="88">
          <cell r="J88" t="str">
            <v>10-7492</v>
          </cell>
          <cell r="K88" t="str">
            <v>MEM-PRO-010-CAL-HPO-7492</v>
          </cell>
          <cell r="L88" t="str">
            <v>MP3 PHOS ACID TO POLY TK EXCESS FLOWMET</v>
          </cell>
        </row>
        <row r="89">
          <cell r="J89" t="str">
            <v>10-7493</v>
          </cell>
          <cell r="K89" t="str">
            <v>MEM-PRO-010-CAL-HPO-7493</v>
          </cell>
          <cell r="L89" t="str">
            <v>MP3 PHOS ACID TO POLYMR TK(EXCS CIP)BLK</v>
          </cell>
        </row>
        <row r="90">
          <cell r="J90" t="str">
            <v>10-5600</v>
          </cell>
          <cell r="K90" t="str">
            <v>MEM-PRO-010-CAL-LIM-5600</v>
          </cell>
          <cell r="L90" t="str">
            <v>MSS-LIME XFER BLOWER</v>
          </cell>
        </row>
        <row r="91">
          <cell r="J91" t="str">
            <v>10-5603</v>
          </cell>
          <cell r="K91" t="str">
            <v>MEM-PRO-010-CAL-LIM-5603</v>
          </cell>
          <cell r="L91" t="str">
            <v>MSS-LIME BIN DISCHARGER</v>
          </cell>
        </row>
        <row r="92">
          <cell r="J92" t="str">
            <v>10-5606</v>
          </cell>
          <cell r="K92" t="str">
            <v>MEM-PRO-010-CAL-LIM-5606</v>
          </cell>
          <cell r="L92" t="str">
            <v>MSS-LIME BIN ROTARY FEED VALVE</v>
          </cell>
        </row>
        <row r="93">
          <cell r="J93" t="str">
            <v>10-5608</v>
          </cell>
          <cell r="K93" t="str">
            <v>MEM-PRO-010-CAL-LIM-5608</v>
          </cell>
          <cell r="L93" t="str">
            <v>FEEDER BIN EXHAUST FAN</v>
          </cell>
        </row>
        <row r="94">
          <cell r="J94" t="str">
            <v>10-5613</v>
          </cell>
          <cell r="K94" t="str">
            <v>MEM-PRO-010-CAL-LIM-5613</v>
          </cell>
          <cell r="L94" t="str">
            <v>MSS-LIME CROSS SCREW CONVEYOR</v>
          </cell>
        </row>
        <row r="95">
          <cell r="J95" t="str">
            <v>10-5615</v>
          </cell>
          <cell r="K95" t="str">
            <v>MEM-PRO-010-CAL-LIM-5615</v>
          </cell>
          <cell r="L95" t="str">
            <v>MSS-FEEDERSLIDE GATE @ LIME CONV DISCH</v>
          </cell>
        </row>
        <row r="96">
          <cell r="J96" t="str">
            <v>10-5616</v>
          </cell>
          <cell r="K96" t="str">
            <v>MEM-PRO-010-CAL-LIM-5616</v>
          </cell>
          <cell r="L96" t="str">
            <v>MSS-FEEDER SLIDE GATE</v>
          </cell>
        </row>
        <row r="97">
          <cell r="J97" t="str">
            <v>10-5635</v>
          </cell>
          <cell r="K97" t="str">
            <v>MEM-PRO-010-CAL-STO-5635</v>
          </cell>
          <cell r="L97" t="str">
            <v>MSS-CALPRO STORAGE TANK</v>
          </cell>
        </row>
        <row r="98">
          <cell r="J98" t="str">
            <v>10-5636</v>
          </cell>
          <cell r="K98" t="str">
            <v>MEM-PRO-010-CAL-STO-5636</v>
          </cell>
          <cell r="L98" t="str">
            <v>MSS-MINERAL SLURRY TANK AGITATOR</v>
          </cell>
        </row>
        <row r="99">
          <cell r="J99" t="str">
            <v>10-7285</v>
          </cell>
          <cell r="K99" t="str">
            <v>MEM-PRO-010-CAL-STO-7285</v>
          </cell>
          <cell r="L99" t="str">
            <v>Divert Vlv from LAL Mixer to work tnk</v>
          </cell>
        </row>
        <row r="100">
          <cell r="J100" t="str">
            <v>10-2269</v>
          </cell>
          <cell r="K100" t="str">
            <v>MEM-PRO-010-CIP-CAC-2269</v>
          </cell>
          <cell r="L100" t="str">
            <v>MSP-CIP OR FEED TO #4 DETRASHER FV</v>
          </cell>
        </row>
        <row r="101">
          <cell r="J101" t="str">
            <v>10-2269</v>
          </cell>
          <cell r="K101" t="str">
            <v>MEM-PRO-010-CIP-CIP-2269</v>
          </cell>
          <cell r="L101" t="str">
            <v>MSP-CIP OR FEED TO #4 DETRASHER FV</v>
          </cell>
        </row>
        <row r="102">
          <cell r="J102" t="str">
            <v>10-3001</v>
          </cell>
          <cell r="K102" t="str">
            <v>MEM-PRO-010-CIP-DAC-3001</v>
          </cell>
          <cell r="L102" t="str">
            <v>MSP-CIP SUPPLY TO WET REWORK SS FV</v>
          </cell>
        </row>
        <row r="103">
          <cell r="J103" t="str">
            <v>10-3002</v>
          </cell>
          <cell r="K103" t="str">
            <v>MEM-PRO-010-CIP-DAC-3002</v>
          </cell>
          <cell r="L103" t="str">
            <v>MSP-CIP SUPPLY TO RAPID MIXERS FV</v>
          </cell>
        </row>
        <row r="104">
          <cell r="J104" t="str">
            <v>10-3003</v>
          </cell>
          <cell r="K104" t="str">
            <v>MEM-PRO-010-CIP-DAC-3003</v>
          </cell>
          <cell r="L104" t="str">
            <v>MSP-CIP SUPPLY TO RAPID MIXERS FV #1</v>
          </cell>
        </row>
        <row r="105">
          <cell r="J105" t="str">
            <v>10-6092</v>
          </cell>
          <cell r="K105" t="str">
            <v>MEM-PRO-010-CIP-SAC-6092</v>
          </cell>
          <cell r="L105" t="str">
            <v>MSS-CIP RETURN PUMP TO EXCESS CIP TANKS</v>
          </cell>
        </row>
        <row r="106">
          <cell r="J106" t="str">
            <v>10-230</v>
          </cell>
          <cell r="K106" t="str">
            <v>MEM-PRO-010-CSP-CBW-0230</v>
          </cell>
          <cell r="L106" t="str">
            <v>MSS-C30 BOWLS (SPARE &amp; IN-USE)</v>
          </cell>
        </row>
        <row r="107">
          <cell r="J107" t="str">
            <v>10-3802</v>
          </cell>
          <cell r="K107" t="str">
            <v>MEM-PRO-010-FED-FED-3802</v>
          </cell>
          <cell r="L107" t="str">
            <v>MSP-SHUTTLE SPOUT</v>
          </cell>
        </row>
        <row r="108">
          <cell r="J108" t="str">
            <v>10-6441</v>
          </cell>
          <cell r="K108" t="str">
            <v>MEM-PRO-010-GRD-HOI-6441</v>
          </cell>
          <cell r="L108" t="str">
            <v>MSS-300T SWECO CHAIN HOIST</v>
          </cell>
        </row>
        <row r="109">
          <cell r="J109" t="str">
            <v>10-8100</v>
          </cell>
          <cell r="K109" t="str">
            <v>MEM-PRO-010-GRD-HOI-8100</v>
          </cell>
          <cell r="L109" t="str">
            <v>MSS-STORAGE SILOS 2-TON HOIST</v>
          </cell>
        </row>
        <row r="110">
          <cell r="J110" t="str">
            <v>10-6370</v>
          </cell>
          <cell r="K110" t="str">
            <v>MEM-PRO-010-GRD-N3G-6370</v>
          </cell>
          <cell r="L110" t="str">
            <v>NORTH GRINDER RFV</v>
          </cell>
        </row>
        <row r="111">
          <cell r="J111" t="str">
            <v>10-6372</v>
          </cell>
          <cell r="K111" t="str">
            <v>MEM-PRO-010-GRD-N3G-6372</v>
          </cell>
          <cell r="L111" t="str">
            <v>North Grinder Feed Screw</v>
          </cell>
        </row>
        <row r="112">
          <cell r="J112" t="str">
            <v>10-6421</v>
          </cell>
          <cell r="K112" t="str">
            <v>MEM-PRO-010-GRD-N3G-6421</v>
          </cell>
          <cell r="L112" t="str">
            <v>MSS-300T N GRINDER UT62</v>
          </cell>
        </row>
        <row r="113">
          <cell r="J113" t="str">
            <v>10-6423</v>
          </cell>
          <cell r="K113" t="str">
            <v>MEM-PRO-010-GRD-N3G-6423</v>
          </cell>
          <cell r="L113" t="str">
            <v>MSS-300T N GRINDER SURGE HOPPER</v>
          </cell>
        </row>
        <row r="114">
          <cell r="J114" t="str">
            <v>10-7914</v>
          </cell>
          <cell r="K114" t="str">
            <v>MEM-PRO-010-GRD-N3G-7914</v>
          </cell>
          <cell r="L114" t="str">
            <v>MSS-300T E GROUND FILTER RECEIVER</v>
          </cell>
        </row>
        <row r="115">
          <cell r="J115" t="str">
            <v>10-7917</v>
          </cell>
          <cell r="K115" t="str">
            <v>MEM-PRO-010-GRD-N3G-7917</v>
          </cell>
          <cell r="L115" t="str">
            <v>MSS-300T E GRD FILT REC'R ASP FAN</v>
          </cell>
        </row>
        <row r="116">
          <cell r="J116" t="str">
            <v>10-7923</v>
          </cell>
          <cell r="K116" t="str">
            <v>MEM-PRO-010-GRD-N3G-7923</v>
          </cell>
          <cell r="L116" t="str">
            <v>MSS-E GRD FILT REC'R DISCH RFV TO P3</v>
          </cell>
        </row>
        <row r="117">
          <cell r="J117" t="str">
            <v>10-7929</v>
          </cell>
          <cell r="K117" t="str">
            <v>MEM-PRO-010-GRD-N3G-7929</v>
          </cell>
          <cell r="L117" t="str">
            <v>MSS-300T E GRD FILT REC'R DISCH RFV TO P</v>
          </cell>
        </row>
        <row r="118">
          <cell r="J118" t="str">
            <v>10-2001</v>
          </cell>
          <cell r="K118" t="str">
            <v>MEM-PRO-010-GRD-S3G-2001</v>
          </cell>
          <cell r="L118" t="str">
            <v>MSS-PNEU DIVERTER VALVE TO S. 300T BIN</v>
          </cell>
        </row>
        <row r="119">
          <cell r="J119" t="str">
            <v>10-6376</v>
          </cell>
          <cell r="K119" t="str">
            <v>MEM-PRO-010-GRD-S3G-6376</v>
          </cell>
          <cell r="L119" t="str">
            <v>MSS-SO Grinder Pocket Feed</v>
          </cell>
        </row>
        <row r="120">
          <cell r="J120" t="str">
            <v>10-6378</v>
          </cell>
          <cell r="K120" t="str">
            <v>MEM-PRO-010-GRD-S3G-6378</v>
          </cell>
          <cell r="L120" t="str">
            <v>South Grinder Feed Screw</v>
          </cell>
        </row>
        <row r="121">
          <cell r="J121" t="str">
            <v>10-6382</v>
          </cell>
          <cell r="K121" t="str">
            <v>MEM-PRO-010-GRD-S3G-6382</v>
          </cell>
          <cell r="L121" t="str">
            <v>S 300T TRANSFER BLOWER</v>
          </cell>
        </row>
        <row r="122">
          <cell r="J122" t="str">
            <v>10-6385</v>
          </cell>
          <cell r="K122" t="str">
            <v>MEM-PRO-010-GRD-S3G-6385</v>
          </cell>
          <cell r="L122" t="str">
            <v>S 300T DISCHARGE SHUTOFF SLIDE GATE</v>
          </cell>
        </row>
        <row r="123">
          <cell r="J123" t="str">
            <v>10-6417</v>
          </cell>
          <cell r="K123" t="str">
            <v>MEM-PRO-010-GRD-S3G-6417</v>
          </cell>
          <cell r="L123" t="str">
            <v>MSS-300T S. GRINDER UT62</v>
          </cell>
        </row>
        <row r="124">
          <cell r="J124" t="str">
            <v>10-6420</v>
          </cell>
          <cell r="K124" t="str">
            <v>MEM-PRO-010-GRD-S3G-6420</v>
          </cell>
          <cell r="L124" t="str">
            <v>MSS-300T S GRINDER SURGE HOPPER</v>
          </cell>
        </row>
        <row r="125">
          <cell r="J125" t="str">
            <v>10-7904</v>
          </cell>
          <cell r="K125" t="str">
            <v>MEM-PRO-010-GRD-S3G-7904</v>
          </cell>
          <cell r="L125" t="str">
            <v>MSS-300T W GROUND FILTER REC'R</v>
          </cell>
        </row>
        <row r="126">
          <cell r="J126" t="str">
            <v>10-7907</v>
          </cell>
          <cell r="K126" t="str">
            <v>MEM-PRO-010-GRD-S3G-7907</v>
          </cell>
          <cell r="L126" t="str">
            <v>MSS-300T W GRD FILT REC'R ASP FAN</v>
          </cell>
        </row>
        <row r="127">
          <cell r="J127" t="str">
            <v>10-7912</v>
          </cell>
          <cell r="K127" t="str">
            <v>MEM-PRO-010-GRD-S3G-7912</v>
          </cell>
          <cell r="L127" t="str">
            <v>MSS-300T W GRD FILT REC'R DISCH RFV TO P</v>
          </cell>
        </row>
        <row r="128">
          <cell r="J128" t="str">
            <v>10-7928</v>
          </cell>
          <cell r="K128" t="str">
            <v>MEM-PRO-010-GRD-S3G-7928</v>
          </cell>
          <cell r="L128" t="str">
            <v>MSS-300T W GRD FILT REC'R DISCH RFV TO P</v>
          </cell>
        </row>
        <row r="129">
          <cell r="J129" t="str">
            <v>10-3018</v>
          </cell>
          <cell r="K129" t="str">
            <v>MEM-PRO-010-GRD-SUS-3018</v>
          </cell>
          <cell r="L129" t="str">
            <v>MSS-MAIN PLANT 300 TON SNUFFING STEAM</v>
          </cell>
        </row>
        <row r="130">
          <cell r="J130" t="str">
            <v>10-476</v>
          </cell>
          <cell r="K130" t="str">
            <v>MEM-PRO-010-GRD-VAC-0476</v>
          </cell>
          <cell r="L130" t="str">
            <v>MSS-300T FG VAC BLOWER SYSTEM</v>
          </cell>
        </row>
        <row r="131">
          <cell r="J131" t="str">
            <v>10-702</v>
          </cell>
          <cell r="K131" t="str">
            <v>MEM-PRO-010-MDU-AEQ-0702</v>
          </cell>
          <cell r="L131" t="str">
            <v>MMDU-75 TON FLAKE BINS BLEED VENT/FILTER</v>
          </cell>
        </row>
        <row r="132">
          <cell r="J132" t="str">
            <v>10-703</v>
          </cell>
          <cell r="K132" t="str">
            <v>MEM-PRO-010-MDU-AEQ-0703</v>
          </cell>
          <cell r="L132" t="str">
            <v>MMDU-CYCLONE 75T  BINS ELEC. ACTUATOR</v>
          </cell>
        </row>
        <row r="133">
          <cell r="J133" t="str">
            <v>10-705</v>
          </cell>
          <cell r="K133" t="str">
            <v>MEM-PRO-010-MDU-AEQ-0705</v>
          </cell>
          <cell r="L133" t="str">
            <v>MMDU-CYCLONE 75T  BINS HI-LEVEL PROBE</v>
          </cell>
        </row>
        <row r="134">
          <cell r="J134" t="str">
            <v>10-738</v>
          </cell>
          <cell r="K134" t="str">
            <v>MEM-PRO-010-MDU-AEQ-0738</v>
          </cell>
          <cell r="L134" t="str">
            <v>MMDU-FLK BINS CYCLONE HI-HI LEVEL PROBE</v>
          </cell>
        </row>
        <row r="135">
          <cell r="J135" t="str">
            <v>10-5697</v>
          </cell>
          <cell r="K135" t="str">
            <v>MEM-PRO-010-MDU-AEQ-5697</v>
          </cell>
          <cell r="L135" t="str">
            <v>MMDU BLENDER KNIFE GATE</v>
          </cell>
        </row>
        <row r="136">
          <cell r="J136" t="str">
            <v>10-5700</v>
          </cell>
          <cell r="K136" t="str">
            <v>MEM-PRO-010-MDU-AEQ-5700</v>
          </cell>
          <cell r="L136" t="str">
            <v>MMDU CURD - FLAKE TO DCE COLLECTOR 7025</v>
          </cell>
        </row>
        <row r="137">
          <cell r="J137" t="str">
            <v>10-6739</v>
          </cell>
          <cell r="K137" t="str">
            <v>MEM-PRO-010-MDU-AEQ-6739</v>
          </cell>
          <cell r="L137" t="str">
            <v>MMDU-SO DRYER EXH TEMP XMTR</v>
          </cell>
        </row>
        <row r="138">
          <cell r="J138" t="str">
            <v>10-6740</v>
          </cell>
          <cell r="K138" t="str">
            <v>MEM-PRO-010-MDU-AEQ-6740</v>
          </cell>
          <cell r="L138" t="str">
            <v>MMDU-SO DRYER S NIRO HEAT EXCHANGER</v>
          </cell>
        </row>
        <row r="139">
          <cell r="J139" t="str">
            <v>10-6773</v>
          </cell>
          <cell r="K139" t="str">
            <v>MEM-PRO-010-MDU-AEQ-6773</v>
          </cell>
          <cell r="L139" t="str">
            <v>MMDU-CIP RETURN PUMP</v>
          </cell>
        </row>
        <row r="140">
          <cell r="J140" t="str">
            <v>10-6779</v>
          </cell>
          <cell r="K140" t="str">
            <v>MEM-PRO-010-MDU-AEQ-6779</v>
          </cell>
          <cell r="L140" t="str">
            <v>MMDU-CIP RETURN PUMP</v>
          </cell>
        </row>
        <row r="141">
          <cell r="J141" t="str">
            <v>10-6791</v>
          </cell>
          <cell r="K141" t="str">
            <v>MEM-PRO-010-MDU-AEQ-6791</v>
          </cell>
          <cell r="L141" t="str">
            <v>MMDU-INDIR FIRED BURNER MN GAS TR VEN VL</v>
          </cell>
        </row>
        <row r="142">
          <cell r="J142" t="str">
            <v>10-6792</v>
          </cell>
          <cell r="K142" t="str">
            <v>MEM-PRO-010-MDU-AEQ-6792</v>
          </cell>
          <cell r="L142" t="str">
            <v>MMDU-INDIR FIRED BURNER MN GAS TR SAF VL</v>
          </cell>
        </row>
        <row r="143">
          <cell r="J143" t="str">
            <v>10-6794</v>
          </cell>
          <cell r="K143" t="str">
            <v>MEM-PRO-010-MDU-AEQ-6794</v>
          </cell>
          <cell r="L143" t="str">
            <v>MMDU-INDIR FIRED DRYER HI-GAS PRESS SW</v>
          </cell>
        </row>
        <row r="144">
          <cell r="J144" t="str">
            <v>10-6795</v>
          </cell>
          <cell r="K144" t="str">
            <v>MEM-PRO-010-MDU-AEQ-6795</v>
          </cell>
          <cell r="L144" t="str">
            <v>MMDU-INDIR FIRED BURN MN GAS TR PR REG</v>
          </cell>
        </row>
        <row r="145">
          <cell r="J145" t="str">
            <v>10-6801</v>
          </cell>
          <cell r="K145" t="str">
            <v>MEM-PRO-010-MDU-AEQ-6801</v>
          </cell>
          <cell r="L145" t="str">
            <v>MMDU-DRYER VENT VALVE</v>
          </cell>
        </row>
        <row r="146">
          <cell r="J146" t="str">
            <v>10-6802</v>
          </cell>
          <cell r="K146" t="str">
            <v>MEM-PRO-010-MDU-AEQ-6802</v>
          </cell>
          <cell r="L146" t="str">
            <v>MMDU-DIR FIRED DRYER ACCESS DOOR SAFE SW</v>
          </cell>
        </row>
        <row r="147">
          <cell r="J147" t="str">
            <v>10-6803</v>
          </cell>
          <cell r="K147" t="str">
            <v>MEM-PRO-010-MDU-AEQ-6803</v>
          </cell>
          <cell r="L147" t="str">
            <v>MMDU-COOLING RING AIR VALVE TO BURNER</v>
          </cell>
        </row>
        <row r="148">
          <cell r="J148" t="str">
            <v>10-6804</v>
          </cell>
          <cell r="K148" t="str">
            <v>MEM-PRO-010-MDU-AEQ-6804</v>
          </cell>
          <cell r="L148" t="str">
            <v>MMDU-DRYER NECK PRESSURE SW</v>
          </cell>
        </row>
        <row r="149">
          <cell r="J149" t="str">
            <v>10-6805</v>
          </cell>
          <cell r="K149" t="str">
            <v>MEM-PRO-010-MDU-AEQ-6805</v>
          </cell>
          <cell r="L149" t="str">
            <v>MMDU-THROAT E &amp; W SPRAY WANDS (LIMIT SW)</v>
          </cell>
        </row>
        <row r="150">
          <cell r="J150" t="str">
            <v>10-6806</v>
          </cell>
          <cell r="K150" t="str">
            <v>MEM-PRO-010-MDU-AEQ-6806</v>
          </cell>
          <cell r="L150" t="str">
            <v>MMDU-THROAT ALL SPRAY WANDS (LIMIT SW)</v>
          </cell>
        </row>
        <row r="151">
          <cell r="J151" t="str">
            <v>10-6807</v>
          </cell>
          <cell r="K151" t="str">
            <v>MEM-PRO-010-MDU-AEQ-6807</v>
          </cell>
          <cell r="L151" t="str">
            <v>MMDU-N &amp; S SPRAY WANDS VALVE</v>
          </cell>
        </row>
        <row r="152">
          <cell r="J152" t="str">
            <v>10-6808</v>
          </cell>
          <cell r="K152" t="str">
            <v>MEM-PRO-010-MDU-AEQ-6808</v>
          </cell>
          <cell r="L152" t="str">
            <v>MMDU-CITY WATER TO DRYER VALVE</v>
          </cell>
        </row>
        <row r="153">
          <cell r="J153" t="str">
            <v>10-6809</v>
          </cell>
          <cell r="K153" t="str">
            <v>MEM-PRO-010-MDU-AEQ-6809</v>
          </cell>
          <cell r="L153" t="str">
            <v>MMDU-DRYER NECK PRESSURE SW (PS-201)</v>
          </cell>
        </row>
        <row r="154">
          <cell r="J154" t="str">
            <v>10-6810</v>
          </cell>
          <cell r="K154" t="str">
            <v>MEM-PRO-010-MDU-AEQ-6810</v>
          </cell>
          <cell r="L154" t="str">
            <v>MMDU-DRYER COOLING RING TEMP ELEMENT</v>
          </cell>
        </row>
        <row r="155">
          <cell r="J155" t="str">
            <v>10-6811</v>
          </cell>
          <cell r="K155" t="str">
            <v>MEM-PRO-010-MDU-AEQ-6811</v>
          </cell>
          <cell r="L155" t="str">
            <v>MMDU-DRYER NECK TEMP ELEMENT</v>
          </cell>
        </row>
        <row r="156">
          <cell r="J156" t="str">
            <v>10-6812</v>
          </cell>
          <cell r="K156" t="str">
            <v>MEM-PRO-010-MDU-AEQ-6812</v>
          </cell>
          <cell r="L156" t="str">
            <v>MMDU-DRYER BUSTLE EXH TEMP SW</v>
          </cell>
        </row>
        <row r="157">
          <cell r="J157" t="str">
            <v>10-6813</v>
          </cell>
          <cell r="K157" t="str">
            <v>MEM-PRO-010-MDU-AEQ-6813</v>
          </cell>
          <cell r="L157" t="str">
            <v>MMDU-INDIR DRYER COOLING RING PRESS IND</v>
          </cell>
        </row>
        <row r="158">
          <cell r="J158" t="str">
            <v>10-6814</v>
          </cell>
          <cell r="K158" t="str">
            <v>MEM-PRO-010-MDU-AEQ-6814</v>
          </cell>
          <cell r="L158" t="str">
            <v>MMDU-COOLING RING PRESSURE SWITCH</v>
          </cell>
        </row>
        <row r="159">
          <cell r="J159" t="str">
            <v>10-6815</v>
          </cell>
          <cell r="K159" t="str">
            <v>MEM-PRO-010-MDU-AEQ-6815</v>
          </cell>
          <cell r="L159" t="str">
            <v>MMDU-INLET FILTER FOR COOLING RING AIR</v>
          </cell>
        </row>
        <row r="160">
          <cell r="J160" t="str">
            <v>10-6817</v>
          </cell>
          <cell r="K160" t="str">
            <v>MEM-PRO-010-MDU-AEQ-6817</v>
          </cell>
          <cell r="L160" t="str">
            <v>MMDU-AIR VALVE TO DRYER VENTURI</v>
          </cell>
        </row>
        <row r="161">
          <cell r="J161" t="str">
            <v>10-6819</v>
          </cell>
          <cell r="K161" t="str">
            <v>MEM-PRO-010-MDU-AEQ-6819</v>
          </cell>
          <cell r="L161" t="str">
            <v>MMDU-AIR VALVE TO DRYER VENTURI</v>
          </cell>
        </row>
        <row r="162">
          <cell r="J162" t="str">
            <v>10-6830</v>
          </cell>
          <cell r="K162" t="str">
            <v>MEM-PRO-010-MDU-AEQ-6830</v>
          </cell>
          <cell r="L162" t="str">
            <v>MMDU-DRYER CONE TEMP ELEMENT</v>
          </cell>
        </row>
        <row r="163">
          <cell r="J163" t="str">
            <v>10-6831</v>
          </cell>
          <cell r="K163" t="str">
            <v>MEM-PRO-010-MDU-AEQ-6831</v>
          </cell>
          <cell r="L163" t="str">
            <v>MMDU-DIR FIRED DRYER FLAME ELEMENT</v>
          </cell>
        </row>
        <row r="164">
          <cell r="J164" t="str">
            <v>10-6832</v>
          </cell>
          <cell r="K164" t="str">
            <v>MEM-PRO-010-MDU-AEQ-6832</v>
          </cell>
          <cell r="L164" t="str">
            <v>MMDU-DIR FIRED BURNER, IGNITION X-FORMER</v>
          </cell>
        </row>
        <row r="165">
          <cell r="J165" t="str">
            <v>10-6833</v>
          </cell>
          <cell r="K165" t="str">
            <v>MEM-PRO-010-MDU-AEQ-6833</v>
          </cell>
          <cell r="L165" t="str">
            <v>MMDU-DRYER BUSTLE TEMP, HI-TEMP CUT OUT</v>
          </cell>
        </row>
        <row r="166">
          <cell r="J166" t="str">
            <v>10-6834</v>
          </cell>
          <cell r="K166" t="str">
            <v>MEM-PRO-010-MDU-AEQ-6834</v>
          </cell>
          <cell r="L166" t="str">
            <v>MMDU-DRYER BUSTLE TEMP,LO-TEMP CUT OUT</v>
          </cell>
        </row>
        <row r="167">
          <cell r="J167" t="str">
            <v>10-6835</v>
          </cell>
          <cell r="K167" t="str">
            <v>MEM-PRO-010-MDU-AEQ-6835</v>
          </cell>
          <cell r="L167" t="str">
            <v>MMDU-DRYER BUSTLE TEMP ELEMENT</v>
          </cell>
        </row>
        <row r="168">
          <cell r="J168" t="str">
            <v>10-6836</v>
          </cell>
          <cell r="K168" t="str">
            <v>MEM-PRO-010-MDU-AEQ-6836</v>
          </cell>
          <cell r="L168" t="str">
            <v>MMDU-E DRYER COLL'R INLET DUCT TEMP ELE</v>
          </cell>
        </row>
        <row r="169">
          <cell r="J169" t="str">
            <v>10-6838</v>
          </cell>
          <cell r="K169" t="str">
            <v>MEM-PRO-010-MDU-AEQ-6838</v>
          </cell>
          <cell r="L169" t="str">
            <v>MMDU-DIFF PRESS IND ACROSS E DRYER COLL</v>
          </cell>
        </row>
        <row r="170">
          <cell r="J170" t="str">
            <v>10-6839</v>
          </cell>
          <cell r="K170" t="str">
            <v>MEM-PRO-010-MDU-AEQ-6839</v>
          </cell>
          <cell r="L170" t="str">
            <v>MMDU-EAST COLLECTOR AIR RECEIVER</v>
          </cell>
        </row>
        <row r="171">
          <cell r="J171" t="str">
            <v>10-6842</v>
          </cell>
          <cell r="K171" t="str">
            <v>MEM-PRO-010-MDU-AEQ-6842</v>
          </cell>
          <cell r="L171" t="str">
            <v>MMDU-EAST COLLECTOR BAG POPPER FLOW VLV</v>
          </cell>
        </row>
        <row r="172">
          <cell r="J172" t="str">
            <v>10-6843</v>
          </cell>
          <cell r="K172" t="str">
            <v>MEM-PRO-010-MDU-AEQ-6843</v>
          </cell>
          <cell r="L172" t="str">
            <v>MMDU-EAST COLLECTOR ACCESS DOOR SW</v>
          </cell>
        </row>
        <row r="173">
          <cell r="J173" t="str">
            <v>10-6845</v>
          </cell>
          <cell r="K173" t="str">
            <v>MEM-PRO-010-MDU-AEQ-6845</v>
          </cell>
          <cell r="L173" t="str">
            <v>MMDU-EAST COLLECTOR CONE TEMP ELEMENT</v>
          </cell>
        </row>
        <row r="174">
          <cell r="J174" t="str">
            <v>10-6847</v>
          </cell>
          <cell r="K174" t="str">
            <v>MEM-PRO-010-MDU-AEQ-6847</v>
          </cell>
          <cell r="L174" t="str">
            <v>MMDU-DIFF PRESS IND ACROSS W. DRYER COLL</v>
          </cell>
        </row>
        <row r="175">
          <cell r="J175" t="str">
            <v>10-6848</v>
          </cell>
          <cell r="K175" t="str">
            <v>MEM-PRO-010-MDU-AEQ-6848</v>
          </cell>
          <cell r="L175" t="str">
            <v>MMDU-WEST COLLECTOR AIR RECEIVER</v>
          </cell>
        </row>
        <row r="176">
          <cell r="J176" t="str">
            <v>10-6851</v>
          </cell>
          <cell r="K176" t="str">
            <v>MEM-PRO-010-MDU-AEQ-6851</v>
          </cell>
          <cell r="L176" t="str">
            <v>MMDU-WEST COLLICTOR BAG POPPER FLOW VLV</v>
          </cell>
        </row>
        <row r="177">
          <cell r="J177" t="str">
            <v>10-6852</v>
          </cell>
          <cell r="K177" t="str">
            <v>MEM-PRO-010-MDU-AEQ-6852</v>
          </cell>
          <cell r="L177" t="str">
            <v>MMDU-WEST COLLECTOR ACCESS DOOR SWITCH</v>
          </cell>
        </row>
        <row r="178">
          <cell r="J178" t="str">
            <v>10-6854</v>
          </cell>
          <cell r="K178" t="str">
            <v>MEM-PRO-010-MDU-AEQ-6854</v>
          </cell>
          <cell r="L178" t="str">
            <v>MMDU-WEST COLLECTOR CONE TEMP ELEMENT</v>
          </cell>
        </row>
        <row r="179">
          <cell r="J179" t="str">
            <v>10-6856</v>
          </cell>
          <cell r="K179" t="str">
            <v>MEM-PRO-010-MDU-AEQ-6856</v>
          </cell>
          <cell r="L179" t="str">
            <v>MMDU-COLLECTOR #1 BAG POPPER</v>
          </cell>
        </row>
        <row r="180">
          <cell r="J180" t="str">
            <v>10-6857</v>
          </cell>
          <cell r="K180" t="str">
            <v>MEM-PRO-010-MDU-AEQ-6857</v>
          </cell>
          <cell r="L180" t="str">
            <v>MMDU-COLLECTOR #1 EXHAUST TEMP SWITCH</v>
          </cell>
        </row>
        <row r="181">
          <cell r="J181" t="str">
            <v>10-6858</v>
          </cell>
          <cell r="K181" t="str">
            <v>MEM-PRO-010-MDU-AEQ-6858</v>
          </cell>
          <cell r="L181" t="str">
            <v>MMDU-COLLECTOR #1 DIFFERENTIAL PRESS IND</v>
          </cell>
        </row>
        <row r="182">
          <cell r="J182" t="str">
            <v>10-6861</v>
          </cell>
          <cell r="K182" t="str">
            <v>MEM-PRO-010-MDU-AEQ-6861</v>
          </cell>
          <cell r="L182" t="str">
            <v>MMDU-COLLECTOR #1 LEVEL ELEMENT</v>
          </cell>
        </row>
        <row r="183">
          <cell r="J183" t="str">
            <v>10-6866</v>
          </cell>
          <cell r="K183" t="str">
            <v>MEM-PRO-010-MDU-AEQ-6866</v>
          </cell>
          <cell r="L183" t="str">
            <v>MMDU-ROTARY VLV #7742 PRESS SAFETY VLV</v>
          </cell>
        </row>
        <row r="184">
          <cell r="J184" t="str">
            <v>10-6867</v>
          </cell>
          <cell r="K184" t="str">
            <v>MEM-PRO-010-MDU-AEQ-6867</v>
          </cell>
          <cell r="L184" t="str">
            <v>MMDU-COLLECTOR #2 EXHAUST TEMP SWITCH</v>
          </cell>
        </row>
        <row r="185">
          <cell r="J185" t="str">
            <v>10-6869</v>
          </cell>
          <cell r="K185" t="str">
            <v>MEM-PRO-010-MDU-AEQ-6869</v>
          </cell>
          <cell r="L185" t="str">
            <v>MMDU-COLLECTOR #2 AIR HAMMER VALVE</v>
          </cell>
        </row>
        <row r="186">
          <cell r="J186" t="str">
            <v>10-6871</v>
          </cell>
          <cell r="K186" t="str">
            <v>MEM-PRO-010-MDU-AEQ-6871</v>
          </cell>
          <cell r="L186" t="str">
            <v>MMDU-DRYER COLLECTOR EXHAUST FLOW METER</v>
          </cell>
        </row>
        <row r="187">
          <cell r="J187" t="str">
            <v>10-6872</v>
          </cell>
          <cell r="K187" t="str">
            <v>MEM-PRO-010-MDU-AEQ-6872</v>
          </cell>
          <cell r="L187" t="str">
            <v>MMDU-DRYER COLLECTOR EXHAUST TEMP SWITCH</v>
          </cell>
        </row>
        <row r="188">
          <cell r="J188" t="str">
            <v>10-6874</v>
          </cell>
          <cell r="K188" t="str">
            <v>MEM-PRO-010-MDU-AEQ-6874</v>
          </cell>
          <cell r="L188" t="str">
            <v>MMDU-DRYER COLLECTOR EXHAUST PRESS SW</v>
          </cell>
        </row>
        <row r="189">
          <cell r="J189" t="str">
            <v>10-6875</v>
          </cell>
          <cell r="K189" t="str">
            <v>MEM-PRO-010-MDU-AEQ-6875</v>
          </cell>
          <cell r="L189" t="str">
            <v>MMDU-DRYER COLLECTOR EXH TEMP ELEMENT</v>
          </cell>
        </row>
        <row r="190">
          <cell r="J190" t="str">
            <v>10-6877</v>
          </cell>
          <cell r="K190" t="str">
            <v>MEM-PRO-010-MDU-AEQ-6877</v>
          </cell>
          <cell r="L190" t="str">
            <v>MMDU-DRYER COLLECTOR EXHAUST</v>
          </cell>
        </row>
        <row r="191">
          <cell r="J191" t="str">
            <v>10-6878</v>
          </cell>
          <cell r="K191" t="str">
            <v>MEM-PRO-010-MDU-AEQ-6878</v>
          </cell>
          <cell r="L191" t="str">
            <v>MMDU-DRYER COLLECTOR EXH CIP ISO VLV</v>
          </cell>
        </row>
        <row r="192">
          <cell r="J192" t="str">
            <v>10-6879</v>
          </cell>
          <cell r="K192" t="str">
            <v>MEM-PRO-010-MDU-AEQ-6879</v>
          </cell>
          <cell r="L192" t="str">
            <v>MMDU-DRYER HEAT EXCHANGER</v>
          </cell>
        </row>
        <row r="193">
          <cell r="J193" t="str">
            <v>10-6881</v>
          </cell>
          <cell r="K193" t="str">
            <v>MEM-PRO-010-MDU-AEQ-6881</v>
          </cell>
          <cell r="L193" t="str">
            <v>MMDU-DRYER HEAT EXCHANGER LEVEL SWITCH</v>
          </cell>
        </row>
        <row r="194">
          <cell r="J194" t="str">
            <v>10-6882</v>
          </cell>
          <cell r="K194" t="str">
            <v>MEM-PRO-010-MDU-AEQ-6882</v>
          </cell>
          <cell r="L194" t="str">
            <v>MMDU-DRYER HEAT EXCHANGER LEVEL SWITCH</v>
          </cell>
        </row>
        <row r="195">
          <cell r="J195" t="str">
            <v>10-6883</v>
          </cell>
          <cell r="K195" t="str">
            <v>MEM-PRO-010-MDU-AEQ-6883</v>
          </cell>
          <cell r="L195" t="str">
            <v>MMDU-DRYER HEAT EXCHANGER</v>
          </cell>
        </row>
        <row r="196">
          <cell r="J196" t="str">
            <v>10-6884</v>
          </cell>
          <cell r="K196" t="str">
            <v>MEM-PRO-010-MDU-AEQ-6884</v>
          </cell>
          <cell r="L196" t="str">
            <v>MMDU-DRYER HEAT EXCHANGER TEMP ELEMENT</v>
          </cell>
        </row>
        <row r="197">
          <cell r="J197" t="str">
            <v>10-6886</v>
          </cell>
          <cell r="K197" t="str">
            <v>MEM-PRO-010-MDU-AEQ-6886</v>
          </cell>
          <cell r="L197" t="str">
            <v>MMDU-DRYER STACK</v>
          </cell>
        </row>
        <row r="198">
          <cell r="J198" t="str">
            <v>10-6887</v>
          </cell>
          <cell r="K198" t="str">
            <v>MEM-PRO-010-MDU-AEQ-6887</v>
          </cell>
          <cell r="L198" t="str">
            <v>MMDU-DRYER STACK TEMP ELEMENT</v>
          </cell>
        </row>
        <row r="199">
          <cell r="J199" t="str">
            <v>10-6888</v>
          </cell>
          <cell r="K199" t="str">
            <v>MEM-PRO-010-MDU-AEQ-6888</v>
          </cell>
          <cell r="L199" t="str">
            <v>MMDU-DRYER EXPANSION TANK</v>
          </cell>
        </row>
        <row r="200">
          <cell r="J200" t="str">
            <v>10-6889</v>
          </cell>
          <cell r="K200" t="str">
            <v>MEM-PRO-010-MDU-AEQ-6889</v>
          </cell>
          <cell r="L200" t="str">
            <v>MMDU-DRYER EXPANSION TANK LEVEL SWITCH</v>
          </cell>
        </row>
        <row r="201">
          <cell r="J201" t="str">
            <v>10-6892</v>
          </cell>
          <cell r="K201" t="str">
            <v>MEM-PRO-010-MDU-AEQ-6892</v>
          </cell>
          <cell r="L201" t="str">
            <v>MMDU-DRYER HEAT RECOVERY FLOWMETER</v>
          </cell>
        </row>
        <row r="202">
          <cell r="J202" t="str">
            <v>10-6893</v>
          </cell>
          <cell r="K202" t="str">
            <v>MEM-PRO-010-MDU-AEQ-6893</v>
          </cell>
          <cell r="L202" t="str">
            <v>MMDU-DRYER HEAT RECOVERY TEMP ELEMENT</v>
          </cell>
        </row>
        <row r="203">
          <cell r="J203" t="str">
            <v>10-6894</v>
          </cell>
          <cell r="K203" t="str">
            <v>MEM-PRO-010-MDU-AEQ-6894</v>
          </cell>
          <cell r="L203" t="str">
            <v>MMDU-DRYER HEAT RECOVERY TEMP ELEMENT</v>
          </cell>
        </row>
        <row r="204">
          <cell r="J204" t="str">
            <v>10-6897</v>
          </cell>
          <cell r="K204" t="str">
            <v>MEM-PRO-010-MDU-AEQ-6897</v>
          </cell>
          <cell r="L204" t="str">
            <v>MMDU-DRYER HEAT EXCHANGER CIP VALVE</v>
          </cell>
        </row>
        <row r="205">
          <cell r="J205" t="str">
            <v>10-6898</v>
          </cell>
          <cell r="K205" t="str">
            <v>MEM-PRO-010-MDU-AEQ-6898</v>
          </cell>
          <cell r="L205" t="str">
            <v>MMDU-DRYER HEAT EXCHANGER CIP VALVE</v>
          </cell>
        </row>
        <row r="206">
          <cell r="J206" t="str">
            <v>10-6899</v>
          </cell>
          <cell r="K206" t="str">
            <v>MEM-PRO-010-MDU-AEQ-6899</v>
          </cell>
          <cell r="L206" t="str">
            <v>MMDU-DRYER STACK CIP VALVE</v>
          </cell>
        </row>
        <row r="207">
          <cell r="J207" t="str">
            <v>10-6900</v>
          </cell>
          <cell r="K207" t="str">
            <v>MEM-PRO-010-MDU-AEQ-6900</v>
          </cell>
          <cell r="L207" t="str">
            <v>MMDU-DRYER STACK CIP VALVE</v>
          </cell>
        </row>
        <row r="208">
          <cell r="J208" t="str">
            <v>10-6901</v>
          </cell>
          <cell r="K208" t="str">
            <v>MEM-PRO-010-MDU-AEQ-6901</v>
          </cell>
          <cell r="L208" t="str">
            <v>MMDU-DRYER HEAT EXCHANGER CIP VALVE</v>
          </cell>
        </row>
        <row r="209">
          <cell r="J209" t="str">
            <v>10-6902</v>
          </cell>
          <cell r="K209" t="str">
            <v>MEM-PRO-010-MDU-AEQ-6902</v>
          </cell>
          <cell r="L209" t="str">
            <v>MMDU-DRYER HEAT EXCHANGER CIP VALVE</v>
          </cell>
        </row>
        <row r="210">
          <cell r="J210" t="str">
            <v>10-6903</v>
          </cell>
          <cell r="K210" t="str">
            <v>MEM-PRO-010-MDU-AEQ-6903</v>
          </cell>
          <cell r="L210" t="str">
            <v>MMDU-DRYER HEAT EXCHANGER CIP VALVE</v>
          </cell>
        </row>
        <row r="211">
          <cell r="J211" t="str">
            <v>10-6905</v>
          </cell>
          <cell r="K211" t="str">
            <v>MEM-PRO-010-MDU-AEQ-6905</v>
          </cell>
          <cell r="L211" t="str">
            <v>MMDU-DRYER BURNER #1 (NORTH)</v>
          </cell>
        </row>
        <row r="212">
          <cell r="J212" t="str">
            <v>10-6906</v>
          </cell>
          <cell r="K212" t="str">
            <v>MEM-PRO-010-MDU-AEQ-6906</v>
          </cell>
          <cell r="L212" t="str">
            <v>MMDU-DRYER BURNER #1 FLAME ELEMENT</v>
          </cell>
        </row>
        <row r="213">
          <cell r="J213" t="str">
            <v>10-6907</v>
          </cell>
          <cell r="K213" t="str">
            <v>MEM-PRO-010-MDU-AEQ-6907</v>
          </cell>
          <cell r="L213" t="str">
            <v>MMDU-DRYER BURNER #1 PILOT SAFETY VALVE</v>
          </cell>
        </row>
        <row r="214">
          <cell r="J214" t="str">
            <v>10-6908</v>
          </cell>
          <cell r="K214" t="str">
            <v>MEM-PRO-010-MDU-AEQ-6908</v>
          </cell>
          <cell r="L214" t="str">
            <v>MMDU-DRYER BURNER #1 PILOT VENT VALVE</v>
          </cell>
        </row>
        <row r="215">
          <cell r="J215" t="str">
            <v>10-6909</v>
          </cell>
          <cell r="K215" t="str">
            <v>MEM-PRO-010-MDU-AEQ-6909</v>
          </cell>
          <cell r="L215" t="str">
            <v>MMDU-DRYER BURNER #1 PILOT SAFETY VALVE</v>
          </cell>
        </row>
        <row r="216">
          <cell r="J216" t="str">
            <v>10-6910</v>
          </cell>
          <cell r="K216" t="str">
            <v>MEM-PRO-010-MDU-AEQ-6910</v>
          </cell>
          <cell r="L216" t="str">
            <v>MMDU-DRYER BURNER #1 PILOT GAS REG</v>
          </cell>
        </row>
        <row r="217">
          <cell r="J217" t="str">
            <v>10-6911</v>
          </cell>
          <cell r="K217" t="str">
            <v>MEM-PRO-010-MDU-AEQ-6911</v>
          </cell>
          <cell r="L217" t="str">
            <v>MMDU-DRYER BURNER #1 PILOT AIR SUPPLY SW</v>
          </cell>
        </row>
        <row r="218">
          <cell r="J218" t="str">
            <v>10-6913</v>
          </cell>
          <cell r="K218" t="str">
            <v>MEM-PRO-010-MDU-AEQ-6913</v>
          </cell>
          <cell r="L218" t="str">
            <v>MMDU-DRYR BURN #1 MN AIR SUPPLY PRESS SW</v>
          </cell>
        </row>
        <row r="219">
          <cell r="J219" t="str">
            <v>10-6915</v>
          </cell>
          <cell r="K219" t="str">
            <v>MEM-PRO-010-MDU-AEQ-6915</v>
          </cell>
          <cell r="L219" t="str">
            <v>MMDU-DRYR BURN #1 HEAT RECOVERY TEMP ELE</v>
          </cell>
        </row>
        <row r="220">
          <cell r="J220" t="str">
            <v>10-6920</v>
          </cell>
          <cell r="K220" t="str">
            <v>MEM-PRO-010-MDU-AEQ-6920</v>
          </cell>
          <cell r="L220" t="str">
            <v>MMDU-DRYER BURNER #1 EXHAUST TEMP ELEM</v>
          </cell>
        </row>
        <row r="221">
          <cell r="J221" t="str">
            <v>10-6921</v>
          </cell>
          <cell r="K221" t="str">
            <v>MEM-PRO-010-MDU-AEQ-6921</v>
          </cell>
          <cell r="L221" t="str">
            <v>MMDU-DRYER BURNER #2 (MIDDLE)</v>
          </cell>
        </row>
        <row r="222">
          <cell r="J222" t="str">
            <v>10-6922</v>
          </cell>
          <cell r="K222" t="str">
            <v>MEM-PRO-010-MDU-AEQ-6922</v>
          </cell>
          <cell r="L222" t="str">
            <v>MMDU-DRYER BURNER #2 FLAME ELEMENT</v>
          </cell>
        </row>
        <row r="223">
          <cell r="J223" t="str">
            <v>10-6923</v>
          </cell>
          <cell r="K223" t="str">
            <v>MEM-PRO-010-MDU-AEQ-6923</v>
          </cell>
          <cell r="L223" t="str">
            <v>MMDU-DRYER BURNER #2 PILOT SAFETY VALVE</v>
          </cell>
        </row>
        <row r="224">
          <cell r="J224" t="str">
            <v>10-6924</v>
          </cell>
          <cell r="K224" t="str">
            <v>MEM-PRO-010-MDU-AEQ-6924</v>
          </cell>
          <cell r="L224" t="str">
            <v>MMDU-DRYER BURNER #2 PILOT VENT VALVE</v>
          </cell>
        </row>
        <row r="225">
          <cell r="J225" t="str">
            <v>10-6925</v>
          </cell>
          <cell r="K225" t="str">
            <v>MEM-PRO-010-MDU-AEQ-6925</v>
          </cell>
          <cell r="L225" t="str">
            <v>MMDU-DRYER BURNER #2 PILOT SAFETY VALVE</v>
          </cell>
        </row>
        <row r="226">
          <cell r="J226" t="str">
            <v>10-6926</v>
          </cell>
          <cell r="K226" t="str">
            <v>MEM-PRO-010-MDU-AEQ-6926</v>
          </cell>
          <cell r="L226" t="str">
            <v>MMDU-DRYER BURNER #2 PILOT GAS REG</v>
          </cell>
        </row>
        <row r="227">
          <cell r="J227" t="str">
            <v>10-6927</v>
          </cell>
          <cell r="K227" t="str">
            <v>MEM-PRO-010-MDU-AEQ-6927</v>
          </cell>
          <cell r="L227" t="str">
            <v>MMDU-DRYER BURNER #2 PILOT AIR SUPPLY SW</v>
          </cell>
        </row>
        <row r="228">
          <cell r="J228" t="str">
            <v>10-6929</v>
          </cell>
          <cell r="K228" t="str">
            <v>MEM-PRO-010-MDU-AEQ-6929</v>
          </cell>
          <cell r="L228" t="str">
            <v>MMDU-DRYR BURN #2 MN AIR SUPPLY PRESS SW</v>
          </cell>
        </row>
        <row r="229">
          <cell r="J229" t="str">
            <v>10-6931</v>
          </cell>
          <cell r="K229" t="str">
            <v>MEM-PRO-010-MDU-AEQ-6931</v>
          </cell>
          <cell r="L229" t="str">
            <v>MMDU-DRYER BURN#2 HEAT RECOVERY TEMP ELE</v>
          </cell>
        </row>
        <row r="230">
          <cell r="J230" t="str">
            <v>10-6936</v>
          </cell>
          <cell r="K230" t="str">
            <v>MEM-PRO-010-MDU-AEQ-6936</v>
          </cell>
          <cell r="L230" t="str">
            <v>MMDU-DRYER BURNER #2 EXHAUST TEMP ELE</v>
          </cell>
        </row>
        <row r="231">
          <cell r="J231" t="str">
            <v>10-6937</v>
          </cell>
          <cell r="K231" t="str">
            <v>MEM-PRO-010-MDU-AEQ-6937</v>
          </cell>
          <cell r="L231" t="str">
            <v>MMDU-DRYER BURNER #3 (SOUTH)</v>
          </cell>
        </row>
        <row r="232">
          <cell r="J232" t="str">
            <v>10-6938</v>
          </cell>
          <cell r="K232" t="str">
            <v>MEM-PRO-010-MDU-AEQ-6938</v>
          </cell>
          <cell r="L232" t="str">
            <v>MMDU-DRYER INDIR BURNER #3 FLAME ELE</v>
          </cell>
        </row>
        <row r="233">
          <cell r="J233" t="str">
            <v>10-6939</v>
          </cell>
          <cell r="K233" t="str">
            <v>MEM-PRO-010-MDU-AEQ-6939</v>
          </cell>
          <cell r="L233" t="str">
            <v>MMDU-DRYER BURNER #3 PILOT SAFETY VALVE</v>
          </cell>
        </row>
        <row r="234">
          <cell r="J234" t="str">
            <v>10-6940</v>
          </cell>
          <cell r="K234" t="str">
            <v>MEM-PRO-010-MDU-AEQ-6940</v>
          </cell>
          <cell r="L234" t="str">
            <v>MMDU-DRYER BURNER #3 PILOT VENT VALVE</v>
          </cell>
        </row>
        <row r="235">
          <cell r="J235" t="str">
            <v>10-6941</v>
          </cell>
          <cell r="K235" t="str">
            <v>MEM-PRO-010-MDU-AEQ-6941</v>
          </cell>
          <cell r="L235" t="str">
            <v>MMDU-DRYER BURNER #3 PILOT SAFETY VALVE</v>
          </cell>
        </row>
        <row r="236">
          <cell r="J236" t="str">
            <v>10-6942</v>
          </cell>
          <cell r="K236" t="str">
            <v>MEM-PRO-010-MDU-AEQ-6942</v>
          </cell>
          <cell r="L236" t="str">
            <v>MMDU-DRYER BURNER #3 PILOT GAS REG</v>
          </cell>
        </row>
        <row r="237">
          <cell r="J237" t="str">
            <v>10-6943</v>
          </cell>
          <cell r="K237" t="str">
            <v>MEM-PRO-010-MDU-AEQ-6943</v>
          </cell>
          <cell r="L237" t="str">
            <v>MMDU-DRY BURN#3 PILOT AIR SUPPLY PRES SW</v>
          </cell>
        </row>
        <row r="238">
          <cell r="J238" t="str">
            <v>10-6945</v>
          </cell>
          <cell r="K238" t="str">
            <v>MEM-PRO-010-MDU-AEQ-6945</v>
          </cell>
          <cell r="L238" t="str">
            <v>MMDU-DRYR BURN #3 MN AIR SUPPLY PRESS SW</v>
          </cell>
        </row>
        <row r="239">
          <cell r="J239" t="str">
            <v>10-6947</v>
          </cell>
          <cell r="K239" t="str">
            <v>MEM-PRO-010-MDU-AEQ-6947</v>
          </cell>
          <cell r="L239" t="str">
            <v>MMDU-DRYR BURN #3 HEAT RECOVERY TEMP ELE</v>
          </cell>
        </row>
        <row r="240">
          <cell r="J240" t="str">
            <v>10-6951</v>
          </cell>
          <cell r="K240" t="str">
            <v>MEM-PRO-010-MDU-AEQ-6951</v>
          </cell>
          <cell r="L240" t="str">
            <v>MMDU-AHU-3 AIR PRESS DRIP DIFF PRESS IND</v>
          </cell>
        </row>
        <row r="241">
          <cell r="J241" t="str">
            <v>10-6952</v>
          </cell>
          <cell r="K241" t="str">
            <v>MEM-PRO-010-MDU-AEQ-6952</v>
          </cell>
          <cell r="L241" t="str">
            <v>MMDU-DRYER BURNR #3 EXHAUST TEMP ELEMENT</v>
          </cell>
        </row>
        <row r="242">
          <cell r="J242" t="str">
            <v>10-6953</v>
          </cell>
          <cell r="K242" t="str">
            <v>MEM-PRO-010-MDU-AEQ-6953</v>
          </cell>
          <cell r="L242" t="str">
            <v>MMDU-DRYER COMPUSTION AIR FLOW CNTRL VLV</v>
          </cell>
        </row>
        <row r="243">
          <cell r="J243" t="str">
            <v>10-6954</v>
          </cell>
          <cell r="K243" t="str">
            <v>MEM-PRO-010-MDU-AEQ-6954</v>
          </cell>
          <cell r="L243" t="str">
            <v>MMDU-DRYER BURNER 1,2,3 EXH PRESS XMTR</v>
          </cell>
        </row>
        <row r="244">
          <cell r="J244" t="str">
            <v>10-6956</v>
          </cell>
          <cell r="K244" t="str">
            <v>MEM-PRO-010-MDU-AEQ-6956</v>
          </cell>
          <cell r="L244" t="str">
            <v>MMDU-DRYER BURNR 1,2,3 EXHAUST PRESS SW</v>
          </cell>
        </row>
        <row r="245">
          <cell r="J245" t="str">
            <v>10-6960</v>
          </cell>
          <cell r="K245" t="str">
            <v>MEM-PRO-010-MDU-AEQ-6960</v>
          </cell>
          <cell r="L245" t="str">
            <v>MMDU-DRY FORCED DRAFT FAN FLOW CNTRL VLV</v>
          </cell>
        </row>
        <row r="246">
          <cell r="J246" t="str">
            <v>10-6961</v>
          </cell>
          <cell r="K246" t="str">
            <v>MEM-PRO-010-MDU-AEQ-6961</v>
          </cell>
          <cell r="L246" t="str">
            <v>MMDU-COMBUSTION AIR INTAKE FILTER</v>
          </cell>
        </row>
        <row r="247">
          <cell r="J247" t="str">
            <v>10-6962</v>
          </cell>
          <cell r="K247" t="str">
            <v>MEM-PRO-010-MDU-AEQ-6962</v>
          </cell>
          <cell r="L247" t="str">
            <v>MMDU-COMBUSTION AIR FAN #1</v>
          </cell>
        </row>
        <row r="248">
          <cell r="J248" t="str">
            <v>10-6963</v>
          </cell>
          <cell r="K248" t="str">
            <v>MEM-PRO-010-MDU-AEQ-6963</v>
          </cell>
          <cell r="L248" t="str">
            <v>MMDU-COMBUSTION AIR FAN #2</v>
          </cell>
        </row>
        <row r="249">
          <cell r="J249" t="str">
            <v>10-6964</v>
          </cell>
          <cell r="K249" t="str">
            <v>MEM-PRO-010-MDU-AEQ-6964</v>
          </cell>
          <cell r="L249" t="str">
            <v>MMDU-AHU #4 (HEAT RECOVERY HEAT EXCHNGR)</v>
          </cell>
        </row>
        <row r="250">
          <cell r="J250" t="str">
            <v>10-6967</v>
          </cell>
          <cell r="K250" t="str">
            <v>MEM-PRO-010-MDU-AEQ-6967</v>
          </cell>
          <cell r="L250" t="str">
            <v>MMDU-AHU#4(HEAT RECVR HEAT EXCH)PRESS SW</v>
          </cell>
        </row>
        <row r="251">
          <cell r="J251" t="str">
            <v>10-6971</v>
          </cell>
          <cell r="K251" t="str">
            <v>MEM-PRO-010-MDU-AEQ-6971</v>
          </cell>
          <cell r="L251" t="str">
            <v>MMDU-DIR FIRED BURNER,NAT'L GAS TEMP ELE</v>
          </cell>
        </row>
        <row r="252">
          <cell r="J252" t="str">
            <v>10-6974</v>
          </cell>
          <cell r="K252" t="str">
            <v>MEM-PRO-010-MDU-AEQ-6974</v>
          </cell>
          <cell r="L252" t="str">
            <v>MMDU-DIR FIRED BURNR,NAT'L GAS PRESS REG</v>
          </cell>
        </row>
        <row r="253">
          <cell r="J253" t="str">
            <v>10-6975</v>
          </cell>
          <cell r="K253" t="str">
            <v>MEM-PRO-010-MDU-AEQ-6975</v>
          </cell>
          <cell r="L253" t="str">
            <v>MMDU-DIR FIR BURNER, PILOT GAS REGULATOR</v>
          </cell>
        </row>
        <row r="254">
          <cell r="J254" t="str">
            <v>10-6976</v>
          </cell>
          <cell r="K254" t="str">
            <v>MEM-PRO-010-MDU-AEQ-6976</v>
          </cell>
          <cell r="L254" t="str">
            <v>MMDU-DIR FIR BURNR, PILOT GAS SAFETY VLV</v>
          </cell>
        </row>
        <row r="255">
          <cell r="J255" t="str">
            <v>10-6977</v>
          </cell>
          <cell r="K255" t="str">
            <v>MEM-PRO-010-MDU-AEQ-6977</v>
          </cell>
          <cell r="L255" t="str">
            <v>MMDU-DIR FIRED BURNER,PILOT GAS VENT VLV</v>
          </cell>
        </row>
        <row r="256">
          <cell r="J256" t="str">
            <v>10-6978</v>
          </cell>
          <cell r="K256" t="str">
            <v>MEM-PRO-010-MDU-AEQ-6978</v>
          </cell>
          <cell r="L256" t="str">
            <v>MMDU-DIR FIR BURNR, PILOT GAS SAFETY VLV</v>
          </cell>
        </row>
        <row r="257">
          <cell r="J257" t="str">
            <v>10-6980</v>
          </cell>
          <cell r="K257" t="str">
            <v>MEM-PRO-010-MDU-AEQ-6980</v>
          </cell>
          <cell r="L257" t="str">
            <v>MMDU-DIR FIRED BURNER, MN GAS REGULATOR</v>
          </cell>
        </row>
        <row r="258">
          <cell r="J258" t="str">
            <v>10-6982</v>
          </cell>
          <cell r="K258" t="str">
            <v>MEM-PRO-010-MDU-AEQ-6982</v>
          </cell>
          <cell r="L258" t="str">
            <v>MMDU-DIR FIRED BURNER, LOW GAS PRESS SW</v>
          </cell>
        </row>
        <row r="259">
          <cell r="J259" t="str">
            <v>10-6983</v>
          </cell>
          <cell r="K259" t="str">
            <v>MEM-PRO-010-MDU-AEQ-6983</v>
          </cell>
          <cell r="L259" t="str">
            <v>MMDU-DIR FIR BURNER, MN BURNR SAFETY VLV</v>
          </cell>
        </row>
        <row r="260">
          <cell r="J260" t="str">
            <v>10-6984</v>
          </cell>
          <cell r="K260" t="str">
            <v>MEM-PRO-010-MDU-AEQ-6984</v>
          </cell>
          <cell r="L260" t="str">
            <v>MMDU-DIR FIRED BURNER,MN BURNER VENT VLV</v>
          </cell>
        </row>
        <row r="261">
          <cell r="J261" t="str">
            <v>10-6985</v>
          </cell>
          <cell r="K261" t="str">
            <v>MEM-PRO-010-MDU-AEQ-6985</v>
          </cell>
          <cell r="L261" t="str">
            <v>MMDU-DIR FIRED BURNER, SAFETY VALVE</v>
          </cell>
        </row>
        <row r="262">
          <cell r="J262" t="str">
            <v>10-6986</v>
          </cell>
          <cell r="K262" t="str">
            <v>MEM-PRO-010-MDU-AEQ-6986</v>
          </cell>
          <cell r="L262" t="str">
            <v>MMDU-DIR FIRED BURNER, HIGH GAS PRESS SW</v>
          </cell>
        </row>
        <row r="263">
          <cell r="J263" t="str">
            <v>10-6987</v>
          </cell>
          <cell r="K263" t="str">
            <v>MEM-PRO-010-MDU-AEQ-6987</v>
          </cell>
          <cell r="L263" t="str">
            <v>MMDU-DIR FIR BURN,MN BURN GAS FC VLV</v>
          </cell>
        </row>
        <row r="264">
          <cell r="J264" t="str">
            <v>10-6988</v>
          </cell>
          <cell r="K264" t="str">
            <v>MEM-PRO-010-MDU-AEQ-6988</v>
          </cell>
          <cell r="L264" t="str">
            <v>MMDU-INDIR FIR BURN,MN GAS SUPPLY FL MTR</v>
          </cell>
        </row>
        <row r="265">
          <cell r="J265" t="str">
            <v>10-6990</v>
          </cell>
          <cell r="K265" t="str">
            <v>MEM-PRO-010-MDU-AEQ-6990</v>
          </cell>
          <cell r="L265" t="str">
            <v>MMDU-INDIR FIR BURNER, MN GAS SUPPLY REG</v>
          </cell>
        </row>
        <row r="266">
          <cell r="J266" t="str">
            <v>10-6991</v>
          </cell>
          <cell r="K266" t="str">
            <v>MEM-PRO-010-MDU-AEQ-6991</v>
          </cell>
          <cell r="L266" t="str">
            <v>MMDU-INDIR BURN, MN GAS TRAIN SAFETY VLV</v>
          </cell>
        </row>
        <row r="267">
          <cell r="J267" t="str">
            <v>10-6992</v>
          </cell>
          <cell r="K267" t="str">
            <v>MEM-PRO-010-MDU-AEQ-6992</v>
          </cell>
          <cell r="L267" t="str">
            <v>MMDU-INDIR FIR BURN,PILOT GAS SUPPLY REG</v>
          </cell>
        </row>
        <row r="268">
          <cell r="J268" t="str">
            <v>10-6995</v>
          </cell>
          <cell r="K268" t="str">
            <v>MEM-PRO-010-MDU-AEQ-6995</v>
          </cell>
          <cell r="L268" t="str">
            <v>MMDU-INDIR FIR BURNER, MN BURNER GAS REG</v>
          </cell>
        </row>
        <row r="269">
          <cell r="J269" t="str">
            <v>10-6996</v>
          </cell>
          <cell r="K269" t="str">
            <v>MEM-PRO-010-MDU-AEQ-6996</v>
          </cell>
          <cell r="L269" t="str">
            <v>MMDU-INDIR FIR BURNER, MN BURNER GAS REG</v>
          </cell>
        </row>
        <row r="270">
          <cell r="J270" t="str">
            <v>10-6997</v>
          </cell>
          <cell r="K270" t="str">
            <v>MEM-PRO-010-MDU-AEQ-6997</v>
          </cell>
          <cell r="L270" t="str">
            <v>MMDU-INDIR BURN,MN BURN LOW GAS PRESS SW</v>
          </cell>
        </row>
        <row r="271">
          <cell r="J271" t="str">
            <v>10-6999</v>
          </cell>
          <cell r="K271" t="str">
            <v>MEM-PRO-010-MDU-AEQ-6999</v>
          </cell>
          <cell r="L271" t="str">
            <v>MMDU-INDIR BURN, MN GAS TRAIN SAFETY VLV</v>
          </cell>
        </row>
        <row r="272">
          <cell r="J272" t="str">
            <v>10-7001</v>
          </cell>
          <cell r="K272" t="str">
            <v>MEM-PRO-010-MDU-AEQ-7001</v>
          </cell>
          <cell r="L272" t="str">
            <v>MMDU-#2 FLAKE BIN</v>
          </cell>
        </row>
        <row r="273">
          <cell r="J273" t="str">
            <v>10-7002</v>
          </cell>
          <cell r="K273" t="str">
            <v>MEM-PRO-010-MDU-AEQ-7002</v>
          </cell>
          <cell r="L273" t="str">
            <v>MMDU-#4 FLAKE BIN HOPPER</v>
          </cell>
        </row>
        <row r="274">
          <cell r="J274" t="str">
            <v>10-7003</v>
          </cell>
          <cell r="K274" t="str">
            <v>MEM-PRO-010-MDU-AEQ-7003</v>
          </cell>
          <cell r="L274" t="str">
            <v>MMDU-#2 FLAKE BIN HOPPER</v>
          </cell>
        </row>
        <row r="275">
          <cell r="J275" t="str">
            <v>10-7004</v>
          </cell>
          <cell r="K275" t="str">
            <v>MEM-PRO-010-MDU-AEQ-7004</v>
          </cell>
          <cell r="L275" t="str">
            <v>MMDU-#2 &amp; #4 FLAKE BIN CYCLONE</v>
          </cell>
        </row>
        <row r="276">
          <cell r="J276" t="str">
            <v>10-7005</v>
          </cell>
          <cell r="K276" t="str">
            <v>MEM-PRO-010-MDU-AEQ-7005</v>
          </cell>
          <cell r="L276" t="str">
            <v>MMDU-FLAKE BINS ASPIRATION DCE</v>
          </cell>
        </row>
        <row r="277">
          <cell r="J277" t="str">
            <v>10-7006</v>
          </cell>
          <cell r="K277" t="str">
            <v>MEM-PRO-010-MDU-AEQ-7006</v>
          </cell>
          <cell r="L277" t="str">
            <v>MMDU-#2 FLAKE BIN R &amp; P GATE</v>
          </cell>
        </row>
        <row r="278">
          <cell r="J278" t="str">
            <v>10-7007</v>
          </cell>
          <cell r="K278" t="str">
            <v>MEM-PRO-010-MDU-AEQ-7007</v>
          </cell>
          <cell r="L278" t="str">
            <v>MMDU-#4 FLAKE BIN R &amp; P GATE</v>
          </cell>
        </row>
        <row r="279">
          <cell r="J279" t="str">
            <v>10-7008</v>
          </cell>
          <cell r="K279" t="str">
            <v>MEM-PRO-010-MDU-AEQ-7008</v>
          </cell>
          <cell r="L279" t="str">
            <v>MMDU-#2 FLAKE BIN RFV</v>
          </cell>
        </row>
        <row r="280">
          <cell r="J280" t="str">
            <v>10-7009</v>
          </cell>
          <cell r="K280" t="str">
            <v>MEM-PRO-010-MDU-AEQ-7009</v>
          </cell>
          <cell r="L280" t="str">
            <v>MMDU-#4 FLAKE BIN RFV</v>
          </cell>
        </row>
        <row r="281">
          <cell r="J281" t="str">
            <v>10-7011</v>
          </cell>
          <cell r="K281" t="str">
            <v>MEM-PRO-010-MDU-AEQ-7011</v>
          </cell>
          <cell r="L281" t="str">
            <v>MMDU-#4 75T FLAKE BIN</v>
          </cell>
        </row>
        <row r="282">
          <cell r="J282" t="str">
            <v>10-7014</v>
          </cell>
          <cell r="K282" t="str">
            <v>MEM-PRO-010-MDU-AEQ-7014</v>
          </cell>
          <cell r="L282" t="str">
            <v>MMDU-FLAKE HOPPER DISCHARGE BLOWER</v>
          </cell>
        </row>
        <row r="283">
          <cell r="J283" t="str">
            <v>10-7015</v>
          </cell>
          <cell r="K283" t="str">
            <v>MEM-PRO-010-MDU-AEQ-7015</v>
          </cell>
          <cell r="L283" t="str">
            <v>MMDU-#2 &amp; #4 WHOLE FLAKE COLLECTOR RJ</v>
          </cell>
        </row>
        <row r="284">
          <cell r="J284" t="str">
            <v>10-7017</v>
          </cell>
          <cell r="K284" t="str">
            <v>MEM-PRO-010-MDU-AEQ-7017</v>
          </cell>
          <cell r="L284" t="str">
            <v>MMDU-FLAKE BIN #2 BOTTOM VIBRATOR</v>
          </cell>
        </row>
        <row r="285">
          <cell r="J285" t="str">
            <v>10-7018</v>
          </cell>
          <cell r="K285" t="str">
            <v>MEM-PRO-010-MDU-AEQ-7018</v>
          </cell>
          <cell r="L285" t="str">
            <v>MMDU-GRINDING FLAKE COLLECTOR RJ RFV</v>
          </cell>
        </row>
        <row r="286">
          <cell r="J286" t="str">
            <v>10-7020</v>
          </cell>
          <cell r="K286" t="str">
            <v>MEM-PRO-010-MDU-AEQ-7020</v>
          </cell>
          <cell r="L286" t="str">
            <v>MMDU-#2 &amp; #4 ASP DCE FAN #1 (TO ATM)</v>
          </cell>
        </row>
        <row r="287">
          <cell r="J287" t="str">
            <v>10-7021</v>
          </cell>
          <cell r="K287" t="str">
            <v>MEM-PRO-010-MDU-AEQ-7021</v>
          </cell>
          <cell r="L287" t="str">
            <v>MMDU-#2 &amp; #4 ASP DCE FAN #2 (TO ATM)</v>
          </cell>
        </row>
        <row r="288">
          <cell r="J288" t="str">
            <v>10-7023</v>
          </cell>
          <cell r="K288" t="str">
            <v>MEM-PRO-010-MDU-AEQ-7023</v>
          </cell>
          <cell r="L288" t="str">
            <v>MP1-P1 FK BINS ASPIRATION FAN</v>
          </cell>
        </row>
        <row r="289">
          <cell r="J289" t="str">
            <v>10-7025</v>
          </cell>
          <cell r="K289" t="str">
            <v>MEM-PRO-010-MDU-AEQ-7025</v>
          </cell>
          <cell r="L289" t="str">
            <v>MMDU-ASP. DCE GROUND FLAKE COLLECTOR</v>
          </cell>
        </row>
        <row r="290">
          <cell r="J290" t="str">
            <v>10-7026</v>
          </cell>
          <cell r="K290" t="str">
            <v>MEM-PRO-010-MDU-AEQ-7026</v>
          </cell>
          <cell r="L290" t="str">
            <v>MMDU-Ground Flake Receiver Exhaust Fan</v>
          </cell>
        </row>
        <row r="291">
          <cell r="J291" t="str">
            <v>10-7027</v>
          </cell>
          <cell r="K291" t="str">
            <v>MEM-PRO-010-MDU-AEQ-7027</v>
          </cell>
          <cell r="L291" t="str">
            <v>MMDU-1 TON WHOLE FLAKE SURGE BIN</v>
          </cell>
        </row>
        <row r="292">
          <cell r="J292" t="str">
            <v>10-7028</v>
          </cell>
          <cell r="K292" t="str">
            <v>MEM-PRO-010-MDU-AEQ-7028</v>
          </cell>
          <cell r="L292" t="str">
            <v>MMDU-1 TON SURGE BIN R &amp; P GATE</v>
          </cell>
        </row>
        <row r="293">
          <cell r="J293" t="str">
            <v>10-7029</v>
          </cell>
          <cell r="K293" t="str">
            <v>MEM-PRO-010-MDU-AEQ-7029</v>
          </cell>
          <cell r="L293" t="str">
            <v>MMDU-1 TON SURGE BIN ACRISON FEEDER</v>
          </cell>
        </row>
        <row r="294">
          <cell r="J294" t="str">
            <v>10-7030</v>
          </cell>
          <cell r="K294" t="str">
            <v>MEM-PRO-010-MDU-AEQ-7030</v>
          </cell>
          <cell r="L294" t="str">
            <v>MMDU-GRINDER INFEED HOPPER</v>
          </cell>
        </row>
        <row r="295">
          <cell r="J295" t="str">
            <v>10-7031</v>
          </cell>
          <cell r="K295" t="str">
            <v>MEM-PRO-010-MDU-AEQ-7031</v>
          </cell>
          <cell r="L295" t="str">
            <v>MMDU-GRINDER INFEED HOPPER MAGNETS</v>
          </cell>
        </row>
        <row r="296">
          <cell r="J296" t="str">
            <v>10-7033</v>
          </cell>
          <cell r="K296" t="str">
            <v>MEM-PRO-010-MDU-AEQ-7033</v>
          </cell>
          <cell r="L296" t="str">
            <v>MMDU-#4 FLAKE BIN BOTTOM VIBRATOR</v>
          </cell>
        </row>
        <row r="297">
          <cell r="J297" t="str">
            <v>10-7034</v>
          </cell>
          <cell r="K297" t="str">
            <v>MEM-PRO-010-MDU-AEQ-7034</v>
          </cell>
          <cell r="L297" t="str">
            <v>MMDU-GRINDER DISCH HI PRESS SW</v>
          </cell>
        </row>
        <row r="298">
          <cell r="J298" t="str">
            <v>10-7035</v>
          </cell>
          <cell r="K298" t="str">
            <v>MEM-PRO-010-MDU-AEQ-7035</v>
          </cell>
          <cell r="L298" t="str">
            <v>MMDU-U-42" WHOLE FLAKE GRINDER</v>
          </cell>
        </row>
        <row r="299">
          <cell r="J299" t="str">
            <v>10-7036</v>
          </cell>
          <cell r="K299" t="str">
            <v>MEM-PRO-010-MDU-AEQ-7036</v>
          </cell>
          <cell r="L299" t="str">
            <v>MMDU-S PACKER CSX FLK ASP COLLECTOR</v>
          </cell>
        </row>
        <row r="300">
          <cell r="J300" t="str">
            <v>10-7037</v>
          </cell>
          <cell r="K300" t="str">
            <v>MEM-PRO-010-MDU-AEQ-7037</v>
          </cell>
          <cell r="L300" t="str">
            <v>MMDU-FLAKE ASP COLLECTOR EXHAUST FAN</v>
          </cell>
        </row>
        <row r="301">
          <cell r="J301" t="str">
            <v>10-7039</v>
          </cell>
          <cell r="K301" t="str">
            <v>MEM-PRO-010-MDU-AEQ-7039</v>
          </cell>
          <cell r="L301" t="str">
            <v>MMDU-S. PK'ER COLL DISCH DIVERTER VALVE</v>
          </cell>
        </row>
        <row r="302">
          <cell r="J302" t="str">
            <v>10-7040</v>
          </cell>
          <cell r="K302" t="str">
            <v>MEM-PRO-010-MDU-AEQ-7040</v>
          </cell>
          <cell r="L302" t="str">
            <v>MMDU-COLLECTOR ROTARY FEED VALVE</v>
          </cell>
        </row>
        <row r="303">
          <cell r="J303" t="str">
            <v>10-7041</v>
          </cell>
          <cell r="K303" t="str">
            <v>MEM-PRO-010-MDU-AEQ-7041</v>
          </cell>
          <cell r="L303" t="str">
            <v>MMDU-10T GRND FLKE SURGE BIN BATCH SCALE</v>
          </cell>
        </row>
        <row r="304">
          <cell r="J304" t="str">
            <v>10-7042</v>
          </cell>
          <cell r="K304" t="str">
            <v>MEM-PRO-010-MDU-AEQ-7042</v>
          </cell>
          <cell r="L304" t="str">
            <v>MMDU-10 TON GRND FLAKE SURGE BIN</v>
          </cell>
        </row>
        <row r="305">
          <cell r="J305" t="str">
            <v>10-7046</v>
          </cell>
          <cell r="K305" t="str">
            <v>MEM-PRO-010-MDU-AEQ-7046</v>
          </cell>
          <cell r="L305" t="str">
            <v>MMDU-10 TON SURGE BIN VIBRAT BIN DISCH</v>
          </cell>
        </row>
        <row r="306">
          <cell r="J306" t="str">
            <v>10-7047</v>
          </cell>
          <cell r="K306" t="str">
            <v>MEM-PRO-010-MDU-AEQ-7047</v>
          </cell>
          <cell r="L306" t="str">
            <v>MMDU-10 TON SURGE BIN DISC CONTROL GATE</v>
          </cell>
        </row>
        <row r="307">
          <cell r="J307" t="str">
            <v>10-7048</v>
          </cell>
          <cell r="K307" t="str">
            <v>MEM-PRO-010-MDU-AEQ-7048</v>
          </cell>
          <cell r="L307" t="str">
            <v>MMDU-SOY FLAKE FEEDER ACRISON FEEDER</v>
          </cell>
        </row>
        <row r="308">
          <cell r="J308" t="str">
            <v>10-7056</v>
          </cell>
          <cell r="K308" t="str">
            <v>MEM-PRO-010-MDU-AEQ-7056</v>
          </cell>
          <cell r="L308" t="str">
            <v>MMDU-FLAKE/LIME WET-IN SCREW CONVEYOR</v>
          </cell>
        </row>
        <row r="309">
          <cell r="J309" t="str">
            <v>10-7057</v>
          </cell>
          <cell r="K309" t="str">
            <v>MEM-PRO-010-MDU-AEQ-7057</v>
          </cell>
          <cell r="L309" t="str">
            <v>MMDU-7 TON SURGE BIN EXHAUST DAMPER</v>
          </cell>
        </row>
        <row r="310">
          <cell r="J310" t="str">
            <v>10-7058</v>
          </cell>
          <cell r="K310" t="str">
            <v>MEM-PRO-010-MDU-AEQ-7058</v>
          </cell>
          <cell r="L310" t="str">
            <v>MMDU-FLAKE HOPPER DISCHARGE BLOWER</v>
          </cell>
        </row>
        <row r="311">
          <cell r="J311" t="str">
            <v>10-7068</v>
          </cell>
          <cell r="K311" t="str">
            <v>MEM-PRO-010-MDU-AEQ-7068</v>
          </cell>
          <cell r="L311" t="str">
            <v>MMDU-FLAKE BIN RJ BLOWBACK FAN</v>
          </cell>
        </row>
        <row r="312">
          <cell r="J312" t="str">
            <v>10-7278</v>
          </cell>
          <cell r="K312" t="str">
            <v>MEM-PRO-010-MDU-AEQ-7278</v>
          </cell>
          <cell r="L312" t="str">
            <v>MMDU-PRECIP TANK DISCH TEMP. ELEMENT</v>
          </cell>
        </row>
        <row r="313">
          <cell r="J313" t="str">
            <v>10-7309</v>
          </cell>
          <cell r="K313" t="str">
            <v>MEM-PRO-010-MDU-AEQ-7309</v>
          </cell>
          <cell r="L313" t="str">
            <v>MMDU-CHILLER TRIPLE TUBE TEMP ELEMENT</v>
          </cell>
        </row>
        <row r="314">
          <cell r="J314" t="str">
            <v>10-7355</v>
          </cell>
          <cell r="K314" t="str">
            <v>MEM-PRO-010-MDU-AEQ-7355</v>
          </cell>
          <cell r="L314" t="str">
            <v>MMDU-90 DEG WTR HH TO #1 CENTRIFUGE</v>
          </cell>
        </row>
        <row r="315">
          <cell r="J315" t="str">
            <v>10-7368</v>
          </cell>
          <cell r="K315" t="str">
            <v>MEM-PRO-010-MDU-AEQ-7368</v>
          </cell>
          <cell r="L315" t="str">
            <v>MMDU-FLAKE BIN RJ BLOWBACK FAN</v>
          </cell>
        </row>
        <row r="316">
          <cell r="J316" t="str">
            <v>10-7370</v>
          </cell>
          <cell r="K316" t="str">
            <v>MEM-PRO-010-MDU-AEQ-7370</v>
          </cell>
          <cell r="L316" t="str">
            <v>MMDU-CHILL TANKS CIP RETURN VALVE</v>
          </cell>
        </row>
        <row r="317">
          <cell r="J317" t="str">
            <v>10-7374</v>
          </cell>
          <cell r="K317" t="str">
            <v>MEM-PRO-010-MDU-AEQ-7374</v>
          </cell>
          <cell r="L317" t="str">
            <v>MMDU-CHILL TK #1 DISCH CIP DIVERT BLEED</v>
          </cell>
        </row>
        <row r="318">
          <cell r="J318" t="str">
            <v>10-7375</v>
          </cell>
          <cell r="K318" t="str">
            <v>MEM-PRO-010-MDU-AEQ-7375</v>
          </cell>
          <cell r="L318" t="str">
            <v>MMDU-CHILL TK #2 DISCH CIP DIVERT BLEED</v>
          </cell>
        </row>
        <row r="319">
          <cell r="J319" t="str">
            <v>10-7376</v>
          </cell>
          <cell r="K319" t="str">
            <v>MEM-PRO-010-MDU-AEQ-7376</v>
          </cell>
          <cell r="L319" t="str">
            <v>MMDU-CHILL TK #1 &amp; #2 CIP RETURN PUMP</v>
          </cell>
        </row>
        <row r="320">
          <cell r="J320" t="str">
            <v>10-7389</v>
          </cell>
          <cell r="K320" t="str">
            <v>MEM-PRO-010-MDU-AEQ-7389</v>
          </cell>
          <cell r="L320" t="str">
            <v>MMDU-MDU CHILL TK #1 CIP BLOCK VLV</v>
          </cell>
        </row>
        <row r="321">
          <cell r="J321" t="str">
            <v>10-7390</v>
          </cell>
          <cell r="K321" t="str">
            <v>MEM-PRO-010-MDU-AEQ-7390</v>
          </cell>
          <cell r="L321" t="str">
            <v>MMDU-MDU CHILL TK #2 CIP BLOCK VLV</v>
          </cell>
        </row>
        <row r="322">
          <cell r="J322" t="str">
            <v>10-7400</v>
          </cell>
          <cell r="K322" t="str">
            <v>MEM-PRO-010-MDU-AEQ-7400</v>
          </cell>
          <cell r="L322" t="str">
            <v>MMDU-WEST CHILL TANK #1</v>
          </cell>
        </row>
        <row r="323">
          <cell r="J323" t="str">
            <v>10-7401</v>
          </cell>
          <cell r="K323" t="str">
            <v>MEM-PRO-010-MDU-AEQ-7401</v>
          </cell>
          <cell r="L323" t="str">
            <v>MMDU-EAST CHILL TANK #2</v>
          </cell>
        </row>
        <row r="324">
          <cell r="J324" t="str">
            <v>10-7404</v>
          </cell>
          <cell r="K324" t="str">
            <v>MEM-PRO-010-MDU-AEQ-7404</v>
          </cell>
          <cell r="L324" t="str">
            <v>MMDU-E/W CHILLER TANKS DIVERTER VALVE</v>
          </cell>
        </row>
        <row r="325">
          <cell r="J325" t="str">
            <v>10-7405</v>
          </cell>
          <cell r="K325" t="str">
            <v>MEM-PRO-010-MDU-AEQ-7405</v>
          </cell>
          <cell r="L325" t="str">
            <v>MMDU-WEST CHILL TK SEWER DIVERTER VALVE</v>
          </cell>
        </row>
        <row r="326">
          <cell r="J326" t="str">
            <v>10-7406</v>
          </cell>
          <cell r="K326" t="str">
            <v>MEM-PRO-010-MDU-AEQ-7406</v>
          </cell>
          <cell r="L326" t="str">
            <v>MMDU-EAST CHILL TK SEWER DIVERTER VALVE</v>
          </cell>
        </row>
        <row r="327">
          <cell r="J327" t="str">
            <v>10-7407</v>
          </cell>
          <cell r="K327" t="str">
            <v>MEM-PRO-010-MDU-AEQ-7407</v>
          </cell>
          <cell r="L327" t="str">
            <v>MMDU-EAST CHILL TANK #2 AGITATOR</v>
          </cell>
        </row>
        <row r="328">
          <cell r="J328" t="str">
            <v>10-7408</v>
          </cell>
          <cell r="K328" t="str">
            <v>MEM-PRO-010-MDU-AEQ-7408</v>
          </cell>
          <cell r="L328" t="str">
            <v>MMDU-WEST CHILL TANK #1 AGITATOR</v>
          </cell>
        </row>
        <row r="329">
          <cell r="J329" t="str">
            <v>10-7409</v>
          </cell>
          <cell r="K329" t="str">
            <v>MEM-PRO-010-MDU-AEQ-7409</v>
          </cell>
          <cell r="L329" t="str">
            <v>MMDU-#1 CHILL TK LEVEL X-MTR</v>
          </cell>
        </row>
        <row r="330">
          <cell r="J330" t="str">
            <v>10-7410</v>
          </cell>
          <cell r="K330" t="str">
            <v>MEM-PRO-010-MDU-AEQ-7410</v>
          </cell>
          <cell r="L330" t="str">
            <v>MMDU-#2 E CHILL TK LEVEL X-MTR</v>
          </cell>
        </row>
        <row r="331">
          <cell r="J331" t="str">
            <v>10-7411</v>
          </cell>
          <cell r="K331" t="str">
            <v>MEM-PRO-010-MDU-AEQ-7411</v>
          </cell>
          <cell r="L331" t="str">
            <v>MMDU-E CHILL TK #2 DISCH CIP SHUT-OFF VL</v>
          </cell>
        </row>
        <row r="332">
          <cell r="J332" t="str">
            <v>10-7412</v>
          </cell>
          <cell r="K332" t="str">
            <v>MEM-PRO-010-MDU-AEQ-7412</v>
          </cell>
          <cell r="L332" t="str">
            <v>MMDU-W CHILL TK #1 DISCH CIP SHUT-OFF VL</v>
          </cell>
        </row>
        <row r="333">
          <cell r="J333" t="str">
            <v>10-7414</v>
          </cell>
          <cell r="K333" t="str">
            <v>MEM-PRO-010-MDU-AEQ-7414</v>
          </cell>
          <cell r="L333" t="str">
            <v>MMDU-WELL WTR FLOWMETER TO DISCH CHILL T</v>
          </cell>
        </row>
        <row r="334">
          <cell r="J334" t="str">
            <v>10-7437</v>
          </cell>
          <cell r="K334" t="str">
            <v>MEM-PRO-010-MDU-AEQ-7437</v>
          </cell>
          <cell r="L334" t="str">
            <v>MMDU-T60 K-TRON RFV</v>
          </cell>
        </row>
        <row r="335">
          <cell r="J335" t="str">
            <v>10-7438</v>
          </cell>
          <cell r="K335" t="str">
            <v>MEM-PRO-010-MDU-AEQ-7438</v>
          </cell>
          <cell r="L335" t="str">
            <v>MMDU-120 CU FT SURGE BIN AGITATOR</v>
          </cell>
        </row>
        <row r="336">
          <cell r="J336" t="str">
            <v>10-7439</v>
          </cell>
          <cell r="K336" t="str">
            <v>MEM-PRO-010-MDU-AEQ-7439</v>
          </cell>
          <cell r="L336" t="str">
            <v>MMDU-AFC DUST HOOD DUMP STATION</v>
          </cell>
        </row>
        <row r="337">
          <cell r="J337" t="str">
            <v>10-7440</v>
          </cell>
          <cell r="K337" t="str">
            <v>MEM-PRO-010-MDU-AEQ-7440</v>
          </cell>
          <cell r="L337" t="str">
            <v>MMDU-WET REWORK 120 FT3 SURGE BIN</v>
          </cell>
        </row>
        <row r="338">
          <cell r="J338" t="str">
            <v>10-7441</v>
          </cell>
          <cell r="K338" t="str">
            <v>MEM-PRO-010-MDU-AEQ-7441</v>
          </cell>
          <cell r="L338" t="str">
            <v>MMDU-WET REWORK SURGE BIN HI LVL PROBE</v>
          </cell>
        </row>
        <row r="339">
          <cell r="J339" t="str">
            <v>10-7442</v>
          </cell>
          <cell r="K339" t="str">
            <v>MEM-PRO-010-MDU-AEQ-7442</v>
          </cell>
          <cell r="L339" t="str">
            <v>MMDU-WET REWORK SURGE BIN LOW LVL PROBE</v>
          </cell>
        </row>
        <row r="340">
          <cell r="J340" t="str">
            <v>10-7443</v>
          </cell>
          <cell r="K340" t="str">
            <v>MEM-PRO-010-MDU-AEQ-7443</v>
          </cell>
          <cell r="L340" t="str">
            <v>MMDU-WET REWORK T-60 K-TRON</v>
          </cell>
        </row>
        <row r="341">
          <cell r="J341" t="str">
            <v>10-7444</v>
          </cell>
          <cell r="K341" t="str">
            <v>MEM-PRO-010-MDU-AEQ-7444</v>
          </cell>
          <cell r="L341" t="str">
            <v>MMDU-WET REWORK DEZURIK 6" KNIFE GATE</v>
          </cell>
        </row>
        <row r="342">
          <cell r="J342" t="str">
            <v>10-7482</v>
          </cell>
          <cell r="K342" t="str">
            <v>MEM-PRO-010-MDU-AEQ-7482</v>
          </cell>
          <cell r="L342" t="str">
            <v>MMDU-REWORK LIQUVERTER PROD RECIEVER</v>
          </cell>
        </row>
        <row r="343">
          <cell r="J343" t="str">
            <v>10-7487</v>
          </cell>
          <cell r="K343" t="str">
            <v>MEM-PRO-010-MDU-AEQ-7487</v>
          </cell>
          <cell r="L343" t="str">
            <v>MMDU-MD20 RFV - LIQUIVERTER</v>
          </cell>
        </row>
        <row r="344">
          <cell r="J344" t="str">
            <v>10-7488</v>
          </cell>
          <cell r="K344" t="str">
            <v>MEM-PRO-010-MDU-AEQ-7488</v>
          </cell>
          <cell r="L344" t="str">
            <v>MMDU-LIQUIVERTER KNIFE GATE</v>
          </cell>
        </row>
        <row r="345">
          <cell r="J345" t="str">
            <v>10-7603</v>
          </cell>
          <cell r="K345" t="str">
            <v>MEM-PRO-010-MDU-AEQ-7603</v>
          </cell>
          <cell r="L345" t="str">
            <v>MMDU-DRYER COLLECTOR EXH PRESSURE XMTR</v>
          </cell>
        </row>
        <row r="346">
          <cell r="J346" t="str">
            <v>10-7604</v>
          </cell>
          <cell r="K346" t="str">
            <v>MEM-PRO-010-MDU-AEQ-7604</v>
          </cell>
          <cell r="L346" t="str">
            <v>MMDU-DRYER COLLECTOR EXH HI-TEMP SW</v>
          </cell>
        </row>
        <row r="347">
          <cell r="J347" t="str">
            <v>10-7605</v>
          </cell>
          <cell r="K347" t="str">
            <v>MEM-PRO-010-MDU-AEQ-7605</v>
          </cell>
          <cell r="L347" t="str">
            <v>MMDU-E. COLL EXH VELOCITY PRESS XMTR</v>
          </cell>
        </row>
        <row r="348">
          <cell r="J348" t="str">
            <v>10-7606</v>
          </cell>
          <cell r="K348" t="str">
            <v>MEM-PRO-010-MDU-AEQ-7606</v>
          </cell>
          <cell r="L348" t="str">
            <v>MMDU-W. COLL INLET VELOCITY PRESS XMTR</v>
          </cell>
        </row>
        <row r="349">
          <cell r="J349" t="str">
            <v>10-7607</v>
          </cell>
          <cell r="K349" t="str">
            <v>MEM-PRO-010-MDU-AEQ-7607</v>
          </cell>
          <cell r="L349" t="str">
            <v>MMDU-E. COLL EXH VELOCITY PRESS XMTR</v>
          </cell>
        </row>
        <row r="350">
          <cell r="J350" t="str">
            <v>10-7608</v>
          </cell>
          <cell r="K350" t="str">
            <v>MEM-PRO-010-MDU-AEQ-7608</v>
          </cell>
          <cell r="L350" t="str">
            <v>MMDU-W. COLL INLET PRESSURE XMTR</v>
          </cell>
        </row>
        <row r="351">
          <cell r="J351" t="str">
            <v>10-7609</v>
          </cell>
          <cell r="K351" t="str">
            <v>MEM-PRO-010-MDU-AEQ-7609</v>
          </cell>
          <cell r="L351" t="str">
            <v>MMDU-E. COLLECTOR LEVEL SWITCH</v>
          </cell>
        </row>
        <row r="352">
          <cell r="J352" t="str">
            <v>10-7610</v>
          </cell>
          <cell r="K352" t="str">
            <v>MEM-PRO-010-MDU-AEQ-7610</v>
          </cell>
          <cell r="L352" t="str">
            <v>MMDU-W. COLLECTOR LEVEL SWITCH</v>
          </cell>
        </row>
        <row r="353">
          <cell r="J353" t="str">
            <v>10-7611</v>
          </cell>
          <cell r="K353" t="str">
            <v>MEM-PRO-010-MDU-AEQ-7611</v>
          </cell>
          <cell r="L353" t="str">
            <v>MMDU-W. COLLECTOR EXHAUST TEMP ELEMENT</v>
          </cell>
        </row>
        <row r="354">
          <cell r="J354" t="str">
            <v>10-7612</v>
          </cell>
          <cell r="K354" t="str">
            <v>MEM-PRO-010-MDU-AEQ-7612</v>
          </cell>
          <cell r="L354" t="str">
            <v>MMDU-S DRYER PRESSURE X-MTR</v>
          </cell>
        </row>
        <row r="355">
          <cell r="J355" t="str">
            <v>10-7613</v>
          </cell>
          <cell r="K355" t="str">
            <v>MEM-PRO-010-MDU-AEQ-7613</v>
          </cell>
          <cell r="L355" t="str">
            <v>MMDU-S DRYER DISCH PRESS XMTR</v>
          </cell>
        </row>
        <row r="356">
          <cell r="J356" t="str">
            <v>10-7614</v>
          </cell>
          <cell r="K356" t="str">
            <v>MEM-PRO-010-MDU-AEQ-7614</v>
          </cell>
          <cell r="L356" t="str">
            <v>MMDU-S DRYER EXHAUST TEMP ELEMENT</v>
          </cell>
        </row>
        <row r="357">
          <cell r="J357" t="str">
            <v>10-7618</v>
          </cell>
          <cell r="K357" t="str">
            <v>MEM-PRO-010-MDU-AEQ-7618</v>
          </cell>
          <cell r="L357" t="str">
            <v>MMDU-COLLECTOR #2 VELOCITY FLOW XMTR</v>
          </cell>
        </row>
        <row r="358">
          <cell r="J358" t="str">
            <v>10-7621</v>
          </cell>
          <cell r="K358" t="str">
            <v>MEM-PRO-010-MDU-AEQ-7621</v>
          </cell>
          <cell r="L358" t="str">
            <v>MMDU-BLENDER RJ COLL j#2 INLET PRES XMTR</v>
          </cell>
        </row>
        <row r="359">
          <cell r="J359" t="str">
            <v>10-7622</v>
          </cell>
          <cell r="K359" t="str">
            <v>MEM-PRO-010-MDU-AEQ-7622</v>
          </cell>
          <cell r="L359" t="str">
            <v>MMDU-BLENDER RJ COLL #2 INLET TEMP XMTR</v>
          </cell>
        </row>
        <row r="360">
          <cell r="J360" t="str">
            <v>10-7623</v>
          </cell>
          <cell r="K360" t="str">
            <v>MEM-PRO-010-MDU-AEQ-7623</v>
          </cell>
          <cell r="L360" t="str">
            <v>MMDU-BLENDR RJ COLL #2 EXH FAN PRES XMTR</v>
          </cell>
        </row>
        <row r="361">
          <cell r="J361" t="str">
            <v>10-7624</v>
          </cell>
          <cell r="K361" t="str">
            <v>MEM-PRO-010-MDU-AEQ-7624</v>
          </cell>
          <cell r="L361" t="str">
            <v>MMDU-BLENDER RJ COLL #2 LOW LEVEL IND.</v>
          </cell>
        </row>
        <row r="362">
          <cell r="J362" t="str">
            <v>10-7627</v>
          </cell>
          <cell r="K362" t="str">
            <v>MEM-PRO-010-MDU-AEQ-7627</v>
          </cell>
          <cell r="L362" t="str">
            <v>MMDU-SURGE BIN HI/LOW LEVEL INDICATOR</v>
          </cell>
        </row>
        <row r="363">
          <cell r="J363" t="str">
            <v>10-7628</v>
          </cell>
          <cell r="K363" t="str">
            <v>MEM-PRO-010-MDU-AEQ-7628</v>
          </cell>
          <cell r="L363" t="str">
            <v>MMDU-BLENDER SCALES</v>
          </cell>
        </row>
        <row r="364">
          <cell r="J364" t="str">
            <v>10-7629</v>
          </cell>
          <cell r="K364" t="str">
            <v>MEM-PRO-010-MDU-AEQ-7629</v>
          </cell>
          <cell r="L364" t="str">
            <v>MMDU-MAG II AIR CLASSIFIER PRESSURE XMTR</v>
          </cell>
        </row>
        <row r="365">
          <cell r="J365" t="str">
            <v>10-7632</v>
          </cell>
          <cell r="K365" t="str">
            <v>MEM-PRO-010-MDU-AEQ-7632</v>
          </cell>
          <cell r="L365" t="str">
            <v>MMDU-SURGE BIN (7735) TEMP ELEMENT</v>
          </cell>
        </row>
        <row r="366">
          <cell r="J366" t="str">
            <v>10-7633</v>
          </cell>
          <cell r="K366" t="str">
            <v>MEM-PRO-010-MDU-AEQ-7633</v>
          </cell>
          <cell r="L366" t="str">
            <v>MMDU-SURGE BIN DISCHARGE DIVERT VALVE</v>
          </cell>
        </row>
        <row r="367">
          <cell r="J367" t="str">
            <v>10-7652</v>
          </cell>
          <cell r="K367" t="str">
            <v>MEM-PRO-010-MDU-AEQ-7652</v>
          </cell>
          <cell r="L367" t="str">
            <v>MMDU-BLENDER RJ TURNHEAD DRIVE</v>
          </cell>
        </row>
        <row r="368">
          <cell r="J368" t="str">
            <v>10-7653</v>
          </cell>
          <cell r="K368" t="str">
            <v>MEM-PRO-010-MDU-AEQ-7653</v>
          </cell>
          <cell r="L368" t="str">
            <v>MMDU-E. COLLECTOR TURNHEAD DRIVE</v>
          </cell>
        </row>
        <row r="369">
          <cell r="J369" t="str">
            <v>10-7654</v>
          </cell>
          <cell r="K369" t="str">
            <v>MEM-PRO-010-MDU-AEQ-7654</v>
          </cell>
          <cell r="L369" t="str">
            <v>MMDU-W. COLLECTOR TURNHEAD DRIVE</v>
          </cell>
        </row>
        <row r="370">
          <cell r="J370" t="str">
            <v>10-7657</v>
          </cell>
          <cell r="K370" t="str">
            <v>MEM-PRO-010-MDU-AEQ-7657</v>
          </cell>
          <cell r="L370" t="str">
            <v>MMDU-E. COLLECTOR BLOWBACK FAN</v>
          </cell>
        </row>
        <row r="371">
          <cell r="J371" t="str">
            <v>10-7658</v>
          </cell>
          <cell r="K371" t="str">
            <v>MEM-PRO-010-MDU-AEQ-7658</v>
          </cell>
          <cell r="L371" t="str">
            <v>MMDU-W. COLLECTOR BLOWBACK FAN</v>
          </cell>
        </row>
        <row r="372">
          <cell r="J372" t="str">
            <v>10-7659</v>
          </cell>
          <cell r="K372" t="str">
            <v>MEM-PRO-010-MDU-AEQ-7659</v>
          </cell>
          <cell r="L372" t="str">
            <v>MMDU-COOLING RING FAN</v>
          </cell>
        </row>
        <row r="373">
          <cell r="J373" t="str">
            <v>10-7660</v>
          </cell>
          <cell r="K373" t="str">
            <v>MEM-PRO-010-MDU-AEQ-7660</v>
          </cell>
          <cell r="L373" t="str">
            <v>MMDU-INDIR BURNER COMBUSTION FAN</v>
          </cell>
        </row>
        <row r="374">
          <cell r="J374" t="str">
            <v>10-7661</v>
          </cell>
          <cell r="K374" t="str">
            <v>MEM-PRO-010-MDU-AEQ-7661</v>
          </cell>
          <cell r="L374" t="str">
            <v>MMDU-S. DRYER HEAT EXCH'R CIRCULATION</v>
          </cell>
        </row>
        <row r="375">
          <cell r="J375" t="str">
            <v>10-7663</v>
          </cell>
          <cell r="K375" t="str">
            <v>MEM-PRO-010-MDU-AEQ-7663</v>
          </cell>
          <cell r="L375" t="str">
            <v>MMDU-E. COLLECTOR COMP AIR TK</v>
          </cell>
        </row>
        <row r="376">
          <cell r="J376" t="str">
            <v>10-7665</v>
          </cell>
          <cell r="K376" t="str">
            <v>MEM-PRO-010-MDU-AEQ-7665</v>
          </cell>
          <cell r="L376" t="str">
            <v>MMDU-W. COLLECTOR COMP AIR TK</v>
          </cell>
        </row>
        <row r="377">
          <cell r="J377" t="str">
            <v>10-7666</v>
          </cell>
          <cell r="K377" t="str">
            <v>MEM-PRO-010-MDU-AEQ-7666</v>
          </cell>
          <cell r="L377" t="str">
            <v>MMDU-COLLECTOR #2 BLOWBACK FAN</v>
          </cell>
        </row>
        <row r="378">
          <cell r="J378" t="str">
            <v>10-7667</v>
          </cell>
          <cell r="K378" t="str">
            <v>MEM-PRO-010-MDU-AEQ-7667</v>
          </cell>
          <cell r="L378" t="str">
            <v>MMDU-COLLECTOR #1 BLOWBACK FAN</v>
          </cell>
        </row>
        <row r="379">
          <cell r="J379" t="str">
            <v>10-7699</v>
          </cell>
          <cell r="K379" t="str">
            <v>MEM-PRO-010-MDU-AEQ-7699</v>
          </cell>
          <cell r="L379" t="str">
            <v>MMDU-INDIR B C FAN INTAKE FILTER</v>
          </cell>
        </row>
        <row r="380">
          <cell r="J380" t="str">
            <v>10-7700</v>
          </cell>
          <cell r="K380" t="str">
            <v>MEM-PRO-010-MDU-AEQ-7700</v>
          </cell>
          <cell r="L380" t="str">
            <v>MMDU-SD PRODUCT COLLECTOR HI-TEMP SW</v>
          </cell>
        </row>
        <row r="381">
          <cell r="J381" t="str">
            <v>10-7707</v>
          </cell>
          <cell r="K381" t="str">
            <v>MEM-PRO-010-MDU-AEQ-7707</v>
          </cell>
          <cell r="L381" t="str">
            <v>MMDU-FLOW VALVE TO #7700 FEED PUMP</v>
          </cell>
        </row>
        <row r="382">
          <cell r="J382" t="str">
            <v>10-7708</v>
          </cell>
          <cell r="K382" t="str">
            <v>MEM-PRO-010-MDU-AEQ-7708</v>
          </cell>
          <cell r="L382" t="str">
            <v>MMDU-SOUTH DRYER INTAKE FILTER</v>
          </cell>
        </row>
        <row r="383">
          <cell r="J383" t="str">
            <v>10-7713</v>
          </cell>
          <cell r="K383" t="str">
            <v>MEM-PRO-010-MDU-AEQ-7713</v>
          </cell>
          <cell r="L383" t="str">
            <v>MMDU-TURBO SCREEN CLASSIFIER</v>
          </cell>
        </row>
        <row r="384">
          <cell r="J384" t="str">
            <v>10-7719</v>
          </cell>
          <cell r="K384" t="str">
            <v>MEM-PRO-010-MDU-AEQ-7719</v>
          </cell>
          <cell r="L384" t="str">
            <v>MMDU-S. DRYER INLET FILTER</v>
          </cell>
        </row>
        <row r="385">
          <cell r="J385" t="str">
            <v>10-7720</v>
          </cell>
          <cell r="K385" t="str">
            <v>MEM-PRO-010-MDU-AEQ-7720</v>
          </cell>
          <cell r="L385" t="str">
            <v>MMDU-S. SPRAY DRYER INLET FAN</v>
          </cell>
        </row>
        <row r="386">
          <cell r="J386" t="str">
            <v>10-7723</v>
          </cell>
          <cell r="K386" t="str">
            <v>MEM-PRO-010-MDU-AEQ-7723</v>
          </cell>
          <cell r="L386" t="str">
            <v>MMDU-S. SPRAY DRYER</v>
          </cell>
        </row>
        <row r="387">
          <cell r="J387" t="str">
            <v>10-7724</v>
          </cell>
          <cell r="K387" t="str">
            <v>MEM-PRO-010-MDU-AEQ-7724</v>
          </cell>
          <cell r="L387" t="str">
            <v>MMDU-S DRYER LEVEL SWITCH</v>
          </cell>
        </row>
        <row r="388">
          <cell r="J388" t="str">
            <v>10-7726</v>
          </cell>
          <cell r="K388" t="str">
            <v>MEM-PRO-010-MDU-AEQ-7726</v>
          </cell>
          <cell r="L388" t="str">
            <v>MMDU-E. COLLECTOR RFV</v>
          </cell>
        </row>
        <row r="389">
          <cell r="J389" t="str">
            <v>10-7727</v>
          </cell>
          <cell r="K389" t="str">
            <v>MEM-PRO-010-MDU-AEQ-7727</v>
          </cell>
          <cell r="L389" t="str">
            <v>MMDU-W. COLLECTOR RFV</v>
          </cell>
        </row>
        <row r="390">
          <cell r="J390" t="str">
            <v>10-7728</v>
          </cell>
          <cell r="K390" t="str">
            <v>MEM-PRO-010-MDU-AEQ-7728</v>
          </cell>
          <cell r="L390" t="str">
            <v>MMDU-E. SPRAY DRYER COLLECTOR</v>
          </cell>
        </row>
        <row r="391">
          <cell r="J391" t="str">
            <v>10-7729</v>
          </cell>
          <cell r="K391" t="str">
            <v>MEM-PRO-010-MDU-AEQ-7729</v>
          </cell>
          <cell r="L391" t="str">
            <v>MMDU-W. SPRAY DRYER COLLECTOR</v>
          </cell>
        </row>
        <row r="392">
          <cell r="J392" t="str">
            <v>10-7730</v>
          </cell>
          <cell r="K392" t="str">
            <v>MEM-PRO-010-MDU-AEQ-7730</v>
          </cell>
          <cell r="L392" t="str">
            <v>MMDU-S. DRYER EXHAUST FAN</v>
          </cell>
        </row>
        <row r="393">
          <cell r="J393" t="str">
            <v>10-7731</v>
          </cell>
          <cell r="K393" t="str">
            <v>MEM-PRO-010-MDU-AEQ-7731</v>
          </cell>
          <cell r="L393" t="str">
            <v>MMDU-SURGE BIN RJ COLLECTOR #1</v>
          </cell>
        </row>
        <row r="394">
          <cell r="J394" t="str">
            <v>10-7732</v>
          </cell>
          <cell r="K394" t="str">
            <v>MEM-PRO-010-MDU-AEQ-7732</v>
          </cell>
          <cell r="L394" t="str">
            <v>MMDU-SURGE BIN RJ COLLECTOR #1 EXH FAN</v>
          </cell>
        </row>
        <row r="395">
          <cell r="J395" t="str">
            <v>10-7733</v>
          </cell>
          <cell r="K395" t="str">
            <v>MEM-PRO-010-MDU-AEQ-7733</v>
          </cell>
          <cell r="L395" t="str">
            <v>MMDU-SURGE BIN RJ COLLECTOR #1 RFV</v>
          </cell>
        </row>
        <row r="396">
          <cell r="J396" t="str">
            <v>10-7735</v>
          </cell>
          <cell r="K396" t="str">
            <v>MEM-PRO-010-MDU-AEQ-7735</v>
          </cell>
          <cell r="L396" t="str">
            <v>MMDU-SURGE BIN, COLLECTOR #1</v>
          </cell>
        </row>
        <row r="397">
          <cell r="J397" t="str">
            <v>10-7736</v>
          </cell>
          <cell r="K397" t="str">
            <v>MEM-PRO-010-MDU-AEQ-7736</v>
          </cell>
          <cell r="L397" t="str">
            <v>MMDU-SURGE BIN RJ COLL #1 TEMP ELEMENT</v>
          </cell>
        </row>
        <row r="398">
          <cell r="J398" t="str">
            <v>10-7737</v>
          </cell>
          <cell r="K398" t="str">
            <v>MEM-PRO-010-MDU-AEQ-7737</v>
          </cell>
          <cell r="L398" t="str">
            <v>MMDU-SURGE BIN COLL #1 EXH PRESS X-MTR</v>
          </cell>
        </row>
        <row r="399">
          <cell r="J399" t="str">
            <v>10-7739</v>
          </cell>
          <cell r="K399" t="str">
            <v>MEM-PRO-010-MDU-AEQ-7739</v>
          </cell>
          <cell r="L399" t="str">
            <v>MMDU-SURGE BIN ACRISON</v>
          </cell>
        </row>
        <row r="400">
          <cell r="J400" t="str">
            <v>10-7740</v>
          </cell>
          <cell r="K400" t="str">
            <v>MEM-PRO-010-MDU-AEQ-7740</v>
          </cell>
          <cell r="L400" t="str">
            <v>MMDU-RJ COLLECTOR #1 BLOWER FILTER</v>
          </cell>
        </row>
        <row r="401">
          <cell r="J401" t="str">
            <v>10-7743</v>
          </cell>
          <cell r="K401" t="str">
            <v>MEM-PRO-010-MDU-AEQ-7743</v>
          </cell>
          <cell r="L401" t="str">
            <v>MMDU-GRINDER INFEED HOPPER MAGNET</v>
          </cell>
        </row>
        <row r="402">
          <cell r="J402" t="str">
            <v>10-7744</v>
          </cell>
          <cell r="K402" t="str">
            <v>MEM-PRO-010-MDU-AEQ-7744</v>
          </cell>
          <cell r="L402" t="str">
            <v>MMDU-U-42 GRINDER FILTER</v>
          </cell>
        </row>
        <row r="403">
          <cell r="J403" t="str">
            <v>10-7745</v>
          </cell>
          <cell r="K403" t="str">
            <v>MEM-PRO-010-MDU-AEQ-7745</v>
          </cell>
          <cell r="L403" t="str">
            <v>MMDU-U-42 GRINDER</v>
          </cell>
        </row>
        <row r="404">
          <cell r="J404" t="str">
            <v>10-7746</v>
          </cell>
          <cell r="K404" t="str">
            <v>MEM-PRO-010-MDU-AEQ-7746</v>
          </cell>
          <cell r="L404" t="str">
            <v>MMDU-MAG-II AIR CLASSIFIER</v>
          </cell>
        </row>
        <row r="405">
          <cell r="J405" t="str">
            <v>10-7748</v>
          </cell>
          <cell r="K405" t="str">
            <v>MEM-PRO-010-MDU-AEQ-7748</v>
          </cell>
          <cell r="L405" t="str">
            <v>MMDU-BLENDER RJ COLLECTOR #2</v>
          </cell>
        </row>
        <row r="406">
          <cell r="J406" t="str">
            <v>10-7749</v>
          </cell>
          <cell r="K406" t="str">
            <v>MEM-PRO-010-MDU-AEQ-7749</v>
          </cell>
          <cell r="L406" t="str">
            <v>MMDU-RJ COLLECTOR #2 EXHAUST FAN</v>
          </cell>
        </row>
        <row r="407">
          <cell r="J407" t="str">
            <v>10-7752</v>
          </cell>
          <cell r="K407" t="str">
            <v>MEM-PRO-010-MDU-AEQ-7752</v>
          </cell>
          <cell r="L407" t="str">
            <v>MMDU-108 CF SURGE BIN</v>
          </cell>
        </row>
        <row r="408">
          <cell r="J408" t="str">
            <v>10-7753</v>
          </cell>
          <cell r="K408" t="str">
            <v>MEM-PRO-010-MDU-AEQ-7753</v>
          </cell>
          <cell r="L408" t="str">
            <v>MMDU-BLENDER - RIBBON</v>
          </cell>
        </row>
        <row r="409">
          <cell r="J409" t="str">
            <v>10-7758</v>
          </cell>
          <cell r="K409" t="str">
            <v>MEM-PRO-010-MDU-AEQ-7758</v>
          </cell>
          <cell r="L409" t="str">
            <v>MMDU-SOY OIL FLOW INDICATOR/TR</v>
          </cell>
        </row>
        <row r="410">
          <cell r="J410" t="str">
            <v>10-7760</v>
          </cell>
          <cell r="K410" t="str">
            <v>MEM-PRO-010-MDU-AEQ-7760</v>
          </cell>
          <cell r="L410" t="str">
            <v>MMDU-SOY OIL POT AGITATOR</v>
          </cell>
        </row>
        <row r="411">
          <cell r="J411" t="str">
            <v>10-7762</v>
          </cell>
          <cell r="K411" t="str">
            <v>MEM-PRO-010-MDU-AEQ-7762</v>
          </cell>
          <cell r="L411" t="str">
            <v>MMDU-SOY OIL POT DISCH PUMP</v>
          </cell>
        </row>
        <row r="412">
          <cell r="J412" t="str">
            <v>10-7765</v>
          </cell>
          <cell r="K412" t="str">
            <v>MEM-PRO-010-MDU-AEQ-7765</v>
          </cell>
          <cell r="L412" t="str">
            <v>MMDU-CRUDE SOY OIL POT AGITATOR</v>
          </cell>
        </row>
        <row r="413">
          <cell r="J413" t="str">
            <v>10-7767</v>
          </cell>
          <cell r="K413" t="str">
            <v>MEM-PRO-010-MDU-AEQ-7767</v>
          </cell>
          <cell r="L413" t="str">
            <v>MMDU-DRUM PUMP</v>
          </cell>
        </row>
        <row r="414">
          <cell r="J414" t="str">
            <v>10-7775</v>
          </cell>
          <cell r="K414" t="str">
            <v>MEM-PRO-010-MDU-AEQ-7775</v>
          </cell>
          <cell r="L414" t="str">
            <v>MMDU-GRINDER INFEED HOPPER</v>
          </cell>
        </row>
        <row r="415">
          <cell r="J415" t="str">
            <v>10-7801</v>
          </cell>
          <cell r="K415" t="str">
            <v>MEM-PRO-010-MDU-AEQ-7801</v>
          </cell>
          <cell r="L415" t="str">
            <v>MMDU-BLENDER SPRAY NOZZLES</v>
          </cell>
        </row>
        <row r="416">
          <cell r="J416" t="str">
            <v>10-7803</v>
          </cell>
          <cell r="K416" t="str">
            <v>MEM-PRO-010-MDU-AEQ-7803</v>
          </cell>
          <cell r="L416" t="str">
            <v>MMDU-BLENDER RFV</v>
          </cell>
        </row>
        <row r="417">
          <cell r="J417" t="str">
            <v>10-7804</v>
          </cell>
          <cell r="K417" t="str">
            <v>MEM-PRO-010-MDU-AEQ-7804</v>
          </cell>
          <cell r="L417" t="str">
            <v>MMDU-AIR FILTER BOX</v>
          </cell>
        </row>
        <row r="418">
          <cell r="J418" t="str">
            <v>10-7805</v>
          </cell>
          <cell r="K418" t="str">
            <v>MEM-PRO-010-MDU-AEQ-7805</v>
          </cell>
          <cell r="L418" t="str">
            <v>MMDU-PACKAGING RECEIVER</v>
          </cell>
        </row>
        <row r="419">
          <cell r="J419" t="str">
            <v>10-7806</v>
          </cell>
          <cell r="K419" t="str">
            <v>MEM-PRO-010-MDU-AEQ-7806</v>
          </cell>
          <cell r="L419" t="str">
            <v>MMDU-PKG'ING RECEIVER HI-LEVEL PROBE</v>
          </cell>
        </row>
        <row r="420">
          <cell r="J420" t="str">
            <v>10-7807</v>
          </cell>
          <cell r="K420" t="str">
            <v>MEM-PRO-010-MDU-AEQ-7807</v>
          </cell>
          <cell r="L420" t="str">
            <v>MMDU-PACKAGING REC. VIB. BIN DISCH'R</v>
          </cell>
        </row>
        <row r="421">
          <cell r="J421" t="str">
            <v>10-7808</v>
          </cell>
          <cell r="K421" t="str">
            <v>MEM-PRO-010-MDU-AEQ-7808</v>
          </cell>
          <cell r="L421" t="str">
            <v>MMDU-PACKAGING RECEIVER RFV</v>
          </cell>
        </row>
        <row r="422">
          <cell r="J422" t="str">
            <v>10-7809</v>
          </cell>
          <cell r="K422" t="str">
            <v>MEM-PRO-010-MDU-AEQ-7809</v>
          </cell>
          <cell r="L422" t="str">
            <v>MMDU-PACKAGING REC RFV DISCH'R VIBRATOR</v>
          </cell>
        </row>
        <row r="423">
          <cell r="J423" t="str">
            <v>10-7830</v>
          </cell>
          <cell r="K423" t="str">
            <v>MEM-PRO-010-MDU-AEQ-7830</v>
          </cell>
          <cell r="L423" t="str">
            <v>MMDU-RJ FILTER</v>
          </cell>
        </row>
        <row r="424">
          <cell r="J424" t="str">
            <v>10-7831</v>
          </cell>
          <cell r="K424" t="str">
            <v>MEM-PRO-010-MDU-AEQ-7831</v>
          </cell>
          <cell r="L424" t="str">
            <v>MMDU-2 KG ASP.FILTER EXHAUST FAN</v>
          </cell>
        </row>
        <row r="425">
          <cell r="J425" t="str">
            <v>10-7834</v>
          </cell>
          <cell r="K425" t="str">
            <v>MEM-PRO-010-MDU-AEQ-7834</v>
          </cell>
          <cell r="L425" t="str">
            <v>MMDU-2 KG PKER RECEIVER EXH DUCT TEMP SW</v>
          </cell>
        </row>
        <row r="426">
          <cell r="J426" t="str">
            <v>10-7835</v>
          </cell>
          <cell r="K426" t="str">
            <v>MEM-PRO-010-MDU-AEQ-7835</v>
          </cell>
          <cell r="L426" t="str">
            <v>MMDU-RJ FILTER HI-LEVEL PROBE</v>
          </cell>
        </row>
        <row r="427">
          <cell r="J427" t="str">
            <v>10-7836</v>
          </cell>
          <cell r="K427" t="str">
            <v>MEM-PRO-010-MDU-AEQ-7836</v>
          </cell>
          <cell r="L427" t="str">
            <v>MMDU-2 KG ASP. FILTER RFV</v>
          </cell>
        </row>
        <row r="428">
          <cell r="J428" t="str">
            <v>10-7840</v>
          </cell>
          <cell r="K428" t="str">
            <v>MEM-PRO-010-MDU-AEQ-7840</v>
          </cell>
          <cell r="L428" t="str">
            <v>MMDU-RJ POPPER CONT.</v>
          </cell>
        </row>
        <row r="429">
          <cell r="J429" t="str">
            <v>10-7841</v>
          </cell>
          <cell r="K429" t="str">
            <v>MEM-PRO-010-MDU-AEQ-7841</v>
          </cell>
          <cell r="L429" t="str">
            <v>MMDU-2 KG PKG REC'R POPPER CONT.</v>
          </cell>
        </row>
        <row r="430">
          <cell r="J430" t="str">
            <v>10-7842</v>
          </cell>
          <cell r="K430" t="str">
            <v>MEM-PRO-010-MDU-AEQ-7842</v>
          </cell>
          <cell r="L430" t="str">
            <v>MMDU-2 KG PKG REC. EXH DUCT HI-TEMP SW</v>
          </cell>
        </row>
        <row r="431">
          <cell r="J431" t="str">
            <v>10-7843</v>
          </cell>
          <cell r="K431" t="str">
            <v>MEM-PRO-010-MDU-AEQ-7843</v>
          </cell>
          <cell r="L431" t="str">
            <v>MMDU-2 KG PKG REC'R VACUUM BREAKER</v>
          </cell>
        </row>
        <row r="432">
          <cell r="J432" t="str">
            <v>10-7844</v>
          </cell>
          <cell r="K432" t="str">
            <v>MEM-PRO-010-MDU-AEQ-7844</v>
          </cell>
          <cell r="L432" t="str">
            <v>MMDU-PACKAGING RECEIVER INLINE FILTER</v>
          </cell>
        </row>
        <row r="433">
          <cell r="J433" t="str">
            <v>10-7845</v>
          </cell>
          <cell r="K433" t="str">
            <v>MEM-PRO-010-MDU-AEQ-7845</v>
          </cell>
          <cell r="L433" t="str">
            <v>MMDU-PKG'ING RECEIVER VACUUM PRESS SW</v>
          </cell>
        </row>
        <row r="434">
          <cell r="J434" t="str">
            <v>10-7846</v>
          </cell>
          <cell r="K434" t="str">
            <v>MEM-PRO-010-MDU-AEQ-7846</v>
          </cell>
          <cell r="L434" t="str">
            <v>MMDU-PKG REC'R RELIEF VALVE</v>
          </cell>
        </row>
        <row r="435">
          <cell r="J435" t="str">
            <v>10-7848</v>
          </cell>
          <cell r="K435" t="str">
            <v>MEM-PRO-010-MDU-AEQ-7848</v>
          </cell>
          <cell r="L435" t="str">
            <v>MMDU-PKG REC'R RUPTURE DISK</v>
          </cell>
        </row>
        <row r="436">
          <cell r="J436" t="str">
            <v>10-7850</v>
          </cell>
          <cell r="K436" t="str">
            <v>MEM-PRO-010-MDU-AEQ-7850</v>
          </cell>
          <cell r="L436" t="str">
            <v>MMDU-STEAM TRAP</v>
          </cell>
        </row>
        <row r="437">
          <cell r="J437" t="str">
            <v>10-7855</v>
          </cell>
          <cell r="K437" t="str">
            <v>MEM-PRO-010-MDU-AEQ-7855</v>
          </cell>
          <cell r="L437" t="str">
            <v>MMDU-COMP. AIR H2O FILTER</v>
          </cell>
        </row>
        <row r="438">
          <cell r="J438" t="str">
            <v>10-7856</v>
          </cell>
          <cell r="K438" t="str">
            <v>MEM-PRO-010-MDU-AEQ-7856</v>
          </cell>
          <cell r="L438" t="str">
            <v>MMDU-COMP. AIR H2O FILTER</v>
          </cell>
        </row>
        <row r="439">
          <cell r="J439" t="str">
            <v>10-7857</v>
          </cell>
          <cell r="K439" t="str">
            <v>MEM-PRO-010-MDU-AEQ-7857</v>
          </cell>
          <cell r="L439" t="str">
            <v>MMDU-COMP. AIR MICRO FILTER</v>
          </cell>
        </row>
        <row r="440">
          <cell r="J440" t="str">
            <v>10-7858</v>
          </cell>
          <cell r="K440" t="str">
            <v>MEM-PRO-010-MDU-AEQ-7858</v>
          </cell>
          <cell r="L440" t="str">
            <v>MMDU-MDU BLENDER PRESSURE BLOWER</v>
          </cell>
        </row>
        <row r="441">
          <cell r="J441" t="str">
            <v>10-7865</v>
          </cell>
          <cell r="K441" t="str">
            <v>MEM-PRO-010-MDU-AEQ-7865</v>
          </cell>
          <cell r="L441" t="str">
            <v>MMDU-MDU SURGE BIN</v>
          </cell>
        </row>
        <row r="442">
          <cell r="J442" t="str">
            <v>10-7866</v>
          </cell>
          <cell r="K442" t="str">
            <v>MEM-PRO-010-MDU-AEQ-7866</v>
          </cell>
          <cell r="L442" t="str">
            <v>MMDU-BIN VENT FILTER (MDU)</v>
          </cell>
        </row>
        <row r="443">
          <cell r="J443" t="str">
            <v>10-7867</v>
          </cell>
          <cell r="K443" t="str">
            <v>MEM-PRO-010-MDU-AEQ-7867</v>
          </cell>
          <cell r="L443" t="str">
            <v>MMDU-CARTRIDGE FILTER (MDU X-FER)</v>
          </cell>
        </row>
        <row r="444">
          <cell r="J444" t="str">
            <v>10-7868</v>
          </cell>
          <cell r="K444" t="str">
            <v>MEM-PRO-010-MDU-AEQ-7868</v>
          </cell>
          <cell r="L444" t="str">
            <v>MMDU-FLAKE BIN RJ BLOWBACK FAN</v>
          </cell>
        </row>
        <row r="445">
          <cell r="J445" t="str">
            <v>10-7869</v>
          </cell>
          <cell r="K445" t="str">
            <v>MEM-PRO-010-MDU-AEQ-7869</v>
          </cell>
          <cell r="L445" t="str">
            <v>MMDU-MDU SURGE BIN RFV</v>
          </cell>
        </row>
        <row r="446">
          <cell r="J446" t="str">
            <v>10-7870</v>
          </cell>
          <cell r="K446" t="str">
            <v>MEM-PRO-010-MDU-AEQ-7870</v>
          </cell>
          <cell r="L446" t="str">
            <v>MMDU-REBAG SURGE BIN</v>
          </cell>
        </row>
        <row r="447">
          <cell r="J447" t="str">
            <v>10-7871</v>
          </cell>
          <cell r="K447" t="str">
            <v>MEM-PRO-010-MDU-AEQ-7871</v>
          </cell>
          <cell r="L447" t="str">
            <v>MMDU-BIN VENT FILTER (REBAG)</v>
          </cell>
        </row>
        <row r="448">
          <cell r="J448" t="str">
            <v>10-7872</v>
          </cell>
          <cell r="K448" t="str">
            <v>MEM-PRO-010-MDU-AEQ-7872</v>
          </cell>
          <cell r="L448" t="str">
            <v>MMDU-REBAG SURGE BIN RFV</v>
          </cell>
        </row>
        <row r="449">
          <cell r="J449" t="str">
            <v>10-7873</v>
          </cell>
          <cell r="K449" t="str">
            <v>MEM-PRO-010-MDU-AEQ-7873</v>
          </cell>
          <cell r="L449" t="str">
            <v>MMDU-MDU SURGE BIN FILTER EXHAUST FAN</v>
          </cell>
        </row>
        <row r="450">
          <cell r="J450" t="str">
            <v>10-7874</v>
          </cell>
          <cell r="K450" t="str">
            <v>MEM-PRO-010-MDU-AEQ-7874</v>
          </cell>
          <cell r="L450" t="str">
            <v>MMDU-BLOWER (7868) HIGH PRESSURE SWITCH</v>
          </cell>
        </row>
        <row r="451">
          <cell r="J451" t="str">
            <v>10-7880</v>
          </cell>
          <cell r="K451" t="str">
            <v>MEM-PRO-010-MDU-AEQ-7880</v>
          </cell>
          <cell r="L451" t="str">
            <v>MMDU-P1/MDU/REBAG BAG DUMP STATION</v>
          </cell>
        </row>
        <row r="452">
          <cell r="J452" t="str">
            <v>10-7881</v>
          </cell>
          <cell r="K452" t="str">
            <v>MEM-PRO-010-MDU-AEQ-7881</v>
          </cell>
          <cell r="L452" t="str">
            <v>MMDU-P1/MDU/REBAG BAG DUMP STATION RFV</v>
          </cell>
        </row>
        <row r="453">
          <cell r="J453" t="str">
            <v>10-7882</v>
          </cell>
          <cell r="K453" t="str">
            <v>MEM-PRO-010-MDU-AEQ-7882</v>
          </cell>
          <cell r="L453" t="str">
            <v>MMDU-P1/MDU/REBAG BLOWER PKG</v>
          </cell>
        </row>
        <row r="454">
          <cell r="J454" t="str">
            <v>10-7883</v>
          </cell>
          <cell r="K454" t="str">
            <v>MEM-PRO-010-MDU-AEQ-7883</v>
          </cell>
          <cell r="L454" t="str">
            <v>MMDU-P1/MDU/REBAG AIR FILTER</v>
          </cell>
        </row>
        <row r="455">
          <cell r="J455" t="str">
            <v>10-7884</v>
          </cell>
          <cell r="K455" t="str">
            <v>MEM-PRO-010-MDU-AEQ-7884</v>
          </cell>
          <cell r="L455" t="str">
            <v>MMDU-P1/MDU/REBAG FERROMAGNETIC SCREEN</v>
          </cell>
        </row>
        <row r="456">
          <cell r="J456" t="str">
            <v>10-7885</v>
          </cell>
          <cell r="K456" t="str">
            <v>MEM-PRO-010-MDU-AEQ-7885</v>
          </cell>
          <cell r="L456" t="str">
            <v>MMDU-REBAG SPOOL PIECE-P1 BLNDR PROX SW</v>
          </cell>
        </row>
        <row r="457">
          <cell r="J457" t="str">
            <v>10-7886</v>
          </cell>
          <cell r="K457" t="str">
            <v>MEM-PRO-010-MDU-AEQ-7886</v>
          </cell>
          <cell r="L457" t="str">
            <v>MMDU-REBAG SPOOL TO MDU PAKR BIN PROX SW</v>
          </cell>
        </row>
        <row r="458">
          <cell r="J458" t="str">
            <v>10-7887</v>
          </cell>
          <cell r="K458" t="str">
            <v>MEM-PRO-010-MDU-AEQ-7887</v>
          </cell>
          <cell r="L458" t="str">
            <v>MMDU-REBAG SPOOL TO PKR BIN PROX SW</v>
          </cell>
        </row>
        <row r="459">
          <cell r="J459" t="str">
            <v>10-7890</v>
          </cell>
          <cell r="K459" t="str">
            <v>MEM-PRO-010-MDU-AEQ-7890</v>
          </cell>
          <cell r="L459" t="str">
            <v>MMDU-AZO DISCHARGE HOPPER</v>
          </cell>
        </row>
        <row r="460">
          <cell r="J460" t="str">
            <v>10-7892</v>
          </cell>
          <cell r="K460" t="str">
            <v>MEM-PRO-010-MDU-AEQ-7892</v>
          </cell>
          <cell r="L460" t="str">
            <v>MMDU-REBAG PRODUCT SAMPLER</v>
          </cell>
        </row>
        <row r="461">
          <cell r="J461" t="str">
            <v>10-7894</v>
          </cell>
          <cell r="K461" t="str">
            <v>MEM-PRO-010-MDU-AEQ-7894</v>
          </cell>
          <cell r="L461" t="str">
            <v>MMDU-MDU/REBAG BAGGING MACHINE</v>
          </cell>
        </row>
        <row r="462">
          <cell r="J462" t="str">
            <v>10-7896</v>
          </cell>
          <cell r="K462" t="str">
            <v>MEM-PRO-010-MDU-AEQ-7896</v>
          </cell>
          <cell r="L462" t="str">
            <v>MMDU-TRANSITION (1108) CONVEYOR</v>
          </cell>
        </row>
        <row r="463">
          <cell r="J463" t="str">
            <v>10-7899</v>
          </cell>
          <cell r="K463" t="str">
            <v>MEM-PRO-010-MDU-AEQ-7899</v>
          </cell>
          <cell r="L463" t="str">
            <v>MMDU-FLAKE GRIND &amp; WET IN SNUF STEAM SYS</v>
          </cell>
        </row>
        <row r="464">
          <cell r="J464" t="str">
            <v>10-7900</v>
          </cell>
          <cell r="K464" t="str">
            <v>MEM-PRO-010-MDU-AEQ-7900</v>
          </cell>
          <cell r="L464" t="str">
            <v>MDU PACKAGING AUTOSAMPLER</v>
          </cell>
        </row>
        <row r="465">
          <cell r="J465" t="str">
            <v>10-7901</v>
          </cell>
          <cell r="K465" t="str">
            <v>MEM-PRO-010-MDU-AEQ-7901</v>
          </cell>
          <cell r="L465" t="str">
            <v>MSS-P1 GRIND XFER MAKEUP AIR VL I/P</v>
          </cell>
        </row>
        <row r="466">
          <cell r="J466" t="str">
            <v>10-7902</v>
          </cell>
          <cell r="K466" t="str">
            <v>MEM-PRO-010-MDU-AEQ-7902</v>
          </cell>
          <cell r="L466" t="str">
            <v>MSS-P3 GRIND XFER MAKE UP AIR VALVE</v>
          </cell>
        </row>
        <row r="467">
          <cell r="J467" t="str">
            <v>10-7903</v>
          </cell>
          <cell r="K467" t="str">
            <v>MEM-PRO-010-MDU-AEQ-7903</v>
          </cell>
          <cell r="L467" t="str">
            <v>MSS-P3 GRIND XFER MAKE UP AIR VL I/P</v>
          </cell>
        </row>
        <row r="468">
          <cell r="J468" t="str">
            <v>10-9201</v>
          </cell>
          <cell r="K468" t="str">
            <v>MEM-PRO-010-MDU-AEQ-9201</v>
          </cell>
          <cell r="L468" t="str">
            <v>MDU Ground Flake Feeder to MDU Acrison</v>
          </cell>
        </row>
        <row r="469">
          <cell r="J469" t="str">
            <v>10-9202</v>
          </cell>
          <cell r="K469" t="str">
            <v>MEM-PRO-010-MDU-AEQ-9202</v>
          </cell>
          <cell r="L469" t="str">
            <v>MDU Flake Grinder Process Air Flow</v>
          </cell>
        </row>
        <row r="470">
          <cell r="J470" t="str">
            <v>10-9203</v>
          </cell>
          <cell r="K470" t="str">
            <v>MEM-PRO-010-MDU-AEQ-9203</v>
          </cell>
          <cell r="L470" t="str">
            <v>MDU Collector Discharge Dust Collector</v>
          </cell>
        </row>
        <row r="471">
          <cell r="J471" t="str">
            <v>10-9204</v>
          </cell>
          <cell r="K471" t="str">
            <v>MEM-PRO-010-MDU-AEQ-9204</v>
          </cell>
          <cell r="L471" t="str">
            <v>MDU Flake Grinder Differential PressTran</v>
          </cell>
        </row>
        <row r="472">
          <cell r="J472" t="str">
            <v>10-1202</v>
          </cell>
          <cell r="K472" t="str">
            <v>MEM-PRO-010-OP1-AEQ-1202</v>
          </cell>
          <cell r="L472" t="str">
            <v>MP1B-PROD COLL FERRO MAG SCREW SCREENER</v>
          </cell>
        </row>
        <row r="473">
          <cell r="J473" t="str">
            <v>10-1204</v>
          </cell>
          <cell r="K473" t="str">
            <v>MEM-PRO-010-OP1-AEQ-1204</v>
          </cell>
          <cell r="L473" t="str">
            <v>MP1A-BLENDER SURGE BIN</v>
          </cell>
        </row>
        <row r="474">
          <cell r="J474" t="str">
            <v>10-1219</v>
          </cell>
          <cell r="K474" t="str">
            <v>MEM-PRO-010-OP1-AEQ-1219</v>
          </cell>
          <cell r="L474" t="str">
            <v>P1 BLENDER DISCHARGE ROTARY VALVE</v>
          </cell>
        </row>
        <row r="475">
          <cell r="J475" t="str">
            <v>10-1360</v>
          </cell>
          <cell r="K475" t="str">
            <v>MEM-PRO-010-OP1-AEQ-1360</v>
          </cell>
          <cell r="L475" t="str">
            <v>MSS-PHOS ACID STORAGE TANK (PH1)</v>
          </cell>
        </row>
        <row r="476">
          <cell r="J476" t="str">
            <v>10-1361</v>
          </cell>
          <cell r="K476" t="str">
            <v>MEM-PRO-010-OP1-AEQ-1361</v>
          </cell>
          <cell r="L476" t="str">
            <v>MP1A-ON-LINE CHECK WEIGH</v>
          </cell>
        </row>
        <row r="477">
          <cell r="J477" t="str">
            <v>10-1362</v>
          </cell>
          <cell r="K477" t="str">
            <v>MEM-PRO-010-OP1-AEQ-1362</v>
          </cell>
          <cell r="L477" t="str">
            <v>MSS-PHOS ACID EAST DISCHARGE PUMP</v>
          </cell>
        </row>
        <row r="478">
          <cell r="J478" t="str">
            <v>10-1363</v>
          </cell>
          <cell r="K478" t="str">
            <v>MEM-PRO-010-OP1-AEQ-1363</v>
          </cell>
          <cell r="L478" t="str">
            <v>MSS-PHOS ACID CENTER DISCHARGE PUMP</v>
          </cell>
        </row>
        <row r="479">
          <cell r="J479" t="str">
            <v>10-1365</v>
          </cell>
          <cell r="K479" t="str">
            <v>MEM-PRO-010-OP1-AEQ-1365</v>
          </cell>
          <cell r="L479" t="str">
            <v>MSS-PHOS ACID PUMPS WEST STRAINER</v>
          </cell>
        </row>
        <row r="480">
          <cell r="J480" t="str">
            <v>10-1366</v>
          </cell>
          <cell r="K480" t="str">
            <v>MEM-PRO-010-OP1-AEQ-1366</v>
          </cell>
          <cell r="L480" t="str">
            <v>MSS-PHOS ACID PUMPS EAST STRAINER</v>
          </cell>
        </row>
        <row r="481">
          <cell r="J481" t="str">
            <v>10-3281</v>
          </cell>
          <cell r="K481" t="str">
            <v>MEM-PRO-010-OP1-AEQ-3281</v>
          </cell>
          <cell r="L481" t="str">
            <v>MP1-SCOTT DRYER</v>
          </cell>
        </row>
        <row r="482">
          <cell r="J482" t="str">
            <v>10-3282</v>
          </cell>
          <cell r="K482" t="str">
            <v>MEM-PRO-010-OP1-AEQ-3282</v>
          </cell>
          <cell r="L482" t="str">
            <v>MP1-SCOTT DRYER DRIVE REDUCER</v>
          </cell>
        </row>
        <row r="483">
          <cell r="J483" t="str">
            <v>10-3283</v>
          </cell>
          <cell r="K483" t="str">
            <v>MEM-PRO-010-OP1-AEQ-3283</v>
          </cell>
          <cell r="L483" t="str">
            <v>MP1-SCOTT DRYER MAIN DRIVE</v>
          </cell>
        </row>
        <row r="484">
          <cell r="J484" t="str">
            <v>10-3284</v>
          </cell>
          <cell r="K484" t="str">
            <v>MEM-PRO-010-OP1-AEQ-3284</v>
          </cell>
          <cell r="L484" t="str">
            <v>MP1-SCOTT DRYER MAIN DRIVE ZERO SPD SW</v>
          </cell>
        </row>
        <row r="485">
          <cell r="J485" t="str">
            <v>10-3285</v>
          </cell>
          <cell r="K485" t="str">
            <v>MEM-PRO-010-OP1-AEQ-3285</v>
          </cell>
          <cell r="L485" t="str">
            <v>MP1-SCOTT DRYER INFEED CONVEYOR</v>
          </cell>
        </row>
        <row r="486">
          <cell r="J486" t="str">
            <v>10-3286</v>
          </cell>
          <cell r="K486" t="str">
            <v>MEM-PRO-010-OP1-AEQ-3286</v>
          </cell>
          <cell r="L486" t="str">
            <v>MP1-SCOTT DRYER INFEED CONV LOW LEVEL SW</v>
          </cell>
        </row>
        <row r="487">
          <cell r="J487" t="str">
            <v>10-3287</v>
          </cell>
          <cell r="K487" t="str">
            <v>MEM-PRO-010-OP1-AEQ-3287</v>
          </cell>
          <cell r="L487" t="str">
            <v>MP1-SCOTT DRYER EXH PRESS TRANS.</v>
          </cell>
        </row>
        <row r="488">
          <cell r="J488" t="str">
            <v>10-3288</v>
          </cell>
          <cell r="K488" t="str">
            <v>MEM-PRO-010-OP1-AEQ-3288</v>
          </cell>
          <cell r="L488" t="str">
            <v>MP1-SCOTT DRYER EXHAUST TEMP SW</v>
          </cell>
        </row>
        <row r="489">
          <cell r="J489" t="str">
            <v>10-3289</v>
          </cell>
          <cell r="K489" t="str">
            <v>MEM-PRO-010-OP1-AEQ-3289</v>
          </cell>
          <cell r="L489" t="str">
            <v>MP1-SCOTT DRYER WEST DCE COLLECTOR</v>
          </cell>
        </row>
        <row r="490">
          <cell r="J490" t="str">
            <v>10-3290</v>
          </cell>
          <cell r="K490" t="str">
            <v>MEM-PRO-010-OP1-AEQ-3290</v>
          </cell>
          <cell r="L490" t="str">
            <v>MP1-SCOTT DRYER W. DCE SCREW CONVEYOR</v>
          </cell>
        </row>
        <row r="491">
          <cell r="J491" t="str">
            <v>10-3291</v>
          </cell>
          <cell r="K491" t="str">
            <v>MEM-PRO-010-OP1-AEQ-3291</v>
          </cell>
          <cell r="L491" t="str">
            <v>MP1-SCOTT DRYER W. DCE COLLECTOR RFV</v>
          </cell>
        </row>
        <row r="492">
          <cell r="J492" t="str">
            <v>10-3292</v>
          </cell>
          <cell r="K492" t="str">
            <v>MEM-PRO-010-OP1-AEQ-3292</v>
          </cell>
          <cell r="L492" t="str">
            <v>MP1-SCOTT DRY W DCE COLL RFV ZERO SPD SW</v>
          </cell>
        </row>
        <row r="493">
          <cell r="J493" t="str">
            <v>10-3293</v>
          </cell>
          <cell r="K493" t="str">
            <v>MEM-PRO-010-OP1-AEQ-3293</v>
          </cell>
          <cell r="L493" t="str">
            <v>MP1-SCOTT DRYER W. DCE COLL LEVEL SW HI</v>
          </cell>
        </row>
        <row r="494">
          <cell r="J494" t="str">
            <v>10-3294</v>
          </cell>
          <cell r="K494" t="str">
            <v>MEM-PRO-010-OP1-AEQ-3294</v>
          </cell>
          <cell r="L494" t="str">
            <v>MP1-SCOTT DRYER W. DCE COLL EXH TEMP SW</v>
          </cell>
        </row>
        <row r="495">
          <cell r="J495" t="str">
            <v>10-3295</v>
          </cell>
          <cell r="K495" t="str">
            <v>MEM-PRO-010-OP1-AEQ-3295</v>
          </cell>
          <cell r="L495" t="str">
            <v>MP1-SCOTT DRYER W. DCE COLL DIFF/PRESS</v>
          </cell>
        </row>
        <row r="496">
          <cell r="J496" t="str">
            <v>10-3296</v>
          </cell>
          <cell r="K496" t="str">
            <v>MEM-PRO-010-OP1-AEQ-3296</v>
          </cell>
          <cell r="L496" t="str">
            <v>MP1-SCOTT DRYER E. DCE COLLECTOR</v>
          </cell>
        </row>
        <row r="497">
          <cell r="J497" t="str">
            <v>10-3297</v>
          </cell>
          <cell r="K497" t="str">
            <v>MEM-PRO-010-OP1-AEQ-3297</v>
          </cell>
          <cell r="L497" t="str">
            <v>MP1-SCOTT DRYER E. DCE SCREW CONVEYOR</v>
          </cell>
        </row>
        <row r="498">
          <cell r="J498" t="str">
            <v>10-3298</v>
          </cell>
          <cell r="K498" t="str">
            <v>MEM-PRO-010-OP1-AEQ-3298</v>
          </cell>
          <cell r="L498" t="str">
            <v>MP1-SCOTT DRYER E. DCE COLLECTOR RFV</v>
          </cell>
        </row>
        <row r="499">
          <cell r="J499" t="str">
            <v>10-3299</v>
          </cell>
          <cell r="K499" t="str">
            <v>MEM-PRO-010-OP1-AEQ-3299</v>
          </cell>
          <cell r="L499" t="str">
            <v>MP1-SCOTT DRY E DCE COLL RFV ZERO SPD SW</v>
          </cell>
        </row>
        <row r="500">
          <cell r="J500" t="str">
            <v>10-3300</v>
          </cell>
          <cell r="K500" t="str">
            <v>MEM-PRO-010-OP1-AEQ-3300</v>
          </cell>
          <cell r="L500" t="str">
            <v>MP1-SCOTT DRYER E. DCE COLL LEVEL SW HI</v>
          </cell>
        </row>
        <row r="501">
          <cell r="J501" t="str">
            <v>10-3301</v>
          </cell>
          <cell r="K501" t="str">
            <v>MEM-PRO-010-OP1-AEQ-3301</v>
          </cell>
          <cell r="L501" t="str">
            <v>MP1-SCOTT DRYER E. COLLECT EXH TEMP SW</v>
          </cell>
        </row>
        <row r="502">
          <cell r="J502" t="str">
            <v>10-3302</v>
          </cell>
          <cell r="K502" t="str">
            <v>MEM-PRO-010-OP1-AEQ-3302</v>
          </cell>
          <cell r="L502" t="str">
            <v>MP1-SCOTT DRYER E. DCE COLL DIFF/PRESS</v>
          </cell>
        </row>
        <row r="503">
          <cell r="J503" t="str">
            <v>10-3305</v>
          </cell>
          <cell r="K503" t="str">
            <v>MEM-PRO-010-OP1-AEQ-3305</v>
          </cell>
          <cell r="L503" t="str">
            <v>MP1-SCOTT DRYER EXHAUST DAMPER</v>
          </cell>
        </row>
        <row r="504">
          <cell r="J504" t="str">
            <v>10-3306</v>
          </cell>
          <cell r="K504" t="str">
            <v>MEM-PRO-010-OP1-AEQ-3306</v>
          </cell>
          <cell r="L504" t="str">
            <v>MP1-SCOTT DRYER EXH DAMPER I/P</v>
          </cell>
        </row>
        <row r="505">
          <cell r="J505" t="str">
            <v>10-3307</v>
          </cell>
          <cell r="K505" t="str">
            <v>MEM-PRO-010-OP1-AEQ-3307</v>
          </cell>
          <cell r="L505" t="str">
            <v>MP1-SCOTT D. EXH PRESS TRAN.</v>
          </cell>
        </row>
        <row r="506">
          <cell r="J506" t="str">
            <v>10-3308</v>
          </cell>
          <cell r="K506" t="str">
            <v>MEM-PRO-010-OP1-AEQ-3308</v>
          </cell>
          <cell r="L506" t="str">
            <v>MP1-SCOTT DRYER EXHAUST FAN</v>
          </cell>
        </row>
        <row r="507">
          <cell r="J507" t="str">
            <v>10-3311</v>
          </cell>
          <cell r="K507" t="str">
            <v>MEM-PRO-010-OP1-AEQ-3311</v>
          </cell>
          <cell r="L507" t="str">
            <v>MP1-SCOTT DRYER BURNER FAN INTAKE FILTER</v>
          </cell>
        </row>
        <row r="508">
          <cell r="J508" t="str">
            <v>10-3312</v>
          </cell>
          <cell r="K508" t="str">
            <v>MEM-PRO-010-OP1-AEQ-3312</v>
          </cell>
          <cell r="L508" t="str">
            <v>MP1-SCOTT D BURN CHMB INLT DUCT  TEMP SW</v>
          </cell>
        </row>
        <row r="509">
          <cell r="J509" t="str">
            <v>10-3313</v>
          </cell>
          <cell r="K509" t="str">
            <v>MEM-PRO-010-OP1-AEQ-3313</v>
          </cell>
          <cell r="L509" t="str">
            <v>MP1-SCOTT D. INLET DUCT PRESS XMTR</v>
          </cell>
        </row>
        <row r="510">
          <cell r="J510" t="str">
            <v>10-3315</v>
          </cell>
          <cell r="K510" t="str">
            <v>MEM-PRO-010-OP1-AEQ-3315</v>
          </cell>
          <cell r="L510" t="str">
            <v>MP1 MD-75 RFV</v>
          </cell>
        </row>
        <row r="511">
          <cell r="J511" t="str">
            <v>10-3317</v>
          </cell>
          <cell r="K511" t="str">
            <v>MEM-PRO-010-OP1-AEQ-3317</v>
          </cell>
          <cell r="L511" t="str">
            <v>MP1-FEED X-FER CYCLONE</v>
          </cell>
        </row>
        <row r="512">
          <cell r="J512" t="str">
            <v>10-3318</v>
          </cell>
          <cell r="K512" t="str">
            <v>MEM-PRO-010-OP1-AEQ-3318</v>
          </cell>
          <cell r="L512" t="str">
            <v>MP1 AIRLOCK (SUMITOMO REDUCED)</v>
          </cell>
        </row>
        <row r="513">
          <cell r="J513" t="str">
            <v>10-3320</v>
          </cell>
          <cell r="K513" t="str">
            <v>MEM-PRO-010-OP1-AEQ-3320</v>
          </cell>
          <cell r="L513" t="str">
            <v>MP1-FEED TRANSFER DIVERTER VALVE</v>
          </cell>
        </row>
        <row r="514">
          <cell r="J514" t="str">
            <v>10-3332</v>
          </cell>
          <cell r="K514" t="str">
            <v>MEM-PRO-010-OP1-AEQ-3332</v>
          </cell>
          <cell r="L514" t="str">
            <v>MP1-SCOTT DRYER BURNER COMBUST FAN #3</v>
          </cell>
        </row>
        <row r="515">
          <cell r="J515" t="str">
            <v>10-3333</v>
          </cell>
          <cell r="K515" t="str">
            <v>MEM-PRO-010-OP1-AEQ-3333</v>
          </cell>
          <cell r="L515" t="str">
            <v>MP1-SCOTT DRYER BURNER CHAMBER</v>
          </cell>
        </row>
        <row r="516">
          <cell r="J516" t="str">
            <v>10-3335</v>
          </cell>
          <cell r="K516" t="str">
            <v>MEM-PRO-010-OP1-AEQ-3335</v>
          </cell>
          <cell r="L516" t="str">
            <v>MP1-SCOTT DRYER BURNER COMB FAN #1 PS</v>
          </cell>
        </row>
        <row r="517">
          <cell r="J517" t="str">
            <v>10-3336</v>
          </cell>
          <cell r="K517" t="str">
            <v>MEM-PRO-010-OP1-AEQ-3336</v>
          </cell>
          <cell r="L517" t="str">
            <v>MP1-SCOTT DRYER BURNER COMB FAN #2 PS</v>
          </cell>
        </row>
        <row r="518">
          <cell r="J518" t="str">
            <v>10-3337</v>
          </cell>
          <cell r="K518" t="str">
            <v>MEM-PRO-010-OP1-AEQ-3337</v>
          </cell>
          <cell r="L518" t="str">
            <v>MP1-SCOTT DRYER BURNER COMB FAN #3 P SW</v>
          </cell>
        </row>
        <row r="519">
          <cell r="J519" t="str">
            <v>10-3338</v>
          </cell>
          <cell r="K519" t="str">
            <v>MEM-PRO-010-OP1-AEQ-3338</v>
          </cell>
          <cell r="L519" t="str">
            <v>MP1-SCOTT DRYER GAS TRAIN GAS LOW P SW</v>
          </cell>
        </row>
        <row r="520">
          <cell r="J520" t="str">
            <v>10-3339</v>
          </cell>
          <cell r="K520" t="str">
            <v>MEM-PRO-010-OP1-AEQ-3339</v>
          </cell>
          <cell r="L520" t="str">
            <v>MP1-GAS TRAIN GAS HIGH PRESS SW</v>
          </cell>
        </row>
        <row r="521">
          <cell r="J521" t="str">
            <v>10-3340</v>
          </cell>
          <cell r="K521" t="str">
            <v>MEM-PRO-010-OP1-AEQ-3340</v>
          </cell>
          <cell r="L521" t="str">
            <v>MP1-GAS TRAIN POST REG GAS HI-PRESS SW</v>
          </cell>
        </row>
        <row r="522">
          <cell r="J522" t="str">
            <v>10-3341</v>
          </cell>
          <cell r="K522" t="str">
            <v>MEM-PRO-010-OP1-AEQ-3341</v>
          </cell>
          <cell r="L522" t="str">
            <v>MP1-BURNER CHAMBER PRESSURE SW</v>
          </cell>
        </row>
        <row r="523">
          <cell r="J523" t="str">
            <v>10-3342</v>
          </cell>
          <cell r="K523" t="str">
            <v>MEM-PRO-010-OP1-AEQ-3342</v>
          </cell>
          <cell r="L523" t="str">
            <v>MP1-RCYCL SRG BN DISCH CHUTE LOLO LVL SW</v>
          </cell>
        </row>
        <row r="524">
          <cell r="J524" t="str">
            <v>10-3343</v>
          </cell>
          <cell r="K524" t="str">
            <v>MEM-PRO-010-OP1-AEQ-3343</v>
          </cell>
          <cell r="L524" t="str">
            <v>MP1-RCYCL SRG BIN DISCH CHUTE LOW LVL SW</v>
          </cell>
        </row>
        <row r="525">
          <cell r="J525" t="str">
            <v>10-3349</v>
          </cell>
          <cell r="K525" t="str">
            <v>MEM-PRO-010-OP1-AEQ-3349</v>
          </cell>
          <cell r="L525" t="str">
            <v>MP1-RECYCLE RECEIVER MILLTRONICS</v>
          </cell>
        </row>
        <row r="526">
          <cell r="J526" t="str">
            <v>10-3350</v>
          </cell>
          <cell r="K526" t="str">
            <v>MEM-PRO-010-OP1-AEQ-3350</v>
          </cell>
          <cell r="L526" t="str">
            <v>MP1-S.D. EXPLOSION SUPPRESSION SYS</v>
          </cell>
        </row>
        <row r="527">
          <cell r="J527" t="str">
            <v>10-3352</v>
          </cell>
          <cell r="K527" t="str">
            <v>MEM-PRO-010-OP1-AEQ-3352</v>
          </cell>
          <cell r="L527" t="str">
            <v>MP1-RF CYCLONE RUPTURE DISK</v>
          </cell>
        </row>
        <row r="528">
          <cell r="J528" t="str">
            <v>10-3353</v>
          </cell>
          <cell r="K528" t="str">
            <v>MEM-PRO-010-OP1-AEQ-3353</v>
          </cell>
          <cell r="L528" t="str">
            <v>MP1-RF CYCLONE PDIT XMIT</v>
          </cell>
        </row>
        <row r="529">
          <cell r="J529" t="str">
            <v>10-3354</v>
          </cell>
          <cell r="K529" t="str">
            <v>MEM-PRO-010-OP1-AEQ-3354</v>
          </cell>
          <cell r="L529" t="str">
            <v>MP1-RF CYCLONE EXH TEMP ELE</v>
          </cell>
        </row>
        <row r="530">
          <cell r="J530" t="str">
            <v>10-3355</v>
          </cell>
          <cell r="K530" t="str">
            <v>MEM-PRO-010-OP1-AEQ-3355</v>
          </cell>
          <cell r="L530" t="str">
            <v>MP1-RECYCLE COLLECTOR EXPLOSION VENT</v>
          </cell>
        </row>
        <row r="531">
          <cell r="J531" t="str">
            <v>10-4625</v>
          </cell>
          <cell r="K531" t="str">
            <v>MEM-PRO-010-OP1-AEQ-4625</v>
          </cell>
          <cell r="L531" t="str">
            <v>MP1-DILUTION TANK</v>
          </cell>
        </row>
        <row r="532">
          <cell r="J532" t="str">
            <v>10-4630</v>
          </cell>
          <cell r="K532" t="str">
            <v>MEM-PRO-010-OP1-AEQ-4630</v>
          </cell>
          <cell r="L532" t="str">
            <v>MP1-DILUTION TANK AGITATOR</v>
          </cell>
        </row>
        <row r="533">
          <cell r="J533" t="str">
            <v>10-4632</v>
          </cell>
          <cell r="K533" t="str">
            <v>MEM-PRO-010-OP1-AEQ-4632</v>
          </cell>
          <cell r="L533" t="str">
            <v>MP1-DILUTION TANK DISCH VALVE SV-650</v>
          </cell>
        </row>
        <row r="534">
          <cell r="J534" t="str">
            <v>10-4635</v>
          </cell>
          <cell r="K534" t="str">
            <v>MEM-PRO-010-OP1-AEQ-4635</v>
          </cell>
          <cell r="L534" t="str">
            <v>MP1-DILUTION TANK LEVEL XMTR</v>
          </cell>
        </row>
        <row r="535">
          <cell r="J535" t="str">
            <v>10-4640</v>
          </cell>
          <cell r="K535" t="str">
            <v>MEM-PRO-010-OP1-AEQ-4640</v>
          </cell>
          <cell r="L535" t="str">
            <v>MP1-DILUTION TANK RECYCLE PUMP</v>
          </cell>
        </row>
        <row r="536">
          <cell r="J536" t="str">
            <v>10-4645</v>
          </cell>
          <cell r="K536" t="str">
            <v>MEM-PRO-010-OP1-AEQ-4645</v>
          </cell>
          <cell r="L536" t="str">
            <v>MP1-DYNATROL</v>
          </cell>
        </row>
        <row r="537">
          <cell r="J537" t="str">
            <v>10-4647</v>
          </cell>
          <cell r="K537" t="str">
            <v>MEM-PRO-010-OP1-AEQ-4647</v>
          </cell>
          <cell r="L537" t="str">
            <v>MP1-90DEG WTR DIL TK  WTR BLK VLV SV-726</v>
          </cell>
        </row>
        <row r="538">
          <cell r="J538" t="str">
            <v>10-4650</v>
          </cell>
          <cell r="K538" t="str">
            <v>MEM-PRO-010-OP1-AEQ-4650</v>
          </cell>
          <cell r="L538" t="str">
            <v>MP1-90DEG WTR REG (DILUTION TK WATER)</v>
          </cell>
        </row>
        <row r="539">
          <cell r="J539" t="str">
            <v>10-4655</v>
          </cell>
          <cell r="K539" t="str">
            <v>MEM-PRO-010-OP1-AEQ-4655</v>
          </cell>
          <cell r="L539" t="str">
            <v>MP1-90 DEG WTR DILUTION TK CONTROL VALVE</v>
          </cell>
        </row>
        <row r="540">
          <cell r="J540" t="str">
            <v>10-4660</v>
          </cell>
          <cell r="K540" t="str">
            <v>MEM-PRO-010-OP1-AEQ-4660</v>
          </cell>
          <cell r="L540" t="str">
            <v>MP1-90 DEG WTR DILUTION TK MAG FLOWMETER</v>
          </cell>
        </row>
        <row r="541">
          <cell r="J541" t="str">
            <v>10-4662</v>
          </cell>
          <cell r="K541" t="str">
            <v>MEM-PRO-010-OP1-AEQ-4662</v>
          </cell>
          <cell r="L541" t="str">
            <v>MP1-EPA RELIEF VALVE TO DIL TK PUMP 4665</v>
          </cell>
        </row>
        <row r="542">
          <cell r="J542" t="str">
            <v>10-4665</v>
          </cell>
          <cell r="K542" t="str">
            <v>MEM-PRO-010-OP1-AEQ-4665</v>
          </cell>
          <cell r="L542" t="str">
            <v>MP1-DILUTION TANK DISCH PUMP</v>
          </cell>
        </row>
        <row r="543">
          <cell r="J543" t="str">
            <v>10-4670</v>
          </cell>
          <cell r="K543" t="str">
            <v>MEM-PRO-010-OP1-AEQ-4670</v>
          </cell>
          <cell r="L543" t="str">
            <v>MP1-DILUTION TANK DISCH MAG FLOWMETER</v>
          </cell>
        </row>
        <row r="544">
          <cell r="J544" t="str">
            <v>10-4783</v>
          </cell>
          <cell r="K544" t="str">
            <v>MEM-PRO-010-OP1-AEQ-4783</v>
          </cell>
          <cell r="L544" t="str">
            <v>MSP-S WHEY T-TUBE H EXCH TEMP GAUGE</v>
          </cell>
        </row>
        <row r="545">
          <cell r="J545" t="str">
            <v>10-1114</v>
          </cell>
          <cell r="K545" t="str">
            <v>MEM-PRO-010-OPA-AEQ-1114</v>
          </cell>
          <cell r="L545" t="str">
            <v>MP1A-PRODUCT AIR INTAKE FILTER</v>
          </cell>
        </row>
        <row r="546">
          <cell r="J546" t="str">
            <v>10-1115</v>
          </cell>
          <cell r="K546" t="str">
            <v>MEM-PRO-010-OPA-AEQ-1115</v>
          </cell>
          <cell r="L546" t="str">
            <v>MP1A-PRODUCT BLENDING HOPPER</v>
          </cell>
        </row>
        <row r="547">
          <cell r="J547" t="str">
            <v>10-1116</v>
          </cell>
          <cell r="K547" t="str">
            <v>MEM-PRO-010-OPA-AEQ-1116</v>
          </cell>
          <cell r="L547" t="str">
            <v>MP1A-PRODUCT BLENDING HI-LEVEL PROBE</v>
          </cell>
        </row>
        <row r="548">
          <cell r="J548" t="str">
            <v>10-1117</v>
          </cell>
          <cell r="K548" t="str">
            <v>MEM-PRO-010-OPA-AEQ-1117</v>
          </cell>
          <cell r="L548" t="str">
            <v>MP1A-PRODUCT BLENDING HOPPER RFV</v>
          </cell>
        </row>
        <row r="549">
          <cell r="J549" t="str">
            <v>10-1118</v>
          </cell>
          <cell r="K549" t="str">
            <v>MEM-PRO-010-OPA-AEQ-1118</v>
          </cell>
          <cell r="L549" t="str">
            <v>MP1A-PRODUCT BLENDING AIR INTAKE FILTER</v>
          </cell>
        </row>
        <row r="550">
          <cell r="J550" t="str">
            <v>10-1157</v>
          </cell>
          <cell r="K550" t="str">
            <v>MEM-PRO-010-OPA-AEQ-1157</v>
          </cell>
          <cell r="L550" t="str">
            <v>MP1-AIR INLET FILTER</v>
          </cell>
        </row>
        <row r="551">
          <cell r="J551" t="str">
            <v>10-1158</v>
          </cell>
          <cell r="K551" t="str">
            <v>MEM-PRO-010-OPA-AEQ-1158</v>
          </cell>
          <cell r="L551" t="str">
            <v>MP1A-PACKER ASPIRATION FILTER</v>
          </cell>
        </row>
        <row r="552">
          <cell r="J552" t="str">
            <v>10-1160</v>
          </cell>
          <cell r="K552" t="str">
            <v>MEM-PRO-010-OPA-AEQ-1160</v>
          </cell>
          <cell r="L552" t="str">
            <v>MP1A-SLIDELL BAGGING MACHINE</v>
          </cell>
        </row>
        <row r="553">
          <cell r="J553" t="str">
            <v>10-1161</v>
          </cell>
          <cell r="K553" t="str">
            <v>MEM-PRO-010-OPA-AEQ-1161</v>
          </cell>
          <cell r="L553" t="str">
            <v>MP1A-ON-LINE CHECK WEIGH</v>
          </cell>
        </row>
        <row r="554">
          <cell r="J554" t="str">
            <v>10-1162</v>
          </cell>
          <cell r="K554" t="str">
            <v>MEM-PRO-010-OPA-AEQ-1162</v>
          </cell>
          <cell r="L554" t="str">
            <v>MP1A-PRODUCT BLENDING SAMPLER</v>
          </cell>
        </row>
        <row r="555">
          <cell r="J555" t="str">
            <v>10-1163</v>
          </cell>
          <cell r="K555" t="str">
            <v>MEM-PRO-010-OPA-AEQ-1163</v>
          </cell>
          <cell r="L555" t="str">
            <v>MP1A-GUSSET REFORMER</v>
          </cell>
        </row>
        <row r="556">
          <cell r="J556" t="str">
            <v>10-1164</v>
          </cell>
          <cell r="K556" t="str">
            <v>MEM-PRO-010-OPA-AEQ-1164</v>
          </cell>
          <cell r="L556" t="str">
            <v>MP1A-SEALER CONVEYOR</v>
          </cell>
        </row>
        <row r="557">
          <cell r="J557" t="str">
            <v>10-1165</v>
          </cell>
          <cell r="K557" t="str">
            <v>MEM-PRO-010-OPA-AEQ-1165</v>
          </cell>
          <cell r="L557" t="str">
            <v>MP1A-SEALER</v>
          </cell>
        </row>
        <row r="558">
          <cell r="J558" t="str">
            <v>10-1167</v>
          </cell>
          <cell r="K558" t="str">
            <v>MEM-PRO-010-OPA-AEQ-1167</v>
          </cell>
          <cell r="L558" t="str">
            <v>MP1A-90 DEG. TURN BAG CONVEYOR</v>
          </cell>
        </row>
        <row r="559">
          <cell r="J559" t="str">
            <v>10-1213</v>
          </cell>
          <cell r="K559" t="str">
            <v>MEM-PRO-010-OPA-AEQ-1213</v>
          </cell>
          <cell r="L559" t="str">
            <v>MP1A-BLENDER - RIBBON</v>
          </cell>
        </row>
        <row r="560">
          <cell r="J560" t="str">
            <v>10-1214</v>
          </cell>
          <cell r="K560" t="str">
            <v>MEM-PRO-010-OPA-AEQ-1214</v>
          </cell>
          <cell r="L560" t="str">
            <v>MP1A-LOAD CELLS - BLENDER</v>
          </cell>
        </row>
        <row r="561">
          <cell r="J561" t="str">
            <v>10-1215</v>
          </cell>
          <cell r="K561" t="str">
            <v>MEM-PRO-010-OPA-AEQ-1215</v>
          </cell>
          <cell r="L561" t="str">
            <v>MP1A-ASPIRATION FILTER - BLENDER</v>
          </cell>
        </row>
        <row r="562">
          <cell r="J562" t="str">
            <v>10-1216</v>
          </cell>
          <cell r="K562" t="str">
            <v>MEM-PRO-010-OPA-AEQ-1216</v>
          </cell>
          <cell r="L562" t="str">
            <v>MP1A-ASPIRATION FAN - BLENDER</v>
          </cell>
        </row>
        <row r="563">
          <cell r="J563" t="str">
            <v>10-1217</v>
          </cell>
          <cell r="K563" t="str">
            <v>MEM-PRO-010-OPA-AEQ-1217</v>
          </cell>
          <cell r="L563" t="str">
            <v>MP1A-BLENDER ASP BAG POPPER</v>
          </cell>
        </row>
        <row r="564">
          <cell r="J564" t="str">
            <v>10-1218</v>
          </cell>
          <cell r="K564" t="str">
            <v>MEM-PRO-010-OPA-AEQ-1218</v>
          </cell>
          <cell r="L564" t="str">
            <v>P1BLENDER ASP.</v>
          </cell>
        </row>
        <row r="565">
          <cell r="J565" t="str">
            <v>10-1219</v>
          </cell>
          <cell r="K565" t="str">
            <v>MEM-PRO-010-OPA-AEQ-1219</v>
          </cell>
          <cell r="L565" t="str">
            <v>MP1A-KNIFE GATE - BLENDER DISCH.</v>
          </cell>
        </row>
        <row r="566">
          <cell r="J566" t="str">
            <v>10-1220</v>
          </cell>
          <cell r="K566" t="str">
            <v>MEM-PRO-010-OPA-AEQ-1220</v>
          </cell>
          <cell r="L566" t="str">
            <v>MP1A-ROTARY VALVE - BLENDER DISCH.</v>
          </cell>
        </row>
        <row r="567">
          <cell r="J567" t="str">
            <v>10-1221</v>
          </cell>
          <cell r="K567" t="str">
            <v>MEM-PRO-010-OPA-AEQ-1221</v>
          </cell>
          <cell r="L567" t="str">
            <v>MP1A-AZO ROTARY SCREENER SYSTEM</v>
          </cell>
        </row>
        <row r="568">
          <cell r="J568" t="str">
            <v>10-1222</v>
          </cell>
          <cell r="K568" t="str">
            <v>MEM-PRO-010-OPA-AEQ-1222</v>
          </cell>
          <cell r="L568" t="str">
            <v>MPA1-AZO HIGH LEVEL SW</v>
          </cell>
        </row>
        <row r="569">
          <cell r="J569" t="str">
            <v>10-1223</v>
          </cell>
          <cell r="K569" t="str">
            <v>MEM-PRO-010-OPA-AEQ-1223</v>
          </cell>
          <cell r="L569" t="str">
            <v>MP1A-COMPRESSED AIR PRE-FILTER #1</v>
          </cell>
        </row>
        <row r="570">
          <cell r="J570" t="str">
            <v>10-1224</v>
          </cell>
          <cell r="K570" t="str">
            <v>MEM-PRO-010-OPA-AEQ-1224</v>
          </cell>
          <cell r="L570" t="str">
            <v>MP1A-COMPRESSED AIR FILTER #2</v>
          </cell>
        </row>
        <row r="571">
          <cell r="J571" t="str">
            <v>10-1225</v>
          </cell>
          <cell r="K571" t="str">
            <v>MEM-PRO-010-OPA-AEQ-1225</v>
          </cell>
          <cell r="L571" t="str">
            <v>MP1A-COMPRESSED AIR FINAL FILTER #3</v>
          </cell>
        </row>
        <row r="572">
          <cell r="J572" t="str">
            <v>10-1226</v>
          </cell>
          <cell r="K572" t="str">
            <v>MEM-PRO-010-OPA-AEQ-1226</v>
          </cell>
          <cell r="L572" t="str">
            <v>MP1A-AZO OVERS DISCHARGE RFV</v>
          </cell>
        </row>
        <row r="573">
          <cell r="J573" t="str">
            <v>10-1227</v>
          </cell>
          <cell r="K573" t="str">
            <v>MEM-PRO-010-OPA-AEQ-1227</v>
          </cell>
          <cell r="L573" t="str">
            <v>MP1A-AZO DISCH. MAGNET</v>
          </cell>
        </row>
        <row r="574">
          <cell r="J574" t="str">
            <v>10-1228</v>
          </cell>
          <cell r="K574" t="str">
            <v>MEM-PRO-010-OPA-AEQ-1228</v>
          </cell>
          <cell r="L574" t="str">
            <v>MP1A-KNIFE GATE BLENDER DISCH.</v>
          </cell>
        </row>
        <row r="575">
          <cell r="J575" t="str">
            <v>10-1229</v>
          </cell>
          <cell r="K575" t="str">
            <v>MEM-PRO-010-OPA-AEQ-1229</v>
          </cell>
          <cell r="L575" t="str">
            <v>MP1A-ROTARY VALVE - BLENDER DISCH.</v>
          </cell>
        </row>
        <row r="576">
          <cell r="J576" t="str">
            <v>10-1230</v>
          </cell>
          <cell r="K576" t="str">
            <v>MEM-PRO-010-OPA-AEQ-1230</v>
          </cell>
          <cell r="L576" t="str">
            <v>MP1A-ABSOLUTE FILTER</v>
          </cell>
        </row>
        <row r="577">
          <cell r="J577" t="str">
            <v>10-1231</v>
          </cell>
          <cell r="K577" t="str">
            <v>MEM-PRO-010-OPA-AEQ-1231</v>
          </cell>
          <cell r="L577" t="str">
            <v>MP1A-OIL/LECITHIN SUPPLY 3-WAY VALVE</v>
          </cell>
        </row>
        <row r="578">
          <cell r="J578" t="str">
            <v>10-1232</v>
          </cell>
          <cell r="K578" t="str">
            <v>MEM-PRO-010-OPA-AEQ-1232</v>
          </cell>
          <cell r="L578" t="str">
            <v>MP1A-OIL/LECITHIN RETURN 3-WAY VALVE</v>
          </cell>
        </row>
        <row r="579">
          <cell r="J579" t="str">
            <v>10-1233</v>
          </cell>
          <cell r="K579" t="str">
            <v>MEM-PRO-010-OPA-AEQ-1233</v>
          </cell>
          <cell r="L579" t="str">
            <v>MP1A-LECITHIN TANK DISCHARGE VALVE</v>
          </cell>
        </row>
        <row r="580">
          <cell r="J580" t="str">
            <v>10-1234</v>
          </cell>
          <cell r="K580" t="str">
            <v>MEM-PRO-010-OPA-AEQ-1234</v>
          </cell>
          <cell r="L580" t="str">
            <v>MP1A-OIL TANK DISCHARGE VALVE</v>
          </cell>
        </row>
        <row r="581">
          <cell r="J581" t="str">
            <v>10-1235</v>
          </cell>
          <cell r="K581" t="str">
            <v>MEM-PRO-010-OPA-AEQ-1235</v>
          </cell>
          <cell r="L581" t="str">
            <v>MP1A-OIL/LECITHIN DRUM PUMP</v>
          </cell>
        </row>
        <row r="582">
          <cell r="J582" t="str">
            <v>10-1237</v>
          </cell>
          <cell r="K582" t="str">
            <v>MEM-PRO-010-OPA-AEQ-1237</v>
          </cell>
          <cell r="L582" t="str">
            <v>MP1A-LECITHIN MIX TANK</v>
          </cell>
        </row>
        <row r="583">
          <cell r="J583" t="str">
            <v>10-1238</v>
          </cell>
          <cell r="K583" t="str">
            <v>MEM-PRO-010-OPA-AEQ-1238</v>
          </cell>
          <cell r="L583" t="str">
            <v>MP1A-LECITHIN TANK AGITATOR</v>
          </cell>
        </row>
        <row r="584">
          <cell r="J584" t="str">
            <v>10-1241</v>
          </cell>
          <cell r="K584" t="str">
            <v>MEM-PRO-010-OPA-AEQ-1241</v>
          </cell>
          <cell r="L584" t="str">
            <v>MP1A-OIL MIX TANK</v>
          </cell>
        </row>
        <row r="585">
          <cell r="J585" t="str">
            <v>10-1242</v>
          </cell>
          <cell r="K585" t="str">
            <v>MEM-PRO-010-OPA-AEQ-1242</v>
          </cell>
          <cell r="L585" t="str">
            <v>MP1A-OIL MIX AGITATOR</v>
          </cell>
        </row>
        <row r="586">
          <cell r="J586" t="str">
            <v>10-1245</v>
          </cell>
          <cell r="K586" t="str">
            <v>MEM-PRO-010-OPA-AEQ-1245</v>
          </cell>
          <cell r="L586" t="str">
            <v>MP1A-OIL/LECITHIN BATCH PUMP</v>
          </cell>
        </row>
        <row r="587">
          <cell r="J587" t="str">
            <v>10-1246</v>
          </cell>
          <cell r="K587" t="str">
            <v>MEM-PRO-010-OPA-AEQ-1246</v>
          </cell>
          <cell r="L587" t="str">
            <v>MP1A-OIL/LECITHIN BATCH PUMP STRAINER</v>
          </cell>
        </row>
        <row r="588">
          <cell r="J588" t="str">
            <v>10-1247</v>
          </cell>
          <cell r="K588" t="str">
            <v>MEM-PRO-010-OPA-AEQ-1247</v>
          </cell>
          <cell r="L588" t="str">
            <v>MP1A-OIL/LECITHIN BATCH PUMP FLOW METER</v>
          </cell>
        </row>
        <row r="589">
          <cell r="J589" t="str">
            <v>10-1248</v>
          </cell>
          <cell r="K589" t="str">
            <v>MEM-PRO-010-OPA-AEQ-1248</v>
          </cell>
          <cell r="L589" t="str">
            <v>MP1A-WATER EXPANSION TANK</v>
          </cell>
        </row>
        <row r="590">
          <cell r="J590" t="str">
            <v>10-1249</v>
          </cell>
          <cell r="K590" t="str">
            <v>MEM-PRO-010-OPA-AEQ-1249</v>
          </cell>
          <cell r="L590" t="str">
            <v>MP1A-HOT WATER CIRC. PUMP</v>
          </cell>
        </row>
        <row r="591">
          <cell r="J591" t="str">
            <v>10-1251</v>
          </cell>
          <cell r="K591" t="str">
            <v>MEM-PRO-010-OPA-AEQ-1251</v>
          </cell>
          <cell r="L591" t="str">
            <v>MP1A-LECITHIN PUMP</v>
          </cell>
        </row>
        <row r="592">
          <cell r="J592" t="str">
            <v>10-1253</v>
          </cell>
          <cell r="K592" t="str">
            <v>MEM-PRO-010-OPA-AEQ-1253</v>
          </cell>
          <cell r="L592" t="str">
            <v>MP1A-OIL/LECITHIN WATER HEATER</v>
          </cell>
        </row>
        <row r="593">
          <cell r="J593" t="str">
            <v>10-1257</v>
          </cell>
          <cell r="K593" t="str">
            <v>MEM-PRO-010-OPA-AEQ-1257</v>
          </cell>
          <cell r="L593" t="str">
            <v>MP1A-OIL/LEC RECIRC. PRESS CTROL VALVE</v>
          </cell>
        </row>
        <row r="594">
          <cell r="J594" t="str">
            <v>10-1260</v>
          </cell>
          <cell r="K594" t="str">
            <v>MEM-PRO-010-OPA-AEQ-1260</v>
          </cell>
          <cell r="L594" t="str">
            <v>MP1A-OIL/LEC EXP. TK PROC WTR PCV</v>
          </cell>
        </row>
        <row r="595">
          <cell r="J595" t="str">
            <v>10-1269</v>
          </cell>
          <cell r="K595" t="str">
            <v>MEM-PRO-010-OPA-AEQ-1269</v>
          </cell>
          <cell r="L595" t="str">
            <v>MP1A-COMPRESSED AIR PRESS CTROL VALVE</v>
          </cell>
        </row>
        <row r="596">
          <cell r="J596" t="str">
            <v>10-1270</v>
          </cell>
          <cell r="K596" t="str">
            <v>MEM-PRO-010-OPA-AEQ-1270</v>
          </cell>
          <cell r="L596" t="str">
            <v>MP1-COMPRESSED AIR BLEED VALVE (SV-795)</v>
          </cell>
        </row>
        <row r="597">
          <cell r="J597" t="str">
            <v>10-1274</v>
          </cell>
          <cell r="K597" t="str">
            <v>MEM-PRO-010-OPA-AEQ-1274</v>
          </cell>
          <cell r="L597" t="str">
            <v>MP1A-BEHN PACKER VIBRATING CONVEYOR</v>
          </cell>
        </row>
        <row r="598">
          <cell r="J598" t="str">
            <v>10-1275</v>
          </cell>
          <cell r="K598" t="str">
            <v>MEM-PRO-010-OPA-AEQ-1275</v>
          </cell>
          <cell r="L598" t="str">
            <v>MP1A-ASPIRATION FILTER - AZO</v>
          </cell>
        </row>
        <row r="599">
          <cell r="J599" t="str">
            <v>10-1276</v>
          </cell>
          <cell r="K599" t="str">
            <v>MEM-PRO-010-OPA-AEQ-1276</v>
          </cell>
          <cell r="L599" t="str">
            <v>MP1A-ASP FAN - AZO - REMOVED 11/6/02</v>
          </cell>
        </row>
        <row r="600">
          <cell r="J600" t="str">
            <v>10-1277</v>
          </cell>
          <cell r="K600" t="str">
            <v>MEM-PRO-010-OPA-AEQ-1277</v>
          </cell>
          <cell r="L600" t="str">
            <v>MP1A-BAG POPPER - AZO</v>
          </cell>
        </row>
        <row r="601">
          <cell r="J601" t="str">
            <v>10-1278</v>
          </cell>
          <cell r="K601" t="str">
            <v>MEM-PRO-010-OPA-AEQ-1278</v>
          </cell>
          <cell r="L601" t="str">
            <v>MP1A-BEHN PACKER FEED HOPPER</v>
          </cell>
        </row>
        <row r="602">
          <cell r="J602" t="str">
            <v>10-1279</v>
          </cell>
          <cell r="K602" t="str">
            <v>MEM-PRO-010-OPA-AEQ-1279</v>
          </cell>
          <cell r="L602" t="str">
            <v>MP1A-BEHN PACKER</v>
          </cell>
        </row>
        <row r="603">
          <cell r="J603" t="str">
            <v>10-1280</v>
          </cell>
          <cell r="K603" t="str">
            <v>MEM-PRO-010-OPA-AEQ-1280</v>
          </cell>
          <cell r="L603" t="str">
            <v>MP1A-BEHN PACKER ASPIRATION FILTER</v>
          </cell>
        </row>
        <row r="604">
          <cell r="J604" t="str">
            <v>10-1281</v>
          </cell>
          <cell r="K604" t="str">
            <v>MEM-PRO-010-OPA-AEQ-1281</v>
          </cell>
          <cell r="L604" t="str">
            <v>MP1A-ASPIRATION FILTER ROTARY VALVE</v>
          </cell>
        </row>
        <row r="605">
          <cell r="J605" t="str">
            <v>10-1282</v>
          </cell>
          <cell r="K605" t="str">
            <v>MEM-PRO-010-OPA-AEQ-1282</v>
          </cell>
          <cell r="L605" t="str">
            <v>MP1A-BEHN PACKER ASP. FILTER EXH FAN</v>
          </cell>
        </row>
        <row r="606">
          <cell r="J606" t="str">
            <v>10-1283</v>
          </cell>
          <cell r="K606" t="str">
            <v>MEM-PRO-010-OPA-AEQ-1283</v>
          </cell>
          <cell r="L606" t="str">
            <v>MP1A-VIBRATOR PACKER FEED HOPPER</v>
          </cell>
        </row>
        <row r="607">
          <cell r="J607" t="str">
            <v>10-1284</v>
          </cell>
          <cell r="K607" t="str">
            <v>MEM-PRO-010-OPA-AEQ-1284</v>
          </cell>
          <cell r="L607" t="str">
            <v>MP1A-BLOWER PACKAGE - PACKE</v>
          </cell>
        </row>
        <row r="608">
          <cell r="J608" t="str">
            <v>10-6490</v>
          </cell>
          <cell r="K608" t="str">
            <v>MEM-PRO-010-P3A-AEQ-6490</v>
          </cell>
          <cell r="L608" t="str">
            <v>MP3A-DRYER BKDRFT COLL EXH FAN</v>
          </cell>
        </row>
        <row r="609">
          <cell r="J609" t="str">
            <v>10-6491</v>
          </cell>
          <cell r="K609" t="str">
            <v>MEM-PRO-010-P3A-AEQ-6491</v>
          </cell>
          <cell r="L609" t="str">
            <v>MP3A-DRY POS PS BKDRFT INLET FAN</v>
          </cell>
        </row>
        <row r="610">
          <cell r="J610" t="str">
            <v>10-6492</v>
          </cell>
          <cell r="K610" t="str">
            <v>MEM-PRO-010-P3A-AEQ-6492</v>
          </cell>
          <cell r="L610" t="str">
            <v>MP3A-DRYER BKDRFT COLLECTOR</v>
          </cell>
        </row>
        <row r="611">
          <cell r="J611" t="str">
            <v>10-6496</v>
          </cell>
          <cell r="K611" t="str">
            <v>MEM-PRO-010-P3A-AEQ-6496</v>
          </cell>
          <cell r="L611" t="str">
            <v>MP3A-DRYER BACKDRAFT COLLECTOR RFV</v>
          </cell>
        </row>
        <row r="612">
          <cell r="J612" t="str">
            <v>10-6499</v>
          </cell>
          <cell r="K612" t="str">
            <v>MEM-PRO-010-P3A-AEQ-6499</v>
          </cell>
          <cell r="L612" t="str">
            <v>MP3A-DRYER BURNER CHAMBER DAMPER EAST</v>
          </cell>
        </row>
        <row r="613">
          <cell r="J613" t="str">
            <v>10-6500</v>
          </cell>
          <cell r="K613" t="str">
            <v>MEM-PRO-010-P3A-AEQ-6500</v>
          </cell>
          <cell r="L613" t="str">
            <v>MP3A-DRYER BURNER CHAMBER DAMPER WEST</v>
          </cell>
        </row>
        <row r="614">
          <cell r="J614" t="str">
            <v>10-6503</v>
          </cell>
          <cell r="K614" t="str">
            <v>MEM-PRO-010-P3A-AEQ-6503</v>
          </cell>
          <cell r="L614" t="str">
            <v>MP3A-SPRAY DRYER INLET FAN</v>
          </cell>
        </row>
        <row r="615">
          <cell r="J615" t="str">
            <v>10-6518</v>
          </cell>
          <cell r="K615" t="str">
            <v>MEM-PRO-010-P3A-AEQ-6518</v>
          </cell>
          <cell r="L615" t="str">
            <v>MP3A-COOLING RING FAN</v>
          </cell>
        </row>
        <row r="616">
          <cell r="J616" t="str">
            <v>10-6519</v>
          </cell>
          <cell r="K616" t="str">
            <v>MEM-PRO-010-P3A-AEQ-6519</v>
          </cell>
          <cell r="L616" t="str">
            <v>MP3A-BURNER CHAMBER</v>
          </cell>
        </row>
        <row r="617">
          <cell r="J617" t="str">
            <v>10-6520</v>
          </cell>
          <cell r="K617" t="str">
            <v>MEM-PRO-010-P3A-AEQ-6520</v>
          </cell>
          <cell r="L617" t="str">
            <v>MP3A-SPRAY DRYER</v>
          </cell>
        </row>
        <row r="618">
          <cell r="J618" t="str">
            <v>10-6521</v>
          </cell>
          <cell r="K618" t="str">
            <v>MEM-PRO-010-P3A-AEQ-6521</v>
          </cell>
          <cell r="L618" t="str">
            <v>MP3A-DRYER BOTTOM RFV</v>
          </cell>
        </row>
        <row r="619">
          <cell r="J619" t="str">
            <v>10-6523</v>
          </cell>
          <cell r="K619" t="str">
            <v>MEM-PRO-010-P3A-AEQ-6523</v>
          </cell>
          <cell r="L619" t="str">
            <v>MP3A-SWECO SPRAY DRYER SCREENER</v>
          </cell>
        </row>
        <row r="620">
          <cell r="J620" t="str">
            <v>10-6524</v>
          </cell>
          <cell r="K620" t="str">
            <v>MEM-PRO-010-P3A-AEQ-6524</v>
          </cell>
          <cell r="L620" t="str">
            <v>MP3A-SPRAY DRYER SWECO RFV</v>
          </cell>
        </row>
        <row r="621">
          <cell r="J621" t="str">
            <v>10-6530</v>
          </cell>
          <cell r="K621" t="str">
            <v>MEM-PRO-010-P3A-AEQ-6530</v>
          </cell>
          <cell r="L621" t="str">
            <v>MP3A-NE COLLECTOR</v>
          </cell>
        </row>
        <row r="622">
          <cell r="J622" t="str">
            <v>10-6531</v>
          </cell>
          <cell r="K622" t="str">
            <v>MEM-PRO-010-P3A-AEQ-6531</v>
          </cell>
          <cell r="L622" t="str">
            <v>MP3A-NE COLLECTOR BLOWBACK FAN</v>
          </cell>
        </row>
        <row r="623">
          <cell r="J623" t="str">
            <v>10-6532</v>
          </cell>
          <cell r="K623" t="str">
            <v>MEM-PRO-010-P3A-AEQ-6532</v>
          </cell>
          <cell r="L623" t="str">
            <v>MP3A-NE COLLECTOR TURNHEAD DRIVE</v>
          </cell>
        </row>
        <row r="624">
          <cell r="J624" t="str">
            <v>10-6539</v>
          </cell>
          <cell r="K624" t="str">
            <v>MEM-PRO-010-P3A-AEQ-6539</v>
          </cell>
          <cell r="L624" t="str">
            <v>MP3A-NE COLLECTOR RFV</v>
          </cell>
        </row>
        <row r="625">
          <cell r="J625" t="str">
            <v>10-6545</v>
          </cell>
          <cell r="K625" t="str">
            <v>MEM-PRO-010-P3A-AEQ-6545</v>
          </cell>
          <cell r="L625" t="str">
            <v>MP3A-NORTH EXHAUST FAN</v>
          </cell>
        </row>
        <row r="626">
          <cell r="J626" t="str">
            <v>10-6549</v>
          </cell>
          <cell r="K626" t="str">
            <v>MEM-PRO-010-P3A-AEQ-6549</v>
          </cell>
          <cell r="L626" t="str">
            <v>MP3A-NORTH EXHAUST COOLING FAN</v>
          </cell>
        </row>
        <row r="627">
          <cell r="J627" t="str">
            <v>10-6550</v>
          </cell>
          <cell r="K627" t="str">
            <v>MEM-PRO-010-P3A-AEQ-6550</v>
          </cell>
          <cell r="L627" t="str">
            <v>MP3A-NW COLLECTOR</v>
          </cell>
        </row>
        <row r="628">
          <cell r="J628" t="str">
            <v>10-6551</v>
          </cell>
          <cell r="K628" t="str">
            <v>MEM-PRO-010-P3A-AEQ-6551</v>
          </cell>
          <cell r="L628" t="str">
            <v>MP3A-NW COLLECTOR BLOWBACK FAN</v>
          </cell>
        </row>
        <row r="629">
          <cell r="J629" t="str">
            <v>10-6552</v>
          </cell>
          <cell r="K629" t="str">
            <v>MEM-PRO-010-P3A-AEQ-6552</v>
          </cell>
          <cell r="L629" t="str">
            <v>MP3A-NW COLLECTOR TURNHEAD DRIVE</v>
          </cell>
        </row>
        <row r="630">
          <cell r="J630" t="str">
            <v>10-6559</v>
          </cell>
          <cell r="K630" t="str">
            <v>MEM-PRO-010-P3A-AEQ-6559</v>
          </cell>
          <cell r="L630" t="str">
            <v>MP3A-NW COLLECTOR RFV</v>
          </cell>
        </row>
        <row r="631">
          <cell r="J631" t="str">
            <v>10-6562</v>
          </cell>
          <cell r="K631" t="str">
            <v>MEM-PRO-010-P3A-AEQ-6562</v>
          </cell>
          <cell r="L631" t="str">
            <v>MP3A-SWECO OVERS DCE</v>
          </cell>
        </row>
        <row r="632">
          <cell r="J632" t="str">
            <v>10-6563</v>
          </cell>
          <cell r="K632" t="str">
            <v>MEM-PRO-010-P3A-AEQ-6563</v>
          </cell>
          <cell r="L632" t="str">
            <v>MP3A-SWECO OVERS DCE RFV</v>
          </cell>
        </row>
        <row r="633">
          <cell r="J633" t="str">
            <v>10-6565</v>
          </cell>
          <cell r="K633" t="str">
            <v>MEM-PRO-010-P3A-AEQ-6565</v>
          </cell>
          <cell r="L633" t="str">
            <v>MP3A-SWECO OVERS GRINDING FAN</v>
          </cell>
        </row>
        <row r="634">
          <cell r="J634" t="str">
            <v>10-6570</v>
          </cell>
          <cell r="K634" t="str">
            <v>MEM-PRO-010-P3A-AEQ-6570</v>
          </cell>
          <cell r="L634" t="str">
            <v>MP3A-SE COLLECTOR</v>
          </cell>
        </row>
        <row r="635">
          <cell r="J635" t="str">
            <v>10-6571</v>
          </cell>
          <cell r="K635" t="str">
            <v>MEM-PRO-010-P3A-AEQ-6571</v>
          </cell>
          <cell r="L635" t="str">
            <v>MP3A-SE COLLECTOR BLOWBACK FAN</v>
          </cell>
        </row>
        <row r="636">
          <cell r="J636" t="str">
            <v>10-6572</v>
          </cell>
          <cell r="K636" t="str">
            <v>MEM-PRO-010-P3A-AEQ-6572</v>
          </cell>
          <cell r="L636" t="str">
            <v>MP3A-SE COLLECTOR TURNHEAD DRIVE</v>
          </cell>
        </row>
        <row r="637">
          <cell r="J637" t="str">
            <v>10-6579</v>
          </cell>
          <cell r="K637" t="str">
            <v>MEM-PRO-010-P3A-AEQ-6579</v>
          </cell>
          <cell r="L637" t="str">
            <v>MP3A-SE COLLECTOR RFV</v>
          </cell>
        </row>
        <row r="638">
          <cell r="J638" t="str">
            <v>10-6585</v>
          </cell>
          <cell r="K638" t="str">
            <v>MEM-PRO-010-P3A-AEQ-6585</v>
          </cell>
          <cell r="L638" t="str">
            <v>MP3A-SOUTH EXHAUST FAN</v>
          </cell>
        </row>
        <row r="639">
          <cell r="J639" t="str">
            <v>10-6589</v>
          </cell>
          <cell r="K639" t="str">
            <v>MEM-PRO-010-P3A-AEQ-6589</v>
          </cell>
          <cell r="L639" t="str">
            <v>MP3A-SOUTH EXHAUST COOLING FAN</v>
          </cell>
        </row>
        <row r="640">
          <cell r="J640" t="str">
            <v>10-6590</v>
          </cell>
          <cell r="K640" t="str">
            <v>MEM-PRO-010-P3A-AEQ-6590</v>
          </cell>
          <cell r="L640" t="str">
            <v>MP3A-SW COLLECTOR</v>
          </cell>
        </row>
        <row r="641">
          <cell r="J641" t="str">
            <v>10-6591</v>
          </cell>
          <cell r="K641" t="str">
            <v>MEM-PRO-010-P3A-AEQ-6591</v>
          </cell>
          <cell r="L641" t="str">
            <v>MP3A-SW COLLECTOR BLOWBACK FAN</v>
          </cell>
        </row>
        <row r="642">
          <cell r="J642" t="str">
            <v>10-6592</v>
          </cell>
          <cell r="K642" t="str">
            <v>MEM-PRO-010-P3A-AEQ-6592</v>
          </cell>
          <cell r="L642" t="str">
            <v>MP3A-SW COLLECTOR TURNHEAD DRIVE</v>
          </cell>
        </row>
        <row r="643">
          <cell r="J643" t="str">
            <v>10-6599</v>
          </cell>
          <cell r="K643" t="str">
            <v>MEM-PRO-010-P3A-AEQ-6599</v>
          </cell>
          <cell r="L643" t="str">
            <v>MP3A-SW COLLECTOR RFV</v>
          </cell>
        </row>
        <row r="644">
          <cell r="J644" t="str">
            <v>10-6620</v>
          </cell>
          <cell r="K644" t="str">
            <v>MEM-PRO-010-P3A-AEQ-6620</v>
          </cell>
          <cell r="L644" t="str">
            <v>MP3A-SWECO TURBO-SCREEN CLASSIFIER</v>
          </cell>
        </row>
        <row r="645">
          <cell r="J645" t="str">
            <v>10-6621</v>
          </cell>
          <cell r="K645" t="str">
            <v>MEM-PRO-010-P3A-AEQ-6621</v>
          </cell>
          <cell r="L645" t="str">
            <v>MP3A-TURBO-SCREEN CLASSIFIER RFV</v>
          </cell>
        </row>
        <row r="646">
          <cell r="J646" t="str">
            <v>10-6701</v>
          </cell>
          <cell r="K646" t="str">
            <v>MEM-PRO-010-P3A-AEQ-6701</v>
          </cell>
          <cell r="L646" t="str">
            <v>MP3A-HX COILS</v>
          </cell>
        </row>
        <row r="647">
          <cell r="J647" t="str">
            <v>10-6702</v>
          </cell>
          <cell r="K647" t="str">
            <v>MEM-PRO-010-P3A-AEQ-6702</v>
          </cell>
          <cell r="L647" t="str">
            <v>MP3A-NIRO HEATRECOVERY  COILS (S)</v>
          </cell>
        </row>
        <row r="648">
          <cell r="J648" t="str">
            <v>10-6703</v>
          </cell>
          <cell r="K648" t="str">
            <v>MEM-PRO-010-P3A-AEQ-6703</v>
          </cell>
          <cell r="L648" t="str">
            <v>MP3A-NIRO HEATRECOVERY  COILS (N)</v>
          </cell>
        </row>
        <row r="649">
          <cell r="J649" t="str">
            <v>10-6708</v>
          </cell>
          <cell r="K649" t="str">
            <v>MEM-PRO-010-P3A-AEQ-6708</v>
          </cell>
          <cell r="L649" t="str">
            <v>MP3A-HX CIRC. PUMP</v>
          </cell>
        </row>
        <row r="650">
          <cell r="J650" t="str">
            <v>10-6755</v>
          </cell>
          <cell r="K650" t="str">
            <v>MEM-PRO-010-P3A-AEQ-6755</v>
          </cell>
          <cell r="L650" t="str">
            <v>MP3A-CAUSTIC TANK</v>
          </cell>
        </row>
        <row r="651">
          <cell r="J651" t="str">
            <v>10-6772</v>
          </cell>
          <cell r="K651" t="str">
            <v>MEM-PRO-010-P3A-AEQ-6772</v>
          </cell>
          <cell r="L651" t="str">
            <v>MP3A-SAFETY SW</v>
          </cell>
        </row>
        <row r="652">
          <cell r="J652" t="str">
            <v>10-MP3A</v>
          </cell>
          <cell r="K652" t="str">
            <v>MEM-PRO-010-P3A-AEQ-MP3A</v>
          </cell>
          <cell r="L652" t="str">
            <v>MP3A DRYER DRY</v>
          </cell>
        </row>
        <row r="653">
          <cell r="J653" t="str">
            <v>10-7027</v>
          </cell>
          <cell r="K653" t="str">
            <v>MEM-PRO-010-PKG-SBB-7027</v>
          </cell>
          <cell r="L653" t="str">
            <v>MS2P-BB AUTO SAMPLER</v>
          </cell>
        </row>
        <row r="654">
          <cell r="J654" t="str">
            <v>10-7031</v>
          </cell>
          <cell r="K654" t="str">
            <v>MEM-PRO-010-PKG-SBB-7031</v>
          </cell>
          <cell r="L654" t="str">
            <v>MS2P-BB METAL DETECTOR SYSTEM</v>
          </cell>
        </row>
        <row r="655">
          <cell r="J655" t="str">
            <v>10-7037</v>
          </cell>
          <cell r="K655" t="str">
            <v>MEM-PRO-010-PKG-SBB-7037</v>
          </cell>
          <cell r="L655" t="str">
            <v>MS2P-BB PALLET DISPENSOR</v>
          </cell>
        </row>
        <row r="656">
          <cell r="J656" t="str">
            <v>10-7038</v>
          </cell>
          <cell r="K656" t="str">
            <v>MEM-PRO-010-PKG-SBB-7038</v>
          </cell>
          <cell r="L656" t="str">
            <v>MS2P-BB PALLET DISPENSOR CONVEYOR</v>
          </cell>
        </row>
        <row r="657">
          <cell r="J657" t="str">
            <v>10-7039</v>
          </cell>
          <cell r="K657" t="str">
            <v>MEM-PRO-010-PKG-SBB-7039</v>
          </cell>
          <cell r="L657" t="str">
            <v>MS2P-BB EMPTY PALLET CONVEYOR A</v>
          </cell>
        </row>
        <row r="658">
          <cell r="J658" t="str">
            <v>10-7040</v>
          </cell>
          <cell r="K658" t="str">
            <v>MEM-PRO-010-PKG-SBB-7040</v>
          </cell>
          <cell r="L658" t="str">
            <v>MS2P-BB EMPTY PALLET CONVEYOR B</v>
          </cell>
        </row>
        <row r="659">
          <cell r="J659" t="str">
            <v>10-7041</v>
          </cell>
          <cell r="K659" t="str">
            <v>MEM-PRO-010-PKG-SBB-7041</v>
          </cell>
          <cell r="L659" t="str">
            <v>MS2P-BB PACKER</v>
          </cell>
        </row>
        <row r="660">
          <cell r="J660" t="str">
            <v>10-704103</v>
          </cell>
          <cell r="K660" t="str">
            <v>MEM-PRO-010-PKG-SBB-704103</v>
          </cell>
          <cell r="L660" t="str">
            <v>BIG BAG INFLATOR</v>
          </cell>
        </row>
        <row r="661">
          <cell r="J661" t="str">
            <v>10-704104</v>
          </cell>
          <cell r="K661" t="str">
            <v>MEM-PRO-010-PKG-SBB-704104</v>
          </cell>
          <cell r="L661" t="str">
            <v>BIG BAG CUFF INFLATOR</v>
          </cell>
        </row>
        <row r="662">
          <cell r="J662" t="str">
            <v>10-7042</v>
          </cell>
          <cell r="K662" t="str">
            <v>MEM-PRO-010-PKG-SBB-7042</v>
          </cell>
          <cell r="L662" t="str">
            <v>MS2P-BB VIBRATOR</v>
          </cell>
        </row>
        <row r="663">
          <cell r="J663" t="str">
            <v>10-7043</v>
          </cell>
          <cell r="K663" t="str">
            <v>MEM-PRO-010-PKG-SBB-7043</v>
          </cell>
          <cell r="L663" t="str">
            <v>MS2P-BB PACKER CONVEYOR</v>
          </cell>
        </row>
        <row r="664">
          <cell r="J664" t="str">
            <v>10-7045</v>
          </cell>
          <cell r="K664" t="str">
            <v>MEM-PRO-010-PKG-SBB-7045</v>
          </cell>
          <cell r="L664" t="str">
            <v>MS2P-BB INFLATION BLOWER</v>
          </cell>
        </row>
        <row r="665">
          <cell r="J665" t="str">
            <v>10-7046</v>
          </cell>
          <cell r="K665" t="str">
            <v>MEM-PRO-010-PKG-SBB-7046</v>
          </cell>
          <cell r="L665" t="str">
            <v>MS2P-BB DISCHARGE CONVEYOR A</v>
          </cell>
        </row>
        <row r="666">
          <cell r="J666" t="str">
            <v>10-7047</v>
          </cell>
          <cell r="K666" t="str">
            <v>MEM-PRO-010-PKG-SBB-7047</v>
          </cell>
          <cell r="L666" t="str">
            <v>MS2P-BB DISCHARGE CONVEYOR B</v>
          </cell>
        </row>
        <row r="667">
          <cell r="J667" t="str">
            <v>10-7048</v>
          </cell>
          <cell r="K667" t="str">
            <v>MEM-PRO-010-PKG-SBB-7048</v>
          </cell>
          <cell r="L667" t="str">
            <v>MS2P-BB DISCHARGE CONVEYOR C</v>
          </cell>
        </row>
        <row r="668">
          <cell r="J668" t="str">
            <v>10-7049</v>
          </cell>
          <cell r="K668" t="str">
            <v>MEM-PRO-010-PKG-SBB-7049</v>
          </cell>
          <cell r="L668" t="str">
            <v>MS2P-BB DISCHARGE CONVEYOR D</v>
          </cell>
        </row>
        <row r="669">
          <cell r="J669" t="str">
            <v>10-7050</v>
          </cell>
          <cell r="K669" t="str">
            <v>MEM-PRO-010-PKG-SBB-7050</v>
          </cell>
          <cell r="L669" t="str">
            <v>MS2P-BB GRAVITY CONVEYOR</v>
          </cell>
        </row>
        <row r="670">
          <cell r="J670" t="str">
            <v>10-8209</v>
          </cell>
          <cell r="K670" t="str">
            <v>MEM-PRO-010-PKG-SBB-8209</v>
          </cell>
          <cell r="L670" t="str">
            <v>MS2P-BB PRODUCT SCREENER OVERS RFV</v>
          </cell>
        </row>
        <row r="671">
          <cell r="J671" t="str">
            <v>10-8300</v>
          </cell>
          <cell r="K671" t="str">
            <v>MEM-PRO-010-PKG-SBB-8300</v>
          </cell>
          <cell r="L671" t="str">
            <v>MS2P-BIG BAG SURGE BIN</v>
          </cell>
        </row>
        <row r="672">
          <cell r="J672" t="str">
            <v>10-8301</v>
          </cell>
          <cell r="K672" t="str">
            <v>MEM-PRO-010-PKG-SBB-8301</v>
          </cell>
          <cell r="L672" t="str">
            <v>MS2P-BIG BAG SURGE BIN VENT FILTER</v>
          </cell>
        </row>
        <row r="673">
          <cell r="J673" t="str">
            <v>10-8302</v>
          </cell>
          <cell r="K673" t="str">
            <v>MEM-PRO-010-PKG-SBB-8302</v>
          </cell>
          <cell r="L673" t="str">
            <v>MS2P-BIG BAG ASPIRATION FAN</v>
          </cell>
        </row>
        <row r="674">
          <cell r="J674" t="str">
            <v>10-8303</v>
          </cell>
          <cell r="K674" t="str">
            <v>MEM-PRO-010-PKG-SBB-8303</v>
          </cell>
          <cell r="L674" t="str">
            <v>MS2P-BIG BAG SURGE BIN DISCHARGE RFV</v>
          </cell>
        </row>
        <row r="675">
          <cell r="J675" t="str">
            <v>10-8304</v>
          </cell>
          <cell r="K675" t="str">
            <v>MEM-PRO-010-PKG-SBB-8304</v>
          </cell>
          <cell r="L675" t="str">
            <v>MS2P-BIG BAG METAL DETECTOR DIVERTER</v>
          </cell>
        </row>
        <row r="676">
          <cell r="J676" t="str">
            <v>10-8315</v>
          </cell>
          <cell r="K676" t="str">
            <v>MEM-PRO-010-PKG-SBB-8315</v>
          </cell>
          <cell r="L676" t="str">
            <v>MS2P-BIG BAG XFER CONVEYOR TO ISOLATE SB</v>
          </cell>
        </row>
        <row r="677">
          <cell r="J677" t="str">
            <v>10-4313</v>
          </cell>
          <cell r="K677" t="str">
            <v>MEM-PRO-010-RAL-AEQ-4313</v>
          </cell>
          <cell r="L677" t="str">
            <v>MRAL-AMM RECIRC PUMPS RECYCLE PRES REG</v>
          </cell>
        </row>
        <row r="678">
          <cell r="J678" t="str">
            <v>10-4315</v>
          </cell>
          <cell r="K678" t="str">
            <v>MEM-PRO-010-RAL-AEQ-4315</v>
          </cell>
          <cell r="L678" t="str">
            <v>MRAL-AMM RECIRC OIL POT RELIEF VALVE A</v>
          </cell>
        </row>
        <row r="679">
          <cell r="J679" t="str">
            <v>10-4316</v>
          </cell>
          <cell r="K679" t="str">
            <v>MEM-PRO-010-RAL-AEQ-4316</v>
          </cell>
          <cell r="L679" t="str">
            <v>MRAL-AMM RECIRC OIL POT RELIEF VALVE B</v>
          </cell>
        </row>
        <row r="680">
          <cell r="J680" t="str">
            <v>10-4323</v>
          </cell>
          <cell r="K680" t="str">
            <v>MEM-PRO-010-RAL-AEQ-4323</v>
          </cell>
          <cell r="L680" t="str">
            <v>MRAL-AMM RECIRC PUMPS RECYCLE PRESS REG</v>
          </cell>
        </row>
        <row r="681">
          <cell r="J681" t="str">
            <v>10-4325</v>
          </cell>
          <cell r="K681" t="str">
            <v>MEM-PRO-010-RAL-AEQ-4325</v>
          </cell>
          <cell r="L681" t="str">
            <v>MRAL-LIQ AMM RECIRC OIL POT RELIEF VALVE</v>
          </cell>
        </row>
        <row r="682">
          <cell r="J682" t="str">
            <v>10-4327</v>
          </cell>
          <cell r="K682" t="str">
            <v>MEM-PRO-010-RAL-AEQ-4327</v>
          </cell>
          <cell r="L682" t="str">
            <v>MRAL-OIL COOLER COOLING WTR SUP'Y TEMP</v>
          </cell>
        </row>
        <row r="683">
          <cell r="J683" t="str">
            <v>10-4329</v>
          </cell>
          <cell r="K683" t="str">
            <v>MEM-PRO-010-RAL-AEQ-4329</v>
          </cell>
          <cell r="L683" t="str">
            <v>MRAL-B C COMPRESSOR SUCTION PRESS PI</v>
          </cell>
        </row>
        <row r="684">
          <cell r="J684" t="str">
            <v>10-4333</v>
          </cell>
          <cell r="K684" t="str">
            <v>MEM-PRO-010-RAL-AEQ-4333</v>
          </cell>
          <cell r="L684" t="str">
            <v>MRAL-AMM RECIRC PUMPS RECYC PRES REG</v>
          </cell>
        </row>
        <row r="685">
          <cell r="J685" t="str">
            <v>10-4334</v>
          </cell>
          <cell r="K685" t="str">
            <v>MEM-PRO-010-RAL-AEQ-4334</v>
          </cell>
          <cell r="L685" t="str">
            <v>MRAL-AMM RECIRC E PUMP DIFF PRESS</v>
          </cell>
        </row>
        <row r="686">
          <cell r="J686" t="str">
            <v>10-8232</v>
          </cell>
          <cell r="K686" t="str">
            <v>MEM-PRO-010-RAL-AEQ-8232</v>
          </cell>
          <cell r="L686" t="str">
            <v>MRAL RECO DISCH CONV RIGHT SW (NORTH)</v>
          </cell>
        </row>
        <row r="687">
          <cell r="J687" t="str">
            <v>10-8233</v>
          </cell>
          <cell r="K687" t="str">
            <v>MEM-PRO-010-RAL-AEQ-8233</v>
          </cell>
          <cell r="L687" t="str">
            <v>MRAL RECO DISCH CONV LEFT SW (SOUTH)</v>
          </cell>
        </row>
        <row r="688">
          <cell r="J688" t="str">
            <v>10-8237</v>
          </cell>
          <cell r="K688" t="str">
            <v>MEM-PRO-010-RAL-AEQ-8237</v>
          </cell>
          <cell r="L688" t="str">
            <v>MRAL-CONVEYOR #6 (RIGHT) INLET SAFETY SW</v>
          </cell>
        </row>
        <row r="689">
          <cell r="J689" t="str">
            <v>10-8238</v>
          </cell>
          <cell r="K689" t="str">
            <v>MEM-PRO-010-RAL-AEQ-8238</v>
          </cell>
          <cell r="L689" t="str">
            <v>MRAL-CONVEYOR #6 (LEFT) OUTLET SAFETY SW</v>
          </cell>
        </row>
        <row r="690">
          <cell r="J690" t="str">
            <v>10-8300</v>
          </cell>
          <cell r="K690" t="str">
            <v>MEM-PRO-010-RAL-AEQ-8300</v>
          </cell>
          <cell r="L690" t="str">
            <v>MRAL-WEST RYTEC FREEZER DOOR (PROCESS)</v>
          </cell>
        </row>
        <row r="691">
          <cell r="J691" t="str">
            <v>10-8301</v>
          </cell>
          <cell r="K691" t="str">
            <v>MEM-PRO-010-RAL-AEQ-8301</v>
          </cell>
          <cell r="L691" t="str">
            <v>MRAL-SOUTH RYTEC FREEZER DOOR (DOCK)</v>
          </cell>
        </row>
        <row r="692">
          <cell r="J692" t="str">
            <v>10-8503</v>
          </cell>
          <cell r="K692" t="str">
            <v>MEM-PRO-010-RAL-AEQ-8503</v>
          </cell>
          <cell r="L692" t="str">
            <v>MSS-RALCON COOLING TOWER</v>
          </cell>
        </row>
        <row r="693">
          <cell r="J693" t="str">
            <v>10-8551</v>
          </cell>
          <cell r="K693" t="str">
            <v>MEM-PRO-010-RAL-AEQ-8551</v>
          </cell>
          <cell r="L693" t="str">
            <v>MRAL-RALCON COOLING TOWER WATER PUMP</v>
          </cell>
        </row>
        <row r="694">
          <cell r="J694" t="str">
            <v>10-9045</v>
          </cell>
          <cell r="K694" t="str">
            <v>MEM-PRO-010-RAL-AEQ-9045</v>
          </cell>
          <cell r="L694" t="str">
            <v>MRAL-RALCON CURD CHILLER GRD AC UNIT</v>
          </cell>
        </row>
        <row r="695">
          <cell r="J695" t="str">
            <v>10-9125</v>
          </cell>
          <cell r="K695" t="str">
            <v>MEM-PRO-010-RAL-AEQ-9125</v>
          </cell>
          <cell r="L695" t="str">
            <v>MRAL-39 DEG RM COOLER/CHILLER UNIT</v>
          </cell>
        </row>
        <row r="696">
          <cell r="J696" t="str">
            <v>10-3330</v>
          </cell>
          <cell r="K696" t="str">
            <v>MEM-PRO-010-RWS-SRW-3330</v>
          </cell>
          <cell r="L696" t="str">
            <v>MSP-MSP REWORK 3-WAY CAUS ADJ TANK/DRAIN</v>
          </cell>
        </row>
        <row r="697">
          <cell r="J697" t="str">
            <v>10-4702</v>
          </cell>
          <cell r="K697" t="str">
            <v>MEM-PRO-010-RWS-SRW-4702</v>
          </cell>
          <cell r="L697" t="str">
            <v>MSS-WHEY UNLOADING PUMP</v>
          </cell>
        </row>
        <row r="698">
          <cell r="J698" t="str">
            <v>10-4770</v>
          </cell>
          <cell r="K698" t="str">
            <v>MEM-PRO-010-RWS-SRW-4770</v>
          </cell>
          <cell r="L698" t="str">
            <v>MSP-S REWORK STORAGE TANK</v>
          </cell>
        </row>
        <row r="699">
          <cell r="J699" t="str">
            <v>10-4771</v>
          </cell>
          <cell r="K699" t="str">
            <v>MEM-PRO-010-RWS-SRW-4771</v>
          </cell>
          <cell r="L699" t="str">
            <v>MSP-S REWORK STORAGE TANK AGITATOR</v>
          </cell>
        </row>
        <row r="700">
          <cell r="J700" t="str">
            <v>10-4774</v>
          </cell>
          <cell r="K700" t="str">
            <v>MEM-PRO-010-RWS-SRW-4774</v>
          </cell>
          <cell r="L700" t="str">
            <v>MSS-WHEY SUMP PUMP</v>
          </cell>
        </row>
        <row r="701">
          <cell r="J701" t="str">
            <v>10-4775</v>
          </cell>
          <cell r="K701" t="str">
            <v>MEM-PRO-010-RWS-SRW-4775</v>
          </cell>
          <cell r="L701" t="str">
            <v>MSP-S REWORK STORAGE TANK TRANSFER PUMP</v>
          </cell>
        </row>
        <row r="702">
          <cell r="J702" t="str">
            <v>10-4778</v>
          </cell>
          <cell r="K702" t="str">
            <v>MEM-PRO-010-RWS-SRW-4778</v>
          </cell>
          <cell r="L702" t="str">
            <v>MSP-N REWORK STORAGE TANK</v>
          </cell>
        </row>
        <row r="703">
          <cell r="J703" t="str">
            <v>10-4779</v>
          </cell>
          <cell r="K703" t="str">
            <v>MEM-PRO-010-RWS-SRW-4779</v>
          </cell>
          <cell r="L703" t="str">
            <v>MSP-N REWORK STORAGE TANK AGITATOR</v>
          </cell>
        </row>
        <row r="704">
          <cell r="J704" t="str">
            <v>10-4782</v>
          </cell>
          <cell r="K704" t="str">
            <v>MEM-PRO-010-RWS-SRW-4782</v>
          </cell>
          <cell r="L704" t="str">
            <v>MSP-N REWORK STORAGE TANK TRANSFER PUMP</v>
          </cell>
        </row>
        <row r="705">
          <cell r="J705" t="str">
            <v>10-4783</v>
          </cell>
          <cell r="K705" t="str">
            <v>MEM-PRO-010-RWS-SRW-4783</v>
          </cell>
          <cell r="L705" t="str">
            <v>MSP-S. REWORK TRIPLE TUBE</v>
          </cell>
        </row>
        <row r="706">
          <cell r="J706" t="str">
            <v>10-4784</v>
          </cell>
          <cell r="K706" t="str">
            <v>MEM-PRO-010-RWS-SRW-4784</v>
          </cell>
          <cell r="L706" t="str">
            <v>MSP-N REWORK TRIPLE TUBE</v>
          </cell>
        </row>
        <row r="707">
          <cell r="J707" t="str">
            <v>10-5200</v>
          </cell>
          <cell r="K707" t="str">
            <v>MEM-PRO-010-RWS-SRW-5200</v>
          </cell>
          <cell r="L707" t="str">
            <v>MS2P-ISO REWORK BAG DUMP ASP FAN</v>
          </cell>
        </row>
        <row r="708">
          <cell r="J708" t="str">
            <v>10-5201</v>
          </cell>
          <cell r="K708" t="str">
            <v>MEM-PRO-010-RWS-SRW-5201</v>
          </cell>
          <cell r="L708" t="str">
            <v>MS2P-ISOLATE REWORK BAG DUMP STATION</v>
          </cell>
        </row>
        <row r="709">
          <cell r="J709" t="str">
            <v>10-5206</v>
          </cell>
          <cell r="K709" t="str">
            <v>MEM-PRO-010-RWS-SRW-5206</v>
          </cell>
          <cell r="L709" t="str">
            <v>MS2P-ISO REWORK DUMP STATION BLOWER</v>
          </cell>
        </row>
        <row r="710">
          <cell r="J710" t="str">
            <v>10-5212</v>
          </cell>
          <cell r="K710" t="str">
            <v>MEM-PRO-010-RWS-SRW-5212</v>
          </cell>
          <cell r="L710" t="str">
            <v>MS2P-ISOLATE REWORK SURGE BIN ASP FAN</v>
          </cell>
        </row>
        <row r="711">
          <cell r="J711" t="str">
            <v>10-5216</v>
          </cell>
          <cell r="K711" t="str">
            <v>MEM-PRO-010-RWS-SRW-5216</v>
          </cell>
          <cell r="L711" t="str">
            <v>MS2P-ISOLATE REWORK SURGE BIN</v>
          </cell>
        </row>
        <row r="712">
          <cell r="J712" t="str">
            <v>10-5221</v>
          </cell>
          <cell r="K712" t="str">
            <v>MEM-PRO-010-RWS-SRW-5221</v>
          </cell>
          <cell r="L712" t="str">
            <v>MS2P-ISOLATE REWORK BAG DUMP STATION RFV</v>
          </cell>
        </row>
        <row r="713">
          <cell r="J713" t="str">
            <v>10-5250</v>
          </cell>
          <cell r="K713" t="str">
            <v>MEM-PRO-010-RWS-SRW-5250</v>
          </cell>
          <cell r="L713" t="str">
            <v>MS2P-BB REWORK BAG DUMP STATION</v>
          </cell>
        </row>
        <row r="714">
          <cell r="J714" t="str">
            <v>10-5251</v>
          </cell>
          <cell r="K714" t="str">
            <v>MEM-PRO-010-RWS-SRW-5251</v>
          </cell>
          <cell r="L714" t="str">
            <v>MS2P-BB REWORK ASPIRATION FAN</v>
          </cell>
        </row>
        <row r="715">
          <cell r="J715" t="str">
            <v>10-5252</v>
          </cell>
          <cell r="K715" t="str">
            <v>MEM-PRO-010-RWS-SRW-5252</v>
          </cell>
          <cell r="L715" t="str">
            <v>MS2P-BB REWORK BAG DUMP RFV</v>
          </cell>
        </row>
        <row r="716">
          <cell r="J716" t="str">
            <v>10-5254</v>
          </cell>
          <cell r="K716" t="str">
            <v>MEM-PRO-010-RWS-SRW-5254</v>
          </cell>
          <cell r="L716" t="str">
            <v>MS2P-BB REWORK SURGE BIN ASP FAN</v>
          </cell>
        </row>
        <row r="717">
          <cell r="J717" t="str">
            <v>10-5257</v>
          </cell>
          <cell r="K717" t="str">
            <v>MEM-PRO-010-RWS-SRW-5257</v>
          </cell>
          <cell r="L717" t="str">
            <v>MS2P-BB REWORK SURGE BIN</v>
          </cell>
        </row>
        <row r="718">
          <cell r="J718" t="str">
            <v>10-5261</v>
          </cell>
          <cell r="K718" t="str">
            <v>MEM-PRO-010-RWS-SRW-5261</v>
          </cell>
          <cell r="L718" t="str">
            <v>MS2P-BB REWORK BLOWER</v>
          </cell>
        </row>
        <row r="719">
          <cell r="J719">
            <v>1326470</v>
          </cell>
          <cell r="K719" t="str">
            <v>MEM-PRO-010-RWS-SRW-5531</v>
          </cell>
          <cell r="L719" t="str">
            <v>MSP-WET REWORK BAG DUMP STATION</v>
          </cell>
        </row>
        <row r="720">
          <cell r="J720" t="str">
            <v>10-5535</v>
          </cell>
          <cell r="K720" t="str">
            <v>MEM-PRO-010-RWS-SRW-5535</v>
          </cell>
          <cell r="L720" t="str">
            <v>MSP-WET REWORK LIQUIVERTER</v>
          </cell>
        </row>
        <row r="721">
          <cell r="J721" t="str">
            <v>10-5536</v>
          </cell>
          <cell r="K721" t="str">
            <v>MEM-PRO-010-RWS-SRW-5536</v>
          </cell>
          <cell r="L721" t="str">
            <v>MSP-WET REWORK LIQUIVERTER DISCH PUMP</v>
          </cell>
        </row>
        <row r="722">
          <cell r="J722" t="str">
            <v>10-4256</v>
          </cell>
          <cell r="K722" t="str">
            <v>MEM-PRO-010-SHE-EMS-4256</v>
          </cell>
          <cell r="L722" t="str">
            <v>MS2P-FIRE WATER BOOSTER PUMP</v>
          </cell>
        </row>
        <row r="723">
          <cell r="J723" t="str">
            <v>10-1</v>
          </cell>
          <cell r="K723" t="str">
            <v>MEM-PRO-010-SHE-OFF-001</v>
          </cell>
          <cell r="L723" t="str">
            <v>SHE DEPARTMENT OFFICE/TRAILER</v>
          </cell>
        </row>
        <row r="724">
          <cell r="J724" t="str">
            <v>10-9900</v>
          </cell>
          <cell r="K724" t="str">
            <v>MEM-PRO-010-SHE-SFS-9900</v>
          </cell>
          <cell r="L724" t="str">
            <v>MSS-SAFETY SHOWER</v>
          </cell>
        </row>
        <row r="725">
          <cell r="J725" t="str">
            <v>10-5674</v>
          </cell>
          <cell r="K725" t="str">
            <v>MEM-PRO-010-SLM-AEQ-5674</v>
          </cell>
          <cell r="L725" t="str">
            <v>MS2P-SLAM SURGE RETURN DIVERTER VALVE</v>
          </cell>
        </row>
        <row r="726">
          <cell r="J726" t="str">
            <v>10-5678</v>
          </cell>
          <cell r="K726" t="str">
            <v>MEM-PRO-010-SLM-AEQ-5678</v>
          </cell>
          <cell r="L726" t="str">
            <v>MS2P-SLAM SURGE TANK #1</v>
          </cell>
        </row>
        <row r="727">
          <cell r="J727" t="str">
            <v>10-5679</v>
          </cell>
          <cell r="K727" t="str">
            <v>MEM-PRO-010-SLM-AEQ-5679</v>
          </cell>
          <cell r="L727" t="str">
            <v>MS2P-SLAM SURGE TK AGITATOR #1</v>
          </cell>
        </row>
        <row r="728">
          <cell r="J728" t="str">
            <v>10-5681</v>
          </cell>
          <cell r="K728" t="str">
            <v>MEM-PRO-010-SLM-AEQ-5681</v>
          </cell>
          <cell r="L728" t="str">
            <v>MS2P-SLAM SURGE PUMP #1</v>
          </cell>
        </row>
        <row r="729">
          <cell r="J729" t="str">
            <v>10-5682</v>
          </cell>
          <cell r="K729" t="str">
            <v>MEM-PRO-010-SLM-AEQ-5682</v>
          </cell>
          <cell r="L729" t="str">
            <v>MS2P-SLAM SURGE TANK #2</v>
          </cell>
        </row>
        <row r="730">
          <cell r="J730" t="str">
            <v>10-5683</v>
          </cell>
          <cell r="K730" t="str">
            <v>MEM-PRO-010-SLM-AEQ-5683</v>
          </cell>
          <cell r="L730" t="str">
            <v>MS2P-SLAM SURGE TK AGITATOR #2</v>
          </cell>
        </row>
        <row r="731">
          <cell r="J731" t="str">
            <v>10-5684</v>
          </cell>
          <cell r="K731" t="str">
            <v>MEM-PRO-010-SLM-AEQ-5684</v>
          </cell>
          <cell r="L731" t="str">
            <v>MS2P-SLAM SURGE PUMP #2</v>
          </cell>
        </row>
        <row r="732">
          <cell r="J732" t="str">
            <v>10-5688</v>
          </cell>
          <cell r="K732" t="str">
            <v>MEM-PRO-010-SLM-AEQ-5688</v>
          </cell>
          <cell r="L732" t="str">
            <v>MS2P-FEED TO SLAM SURGE TK FL ELE</v>
          </cell>
        </row>
        <row r="733">
          <cell r="J733" t="str">
            <v>10-5689</v>
          </cell>
          <cell r="K733" t="str">
            <v>MEM-PRO-010-SLM-AEQ-5689</v>
          </cell>
          <cell r="L733" t="str">
            <v>MS2P-ALKALI 3-WAY FLOW VALVE</v>
          </cell>
        </row>
        <row r="734">
          <cell r="J734" t="str">
            <v>10-5691</v>
          </cell>
          <cell r="K734" t="str">
            <v>MEM-PRO-010-SLM-AEQ-5691</v>
          </cell>
          <cell r="L734" t="str">
            <v>MS2P-FCV TO SLAM SURGE TANK #1</v>
          </cell>
        </row>
        <row r="735">
          <cell r="J735" t="str">
            <v>10-5692</v>
          </cell>
          <cell r="K735" t="str">
            <v>MEM-PRO-010-SLM-AEQ-5692</v>
          </cell>
          <cell r="L735" t="str">
            <v>MS2P-SLAM SURGE PUMP RECIRC PH ELE</v>
          </cell>
        </row>
        <row r="736">
          <cell r="J736" t="str">
            <v>10-5693</v>
          </cell>
          <cell r="K736" t="str">
            <v>MEM-PRO-010-SLM-AEQ-5693</v>
          </cell>
          <cell r="L736" t="str">
            <v>MS2P-FCV TO SLAM SURGE TANK #2</v>
          </cell>
        </row>
        <row r="737">
          <cell r="J737" t="str">
            <v>10-5699</v>
          </cell>
          <cell r="K737" t="str">
            <v>MEM-PRO-010-SLM-AEQ-5699</v>
          </cell>
          <cell r="L737" t="str">
            <v>MS2P-SLAM COOLING TOWER</v>
          </cell>
        </row>
        <row r="738">
          <cell r="J738" t="str">
            <v>10-5700</v>
          </cell>
          <cell r="K738" t="str">
            <v>MEM-PRO-010-SLM-AEQ-5700</v>
          </cell>
          <cell r="L738" t="str">
            <v>MS2P-SLAM SE VACUUM PUMP #1</v>
          </cell>
        </row>
        <row r="739">
          <cell r="J739" t="str">
            <v>10-5701</v>
          </cell>
          <cell r="K739" t="str">
            <v>MEM-PRO-010-SLM-AEQ-5701</v>
          </cell>
          <cell r="L739" t="str">
            <v>MS2P-SLAM SW VACUUM PUMP #2</v>
          </cell>
        </row>
        <row r="740">
          <cell r="J740" t="str">
            <v>10-5702</v>
          </cell>
          <cell r="K740" t="str">
            <v>MEM-PRO-010-SLM-AEQ-5702</v>
          </cell>
          <cell r="L740" t="str">
            <v>MS2P-MAIN OIL PUMP</v>
          </cell>
        </row>
        <row r="741">
          <cell r="J741" t="str">
            <v>10-5703</v>
          </cell>
          <cell r="K741" t="str">
            <v>MEM-PRO-010-SLM-AEQ-5703</v>
          </cell>
          <cell r="L741" t="str">
            <v>MS2P-PRODUCT PUMP FEED PUMP #1</v>
          </cell>
        </row>
        <row r="742">
          <cell r="J742" t="str">
            <v>10-5704</v>
          </cell>
          <cell r="K742" t="str">
            <v>MEM-PRO-010-SLM-AEQ-5704</v>
          </cell>
          <cell r="L742" t="str">
            <v>MS2P-PRODUCT 2ND PASS PUMP</v>
          </cell>
        </row>
        <row r="743">
          <cell r="J743" t="str">
            <v>10-5705</v>
          </cell>
          <cell r="K743" t="str">
            <v>MEM-PRO-010-SLM-AEQ-5705</v>
          </cell>
          <cell r="L743" t="str">
            <v>MS2P-PRODUCT DISCHARGE PUMP</v>
          </cell>
        </row>
        <row r="744">
          <cell r="J744" t="str">
            <v>10-5711</v>
          </cell>
          <cell r="K744" t="str">
            <v>MEM-PRO-010-SLM-AEQ-5711</v>
          </cell>
          <cell r="L744" t="str">
            <v>MS2P-COMPRESSOR</v>
          </cell>
        </row>
        <row r="745">
          <cell r="J745" t="str">
            <v>10-5712</v>
          </cell>
          <cell r="K745" t="str">
            <v>MEM-PRO-010-SLM-AEQ-5712</v>
          </cell>
          <cell r="L745" t="str">
            <v>MS2P-CONDENSATE PUMP #1</v>
          </cell>
        </row>
        <row r="746">
          <cell r="J746" t="str">
            <v>10-5713</v>
          </cell>
          <cell r="K746" t="str">
            <v>MEM-PRO-010-SLM-AEQ-5713</v>
          </cell>
          <cell r="L746" t="str">
            <v>MS2P-CONDENSATE PUMP #2</v>
          </cell>
        </row>
        <row r="747">
          <cell r="J747" t="str">
            <v>10-5747</v>
          </cell>
          <cell r="K747" t="str">
            <v>MEM-PRO-010-SLM-AEQ-5747</v>
          </cell>
          <cell r="L747" t="str">
            <v>MS2P-VEL. STEAM FLOW VALVE</v>
          </cell>
        </row>
        <row r="748">
          <cell r="J748" t="str">
            <v>10-5796</v>
          </cell>
          <cell r="K748" t="str">
            <v>MEM-PRO-010-SLM-AEQ-5796</v>
          </cell>
          <cell r="L748" t="str">
            <v>MS2P-CAUSTIC INLET TO BALANCE TANK</v>
          </cell>
        </row>
        <row r="749">
          <cell r="J749" t="str">
            <v>10-5797</v>
          </cell>
          <cell r="K749" t="str">
            <v>MEM-PRO-010-SLM-AEQ-5797</v>
          </cell>
          <cell r="L749" t="str">
            <v>MS2P-ACID INLET TO BALANCE TANK VALVE</v>
          </cell>
        </row>
        <row r="750">
          <cell r="J750" t="str">
            <v>10-5800</v>
          </cell>
          <cell r="K750" t="str">
            <v>MEM-PRO-010-SLM-AEQ-5800</v>
          </cell>
          <cell r="L750" t="str">
            <v>MS2P-SLAM CALANDRA</v>
          </cell>
        </row>
        <row r="751">
          <cell r="J751" t="str">
            <v>10-5810</v>
          </cell>
          <cell r="K751" t="str">
            <v>MEM-PRO-010-SLM-AEQ-5810</v>
          </cell>
          <cell r="L751" t="str">
            <v>MS2P-VAPOR/LIQUID SEPARATOR</v>
          </cell>
        </row>
        <row r="752">
          <cell r="J752" t="str">
            <v>10-5815</v>
          </cell>
          <cell r="K752" t="str">
            <v>MEM-PRO-010-SLM-AEQ-5815</v>
          </cell>
          <cell r="L752" t="str">
            <v>MS2P-BALANCE TANK NO.2 (EVAPORIZER)</v>
          </cell>
        </row>
        <row r="753">
          <cell r="J753" t="str">
            <v>10-5825</v>
          </cell>
          <cell r="K753" t="str">
            <v>MEM-PRO-010-SLM-AEQ-5825</v>
          </cell>
          <cell r="L753" t="str">
            <v>MS2P-SLAM FEED HYDROHEATER</v>
          </cell>
        </row>
        <row r="754">
          <cell r="J754" t="str">
            <v>10-5827</v>
          </cell>
          <cell r="K754" t="str">
            <v>MEM-PRO-010-SLM-AEQ-5827</v>
          </cell>
          <cell r="L754" t="str">
            <v>MS2P-ACID LINE BLEED VALVE</v>
          </cell>
        </row>
        <row r="755">
          <cell r="J755" t="str">
            <v>10-5869</v>
          </cell>
          <cell r="K755" t="str">
            <v>MEM-PRO-010-SLM-AEQ-5869</v>
          </cell>
          <cell r="L755" t="str">
            <v>MS2P-CONDENSATE DISCHARGE VALVE</v>
          </cell>
        </row>
        <row r="756">
          <cell r="J756" t="str">
            <v>10-5877</v>
          </cell>
          <cell r="K756" t="str">
            <v>MEM-PRO-010-SLM-AEQ-5877</v>
          </cell>
          <cell r="L756" t="str">
            <v>MS2P-ACID TANK BLEED VALVE</v>
          </cell>
        </row>
        <row r="757">
          <cell r="J757" t="str">
            <v>10-5900</v>
          </cell>
          <cell r="K757" t="str">
            <v>MEM-PRO-010-SLM-AEQ-5900</v>
          </cell>
          <cell r="L757" t="str">
            <v>MS2P-SLAM N VACUUM PUMP</v>
          </cell>
        </row>
        <row r="758">
          <cell r="J758" t="str">
            <v>10-5903</v>
          </cell>
          <cell r="K758" t="str">
            <v>MEM-PRO-010-SLM-AEQ-5903</v>
          </cell>
          <cell r="L758" t="str">
            <v>MS2P-SLAM FEED PUMP</v>
          </cell>
        </row>
        <row r="759">
          <cell r="J759" t="str">
            <v>10-5904</v>
          </cell>
          <cell r="K759" t="str">
            <v>MEM-PRO-010-SLM-AEQ-5904</v>
          </cell>
          <cell r="L759" t="str">
            <v>MS2P-SLAM RECYCLE PUMP</v>
          </cell>
        </row>
        <row r="760">
          <cell r="J760" t="str">
            <v>10-5905</v>
          </cell>
          <cell r="K760" t="str">
            <v>MEM-PRO-010-SLM-AEQ-5905</v>
          </cell>
          <cell r="L760" t="str">
            <v>MS2P-SLAM PRODUCT PUMP</v>
          </cell>
        </row>
        <row r="761">
          <cell r="J761" t="str">
            <v>10-5912</v>
          </cell>
          <cell r="K761" t="str">
            <v>MEM-PRO-010-SLM-AEQ-5912</v>
          </cell>
          <cell r="L761" t="str">
            <v>MS2P-SLAM CONDENSATE PUMP</v>
          </cell>
        </row>
        <row r="762">
          <cell r="J762" t="str">
            <v>10-5947</v>
          </cell>
          <cell r="K762" t="str">
            <v>MEM-PRO-010-SLM-AEQ-5947</v>
          </cell>
          <cell r="L762" t="str">
            <v>MS2P-SLAM FLOW CONTROL VALVE</v>
          </cell>
        </row>
        <row r="763">
          <cell r="J763" t="str">
            <v>10-6000</v>
          </cell>
          <cell r="K763" t="str">
            <v>MEM-PRO-010-SLM-AEQ-6000</v>
          </cell>
          <cell r="L763" t="str">
            <v>MS2P-S PRODUCT MIX TANK #1</v>
          </cell>
        </row>
        <row r="764">
          <cell r="J764" t="str">
            <v>10-6001</v>
          </cell>
          <cell r="K764" t="str">
            <v>MEM-PRO-010-SLM-AEQ-6001</v>
          </cell>
          <cell r="L764" t="str">
            <v>MS2P-S PRODUCT MIX AGITATOR #1</v>
          </cell>
        </row>
        <row r="765">
          <cell r="J765" t="str">
            <v>10-6002</v>
          </cell>
          <cell r="K765" t="str">
            <v>MEM-PRO-010-SLM-AEQ-6002</v>
          </cell>
          <cell r="L765" t="str">
            <v>MS2P-PRODUCT MIX PUMP #1</v>
          </cell>
        </row>
        <row r="766">
          <cell r="J766" t="str">
            <v>10-6003</v>
          </cell>
          <cell r="K766" t="str">
            <v>MEM-PRO-010-SLM-AEQ-6003</v>
          </cell>
          <cell r="L766" t="str">
            <v>MS2P-PRODUCT MIX TK DP LEVEL ELE</v>
          </cell>
        </row>
        <row r="767">
          <cell r="J767" t="str">
            <v>10-6004</v>
          </cell>
          <cell r="K767" t="str">
            <v>MEM-PRO-010-SLM-AEQ-6004</v>
          </cell>
          <cell r="L767" t="str">
            <v>MS2P-FEED TO PROD MIX TK MAG FL ELE</v>
          </cell>
        </row>
        <row r="768">
          <cell r="J768" t="str">
            <v>10-6005</v>
          </cell>
          <cell r="K768" t="str">
            <v>MEM-PRO-010-SLM-AEQ-6005</v>
          </cell>
          <cell r="L768" t="str">
            <v>MS2P-PROD MIX TK #1 FLOW CONTROL VALVE</v>
          </cell>
        </row>
        <row r="769">
          <cell r="J769" t="str">
            <v>10-6006</v>
          </cell>
          <cell r="K769" t="str">
            <v>MEM-PRO-010-SLM-AEQ-6006</v>
          </cell>
          <cell r="L769" t="str">
            <v>MS2P-PROD MIX TK #2 FLOW CONTROL VALVE</v>
          </cell>
        </row>
        <row r="770">
          <cell r="J770" t="str">
            <v>10-6007</v>
          </cell>
          <cell r="K770" t="str">
            <v>MEM-PRO-010-SLM-AEQ-6007</v>
          </cell>
          <cell r="L770" t="str">
            <v>MS2P-FEED TO PROD MIX TK #2 MAG FL ELE</v>
          </cell>
        </row>
        <row r="771">
          <cell r="J771" t="str">
            <v>10-6008</v>
          </cell>
          <cell r="K771" t="str">
            <v>MEM-PRO-010-SLM-AEQ-6008</v>
          </cell>
          <cell r="L771" t="str">
            <v>MS2P-FLOW CONTROL VALVE</v>
          </cell>
        </row>
        <row r="772">
          <cell r="J772" t="str">
            <v>10-6009</v>
          </cell>
          <cell r="K772" t="str">
            <v>MEM-PRO-010-SLM-AEQ-6009</v>
          </cell>
          <cell r="L772" t="str">
            <v>MS2P-PROD MIX PUMP SOLIDS ELE OUT</v>
          </cell>
        </row>
        <row r="773">
          <cell r="J773" t="str">
            <v>10-6010</v>
          </cell>
          <cell r="K773" t="str">
            <v>MEM-PRO-010-SLM-AEQ-6010</v>
          </cell>
          <cell r="L773" t="str">
            <v>MS2P-N. PRODUCT MIX TANK #2</v>
          </cell>
        </row>
        <row r="774">
          <cell r="J774" t="str">
            <v>10-6011</v>
          </cell>
          <cell r="K774" t="str">
            <v>MEM-PRO-010-SLM-AEQ-6011</v>
          </cell>
          <cell r="L774" t="str">
            <v>MS2P-N. PRODUCT MIX AGITATOR #2</v>
          </cell>
        </row>
        <row r="775">
          <cell r="J775" t="str">
            <v>10-6012</v>
          </cell>
          <cell r="K775" t="str">
            <v>MEM-PRO-010-SLM-AEQ-6012</v>
          </cell>
          <cell r="L775" t="str">
            <v>MS2P-PRODUCT MIX PUMP #2</v>
          </cell>
        </row>
        <row r="776">
          <cell r="J776" t="str">
            <v>10-6013</v>
          </cell>
          <cell r="K776" t="str">
            <v>MEM-PRO-010-SLM-AEQ-6013</v>
          </cell>
          <cell r="L776" t="str">
            <v>MS2P-PRODUCT MIX TANK DP LEVEL ELE</v>
          </cell>
        </row>
        <row r="777">
          <cell r="J777" t="str">
            <v>10-6015</v>
          </cell>
          <cell r="K777" t="str">
            <v>MEM-PRO-010-SLM-AEQ-6015</v>
          </cell>
          <cell r="L777" t="str">
            <v>MS2P-PRODUCT MIX HYDROHEATER #1</v>
          </cell>
        </row>
        <row r="778">
          <cell r="J778" t="str">
            <v>10-6016</v>
          </cell>
          <cell r="K778" t="str">
            <v>MEM-PRO-010-SLM-AEQ-6016</v>
          </cell>
          <cell r="L778" t="str">
            <v>MS2P-PRODUCT MIX HYDROHEATER #2</v>
          </cell>
        </row>
        <row r="779">
          <cell r="J779" t="str">
            <v>10-6024</v>
          </cell>
          <cell r="K779" t="str">
            <v>MEM-PRO-010-SLM-AEQ-6024</v>
          </cell>
          <cell r="L779" t="str">
            <v>MS2P-PROCESS WATER PRESS CONTROL VALVE</v>
          </cell>
        </row>
        <row r="780">
          <cell r="J780" t="str">
            <v>10-6025</v>
          </cell>
          <cell r="K780" t="str">
            <v>MEM-PRO-010-SLM-AEQ-6025</v>
          </cell>
          <cell r="L780" t="str">
            <v>MS2P-PW FL ELE TO PROD MIX H-H'S 6015/16</v>
          </cell>
        </row>
        <row r="781">
          <cell r="J781" t="str">
            <v>10-6026</v>
          </cell>
          <cell r="K781" t="str">
            <v>MEM-PRO-010-SLM-AEQ-6026</v>
          </cell>
          <cell r="L781" t="str">
            <v>MS2P-PROCESS WATER FLOW CONTROL VALVE</v>
          </cell>
        </row>
        <row r="782">
          <cell r="J782" t="str">
            <v>10-6045</v>
          </cell>
          <cell r="K782" t="str">
            <v>MEM-PRO-010-SLM-AEQ-6045</v>
          </cell>
          <cell r="L782" t="str">
            <v>MS2P-WHEY FEED AIR FV TO PROD MIX TANKS</v>
          </cell>
        </row>
        <row r="783">
          <cell r="J783" t="str">
            <v>10-6801</v>
          </cell>
          <cell r="K783" t="str">
            <v>MEM-PRO-010-SLM-AEQ-6801</v>
          </cell>
          <cell r="L783" t="str">
            <v>MS2P-SLAM SWITCH PANEL (4X3),W VALVES</v>
          </cell>
        </row>
        <row r="784">
          <cell r="J784" t="str">
            <v>10-4035</v>
          </cell>
          <cell r="K784" t="str">
            <v>MEM-PRO-010-STS-CSY-4035</v>
          </cell>
          <cell r="L784" t="str">
            <v>MSS-CALPRO LIME BIN #8</v>
          </cell>
        </row>
        <row r="785">
          <cell r="J785" t="str">
            <v>10-6670</v>
          </cell>
          <cell r="K785" t="str">
            <v>MEM-PRO-010-STS-SUS-6670</v>
          </cell>
          <cell r="L785" t="str">
            <v>MS2P-FD LOADOUT STOR BIN FENWAL CONT'LR</v>
          </cell>
        </row>
        <row r="786">
          <cell r="J786" t="str">
            <v>10-20</v>
          </cell>
          <cell r="K786" t="str">
            <v>MEM-PRO-010-STS-TK2-0020</v>
          </cell>
          <cell r="L786" t="str">
            <v>MSS-RAILROAD TRACK 2</v>
          </cell>
        </row>
        <row r="787">
          <cell r="J787" t="str">
            <v>10-2363</v>
          </cell>
          <cell r="K787" t="str">
            <v>MEM-PRO-010-STS-TK2-2363</v>
          </cell>
          <cell r="L787" t="str">
            <v>TRACK #1  ASP ISOLATION FROM TRCK #2 ASP</v>
          </cell>
        </row>
        <row r="788">
          <cell r="J788" t="str">
            <v>10-2364</v>
          </cell>
          <cell r="K788" t="str">
            <v>MEM-PRO-010-STS-TK2-2364</v>
          </cell>
          <cell r="L788" t="str">
            <v>MSP-FIBRIM LOADOUT ASP FV</v>
          </cell>
        </row>
        <row r="789">
          <cell r="J789" t="str">
            <v>10-2387</v>
          </cell>
          <cell r="K789" t="str">
            <v>MEM-PRO-010-STS-TK2-2387</v>
          </cell>
          <cell r="L789" t="str">
            <v>MSP-LOADOUT HOSE HOIST</v>
          </cell>
        </row>
        <row r="790">
          <cell r="J790" t="str">
            <v>10-2388</v>
          </cell>
          <cell r="K790" t="str">
            <v>MEM-PRO-010-STS-TK2-2388</v>
          </cell>
          <cell r="L790" t="str">
            <v>MSP-LOADOUT GANGWAY</v>
          </cell>
        </row>
        <row r="791">
          <cell r="J791" t="str">
            <v>10-3827</v>
          </cell>
          <cell r="K791" t="str">
            <v>MEM-PRO-010-STS-TK2-3827</v>
          </cell>
          <cell r="L791" t="str">
            <v>MS2P-FEED TRANSFER BLOWER</v>
          </cell>
        </row>
        <row r="792">
          <cell r="J792" t="str">
            <v>10-5016</v>
          </cell>
          <cell r="K792" t="str">
            <v>MEM-PRO-010-STS-TK2-5016</v>
          </cell>
          <cell r="L792" t="str">
            <v>MS2P-FEED LOAD OUT RFV</v>
          </cell>
        </row>
        <row r="793">
          <cell r="J793" t="str">
            <v>10-5034</v>
          </cell>
          <cell r="K793" t="str">
            <v>MEM-PRO-010-STS-TK2-5034</v>
          </cell>
          <cell r="L793" t="str">
            <v>MS2P-FEED SURGE BIN VENT EXH FAN</v>
          </cell>
        </row>
        <row r="794">
          <cell r="J794" t="str">
            <v>10-5083</v>
          </cell>
          <cell r="K794" t="str">
            <v>MEM-PRO-010-STS-TK2-5083</v>
          </cell>
          <cell r="L794" t="str">
            <v>MS2P-FEED LOADOUT STORAGE BIN</v>
          </cell>
        </row>
        <row r="795">
          <cell r="J795" t="str">
            <v>10-5085</v>
          </cell>
          <cell r="K795" t="str">
            <v>MEM-PRO-010-STS-TK2-5085</v>
          </cell>
          <cell r="L795" t="str">
            <v>MS2P-FEED LOADOUT STORAGE ASPIRATION FAN</v>
          </cell>
        </row>
        <row r="796">
          <cell r="J796" t="str">
            <v>10-5090</v>
          </cell>
          <cell r="K796" t="str">
            <v>MEM-PRO-010-STS-TK2-5090</v>
          </cell>
          <cell r="L796" t="str">
            <v>MS2P-FEED LOADOUT DUST COLLECTOR</v>
          </cell>
        </row>
        <row r="797">
          <cell r="J797" t="str">
            <v>10-5091</v>
          </cell>
          <cell r="K797" t="str">
            <v>MEM-PRO-010-STS-TK2-5091</v>
          </cell>
          <cell r="L797" t="str">
            <v>MS2P-FEED LOADOUT DUST COLL RFV</v>
          </cell>
        </row>
        <row r="798">
          <cell r="J798" t="str">
            <v>10-5092</v>
          </cell>
          <cell r="K798" t="str">
            <v>MEM-PRO-010-STS-TK2-5092</v>
          </cell>
          <cell r="L798" t="str">
            <v>MS2P-FEED LOADOUT DUST COLL ASP FAN</v>
          </cell>
        </row>
        <row r="799">
          <cell r="J799" t="str">
            <v>10-5093</v>
          </cell>
          <cell r="K799" t="str">
            <v>MEM-PRO-010-STS-TK2-5093</v>
          </cell>
          <cell r="L799" t="str">
            <v>MS2P-FEED LOADOUT DUST COLL RETRN BLOWER</v>
          </cell>
        </row>
        <row r="800">
          <cell r="J800" t="str">
            <v>10-5094</v>
          </cell>
          <cell r="K800" t="str">
            <v>MEM-PRO-010-STS-TK2-5094</v>
          </cell>
          <cell r="L800" t="str">
            <v>MS2P-FEED LOADOUT RAILCAR CONVEYOR</v>
          </cell>
        </row>
        <row r="801">
          <cell r="J801" t="str">
            <v>10-5095</v>
          </cell>
          <cell r="K801" t="str">
            <v>MEM-PRO-010-STS-TK2-5095</v>
          </cell>
          <cell r="L801" t="str">
            <v>MS2P-FEED DIVERTER VALVE</v>
          </cell>
        </row>
        <row r="802">
          <cell r="J802" t="str">
            <v>10-5035</v>
          </cell>
          <cell r="K802" t="str">
            <v>MEM-PRO-010-STS-UFS-5035</v>
          </cell>
          <cell r="L802" t="str">
            <v>MSS-BLOWER 5032 TO MSP / MS2P SLIDEGATE</v>
          </cell>
        </row>
        <row r="803">
          <cell r="J803" t="str">
            <v>10-5036</v>
          </cell>
          <cell r="K803" t="str">
            <v>MEM-PRO-010-STS-UFS-5036</v>
          </cell>
          <cell r="L803" t="str">
            <v>MSS-BLOWER 5031/5026 TO 300T SLIDEGATE</v>
          </cell>
        </row>
        <row r="804">
          <cell r="J804" t="str">
            <v>10-5037</v>
          </cell>
          <cell r="K804" t="str">
            <v>MEM-PRO-010-STS-UFS-5037</v>
          </cell>
          <cell r="L804" t="str">
            <v>MSS-C 800T TO MSP/MS2P FLAKE BIN DIVERT</v>
          </cell>
        </row>
        <row r="805">
          <cell r="J805" t="str">
            <v>10-5038</v>
          </cell>
          <cell r="K805" t="str">
            <v>MEM-PRO-010-STS-UFS-5038</v>
          </cell>
          <cell r="L805" t="str">
            <v>MSS-C 800/E 800T TO MSP FLAKE BIN DIVERT</v>
          </cell>
        </row>
        <row r="806">
          <cell r="J806" t="str">
            <v>10-5039</v>
          </cell>
          <cell r="K806" t="str">
            <v>MEM-PRO-010-STS-UFS-5039</v>
          </cell>
          <cell r="L806" t="str">
            <v>MSS-W 800T TO 300T/MS2P FLAKE BIN DIVERT</v>
          </cell>
        </row>
        <row r="807">
          <cell r="J807" t="str">
            <v>10-5040</v>
          </cell>
          <cell r="K807" t="str">
            <v>MEM-PRO-010-STS-UFS-5040</v>
          </cell>
          <cell r="L807" t="str">
            <v>MSS-BLOWER 5032-5028 TO MS2P SLIDEGATE</v>
          </cell>
        </row>
        <row r="808">
          <cell r="J808" t="str">
            <v>10-6386</v>
          </cell>
          <cell r="K808" t="str">
            <v>MEM-PRO-010-STS-UFS-6386</v>
          </cell>
          <cell r="L808" t="str">
            <v>S 300T BYPASS RFV</v>
          </cell>
        </row>
        <row r="809">
          <cell r="J809" t="str">
            <v>10-6401</v>
          </cell>
          <cell r="K809" t="str">
            <v>MEM-PRO-010-STS-UFS-6401</v>
          </cell>
          <cell r="L809" t="str">
            <v>MSS-N 300T BIN DISCH SCREW CONV</v>
          </cell>
        </row>
        <row r="810">
          <cell r="J810" t="str">
            <v>10-6402</v>
          </cell>
          <cell r="K810" t="str">
            <v>MEM-PRO-010-STS-UFS-6402</v>
          </cell>
          <cell r="L810" t="str">
            <v>MSS-S 300T BIN DISCH SCREW CONV.</v>
          </cell>
        </row>
        <row r="811">
          <cell r="J811" t="str">
            <v>10-6403</v>
          </cell>
          <cell r="K811" t="str">
            <v>MEM-PRO-010-STS-UFS-6403</v>
          </cell>
          <cell r="L811" t="str">
            <v>MSS-300T REDDLER</v>
          </cell>
        </row>
        <row r="812">
          <cell r="J812" t="str">
            <v>10-6409</v>
          </cell>
          <cell r="K812" t="str">
            <v>MEM-PRO-010-STS-UFS-6409</v>
          </cell>
          <cell r="L812" t="str">
            <v>MSS-300T FLAKE GRINDING SURGE BIN</v>
          </cell>
        </row>
        <row r="813">
          <cell r="J813" t="str">
            <v>10-6442</v>
          </cell>
          <cell r="K813" t="str">
            <v>MEM-PRO-010-STS-UFS-6442</v>
          </cell>
          <cell r="L813" t="str">
            <v>MSS-SURGE BIN VENT FILTER</v>
          </cell>
        </row>
        <row r="814">
          <cell r="J814" t="str">
            <v>10-6446</v>
          </cell>
          <cell r="K814" t="str">
            <v>MEM-PRO-010-STS-UFS-6446</v>
          </cell>
          <cell r="L814" t="str">
            <v>MSS-SURGE BIN VENTER FILT EXHAUST FAN</v>
          </cell>
        </row>
        <row r="815">
          <cell r="J815" t="str">
            <v>10-999</v>
          </cell>
          <cell r="K815" t="str">
            <v>MEM-PRO-010-UNL-AEQ-0999</v>
          </cell>
          <cell r="L815" t="str">
            <v>MSS-TRK 1 FLK UNLOAD RV ASP SYS VAC FAN</v>
          </cell>
        </row>
        <row r="816">
          <cell r="J816" t="str">
            <v>10-4596</v>
          </cell>
          <cell r="K816" t="str">
            <v>MEM-PRO-010-UNL-AEQ-4596</v>
          </cell>
          <cell r="L816" t="str">
            <v>MP1-SLUDGE SCREW CONVEYOR</v>
          </cell>
        </row>
        <row r="817">
          <cell r="J817" t="str">
            <v>10-9110</v>
          </cell>
          <cell r="K817" t="str">
            <v>MEM-PRO-010-UTL-CHS-9110</v>
          </cell>
          <cell r="L817" t="str">
            <v>MSS-ISOL. ROOF - N. CURD CHILLER (50T)</v>
          </cell>
        </row>
        <row r="818">
          <cell r="J818" t="str">
            <v>10-911004</v>
          </cell>
          <cell r="K818" t="str">
            <v>MEM-PRO-010-UTL-CHS-911004</v>
          </cell>
          <cell r="L818" t="str">
            <v>N PLANT 50T NORTH CHILLER RECIRC. PUMP</v>
          </cell>
        </row>
        <row r="819">
          <cell r="J819" t="str">
            <v>10-9111</v>
          </cell>
          <cell r="K819" t="str">
            <v>MEM-PRO-010-UTL-CHS-9111</v>
          </cell>
          <cell r="L819" t="str">
            <v>MSS-MAIN PLANT 210T CHILLER</v>
          </cell>
        </row>
        <row r="820">
          <cell r="J820" t="str">
            <v>10-911104</v>
          </cell>
          <cell r="K820" t="str">
            <v>MEM-PRO-010-UTL-CHS-911104</v>
          </cell>
          <cell r="L820" t="str">
            <v>N PLANT 30T CENTER CHILLER RECIRC. PUMP</v>
          </cell>
        </row>
        <row r="821">
          <cell r="J821" t="str">
            <v>10-9112</v>
          </cell>
          <cell r="K821" t="str">
            <v>MEM-PRO-010-UTL-CHS-9112</v>
          </cell>
          <cell r="L821" t="str">
            <v>MSS-ISOL. ROOF - S. CURD CHILLER (40T)</v>
          </cell>
        </row>
        <row r="822">
          <cell r="J822" t="str">
            <v>10-911204</v>
          </cell>
          <cell r="K822" t="str">
            <v>MEM-PRO-010-UTL-CHS-911204</v>
          </cell>
          <cell r="L822" t="str">
            <v>N PLANT 40T SOUTH CHILLER RECIRC. PUMP</v>
          </cell>
        </row>
        <row r="823">
          <cell r="J823" t="str">
            <v>10-9304</v>
          </cell>
          <cell r="K823" t="str">
            <v>MEM-PRO-010-UTL-CHS-9304</v>
          </cell>
          <cell r="L823" t="str">
            <v>MSS-MAIN PLANT 210T CHILLER</v>
          </cell>
        </row>
        <row r="824">
          <cell r="J824" t="str">
            <v>10-9305</v>
          </cell>
          <cell r="K824" t="str">
            <v>MEM-PRO-010-UTL-CHS-9305</v>
          </cell>
          <cell r="L824" t="str">
            <v>Main Plant Chill Water Pump #1</v>
          </cell>
        </row>
        <row r="825">
          <cell r="J825" t="str">
            <v>10-9306</v>
          </cell>
          <cell r="K825" t="str">
            <v>MEM-PRO-010-UTL-CHS-9306</v>
          </cell>
          <cell r="L825" t="str">
            <v>Main Plant Chill Water Pump #2</v>
          </cell>
        </row>
        <row r="826">
          <cell r="J826" t="str">
            <v>10-9307</v>
          </cell>
          <cell r="K826" t="str">
            <v>MEM-PRO-010-UTL-CHS-9307</v>
          </cell>
          <cell r="L826" t="str">
            <v>Main Plant Chill Water Pump #3</v>
          </cell>
        </row>
        <row r="827">
          <cell r="J827" t="str">
            <v>10-5400</v>
          </cell>
          <cell r="K827" t="str">
            <v>MEM-PRO-010-UTL-CSY-5400</v>
          </cell>
          <cell r="L827" t="str">
            <v>MSS-CALPRO MC75 HOMOGENIZER MG PUMP</v>
          </cell>
        </row>
        <row r="828">
          <cell r="J828" t="str">
            <v>10-8504</v>
          </cell>
          <cell r="K828" t="str">
            <v>MEM-PRO-010-UTL-CWS-8504</v>
          </cell>
          <cell r="L828" t="str">
            <v>MSS-MN PLT COMP COOL WTR BOOSTER PUMP</v>
          </cell>
        </row>
        <row r="829">
          <cell r="J829" t="str">
            <v>10-8505</v>
          </cell>
          <cell r="K829" t="str">
            <v>MEM-PRO-010-UTL-CWS-8505</v>
          </cell>
          <cell r="L829" t="str">
            <v>MSS-W PROCESS COOLING TOWER W PUMP</v>
          </cell>
        </row>
        <row r="830">
          <cell r="J830" t="str">
            <v>10-8506</v>
          </cell>
          <cell r="K830" t="str">
            <v>MEM-PRO-010-UTL-CWS-8506</v>
          </cell>
          <cell r="L830" t="str">
            <v>MSS-W PROCESS COOLING TOWER E PUMP</v>
          </cell>
        </row>
        <row r="831">
          <cell r="J831" t="str">
            <v>10-8510</v>
          </cell>
          <cell r="K831" t="str">
            <v>MEM-PRO-010-UTL-CWS-8510</v>
          </cell>
          <cell r="L831" t="str">
            <v>MSS-WEST PROCESS COOLING TOWER</v>
          </cell>
        </row>
        <row r="832">
          <cell r="J832" t="str">
            <v>10-8520</v>
          </cell>
          <cell r="K832" t="str">
            <v>MEM-PRO-010-UTL-CWS-8520</v>
          </cell>
          <cell r="L832" t="str">
            <v>MSS-EAST UTILITY COOLING TOWER</v>
          </cell>
        </row>
        <row r="833">
          <cell r="J833" t="str">
            <v>10-8525</v>
          </cell>
          <cell r="K833" t="str">
            <v>MEM-PRO-010-UTL-CWS-8525</v>
          </cell>
          <cell r="L833" t="str">
            <v>MSS-E UTILITY COOLING TOWER EAST PUMP</v>
          </cell>
        </row>
        <row r="834">
          <cell r="J834" t="str">
            <v>10-8530</v>
          </cell>
          <cell r="K834" t="str">
            <v>MEM-PRO-010-UTL-CWS-8530</v>
          </cell>
          <cell r="L834" t="str">
            <v>MSS-E UTILITY COOL TOWER WEST PUMP</v>
          </cell>
        </row>
        <row r="835">
          <cell r="J835" t="str">
            <v>10-8586</v>
          </cell>
          <cell r="K835" t="str">
            <v>MEM-PRO-010-UTL-CWS-8586</v>
          </cell>
          <cell r="L835" t="str">
            <v>MSS-W TOWER BIOCIDE(BLEACH) PUMP</v>
          </cell>
        </row>
        <row r="836">
          <cell r="J836" t="str">
            <v>10-8587</v>
          </cell>
          <cell r="K836" t="str">
            <v>MEM-PRO-010-UTL-CWS-8587</v>
          </cell>
          <cell r="L836" t="str">
            <v>MSS-W TOWER CHEMICAL PUMP</v>
          </cell>
        </row>
        <row r="837">
          <cell r="J837" t="str">
            <v>10-8588</v>
          </cell>
          <cell r="K837" t="str">
            <v>MEM-PRO-010-UTL-CWS-8588</v>
          </cell>
          <cell r="L837" t="str">
            <v>MSS-E TOWER BIOCIDE(BLEACH) PUMP</v>
          </cell>
        </row>
        <row r="838">
          <cell r="J838" t="str">
            <v>10-8589</v>
          </cell>
          <cell r="K838" t="str">
            <v>MEM-PRO-010-UTL-CWS-8589</v>
          </cell>
          <cell r="L838" t="str">
            <v>MSS-E TOWER CHEMICAL PUMP</v>
          </cell>
        </row>
        <row r="839">
          <cell r="J839" t="str">
            <v>10-820</v>
          </cell>
          <cell r="K839" t="str">
            <v>MEM-PRO-010-UTL-IAS-0820</v>
          </cell>
          <cell r="L839" t="str">
            <v>MSS-N PLANT #3 AIR COMPRESSOR 100 HP</v>
          </cell>
        </row>
        <row r="840">
          <cell r="J840" t="str">
            <v>10-890</v>
          </cell>
          <cell r="K840" t="str">
            <v>MEM-PRO-010-UTL-IAS-0890</v>
          </cell>
          <cell r="L840" t="str">
            <v>MSS-N PLANT #4 AIR COMPRESSOR 200 HP</v>
          </cell>
        </row>
        <row r="841">
          <cell r="J841" t="str">
            <v>10-891</v>
          </cell>
          <cell r="K841" t="str">
            <v>MEM-PRO-010-UTL-IAS-0891</v>
          </cell>
          <cell r="L841" t="str">
            <v>MSS-N PLANT #5 AIR COMPRESSOR 150 HP</v>
          </cell>
        </row>
        <row r="842">
          <cell r="J842" t="str">
            <v>10-892</v>
          </cell>
          <cell r="K842" t="str">
            <v>MEM-PRO-010-UTL-IAS-0892</v>
          </cell>
          <cell r="L842" t="str">
            <v>MSS-N PLANT PORTABLE AIR COMP 100 HP</v>
          </cell>
        </row>
        <row r="843">
          <cell r="J843" t="str">
            <v>10-893</v>
          </cell>
          <cell r="K843" t="str">
            <v>MEM-PRO-010-UTL-IAS-0893</v>
          </cell>
          <cell r="L843" t="str">
            <v>MRAL-25 HP AIR COMPRESSOR</v>
          </cell>
        </row>
        <row r="844">
          <cell r="J844" t="str">
            <v>10-1401</v>
          </cell>
          <cell r="K844" t="str">
            <v>MEM-PRO-010-UTL-IAS-1401</v>
          </cell>
          <cell r="L844" t="str">
            <v>MSS-#6 200 HP AIR COMPRESSOR</v>
          </cell>
        </row>
        <row r="845">
          <cell r="J845" t="str">
            <v>10-1402</v>
          </cell>
          <cell r="K845" t="str">
            <v>MEM-PRO-010-UTL-IAS-1402</v>
          </cell>
          <cell r="L845" t="str">
            <v>MSS-AIR RECEIVER FOR #6 AIR COMPRESSOR</v>
          </cell>
        </row>
        <row r="846">
          <cell r="J846" t="str">
            <v>10-2100</v>
          </cell>
          <cell r="K846" t="str">
            <v>MEM-PRO-010-UTL-IAS-2100</v>
          </cell>
          <cell r="L846" t="str">
            <v>MSS-N PLANT #2 AIR COMPRESSOR 125 HP</v>
          </cell>
        </row>
        <row r="847">
          <cell r="J847" t="str">
            <v>10-2105</v>
          </cell>
          <cell r="K847" t="str">
            <v>MEM-PRO-010-UTL-IAS-2105</v>
          </cell>
          <cell r="L847" t="str">
            <v>MSS-N PLANT #1 AIR COMPRESSOR 100 HP</v>
          </cell>
        </row>
        <row r="848">
          <cell r="J848" t="str">
            <v>10-2130</v>
          </cell>
          <cell r="K848" t="str">
            <v>MEM-PRO-010-UTL-IAS-2130</v>
          </cell>
          <cell r="L848" t="str">
            <v>MSS-MN PT #6 AIR RECEIVER TANK</v>
          </cell>
        </row>
        <row r="849">
          <cell r="J849" t="str">
            <v>10-2131</v>
          </cell>
          <cell r="K849" t="str">
            <v>MEM-PRO-010-UTL-IAS-2131</v>
          </cell>
          <cell r="L849" t="str">
            <v>MSS-MN PT #3 AIR RECEIVER TANK</v>
          </cell>
        </row>
        <row r="850">
          <cell r="J850" t="str">
            <v>10-2700</v>
          </cell>
          <cell r="K850" t="str">
            <v>MEM-PRO-010-UTL-IAS-2700</v>
          </cell>
          <cell r="L850" t="str">
            <v>MSS-#8 15 HP AIR COMP - IMC BLDG</v>
          </cell>
        </row>
        <row r="851">
          <cell r="J851" t="str">
            <v>10-2800</v>
          </cell>
          <cell r="K851" t="str">
            <v>MEM-PRO-010-UTL-IAS-2800</v>
          </cell>
          <cell r="L851" t="str">
            <v>MSS-N PLANT COMPRESSED AIR DEMISTER TANK</v>
          </cell>
        </row>
        <row r="852">
          <cell r="J852" t="str">
            <v>10-2805</v>
          </cell>
          <cell r="K852" t="str">
            <v>MEM-PRO-010-UTL-IAS-2805</v>
          </cell>
          <cell r="L852" t="str">
            <v>MSS-N PLANT COMPRESSED AIR PRE-FILTER</v>
          </cell>
        </row>
        <row r="853">
          <cell r="J853" t="str">
            <v>10-2808</v>
          </cell>
          <cell r="K853" t="str">
            <v>MEM-PRO-010-UTL-IAS-2808</v>
          </cell>
          <cell r="L853" t="str">
            <v>MSS-N PLANT AIR DRYER</v>
          </cell>
        </row>
        <row r="854">
          <cell r="J854" t="str">
            <v>10-2809</v>
          </cell>
          <cell r="K854" t="str">
            <v>MEM-PRO-010-UTL-IAS-2809</v>
          </cell>
          <cell r="L854" t="str">
            <v>MSS-NPLANT PURGER AIR BLOWER</v>
          </cell>
        </row>
        <row r="855">
          <cell r="J855" t="str">
            <v>10-2810</v>
          </cell>
          <cell r="K855" t="str">
            <v>MEM-PRO-010-UTL-IAS-2810</v>
          </cell>
          <cell r="L855" t="str">
            <v>MSS-N PLANT REGENERATION AIR HEATER</v>
          </cell>
        </row>
        <row r="856">
          <cell r="J856" t="str">
            <v>10-2812</v>
          </cell>
          <cell r="K856" t="str">
            <v>MEM-PRO-010-UTL-IAS-2812</v>
          </cell>
          <cell r="L856" t="str">
            <v>MSS-N PLANT COMPRESSED AIR AFTER FILTER</v>
          </cell>
        </row>
        <row r="857">
          <cell r="J857" t="str">
            <v>10-2813</v>
          </cell>
          <cell r="K857" t="str">
            <v>MEM-PRO-010-UTL-IAS-2813</v>
          </cell>
          <cell r="L857" t="str">
            <v>MSS-N PLANT COMPRESSED AIR AFTER FILTER</v>
          </cell>
        </row>
        <row r="858">
          <cell r="J858" t="str">
            <v>10-2816</v>
          </cell>
          <cell r="K858" t="str">
            <v>MEM-PRO-010-UTL-IAS-2816</v>
          </cell>
          <cell r="L858" t="str">
            <v>MSS-N PLANT AIR RECEIVER(W OF BOILER CR)</v>
          </cell>
        </row>
        <row r="859">
          <cell r="J859" t="str">
            <v>10-2820</v>
          </cell>
          <cell r="K859" t="str">
            <v>MEM-PRO-010-UTL-IAS-2820</v>
          </cell>
          <cell r="L859" t="str">
            <v>MSS-N PLANT COMPRESSED AIR FLOWMETER</v>
          </cell>
        </row>
        <row r="860">
          <cell r="J860" t="str">
            <v>10-4104</v>
          </cell>
          <cell r="K860" t="str">
            <v>MEM-PRO-010-UTL-IAS-4104</v>
          </cell>
          <cell r="L860" t="str">
            <v>FILTER NON-LUBE MODULE 800 TON</v>
          </cell>
        </row>
        <row r="861">
          <cell r="J861" t="str">
            <v>10-4124</v>
          </cell>
          <cell r="K861" t="str">
            <v>MEM-PRO-010-UTL-IAS-4124</v>
          </cell>
          <cell r="L861" t="str">
            <v>800 TON COMPRESSED AIR TANK</v>
          </cell>
        </row>
        <row r="862">
          <cell r="J862" t="str">
            <v>10-4128</v>
          </cell>
          <cell r="K862" t="str">
            <v>MEM-PRO-010-UTL-IAS-4128</v>
          </cell>
          <cell r="L862" t="str">
            <v>MSP-300 HP REFRIG AIR DRYER PRE-FILTER</v>
          </cell>
        </row>
        <row r="863">
          <cell r="J863" t="str">
            <v>10-4129</v>
          </cell>
          <cell r="K863" t="str">
            <v>MEM-PRO-010-UTL-IAS-4129</v>
          </cell>
          <cell r="L863" t="str">
            <v>MSP-300 HP REF AIR DRYER COALESC FILTER</v>
          </cell>
        </row>
        <row r="864">
          <cell r="J864" t="str">
            <v>10-4130</v>
          </cell>
          <cell r="K864" t="str">
            <v>MEM-PRO-010-UTL-IAS-4130</v>
          </cell>
          <cell r="L864" t="str">
            <v>MSP-300 HP REFRIG AIR DRYER</v>
          </cell>
        </row>
        <row r="865">
          <cell r="J865" t="str">
            <v>10-4131</v>
          </cell>
          <cell r="K865" t="str">
            <v>MEM-PRO-010-UTL-IAS-4131</v>
          </cell>
          <cell r="L865" t="str">
            <v>MSP-300 HP AIR AMPLIFIER</v>
          </cell>
        </row>
        <row r="866">
          <cell r="J866" t="str">
            <v>10-4132</v>
          </cell>
          <cell r="K866" t="str">
            <v>MEM-PRO-010-UTL-IAS-4132</v>
          </cell>
          <cell r="L866" t="str">
            <v>MSP-PCG SEAL A FLTER 1,2,3</v>
          </cell>
        </row>
        <row r="867">
          <cell r="J867" t="str">
            <v>10-4133</v>
          </cell>
          <cell r="K867" t="str">
            <v>MEM-PRO-010-UTL-IAS-4133</v>
          </cell>
          <cell r="L867" t="str">
            <v>MSP-300 HP AIR RECEIVER</v>
          </cell>
        </row>
        <row r="868">
          <cell r="J868" t="str">
            <v>10-4142</v>
          </cell>
          <cell r="K868" t="str">
            <v>MEM-PRO-010-UTL-IAS-4142</v>
          </cell>
          <cell r="L868" t="str">
            <v>MSS-800T 100 HP CTR AIR COMPRESSOR</v>
          </cell>
        </row>
        <row r="869">
          <cell r="J869" t="str">
            <v>10-4175</v>
          </cell>
          <cell r="K869" t="str">
            <v>MEM-PRO-010-UTL-IAS-4175</v>
          </cell>
          <cell r="L869" t="str">
            <v>MSS-DRYER OIL SEPERATOR</v>
          </cell>
        </row>
        <row r="870">
          <cell r="J870" t="str">
            <v>10-4177</v>
          </cell>
          <cell r="K870" t="str">
            <v>MEM-PRO-010-UTL-IAS-4177</v>
          </cell>
          <cell r="L870" t="str">
            <v>MSS-NORTH AIR DRYER PRE FILTER</v>
          </cell>
        </row>
        <row r="871">
          <cell r="J871" t="str">
            <v>10-4178</v>
          </cell>
          <cell r="K871" t="str">
            <v>MEM-PRO-010-UTL-IAS-4178</v>
          </cell>
          <cell r="L871" t="str">
            <v>MSS-SOUTH AIR DRYER PREFILTER</v>
          </cell>
        </row>
        <row r="872">
          <cell r="J872" t="str">
            <v>10-4181</v>
          </cell>
          <cell r="K872" t="str">
            <v>MEM-PRO-010-UTL-IAS-4181</v>
          </cell>
          <cell r="L872" t="str">
            <v>MSS-DESSICANT AIR DRYER</v>
          </cell>
        </row>
        <row r="873">
          <cell r="J873" t="str">
            <v>10-4182</v>
          </cell>
          <cell r="K873" t="str">
            <v>MEM-PRO-010-UTL-IAS-4182</v>
          </cell>
          <cell r="L873" t="str">
            <v>MSS-DESSICANT PURGE AIR BLOWER</v>
          </cell>
        </row>
        <row r="874">
          <cell r="J874" t="str">
            <v>10-4183</v>
          </cell>
          <cell r="K874" t="str">
            <v>MEM-PRO-010-UTL-IAS-4183</v>
          </cell>
          <cell r="L874" t="str">
            <v>MSS-DESSICANT REGENERATON AIR HEATER</v>
          </cell>
        </row>
        <row r="875">
          <cell r="J875" t="str">
            <v>10-4185</v>
          </cell>
          <cell r="K875" t="str">
            <v>MEM-PRO-010-UTL-IAS-4185</v>
          </cell>
          <cell r="L875" t="str">
            <v>MSS-SOUTH AFTER FILTER</v>
          </cell>
        </row>
        <row r="876">
          <cell r="J876" t="str">
            <v>10-4186</v>
          </cell>
          <cell r="K876" t="str">
            <v>MEM-PRO-010-UTL-IAS-4186</v>
          </cell>
          <cell r="L876" t="str">
            <v>MSS-NORTH AFTER FILTER</v>
          </cell>
        </row>
        <row r="877">
          <cell r="J877" t="str">
            <v>10-4500</v>
          </cell>
          <cell r="K877" t="str">
            <v>MEM-PRO-010-UTL-IAS-4500</v>
          </cell>
          <cell r="L877" t="str">
            <v>SOUTH  PLANT REFRIG AIR DRYER</v>
          </cell>
        </row>
        <row r="878">
          <cell r="J878" t="str">
            <v>10-4501</v>
          </cell>
          <cell r="K878" t="str">
            <v>MEM-PRO-010-UTL-IAS-4501</v>
          </cell>
          <cell r="L878" t="str">
            <v>S PLANT REFRIG AIR DRYER S PRE-FILTER</v>
          </cell>
        </row>
        <row r="879">
          <cell r="J879" t="str">
            <v>10-4502</v>
          </cell>
          <cell r="K879" t="str">
            <v>MEM-PRO-010-UTL-IAS-4502</v>
          </cell>
          <cell r="L879" t="str">
            <v>S PLANT REFRIG AIR DRYER N PRE-FILTER</v>
          </cell>
        </row>
        <row r="880">
          <cell r="J880" t="str">
            <v>10-8293</v>
          </cell>
          <cell r="K880" t="str">
            <v>MEM-PRO-010-UTL-IAS-8293</v>
          </cell>
          <cell r="L880" t="str">
            <v>MRAL-COMPRESSOR AIR FILTER</v>
          </cell>
        </row>
        <row r="881">
          <cell r="J881" t="str">
            <v>10-8294</v>
          </cell>
          <cell r="K881" t="str">
            <v>MEM-PRO-010-UTL-IAS-8294</v>
          </cell>
          <cell r="L881" t="str">
            <v>MRAL-COMPRESSOR AIR FILTER</v>
          </cell>
        </row>
        <row r="882">
          <cell r="J882" t="str">
            <v>10-9160</v>
          </cell>
          <cell r="K882" t="str">
            <v>MEM-PRO-010-UTL-IAS-9160</v>
          </cell>
          <cell r="L882" t="str">
            <v>MSS-MN PLT AIR DRYER ZURN HL-40</v>
          </cell>
        </row>
        <row r="883">
          <cell r="J883" t="str">
            <v>10-9174</v>
          </cell>
          <cell r="K883" t="str">
            <v>MEM-PRO-010-UTL-IAS-9174</v>
          </cell>
          <cell r="L883" t="str">
            <v>MSS-2KG PACKAGING WHSE AIR DRYER</v>
          </cell>
        </row>
        <row r="884">
          <cell r="J884" t="str">
            <v>10-1099</v>
          </cell>
          <cell r="K884" t="str">
            <v>MEM-PRO-010-UTL-MOA-1099</v>
          </cell>
          <cell r="L884" t="str">
            <v>MSP CAUSTIC/ ALKY HOUSE TANKS MOAT</v>
          </cell>
        </row>
        <row r="885">
          <cell r="J885" t="str">
            <v>10-1100</v>
          </cell>
          <cell r="K885" t="str">
            <v>MEM-PRO-010-UTL-MOA-1100</v>
          </cell>
          <cell r="L885" t="str">
            <v>ALKALI STORAGE TNK 5130 CONTAINMENT MOAT</v>
          </cell>
        </row>
        <row r="886">
          <cell r="J886" t="str">
            <v>10-4251</v>
          </cell>
          <cell r="K886" t="str">
            <v>MEM-PRO-010-UTL-NPW-4251</v>
          </cell>
          <cell r="L886" t="str">
            <v>MSS-WELL WTR SUPPLY (TO PROCESS) FL-MTR</v>
          </cell>
        </row>
        <row r="887">
          <cell r="J887" t="str">
            <v>10-2493</v>
          </cell>
          <cell r="K887" t="str">
            <v>MEM-PRO-010-UTL-PRW-2493</v>
          </cell>
          <cell r="L887" t="str">
            <v>MSS-MAIN PLT SOUTH 90 DEG WATER TANK</v>
          </cell>
        </row>
        <row r="888">
          <cell r="J888" t="str">
            <v>10-2494</v>
          </cell>
          <cell r="K888" t="str">
            <v>MEM-PRO-010-UTL-PRW-2494</v>
          </cell>
          <cell r="L888" t="str">
            <v>MSS-MAIN PLT NORTH 90 DEG WATER TANK</v>
          </cell>
        </row>
        <row r="889">
          <cell r="J889" t="str">
            <v>10-249401</v>
          </cell>
          <cell r="K889" t="str">
            <v>MEM-PRO-010-UTL-PRW-249401</v>
          </cell>
          <cell r="L889" t="str">
            <v>MSS-MN PLNT N 90 DEG WATER TK LEVEL ELE</v>
          </cell>
        </row>
        <row r="890">
          <cell r="J890" t="str">
            <v>10-2495</v>
          </cell>
          <cell r="K890" t="str">
            <v>MEM-PRO-010-UTL-PRW-2495</v>
          </cell>
          <cell r="L890" t="str">
            <v>MN-PLT STH 90 DEG WTR TK S. SUPPLY PUMP</v>
          </cell>
        </row>
        <row r="891">
          <cell r="J891" t="str">
            <v>10-2496</v>
          </cell>
          <cell r="K891" t="str">
            <v>MEM-PRO-010-UTL-PRW-2496</v>
          </cell>
          <cell r="L891" t="str">
            <v>MSS-MN PLT NORTH 90 DEG WTR TK N PUMP</v>
          </cell>
        </row>
        <row r="892">
          <cell r="J892" t="str">
            <v>10-2497</v>
          </cell>
          <cell r="K892" t="str">
            <v>MEM-PRO-010-UTL-PRW-2497</v>
          </cell>
          <cell r="L892" t="str">
            <v>MSS-MN PLT NORTH 90 DEG WTR TK C PUMP</v>
          </cell>
        </row>
        <row r="893">
          <cell r="J893" t="str">
            <v>10-2499</v>
          </cell>
          <cell r="K893" t="str">
            <v>MEM-PRO-010-UTL-PRW-2499</v>
          </cell>
          <cell r="L893" t="str">
            <v>MSS-MN PT WASHDOWN BOOSTER PUMP</v>
          </cell>
        </row>
        <row r="894">
          <cell r="J894" t="str">
            <v>10-2501</v>
          </cell>
          <cell r="K894" t="str">
            <v>MEM-PRO-010-UTL-PRW-2501</v>
          </cell>
          <cell r="L894" t="str">
            <v>MSS-90 F TANK WATER RETURN FLOWMETER</v>
          </cell>
        </row>
        <row r="895">
          <cell r="J895" t="str">
            <v>10-2502</v>
          </cell>
          <cell r="K895" t="str">
            <v>MEM-PRO-010-UTL-PRW-2502</v>
          </cell>
          <cell r="L895" t="str">
            <v>MSS-90F TK WATR RETURN TEMP ELE</v>
          </cell>
        </row>
        <row r="896">
          <cell r="J896" t="str">
            <v>10-4211</v>
          </cell>
          <cell r="K896" t="str">
            <v>MEM-PRO-010-UTL-PRW-4211</v>
          </cell>
          <cell r="L896" t="str">
            <v>MSP-90 DEG WTR PUMPS PRESSURE ELEMENT</v>
          </cell>
        </row>
        <row r="897">
          <cell r="J897" t="str">
            <v>10-6556</v>
          </cell>
          <cell r="K897" t="str">
            <v>MEM-PRO-010-UTL-PRW-6556</v>
          </cell>
          <cell r="L897" t="str">
            <v>MSS-140 DEG WTR TK SOUTH PUMP</v>
          </cell>
        </row>
        <row r="898">
          <cell r="J898" t="str">
            <v>10-6557</v>
          </cell>
          <cell r="K898" t="str">
            <v>MEM-PRO-010-UTL-PRW-6557</v>
          </cell>
          <cell r="L898" t="str">
            <v>MSS-140 DEG WTR TK NORTH PUMP</v>
          </cell>
        </row>
        <row r="899">
          <cell r="J899" t="str">
            <v>10-6558</v>
          </cell>
          <cell r="K899" t="str">
            <v>MEM-PRO-010-UTL-PRW-6558</v>
          </cell>
          <cell r="L899" t="str">
            <v>MSS-140 DEG WTR TK WASHDOWN HI-P PUMP</v>
          </cell>
        </row>
        <row r="900">
          <cell r="J900" t="str">
            <v>10-6559</v>
          </cell>
          <cell r="K900" t="str">
            <v>MEM-PRO-010-UTL-PRW-6559</v>
          </cell>
          <cell r="L900" t="str">
            <v>MSS-140 DEGREE WATER TANK</v>
          </cell>
        </row>
        <row r="901">
          <cell r="J901" t="str">
            <v>10-1041</v>
          </cell>
          <cell r="K901" t="str">
            <v>MEM-PRO-010-UTL-VAC-1041</v>
          </cell>
          <cell r="L901" t="str">
            <v>MSS-S PLANT FLAKE GRINDING VAC SYSTEM</v>
          </cell>
        </row>
        <row r="902">
          <cell r="J902" t="str">
            <v>10-1043</v>
          </cell>
          <cell r="K902" t="str">
            <v>MEM-PRO-010-UTL-VAC-1043</v>
          </cell>
          <cell r="L902" t="str">
            <v>MSS-S PLANT FLAKE GRINDING VAC SYST RFV</v>
          </cell>
        </row>
        <row r="903">
          <cell r="J903" t="str">
            <v>10-1044</v>
          </cell>
          <cell r="K903" t="str">
            <v>MEM-PRO-010-UTL-VAC-1044</v>
          </cell>
          <cell r="L903" t="str">
            <v>MSS-S PLANT FLAKE GRINDING VAC BLOWER</v>
          </cell>
        </row>
        <row r="904">
          <cell r="J904" t="str">
            <v>10-4067</v>
          </cell>
          <cell r="K904" t="str">
            <v>MEM-PRO-010-WEY-AEQ-4067</v>
          </cell>
          <cell r="L904" t="str">
            <v>MS2P-CIP SUPPLY TO WHEY SW STAT 4799</v>
          </cell>
        </row>
        <row r="905">
          <cell r="J905" t="str">
            <v>10-4069</v>
          </cell>
          <cell r="K905" t="str">
            <v>MEM-PRO-010-WEY-AEQ-4069</v>
          </cell>
          <cell r="L905" t="str">
            <v>MS2P-CIP SUPPLY TIE-IN 3-WAY FLOW VALVE</v>
          </cell>
        </row>
        <row r="906">
          <cell r="J906" t="str">
            <v>10-4658</v>
          </cell>
          <cell r="K906" t="str">
            <v>MEM-PRO-010-WEY-AEQ-4658</v>
          </cell>
          <cell r="L906" t="str">
            <v>MS2P-CIP FV TO WHEY SWITCH STATION 4799</v>
          </cell>
        </row>
        <row r="907">
          <cell r="J907" t="str">
            <v>10-4659</v>
          </cell>
          <cell r="K907" t="str">
            <v>MEM-PRO-010-WEY-AEQ-4659</v>
          </cell>
          <cell r="L907" t="str">
            <v>MS2P-CIP FVTO WHEY WET-IN LIQVERTER 5508</v>
          </cell>
        </row>
        <row r="908">
          <cell r="J908" t="str">
            <v>10-4704</v>
          </cell>
          <cell r="K908" t="str">
            <v>MEM-PRO-010-WEY-AEQ-4704</v>
          </cell>
          <cell r="L908" t="str">
            <v>MS2P-LOW TAS WHEY HOLD TANK AGITATOR</v>
          </cell>
        </row>
        <row r="909">
          <cell r="J909" t="str">
            <v>10-4706</v>
          </cell>
          <cell r="K909" t="str">
            <v>MEM-PRO-010-WEY-AEQ-4706</v>
          </cell>
          <cell r="L909" t="str">
            <v>MS2P-LOW TAS WHEY HOLD TANK</v>
          </cell>
        </row>
        <row r="910">
          <cell r="J910" t="str">
            <v>10-4708</v>
          </cell>
          <cell r="K910" t="str">
            <v>MEM-PRO-010-WEY-AEQ-4708</v>
          </cell>
          <cell r="L910" t="str">
            <v>MS2P-HOLD TANK RECIRCULATION PUMP</v>
          </cell>
        </row>
        <row r="911">
          <cell r="J911" t="str">
            <v>10-4737</v>
          </cell>
          <cell r="K911" t="str">
            <v>MEM-PRO-010-WEY-AEQ-4737</v>
          </cell>
          <cell r="L911" t="str">
            <v>MS2P-CATALASE MIX TANK PUMP</v>
          </cell>
        </row>
        <row r="912">
          <cell r="J912" t="str">
            <v>10-4789</v>
          </cell>
          <cell r="K912" t="str">
            <v>MEM-PRO-010-WEY-AEQ-4789</v>
          </cell>
          <cell r="L912" t="str">
            <v>MS2P-S. CTR #3 WHEY STORAGE TK</v>
          </cell>
        </row>
        <row r="913">
          <cell r="J913" t="str">
            <v>10-4791</v>
          </cell>
          <cell r="K913" t="str">
            <v>MEM-PRO-010-WEY-AEQ-4791</v>
          </cell>
          <cell r="L913" t="str">
            <v>MS2P-#3 CHILL WTR TCV FROM WHEY STOR TK</v>
          </cell>
        </row>
        <row r="914">
          <cell r="J914" t="str">
            <v>10-4793</v>
          </cell>
          <cell r="K914" t="str">
            <v>MEM-PRO-010-WEY-AEQ-4793</v>
          </cell>
          <cell r="L914" t="str">
            <v>MS2P-S. CTR #3 WHEY STOR TK X-FER PUMP</v>
          </cell>
        </row>
        <row r="915">
          <cell r="J915" t="str">
            <v>10-4794</v>
          </cell>
          <cell r="K915" t="str">
            <v>MEM-PRO-010-WEY-AEQ-4794</v>
          </cell>
          <cell r="L915" t="str">
            <v>MS2P-S. #4 WHEY STORAGE TK</v>
          </cell>
        </row>
        <row r="916">
          <cell r="J916" t="str">
            <v>10-4795</v>
          </cell>
          <cell r="K916" t="str">
            <v>MEM-PRO-010-WEY-AEQ-4795</v>
          </cell>
          <cell r="L916" t="str">
            <v>MS2P-S. #4 WHEY STORAGE TK AGITATOR</v>
          </cell>
        </row>
        <row r="917">
          <cell r="J917" t="str">
            <v>10-4798</v>
          </cell>
          <cell r="K917" t="str">
            <v>MEM-PRO-010-WEY-AEQ-4798</v>
          </cell>
          <cell r="L917" t="str">
            <v>MS2P-S. #4 WHEY STOR TK X-FER PUMP</v>
          </cell>
        </row>
        <row r="918">
          <cell r="J918" t="str">
            <v>10-4799</v>
          </cell>
          <cell r="K918" t="str">
            <v>MEM-PRO-010-WEY-AEQ-4799</v>
          </cell>
          <cell r="L918" t="str">
            <v>MS2P-WHEY SWITCH STATION</v>
          </cell>
        </row>
        <row r="919">
          <cell r="J919" t="str">
            <v>10-4570</v>
          </cell>
          <cell r="K919" t="str">
            <v>MEM-PRO-010-XTR-1EX-4570</v>
          </cell>
          <cell r="L919" t="str">
            <v>MSP-1ST EXT TO #4 OR #5 CENTRI 3WAY FV</v>
          </cell>
        </row>
        <row r="920">
          <cell r="J920" t="str">
            <v>10-4571</v>
          </cell>
          <cell r="K920" t="str">
            <v>MEM-PRO-010-XTR-1EX-4571</v>
          </cell>
          <cell r="L920" t="str">
            <v>MSP-1ST OR 2ND EXT TO #4 CENTRI 3WAY FV</v>
          </cell>
        </row>
        <row r="921">
          <cell r="J921" t="str">
            <v>11-3962</v>
          </cell>
          <cell r="K921" t="str">
            <v>MEM-PRO-011-BGY-FCS-3962</v>
          </cell>
          <cell r="L921" t="str">
            <v>MP1-600 BOGEY HH TEMPERATURE X-MTR</v>
          </cell>
        </row>
        <row r="922">
          <cell r="J922" t="str">
            <v>11-4825</v>
          </cell>
          <cell r="K922" t="str">
            <v>MEM-PRO-011-BGY-FCS-4825</v>
          </cell>
          <cell r="L922" t="str">
            <v>MP1-N BOGEY VACUUMIZER</v>
          </cell>
        </row>
        <row r="923">
          <cell r="J923" t="str">
            <v>11-4845</v>
          </cell>
          <cell r="K923" t="str">
            <v>MEM-PRO-011-BGY-FCS-4845</v>
          </cell>
          <cell r="L923" t="str">
            <v>MP1-N BOGEY VACUUMIZER DISCH PUMP</v>
          </cell>
        </row>
        <row r="924">
          <cell r="J924" t="str">
            <v>11-4855</v>
          </cell>
          <cell r="K924" t="str">
            <v>MEM-PRO-011-BGY-FCS-4855</v>
          </cell>
          <cell r="L924" t="str">
            <v>MP1-N BOGEY CONDENSER</v>
          </cell>
        </row>
        <row r="925">
          <cell r="J925" t="str">
            <v>11-4880</v>
          </cell>
          <cell r="K925" t="str">
            <v>MEM-PRO-011-BGY-FCS-4880</v>
          </cell>
          <cell r="L925" t="str">
            <v>MP1-N BOGEY CONDENSER DISCH PUMP</v>
          </cell>
        </row>
        <row r="926">
          <cell r="J926" t="str">
            <v>11-4890</v>
          </cell>
          <cell r="K926" t="str">
            <v>MEM-PRO-011-BGY-FCS-4890</v>
          </cell>
          <cell r="L926" t="str">
            <v>BOGEY VACUUM PUMP</v>
          </cell>
        </row>
        <row r="927">
          <cell r="J927" t="str">
            <v>11-3964</v>
          </cell>
          <cell r="K927" t="str">
            <v>MEM-PRO-011-BGY-TIL-3964</v>
          </cell>
          <cell r="L927" t="str">
            <v>MP1-N VACUUMIZER TIMELINE</v>
          </cell>
        </row>
        <row r="928">
          <cell r="J928" t="str">
            <v>11-4790</v>
          </cell>
          <cell r="K928" t="str">
            <v>MEM-PRO-011-BGY-TIL-4790</v>
          </cell>
          <cell r="L928" t="str">
            <v>MP1-N BOGEY HYDROHEATER</v>
          </cell>
        </row>
        <row r="929">
          <cell r="J929" t="str">
            <v>11-1190</v>
          </cell>
          <cell r="K929" t="str">
            <v>MEM-PRO-011-BLD-AHU-1190</v>
          </cell>
          <cell r="L929" t="str">
            <v>MP1 DRYER TOWER 1ST FLOOR TEMPERATURE</v>
          </cell>
        </row>
        <row r="930">
          <cell r="J930" t="str">
            <v>11-1191</v>
          </cell>
          <cell r="K930" t="str">
            <v>MEM-PRO-011-BLD-AHU-1191</v>
          </cell>
          <cell r="L930" t="str">
            <v>MP1 DRYER TOWER 2ND FLOOR TEMPERATURE</v>
          </cell>
        </row>
        <row r="931">
          <cell r="J931" t="str">
            <v>11-1192</v>
          </cell>
          <cell r="K931" t="str">
            <v>MEM-PRO-011-BLD-AHU-1192</v>
          </cell>
          <cell r="L931" t="str">
            <v>MP1 DRYER TOWER TOP FLOOR TEMP ELEMENT</v>
          </cell>
        </row>
        <row r="932">
          <cell r="J932" t="str">
            <v>11-9051</v>
          </cell>
          <cell r="K932" t="str">
            <v>MEM-PRO-011-BLD-AHU-9051</v>
          </cell>
          <cell r="L932" t="str">
            <v>MP1 - SPRAY TOWER - MCC HVAC</v>
          </cell>
        </row>
        <row r="933">
          <cell r="J933" t="str">
            <v>11-9052</v>
          </cell>
          <cell r="K933" t="str">
            <v>MEM-PRO-011-BLD-AHU-9052</v>
          </cell>
          <cell r="L933" t="str">
            <v>MP1 - SPRAY TOWER - MCC SOUTH HVAC</v>
          </cell>
        </row>
        <row r="934">
          <cell r="J934" t="str">
            <v>11-9055</v>
          </cell>
          <cell r="K934" t="str">
            <v>MEM-PRO-011-BLD-AHU-9055</v>
          </cell>
          <cell r="L934" t="str">
            <v>MP1-TOWER BOTTOM UNIT HEATER</v>
          </cell>
        </row>
        <row r="935">
          <cell r="J935" t="str">
            <v>11-9070</v>
          </cell>
          <cell r="K935" t="str">
            <v>MEM-PRO-011-BLD-AHU-9070</v>
          </cell>
          <cell r="L935" t="str">
            <v>MP1 DRYER CONTROL ROOM AC UNIT</v>
          </cell>
        </row>
        <row r="936">
          <cell r="J936" t="str">
            <v>11-9088</v>
          </cell>
          <cell r="K936" t="str">
            <v>MEM-PRO-011-BLD-AHU-9088</v>
          </cell>
          <cell r="L936" t="str">
            <v>Alpha HVAC 3Ton Water Source HP</v>
          </cell>
        </row>
        <row r="937">
          <cell r="J937" t="str">
            <v>11-9089</v>
          </cell>
          <cell r="K937" t="str">
            <v>MEM-PRO-011-BLD-AHU-9089</v>
          </cell>
          <cell r="L937" t="str">
            <v>Alpha MCC 5Ton HVAC Water HP</v>
          </cell>
        </row>
        <row r="938">
          <cell r="J938" t="str">
            <v>11-9092</v>
          </cell>
          <cell r="K938" t="str">
            <v>MEM-PRO-011-BLD-AHU-9092</v>
          </cell>
          <cell r="L938" t="str">
            <v>ALPHA-CONTROL ROOM UNIT</v>
          </cell>
        </row>
        <row r="939">
          <cell r="J939" t="str">
            <v>11-9122</v>
          </cell>
          <cell r="K939" t="str">
            <v>MEM-PRO-011-BLD-AHU-9122</v>
          </cell>
          <cell r="L939" t="str">
            <v>MP1-P1 BAG ROOM / CPR - 2KG - ROOF</v>
          </cell>
        </row>
        <row r="940">
          <cell r="J940" t="str">
            <v>11-9330</v>
          </cell>
          <cell r="K940" t="str">
            <v>MEM-PRO-011-BLD-AHU-9330</v>
          </cell>
          <cell r="L940" t="str">
            <v>P1/P3 CIP I/O ROOM HEAT PUMP</v>
          </cell>
        </row>
        <row r="941">
          <cell r="J941" t="str">
            <v>11-1290</v>
          </cell>
          <cell r="K941" t="str">
            <v>MEM-PRO-011-BLD-HOI-1290</v>
          </cell>
          <cell r="L941" t="str">
            <v>MP1-PKG. TOWER EQUIPMENT HOIST</v>
          </cell>
        </row>
        <row r="942">
          <cell r="J942" t="str">
            <v>11-4188</v>
          </cell>
          <cell r="K942" t="str">
            <v>MEM-PRO-011-BLD-HOI-4188</v>
          </cell>
          <cell r="L942" t="str">
            <v>MP1-DESLUDGER HOIST - MEP 5722</v>
          </cell>
        </row>
        <row r="943">
          <cell r="J943" t="str">
            <v>11-4189</v>
          </cell>
          <cell r="K943" t="str">
            <v>MEM-PRO-011-BLD-HOI-4189</v>
          </cell>
          <cell r="L943" t="str">
            <v>MP1-CENTRIFUGE HOIST - MEP 5722</v>
          </cell>
        </row>
        <row r="944">
          <cell r="J944" t="str">
            <v>11-5536</v>
          </cell>
          <cell r="K944" t="str">
            <v>MEM-PRO-011-BLD-HOI-5536</v>
          </cell>
          <cell r="L944" t="str">
            <v>HSB HOIST</v>
          </cell>
        </row>
        <row r="945">
          <cell r="J945" t="str">
            <v>11-9119</v>
          </cell>
          <cell r="K945" t="str">
            <v>MEM-PRO-011-BLD-HOI-9119</v>
          </cell>
          <cell r="L945" t="str">
            <v>MP1-SPRAY DRYER TOWER ELEVATOR/MANLIFT</v>
          </cell>
        </row>
        <row r="946">
          <cell r="J946" t="str">
            <v>11-9021</v>
          </cell>
          <cell r="K946" t="str">
            <v>MEM-PRO-011-BLD-OFF-9021</v>
          </cell>
          <cell r="L946" t="str">
            <v>MP1 - SPRAY DRIER OPERATOR CONTROL ROOM</v>
          </cell>
        </row>
        <row r="947">
          <cell r="J947" t="str">
            <v>11-9120</v>
          </cell>
          <cell r="K947" t="str">
            <v>MEM-PRO-011-BLD-OFF-9120</v>
          </cell>
          <cell r="L947" t="str">
            <v>MP1-P1 CURD CONTROL ROOM UNIT</v>
          </cell>
        </row>
        <row r="948">
          <cell r="J948" t="str">
            <v>11-1099</v>
          </cell>
          <cell r="K948" t="str">
            <v>MEM-PRO-011-BLD-PPA-1099</v>
          </cell>
          <cell r="L948" t="str">
            <v>P1 CHEMICAL ROOM MOAT</v>
          </cell>
        </row>
        <row r="949">
          <cell r="J949" t="str">
            <v>11-1325</v>
          </cell>
          <cell r="K949" t="str">
            <v>MEM-PRO-011-BLD-PPA-1325</v>
          </cell>
          <cell r="L949" t="str">
            <v>MSS-P1 CHEM ROOM SUMP PUMP</v>
          </cell>
        </row>
        <row r="950">
          <cell r="J950" t="str">
            <v>11-3968</v>
          </cell>
          <cell r="K950" t="str">
            <v>MEM-PRO-011-BLD-PPA-3968</v>
          </cell>
          <cell r="L950" t="str">
            <v>MP1-CHILL TANK SWITCH STATION</v>
          </cell>
        </row>
        <row r="951">
          <cell r="J951" t="str">
            <v>11-3969</v>
          </cell>
          <cell r="K951" t="str">
            <v>MEM-PRO-011-BLD-PPA-3969</v>
          </cell>
          <cell r="L951" t="str">
            <v>MP1-SSMG SWITCH STATION</v>
          </cell>
        </row>
        <row r="952">
          <cell r="J952" t="str">
            <v>11-3970</v>
          </cell>
          <cell r="K952" t="str">
            <v>MEM-PRO-011-BLD-PPA-3970</v>
          </cell>
          <cell r="L952" t="str">
            <v>MP1-DRYER CONTROL RM SWITCH STATION</v>
          </cell>
        </row>
        <row r="953">
          <cell r="J953" t="str">
            <v>11-341</v>
          </cell>
          <cell r="K953" t="str">
            <v>MEM-PRO-011-CHL-CCS-0341</v>
          </cell>
          <cell r="L953" t="str">
            <v>MP1-#1 CHILL TANK DISCHARGE PUMP</v>
          </cell>
        </row>
        <row r="954">
          <cell r="J954" t="str">
            <v>11-4595</v>
          </cell>
          <cell r="K954" t="str">
            <v>MEM-PRO-011-CHL-CCS-4595</v>
          </cell>
          <cell r="L954" t="str">
            <v>MP1-#2 CHILL TANK</v>
          </cell>
        </row>
        <row r="955">
          <cell r="J955" t="str">
            <v>11-4596</v>
          </cell>
          <cell r="K955" t="str">
            <v>MEM-PRO-011-CHL-CCS-4596</v>
          </cell>
          <cell r="L955" t="str">
            <v>MP1-#1 CHILL TANK</v>
          </cell>
        </row>
        <row r="956">
          <cell r="J956" t="str">
            <v>11-4600</v>
          </cell>
          <cell r="K956" t="str">
            <v>MEM-PRO-011-CHL-CCS-4600</v>
          </cell>
          <cell r="L956" t="str">
            <v>MP1-#2 CHILL TANK AGITATOR</v>
          </cell>
        </row>
        <row r="957">
          <cell r="J957" t="str">
            <v>11-4601</v>
          </cell>
          <cell r="K957" t="str">
            <v>MEM-PRO-011-CHL-CCS-4601</v>
          </cell>
          <cell r="L957" t="str">
            <v>MP1-#1 CHILL TANK AGITATOR</v>
          </cell>
        </row>
        <row r="958">
          <cell r="J958" t="str">
            <v>11-4615</v>
          </cell>
          <cell r="K958" t="str">
            <v>MEM-PRO-011-CHL-CCS-4615</v>
          </cell>
          <cell r="L958" t="str">
            <v>MP1-#2 CHILL TANK DISCHARGE PUMP</v>
          </cell>
        </row>
        <row r="959">
          <cell r="J959" t="str">
            <v>11-4580</v>
          </cell>
          <cell r="K959" t="str">
            <v>MEM-PRO-011-CHL-CUC-4580</v>
          </cell>
          <cell r="L959" t="str">
            <v>MP1-TRIPLE TUBE (WELL H20)</v>
          </cell>
        </row>
        <row r="960">
          <cell r="J960" t="str">
            <v>11-4585</v>
          </cell>
          <cell r="K960" t="str">
            <v>MEM-PRO-011-CHL-CUC-4585</v>
          </cell>
          <cell r="L960" t="str">
            <v>MP1-TRIPLE-TUBE CURD TEMP ELEMENT</v>
          </cell>
        </row>
        <row r="961">
          <cell r="J961" t="str">
            <v>11-3943</v>
          </cell>
          <cell r="K961" t="str">
            <v>MEM-PRO-011-CIP-CAC-3943</v>
          </cell>
          <cell r="L961" t="str">
            <v>MP1-CIP 90 DEG WTR BLOCK VALVE</v>
          </cell>
        </row>
        <row r="962">
          <cell r="J962" t="str">
            <v>11-3944</v>
          </cell>
          <cell r="K962" t="str">
            <v>MEM-PRO-011-CIP-CAC-3944</v>
          </cell>
          <cell r="L962" t="str">
            <v>MP1-CIP PUMP DISCH RECYCLE DUMP VLV</v>
          </cell>
        </row>
        <row r="963">
          <cell r="J963" t="str">
            <v>11-3945</v>
          </cell>
          <cell r="K963" t="str">
            <v>MEM-PRO-011-CIP-CAC-3945</v>
          </cell>
          <cell r="L963" t="str">
            <v>MP1-CIP SUPPLY TO PRECOND BLOCK VLV</v>
          </cell>
        </row>
        <row r="964">
          <cell r="J964" t="str">
            <v>11-3981</v>
          </cell>
          <cell r="K964" t="str">
            <v>MEM-PRO-011-CIP-CAC-3981</v>
          </cell>
          <cell r="L964" t="str">
            <v>MP1-CHILL TANKS CIP SUPPLY DUMP VALVE</v>
          </cell>
        </row>
        <row r="965">
          <cell r="J965" t="str">
            <v>11-3986</v>
          </cell>
          <cell r="K965" t="str">
            <v>MEM-PRO-011-CIP-CAC-3986</v>
          </cell>
          <cell r="L965" t="str">
            <v>MP1-CHILL TANKS CIP SUPPLY BLOCK VLV</v>
          </cell>
        </row>
        <row r="966">
          <cell r="J966" t="str">
            <v>11-4150</v>
          </cell>
          <cell r="K966" t="str">
            <v>MEM-PRO-011-CIP-CAC-4150</v>
          </cell>
          <cell r="L966" t="str">
            <v>MP1-ISOLATE WET-IN TUBE CIP SUPPLY VALVE</v>
          </cell>
        </row>
        <row r="967">
          <cell r="J967" t="str">
            <v>11-4166</v>
          </cell>
          <cell r="K967" t="str">
            <v>MEM-PRO-011-CIP-CAC-4166</v>
          </cell>
          <cell r="L967" t="str">
            <v>MP1-P5000 CIP RETURN TO SEWER VALVE</v>
          </cell>
        </row>
        <row r="968">
          <cell r="J968" t="str">
            <v>11-4559</v>
          </cell>
          <cell r="K968" t="str">
            <v>MEM-PRO-011-CIP-CAC-4559</v>
          </cell>
          <cell r="L968" t="str">
            <v>MP1-CENTRIFUGE PROD POT CIP DIVERT VALV</v>
          </cell>
        </row>
        <row r="969">
          <cell r="J969" t="str">
            <v>11-4606</v>
          </cell>
          <cell r="K969" t="str">
            <v>MEM-PRO-011-CIP-CAC-4606</v>
          </cell>
          <cell r="L969" t="str">
            <v>MP1-#2 CHILL TANK CIP SUPPLY</v>
          </cell>
        </row>
        <row r="970">
          <cell r="J970" t="str">
            <v>11-4607</v>
          </cell>
          <cell r="K970" t="str">
            <v>MEM-PRO-011-CIP-CAC-4607</v>
          </cell>
          <cell r="L970" t="str">
            <v>MP1-#1 CHILL TANK CIP SUPPLY</v>
          </cell>
        </row>
        <row r="971">
          <cell r="J971" t="str">
            <v>11-3951</v>
          </cell>
          <cell r="K971" t="str">
            <v>MEM-PRO-011-CIP-DAC-3951</v>
          </cell>
          <cell r="L971" t="str">
            <v>MP1-DRYER CIP RETURN DIVERT VLV TO SANI</v>
          </cell>
        </row>
        <row r="972">
          <cell r="J972" t="str">
            <v>11-3952</v>
          </cell>
          <cell r="K972" t="str">
            <v>MEM-PRO-011-CIP-DAC-3952</v>
          </cell>
          <cell r="L972" t="str">
            <v>MP1-DRYER CIP RETURN DIVERT VLV TO SANI</v>
          </cell>
        </row>
        <row r="973">
          <cell r="J973" t="str">
            <v>11-3953</v>
          </cell>
          <cell r="K973" t="str">
            <v>MEM-PRO-011-CIP-DAC-3953</v>
          </cell>
          <cell r="L973" t="str">
            <v>MP1-DRYER CIP RETURN DIVERT VLV TO CIP</v>
          </cell>
        </row>
        <row r="974">
          <cell r="J974" t="str">
            <v>11-4602</v>
          </cell>
          <cell r="K974" t="str">
            <v>MEM-PRO-011-CIP-DAC-4602</v>
          </cell>
          <cell r="L974" t="str">
            <v>MP1-#2 CHILL TANK CIP RETURN VALV SV-624</v>
          </cell>
        </row>
        <row r="975">
          <cell r="J975" t="str">
            <v>11-4603</v>
          </cell>
          <cell r="K975" t="str">
            <v>MEM-PRO-011-CIP-DAC-4603</v>
          </cell>
          <cell r="L975" t="str">
            <v>MP1-#1 CHILL TANK CIP RETURN VALV SV-740</v>
          </cell>
        </row>
        <row r="976">
          <cell r="J976" t="str">
            <v>11-4605</v>
          </cell>
          <cell r="K976" t="str">
            <v>MEM-PRO-011-CIP-DAC-4605</v>
          </cell>
          <cell r="L976" t="str">
            <v>MP1-CHILL TANKS CIP RETURN PUMP</v>
          </cell>
        </row>
        <row r="977">
          <cell r="J977" t="str">
            <v>11-4621</v>
          </cell>
          <cell r="K977" t="str">
            <v>MEM-PRO-011-CIP-DAC-4621</v>
          </cell>
          <cell r="L977" t="str">
            <v>MP1-IDN CIP SUPPLY VALVE</v>
          </cell>
        </row>
        <row r="978">
          <cell r="J978" t="str">
            <v>11-4622</v>
          </cell>
          <cell r="K978" t="str">
            <v>MEM-PRO-011-CIP-DAC-4622</v>
          </cell>
          <cell r="L978" t="str">
            <v>MP1-NEUT TK CIP SUPPLY VALVE SV-721</v>
          </cell>
        </row>
        <row r="979">
          <cell r="J979" t="str">
            <v>11-4684</v>
          </cell>
          <cell r="K979" t="str">
            <v>MEM-PRO-011-CIP-DAC-4684</v>
          </cell>
          <cell r="L979" t="str">
            <v>MP1-NEUTRAL TANK CIP RETURN VLV SV-627</v>
          </cell>
        </row>
        <row r="980">
          <cell r="J980" t="str">
            <v>11-4685</v>
          </cell>
          <cell r="K980" t="str">
            <v>MEM-PRO-011-CIP-DAC-4685</v>
          </cell>
          <cell r="L980" t="str">
            <v>MP1-NEUTRAL TANK CIP RETURN PUMP</v>
          </cell>
        </row>
        <row r="981">
          <cell r="J981" t="str">
            <v>11-4770</v>
          </cell>
          <cell r="K981" t="str">
            <v>MEM-PRO-011-CIP-DAC-4770</v>
          </cell>
          <cell r="L981" t="str">
            <v>MP1-NEUTRAL TK CAUSTIC ADD CONTROL VLV</v>
          </cell>
        </row>
        <row r="982">
          <cell r="J982" t="str">
            <v>11-4771</v>
          </cell>
          <cell r="K982" t="str">
            <v>MEM-PRO-011-CIP-DAC-4771</v>
          </cell>
          <cell r="L982" t="str">
            <v>MP1-NEUTRAL TK CAUSTIC ADDITION REGULATO</v>
          </cell>
        </row>
        <row r="983">
          <cell r="J983" t="str">
            <v>11-4772</v>
          </cell>
          <cell r="K983" t="str">
            <v>MEM-PRO-011-CIP-DAC-4772</v>
          </cell>
          <cell r="L983" t="str">
            <v>MP1-NEUTRAL TK CAUSIC ADD BLCK VL SV-727</v>
          </cell>
        </row>
        <row r="984">
          <cell r="J984" t="str">
            <v>11-4773</v>
          </cell>
          <cell r="K984" t="str">
            <v>MEM-PRO-011-CIP-DAC-4773</v>
          </cell>
          <cell r="L984" t="str">
            <v>MP1-NEUTRAL TK CAUSTIC ADDITION MAG-FLOW</v>
          </cell>
        </row>
        <row r="985">
          <cell r="J985" t="str">
            <v>11-4824</v>
          </cell>
          <cell r="K985" t="str">
            <v>MEM-PRO-011-CIP-DAC-4824</v>
          </cell>
          <cell r="L985" t="str">
            <v>MP1 N. VACUUMIZER CIP FLOW #1</v>
          </cell>
        </row>
        <row r="986">
          <cell r="J986" t="str">
            <v>11-4920</v>
          </cell>
          <cell r="K986" t="str">
            <v>MEM-PRO-011-CIP-DAC-4920</v>
          </cell>
          <cell r="L986" t="str">
            <v>MP1-SSMG EXCESS CIP RETURN VLV SV-723</v>
          </cell>
        </row>
        <row r="987">
          <cell r="J987" t="str">
            <v>11-5600</v>
          </cell>
          <cell r="K987" t="str">
            <v>MEM-PRO-011-CIP-MAC-5600</v>
          </cell>
          <cell r="L987" t="str">
            <v>PROCESS WATER TO CHEMICAL ( SHOT TANK)</v>
          </cell>
        </row>
        <row r="988">
          <cell r="J988" t="str">
            <v>11-5601</v>
          </cell>
          <cell r="K988" t="str">
            <v>MEM-PRO-011-CIP-MAC-5601</v>
          </cell>
          <cell r="L988" t="str">
            <v>MP1 MEMBRANE AREA CIP ENZYME PUMP</v>
          </cell>
        </row>
        <row r="989">
          <cell r="J989" t="str">
            <v>11-5602</v>
          </cell>
          <cell r="K989" t="str">
            <v>MEM-PRO-011-CIP-MAC-5602</v>
          </cell>
          <cell r="L989" t="str">
            <v>MP1 MEMBRANE AREA CIP ALKALINE PUMP</v>
          </cell>
        </row>
        <row r="990">
          <cell r="J990" t="str">
            <v>11-5603</v>
          </cell>
          <cell r="K990" t="str">
            <v>MEM-PRO-011-CIP-MAC-5603</v>
          </cell>
          <cell r="L990" t="str">
            <v>MP1 MEMBRANE AREA CIP EXTRACT ACID PUMP</v>
          </cell>
        </row>
        <row r="991">
          <cell r="J991" t="str">
            <v>11-5604</v>
          </cell>
          <cell r="K991" t="str">
            <v>MEM-PRO-011-CIP-MAC-5604</v>
          </cell>
          <cell r="L991" t="str">
            <v>MP1 MEMBRANE AREA CIP PRESERVATIVE PUMP</v>
          </cell>
        </row>
        <row r="992">
          <cell r="J992" t="str">
            <v>11-5607</v>
          </cell>
          <cell r="K992" t="str">
            <v>MEM-PRO-011-CIP-MAC-5607</v>
          </cell>
          <cell r="L992" t="str">
            <v>MP1 MEMBRANE AREA CIP CHEMICAL SHOT TAN</v>
          </cell>
        </row>
        <row r="993">
          <cell r="J993" t="str">
            <v>11-5608</v>
          </cell>
          <cell r="K993" t="str">
            <v>MEM-PRO-011-CIP-MAC-5608</v>
          </cell>
          <cell r="L993" t="str">
            <v>MMDU CHEMICAL (SHOT) TANK LOAD CELL</v>
          </cell>
        </row>
        <row r="994">
          <cell r="J994" t="str">
            <v>11-5609</v>
          </cell>
          <cell r="K994" t="str">
            <v>MEM-PRO-011-CIP-MAC-5609</v>
          </cell>
          <cell r="L994" t="str">
            <v>MMDU SHOT TANK DISCHARGE BLOCK VLV FV</v>
          </cell>
        </row>
        <row r="995">
          <cell r="J995" t="str">
            <v>11-3946</v>
          </cell>
          <cell r="K995" t="str">
            <v>MEM-PRO-011-CIP-SAC-3946</v>
          </cell>
          <cell r="L995" t="str">
            <v>MP1-CIP SUPPLY DIVERTER VALVE</v>
          </cell>
        </row>
        <row r="996">
          <cell r="J996" t="str">
            <v>11-3947</v>
          </cell>
          <cell r="K996" t="str">
            <v>MEM-PRO-011-CIP-SAC-3947</v>
          </cell>
          <cell r="L996" t="str">
            <v>MP1-CIP SUPPLY TO CHILL TK BLOCK VLV</v>
          </cell>
        </row>
        <row r="997">
          <cell r="J997" t="str">
            <v>11-3948</v>
          </cell>
          <cell r="K997" t="str">
            <v>MEM-PRO-011-CIP-SAC-3948</v>
          </cell>
          <cell r="L997" t="str">
            <v>MP1-SANI RINSE TK WELL WTR BLOCK VLV</v>
          </cell>
        </row>
        <row r="998">
          <cell r="J998" t="str">
            <v>11-3949</v>
          </cell>
          <cell r="K998" t="str">
            <v>MEM-PRO-011-CIP-SAC-3949</v>
          </cell>
          <cell r="L998" t="str">
            <v>MP1-CIP CAUS TK WELL WTR BLOCK VLV</v>
          </cell>
        </row>
        <row r="999">
          <cell r="J999" t="str">
            <v>11-3950</v>
          </cell>
          <cell r="K999" t="str">
            <v>MEM-PRO-011-CIP-SAC-3950</v>
          </cell>
          <cell r="L999" t="str">
            <v>MP1-CIP RETURN WELL WTR BLOCK VLV</v>
          </cell>
        </row>
        <row r="1000">
          <cell r="J1000" t="str">
            <v>11-4547</v>
          </cell>
          <cell r="K1000" t="str">
            <v>MEM-PRO-011-CIP-SAC-4547</v>
          </cell>
          <cell r="L1000" t="str">
            <v>P1 SHARPLES HEAT EXCHANGER CIP RETURN</v>
          </cell>
        </row>
        <row r="1001">
          <cell r="J1001" t="str">
            <v>11-5000</v>
          </cell>
          <cell r="K1001" t="str">
            <v>MEM-PRO-011-CIP-SAC-5000</v>
          </cell>
          <cell r="L1001" t="str">
            <v>MP1-CIP CAUSTIC TANK</v>
          </cell>
        </row>
        <row r="1002">
          <cell r="J1002" t="str">
            <v>11-5001</v>
          </cell>
          <cell r="K1002" t="str">
            <v>MEM-PRO-011-CIP-SAC-5001</v>
          </cell>
          <cell r="L1002" t="str">
            <v>MP1-CIP CAUSTIC TANK MAG FMETER</v>
          </cell>
        </row>
        <row r="1003">
          <cell r="J1003" t="str">
            <v>11-5002</v>
          </cell>
          <cell r="K1003" t="str">
            <v>MEM-PRO-011-CIP-SAC-5002</v>
          </cell>
          <cell r="L1003" t="str">
            <v>MP1-CIP CAUSTIC TANK TEMP TRANSMITTER</v>
          </cell>
        </row>
        <row r="1004">
          <cell r="J1004" t="str">
            <v>11-5003</v>
          </cell>
          <cell r="K1004" t="str">
            <v>MEM-PRO-011-CIP-SAC-5003</v>
          </cell>
          <cell r="L1004" t="str">
            <v>MP1-CIP CAUSTIC TANK LEVEL X-MTR</v>
          </cell>
        </row>
        <row r="1005">
          <cell r="J1005" t="str">
            <v>11-5004</v>
          </cell>
          <cell r="K1005" t="str">
            <v>MEM-PRO-011-CIP-SAC-5004</v>
          </cell>
          <cell r="L1005" t="str">
            <v>MP1-CIP CAUSTIC ADD BLOCK VALVE SV-802</v>
          </cell>
        </row>
        <row r="1006">
          <cell r="J1006" t="str">
            <v>11-5005</v>
          </cell>
          <cell r="K1006" t="str">
            <v>MEM-PRO-011-CIP-SAC-5005</v>
          </cell>
          <cell r="L1006" t="str">
            <v>MP1-CIP CAUSTIC TANK AGITATOR</v>
          </cell>
        </row>
        <row r="1007">
          <cell r="J1007" t="str">
            <v>11-5006</v>
          </cell>
          <cell r="K1007" t="str">
            <v>MEM-PRO-011-CIP-SAC-5006</v>
          </cell>
          <cell r="L1007" t="str">
            <v>MP1-CIP CAUSTIC TANK DISCH VALVE SV-803</v>
          </cell>
        </row>
        <row r="1008">
          <cell r="J1008" t="str">
            <v>11-5007</v>
          </cell>
          <cell r="K1008" t="str">
            <v>MEM-PRO-011-CIP-SAC-5007</v>
          </cell>
          <cell r="L1008" t="str">
            <v>MP1-CIP SUPPLY PUMP</v>
          </cell>
        </row>
        <row r="1009">
          <cell r="J1009" t="str">
            <v>11-5013</v>
          </cell>
          <cell r="K1009" t="str">
            <v>MEM-PRO-011-CIP-SAC-5013</v>
          </cell>
          <cell r="L1009" t="str">
            <v>MP1-CIP CAUSTIC TK STM SPARGE BLCK VLV</v>
          </cell>
        </row>
        <row r="1010">
          <cell r="J1010" t="str">
            <v>11-5015</v>
          </cell>
          <cell r="K1010" t="str">
            <v>MEM-PRO-011-CIP-SAC-5015</v>
          </cell>
          <cell r="L1010" t="str">
            <v>MP1-CIP CAUSTIC TANK STEAM SPRGERS</v>
          </cell>
        </row>
        <row r="1011">
          <cell r="J1011" t="str">
            <v>11-5016</v>
          </cell>
          <cell r="K1011" t="str">
            <v>MEM-PRO-011-CIP-SAC-5016</v>
          </cell>
          <cell r="L1011" t="str">
            <v>CIP SUPPLY PUMP FLOWMETER</v>
          </cell>
        </row>
        <row r="1012">
          <cell r="J1012" t="str">
            <v>11-5017</v>
          </cell>
          <cell r="K1012" t="str">
            <v>MEM-PRO-011-CIP-SAC-5017</v>
          </cell>
          <cell r="L1012" t="str">
            <v>CIP CAUSTIC TK CONDUCTVTY LOOP PUMP</v>
          </cell>
        </row>
        <row r="1013">
          <cell r="J1013" t="str">
            <v>11-5020</v>
          </cell>
          <cell r="K1013" t="str">
            <v>MEM-PRO-011-CIP-SAC-5020</v>
          </cell>
          <cell r="L1013" t="str">
            <v>MP1-CIP DILUTE SANITIZER TANK (P1)</v>
          </cell>
        </row>
        <row r="1014">
          <cell r="J1014" t="str">
            <v>11-5021</v>
          </cell>
          <cell r="K1014" t="str">
            <v>MEM-PRO-011-CIP-SAC-5021</v>
          </cell>
          <cell r="L1014" t="str">
            <v>MP1-SANITIZER/RINSE TK LEVEL X-MTR</v>
          </cell>
        </row>
        <row r="1015">
          <cell r="J1015" t="str">
            <v>11-5022</v>
          </cell>
          <cell r="K1015" t="str">
            <v>MEM-PRO-011-CIP-SAC-5022</v>
          </cell>
          <cell r="L1015" t="str">
            <v>MP1-SANITIZE TANK NORTH AGITATOR</v>
          </cell>
        </row>
        <row r="1016">
          <cell r="J1016" t="str">
            <v>11-5023</v>
          </cell>
          <cell r="K1016" t="str">
            <v>MEM-PRO-011-CIP-SAC-5023</v>
          </cell>
          <cell r="L1016" t="str">
            <v>MP1-SANITIZE TANK DISCHARGE VALVE</v>
          </cell>
        </row>
        <row r="1017">
          <cell r="J1017" t="str">
            <v>11-5028</v>
          </cell>
          <cell r="K1017" t="str">
            <v>MEM-PRO-011-CIP-SAC-5028</v>
          </cell>
          <cell r="L1017" t="str">
            <v>MP1-SANITIZE TANK 140 DEG. WATER DIVERT</v>
          </cell>
        </row>
        <row r="1018">
          <cell r="J1018" t="str">
            <v>11-5029</v>
          </cell>
          <cell r="K1018" t="str">
            <v>MEM-PRO-011-CIP-SAC-5029</v>
          </cell>
          <cell r="L1018" t="str">
            <v>MP1-SANITIZE TANK STEAM FLOW CTROL VALVE</v>
          </cell>
        </row>
        <row r="1019">
          <cell r="J1019" t="str">
            <v>11-5030</v>
          </cell>
          <cell r="K1019" t="str">
            <v>MEM-PRO-011-CIP-SAC-5030</v>
          </cell>
          <cell r="L1019" t="str">
            <v>MP1-SANITIZE TANK SOUTH AGITATOR</v>
          </cell>
        </row>
        <row r="1020">
          <cell r="J1020" t="str">
            <v>11-5035</v>
          </cell>
          <cell r="K1020" t="str">
            <v>MEM-PRO-011-CIP-SAC-5035</v>
          </cell>
          <cell r="L1020" t="str">
            <v>MP1-140 DEG. WATER BLOCK VALVE</v>
          </cell>
        </row>
        <row r="1021">
          <cell r="J1021" t="str">
            <v>11-5037</v>
          </cell>
          <cell r="K1021" t="str">
            <v>MEM-PRO-011-CIP-SAC-5037</v>
          </cell>
          <cell r="L1021" t="str">
            <v>MP1-140 DEG. WATER DIVERT VALVE</v>
          </cell>
        </row>
        <row r="1022">
          <cell r="J1022" t="str">
            <v>11-5041</v>
          </cell>
          <cell r="K1022" t="str">
            <v>MEM-PRO-011-CIP-SAC-5041</v>
          </cell>
          <cell r="L1022" t="str">
            <v>MP1-CIP RETURN DIVERT TO CAUSTIC TK</v>
          </cell>
        </row>
        <row r="1023">
          <cell r="J1023" t="str">
            <v>11-5042</v>
          </cell>
          <cell r="K1023" t="str">
            <v>MEM-PRO-011-CIP-SAC-5042</v>
          </cell>
          <cell r="L1023" t="str">
            <v>MP1-CIP RETURN DIVERTER</v>
          </cell>
        </row>
        <row r="1024">
          <cell r="J1024" t="str">
            <v>11-5043</v>
          </cell>
          <cell r="K1024" t="str">
            <v>MEM-PRO-011-CIP-SAC-5043</v>
          </cell>
          <cell r="L1024" t="str">
            <v>MP1-CIP RET DIVERT TO SEWER VLV SV-815</v>
          </cell>
        </row>
        <row r="1025">
          <cell r="J1025" t="str">
            <v>11-5051</v>
          </cell>
          <cell r="K1025" t="str">
            <v>MEM-PRO-011-CIP-SAC-5051</v>
          </cell>
          <cell r="L1025" t="str">
            <v>MP1-CIP SUPPLY DIVERTER</v>
          </cell>
        </row>
        <row r="1026">
          <cell r="J1026" t="str">
            <v>11-5053</v>
          </cell>
          <cell r="K1026" t="str">
            <v>MEM-PRO-011-CIP-SAC-5053</v>
          </cell>
          <cell r="L1026" t="str">
            <v>MP1-CIP SUPPLY DIVERT TO DRYER VALVE</v>
          </cell>
        </row>
        <row r="1027">
          <cell r="J1027" t="str">
            <v>11-3946</v>
          </cell>
          <cell r="K1027" t="str">
            <v>MEM-PRO-011-CIP-TAC-3946</v>
          </cell>
          <cell r="L1027" t="str">
            <v>MP1-CIP SUPPLY DIVERTER VALVE</v>
          </cell>
        </row>
        <row r="1028">
          <cell r="J1028" t="str">
            <v>11-3947</v>
          </cell>
          <cell r="K1028" t="str">
            <v>MEM-PRO-011-CIP-TAC-3947</v>
          </cell>
          <cell r="L1028" t="str">
            <v>MP1-CIP SUPPLY TO CHILL TK BLOCK VLV</v>
          </cell>
        </row>
        <row r="1029">
          <cell r="J1029" t="str">
            <v>11-3948</v>
          </cell>
          <cell r="K1029" t="str">
            <v>MEM-PRO-011-CIP-TAC-3948</v>
          </cell>
          <cell r="L1029" t="str">
            <v>MP1-SANI RINSE TK WELL WTR BLOCK VLV</v>
          </cell>
        </row>
        <row r="1030">
          <cell r="J1030" t="str">
            <v>11-3949</v>
          </cell>
          <cell r="K1030" t="str">
            <v>MEM-PRO-011-CIP-TAC-3949</v>
          </cell>
          <cell r="L1030" t="str">
            <v>MP1-CIP CAUS TK WELL WTR BLOCK VLV</v>
          </cell>
        </row>
        <row r="1031">
          <cell r="J1031" t="str">
            <v>11-3950</v>
          </cell>
          <cell r="K1031" t="str">
            <v>MEM-PRO-011-CIP-TAC-3950</v>
          </cell>
          <cell r="L1031" t="str">
            <v>MP1-CIP RETURN WELL WTR BLOCK VLV</v>
          </cell>
        </row>
        <row r="1032">
          <cell r="J1032" t="str">
            <v>11-5000</v>
          </cell>
          <cell r="K1032" t="str">
            <v>MEM-PRO-011-CIP-TAC-5000</v>
          </cell>
          <cell r="L1032" t="str">
            <v>MP1-CIP CAUSTIC TANK</v>
          </cell>
        </row>
        <row r="1033">
          <cell r="J1033" t="str">
            <v>11-5001</v>
          </cell>
          <cell r="K1033" t="str">
            <v>MEM-PRO-011-CIP-TAC-5001</v>
          </cell>
          <cell r="L1033" t="str">
            <v>MP1-CIP CAUSTIC TANK MAG FMETER</v>
          </cell>
        </row>
        <row r="1034">
          <cell r="J1034" t="str">
            <v>11-5002</v>
          </cell>
          <cell r="K1034" t="str">
            <v>MEM-PRO-011-CIP-TAC-5002</v>
          </cell>
          <cell r="L1034" t="str">
            <v>MP1-CIP CAUSTIC TANK TEMP TRANSMITTER</v>
          </cell>
        </row>
        <row r="1035">
          <cell r="J1035" t="str">
            <v>11-5003</v>
          </cell>
          <cell r="K1035" t="str">
            <v>MEM-PRO-011-CIP-TAC-5003</v>
          </cell>
          <cell r="L1035" t="str">
            <v>MP1-CIP CAUSTIC TANK LEVEL X-MTR</v>
          </cell>
        </row>
        <row r="1036">
          <cell r="J1036" t="str">
            <v>11-5004</v>
          </cell>
          <cell r="K1036" t="str">
            <v>MEM-PRO-011-CIP-TAC-5004</v>
          </cell>
          <cell r="L1036" t="str">
            <v>MP1-CIP CAUSTIC ADD BLOCK VALVE SV-802</v>
          </cell>
        </row>
        <row r="1037">
          <cell r="J1037" t="str">
            <v>11-5005</v>
          </cell>
          <cell r="K1037" t="str">
            <v>MEM-PRO-011-CIP-TAC-5005</v>
          </cell>
          <cell r="L1037" t="str">
            <v>MP1-CIP CAUSTIC TANK AGITATOR</v>
          </cell>
        </row>
        <row r="1038">
          <cell r="J1038" t="str">
            <v>11-5006</v>
          </cell>
          <cell r="K1038" t="str">
            <v>MEM-PRO-011-CIP-TAC-5006</v>
          </cell>
          <cell r="L1038" t="str">
            <v>MP1-CIP CAUSTIC TANK DISCH VALVE SV-803</v>
          </cell>
        </row>
        <row r="1039">
          <cell r="J1039" t="str">
            <v>11-5007</v>
          </cell>
          <cell r="K1039" t="str">
            <v>MEM-PRO-011-CIP-TAC-5007</v>
          </cell>
          <cell r="L1039" t="str">
            <v>MP1-CIP SUPPLY PUMP</v>
          </cell>
        </row>
        <row r="1040">
          <cell r="J1040" t="str">
            <v>11-5013</v>
          </cell>
          <cell r="K1040" t="str">
            <v>MEM-PRO-011-CIP-TAC-5013</v>
          </cell>
          <cell r="L1040" t="str">
            <v>MP1-CIP CAUSTIC TK STM SPARGE BLCK VLV</v>
          </cell>
        </row>
        <row r="1041">
          <cell r="J1041" t="str">
            <v>11-5015</v>
          </cell>
          <cell r="K1041" t="str">
            <v>MEM-PRO-011-CIP-TAC-5015</v>
          </cell>
          <cell r="L1041" t="str">
            <v>MP1-CIP CAUSTIC TANK STEAM SPRGERS</v>
          </cell>
        </row>
        <row r="1042">
          <cell r="J1042" t="str">
            <v>11-5016</v>
          </cell>
          <cell r="K1042" t="str">
            <v>MEM-PRO-011-CIP-TAC-5016</v>
          </cell>
          <cell r="L1042" t="str">
            <v>CIP SUPPLY PUMP FLOWMETER</v>
          </cell>
        </row>
        <row r="1043">
          <cell r="J1043" t="str">
            <v>11-5017</v>
          </cell>
          <cell r="K1043" t="str">
            <v>MEM-PRO-011-CIP-TAC-5017</v>
          </cell>
          <cell r="L1043" t="str">
            <v>CIP CAUSTIC TK CONDUCTVTY LOOP PUMP</v>
          </cell>
        </row>
        <row r="1044">
          <cell r="J1044" t="str">
            <v>11-5020</v>
          </cell>
          <cell r="K1044" t="str">
            <v>MEM-PRO-011-CIP-TAC-5020</v>
          </cell>
          <cell r="L1044" t="str">
            <v>MP1-CIP DILUTE SANITIZER TANK (P1)</v>
          </cell>
        </row>
        <row r="1045">
          <cell r="J1045" t="str">
            <v>11-5021</v>
          </cell>
          <cell r="K1045" t="str">
            <v>MEM-PRO-011-CIP-TAC-5021</v>
          </cell>
          <cell r="L1045" t="str">
            <v>MP1-SANITIZER/RINSE TK LEVEL X-MTR</v>
          </cell>
        </row>
        <row r="1046">
          <cell r="J1046" t="str">
            <v>11-5022</v>
          </cell>
          <cell r="K1046" t="str">
            <v>MEM-PRO-011-CIP-TAC-5022</v>
          </cell>
          <cell r="L1046" t="str">
            <v>MP1-SANITIZE TANK NORTH AGITATOR</v>
          </cell>
        </row>
        <row r="1047">
          <cell r="J1047" t="str">
            <v>11-5023</v>
          </cell>
          <cell r="K1047" t="str">
            <v>MEM-PRO-011-CIP-TAC-5023</v>
          </cell>
          <cell r="L1047" t="str">
            <v>MP1-SANITIZE TANK DISCHARGE VALVE</v>
          </cell>
        </row>
        <row r="1048">
          <cell r="J1048" t="str">
            <v>11-5028</v>
          </cell>
          <cell r="K1048" t="str">
            <v>MEM-PRO-011-CIP-TAC-5028</v>
          </cell>
          <cell r="L1048" t="str">
            <v>MP1-SANITIZE TANK 140 DEG. WATER DIVERT</v>
          </cell>
        </row>
        <row r="1049">
          <cell r="J1049" t="str">
            <v>11-5029</v>
          </cell>
          <cell r="K1049" t="str">
            <v>MEM-PRO-011-CIP-TAC-5029</v>
          </cell>
          <cell r="L1049" t="str">
            <v>MP1-SANITIZE TANK STEAM FLOW CTROL VALVE</v>
          </cell>
        </row>
        <row r="1050">
          <cell r="J1050" t="str">
            <v>11-5030</v>
          </cell>
          <cell r="K1050" t="str">
            <v>MEM-PRO-011-CIP-TAC-5030</v>
          </cell>
          <cell r="L1050" t="str">
            <v>MP1-SANITIZE TANK SOUTH AGITATOR</v>
          </cell>
        </row>
        <row r="1051">
          <cell r="J1051" t="str">
            <v>11-5035</v>
          </cell>
          <cell r="K1051" t="str">
            <v>MEM-PRO-011-CIP-TAC-5035</v>
          </cell>
          <cell r="L1051" t="str">
            <v>MP1-140 DEG. WATER BLOCK VALVE</v>
          </cell>
        </row>
        <row r="1052">
          <cell r="J1052" t="str">
            <v>11-5037</v>
          </cell>
          <cell r="K1052" t="str">
            <v>MEM-PRO-011-CIP-TAC-5037</v>
          </cell>
          <cell r="L1052" t="str">
            <v>MP1-140 DEG. WATER DIVERT VALVE</v>
          </cell>
        </row>
        <row r="1053">
          <cell r="J1053" t="str">
            <v>11-5041</v>
          </cell>
          <cell r="K1053" t="str">
            <v>MEM-PRO-011-CIP-TAC-5041</v>
          </cell>
          <cell r="L1053" t="str">
            <v>MP1-CIP RETURN DIVERT TO CAUSTIC TK</v>
          </cell>
        </row>
        <row r="1054">
          <cell r="J1054" t="str">
            <v>11-5042</v>
          </cell>
          <cell r="K1054" t="str">
            <v>MEM-PRO-011-CIP-TAC-5042</v>
          </cell>
          <cell r="L1054" t="str">
            <v>MP1-CIP RETURN DIVERTER</v>
          </cell>
        </row>
        <row r="1055">
          <cell r="J1055" t="str">
            <v>11-5043</v>
          </cell>
          <cell r="K1055" t="str">
            <v>MEM-PRO-011-CIP-TAC-5043</v>
          </cell>
          <cell r="L1055" t="str">
            <v>MP1-CIP RET DIVERT TO SEWER VLV SV-815</v>
          </cell>
        </row>
        <row r="1056">
          <cell r="J1056" t="str">
            <v>11-5051</v>
          </cell>
          <cell r="K1056" t="str">
            <v>MEM-PRO-011-CIP-TAC-5051</v>
          </cell>
          <cell r="L1056" t="str">
            <v>MP1-CIP SUPPLY DIVERTER</v>
          </cell>
        </row>
        <row r="1057">
          <cell r="J1057" t="str">
            <v>11-5053</v>
          </cell>
          <cell r="K1057" t="str">
            <v>MEM-PRO-011-CIP-TAC-5053</v>
          </cell>
          <cell r="L1057" t="str">
            <v>MP1-CIP SUPPLY DIVERT TO DRYER VALVE</v>
          </cell>
        </row>
        <row r="1058">
          <cell r="J1058" t="str">
            <v>11-4465</v>
          </cell>
          <cell r="K1058" t="str">
            <v>MEM-PRO-011-CON-1SC-4465</v>
          </cell>
          <cell r="L1058" t="str">
            <v>MP1-CURD HYDROHEATER</v>
          </cell>
        </row>
        <row r="1059">
          <cell r="J1059" t="str">
            <v>11-4495</v>
          </cell>
          <cell r="K1059" t="str">
            <v>MEM-PRO-011-CON-1SC-4495</v>
          </cell>
          <cell r="L1059" t="str">
            <v>MP1-#2 CONCENTRATOR</v>
          </cell>
        </row>
        <row r="1060">
          <cell r="J1060" t="str">
            <v>11-4500</v>
          </cell>
          <cell r="K1060" t="str">
            <v>MEM-PRO-011-CON-1SC-4500</v>
          </cell>
          <cell r="L1060" t="str">
            <v>MP1-#1 CONCENTRATOR</v>
          </cell>
        </row>
        <row r="1061">
          <cell r="J1061" t="str">
            <v>11-4505</v>
          </cell>
          <cell r="K1061" t="str">
            <v>MEM-PRO-011-CON-1SC-4505</v>
          </cell>
          <cell r="L1061" t="str">
            <v>MP1-#2 CONCENTRATOR DISCH PUMP</v>
          </cell>
        </row>
        <row r="1062">
          <cell r="J1062" t="str">
            <v>11-4510</v>
          </cell>
          <cell r="K1062" t="str">
            <v>MEM-PRO-011-CON-1SC-4510</v>
          </cell>
          <cell r="L1062" t="str">
            <v>MP1-#1 CONCENTRATOR DISCH PUMP</v>
          </cell>
        </row>
        <row r="1063">
          <cell r="J1063" t="str">
            <v>11-4530</v>
          </cell>
          <cell r="K1063" t="str">
            <v>MEM-PRO-011-CON-1SC-4530</v>
          </cell>
          <cell r="L1063" t="str">
            <v>MP1-CENTRIFUGE HEAT RECOVERY POT</v>
          </cell>
        </row>
        <row r="1064">
          <cell r="J1064" t="str">
            <v>11-4555</v>
          </cell>
          <cell r="K1064" t="str">
            <v>MEM-PRO-011-CON-1SC-4555</v>
          </cell>
          <cell r="L1064" t="str">
            <v>MP1-CENTRIFUGE DESLUDGER GRINDER</v>
          </cell>
        </row>
        <row r="1065">
          <cell r="J1065" t="str">
            <v>11-4557</v>
          </cell>
          <cell r="K1065" t="str">
            <v>MEM-PRO-011-CON-1SC-4557</v>
          </cell>
          <cell r="L1065" t="str">
            <v>MP1-IKA WORKS DISPAX GRINDER</v>
          </cell>
        </row>
        <row r="1066">
          <cell r="J1066" t="str">
            <v>11-4560</v>
          </cell>
          <cell r="K1066" t="str">
            <v>MEM-PRO-011-CON-1SC-4560</v>
          </cell>
          <cell r="L1066" t="str">
            <v>MP1-CENTRIFUGE PRODUCT POT</v>
          </cell>
        </row>
        <row r="1067">
          <cell r="J1067" t="str">
            <v>11-4565</v>
          </cell>
          <cell r="K1067" t="str">
            <v>MEM-PRO-011-CON-1SC-4565</v>
          </cell>
          <cell r="L1067" t="str">
            <v>MP1-CENTRIFUGE PROD POT MOYNO DISCH PUMP</v>
          </cell>
        </row>
        <row r="1068">
          <cell r="J1068" t="str">
            <v>11-3281</v>
          </cell>
          <cell r="K1068" t="str">
            <v>MEM-PRO-011-FED-FED-3281</v>
          </cell>
          <cell r="L1068" t="str">
            <v>MP1-SCOTT DRYER</v>
          </cell>
        </row>
        <row r="1069">
          <cell r="J1069" t="str">
            <v>11-3282</v>
          </cell>
          <cell r="K1069" t="str">
            <v>MEM-PRO-011-FED-FED-3282</v>
          </cell>
          <cell r="L1069" t="str">
            <v>MP1-SCOTT DRYER DRIVE REDUCER</v>
          </cell>
        </row>
        <row r="1070">
          <cell r="J1070" t="str">
            <v>11-3283</v>
          </cell>
          <cell r="K1070" t="str">
            <v>MEM-PRO-011-FED-FED-3283</v>
          </cell>
          <cell r="L1070" t="str">
            <v>MP1-SCOTT DRYER MAIN DRIVE</v>
          </cell>
        </row>
        <row r="1071">
          <cell r="J1071" t="str">
            <v>11-3284</v>
          </cell>
          <cell r="K1071" t="str">
            <v>MEM-PRO-011-FED-FED-3284</v>
          </cell>
          <cell r="L1071" t="str">
            <v>MP1-SCOTT DRYER MAIN DRIVE ZERO SPD SW</v>
          </cell>
        </row>
        <row r="1072">
          <cell r="J1072" t="str">
            <v>11-3285</v>
          </cell>
          <cell r="K1072" t="str">
            <v>MEM-PRO-011-FED-FED-3285</v>
          </cell>
          <cell r="L1072" t="str">
            <v>MP1-SCOTT DRYER INFEED CONVEYOR</v>
          </cell>
        </row>
        <row r="1073">
          <cell r="J1073" t="str">
            <v>11-3286</v>
          </cell>
          <cell r="K1073" t="str">
            <v>MEM-PRO-011-FED-FED-3286</v>
          </cell>
          <cell r="L1073" t="str">
            <v>MP1-SCOTT DRYER INFEED CONV LOW LEVEL SW</v>
          </cell>
        </row>
        <row r="1074">
          <cell r="J1074" t="str">
            <v>11-3287</v>
          </cell>
          <cell r="K1074" t="str">
            <v>MEM-PRO-011-FED-FED-3287</v>
          </cell>
          <cell r="L1074" t="str">
            <v>MP1-SCOTT DRYER EXH PRESS TRANS.</v>
          </cell>
        </row>
        <row r="1075">
          <cell r="J1075" t="str">
            <v>11-3288</v>
          </cell>
          <cell r="K1075" t="str">
            <v>MEM-PRO-011-FED-FED-3288</v>
          </cell>
          <cell r="L1075" t="str">
            <v>MP1-SCOTT DRYER EXHAUST TEMP SW</v>
          </cell>
        </row>
        <row r="1076">
          <cell r="J1076" t="str">
            <v>11-3289</v>
          </cell>
          <cell r="K1076" t="str">
            <v>MEM-PRO-011-FED-FED-3289</v>
          </cell>
          <cell r="L1076" t="str">
            <v>MP1-SCOTT DRYER WEST DCE COLLECTOR</v>
          </cell>
        </row>
        <row r="1077">
          <cell r="J1077" t="str">
            <v>11-3290</v>
          </cell>
          <cell r="K1077" t="str">
            <v>MEM-PRO-011-FED-FED-3290</v>
          </cell>
          <cell r="L1077" t="str">
            <v>MP1-SCOTT DRYER W. DCE SCREW CONVEYOR</v>
          </cell>
        </row>
        <row r="1078">
          <cell r="J1078" t="str">
            <v>11-3291</v>
          </cell>
          <cell r="K1078" t="str">
            <v>MEM-PRO-011-FED-FED-3291</v>
          </cell>
          <cell r="L1078" t="str">
            <v>MP1-SCOTT DRYER W. DCE COLLECTOR RFV</v>
          </cell>
        </row>
        <row r="1079">
          <cell r="J1079" t="str">
            <v>11-3292</v>
          </cell>
          <cell r="K1079" t="str">
            <v>MEM-PRO-011-FED-FED-3292</v>
          </cell>
          <cell r="L1079" t="str">
            <v>MP1-SCOTT DRY W DCE COLL RFV ZERO SPD SW</v>
          </cell>
        </row>
        <row r="1080">
          <cell r="J1080" t="str">
            <v>11-3293</v>
          </cell>
          <cell r="K1080" t="str">
            <v>MEM-PRO-011-FED-FED-3293</v>
          </cell>
          <cell r="L1080" t="str">
            <v>MP1-SCOTT DRYER W. DCE COLL LEVEL SW HI</v>
          </cell>
        </row>
        <row r="1081">
          <cell r="J1081" t="str">
            <v>11-3294</v>
          </cell>
          <cell r="K1081" t="str">
            <v>MEM-PRO-011-FED-FED-3294</v>
          </cell>
          <cell r="L1081" t="str">
            <v>MP1-SCOTT DRYER W. DCE COLL EXH TEMP SW</v>
          </cell>
        </row>
        <row r="1082">
          <cell r="J1082" t="str">
            <v>11-3295</v>
          </cell>
          <cell r="K1082" t="str">
            <v>MEM-PRO-011-FED-FED-3295</v>
          </cell>
          <cell r="L1082" t="str">
            <v>MP1-SCOTT DRYER W. DCE COLL DIFF/PRESS</v>
          </cell>
        </row>
        <row r="1083">
          <cell r="J1083" t="str">
            <v>11-3296</v>
          </cell>
          <cell r="K1083" t="str">
            <v>MEM-PRO-011-FED-FED-3296</v>
          </cell>
          <cell r="L1083" t="str">
            <v>MP1-SCOTT DRYER E. DCE COLLECTOR</v>
          </cell>
        </row>
        <row r="1084">
          <cell r="J1084" t="str">
            <v>11-3297</v>
          </cell>
          <cell r="K1084" t="str">
            <v>MEM-PRO-011-FED-FED-3297</v>
          </cell>
          <cell r="L1084" t="str">
            <v>MP1-SCOTT DRYER E. DCE SCREW CONVEYOR</v>
          </cell>
        </row>
        <row r="1085">
          <cell r="J1085" t="str">
            <v>11-3298</v>
          </cell>
          <cell r="K1085" t="str">
            <v>MEM-PRO-011-FED-FED-3298</v>
          </cell>
          <cell r="L1085" t="str">
            <v>MP1-SCOTT DRYER E. DCE COLLECTOR RFV</v>
          </cell>
        </row>
        <row r="1086">
          <cell r="J1086" t="str">
            <v>11-3299</v>
          </cell>
          <cell r="K1086" t="str">
            <v>MEM-PRO-011-FED-FED-3299</v>
          </cell>
          <cell r="L1086" t="str">
            <v>MP1-SCOTT DRY E DCE COLL RFV ZERO SPD SW</v>
          </cell>
        </row>
        <row r="1087">
          <cell r="J1087" t="str">
            <v>11-3300</v>
          </cell>
          <cell r="K1087" t="str">
            <v>MEM-PRO-011-FED-FED-3300</v>
          </cell>
          <cell r="L1087" t="str">
            <v>MP1-SCOTT DRYER E. DCE COLL LEVEL SW HI</v>
          </cell>
        </row>
        <row r="1088">
          <cell r="J1088" t="str">
            <v>11-3301</v>
          </cell>
          <cell r="K1088" t="str">
            <v>MEM-PRO-011-FED-FED-3301</v>
          </cell>
          <cell r="L1088" t="str">
            <v>MP1-SCOTT DRYER E. COLLECT EXH TEMP SW</v>
          </cell>
        </row>
        <row r="1089">
          <cell r="J1089" t="str">
            <v>11-3302</v>
          </cell>
          <cell r="K1089" t="str">
            <v>MEM-PRO-011-FED-FED-3302</v>
          </cell>
          <cell r="L1089" t="str">
            <v>MP1-SCOTT DRYER E. DCE COLL DIFF/PRESS</v>
          </cell>
        </row>
        <row r="1090">
          <cell r="J1090" t="str">
            <v>11-3305</v>
          </cell>
          <cell r="K1090" t="str">
            <v>MEM-PRO-011-FED-FED-3305</v>
          </cell>
          <cell r="L1090" t="str">
            <v>MP1-SCOTT DRYER EXHAUST DAMPER</v>
          </cell>
        </row>
        <row r="1091">
          <cell r="J1091" t="str">
            <v>11-3306</v>
          </cell>
          <cell r="K1091" t="str">
            <v>MEM-PRO-011-FED-FED-3306</v>
          </cell>
          <cell r="L1091" t="str">
            <v>MP1-SCOTT DRYER EXH DAMPER I/P</v>
          </cell>
        </row>
        <row r="1092">
          <cell r="J1092" t="str">
            <v>11-3307</v>
          </cell>
          <cell r="K1092" t="str">
            <v>MEM-PRO-011-FED-FED-3307</v>
          </cell>
          <cell r="L1092" t="str">
            <v>MP1-SCOTT D. EXH PRESS TRAN.</v>
          </cell>
        </row>
        <row r="1093">
          <cell r="J1093" t="str">
            <v>11-3308</v>
          </cell>
          <cell r="K1093" t="str">
            <v>MEM-PRO-011-FED-FED-3308</v>
          </cell>
          <cell r="L1093" t="str">
            <v>MP1-SCOTT DRYER EXHAUST FAN</v>
          </cell>
        </row>
        <row r="1094">
          <cell r="J1094" t="str">
            <v>11-3311</v>
          </cell>
          <cell r="K1094" t="str">
            <v>MEM-PRO-011-FED-FED-3311</v>
          </cell>
          <cell r="L1094" t="str">
            <v>MP1-SCOTT DRYER BURNER FAN INTAKE FILTER</v>
          </cell>
        </row>
        <row r="1095">
          <cell r="J1095" t="str">
            <v>11-3312</v>
          </cell>
          <cell r="K1095" t="str">
            <v>MEM-PRO-011-FED-FED-3312</v>
          </cell>
          <cell r="L1095" t="str">
            <v>MP1-SCOTT D BURN CHMB INLT DUCT  TEMP SW</v>
          </cell>
        </row>
        <row r="1096">
          <cell r="J1096" t="str">
            <v>11-3313</v>
          </cell>
          <cell r="K1096" t="str">
            <v>MEM-PRO-011-FED-FED-3313</v>
          </cell>
          <cell r="L1096" t="str">
            <v>MP1-SCOTT D. INLET DUCT PRESS XMTR</v>
          </cell>
        </row>
        <row r="1097">
          <cell r="J1097" t="str">
            <v>11-3315</v>
          </cell>
          <cell r="K1097" t="str">
            <v>MEM-PRO-011-FED-FED-3315</v>
          </cell>
          <cell r="L1097" t="str">
            <v>MP1 MD-75 RFV</v>
          </cell>
        </row>
        <row r="1098">
          <cell r="J1098" t="str">
            <v>11-3317</v>
          </cell>
          <cell r="K1098" t="str">
            <v>MEM-PRO-011-FED-FED-3317</v>
          </cell>
          <cell r="L1098" t="str">
            <v>MP1-FEED X-FER CYCLONE</v>
          </cell>
        </row>
        <row r="1099">
          <cell r="J1099" t="str">
            <v>11-3318</v>
          </cell>
          <cell r="K1099" t="str">
            <v>MEM-PRO-011-FED-FED-3318</v>
          </cell>
          <cell r="L1099" t="str">
            <v>MP1 AIRLOCK (SUMITOMO REDUCED)</v>
          </cell>
        </row>
        <row r="1100">
          <cell r="J1100" t="str">
            <v>11-3320</v>
          </cell>
          <cell r="K1100" t="str">
            <v>MEM-PRO-011-FED-FED-3320</v>
          </cell>
          <cell r="L1100" t="str">
            <v>MP1-FEED TRANSFER DIVERTER VALVE</v>
          </cell>
        </row>
        <row r="1101">
          <cell r="J1101" t="str">
            <v>11-3332</v>
          </cell>
          <cell r="K1101" t="str">
            <v>MEM-PRO-011-FED-FED-3332</v>
          </cell>
          <cell r="L1101" t="str">
            <v>MP1-SCOTT DRYER BURNER COMBUST FAN #3</v>
          </cell>
        </row>
        <row r="1102">
          <cell r="J1102" t="str">
            <v>11-3333</v>
          </cell>
          <cell r="K1102" t="str">
            <v>MEM-PRO-011-FED-FED-3333</v>
          </cell>
          <cell r="L1102" t="str">
            <v>MP1-SCOTT DRYER BURNER CHAMBER</v>
          </cell>
        </row>
        <row r="1103">
          <cell r="J1103" t="str">
            <v>11-3335</v>
          </cell>
          <cell r="K1103" t="str">
            <v>MEM-PRO-011-FED-FED-3335</v>
          </cell>
          <cell r="L1103" t="str">
            <v>MP1-SCOTT DRYER BURNER COMB FAN #1 PS</v>
          </cell>
        </row>
        <row r="1104">
          <cell r="J1104" t="str">
            <v>11-3336</v>
          </cell>
          <cell r="K1104" t="str">
            <v>MEM-PRO-011-FED-FED-3336</v>
          </cell>
          <cell r="L1104" t="str">
            <v>MP1-SCOTT DRYER BURNER COMB FAN #2 PS</v>
          </cell>
        </row>
        <row r="1105">
          <cell r="J1105" t="str">
            <v>11-3337</v>
          </cell>
          <cell r="K1105" t="str">
            <v>MEM-PRO-011-FED-FED-3337</v>
          </cell>
          <cell r="L1105" t="str">
            <v>MP1-SCOTT DRYER BURNER COMB FAN #3 P SW</v>
          </cell>
        </row>
        <row r="1106">
          <cell r="J1106" t="str">
            <v>11-3338</v>
          </cell>
          <cell r="K1106" t="str">
            <v>MEM-PRO-011-FED-FED-3338</v>
          </cell>
          <cell r="L1106" t="str">
            <v>MP1-SCOTT DRYER GAS TRAIN GAS LOW P SW</v>
          </cell>
        </row>
        <row r="1107">
          <cell r="J1107" t="str">
            <v>11-3339</v>
          </cell>
          <cell r="K1107" t="str">
            <v>MEM-PRO-011-FED-FED-3339</v>
          </cell>
          <cell r="L1107" t="str">
            <v>MP1-GAS TRAIN GAS HIGH PRESS SW</v>
          </cell>
        </row>
        <row r="1108">
          <cell r="J1108" t="str">
            <v>11-3340</v>
          </cell>
          <cell r="K1108" t="str">
            <v>MEM-PRO-011-FED-FED-3340</v>
          </cell>
          <cell r="L1108" t="str">
            <v>MP1-GAS TRAIN POST REG GAS HI-PRESS SW</v>
          </cell>
        </row>
        <row r="1109">
          <cell r="J1109" t="str">
            <v>11-3341</v>
          </cell>
          <cell r="K1109" t="str">
            <v>MEM-PRO-011-FED-FED-3341</v>
          </cell>
          <cell r="L1109" t="str">
            <v>MP1-BURNER CHAMBER PRESSURE SW</v>
          </cell>
        </row>
        <row r="1110">
          <cell r="J1110" t="str">
            <v>11-3342</v>
          </cell>
          <cell r="K1110" t="str">
            <v>MEM-PRO-011-FED-FED-3342</v>
          </cell>
          <cell r="L1110" t="str">
            <v>MP1-RCYCL SRG BN DISCH CHUTE LOLO LVL SW</v>
          </cell>
        </row>
        <row r="1111">
          <cell r="J1111" t="str">
            <v>11-3343</v>
          </cell>
          <cell r="K1111" t="str">
            <v>MEM-PRO-011-FED-FED-3343</v>
          </cell>
          <cell r="L1111" t="str">
            <v>MP1-RCYCL SRG BIN DISCH CHUTE LOW LVL SW</v>
          </cell>
        </row>
        <row r="1112">
          <cell r="J1112" t="str">
            <v>11-3349</v>
          </cell>
          <cell r="K1112" t="str">
            <v>MEM-PRO-011-FED-FED-3349</v>
          </cell>
          <cell r="L1112" t="str">
            <v>MP1-RECYCLE RECEIVER MILLTRONICS</v>
          </cell>
        </row>
        <row r="1113">
          <cell r="J1113" t="str">
            <v>11-3350</v>
          </cell>
          <cell r="K1113" t="str">
            <v>MEM-PRO-011-FED-FED-3350</v>
          </cell>
          <cell r="L1113" t="str">
            <v>MP1-S.D. EXPLOSION SUPPRESSION SYS</v>
          </cell>
        </row>
        <row r="1114">
          <cell r="J1114" t="str">
            <v>11-3352</v>
          </cell>
          <cell r="K1114" t="str">
            <v>MEM-PRO-011-FED-FED-3352</v>
          </cell>
          <cell r="L1114" t="str">
            <v>MP1-RF CYCLONE RUPTURE DISK</v>
          </cell>
        </row>
        <row r="1115">
          <cell r="J1115" t="str">
            <v>11-3353</v>
          </cell>
          <cell r="K1115" t="str">
            <v>MEM-PRO-011-FED-FED-3353</v>
          </cell>
          <cell r="L1115" t="str">
            <v>MP1-RF CYCLONE PDIT XMIT</v>
          </cell>
        </row>
        <row r="1116">
          <cell r="J1116" t="str">
            <v>11-3354</v>
          </cell>
          <cell r="K1116" t="str">
            <v>MEM-PRO-011-FED-FED-3354</v>
          </cell>
          <cell r="L1116" t="str">
            <v>MP1-RF CYCLONE EXH TEMP ELE</v>
          </cell>
        </row>
        <row r="1117">
          <cell r="J1117" t="str">
            <v>11-3355</v>
          </cell>
          <cell r="K1117" t="str">
            <v>MEM-PRO-011-FED-FED-3355</v>
          </cell>
          <cell r="L1117" t="str">
            <v>MP1-RECYCLE COLLECTOR EXPLOSION VENT</v>
          </cell>
        </row>
        <row r="1118">
          <cell r="J1118" t="str">
            <v>11-4596</v>
          </cell>
          <cell r="K1118" t="str">
            <v>MEM-PRO-011-FED-FED-4596</v>
          </cell>
          <cell r="L1118" t="str">
            <v>MP1-SLUDGE SCREW CONVEYOR</v>
          </cell>
        </row>
        <row r="1119">
          <cell r="J1119" t="str">
            <v>11-4900</v>
          </cell>
          <cell r="K1119" t="str">
            <v>MEM-PRO-011-HPF-SDF-4900</v>
          </cell>
          <cell r="L1119" t="str">
            <v>MP1-SSMG FEED PRESSURE XMTR</v>
          </cell>
        </row>
        <row r="1120">
          <cell r="J1120" t="str">
            <v>11-4925</v>
          </cell>
          <cell r="K1120" t="str">
            <v>MEM-PRO-011-HPF-SDF-4925</v>
          </cell>
          <cell r="L1120" t="str">
            <v>MP1-#2 SSMG HI-PRESS DRYER FEED PUMP</v>
          </cell>
        </row>
        <row r="1121">
          <cell r="J1121" t="str">
            <v>11-4930</v>
          </cell>
          <cell r="K1121" t="str">
            <v>MEM-PRO-011-HPF-SDF-4930</v>
          </cell>
          <cell r="L1121" t="str">
            <v>MP1-#1 SSMG HI-PRESS DRYER FEED PUMP</v>
          </cell>
        </row>
        <row r="1122">
          <cell r="J1122" t="str">
            <v>11-4952</v>
          </cell>
          <cell r="K1122" t="str">
            <v>MEM-PRO-011-HPF-SDF-4952</v>
          </cell>
          <cell r="L1122" t="str">
            <v>SSMG FEED MASS FLOW METER</v>
          </cell>
        </row>
        <row r="1123">
          <cell r="J1123" t="str">
            <v>11-4770</v>
          </cell>
          <cell r="K1123" t="str">
            <v>MEM-PRO-011-IDN-HYS-4770</v>
          </cell>
          <cell r="L1123" t="str">
            <v>MP1-NEUTRAL TK CAUSTIC ADD CONTROL VLV</v>
          </cell>
        </row>
        <row r="1124">
          <cell r="J1124" t="str">
            <v>11-4773</v>
          </cell>
          <cell r="K1124" t="str">
            <v>MEM-PRO-011-IDN-HYS-4773</v>
          </cell>
          <cell r="L1124" t="str">
            <v>MP1-NEUTRAL TK CAUSTIC ADDITION MAG-FLOW</v>
          </cell>
        </row>
        <row r="1125">
          <cell r="J1125" t="str">
            <v>11-515</v>
          </cell>
          <cell r="K1125" t="str">
            <v>MEM-PRO-011-IDN-IDF-0515</v>
          </cell>
          <cell r="L1125" t="str">
            <v>MP1  PORTABLE CHEM SKID</v>
          </cell>
        </row>
        <row r="1126">
          <cell r="J1126" t="str">
            <v>11-516</v>
          </cell>
          <cell r="K1126" t="str">
            <v>MEM-PRO-011-IDN-IDF-0516</v>
          </cell>
          <cell r="L1126" t="str">
            <v>MP1 PORTABLE CHEM SKID TK #1 AGITATOR</v>
          </cell>
        </row>
        <row r="1127">
          <cell r="J1127" t="str">
            <v>11-517</v>
          </cell>
          <cell r="K1127" t="str">
            <v>MEM-PRO-011-IDN-IDF-0517</v>
          </cell>
          <cell r="L1127" t="str">
            <v>MP1 PORTABLE CHEM SKID TK #1 DISCH PUMP</v>
          </cell>
        </row>
        <row r="1128">
          <cell r="J1128" t="str">
            <v>11-519</v>
          </cell>
          <cell r="K1128" t="str">
            <v>MEM-PRO-011-IDN-IDF-0519</v>
          </cell>
          <cell r="L1128" t="str">
            <v>MP1 PORTABLE CHEM SKID TANK #2 AGITATOR</v>
          </cell>
        </row>
        <row r="1129">
          <cell r="J1129" t="str">
            <v>11-520</v>
          </cell>
          <cell r="K1129" t="str">
            <v>MEM-PRO-011-IDN-IDF-0520</v>
          </cell>
          <cell r="L1129" t="str">
            <v>MP1 PORTABLE CHEM SKID TK #2 DISCH PUMP</v>
          </cell>
        </row>
        <row r="1130">
          <cell r="J1130" t="str">
            <v>11-4675</v>
          </cell>
          <cell r="K1130" t="str">
            <v>MEM-PRO-011-IDN-IDF-4675</v>
          </cell>
          <cell r="L1130" t="str">
            <v>MP1-NEUTRAL TANK</v>
          </cell>
        </row>
        <row r="1131">
          <cell r="J1131" t="str">
            <v>11-4680</v>
          </cell>
          <cell r="K1131" t="str">
            <v>MEM-PRO-011-IDN-IDF-4680</v>
          </cell>
          <cell r="L1131" t="str">
            <v>MP1-NEUTRAL TANK AGITATOR</v>
          </cell>
        </row>
        <row r="1132">
          <cell r="J1132" t="str">
            <v>11-4695</v>
          </cell>
          <cell r="K1132" t="str">
            <v>MEM-PRO-011-IDN-IDF-4695</v>
          </cell>
          <cell r="L1132" t="str">
            <v>MP1-NEUTRAL TANK PH RECIRC. PUMP</v>
          </cell>
        </row>
        <row r="1133">
          <cell r="J1133" t="str">
            <v>11-4776</v>
          </cell>
          <cell r="K1133" t="str">
            <v>MEM-PRO-011-IDN-IDF-4776</v>
          </cell>
          <cell r="L1133" t="str">
            <v>MP1-CALPRO SUPPLY PUMP</v>
          </cell>
        </row>
        <row r="1134">
          <cell r="J1134" t="str">
            <v>11-4777</v>
          </cell>
          <cell r="K1134" t="str">
            <v>MEM-PRO-011-IDN-IDF-4777</v>
          </cell>
          <cell r="L1134" t="str">
            <v>MP1-NEUTRAL TK DISCH PUMP, REDUCER &amp; MOT</v>
          </cell>
        </row>
        <row r="1135">
          <cell r="J1135" t="str">
            <v>11-4950</v>
          </cell>
          <cell r="K1135" t="str">
            <v>MEM-PRO-011-IDN-IDF-4950</v>
          </cell>
          <cell r="L1135" t="str">
            <v>SSMG DP XMITTER FOR MASS FLOWMETER</v>
          </cell>
        </row>
        <row r="1136">
          <cell r="J1136" t="str">
            <v>11-4951</v>
          </cell>
          <cell r="K1136" t="str">
            <v>MEM-PRO-011-IDN-IDF-4951</v>
          </cell>
          <cell r="L1136" t="str">
            <v>SSMG FEED MASS FLOW METER</v>
          </cell>
        </row>
        <row r="1137">
          <cell r="J1137" t="str">
            <v>11-9123</v>
          </cell>
          <cell r="K1137" t="str">
            <v>MEM-PRO-011-IDN-IDF-9123</v>
          </cell>
          <cell r="L1137" t="str">
            <v>P1 NEUTRAL TANK DISCHARGE PRESSURE PUMP</v>
          </cell>
        </row>
        <row r="1138">
          <cell r="J1138" t="str">
            <v>11-9124</v>
          </cell>
          <cell r="K1138" t="str">
            <v>MEM-PRO-011-IDN-IDF-9124</v>
          </cell>
          <cell r="L1138" t="str">
            <v>DENSITOMETER</v>
          </cell>
        </row>
        <row r="1139">
          <cell r="J1139" t="str">
            <v>11-4270</v>
          </cell>
          <cell r="K1139" t="str">
            <v>MEM-PRO-011-MEB-CLF-4270</v>
          </cell>
          <cell r="L1139" t="str">
            <v>MP1-CLARIFIED EXTRACT TANK</v>
          </cell>
        </row>
        <row r="1140">
          <cell r="J1140" t="str">
            <v>11-5500</v>
          </cell>
          <cell r="K1140" t="str">
            <v>MEM-PRO-011-MEB-CLF-5500</v>
          </cell>
          <cell r="L1140" t="str">
            <v>PROCESS TO ALPHA CLARIF DIVERT VLV SOV</v>
          </cell>
        </row>
        <row r="1141">
          <cell r="J1141" t="str">
            <v>11-5501</v>
          </cell>
          <cell r="K1141" t="str">
            <v>MEM-PRO-011-MEB-CLF-5501</v>
          </cell>
          <cell r="L1141" t="str">
            <v>PROCESS FROM ALPHA CLARIF DIVERT V SOV</v>
          </cell>
        </row>
        <row r="1142">
          <cell r="J1142" t="str">
            <v>11-5504</v>
          </cell>
          <cell r="K1142" t="str">
            <v>MEM-PRO-011-MEB-CLF-5504</v>
          </cell>
          <cell r="L1142" t="str">
            <v>PROCESS CLARIF TANK TO HH/DRAIN 3-WAY FV</v>
          </cell>
        </row>
        <row r="1143">
          <cell r="J1143" t="str">
            <v>11-5506</v>
          </cell>
          <cell r="K1143" t="str">
            <v>MEM-PRO-011-MEB-CLF-5506</v>
          </cell>
          <cell r="L1143" t="str">
            <v>ALPHA CLARIFIER DISCHARGE TANK</v>
          </cell>
        </row>
        <row r="1144">
          <cell r="J1144" t="str">
            <v>11-5508</v>
          </cell>
          <cell r="K1144" t="str">
            <v>MEM-PRO-011-MEB-CLF-5508</v>
          </cell>
          <cell r="L1144" t="str">
            <v>ALPHA CLARIFIER TANK PUMP</v>
          </cell>
        </row>
        <row r="1145">
          <cell r="J1145" t="str">
            <v>11-5516</v>
          </cell>
          <cell r="K1145" t="str">
            <v>MEM-PRO-011-MEB-CLF-5516</v>
          </cell>
          <cell r="L1145" t="str">
            <v>ALPHA CLARIFIER CENTRIFUGE</v>
          </cell>
        </row>
        <row r="1146">
          <cell r="J1146" t="str">
            <v>11-7460</v>
          </cell>
          <cell r="K1146" t="str">
            <v>MEM-PRO-011-MEB-CLF-7460</v>
          </cell>
          <cell r="L1146" t="str">
            <v>MP1 ALPHA UNCLARIFIED TANK</v>
          </cell>
        </row>
        <row r="1147">
          <cell r="J1147" t="str">
            <v>11-9328</v>
          </cell>
          <cell r="K1147" t="str">
            <v>MEM-PRO-011-MEB-CLF-9328</v>
          </cell>
          <cell r="L1147" t="str">
            <v>MP1 UNCLFD TNK DISCH PUMP</v>
          </cell>
        </row>
        <row r="1148">
          <cell r="J1148" t="str">
            <v>11-5620</v>
          </cell>
          <cell r="K1148" t="str">
            <v>MEM-PRO-011-MEB-FCS-5620</v>
          </cell>
          <cell r="L1148" t="str">
            <v>PROC WATER TO PASSTUR EXCHANG BLOCK VLVL</v>
          </cell>
        </row>
        <row r="1149">
          <cell r="J1149" t="str">
            <v>11-5643</v>
          </cell>
          <cell r="K1149" t="str">
            <v>MEM-PRO-011-MEB-FCS-5643</v>
          </cell>
          <cell r="L1149" t="str">
            <v>CHILLED WATER SUPPLY CONTROL VALVE</v>
          </cell>
        </row>
        <row r="1150">
          <cell r="J1150" t="str">
            <v>11-5696</v>
          </cell>
          <cell r="K1150" t="str">
            <v>MEM-PRO-011-MEB-FCS-5696</v>
          </cell>
          <cell r="L1150" t="str">
            <v>CHILLED WATER SUPPLY VALVE SOLENOID</v>
          </cell>
        </row>
        <row r="1151">
          <cell r="J1151" t="str">
            <v>11-5801</v>
          </cell>
          <cell r="K1151" t="str">
            <v>MEM-PRO-011-MEB-FCS-5801</v>
          </cell>
          <cell r="L1151" t="str">
            <v>MP 1 ALPHA BLOW DOWN TANK</v>
          </cell>
        </row>
        <row r="1152">
          <cell r="J1152" t="str">
            <v>11-5804</v>
          </cell>
          <cell r="K1152" t="str">
            <v>MEM-PRO-011-MEB-FCS-5804</v>
          </cell>
          <cell r="L1152" t="str">
            <v>MP1  ALPHA ULTRA FLTR HYDROHEATER</v>
          </cell>
        </row>
        <row r="1153">
          <cell r="J1153" t="str">
            <v>11-5810</v>
          </cell>
          <cell r="K1153" t="str">
            <v>MEM-PRO-011-MEB-FCS-5810</v>
          </cell>
          <cell r="L1153" t="str">
            <v>MMDU CURD - ALPHA, FLASH COOLER BLOWDOWN</v>
          </cell>
        </row>
        <row r="1154">
          <cell r="J1154" t="str">
            <v>11-5824</v>
          </cell>
          <cell r="K1154" t="str">
            <v>MEM-PRO-011-MEB-FCS-5824</v>
          </cell>
          <cell r="L1154" t="str">
            <v>MP1  ALPHA ULTRA FLTR, FLASH COOL</v>
          </cell>
        </row>
        <row r="1155">
          <cell r="J1155" t="str">
            <v>11-5827</v>
          </cell>
          <cell r="K1155" t="str">
            <v>MEM-PRO-011-MEB-FCS-5827</v>
          </cell>
          <cell r="L1155" t="str">
            <v>MP1  ALPHA ULTRA FLTR,VACUUM PUMP</v>
          </cell>
        </row>
        <row r="1156">
          <cell r="J1156" t="str">
            <v>11-5829</v>
          </cell>
          <cell r="K1156" t="str">
            <v>MEM-PRO-011-MEB-FCS-5829</v>
          </cell>
          <cell r="L1156" t="str">
            <v>MP1 ALPHA SEPARATOR TANK</v>
          </cell>
        </row>
        <row r="1157">
          <cell r="J1157" t="str">
            <v>11-5830</v>
          </cell>
          <cell r="K1157" t="str">
            <v>MEM-PRO-011-MEB-FCS-5830</v>
          </cell>
          <cell r="L1157" t="str">
            <v>MP1  ALPHA, HEAT EXCHANGER</v>
          </cell>
        </row>
        <row r="1158">
          <cell r="J1158" t="str">
            <v>11-5831</v>
          </cell>
          <cell r="K1158" t="str">
            <v>MEM-PRO-011-MEB-FCS-5831</v>
          </cell>
          <cell r="L1158" t="str">
            <v>MP1 ALPHA, CONDENSATE PUMP</v>
          </cell>
        </row>
        <row r="1159">
          <cell r="J1159" t="str">
            <v>11-5832</v>
          </cell>
          <cell r="K1159" t="str">
            <v>MEM-PRO-011-MEB-FCS-5832</v>
          </cell>
          <cell r="L1159" t="str">
            <v>MP1 FLASH COOLER DISCH PUMP</v>
          </cell>
        </row>
        <row r="1160">
          <cell r="J1160" t="str">
            <v>11-5835</v>
          </cell>
          <cell r="K1160" t="str">
            <v>MEM-PRO-011-MEB-FCS-5835</v>
          </cell>
          <cell r="L1160" t="str">
            <v>MP1 ALPHA ULTRA FLTR, HTST TUBES</v>
          </cell>
        </row>
        <row r="1161">
          <cell r="J1161" t="str">
            <v>11-5845</v>
          </cell>
          <cell r="K1161" t="str">
            <v>MEM-PRO-011-MEB-FCS-5845</v>
          </cell>
          <cell r="L1161" t="str">
            <v>MP1 ALPHA  FLASH COOLER CONDENSER</v>
          </cell>
        </row>
        <row r="1162">
          <cell r="J1162" t="str">
            <v>11-5860</v>
          </cell>
          <cell r="K1162" t="str">
            <v>MEM-PRO-011-MEB-FCS-5860</v>
          </cell>
          <cell r="L1162" t="str">
            <v>MP1 ALPHA HTST RECOVERY EXCHANGER</v>
          </cell>
        </row>
        <row r="1163">
          <cell r="J1163" t="str">
            <v>11-5895</v>
          </cell>
          <cell r="K1163" t="str">
            <v>MEM-PRO-011-MEB-FCS-5895</v>
          </cell>
          <cell r="L1163" t="str">
            <v>MP1 ALPHA ULTRA FLTR,BALANCE TNK</v>
          </cell>
        </row>
        <row r="1164">
          <cell r="J1164" t="str">
            <v>11-5902</v>
          </cell>
          <cell r="K1164" t="str">
            <v>MEM-PRO-011-MEB-MES-5902</v>
          </cell>
          <cell r="L1164" t="str">
            <v>MP1 ALPHA ULTRA FILTRATION FEED PUMP</v>
          </cell>
        </row>
        <row r="1165">
          <cell r="J1165" t="str">
            <v>11-5909</v>
          </cell>
          <cell r="K1165" t="str">
            <v>MEM-PRO-011-MEB-MES-5909</v>
          </cell>
          <cell r="L1165" t="str">
            <v>MP1 ALPHA CIP PUMP FROM BALANCE TANK</v>
          </cell>
        </row>
        <row r="1166">
          <cell r="J1166" t="str">
            <v>11-5912</v>
          </cell>
          <cell r="K1166" t="str">
            <v>MEM-PRO-011-MEB-MES-5912</v>
          </cell>
          <cell r="L1166" t="str">
            <v>MP1 ALPHA RECIRC. PUMP #1</v>
          </cell>
        </row>
        <row r="1167">
          <cell r="J1167" t="str">
            <v>11-5913</v>
          </cell>
          <cell r="K1167" t="str">
            <v>MEM-PRO-011-MEB-MES-5913</v>
          </cell>
          <cell r="L1167" t="str">
            <v>MP1 ALPHA MEMBRANE #1 COOLER</v>
          </cell>
        </row>
        <row r="1168">
          <cell r="J1168" t="str">
            <v>11-5914</v>
          </cell>
          <cell r="K1168" t="str">
            <v>MEM-PRO-011-MEB-MES-5914</v>
          </cell>
          <cell r="L1168" t="str">
            <v>MP1 ALPHA MEMBRANE STAGE #1</v>
          </cell>
        </row>
        <row r="1169">
          <cell r="J1169" t="str">
            <v>11-5924</v>
          </cell>
          <cell r="K1169" t="str">
            <v>MEM-PRO-011-MEB-MES-5924</v>
          </cell>
          <cell r="L1169" t="str">
            <v>MP1 ALPHA MEMBRANE #2 COOLER</v>
          </cell>
        </row>
        <row r="1170">
          <cell r="J1170" t="str">
            <v>11-5925</v>
          </cell>
          <cell r="K1170" t="str">
            <v>MEM-PRO-011-MEB-MES-5925</v>
          </cell>
          <cell r="L1170" t="str">
            <v>MP1 ALPHA MEMBRANE STAGE # 2</v>
          </cell>
        </row>
        <row r="1171">
          <cell r="J1171" t="str">
            <v>11-5926</v>
          </cell>
          <cell r="K1171" t="str">
            <v>MEM-PRO-011-MEB-MES-5926</v>
          </cell>
          <cell r="L1171" t="str">
            <v>MP1 ALPHA RECIRC. PUMP # 2</v>
          </cell>
        </row>
        <row r="1172">
          <cell r="J1172" t="str">
            <v>11-5928</v>
          </cell>
          <cell r="K1172" t="str">
            <v>MEM-PRO-011-MEB-MES-5928</v>
          </cell>
          <cell r="L1172" t="str">
            <v>MP1 ALPHA RECIRC. PUMP # 3</v>
          </cell>
        </row>
        <row r="1173">
          <cell r="J1173" t="str">
            <v>11-5930</v>
          </cell>
          <cell r="K1173" t="str">
            <v>MEM-PRO-011-MEB-MES-5930</v>
          </cell>
          <cell r="L1173" t="str">
            <v>MP1 ALPHA MEMBRANE #3 COOLER</v>
          </cell>
        </row>
        <row r="1174">
          <cell r="J1174" t="str">
            <v>11-5931</v>
          </cell>
          <cell r="K1174" t="str">
            <v>MEM-PRO-011-MEB-MES-5931</v>
          </cell>
          <cell r="L1174" t="str">
            <v>MP1 ALPHA MEMBRANE STAGE # 3</v>
          </cell>
        </row>
        <row r="1175">
          <cell r="J1175" t="str">
            <v>11-5940</v>
          </cell>
          <cell r="K1175" t="str">
            <v>MEM-PRO-011-MEB-MES-5940</v>
          </cell>
          <cell r="L1175" t="str">
            <v>MP1 ALPHA MEMBRANE STAGE # 4</v>
          </cell>
        </row>
        <row r="1176">
          <cell r="J1176" t="str">
            <v>11-5941</v>
          </cell>
          <cell r="K1176" t="str">
            <v>MEM-PRO-011-MEB-MES-5941</v>
          </cell>
          <cell r="L1176" t="str">
            <v>MP1 ALPHA MEMBRANE #4 COOLER</v>
          </cell>
        </row>
        <row r="1177">
          <cell r="J1177" t="str">
            <v>11-5942</v>
          </cell>
          <cell r="K1177" t="str">
            <v>MEM-PRO-011-MEB-MES-5942</v>
          </cell>
          <cell r="L1177" t="str">
            <v>MP1 ALPHA RECIRC. PUMP # 4</v>
          </cell>
        </row>
        <row r="1178">
          <cell r="J1178" t="str">
            <v>11-5943</v>
          </cell>
          <cell r="K1178" t="str">
            <v>MEM-PRO-011-MEB-MES-5943</v>
          </cell>
          <cell r="L1178" t="str">
            <v>MP1 ALPHA  MEMBRANE STAGE #5</v>
          </cell>
        </row>
        <row r="1179">
          <cell r="J1179" t="str">
            <v>11-5944</v>
          </cell>
          <cell r="K1179" t="str">
            <v>MEM-PRO-011-MEB-MES-5944</v>
          </cell>
          <cell r="L1179" t="str">
            <v>MP1 ALPHA RECIRC. PUMP # 6</v>
          </cell>
        </row>
        <row r="1180">
          <cell r="J1180" t="str">
            <v>11-5945</v>
          </cell>
          <cell r="K1180" t="str">
            <v>MEM-PRO-011-MEB-MES-5945</v>
          </cell>
          <cell r="L1180" t="str">
            <v>MP1 ALPHA RECIRC. PUMP # 5</v>
          </cell>
        </row>
        <row r="1181">
          <cell r="J1181" t="str">
            <v>11-5946</v>
          </cell>
          <cell r="K1181" t="str">
            <v>MEM-PRO-011-MEB-MES-5946</v>
          </cell>
          <cell r="L1181" t="str">
            <v>MP1 ALPHA MEMBRANE STAGE # 6</v>
          </cell>
        </row>
        <row r="1182">
          <cell r="J1182" t="str">
            <v>11-5947</v>
          </cell>
          <cell r="K1182" t="str">
            <v>MEM-PRO-011-MEB-MES-5947</v>
          </cell>
          <cell r="L1182" t="str">
            <v>MP1 ALPHA MEMBRANE COOLER # 6</v>
          </cell>
        </row>
        <row r="1183">
          <cell r="J1183" t="str">
            <v>11-1201</v>
          </cell>
          <cell r="K1183" t="str">
            <v>MEM-PRO-011-PKG-BLD-1201</v>
          </cell>
          <cell r="L1183" t="str">
            <v>MP1B-PROD COLL XFER BLOWER</v>
          </cell>
        </row>
        <row r="1184">
          <cell r="J1184" t="str">
            <v>11-1208</v>
          </cell>
          <cell r="K1184" t="str">
            <v>MEM-PRO-011-PKG-BLD-1208</v>
          </cell>
          <cell r="L1184" t="str">
            <v>MP1A-ASPIRATION FAN - BLENDER SURGE BIN</v>
          </cell>
        </row>
        <row r="1185">
          <cell r="J1185" t="str">
            <v>11-1236</v>
          </cell>
          <cell r="K1185" t="str">
            <v>MEM-PRO-011-PKG-BLD-1236</v>
          </cell>
          <cell r="L1185" t="str">
            <v>MP1B-OIL/LECITHIN DRUM PUMP</v>
          </cell>
        </row>
        <row r="1186">
          <cell r="J1186" t="str">
            <v>11-1239</v>
          </cell>
          <cell r="K1186" t="str">
            <v>MEM-PRO-011-PKG-BLD-1239</v>
          </cell>
          <cell r="L1186" t="str">
            <v>MP1-LEC. TANK HI LEVEL SW. (LSH-129)</v>
          </cell>
        </row>
        <row r="1187">
          <cell r="J1187" t="str">
            <v>11-1240</v>
          </cell>
          <cell r="K1187" t="str">
            <v>MEM-PRO-011-PKG-BLD-1240</v>
          </cell>
          <cell r="L1187" t="str">
            <v>MP1-LEC. TANK TEMP. XMITR</v>
          </cell>
        </row>
        <row r="1188">
          <cell r="J1188" t="str">
            <v>11-5309</v>
          </cell>
          <cell r="K1188" t="str">
            <v>MEM-PRO-011-PKG-BLD-5309</v>
          </cell>
          <cell r="L1188" t="str">
            <v>MP1B-AZO OVERS ROTARY VALVE</v>
          </cell>
        </row>
        <row r="1189">
          <cell r="J1189" t="str">
            <v>11-5310</v>
          </cell>
          <cell r="K1189" t="str">
            <v>MEM-PRO-011-PKG-BLD-5310</v>
          </cell>
          <cell r="L1189" t="str">
            <v>MP1B-AZO ROTARY SCREENER</v>
          </cell>
        </row>
        <row r="1190">
          <cell r="J1190" t="str">
            <v>11-5378</v>
          </cell>
          <cell r="K1190" t="str">
            <v>MEM-PRO-011-PKG-BLD-5378</v>
          </cell>
          <cell r="L1190" t="str">
            <v>MP1B-MSP BLENDER TO P1B KNIFE GATE</v>
          </cell>
        </row>
        <row r="1191">
          <cell r="J1191" t="str">
            <v>11-5379</v>
          </cell>
          <cell r="K1191" t="str">
            <v>MEM-PRO-011-PKG-BLD-5379</v>
          </cell>
          <cell r="L1191" t="str">
            <v>MP1B-MSP BLENDER TO P1B FOX FLOW VALVE</v>
          </cell>
        </row>
        <row r="1192">
          <cell r="J1192" t="str">
            <v>11-6625</v>
          </cell>
          <cell r="K1192" t="str">
            <v>MEM-PRO-011-PKG-BLD-6625</v>
          </cell>
          <cell r="L1192" t="str">
            <v>MP1B-PRODUCT COLLECTOR</v>
          </cell>
        </row>
        <row r="1193">
          <cell r="J1193" t="str">
            <v>11-6627</v>
          </cell>
          <cell r="K1193" t="str">
            <v>MEM-PRO-011-PKG-BLD-6627</v>
          </cell>
          <cell r="L1193" t="str">
            <v>MP1B-PRODUCT COLLECTOR SURGE BIN</v>
          </cell>
        </row>
        <row r="1194">
          <cell r="J1194" t="str">
            <v>11-6630</v>
          </cell>
          <cell r="K1194" t="str">
            <v>MEM-PRO-011-PKG-BLD-6630</v>
          </cell>
          <cell r="L1194" t="str">
            <v>MP1B-PRODUCT COLLECTOR</v>
          </cell>
        </row>
        <row r="1195">
          <cell r="J1195" t="str">
            <v>11-6631</v>
          </cell>
          <cell r="K1195" t="str">
            <v>MEM-PRO-011-PKG-BLD-6631</v>
          </cell>
          <cell r="L1195" t="str">
            <v>MP1B-PRODUCT COLLECTOR BLOWBACK FAN</v>
          </cell>
        </row>
        <row r="1196">
          <cell r="J1196" t="str">
            <v>11-6632</v>
          </cell>
          <cell r="K1196" t="str">
            <v>MEM-PRO-011-PKG-BLD-6632</v>
          </cell>
          <cell r="L1196" t="str">
            <v>MP1B-PRODUCT COLLECTOR TURNHEAD DRIVE</v>
          </cell>
        </row>
        <row r="1197">
          <cell r="J1197" t="str">
            <v>11-6633</v>
          </cell>
          <cell r="K1197" t="str">
            <v>MEM-PRO-011-PKG-BLD-6633</v>
          </cell>
          <cell r="L1197" t="str">
            <v>MP1B-PRODUCT COLLECTOR SURGE TANK</v>
          </cell>
        </row>
        <row r="1198">
          <cell r="J1198" t="str">
            <v>11-6639</v>
          </cell>
          <cell r="K1198" t="str">
            <v>MEM-PRO-011-PKG-BLD-6639</v>
          </cell>
          <cell r="L1198" t="str">
            <v>MP1B-PRODUCT COLLECTOR DISCH RFV</v>
          </cell>
        </row>
        <row r="1199">
          <cell r="J1199" t="str">
            <v>11-6640</v>
          </cell>
          <cell r="K1199" t="str">
            <v>MEM-PRO-011-PKG-BLD-6640</v>
          </cell>
          <cell r="L1199" t="str">
            <v>MP1B-PRODUCT COLLECTOR EXHAUST FAN</v>
          </cell>
        </row>
        <row r="1200">
          <cell r="J1200" t="str">
            <v>11-6645</v>
          </cell>
          <cell r="K1200" t="str">
            <v>MEM-PRO-011-PKG-BLD-6645</v>
          </cell>
          <cell r="L1200" t="str">
            <v>MP1B-PRODUCT COLLECTOR SURGE BIN</v>
          </cell>
        </row>
        <row r="1201">
          <cell r="J1201" t="str">
            <v>11-6650</v>
          </cell>
          <cell r="K1201" t="str">
            <v>MEM-PRO-011-PKG-BLD-6650</v>
          </cell>
          <cell r="L1201" t="str">
            <v>MP1B-BLENDER - RIBBON</v>
          </cell>
        </row>
        <row r="1202">
          <cell r="J1202" t="str">
            <v>11-6651</v>
          </cell>
          <cell r="K1202" t="str">
            <v>MEM-PRO-011-PKG-BLD-6651</v>
          </cell>
          <cell r="L1202" t="str">
            <v>MP1B-SEMI-BULK LINE SLIDE GATE VALVE</v>
          </cell>
        </row>
        <row r="1203">
          <cell r="J1203" t="str">
            <v>11-6653</v>
          </cell>
          <cell r="K1203" t="str">
            <v>MEM-PRO-011-PKG-BLD-6653</v>
          </cell>
          <cell r="L1203" t="str">
            <v>MP1B-SEMI-BULK LINE RFV</v>
          </cell>
        </row>
        <row r="1204">
          <cell r="J1204" t="str">
            <v>11-6655</v>
          </cell>
          <cell r="K1204" t="str">
            <v>MEM-PRO-011-PKG-BLD-6655</v>
          </cell>
          <cell r="L1204" t="str">
            <v>P1 BLENDER DISCHARGE RFV</v>
          </cell>
        </row>
        <row r="1205">
          <cell r="J1205" t="str">
            <v>11-6656</v>
          </cell>
          <cell r="K1205" t="str">
            <v>MEM-PRO-011-PKG-BLD-6656</v>
          </cell>
          <cell r="L1205" t="str">
            <v>MP1B-BLENDER DCE FILTER</v>
          </cell>
        </row>
        <row r="1206">
          <cell r="J1206" t="str">
            <v>11-6657</v>
          </cell>
          <cell r="K1206" t="str">
            <v>MEM-PRO-011-PKG-BLD-6657</v>
          </cell>
          <cell r="L1206" t="str">
            <v>MP1B-BLENDER SEAL BLOWER</v>
          </cell>
        </row>
        <row r="1207">
          <cell r="J1207" t="str">
            <v>11-6658</v>
          </cell>
          <cell r="K1207" t="str">
            <v>MEM-PRO-011-PKG-BLD-6658</v>
          </cell>
          <cell r="L1207" t="str">
            <v>MP1B-BLENDER SEAL BLOWER HIGH PRESS SW</v>
          </cell>
        </row>
        <row r="1208">
          <cell r="J1208" t="str">
            <v>11-6659</v>
          </cell>
          <cell r="K1208" t="str">
            <v>MEM-PRO-011-PKG-BLD-6659</v>
          </cell>
          <cell r="L1208" t="str">
            <v>MP1B-BLENDER RJ RFV</v>
          </cell>
        </row>
        <row r="1209">
          <cell r="J1209" t="str">
            <v>11-6660</v>
          </cell>
          <cell r="K1209" t="str">
            <v>MEM-PRO-011-PKG-BLD-6660</v>
          </cell>
          <cell r="L1209" t="str">
            <v>MP1B-DCE FILTER BLOWER</v>
          </cell>
        </row>
        <row r="1210">
          <cell r="J1210" t="str">
            <v>11-6676</v>
          </cell>
          <cell r="K1210" t="str">
            <v>MEM-PRO-011-PKG-BLD-6676</v>
          </cell>
          <cell r="L1210" t="str">
            <v>MP1B-LECITHIN TANK AGITATOR</v>
          </cell>
        </row>
        <row r="1211">
          <cell r="J1211" t="str">
            <v>11-6681</v>
          </cell>
          <cell r="K1211" t="str">
            <v>MEM-PRO-011-PKG-BLD-6681</v>
          </cell>
          <cell r="L1211" t="str">
            <v>MP1B-OIL ADDITION PUMP</v>
          </cell>
        </row>
        <row r="1212">
          <cell r="J1212" t="str">
            <v>11-6682</v>
          </cell>
          <cell r="K1212" t="str">
            <v>MEM-PRO-011-PKG-BLD-6682</v>
          </cell>
          <cell r="L1212" t="str">
            <v>MP1B-OIL ADDITION TANK</v>
          </cell>
        </row>
        <row r="1213">
          <cell r="J1213" t="str">
            <v>11-6685</v>
          </cell>
          <cell r="K1213" t="str">
            <v>MEM-PRO-011-PKG-BLD-6685</v>
          </cell>
          <cell r="L1213" t="str">
            <v>MP1B-LECITHIN TANK HEATER PUMP</v>
          </cell>
        </row>
        <row r="1214">
          <cell r="J1214" t="str">
            <v>11-6686</v>
          </cell>
          <cell r="K1214" t="str">
            <v>MEM-PRO-011-PKG-BLD-6686</v>
          </cell>
          <cell r="L1214" t="str">
            <v>MP1B-LECITHIN TANK HEATER</v>
          </cell>
        </row>
        <row r="1215">
          <cell r="J1215" t="str">
            <v>11-6694</v>
          </cell>
          <cell r="K1215" t="str">
            <v>MEM-PRO-011-PKG-BLD-6694</v>
          </cell>
          <cell r="L1215" t="str">
            <v>MP1B-LECITHIN ADDITION PUMP</v>
          </cell>
        </row>
        <row r="1216">
          <cell r="J1216" t="str">
            <v>11-6695</v>
          </cell>
          <cell r="K1216" t="str">
            <v>MEM-PRO-011-PKG-BLD-6695</v>
          </cell>
          <cell r="L1216" t="str">
            <v>MP1B-LECITHIN ADDITION TANK</v>
          </cell>
        </row>
        <row r="1217">
          <cell r="J1217" t="str">
            <v>11-6815</v>
          </cell>
          <cell r="K1217" t="str">
            <v>MEM-PRO-011-PKG-BLD-6815</v>
          </cell>
          <cell r="L1217" t="str">
            <v>MP1B-BLENDER DISCHARGE BLOWER</v>
          </cell>
        </row>
        <row r="1218">
          <cell r="J1218" t="str">
            <v>11-1114</v>
          </cell>
          <cell r="K1218" t="str">
            <v>MEM-PRO-011-PKG-OPA-1114</v>
          </cell>
          <cell r="L1218" t="str">
            <v>MP1A-PRODUCT AIR INTAKE FILTER</v>
          </cell>
        </row>
        <row r="1219">
          <cell r="J1219" t="str">
            <v>11-1115</v>
          </cell>
          <cell r="K1219" t="str">
            <v>MEM-PRO-011-PKG-OPA-1115</v>
          </cell>
          <cell r="L1219" t="str">
            <v>MP1A-PRODUCT BLENDING HOPPER</v>
          </cell>
        </row>
        <row r="1220">
          <cell r="J1220" t="str">
            <v>11-1116</v>
          </cell>
          <cell r="K1220" t="str">
            <v>MEM-PRO-011-PKG-OPA-1116</v>
          </cell>
          <cell r="L1220" t="str">
            <v>MP1A-PRODUCT BLENDING HI-LEVEL PROBE</v>
          </cell>
        </row>
        <row r="1221">
          <cell r="J1221" t="str">
            <v>11-1117</v>
          </cell>
          <cell r="K1221" t="str">
            <v>MEM-PRO-011-PKG-OPA-1117</v>
          </cell>
          <cell r="L1221" t="str">
            <v>MP1A-PRODUCT BLENDING HOPPER RFV</v>
          </cell>
        </row>
        <row r="1222">
          <cell r="J1222" t="str">
            <v>11-1118</v>
          </cell>
          <cell r="K1222" t="str">
            <v>MEM-PRO-011-PKG-OPA-1118</v>
          </cell>
          <cell r="L1222" t="str">
            <v>MP1A-PRODUCT BLENDING AIR INTAKE FILTER</v>
          </cell>
        </row>
        <row r="1223">
          <cell r="J1223" t="str">
            <v>11-1157</v>
          </cell>
          <cell r="K1223" t="str">
            <v>MEM-PRO-011-PKG-OPA-1157</v>
          </cell>
          <cell r="L1223" t="str">
            <v>MP1-AIR INLET FILTER</v>
          </cell>
        </row>
        <row r="1224">
          <cell r="J1224" t="str">
            <v>11-1158</v>
          </cell>
          <cell r="K1224" t="str">
            <v>MEM-PRO-011-PKG-OPA-1158</v>
          </cell>
          <cell r="L1224" t="str">
            <v>MP1A-PACKER ASPIRATION FILTER</v>
          </cell>
        </row>
        <row r="1225">
          <cell r="J1225" t="str">
            <v>11-1160</v>
          </cell>
          <cell r="K1225" t="str">
            <v>MEM-PRO-011-PKG-OPA-1160</v>
          </cell>
          <cell r="L1225" t="str">
            <v>MP1A-SLIDELL BAGGING MACHINE</v>
          </cell>
        </row>
        <row r="1226">
          <cell r="J1226" t="str">
            <v>11-1161</v>
          </cell>
          <cell r="K1226" t="str">
            <v>MEM-PRO-011-PKG-OPA-1161</v>
          </cell>
          <cell r="L1226" t="str">
            <v>MP1A-ON-LINE CHECK WEIGH</v>
          </cell>
        </row>
        <row r="1227">
          <cell r="J1227" t="str">
            <v>11-1162</v>
          </cell>
          <cell r="K1227" t="str">
            <v>MEM-PRO-011-PKG-OPA-1162</v>
          </cell>
          <cell r="L1227" t="str">
            <v>MP1A-PRODUCT BLENDING SAMPLER</v>
          </cell>
        </row>
        <row r="1228">
          <cell r="J1228" t="str">
            <v>11-1163</v>
          </cell>
          <cell r="K1228" t="str">
            <v>MEM-PRO-011-PKG-OPA-1163</v>
          </cell>
          <cell r="L1228" t="str">
            <v>MP1A-GUSSET REFORMER</v>
          </cell>
        </row>
        <row r="1229">
          <cell r="J1229" t="str">
            <v>11-1164</v>
          </cell>
          <cell r="K1229" t="str">
            <v>MEM-PRO-011-PKG-OPA-1164</v>
          </cell>
          <cell r="L1229" t="str">
            <v>MP1A-SEALER CONVEYOR</v>
          </cell>
        </row>
        <row r="1230">
          <cell r="J1230" t="str">
            <v>11-1165</v>
          </cell>
          <cell r="K1230" t="str">
            <v>MEM-PRO-011-PKG-OPA-1165</v>
          </cell>
          <cell r="L1230" t="str">
            <v>MP1A-SEALER</v>
          </cell>
        </row>
        <row r="1231">
          <cell r="J1231" t="str">
            <v>11-1167</v>
          </cell>
          <cell r="K1231" t="str">
            <v>MEM-PRO-011-PKG-OPA-1167</v>
          </cell>
          <cell r="L1231" t="str">
            <v>MP1A-90 DEG. TURN BAG CONVEYOR</v>
          </cell>
        </row>
        <row r="1232">
          <cell r="J1232" t="str">
            <v>11-1213</v>
          </cell>
          <cell r="K1232" t="str">
            <v>MEM-PRO-011-PKG-OPA-1213</v>
          </cell>
          <cell r="L1232" t="str">
            <v>MP1A-BLENDER - RIBBON</v>
          </cell>
        </row>
        <row r="1233">
          <cell r="J1233" t="str">
            <v>11-1214</v>
          </cell>
          <cell r="K1233" t="str">
            <v>MEM-PRO-011-PKG-OPA-1214</v>
          </cell>
          <cell r="L1233" t="str">
            <v>MP1A-LOAD CELLS - BLENDER</v>
          </cell>
        </row>
        <row r="1234">
          <cell r="J1234" t="str">
            <v>11-1215</v>
          </cell>
          <cell r="K1234" t="str">
            <v>MEM-PRO-011-PKG-OPA-1215</v>
          </cell>
          <cell r="L1234" t="str">
            <v>MP1A-ASPIRATION FILTER - BLENDER</v>
          </cell>
        </row>
        <row r="1235">
          <cell r="J1235" t="str">
            <v>11-1216</v>
          </cell>
          <cell r="K1235" t="str">
            <v>MEM-PRO-011-PKG-OPA-1216</v>
          </cell>
          <cell r="L1235" t="str">
            <v>MP1A-ASPIRATION FAN - BLENDER</v>
          </cell>
        </row>
        <row r="1236">
          <cell r="J1236" t="str">
            <v>11-1217</v>
          </cell>
          <cell r="K1236" t="str">
            <v>MEM-PRO-011-PKG-OPA-1217</v>
          </cell>
          <cell r="L1236" t="str">
            <v>MP1A-BLENDER ASP BAG POPPER</v>
          </cell>
        </row>
        <row r="1237">
          <cell r="J1237" t="str">
            <v>11-1218</v>
          </cell>
          <cell r="K1237" t="str">
            <v>MEM-PRO-011-PKG-OPA-1218</v>
          </cell>
          <cell r="L1237" t="str">
            <v>P1BLENDER ASP.</v>
          </cell>
        </row>
        <row r="1238">
          <cell r="J1238" t="str">
            <v>11-1219</v>
          </cell>
          <cell r="K1238" t="str">
            <v>MEM-PRO-011-PKG-OPA-1219</v>
          </cell>
          <cell r="L1238" t="str">
            <v>MP1A-KNIFE GATE - BLENDER DISCH.</v>
          </cell>
        </row>
        <row r="1239">
          <cell r="J1239" t="str">
            <v>11-1220</v>
          </cell>
          <cell r="K1239" t="str">
            <v>MEM-PRO-011-PKG-OPA-1220</v>
          </cell>
          <cell r="L1239" t="str">
            <v>MP1A-ROTARY VALVE - BLENDER DISCH.</v>
          </cell>
        </row>
        <row r="1240">
          <cell r="J1240" t="str">
            <v>11-1221</v>
          </cell>
          <cell r="K1240" t="str">
            <v>MEM-PRO-011-PKG-OPA-1221</v>
          </cell>
          <cell r="L1240" t="str">
            <v>MP1A-AZO ROTARY SCREENER SYSTEM</v>
          </cell>
        </row>
        <row r="1241">
          <cell r="J1241" t="str">
            <v>11-1222</v>
          </cell>
          <cell r="K1241" t="str">
            <v>MEM-PRO-011-PKG-OPA-1222</v>
          </cell>
          <cell r="L1241" t="str">
            <v>MPA1-AZO HIGH LEVEL SW</v>
          </cell>
        </row>
        <row r="1242">
          <cell r="J1242" t="str">
            <v>11-1223</v>
          </cell>
          <cell r="K1242" t="str">
            <v>MEM-PRO-011-PKG-OPA-1223</v>
          </cell>
          <cell r="L1242" t="str">
            <v>MP1A-COMPRESSED AIR PRE-FILTER #1</v>
          </cell>
        </row>
        <row r="1243">
          <cell r="J1243" t="str">
            <v>11-1224</v>
          </cell>
          <cell r="K1243" t="str">
            <v>MEM-PRO-011-PKG-OPA-1224</v>
          </cell>
          <cell r="L1243" t="str">
            <v>MP1A-COMPRESSED AIR FILTER #2</v>
          </cell>
        </row>
        <row r="1244">
          <cell r="J1244" t="str">
            <v>11-1225</v>
          </cell>
          <cell r="K1244" t="str">
            <v>MEM-PRO-011-PKG-OPA-1225</v>
          </cell>
          <cell r="L1244" t="str">
            <v>MP1A-COMPRESSED AIR FINAL FILTER #3</v>
          </cell>
        </row>
        <row r="1245">
          <cell r="J1245" t="str">
            <v>11-1226</v>
          </cell>
          <cell r="K1245" t="str">
            <v>MEM-PRO-011-PKG-OPA-1226</v>
          </cell>
          <cell r="L1245" t="str">
            <v>MP1A-AZO OVERS DISCHARGE RFV</v>
          </cell>
        </row>
        <row r="1246">
          <cell r="J1246" t="str">
            <v>11-1227</v>
          </cell>
          <cell r="K1246" t="str">
            <v>MEM-PRO-011-PKG-OPA-1227</v>
          </cell>
          <cell r="L1246" t="str">
            <v>MP1A-AZO DISCH. MAGNET</v>
          </cell>
        </row>
        <row r="1247">
          <cell r="J1247" t="str">
            <v>11-1228</v>
          </cell>
          <cell r="K1247" t="str">
            <v>MEM-PRO-011-PKG-OPA-1228</v>
          </cell>
          <cell r="L1247" t="str">
            <v>MP1A-KNIFE GATE BLENDER DISCH.</v>
          </cell>
        </row>
        <row r="1248">
          <cell r="J1248" t="str">
            <v>11-1229</v>
          </cell>
          <cell r="K1248" t="str">
            <v>MEM-PRO-011-PKG-OPA-1229</v>
          </cell>
          <cell r="L1248" t="str">
            <v>MP1A-ROTARY VALVE - BLENDER DISCH.</v>
          </cell>
        </row>
        <row r="1249">
          <cell r="J1249" t="str">
            <v>11-1230</v>
          </cell>
          <cell r="K1249" t="str">
            <v>MEM-PRO-011-PKG-OPA-1230</v>
          </cell>
          <cell r="L1249" t="str">
            <v>MP1A-ABSOLUTE FILTER</v>
          </cell>
        </row>
        <row r="1250">
          <cell r="J1250" t="str">
            <v>11-1231</v>
          </cell>
          <cell r="K1250" t="str">
            <v>MEM-PRO-011-PKG-OPA-1231</v>
          </cell>
          <cell r="L1250" t="str">
            <v>MP1A-OIL/LECITHIN SUPPLY 3-WAY VALVE</v>
          </cell>
        </row>
        <row r="1251">
          <cell r="J1251" t="str">
            <v>11-1232</v>
          </cell>
          <cell r="K1251" t="str">
            <v>MEM-PRO-011-PKG-OPA-1232</v>
          </cell>
          <cell r="L1251" t="str">
            <v>MP1A-OIL/LECITHIN RETURN 3-WAY VALVE</v>
          </cell>
        </row>
        <row r="1252">
          <cell r="J1252" t="str">
            <v>11-1233</v>
          </cell>
          <cell r="K1252" t="str">
            <v>MEM-PRO-011-PKG-OPA-1233</v>
          </cell>
          <cell r="L1252" t="str">
            <v>MP1A-LECITHIN TANK DISCHARGE VALVE</v>
          </cell>
        </row>
        <row r="1253">
          <cell r="J1253" t="str">
            <v>11-1234</v>
          </cell>
          <cell r="K1253" t="str">
            <v>MEM-PRO-011-PKG-OPA-1234</v>
          </cell>
          <cell r="L1253" t="str">
            <v>MP1A-OIL TANK DISCHARGE VALVE</v>
          </cell>
        </row>
        <row r="1254">
          <cell r="J1254" t="str">
            <v>11-1235</v>
          </cell>
          <cell r="K1254" t="str">
            <v>MEM-PRO-011-PKG-OPA-1235</v>
          </cell>
          <cell r="L1254" t="str">
            <v>MP1A-OIL/LECITHIN DRUM PUMP</v>
          </cell>
        </row>
        <row r="1255">
          <cell r="J1255" t="str">
            <v>11-1237</v>
          </cell>
          <cell r="K1255" t="str">
            <v>MEM-PRO-011-PKG-OPA-1237</v>
          </cell>
          <cell r="L1255" t="str">
            <v>MP1A-LECITHIN MIX TANK</v>
          </cell>
        </row>
        <row r="1256">
          <cell r="J1256" t="str">
            <v>11-1238</v>
          </cell>
          <cell r="K1256" t="str">
            <v>MEM-PRO-011-PKG-OPA-1238</v>
          </cell>
          <cell r="L1256" t="str">
            <v>MP1A-LECITHIN TANK AGITATOR</v>
          </cell>
        </row>
        <row r="1257">
          <cell r="J1257" t="str">
            <v>11-1241</v>
          </cell>
          <cell r="K1257" t="str">
            <v>MEM-PRO-011-PKG-OPA-1241</v>
          </cell>
          <cell r="L1257" t="str">
            <v>MP1A-OIL MIX TANK</v>
          </cell>
        </row>
        <row r="1258">
          <cell r="J1258" t="str">
            <v>11-1242</v>
          </cell>
          <cell r="K1258" t="str">
            <v>MEM-PRO-011-PKG-OPA-1242</v>
          </cell>
          <cell r="L1258" t="str">
            <v>MP1A-OIL MIX AGITATOR</v>
          </cell>
        </row>
        <row r="1259">
          <cell r="J1259" t="str">
            <v>11-1245</v>
          </cell>
          <cell r="K1259" t="str">
            <v>MEM-PRO-011-PKG-OPA-1245</v>
          </cell>
          <cell r="L1259" t="str">
            <v>MP1A-OIL/LECITHIN BATCH PUMP</v>
          </cell>
        </row>
        <row r="1260">
          <cell r="J1260" t="str">
            <v>11-1246</v>
          </cell>
          <cell r="K1260" t="str">
            <v>MEM-PRO-011-PKG-OPA-1246</v>
          </cell>
          <cell r="L1260" t="str">
            <v>MP1A-OIL/LECITHIN BATCH PUMP STRAINER</v>
          </cell>
        </row>
        <row r="1261">
          <cell r="J1261" t="str">
            <v>11-1247</v>
          </cell>
          <cell r="K1261" t="str">
            <v>MEM-PRO-011-PKG-OPA-1247</v>
          </cell>
          <cell r="L1261" t="str">
            <v>MP1A-OIL/LECITHIN BATCH PUMP FLOW METER</v>
          </cell>
        </row>
        <row r="1262">
          <cell r="J1262" t="str">
            <v>11-1248</v>
          </cell>
          <cell r="K1262" t="str">
            <v>MEM-PRO-011-PKG-OPA-1248</v>
          </cell>
          <cell r="L1262" t="str">
            <v>MP1A-WATER EXPANSION TANK</v>
          </cell>
        </row>
        <row r="1263">
          <cell r="J1263" t="str">
            <v>11-1249</v>
          </cell>
          <cell r="K1263" t="str">
            <v>MEM-PRO-011-PKG-OPA-1249</v>
          </cell>
          <cell r="L1263" t="str">
            <v>MP1A-HOT WATER CIRC. PUMP</v>
          </cell>
        </row>
        <row r="1264">
          <cell r="J1264" t="str">
            <v>11-1251</v>
          </cell>
          <cell r="K1264" t="str">
            <v>MEM-PRO-011-PKG-OPA-1251</v>
          </cell>
          <cell r="L1264" t="str">
            <v>MP1A-LECITHIN PUMP</v>
          </cell>
        </row>
        <row r="1265">
          <cell r="J1265" t="str">
            <v>11-1253</v>
          </cell>
          <cell r="K1265" t="str">
            <v>MEM-PRO-011-PKG-OPA-1253</v>
          </cell>
          <cell r="L1265" t="str">
            <v>MP1A-OIL/LECITHIN WATER HEATER</v>
          </cell>
        </row>
        <row r="1266">
          <cell r="J1266" t="str">
            <v>11-1260</v>
          </cell>
          <cell r="K1266" t="str">
            <v>MEM-PRO-011-PKG-OPA-1260</v>
          </cell>
          <cell r="L1266" t="str">
            <v>MP1A-OIL/LEC EXP. TK PROC WTR PCV</v>
          </cell>
        </row>
        <row r="1267">
          <cell r="J1267" t="str">
            <v>11-1269</v>
          </cell>
          <cell r="K1267" t="str">
            <v>MEM-PRO-011-PKG-OPA-1269</v>
          </cell>
          <cell r="L1267" t="str">
            <v>MP1A-COMPRESSED AIR PRESS CTROL VALVE</v>
          </cell>
        </row>
        <row r="1268">
          <cell r="J1268" t="str">
            <v>11-1270</v>
          </cell>
          <cell r="K1268" t="str">
            <v>MEM-PRO-011-PKG-OPA-1270</v>
          </cell>
          <cell r="L1268" t="str">
            <v>MP1-COMPRESSED AIR BLEED VALVE (SV-795)</v>
          </cell>
        </row>
        <row r="1269">
          <cell r="J1269" t="str">
            <v>11-1274</v>
          </cell>
          <cell r="K1269" t="str">
            <v>MEM-PRO-011-PKG-OPA-1274</v>
          </cell>
          <cell r="L1269" t="str">
            <v>MP1A-BEHN PACKER VIBRATING CONVEYOR</v>
          </cell>
        </row>
        <row r="1270">
          <cell r="J1270" t="str">
            <v>11-1275</v>
          </cell>
          <cell r="K1270" t="str">
            <v>MEM-PRO-011-PKG-OPA-1275</v>
          </cell>
          <cell r="L1270" t="str">
            <v>MP1A-ASPIRATION FILTER - AZO</v>
          </cell>
        </row>
        <row r="1271">
          <cell r="J1271" t="str">
            <v>11-1276</v>
          </cell>
          <cell r="K1271" t="str">
            <v>MEM-PRO-011-PKG-OPA-1276</v>
          </cell>
          <cell r="L1271" t="str">
            <v>MP1A-ASP FAN - AZO - REMOVED 11/6/02</v>
          </cell>
        </row>
        <row r="1272">
          <cell r="J1272" t="str">
            <v>11-1277</v>
          </cell>
          <cell r="K1272" t="str">
            <v>MEM-PRO-011-PKG-OPA-1277</v>
          </cell>
          <cell r="L1272" t="str">
            <v>MP1A-BAG POPPER - AZO</v>
          </cell>
        </row>
        <row r="1273">
          <cell r="J1273" t="str">
            <v>11-1278</v>
          </cell>
          <cell r="K1273" t="str">
            <v>MEM-PRO-011-PKG-OPA-1278</v>
          </cell>
          <cell r="L1273" t="str">
            <v>MP1A-BEHN PACKER FEED HOPPER</v>
          </cell>
        </row>
        <row r="1274">
          <cell r="J1274" t="str">
            <v>11-1279</v>
          </cell>
          <cell r="K1274" t="str">
            <v>MEM-PRO-011-PKG-OPA-1279</v>
          </cell>
          <cell r="L1274" t="str">
            <v>MP1A-BEHN PACKER</v>
          </cell>
        </row>
        <row r="1275">
          <cell r="J1275" t="str">
            <v>11-1280</v>
          </cell>
          <cell r="K1275" t="str">
            <v>MEM-PRO-011-PKG-OPA-1280</v>
          </cell>
          <cell r="L1275" t="str">
            <v>MP1A-BEHN PACKER ASPIRATION FILTER</v>
          </cell>
        </row>
        <row r="1276">
          <cell r="J1276" t="str">
            <v>11-1281</v>
          </cell>
          <cell r="K1276" t="str">
            <v>MEM-PRO-011-PKG-OPA-1281</v>
          </cell>
          <cell r="L1276" t="str">
            <v>MP1A-ASPIRATION FILTER ROTARY VALVE</v>
          </cell>
        </row>
        <row r="1277">
          <cell r="J1277" t="str">
            <v>11-1282</v>
          </cell>
          <cell r="K1277" t="str">
            <v>MEM-PRO-011-PKG-OPA-1282</v>
          </cell>
          <cell r="L1277" t="str">
            <v>MP1A-BEHN PACKER ASP. FILTER EXH FAN</v>
          </cell>
        </row>
        <row r="1278">
          <cell r="J1278" t="str">
            <v>11-1283</v>
          </cell>
          <cell r="K1278" t="str">
            <v>MEM-PRO-011-PKG-OPA-1283</v>
          </cell>
          <cell r="L1278" t="str">
            <v>MP1A-VIBRATOR PACKER FEED HOPPER</v>
          </cell>
        </row>
        <row r="1279">
          <cell r="J1279" t="str">
            <v>11-1284</v>
          </cell>
          <cell r="K1279" t="str">
            <v>MEM-PRO-011-PKG-OPA-1284</v>
          </cell>
          <cell r="L1279" t="str">
            <v>MP1A-BLOWER PACKAGE - PACKE</v>
          </cell>
        </row>
        <row r="1280">
          <cell r="J1280" t="str">
            <v>11-5300</v>
          </cell>
          <cell r="K1280" t="str">
            <v>MEM-PRO-011-PKG-PAK-5300</v>
          </cell>
          <cell r="L1280" t="str">
            <v>MP1B-800 C.F. SURGE BIN</v>
          </cell>
        </row>
        <row r="1281">
          <cell r="J1281" t="str">
            <v>11-5302</v>
          </cell>
          <cell r="K1281" t="str">
            <v>MEM-PRO-011-PKG-PAK-5302</v>
          </cell>
          <cell r="L1281" t="str">
            <v>MP1B-800 C.F. SURGE BIN RFV</v>
          </cell>
        </row>
        <row r="1282">
          <cell r="J1282" t="str">
            <v>11-5304</v>
          </cell>
          <cell r="K1282" t="str">
            <v>MEM-PRO-011-PKG-PAK-5304</v>
          </cell>
          <cell r="L1282" t="str">
            <v>MP1B-SURGE BIN ASPIRATION FAN</v>
          </cell>
        </row>
        <row r="1283">
          <cell r="J1283" t="str">
            <v>11-5305</v>
          </cell>
          <cell r="K1283" t="str">
            <v>MEM-PRO-011-PKG-PAK-5305</v>
          </cell>
          <cell r="L1283" t="str">
            <v>MP1B-ASPIRATION FILTER - MAC72RT2</v>
          </cell>
        </row>
        <row r="1284">
          <cell r="J1284" t="str">
            <v>11-5306</v>
          </cell>
          <cell r="K1284" t="str">
            <v>MEM-PRO-011-PKG-PAK-5306</v>
          </cell>
          <cell r="L1284" t="str">
            <v>MP1B-ASPIRATION FILTER RFV</v>
          </cell>
        </row>
        <row r="1285">
          <cell r="J1285" t="str">
            <v>11-5307</v>
          </cell>
          <cell r="K1285" t="str">
            <v>MEM-PRO-011-PKG-PAK-5307</v>
          </cell>
          <cell r="L1285" t="str">
            <v>MP1B-ASPIRATION FILTER FAN</v>
          </cell>
        </row>
        <row r="1286">
          <cell r="J1286" t="str">
            <v>11-5315</v>
          </cell>
          <cell r="K1286" t="str">
            <v>MEM-PRO-011-PKG-PAK-5315</v>
          </cell>
          <cell r="L1286" t="str">
            <v>MP1B-PRODUCT SAMPLER</v>
          </cell>
        </row>
        <row r="1287">
          <cell r="J1287" t="str">
            <v>11-5317</v>
          </cell>
          <cell r="K1287" t="str">
            <v>MEM-PRO-011-PKG-PAK-5317</v>
          </cell>
          <cell r="L1287" t="str">
            <v>MP1B-VIBRA-BIN (AUTO PKG)</v>
          </cell>
        </row>
        <row r="1288">
          <cell r="J1288" t="str">
            <v>11-5318</v>
          </cell>
          <cell r="K1288" t="str">
            <v>MEM-PRO-011-PKG-PAK-5318</v>
          </cell>
          <cell r="L1288" t="str">
            <v>MP1B-PRODUCT TRANSFER CONVEYOR</v>
          </cell>
        </row>
        <row r="1289">
          <cell r="J1289" t="str">
            <v>11-5320</v>
          </cell>
          <cell r="K1289" t="str">
            <v>MEM-PRO-011-PKG-PAK-5320</v>
          </cell>
          <cell r="L1289" t="str">
            <v>MP1B-SLIDELL PACKER (BAGGING MACH.)</v>
          </cell>
        </row>
        <row r="1290">
          <cell r="J1290" t="str">
            <v>11-5322</v>
          </cell>
          <cell r="K1290" t="str">
            <v>MEM-PRO-011-PKG-PAK-5322</v>
          </cell>
          <cell r="L1290" t="str">
            <v>MP1B-SLIDELL PKG CHECK WEIGHER</v>
          </cell>
        </row>
        <row r="1291">
          <cell r="J1291" t="str">
            <v>11-5323</v>
          </cell>
          <cell r="K1291" t="str">
            <v>MEM-PRO-011-PKG-PAK-5323</v>
          </cell>
          <cell r="L1291" t="str">
            <v>MP1B-SLIDEL BAG SHOULDER &amp; FORMING STATI</v>
          </cell>
        </row>
        <row r="1292">
          <cell r="J1292" t="str">
            <v>11-5324</v>
          </cell>
          <cell r="K1292" t="str">
            <v>MEM-PRO-011-PKG-PAK-5324</v>
          </cell>
          <cell r="L1292" t="str">
            <v>MP1B-AUTO PKG VIBRATING CONVEYOR</v>
          </cell>
        </row>
        <row r="1293">
          <cell r="J1293" t="str">
            <v>11-5325</v>
          </cell>
          <cell r="K1293" t="str">
            <v>MEM-PRO-011-PKG-PAK-5325</v>
          </cell>
          <cell r="L1293" t="str">
            <v>MP1B-AUTO PKG NIRO SEALER</v>
          </cell>
        </row>
        <row r="1294">
          <cell r="J1294" t="str">
            <v>11-5326</v>
          </cell>
          <cell r="K1294" t="str">
            <v>MEM-PRO-011-PKG-PAK-5326</v>
          </cell>
          <cell r="L1294" t="str">
            <v>MP1B-AUTO PKG SEALER CONVEYOR</v>
          </cell>
        </row>
        <row r="1295">
          <cell r="J1295" t="str">
            <v>11-5365</v>
          </cell>
          <cell r="K1295" t="str">
            <v>MEM-PRO-011-PKG-PAK-5365</v>
          </cell>
          <cell r="L1295" t="str">
            <v>MP1B-ON LINE BAG DUMP SYSTEM W/ASP. FAN</v>
          </cell>
        </row>
        <row r="1296">
          <cell r="J1296" t="str">
            <v>11-5366</v>
          </cell>
          <cell r="K1296" t="str">
            <v>MEM-PRO-011-PKG-PAK-5366</v>
          </cell>
          <cell r="L1296" t="str">
            <v>MP1B-BAG DUMP DISCH RFV (AUTO PKG)</v>
          </cell>
        </row>
        <row r="1297">
          <cell r="J1297" t="str">
            <v>11-5367</v>
          </cell>
          <cell r="K1297" t="str">
            <v>MEM-PRO-011-PKG-PAK-5367</v>
          </cell>
          <cell r="L1297" t="str">
            <v>MP1B-BAG DUMP TRANS BLOWER (AUTO PKG)</v>
          </cell>
        </row>
        <row r="1298">
          <cell r="J1298" t="str">
            <v>11-5328</v>
          </cell>
          <cell r="K1298" t="str">
            <v>MEM-PRO-011-PKG-PAL-5328</v>
          </cell>
          <cell r="L1298" t="str">
            <v>MP1B-AUTO PKG BAG CONV (90 DEG )</v>
          </cell>
        </row>
        <row r="1299">
          <cell r="J1299" t="str">
            <v>11-5329</v>
          </cell>
          <cell r="K1299" t="str">
            <v>MEM-PRO-011-PKG-PAL-5329</v>
          </cell>
          <cell r="L1299" t="str">
            <v>MP1B-AUTO PKG BAG TIPPER FEED CONV</v>
          </cell>
        </row>
        <row r="1300">
          <cell r="J1300" t="str">
            <v>11-5330</v>
          </cell>
          <cell r="K1300" t="str">
            <v>MEM-PRO-011-PKG-PAL-5330</v>
          </cell>
          <cell r="L1300" t="str">
            <v>MP1B-AUTO PKG BAG TIPPER</v>
          </cell>
        </row>
        <row r="1301">
          <cell r="J1301" t="str">
            <v>11-5331</v>
          </cell>
          <cell r="K1301" t="str">
            <v>MEM-PRO-011-PKG-PAL-5331</v>
          </cell>
          <cell r="L1301" t="str">
            <v>MP1B-AUTO PKG METAL DETECTOR CONVEYOR</v>
          </cell>
        </row>
        <row r="1302">
          <cell r="J1302" t="str">
            <v>11-5332</v>
          </cell>
          <cell r="K1302" t="str">
            <v>MEM-PRO-011-PKG-PAL-5332</v>
          </cell>
          <cell r="L1302" t="str">
            <v>MP1B-METAL DETECTOR SYSTEM</v>
          </cell>
        </row>
        <row r="1303">
          <cell r="J1303" t="str">
            <v>11-5333</v>
          </cell>
          <cell r="K1303" t="str">
            <v>MEM-PRO-011-PKG-PAL-5333</v>
          </cell>
          <cell r="L1303" t="str">
            <v>MP1B-INCLINE CONVEYOR</v>
          </cell>
        </row>
        <row r="1304">
          <cell r="J1304" t="str">
            <v>11-5340</v>
          </cell>
          <cell r="K1304" t="str">
            <v>MEM-PRO-011-PKG-PAL-5340</v>
          </cell>
          <cell r="L1304" t="str">
            <v>MP1B-PALLETIZER (AUTO PKG)</v>
          </cell>
        </row>
        <row r="1305">
          <cell r="J1305" t="str">
            <v>11-5342</v>
          </cell>
          <cell r="K1305" t="str">
            <v>MEM-PRO-011-PKG-PAL-5342</v>
          </cell>
          <cell r="L1305" t="str">
            <v>MP1B-PALLET DISPENSER</v>
          </cell>
        </row>
        <row r="1306">
          <cell r="J1306" t="str">
            <v>11-5343</v>
          </cell>
          <cell r="K1306" t="str">
            <v>MEM-PRO-011-PKG-PAL-5343</v>
          </cell>
          <cell r="L1306" t="str">
            <v>MP1B-SLIPSHEET DISPENSER</v>
          </cell>
        </row>
        <row r="1307">
          <cell r="J1307" t="str">
            <v>11-5344</v>
          </cell>
          <cell r="K1307" t="str">
            <v>MEM-PRO-011-PKG-PAL-5344</v>
          </cell>
          <cell r="L1307" t="str">
            <v>MP1B-TIE-SHEET DISPENSER</v>
          </cell>
        </row>
        <row r="1308">
          <cell r="J1308" t="str">
            <v>11-5345</v>
          </cell>
          <cell r="K1308" t="str">
            <v>MEM-PRO-011-PKG-PAL-5345</v>
          </cell>
          <cell r="L1308" t="str">
            <v>MP1B-ONLINE CHECK WEIGH</v>
          </cell>
        </row>
        <row r="1309">
          <cell r="J1309" t="str">
            <v>11-5346</v>
          </cell>
          <cell r="K1309" t="str">
            <v>MEM-PRO-011-PKG-PAL-5346</v>
          </cell>
          <cell r="L1309" t="str">
            <v>MP1B-BAG REJECT CONVEYOR</v>
          </cell>
        </row>
        <row r="1310">
          <cell r="J1310" t="str">
            <v>11-5347</v>
          </cell>
          <cell r="K1310" t="str">
            <v>MEM-PRO-011-PKG-PAL-5347</v>
          </cell>
          <cell r="L1310" t="str">
            <v>MP1B-BAG REJECT PUSHER</v>
          </cell>
        </row>
        <row r="1311">
          <cell r="J1311" t="str">
            <v>11-5348</v>
          </cell>
          <cell r="K1311" t="str">
            <v>MEM-PRO-011-PKG-PAL-5348</v>
          </cell>
          <cell r="L1311" t="str">
            <v>P1 BAG LABEL PRINT/APPLY UNIT</v>
          </cell>
        </row>
        <row r="1312">
          <cell r="J1312" t="str">
            <v>11-5350</v>
          </cell>
          <cell r="K1312" t="str">
            <v>MEM-PRO-011-PKG-PAL-5350</v>
          </cell>
          <cell r="L1312" t="str">
            <v>MP1B-#1 PALLET CONVEYOR</v>
          </cell>
        </row>
        <row r="1313">
          <cell r="J1313" t="str">
            <v>11-5351</v>
          </cell>
          <cell r="K1313" t="str">
            <v>MEM-PRO-011-PKG-PAL-5351</v>
          </cell>
          <cell r="L1313" t="str">
            <v>MP1B-#2 PALLET CONVEYOR</v>
          </cell>
        </row>
        <row r="1314">
          <cell r="J1314" t="str">
            <v>11-5352</v>
          </cell>
          <cell r="K1314" t="str">
            <v>MEM-PRO-011-PKG-PAL-5352</v>
          </cell>
          <cell r="L1314" t="str">
            <v>MP1B-#3 PALLET CONVEYOR</v>
          </cell>
        </row>
        <row r="1315">
          <cell r="J1315" t="str">
            <v>11-5353</v>
          </cell>
          <cell r="K1315" t="str">
            <v>MEM-PRO-011-PKG-PAL-5353</v>
          </cell>
          <cell r="L1315" t="str">
            <v>MP1B-PALLET TURNTABLE</v>
          </cell>
        </row>
        <row r="1316">
          <cell r="J1316" t="str">
            <v>11-5354</v>
          </cell>
          <cell r="K1316" t="str">
            <v>MEM-PRO-011-PKG-PAL-5354</v>
          </cell>
          <cell r="L1316" t="str">
            <v>MP1B-TOP SHEET CONVEYOR</v>
          </cell>
        </row>
        <row r="1317">
          <cell r="J1317" t="str">
            <v>11-5355</v>
          </cell>
          <cell r="K1317" t="str">
            <v>MEM-PRO-011-PKG-PAL-5355</v>
          </cell>
          <cell r="L1317" t="str">
            <v>MP1B-TOP SHEET DISPENSER</v>
          </cell>
        </row>
        <row r="1318">
          <cell r="J1318" t="str">
            <v>11-5356</v>
          </cell>
          <cell r="K1318" t="str">
            <v>MEM-PRO-011-PKG-PAL-5356</v>
          </cell>
          <cell r="L1318" t="str">
            <v>MP1B-WRAPPER CONVEYOR</v>
          </cell>
        </row>
        <row r="1319">
          <cell r="J1319" t="str">
            <v>11-5357</v>
          </cell>
          <cell r="K1319" t="str">
            <v>MEM-PRO-011-PKG-PAL-5357</v>
          </cell>
          <cell r="L1319" t="str">
            <v>MP1B-OVERHEAD STRETCH WRAPPER</v>
          </cell>
        </row>
        <row r="1320">
          <cell r="J1320" t="str">
            <v>11-5360</v>
          </cell>
          <cell r="K1320" t="str">
            <v>MEM-PRO-011-PKG-PAL-5360</v>
          </cell>
          <cell r="L1320" t="str">
            <v>MP1B-#4 PALLET CONVEYOR</v>
          </cell>
        </row>
        <row r="1321">
          <cell r="J1321" t="str">
            <v>11-5361</v>
          </cell>
          <cell r="K1321" t="str">
            <v>MEM-PRO-011-PKG-PAL-5361</v>
          </cell>
          <cell r="L1321" t="str">
            <v>MP1B-#5 PALLET CONVEYOR</v>
          </cell>
        </row>
        <row r="1322">
          <cell r="J1322" t="str">
            <v>11-5362</v>
          </cell>
          <cell r="K1322" t="str">
            <v>MEM-PRO-011-PKG-PAL-5362</v>
          </cell>
          <cell r="L1322" t="str">
            <v>MP1B-#6 PALLET CONVEYOR</v>
          </cell>
        </row>
        <row r="1323">
          <cell r="J1323" t="str">
            <v>11-1120</v>
          </cell>
          <cell r="K1323" t="str">
            <v>MEM-PRO-011-SPR-BRN-1120</v>
          </cell>
          <cell r="L1323" t="str">
            <v>MP1-NATURAL GAS METER</v>
          </cell>
        </row>
        <row r="1324">
          <cell r="J1324" t="str">
            <v>11-1121</v>
          </cell>
          <cell r="K1324" t="str">
            <v>MEM-PRO-011-SPR-BRN-1121</v>
          </cell>
          <cell r="L1324" t="str">
            <v>MP1-INLET FAN DAMPER OPEN LIMIT SW</v>
          </cell>
        </row>
        <row r="1325">
          <cell r="J1325" t="str">
            <v>11-1122</v>
          </cell>
          <cell r="K1325" t="str">
            <v>MEM-PRO-011-SPR-BRN-1122</v>
          </cell>
          <cell r="L1325" t="str">
            <v>MP1-INLET FAN DAMPER CLOSED LIMIT SW</v>
          </cell>
        </row>
        <row r="1326">
          <cell r="J1326" t="str">
            <v>11-1131</v>
          </cell>
          <cell r="K1326" t="str">
            <v>MEM-PRO-011-SPR-BRN-1131</v>
          </cell>
          <cell r="L1326" t="str">
            <v>MP1-N. DRYER 3RD LF MANWAY SAFETY SW</v>
          </cell>
        </row>
        <row r="1327">
          <cell r="J1327" t="str">
            <v>11-1138</v>
          </cell>
          <cell r="K1327" t="str">
            <v>MEM-PRO-011-SPR-BRN-1138</v>
          </cell>
          <cell r="L1327" t="str">
            <v>MP1-COOLING RING FAN</v>
          </cell>
        </row>
        <row r="1328">
          <cell r="J1328" t="str">
            <v>11-1139</v>
          </cell>
          <cell r="K1328" t="str">
            <v>MEM-PRO-011-SPR-BRN-1139</v>
          </cell>
          <cell r="L1328" t="str">
            <v>MP1-N. DRYER COOLING RING HI-TEMP SW</v>
          </cell>
        </row>
        <row r="1329">
          <cell r="J1329" t="str">
            <v>11-1141</v>
          </cell>
          <cell r="K1329" t="str">
            <v>MEM-PRO-011-SPR-BRN-1141</v>
          </cell>
          <cell r="L1329" t="str">
            <v>MP1-N. DRYER INLET NECK PRESSURE SW</v>
          </cell>
        </row>
        <row r="1330">
          <cell r="J1330" t="str">
            <v>11-1142</v>
          </cell>
          <cell r="K1330" t="str">
            <v>MEM-PRO-011-SPR-BRN-1142</v>
          </cell>
          <cell r="L1330" t="str">
            <v>MP1-N. DRYER INLET NECK PRESSURES SW</v>
          </cell>
        </row>
        <row r="1331">
          <cell r="J1331" t="str">
            <v>11-1145</v>
          </cell>
          <cell r="K1331" t="str">
            <v>MEM-PRO-011-SPR-BRN-1145</v>
          </cell>
          <cell r="L1331" t="str">
            <v>MP1-SLIDE GATE AIR VALVE SV-686</v>
          </cell>
        </row>
        <row r="1332">
          <cell r="J1332" t="str">
            <v>11-1146</v>
          </cell>
          <cell r="K1332" t="str">
            <v>MEM-PRO-011-SPR-BRN-1146</v>
          </cell>
          <cell r="L1332" t="str">
            <v>MP1-GAS CONTROL VLV AIR BLK VLV SV-687</v>
          </cell>
        </row>
        <row r="1333">
          <cell r="J1333" t="str">
            <v>11-1150</v>
          </cell>
          <cell r="K1333" t="str">
            <v>MEM-PRO-011-SPR-BRN-1150</v>
          </cell>
          <cell r="L1333" t="str">
            <v>MP1-N DRYER FLAME CONTROLLER</v>
          </cell>
        </row>
        <row r="1334">
          <cell r="J1334" t="str">
            <v>11-1075</v>
          </cell>
          <cell r="K1334" t="str">
            <v>MEM-PRO-011-SPR-DCO-1075</v>
          </cell>
          <cell r="L1334" t="str">
            <v>MP1-NORTH CENTER EXHAUST FAN</v>
          </cell>
        </row>
        <row r="1335">
          <cell r="J1335" t="str">
            <v>11-999</v>
          </cell>
          <cell r="K1335" t="str">
            <v>MEM-PRO-011-SPR-DRY-0999</v>
          </cell>
          <cell r="L1335" t="str">
            <v>MP1-BAG POPPER/TURNHEAD AIR PRESS TK PSV</v>
          </cell>
        </row>
        <row r="1336">
          <cell r="J1336" t="str">
            <v>11-1000</v>
          </cell>
          <cell r="K1336" t="str">
            <v>MEM-PRO-011-SPR-DRY-1000</v>
          </cell>
          <cell r="L1336" t="str">
            <v>MP1-NORTH SPRAY DRYER</v>
          </cell>
        </row>
        <row r="1337">
          <cell r="J1337" t="str">
            <v>11-1001</v>
          </cell>
          <cell r="K1337" t="str">
            <v>MEM-PRO-011-SPR-DRY-1001</v>
          </cell>
          <cell r="L1337" t="str">
            <v>MP1-N. DRYER BURNER</v>
          </cell>
        </row>
        <row r="1338">
          <cell r="J1338" t="str">
            <v>11-1003</v>
          </cell>
          <cell r="K1338" t="str">
            <v>MEM-PRO-011-SPR-DRY-1003</v>
          </cell>
          <cell r="L1338" t="str">
            <v>MP1-NORTH DRYER INLET FAN</v>
          </cell>
        </row>
        <row r="1339">
          <cell r="J1339" t="str">
            <v>11-1004</v>
          </cell>
          <cell r="K1339" t="str">
            <v>MEM-PRO-011-SPR-DRY-1004</v>
          </cell>
          <cell r="L1339" t="str">
            <v>MP1-BOTTOM RFV MOTOR</v>
          </cell>
        </row>
        <row r="1340">
          <cell r="J1340" t="str">
            <v>11-1005</v>
          </cell>
          <cell r="K1340" t="str">
            <v>MEM-PRO-011-SPR-DRY-1005</v>
          </cell>
          <cell r="L1340" t="str">
            <v>P1 S.D. SWECO OVERS RFV MOTOR</v>
          </cell>
        </row>
        <row r="1341">
          <cell r="J1341" t="str">
            <v>11-1009</v>
          </cell>
          <cell r="K1341" t="str">
            <v>MEM-PRO-011-SPR-DRY-1009</v>
          </cell>
          <cell r="L1341" t="str">
            <v>MP1-S.D. SWECO MOTOR</v>
          </cell>
        </row>
        <row r="1342">
          <cell r="J1342" t="str">
            <v>11-1010</v>
          </cell>
          <cell r="K1342" t="str">
            <v>MEM-PRO-011-SPR-DRY-1010</v>
          </cell>
          <cell r="L1342" t="str">
            <v>MP1-N DRYER INLET FAN INLET DAMPER</v>
          </cell>
        </row>
        <row r="1343">
          <cell r="J1343" t="str">
            <v>11-1020</v>
          </cell>
          <cell r="K1343" t="str">
            <v>MEM-PRO-011-SPR-DRY-1020</v>
          </cell>
          <cell r="L1343" t="str">
            <v>MP1-NE CSX COLLECTOR</v>
          </cell>
        </row>
        <row r="1344">
          <cell r="J1344" t="str">
            <v>11-1021</v>
          </cell>
          <cell r="K1344" t="str">
            <v>MEM-PRO-011-SPR-DRY-1021</v>
          </cell>
          <cell r="L1344" t="str">
            <v>MP1-NE CSX COLLECTOR BLOWBACK FAN MOTOR</v>
          </cell>
        </row>
        <row r="1345">
          <cell r="J1345" t="str">
            <v>11-1025</v>
          </cell>
          <cell r="K1345" t="str">
            <v>MEM-PRO-011-SPR-DRY-1025</v>
          </cell>
          <cell r="L1345" t="str">
            <v>MP1-NE CSX COLL TURNHEAD</v>
          </cell>
        </row>
        <row r="1346">
          <cell r="J1346" t="str">
            <v>11-1028</v>
          </cell>
          <cell r="K1346" t="str">
            <v>MEM-PRO-011-SPR-DRY-1028</v>
          </cell>
          <cell r="L1346" t="str">
            <v>MP1-NE CSX COLLECTOR RFV</v>
          </cell>
        </row>
        <row r="1347">
          <cell r="J1347" t="str">
            <v>11-1035</v>
          </cell>
          <cell r="K1347" t="str">
            <v>MEM-PRO-011-SPR-DRY-1035</v>
          </cell>
          <cell r="L1347" t="str">
            <v>S.D. NORTH EXHAUST FAN</v>
          </cell>
        </row>
        <row r="1348">
          <cell r="J1348" t="str">
            <v>11-1040</v>
          </cell>
          <cell r="K1348" t="str">
            <v>MEM-PRO-011-SPR-DRY-1040</v>
          </cell>
          <cell r="L1348" t="str">
            <v>MP1-NW CSX COLLECTOR</v>
          </cell>
        </row>
        <row r="1349">
          <cell r="J1349" t="str">
            <v>11-1041</v>
          </cell>
          <cell r="K1349" t="str">
            <v>MEM-PRO-011-SPR-DRY-1041</v>
          </cell>
          <cell r="L1349" t="str">
            <v>MP1-NW CSX BLOWBACK FAN</v>
          </cell>
        </row>
        <row r="1350">
          <cell r="J1350" t="str">
            <v>11-1045</v>
          </cell>
          <cell r="K1350" t="str">
            <v>MEM-PRO-011-SPR-DRY-1045</v>
          </cell>
          <cell r="L1350" t="str">
            <v>MP1-NW CSX TURNHEAD DRIVE</v>
          </cell>
        </row>
        <row r="1351">
          <cell r="J1351" t="str">
            <v>11-1048</v>
          </cell>
          <cell r="K1351" t="str">
            <v>MEM-PRO-011-SPR-DRY-1048</v>
          </cell>
          <cell r="L1351" t="str">
            <v>MP1-NW CSX RFV</v>
          </cell>
        </row>
        <row r="1352">
          <cell r="J1352" t="str">
            <v>11-1055</v>
          </cell>
          <cell r="K1352" t="str">
            <v>MEM-PRO-011-SPR-DRY-1055</v>
          </cell>
          <cell r="L1352" t="str">
            <v>MP1-N DRYER BUSTLE TEMP TRANS 1</v>
          </cell>
        </row>
        <row r="1353">
          <cell r="J1353" t="str">
            <v>11-1056</v>
          </cell>
          <cell r="K1353" t="str">
            <v>MEM-PRO-011-SPR-DRY-1056</v>
          </cell>
          <cell r="L1353" t="str">
            <v>MP1-N DRYER BUSTLE TEMP TRANS 2</v>
          </cell>
        </row>
        <row r="1354">
          <cell r="J1354" t="str">
            <v>11-1057</v>
          </cell>
          <cell r="K1354" t="str">
            <v>MEM-PRO-011-SPR-DRY-1057</v>
          </cell>
          <cell r="L1354" t="str">
            <v>MP1-N. SPRAY DRYER BUSTLE HI-TEMP SW</v>
          </cell>
        </row>
        <row r="1355">
          <cell r="J1355" t="str">
            <v>11-1060</v>
          </cell>
          <cell r="K1355" t="str">
            <v>MEM-PRO-011-SPR-DRY-1060</v>
          </cell>
          <cell r="L1355" t="str">
            <v>MP1-SE CSX COLLECTOR</v>
          </cell>
        </row>
        <row r="1356">
          <cell r="J1356" t="str">
            <v>11-1061</v>
          </cell>
          <cell r="K1356" t="str">
            <v>MEM-PRO-011-SPR-DRY-1061</v>
          </cell>
          <cell r="L1356" t="str">
            <v>MP1-SE CSX BLOWBACK FAN MOTOR</v>
          </cell>
        </row>
        <row r="1357">
          <cell r="J1357" t="str">
            <v>11-1065</v>
          </cell>
          <cell r="K1357" t="str">
            <v>MEM-PRO-011-SPR-DRY-1065</v>
          </cell>
          <cell r="L1357" t="str">
            <v>MP1-SE CSX TURNHEAD DRIVE</v>
          </cell>
        </row>
        <row r="1358">
          <cell r="J1358" t="str">
            <v>11-1068</v>
          </cell>
          <cell r="K1358" t="str">
            <v>MEM-PRO-011-SPR-DRY-1068</v>
          </cell>
          <cell r="L1358" t="str">
            <v>MP1-SE CSX RFV</v>
          </cell>
        </row>
        <row r="1359">
          <cell r="J1359" t="str">
            <v>11-1080</v>
          </cell>
          <cell r="K1359" t="str">
            <v>MEM-PRO-011-SPR-DRY-1080</v>
          </cell>
          <cell r="L1359" t="str">
            <v>MP1-SW CSX COLLECTOR</v>
          </cell>
        </row>
        <row r="1360">
          <cell r="J1360" t="str">
            <v>11-1081</v>
          </cell>
          <cell r="K1360" t="str">
            <v>MEM-PRO-011-SPR-DRY-1081</v>
          </cell>
          <cell r="L1360" t="str">
            <v>MP1-SW CSX BLOWBACK FAN</v>
          </cell>
        </row>
        <row r="1361">
          <cell r="J1361" t="str">
            <v>11-1085</v>
          </cell>
          <cell r="K1361" t="str">
            <v>MEM-PRO-011-SPR-DRY-1085</v>
          </cell>
          <cell r="L1361" t="str">
            <v>MP1-SW CSX TURNHEAD DRIVE</v>
          </cell>
        </row>
        <row r="1362">
          <cell r="J1362" t="str">
            <v>11-1088</v>
          </cell>
          <cell r="K1362" t="str">
            <v>MEM-PRO-011-SPR-DRY-1088</v>
          </cell>
          <cell r="L1362" t="str">
            <v>S.D. SW COLLECTOR RFV</v>
          </cell>
        </row>
        <row r="1363">
          <cell r="J1363" t="str">
            <v>11-1093</v>
          </cell>
          <cell r="K1363" t="str">
            <v>MEM-PRO-011-SPR-DRY-1093</v>
          </cell>
          <cell r="L1363" t="str">
            <v>MP1-P1 DRYER COMPRESSED AIR VESSEL</v>
          </cell>
        </row>
        <row r="1364">
          <cell r="J1364" t="str">
            <v>11-1098</v>
          </cell>
          <cell r="K1364" t="str">
            <v>MEM-PRO-011-SPR-PRC-1098</v>
          </cell>
          <cell r="L1364" t="str">
            <v>S.D. PARTICLE SIZING FAN</v>
          </cell>
        </row>
        <row r="1365">
          <cell r="J1365" t="str">
            <v>11-1100</v>
          </cell>
          <cell r="K1365" t="str">
            <v>MEM-PRO-011-SPR-PRC-1100</v>
          </cell>
          <cell r="L1365" t="str">
            <v>MP1B-PRODUCT COLLECTOR</v>
          </cell>
        </row>
        <row r="1366">
          <cell r="J1366" t="str">
            <v>11-1101</v>
          </cell>
          <cell r="K1366" t="str">
            <v>MEM-PRO-011-SPR-PRC-1101</v>
          </cell>
          <cell r="L1366" t="str">
            <v>MP1B-PROD COLLECTOR HI LEVEL PROBE</v>
          </cell>
        </row>
        <row r="1367">
          <cell r="J1367" t="str">
            <v>11-1102</v>
          </cell>
          <cell r="K1367" t="str">
            <v>MEM-PRO-011-SPR-PRC-1102</v>
          </cell>
          <cell r="L1367" t="str">
            <v>MP1B-PROD COLLECTOR HI-HI LEVEL PROBE</v>
          </cell>
        </row>
        <row r="1368">
          <cell r="J1368" t="str">
            <v>11-1103</v>
          </cell>
          <cell r="K1368" t="str">
            <v>MEM-PRO-011-SPR-PRC-1103</v>
          </cell>
          <cell r="L1368" t="str">
            <v>MP1B-PROD COLLECTOR EXHAUST FAN</v>
          </cell>
        </row>
        <row r="1369">
          <cell r="J1369" t="str">
            <v>11-1104</v>
          </cell>
          <cell r="K1369" t="str">
            <v>MEM-PRO-011-SPR-PRC-1104</v>
          </cell>
          <cell r="L1369" t="str">
            <v>MP1B-PRODUCT COLL EXH TEMP</v>
          </cell>
        </row>
        <row r="1370">
          <cell r="J1370" t="str">
            <v>11-1105</v>
          </cell>
          <cell r="K1370" t="str">
            <v>MEM-PRO-011-SPR-PRC-1105</v>
          </cell>
          <cell r="L1370" t="str">
            <v>MP1B-PRODUCT COLLECTOR RUPTURE</v>
          </cell>
        </row>
        <row r="1371">
          <cell r="J1371" t="str">
            <v>11-1106</v>
          </cell>
          <cell r="K1371" t="str">
            <v>MEM-PRO-011-SPR-PRC-1106</v>
          </cell>
          <cell r="L1371" t="str">
            <v>MP1B-PRODUCT COLL RFV</v>
          </cell>
        </row>
        <row r="1372">
          <cell r="J1372" t="str">
            <v>11-1107</v>
          </cell>
          <cell r="K1372" t="str">
            <v>MEM-PRO-011-SPR-PRC-1107</v>
          </cell>
          <cell r="L1372" t="str">
            <v>MP1B-PRODUCT COLLECTOR BAG POPPER</v>
          </cell>
        </row>
        <row r="1373">
          <cell r="J1373" t="str">
            <v>11-1108</v>
          </cell>
          <cell r="K1373" t="str">
            <v>MEM-PRO-011-SPR-PRC-1108</v>
          </cell>
          <cell r="L1373" t="str">
            <v>MP1B-PROD COLL BAG POP AIR SUP PSW-352</v>
          </cell>
        </row>
        <row r="1374">
          <cell r="J1374" t="str">
            <v>11-1109</v>
          </cell>
          <cell r="K1374" t="str">
            <v>MEM-PRO-011-SPR-PRC-1109</v>
          </cell>
          <cell r="L1374" t="str">
            <v>MP1B-PRODUCT COLLECTOR D/P SW PS-353</v>
          </cell>
        </row>
        <row r="1375">
          <cell r="J1375" t="str">
            <v>11-1110</v>
          </cell>
          <cell r="K1375" t="str">
            <v>MEM-PRO-011-SPR-PRC-1110</v>
          </cell>
          <cell r="L1375" t="str">
            <v>MP1B-PRODUCT COLLECTOR SURGE BIN</v>
          </cell>
        </row>
        <row r="1376">
          <cell r="J1376" t="str">
            <v>11-1111</v>
          </cell>
          <cell r="K1376" t="str">
            <v>MEM-PRO-011-SPR-PRC-1111</v>
          </cell>
          <cell r="L1376" t="str">
            <v>MP1B-PROD COLL SURGE BIN SLIDE GATE VLV</v>
          </cell>
        </row>
        <row r="1377">
          <cell r="J1377" t="str">
            <v>11-1112</v>
          </cell>
          <cell r="K1377" t="str">
            <v>MEM-PRO-011-SPR-PRC-1112</v>
          </cell>
          <cell r="L1377" t="str">
            <v>MP1B-PROD COLL SURGE BIN RFV</v>
          </cell>
        </row>
        <row r="1378">
          <cell r="J1378" t="str">
            <v>11-1119</v>
          </cell>
          <cell r="K1378" t="str">
            <v>MEM-PRO-011-SPR-PRC-1119</v>
          </cell>
          <cell r="L1378" t="str">
            <v>P1 NORTH DRYER AUTOSAMPLER</v>
          </cell>
        </row>
        <row r="1379">
          <cell r="J1379" t="str">
            <v>11-1292</v>
          </cell>
          <cell r="K1379" t="str">
            <v>MEM-PRO-011-SPR-PRC-1292</v>
          </cell>
          <cell r="L1379" t="str">
            <v>MP1-P1 SWECO FINES RFV</v>
          </cell>
        </row>
        <row r="1380">
          <cell r="J1380" t="str">
            <v>11-1293</v>
          </cell>
          <cell r="K1380" t="str">
            <v>MEM-PRO-011-SPR-PRC-1293</v>
          </cell>
          <cell r="L1380" t="str">
            <v>MP1-SWECO OVERS ASP FILTER HEPA FILTER</v>
          </cell>
        </row>
        <row r="1381">
          <cell r="J1381" t="str">
            <v>11-1310</v>
          </cell>
          <cell r="K1381" t="str">
            <v>MEM-PRO-011-SPR-SUS-1310</v>
          </cell>
          <cell r="L1381" t="str">
            <v>P1 Explosion Suppression System</v>
          </cell>
        </row>
        <row r="1382">
          <cell r="J1382" t="str">
            <v>11-1311</v>
          </cell>
          <cell r="K1382" t="str">
            <v>MEM-PRO-011-SPR-SUS-1311</v>
          </cell>
          <cell r="L1382" t="str">
            <v>P1Explosion Suppression System 1 Ctrlr</v>
          </cell>
        </row>
        <row r="1383">
          <cell r="J1383" t="str">
            <v>11-1317</v>
          </cell>
          <cell r="K1383" t="str">
            <v>MEM-PRO-011-SPR-SUS-1317</v>
          </cell>
          <cell r="L1383" t="str">
            <v>P1 EXPLOSION SUPPRESSION SYS 2 CONTROLLR</v>
          </cell>
        </row>
        <row r="1384">
          <cell r="J1384" t="str">
            <v>11-1360</v>
          </cell>
          <cell r="K1384" t="str">
            <v>MEM-PRO-011-UTL-CSY-1360</v>
          </cell>
          <cell r="L1384" t="str">
            <v>MSS-PHOS ACID STORAGE TANK (PH1)</v>
          </cell>
        </row>
        <row r="1385">
          <cell r="J1385" t="str">
            <v>11-1362</v>
          </cell>
          <cell r="K1385" t="str">
            <v>MEM-PRO-011-UTL-CSY-1362</v>
          </cell>
          <cell r="L1385" t="str">
            <v>MSS-PHOS ACID EAST DISCHARGE PUMP</v>
          </cell>
        </row>
        <row r="1386">
          <cell r="J1386" t="str">
            <v>11-1363</v>
          </cell>
          <cell r="K1386" t="str">
            <v>MEM-PRO-011-UTL-CSY-1363</v>
          </cell>
          <cell r="L1386" t="str">
            <v>MSS-PHOS ACID CENTER DISCHARGE PUMP</v>
          </cell>
        </row>
        <row r="1387">
          <cell r="J1387" t="str">
            <v>11-4180</v>
          </cell>
          <cell r="K1387" t="str">
            <v>MEM-PRO-011-UTL-CSY-4180</v>
          </cell>
          <cell r="L1387" t="str">
            <v>MP1-PRODUCT DEFOAMER AGITATOR</v>
          </cell>
        </row>
        <row r="1388">
          <cell r="J1388" t="str">
            <v>11-4181</v>
          </cell>
          <cell r="K1388" t="str">
            <v>MEM-PRO-011-UTL-CSY-4181</v>
          </cell>
          <cell r="L1388" t="str">
            <v>MP1-PRODUCT DEFOAMER TANK</v>
          </cell>
        </row>
        <row r="1389">
          <cell r="J1389" t="str">
            <v>11-4183</v>
          </cell>
          <cell r="K1389" t="str">
            <v>MEM-PRO-011-UTL-CSY-4183</v>
          </cell>
          <cell r="L1389" t="str">
            <v>MP1-PRODUCT DEFOAMER WTR VALVE SV-663</v>
          </cell>
        </row>
        <row r="1390">
          <cell r="J1390" t="str">
            <v>11-4184</v>
          </cell>
          <cell r="K1390" t="str">
            <v>MEM-PRO-011-UTL-CSY-4184</v>
          </cell>
          <cell r="L1390" t="str">
            <v>MP1-PROD DEFOAMER VALVE SV-664</v>
          </cell>
        </row>
        <row r="1391">
          <cell r="J1391" t="str">
            <v>11-4285</v>
          </cell>
          <cell r="K1391" t="str">
            <v>MEM-PRO-011-UTL-CSY-4285</v>
          </cell>
          <cell r="L1391" t="str">
            <v>MP1-PHOS OR HCL ACID PRESS REGULATOR</v>
          </cell>
        </row>
        <row r="1392">
          <cell r="J1392" t="str">
            <v>11-4776</v>
          </cell>
          <cell r="K1392" t="str">
            <v>MEM-PRO-011-UTL-CSY-4776</v>
          </cell>
          <cell r="L1392" t="str">
            <v>MP1-CALPRO SUPPLY PUMP</v>
          </cell>
        </row>
        <row r="1393">
          <cell r="J1393" t="str">
            <v>11-7185</v>
          </cell>
          <cell r="K1393" t="str">
            <v>MEM-PRO-011-UTL-CSY-7185</v>
          </cell>
          <cell r="L1393" t="str">
            <v>MP1-PRODUCT DEFOAMER PUMP</v>
          </cell>
        </row>
        <row r="1394">
          <cell r="J1394" t="str">
            <v>11-9063</v>
          </cell>
          <cell r="K1394" t="str">
            <v>MEM-PRO-011-UTL-CSY-9063</v>
          </cell>
          <cell r="L1394" t="str">
            <v>MSS-FEED DRYER CONTROL ROOM HEAT UNIT</v>
          </cell>
        </row>
        <row r="1395">
          <cell r="J1395" t="str">
            <v>11-4385</v>
          </cell>
          <cell r="K1395" t="str">
            <v>MEM-PRO-011-UTL-HRC-4385</v>
          </cell>
          <cell r="L1395" t="str">
            <v>MP1-C30 HEAT EXCHANGER</v>
          </cell>
        </row>
        <row r="1396">
          <cell r="J1396" t="str">
            <v>11-4539</v>
          </cell>
          <cell r="K1396" t="str">
            <v>MEM-PRO-011-UTL-HRC-4539</v>
          </cell>
          <cell r="L1396" t="str">
            <v>P1 CENTRIFUGE 90F heat exchanger</v>
          </cell>
        </row>
        <row r="1397">
          <cell r="J1397" t="str">
            <v>11-4545</v>
          </cell>
          <cell r="K1397" t="str">
            <v>MEM-PRO-011-UTL-HRC-4545</v>
          </cell>
          <cell r="L1397" t="str">
            <v>MP1-CENTRIFUGE PLATE HEAT EXCHANGER</v>
          </cell>
        </row>
        <row r="1398">
          <cell r="J1398" t="str">
            <v>11-4521</v>
          </cell>
          <cell r="K1398" t="str">
            <v>MEM-PRO-011-UTL-NPW-4521</v>
          </cell>
          <cell r="L1398" t="str">
            <v>MP1 - WELL WATER FILTER</v>
          </cell>
        </row>
        <row r="1399">
          <cell r="J1399" t="str">
            <v>11-9313</v>
          </cell>
          <cell r="K1399" t="str">
            <v>MEM-PRO-011-UTL-PRW-9313</v>
          </cell>
          <cell r="L1399" t="str">
            <v>HYDROHEATER - ALPHA PROCESS WATER</v>
          </cell>
        </row>
        <row r="1400">
          <cell r="J1400" t="str">
            <v>11-5538</v>
          </cell>
          <cell r="K1400" t="str">
            <v>MEM-PRO-011-UTL-PWS-5538</v>
          </cell>
          <cell r="L1400" t="str">
            <v>CITY WATER BOOSTER PUMP</v>
          </cell>
        </row>
        <row r="1401">
          <cell r="J1401" t="str">
            <v>11-4006</v>
          </cell>
          <cell r="K1401" t="str">
            <v>MEM-PRO-011-WEI-WIS-4006</v>
          </cell>
          <cell r="L1401" t="str">
            <v>MP1-540 WET IN TUB CIP DUMP VALVE</v>
          </cell>
        </row>
        <row r="1402">
          <cell r="J1402" t="str">
            <v>11-4007</v>
          </cell>
          <cell r="K1402" t="str">
            <v>MEM-PRO-011-WEI-WIS-4007</v>
          </cell>
          <cell r="L1402" t="str">
            <v>MP1-WET IN TUB CIP DUMP VLV</v>
          </cell>
        </row>
        <row r="1403">
          <cell r="J1403" t="str">
            <v>11-4008</v>
          </cell>
          <cell r="K1403" t="str">
            <v>MEM-PRO-011-WEI-WIS-4008</v>
          </cell>
          <cell r="L1403" t="str">
            <v>MP1-SEPARATOR TANK</v>
          </cell>
        </row>
        <row r="1404">
          <cell r="J1404" t="str">
            <v>11-4009</v>
          </cell>
          <cell r="K1404" t="str">
            <v>MEM-PRO-011-WEI-WIS-4009</v>
          </cell>
          <cell r="L1404" t="str">
            <v>MP1-PRECONDITIONER STM PRESS REGULATOR</v>
          </cell>
        </row>
        <row r="1405">
          <cell r="J1405" t="str">
            <v>11-4010</v>
          </cell>
          <cell r="K1405" t="str">
            <v>MEM-PRO-011-WEI-WIS-4010</v>
          </cell>
          <cell r="L1405" t="str">
            <v>MP1-GROUND FLAKES DIVERTER VALVE</v>
          </cell>
        </row>
        <row r="1406">
          <cell r="J1406" t="str">
            <v>11-4011</v>
          </cell>
          <cell r="K1406" t="str">
            <v>MEM-PRO-011-WEI-WIS-4011</v>
          </cell>
          <cell r="L1406" t="str">
            <v>MP1-FLAKE ROOM ASPIRATION DCE</v>
          </cell>
        </row>
        <row r="1407">
          <cell r="J1407" t="str">
            <v>11-4012</v>
          </cell>
          <cell r="K1407" t="str">
            <v>MEM-PRO-011-WEI-WIS-4012</v>
          </cell>
          <cell r="L1407" t="str">
            <v>MP1-DUST FILTER 4011 ASPIRATION FAN</v>
          </cell>
        </row>
        <row r="1408">
          <cell r="J1408" t="str">
            <v>11-4013</v>
          </cell>
          <cell r="K1408" t="str">
            <v>MEM-PRO-011-WEI-WIS-4013</v>
          </cell>
          <cell r="L1408" t="str">
            <v>MP1-FLAKE RM ASP DCE RFV</v>
          </cell>
        </row>
        <row r="1409">
          <cell r="J1409" t="str">
            <v>11-4017</v>
          </cell>
          <cell r="K1409" t="str">
            <v>MEM-PRO-011-WEI-WIS-4017</v>
          </cell>
          <cell r="L1409" t="str">
            <v>MP1-FLK RM ASP DCE DISCH SCREW CONVEYOR</v>
          </cell>
        </row>
        <row r="1410">
          <cell r="J1410" t="str">
            <v>11-4020</v>
          </cell>
          <cell r="K1410" t="str">
            <v>MEM-PRO-011-WEI-WIS-4020</v>
          </cell>
          <cell r="L1410" t="str">
            <v>MP1-FLAKE BIN #1</v>
          </cell>
        </row>
        <row r="1411">
          <cell r="J1411" t="str">
            <v>11-4025</v>
          </cell>
          <cell r="K1411" t="str">
            <v>MEM-PRO-011-WEI-WIS-4025</v>
          </cell>
          <cell r="L1411" t="str">
            <v>MP1-FLAKE BIN #3 - NOT IN SERVICE</v>
          </cell>
        </row>
        <row r="1412">
          <cell r="J1412" t="str">
            <v>11-4030</v>
          </cell>
          <cell r="K1412" t="str">
            <v>MEM-PRO-011-WEI-WIS-4030</v>
          </cell>
          <cell r="L1412" t="str">
            <v>MP1-FLAKE BIN #5 - NOT IN SERVICE</v>
          </cell>
        </row>
        <row r="1413">
          <cell r="J1413" t="str">
            <v>11-4035</v>
          </cell>
          <cell r="K1413" t="str">
            <v>MEM-PRO-011-WEI-WIS-4035</v>
          </cell>
          <cell r="L1413" t="str">
            <v>MP1-LIME BIN 7A &amp; 7B</v>
          </cell>
        </row>
        <row r="1414">
          <cell r="J1414" t="str">
            <v>11-4065</v>
          </cell>
          <cell r="K1414" t="str">
            <v>MEM-PRO-011-WEI-WIS-4065</v>
          </cell>
          <cell r="L1414" t="str">
            <v>MP1-LIME BIN 7B RJ BAGHOUSE</v>
          </cell>
        </row>
        <row r="1415">
          <cell r="J1415" t="str">
            <v>11-4070</v>
          </cell>
          <cell r="K1415" t="str">
            <v>MEM-PRO-011-WEI-WIS-4070</v>
          </cell>
          <cell r="L1415" t="str">
            <v>MP1-LIME BIN 7B RJ EXH FAN</v>
          </cell>
        </row>
        <row r="1416">
          <cell r="J1416" t="str">
            <v>11-4075</v>
          </cell>
          <cell r="K1416" t="str">
            <v>MEM-PRO-011-WEI-WIS-4075</v>
          </cell>
          <cell r="L1416" t="str">
            <v>MP1-LIME BIN 7B RJ BLOWBACK FAN</v>
          </cell>
        </row>
        <row r="1417">
          <cell r="J1417" t="str">
            <v>11-4080</v>
          </cell>
          <cell r="K1417" t="str">
            <v>MEM-PRO-011-WEI-WIS-4080</v>
          </cell>
          <cell r="L1417" t="str">
            <v>MP1-LIME UNLOADING BLOWER</v>
          </cell>
        </row>
        <row r="1418">
          <cell r="J1418" t="str">
            <v>11-4085</v>
          </cell>
          <cell r="K1418" t="str">
            <v>MEM-PRO-011-WEI-WIS-4085</v>
          </cell>
          <cell r="L1418" t="str">
            <v>MP1-FLAKE BIN #1 LIVE BOTTOM</v>
          </cell>
        </row>
        <row r="1419">
          <cell r="J1419" t="str">
            <v>11-4086</v>
          </cell>
          <cell r="K1419" t="str">
            <v>MEM-PRO-011-WEI-WIS-4086</v>
          </cell>
          <cell r="L1419" t="str">
            <v>MP1-FLAKE BIN #1 DISCH VALVE</v>
          </cell>
        </row>
        <row r="1420">
          <cell r="J1420" t="str">
            <v>11-4089</v>
          </cell>
          <cell r="K1420" t="str">
            <v>MEM-PRO-011-WEI-WIS-4089</v>
          </cell>
          <cell r="L1420" t="str">
            <v>MP1-540/545 WET-IN TUBE DEFOAM BLK VALVE</v>
          </cell>
        </row>
        <row r="1421">
          <cell r="J1421" t="str">
            <v>11-4090</v>
          </cell>
          <cell r="K1421" t="str">
            <v>MEM-PRO-011-WEI-WIS-4090</v>
          </cell>
          <cell r="L1421" t="str">
            <v>MP1-FLAKE ACRISON FEEDER</v>
          </cell>
        </row>
        <row r="1422">
          <cell r="J1422" t="str">
            <v>11-4092</v>
          </cell>
          <cell r="K1422" t="str">
            <v>MEM-PRO-011-WEI-WIS-4092</v>
          </cell>
          <cell r="L1422" t="str">
            <v>MP1-ACRISON DCE VIBRATOR</v>
          </cell>
        </row>
        <row r="1423">
          <cell r="J1423" t="str">
            <v>11-4095</v>
          </cell>
          <cell r="K1423" t="str">
            <v>MEM-PRO-011-WEI-WIS-4095</v>
          </cell>
          <cell r="L1423" t="str">
            <v>MP1-FLAKE BIN #1 SCREW CONVEYOR</v>
          </cell>
        </row>
        <row r="1424">
          <cell r="J1424" t="str">
            <v>11-4096</v>
          </cell>
          <cell r="K1424" t="str">
            <v>MEM-PRO-011-WEI-WIS-4096</v>
          </cell>
          <cell r="L1424" t="str">
            <v>MP1-LIME K-TRON FEEDER FROM LIME BIN 7B</v>
          </cell>
        </row>
        <row r="1425">
          <cell r="J1425" t="str">
            <v>11-4101</v>
          </cell>
          <cell r="K1425" t="str">
            <v>MEM-PRO-011-WEI-WIS-4101</v>
          </cell>
          <cell r="L1425" t="str">
            <v>MP1-WET-IN FEED CONVEYOR</v>
          </cell>
        </row>
        <row r="1426">
          <cell r="J1426" t="str">
            <v>11-4102</v>
          </cell>
          <cell r="K1426" t="str">
            <v>MEM-PRO-011-WEI-WIS-4102</v>
          </cell>
          <cell r="L1426" t="str">
            <v>MP1-540/545 XFER BLOWER</v>
          </cell>
        </row>
        <row r="1427">
          <cell r="J1427" t="str">
            <v>11-4104</v>
          </cell>
          <cell r="K1427" t="str">
            <v>MEM-PRO-011-WEI-WIS-4104</v>
          </cell>
          <cell r="L1427" t="str">
            <v>MP1-540/545 XFER ROTARY FEED VALVE</v>
          </cell>
        </row>
        <row r="1428">
          <cell r="J1428" t="str">
            <v>11-4105</v>
          </cell>
          <cell r="K1428" t="str">
            <v>MEM-PRO-011-WEI-WIS-4105</v>
          </cell>
          <cell r="L1428" t="str">
            <v>MP1-DUST BIN 7A SCREW FEEDER</v>
          </cell>
        </row>
        <row r="1429">
          <cell r="J1429" t="str">
            <v>11-4106</v>
          </cell>
          <cell r="K1429" t="str">
            <v>MEM-PRO-011-WEI-WIS-4106</v>
          </cell>
          <cell r="L1429" t="str">
            <v>MP1-540/545 RECEIVER</v>
          </cell>
        </row>
        <row r="1430">
          <cell r="J1430" t="str">
            <v>11-4107</v>
          </cell>
          <cell r="K1430" t="str">
            <v>MEM-PRO-011-WEI-WIS-4107</v>
          </cell>
          <cell r="L1430" t="str">
            <v>MP1-540/545 PNEUMAFIL EXHAUST FAN</v>
          </cell>
        </row>
        <row r="1431">
          <cell r="J1431" t="str">
            <v>11-4108</v>
          </cell>
          <cell r="K1431" t="str">
            <v>MEM-PRO-011-WEI-WIS-4108</v>
          </cell>
          <cell r="L1431" t="str">
            <v>MP1-540/545 RECEIVER ROTARY FEED VALVE</v>
          </cell>
        </row>
        <row r="1432">
          <cell r="J1432" t="str">
            <v>11-4109</v>
          </cell>
          <cell r="K1432" t="str">
            <v>MEM-PRO-011-WEI-WIS-4109</v>
          </cell>
          <cell r="L1432" t="str">
            <v>MP1-540/545 PRECOND FEED SCREW CONVEYOR</v>
          </cell>
        </row>
        <row r="1433">
          <cell r="J1433" t="str">
            <v>11-4110</v>
          </cell>
          <cell r="K1433" t="str">
            <v>MEM-PRO-011-WEI-WIS-4110</v>
          </cell>
          <cell r="L1433" t="str">
            <v>MP1-LIME BIN 7B LIVE BOTTOM</v>
          </cell>
        </row>
        <row r="1434">
          <cell r="J1434" t="str">
            <v>11-4111</v>
          </cell>
          <cell r="K1434" t="str">
            <v>MEM-PRO-011-WEI-WIS-4111</v>
          </cell>
          <cell r="L1434" t="str">
            <v>MP1-PRE-COND INLET KNIFE GATE</v>
          </cell>
        </row>
        <row r="1435">
          <cell r="J1435" t="str">
            <v>11-4112</v>
          </cell>
          <cell r="K1435" t="str">
            <v>MEM-PRO-011-WEI-WIS-4112</v>
          </cell>
          <cell r="L1435" t="str">
            <v>MP1-540/545 PRECONDITIONER</v>
          </cell>
        </row>
        <row r="1436">
          <cell r="J1436" t="str">
            <v>11-4113</v>
          </cell>
          <cell r="K1436" t="str">
            <v>MEM-PRO-011-WEI-WIS-4113</v>
          </cell>
          <cell r="L1436" t="str">
            <v>MP1-540/545 PRECONDITIONER SLIDE GATE</v>
          </cell>
        </row>
        <row r="1437">
          <cell r="J1437" t="str">
            <v>11-4114</v>
          </cell>
          <cell r="K1437" t="str">
            <v>MEM-PRO-011-WEI-WIS-4114</v>
          </cell>
          <cell r="L1437" t="str">
            <v>MP1-540/545 WET SCRUBBER</v>
          </cell>
        </row>
        <row r="1438">
          <cell r="J1438" t="str">
            <v>11-4115</v>
          </cell>
          <cell r="K1438" t="str">
            <v>MEM-PRO-011-WEI-WIS-4115</v>
          </cell>
          <cell r="L1438" t="str">
            <v>MP1-LIME BIN 7B SCREW CONVEYOR</v>
          </cell>
        </row>
        <row r="1439">
          <cell r="J1439" t="str">
            <v>11-4117</v>
          </cell>
          <cell r="K1439" t="str">
            <v>MEM-PRO-011-WEI-WIS-4117</v>
          </cell>
          <cell r="L1439" t="str">
            <v>MP1-540/545 WET-IN TUBE</v>
          </cell>
        </row>
        <row r="1440">
          <cell r="J1440" t="str">
            <v>11-4118</v>
          </cell>
          <cell r="K1440" t="str">
            <v>MEM-PRO-011-WEI-WIS-4118</v>
          </cell>
          <cell r="L1440" t="str">
            <v>MP1-540/545 WET-IN TUBE DISCH PUMP</v>
          </cell>
        </row>
        <row r="1441">
          <cell r="J1441" t="str">
            <v>11-4119</v>
          </cell>
          <cell r="K1441" t="str">
            <v>MEM-PRO-011-WEI-WIS-4119</v>
          </cell>
          <cell r="L1441" t="str">
            <v>MP1-545 WET SCRUBBER ASP FAN</v>
          </cell>
        </row>
        <row r="1442">
          <cell r="J1442" t="str">
            <v>11-4120</v>
          </cell>
          <cell r="K1442" t="str">
            <v>MEM-PRO-011-WEI-WIS-4120</v>
          </cell>
          <cell r="L1442" t="str">
            <v>MP1-KNIFE GATE TO WET-IN</v>
          </cell>
        </row>
        <row r="1443">
          <cell r="J1443" t="str">
            <v>11-4121</v>
          </cell>
          <cell r="K1443" t="str">
            <v>MEM-PRO-011-WEI-WIS-4121</v>
          </cell>
          <cell r="L1443" t="str">
            <v>MP1-540/545 WETIN TUBE 90 DEG H2O FLW SW</v>
          </cell>
        </row>
        <row r="1444">
          <cell r="J1444" t="str">
            <v>11-4122</v>
          </cell>
          <cell r="K1444" t="str">
            <v>MEM-PRO-011-WEI-WIS-4122</v>
          </cell>
          <cell r="L1444" t="str">
            <v>MP1-540/545 WET-IN ROTARY STRAINER #1</v>
          </cell>
        </row>
        <row r="1445">
          <cell r="J1445" t="str">
            <v>11-4123</v>
          </cell>
          <cell r="K1445" t="str">
            <v>MEM-PRO-011-WEI-WIS-4123</v>
          </cell>
          <cell r="L1445" t="str">
            <v>MP1-540/545 WET-IN GRINDER #1</v>
          </cell>
        </row>
        <row r="1446">
          <cell r="J1446" t="str">
            <v>11-4125</v>
          </cell>
          <cell r="K1446" t="str">
            <v>MEM-PRO-011-WEI-WIS-4125</v>
          </cell>
          <cell r="L1446" t="str">
            <v>MP1-ISOLATE WET-IN TUBE</v>
          </cell>
        </row>
        <row r="1447">
          <cell r="J1447" t="str">
            <v>11-4127</v>
          </cell>
          <cell r="K1447" t="str">
            <v>MEM-PRO-011-WEI-WIS-4127</v>
          </cell>
          <cell r="L1447" t="str">
            <v>MP1-540/545 DC TO WET GD RECIR LOOP PUMP</v>
          </cell>
        </row>
        <row r="1448">
          <cell r="J1448" t="str">
            <v>11-4134</v>
          </cell>
          <cell r="K1448" t="str">
            <v>MEM-PRO-011-WEI-WIS-4134</v>
          </cell>
          <cell r="L1448" t="str">
            <v>MP1-PRECONDITIONER STEAM BLOCK VALVE</v>
          </cell>
        </row>
        <row r="1449">
          <cell r="J1449" t="str">
            <v>11-4135</v>
          </cell>
          <cell r="K1449" t="str">
            <v>MEM-PRO-011-WEI-WIS-4135</v>
          </cell>
          <cell r="L1449" t="str">
            <v>MP1-WET-IN TUBE 90 DEG. H20 CTROL VALVE</v>
          </cell>
        </row>
        <row r="1450">
          <cell r="J1450" t="str">
            <v>11-4136</v>
          </cell>
          <cell r="K1450" t="str">
            <v>MEM-PRO-011-WEI-WIS-4136</v>
          </cell>
          <cell r="L1450" t="str">
            <v>MP1-PRECOND.STEAM FLOW CONTROL VALVE</v>
          </cell>
        </row>
        <row r="1451">
          <cell r="J1451" t="str">
            <v>11-4137</v>
          </cell>
          <cell r="K1451" t="str">
            <v>MEM-PRO-011-WEI-WIS-4137</v>
          </cell>
          <cell r="L1451" t="str">
            <v>MP1-PRECONDITIONER STEAM FLOW METER</v>
          </cell>
        </row>
        <row r="1452">
          <cell r="J1452" t="str">
            <v>11-4138</v>
          </cell>
          <cell r="K1452" t="str">
            <v>MEM-PRO-011-WEI-WIS-4138</v>
          </cell>
          <cell r="L1452" t="str">
            <v>MP1-PRECOND 90 DEG WTR BLOCK VALVE</v>
          </cell>
        </row>
        <row r="1453">
          <cell r="J1453" t="str">
            <v>11-4139</v>
          </cell>
          <cell r="K1453" t="str">
            <v>MEM-PRO-011-WEI-WIS-4139</v>
          </cell>
          <cell r="L1453" t="str">
            <v>MP1-PRECOND SLIDE GATE RTD</v>
          </cell>
        </row>
        <row r="1454">
          <cell r="J1454" t="str">
            <v>11-4140</v>
          </cell>
          <cell r="K1454" t="str">
            <v>MEM-PRO-011-WEI-WIS-4140</v>
          </cell>
          <cell r="L1454" t="str">
            <v>MP1-ISOLATE WET-IN TUBE PUMP</v>
          </cell>
        </row>
        <row r="1455">
          <cell r="J1455" t="str">
            <v>11-4142</v>
          </cell>
          <cell r="K1455" t="str">
            <v>MEM-PRO-011-WEI-WIS-4142</v>
          </cell>
          <cell r="L1455" t="str">
            <v>MP1-PREC 90 DEG WATER MAG FLOW METER</v>
          </cell>
        </row>
        <row r="1456">
          <cell r="J1456" t="str">
            <v>11-4143</v>
          </cell>
          <cell r="K1456" t="str">
            <v>MEM-PRO-011-WEI-WIS-4143</v>
          </cell>
          <cell r="L1456" t="str">
            <v>MP1-ISOLATE WET-IN DIVERT TO WET-IN TUBE</v>
          </cell>
        </row>
        <row r="1457">
          <cell r="J1457" t="str">
            <v>11-4144</v>
          </cell>
          <cell r="K1457" t="str">
            <v>MEM-PRO-011-WEI-WIS-4144</v>
          </cell>
          <cell r="L1457" t="str">
            <v>MP1-540/545 #2 ROTARY STRAINER</v>
          </cell>
        </row>
        <row r="1458">
          <cell r="J1458" t="str">
            <v>11-4145</v>
          </cell>
          <cell r="K1458" t="str">
            <v>MEM-PRO-011-WEI-WIS-4145</v>
          </cell>
          <cell r="L1458" t="str">
            <v>MP1-ISOLATE WET-IN PUMP DIV VLV TO DRAIN</v>
          </cell>
        </row>
        <row r="1459">
          <cell r="J1459" t="str">
            <v>11-4146</v>
          </cell>
          <cell r="K1459" t="str">
            <v>MEM-PRO-011-WEI-WIS-4146</v>
          </cell>
          <cell r="L1459" t="str">
            <v>MP1-540/545 WET-IN DISCH PUMP FLOWMETER</v>
          </cell>
        </row>
        <row r="1460">
          <cell r="J1460" t="str">
            <v>11-4148</v>
          </cell>
          <cell r="K1460" t="str">
            <v>MEM-PRO-011-WEI-WIS-4148</v>
          </cell>
          <cell r="L1460" t="str">
            <v>MP1-540/545 SWITCH PANEL</v>
          </cell>
        </row>
        <row r="1461">
          <cell r="J1461" t="str">
            <v>11-4151</v>
          </cell>
          <cell r="K1461" t="str">
            <v>MEM-PRO-011-WEI-WIS-4151</v>
          </cell>
          <cell r="L1461" t="str">
            <v>MP1-WET-IN GRINDERS DIVERT VLV TO SEWER</v>
          </cell>
        </row>
        <row r="1462">
          <cell r="J1462" t="str">
            <v>11-4154</v>
          </cell>
          <cell r="K1462" t="str">
            <v>MEM-PRO-011-WEI-WIS-4154</v>
          </cell>
          <cell r="L1462" t="str">
            <v>MP1-WET-IN TUBE CAUSTIC BLCK VALVE</v>
          </cell>
        </row>
        <row r="1463">
          <cell r="J1463" t="str">
            <v>11-4155</v>
          </cell>
          <cell r="K1463" t="str">
            <v>MEM-PRO-011-WEI-WIS-4155</v>
          </cell>
          <cell r="L1463" t="str">
            <v>MP1-EXTRACTION TANK</v>
          </cell>
        </row>
        <row r="1464">
          <cell r="J1464" t="str">
            <v>11-4156</v>
          </cell>
          <cell r="K1464" t="str">
            <v>MEM-PRO-011-WEI-WIS-4156</v>
          </cell>
          <cell r="L1464" t="str">
            <v>MP1-WET-IN TUBE CAUSTIC FCV</v>
          </cell>
        </row>
        <row r="1465">
          <cell r="J1465" t="str">
            <v>11-4157</v>
          </cell>
          <cell r="K1465" t="str">
            <v>MEM-PRO-011-WEI-WIS-4157</v>
          </cell>
          <cell r="L1465" t="str">
            <v>MP1-WET IN TUBE CAUSTIC MAG FLOWMETER</v>
          </cell>
        </row>
        <row r="1466">
          <cell r="J1466" t="str">
            <v>11-4158</v>
          </cell>
          <cell r="K1466" t="str">
            <v>MEM-PRO-011-WEI-WIS-4158</v>
          </cell>
          <cell r="L1466" t="str">
            <v>MP1-540/545 DC TO WET GD RECIR LOOP FCV</v>
          </cell>
        </row>
        <row r="1467">
          <cell r="J1467" t="str">
            <v>11-4164</v>
          </cell>
          <cell r="K1467" t="str">
            <v>MEM-PRO-011-WEI-WIS-4164</v>
          </cell>
          <cell r="L1467" t="str">
            <v>MP1-540/545 DC TO WET GD RECIR LOOP BK V</v>
          </cell>
        </row>
        <row r="1468">
          <cell r="J1468" t="str">
            <v>11-4175</v>
          </cell>
          <cell r="K1468" t="str">
            <v>MEM-PRO-011-WEI-WIS-4175</v>
          </cell>
          <cell r="L1468" t="str">
            <v>MP1-PRODUCT DEFOAMER TANK</v>
          </cell>
        </row>
        <row r="1469">
          <cell r="J1469" t="str">
            <v>11-4179</v>
          </cell>
          <cell r="K1469" t="str">
            <v>MEM-PRO-011-WEI-WIS-4179</v>
          </cell>
          <cell r="L1469" t="str">
            <v>MP1-540/545 HEAD TANK</v>
          </cell>
        </row>
        <row r="1470">
          <cell r="J1470" t="str">
            <v>11-4182</v>
          </cell>
          <cell r="K1470" t="str">
            <v>MEM-PRO-011-WEI-WIS-4182</v>
          </cell>
          <cell r="L1470" t="str">
            <v>MP1-540/545 WET IN TUBE DISCH PUMP</v>
          </cell>
        </row>
        <row r="1471">
          <cell r="J1471" t="str">
            <v>11-4185</v>
          </cell>
          <cell r="K1471" t="str">
            <v>MEM-PRO-011-WEI-WIS-4185</v>
          </cell>
          <cell r="L1471" t="str">
            <v>MP1-PRODUCT DEFOAMER PUMP</v>
          </cell>
        </row>
        <row r="1472">
          <cell r="J1472" t="str">
            <v>11-4195</v>
          </cell>
          <cell r="K1472" t="str">
            <v>MEM-PRO-011-WEI-WIS-4195</v>
          </cell>
          <cell r="L1472" t="str">
            <v>MP1-SULFITE TANK</v>
          </cell>
        </row>
        <row r="1473">
          <cell r="J1473" t="str">
            <v>11-4200</v>
          </cell>
          <cell r="K1473" t="str">
            <v>MEM-PRO-011-WEI-WIS-4200</v>
          </cell>
          <cell r="L1473" t="str">
            <v>MP1-SULFITE PUMP</v>
          </cell>
        </row>
        <row r="1474">
          <cell r="J1474" t="str">
            <v>11-6430</v>
          </cell>
          <cell r="K1474" t="str">
            <v>MEM-PRO-011-WEI-WIS-6430</v>
          </cell>
          <cell r="L1474" t="str">
            <v>MP1-300T P1 FEED TRANSFER BLOWER</v>
          </cell>
        </row>
        <row r="1475">
          <cell r="J1475" t="str">
            <v>11-6451</v>
          </cell>
          <cell r="K1475" t="str">
            <v>MEM-PRO-011-WEI-WIS-6451</v>
          </cell>
          <cell r="L1475" t="str">
            <v>MP1-BIN DIVERT VALVE</v>
          </cell>
        </row>
        <row r="1476">
          <cell r="J1476" t="str">
            <v>11-6452</v>
          </cell>
          <cell r="K1476" t="str">
            <v>MEM-PRO-011-WEI-WIS-6452</v>
          </cell>
          <cell r="L1476" t="str">
            <v>MP1-BIN DIVERT VALVE</v>
          </cell>
        </row>
        <row r="1477">
          <cell r="J1477" t="str">
            <v>11-6453</v>
          </cell>
          <cell r="K1477" t="str">
            <v>MEM-PRO-011-WEI-WIS-6453</v>
          </cell>
          <cell r="L1477" t="str">
            <v>MP1-BIN DIVERT VALVE</v>
          </cell>
        </row>
        <row r="1478">
          <cell r="J1478" t="str">
            <v>11-6454</v>
          </cell>
          <cell r="K1478" t="str">
            <v>MEM-PRO-011-WEI-WIS-6454</v>
          </cell>
          <cell r="L1478" t="str">
            <v>MP1-BIN DIVERT VALVE</v>
          </cell>
        </row>
        <row r="1479">
          <cell r="J1479" t="str">
            <v>11-6455</v>
          </cell>
          <cell r="K1479" t="str">
            <v>MEM-PRO-011-WEI-WIS-6455</v>
          </cell>
          <cell r="L1479" t="str">
            <v>MP1-BIN DIVERT VALVE</v>
          </cell>
        </row>
        <row r="1480">
          <cell r="J1480" t="str">
            <v>11-6456</v>
          </cell>
          <cell r="K1480" t="str">
            <v>MEM-PRO-011-WEI-WIS-6456</v>
          </cell>
          <cell r="L1480" t="str">
            <v>MP1-BIN DIVERT VALVE</v>
          </cell>
        </row>
        <row r="1481">
          <cell r="J1481" t="str">
            <v>11-6461</v>
          </cell>
          <cell r="K1481" t="str">
            <v>MEM-PRO-011-WEI-WIS-6461</v>
          </cell>
          <cell r="L1481" t="str">
            <v>MP1-LIME TRANSFER CONVEYOR</v>
          </cell>
        </row>
        <row r="1482">
          <cell r="J1482" t="str">
            <v>11-6462</v>
          </cell>
          <cell r="K1482" t="str">
            <v>MEM-PRO-011-WEI-WIS-6462</v>
          </cell>
          <cell r="L1482" t="str">
            <v>MP1-BIN #1 SUPPLY RFV</v>
          </cell>
        </row>
        <row r="1483">
          <cell r="J1483" t="str">
            <v>11-6465</v>
          </cell>
          <cell r="K1483" t="str">
            <v>MEM-PRO-011-WEI-WIS-6465</v>
          </cell>
          <cell r="L1483" t="str">
            <v>MP1-BIN #1 TRANSFER BLOWER</v>
          </cell>
        </row>
        <row r="1484">
          <cell r="J1484" t="str">
            <v>11-6469</v>
          </cell>
          <cell r="K1484" t="str">
            <v>MEM-PRO-011-WEI-WIS-6469</v>
          </cell>
          <cell r="L1484" t="str">
            <v>MP1-LIME BIN 7A LIVE BIN BOTTOM</v>
          </cell>
        </row>
        <row r="1485">
          <cell r="J1485" t="str">
            <v>11-6471</v>
          </cell>
          <cell r="K1485" t="str">
            <v>MEM-PRO-011-WEI-WIS-6471</v>
          </cell>
          <cell r="L1485" t="str">
            <v>MP1-LIME BIN 7A DISCH SLIDE GATE</v>
          </cell>
        </row>
        <row r="1486">
          <cell r="J1486" t="str">
            <v>11-4315</v>
          </cell>
          <cell r="K1486" t="str">
            <v>MEM-PRO-011-WSH-CWH-4315</v>
          </cell>
          <cell r="L1486" t="str">
            <v>MP1-C30 FEED TANK(PPT Tank)</v>
          </cell>
        </row>
        <row r="1487">
          <cell r="J1487" t="str">
            <v>11-4330</v>
          </cell>
          <cell r="K1487" t="str">
            <v>MEM-PRO-011-WSH-CWH-4330</v>
          </cell>
          <cell r="L1487" t="str">
            <v>MP1-C30 FEED TANK DISCH PUMP</v>
          </cell>
        </row>
        <row r="1488">
          <cell r="J1488" t="str">
            <v>11-4375</v>
          </cell>
          <cell r="K1488" t="str">
            <v>MEM-PRO-011-WSH-CWH-4375</v>
          </cell>
          <cell r="L1488" t="str">
            <v>MP1-#2 WASHING CENTRIFUGE</v>
          </cell>
        </row>
        <row r="1489">
          <cell r="J1489" t="str">
            <v>11-4380</v>
          </cell>
          <cell r="K1489" t="str">
            <v>MEM-PRO-011-WSH-CWH-4380</v>
          </cell>
          <cell r="L1489" t="str">
            <v>MP1-#1 WASHING CENTRIFUGE</v>
          </cell>
        </row>
        <row r="1490">
          <cell r="J1490" t="str">
            <v>11-4435</v>
          </cell>
          <cell r="K1490" t="str">
            <v>MEM-PRO-011-WSH-WRE-4435</v>
          </cell>
          <cell r="L1490" t="str">
            <v>MP1-CENTRIFUGE FEED PUMP</v>
          </cell>
        </row>
        <row r="1491">
          <cell r="J1491" t="str">
            <v>11-714</v>
          </cell>
          <cell r="K1491" t="str">
            <v>MEM-PRO-011-XTR-1EX-0714</v>
          </cell>
          <cell r="L1491" t="str">
            <v>DECANTER - 1ST EXT EAST</v>
          </cell>
        </row>
        <row r="1492">
          <cell r="J1492" t="str">
            <v>11-4001</v>
          </cell>
          <cell r="K1492" t="str">
            <v>MEM-PRO-011-XTR-1EX-4001</v>
          </cell>
          <cell r="L1492" t="str">
            <v>MP1-CLAR EXT TK DISCH STRAINER WEST</v>
          </cell>
        </row>
        <row r="1493">
          <cell r="J1493" t="str">
            <v>11-4002</v>
          </cell>
          <cell r="K1493" t="str">
            <v>MEM-PRO-011-XTR-1EX-4002</v>
          </cell>
          <cell r="L1493" t="str">
            <v>MP1-CLAR EXT TK DISCH STRAINER EAST</v>
          </cell>
        </row>
        <row r="1494">
          <cell r="J1494" t="str">
            <v>11-4005</v>
          </cell>
          <cell r="K1494" t="str">
            <v>MEM-PRO-011-XTR-1EX-4005</v>
          </cell>
          <cell r="L1494" t="str">
            <v>MP1-1ST EXT TANK CIP DUMP VLV</v>
          </cell>
        </row>
        <row r="1495">
          <cell r="J1495" t="str">
            <v>11-4159</v>
          </cell>
          <cell r="K1495" t="str">
            <v>MEM-PRO-011-XTR-1EX-4159</v>
          </cell>
          <cell r="L1495" t="str">
            <v>MP1-P5400 90 DEG. WATER MAG FLOW METER</v>
          </cell>
        </row>
        <row r="1496">
          <cell r="J1496" t="str">
            <v>11-4160</v>
          </cell>
          <cell r="K1496" t="str">
            <v>MEM-PRO-011-XTR-1EX-4160</v>
          </cell>
          <cell r="L1496" t="str">
            <v>MP1-1ST EXTRACTION TANK AGITATOR</v>
          </cell>
        </row>
        <row r="1497">
          <cell r="J1497" t="str">
            <v>11-4161</v>
          </cell>
          <cell r="K1497" t="str">
            <v>MEM-PRO-011-XTR-1EX-4161</v>
          </cell>
          <cell r="L1497" t="str">
            <v>MP1-P5400 90 DEG WTR FLW CONT VALVE</v>
          </cell>
        </row>
        <row r="1498">
          <cell r="J1498" t="str">
            <v>11-4165</v>
          </cell>
          <cell r="K1498" t="str">
            <v>MEM-PRO-011-XTR-1EX-4165</v>
          </cell>
          <cell r="L1498" t="str">
            <v>MP1-1ST EXT TANK LEVEL TRANSMITTER</v>
          </cell>
        </row>
        <row r="1499">
          <cell r="J1499" t="str">
            <v>11-4170</v>
          </cell>
          <cell r="K1499" t="str">
            <v>MEM-PRO-011-XTR-1EX-4170</v>
          </cell>
          <cell r="L1499" t="str">
            <v>MP1-1ST EXTRACTION TANK DISCHARGE PUMP</v>
          </cell>
        </row>
        <row r="1500">
          <cell r="J1500" t="str">
            <v>11-4351</v>
          </cell>
          <cell r="K1500" t="str">
            <v>MEM-PRO-011-XTR-1EX-4351</v>
          </cell>
          <cell r="L1500" t="str">
            <v>MP1-P5400 1ST EXTRACT DISCH PUMP</v>
          </cell>
        </row>
        <row r="1501">
          <cell r="J1501" t="str">
            <v>11-4352</v>
          </cell>
          <cell r="K1501" t="str">
            <v>MEM-PRO-011-XTR-1EX-4352</v>
          </cell>
          <cell r="L1501" t="str">
            <v>MP1-P5400 DESLUDGER DISCH SOLIDS PUMP</v>
          </cell>
        </row>
        <row r="1502">
          <cell r="J1502" t="str">
            <v>11-9320</v>
          </cell>
          <cell r="K1502" t="str">
            <v>MEM-PRO-011-XTR-1EX-9320</v>
          </cell>
          <cell r="L1502" t="str">
            <v>MP1 1ST EXT EAST DCNTR PUMP</v>
          </cell>
        </row>
        <row r="1503">
          <cell r="J1503" t="str">
            <v>11-9321</v>
          </cell>
          <cell r="K1503" t="str">
            <v>MEM-PRO-011-XTR-1EX-9321</v>
          </cell>
          <cell r="L1503" t="str">
            <v>MP1 1ST EXT EAST DCNTR SLDG PUMP</v>
          </cell>
        </row>
        <row r="1504">
          <cell r="J1504" t="str">
            <v>11-9331</v>
          </cell>
          <cell r="K1504" t="str">
            <v>MEM-PRO-011-XTR-1EX-9331</v>
          </cell>
          <cell r="L1504" t="str">
            <v>ALFA LAVAL DECANTER LUBE UNIT</v>
          </cell>
        </row>
        <row r="1505">
          <cell r="J1505" t="str">
            <v>11-4260</v>
          </cell>
          <cell r="K1505" t="str">
            <v>MEM-PRO-011-XTR-2EX-4260</v>
          </cell>
          <cell r="L1505" t="str">
            <v>MP1-2ND EXTRACTION FEED POT</v>
          </cell>
        </row>
        <row r="1506">
          <cell r="J1506" t="str">
            <v>11-4265</v>
          </cell>
          <cell r="K1506" t="str">
            <v>MEM-PRO-011-XTR-2EX-4265</v>
          </cell>
          <cell r="L1506" t="str">
            <v>MP1-2ND EXTRACTION FEED POT DISCH PUMP</v>
          </cell>
        </row>
        <row r="1507">
          <cell r="J1507" t="str">
            <v>11-4340</v>
          </cell>
          <cell r="K1507" t="str">
            <v>MEM-PRO-011-XTR-2EX-4340</v>
          </cell>
          <cell r="L1507" t="str">
            <v>MP1-2ND EXTRACTION CENTRIFUGE</v>
          </cell>
        </row>
        <row r="1508">
          <cell r="J1508" t="str">
            <v>11-4341</v>
          </cell>
          <cell r="K1508" t="str">
            <v>MEM-PRO-011-XTR-2EX-4341</v>
          </cell>
          <cell r="L1508" t="str">
            <v>MP1-1ST EXTRACTION CENTRIFUGE</v>
          </cell>
        </row>
        <row r="1509">
          <cell r="J1509" t="str">
            <v>11-4350</v>
          </cell>
          <cell r="K1509" t="str">
            <v>MEM-PRO-011-XTR-2EX-4350</v>
          </cell>
          <cell r="L1509" t="str">
            <v>MP1-5000 DESLUDGER DISCH PUMP</v>
          </cell>
        </row>
        <row r="1510">
          <cell r="J1510" t="str">
            <v>11-4353</v>
          </cell>
          <cell r="K1510" t="str">
            <v>MEM-PRO-011-XTR-2EX-4353</v>
          </cell>
          <cell r="L1510" t="str">
            <v>MP1-P5000 DESLUDGER DISCH SOLIDS PUMP</v>
          </cell>
        </row>
        <row r="1511">
          <cell r="J1511" t="str">
            <v>11-9323</v>
          </cell>
          <cell r="K1511" t="str">
            <v>MEM-PRO-011-XTR-2EX-9323</v>
          </cell>
          <cell r="L1511" t="str">
            <v>MP1  2ND EXT DCNTR SLDG PUMP</v>
          </cell>
        </row>
        <row r="1512">
          <cell r="J1512" t="str">
            <v>11-715</v>
          </cell>
          <cell r="K1512" t="str">
            <v>MEM-PRO-011-XTR-3EX-0715</v>
          </cell>
          <cell r="L1512" t="str">
            <v>DECANTER - 3RD EXT</v>
          </cell>
        </row>
        <row r="1513">
          <cell r="J1513" t="str">
            <v>11-716</v>
          </cell>
          <cell r="K1513" t="str">
            <v>MEM-PRO-011-XTR-3EX-0716</v>
          </cell>
          <cell r="L1513" t="str">
            <v>LUBRICATION UNIT - NX DCNTRS</v>
          </cell>
        </row>
        <row r="1514">
          <cell r="J1514" t="str">
            <v>11-2628</v>
          </cell>
          <cell r="K1514" t="str">
            <v>MEM-PRO-011-XTR-3EX-2628</v>
          </cell>
          <cell r="L1514" t="str">
            <v>TANK - 1st EXT EAST DCNTR OF</v>
          </cell>
        </row>
        <row r="1515">
          <cell r="J1515" t="str">
            <v>11-7232</v>
          </cell>
          <cell r="K1515" t="str">
            <v>MEM-PRO-011-XTR-3EX-7232</v>
          </cell>
          <cell r="L1515" t="str">
            <v>TANK - 3RD EXT DCNTR OF</v>
          </cell>
        </row>
        <row r="1516">
          <cell r="J1516" t="str">
            <v>11-7506</v>
          </cell>
          <cell r="K1516" t="str">
            <v>MEM-PRO-011-XTR-3EX-7506</v>
          </cell>
          <cell r="L1516" t="str">
            <v>3RD EXTRACTION FEED TANK</v>
          </cell>
        </row>
        <row r="1517">
          <cell r="J1517" t="str">
            <v>11-9319</v>
          </cell>
          <cell r="K1517" t="str">
            <v>MEM-PRO-011-XTR-3EX-9319</v>
          </cell>
          <cell r="L1517" t="str">
            <v>MP1 -3RD EXT FEED PUMP</v>
          </cell>
        </row>
        <row r="1518">
          <cell r="J1518" t="str">
            <v>11-9322</v>
          </cell>
          <cell r="K1518" t="str">
            <v>MEM-PRO-011-XTR-3EX-9322</v>
          </cell>
          <cell r="L1518" t="str">
            <v>MP1 3RD EXT DCNTR PUMP</v>
          </cell>
        </row>
        <row r="1519">
          <cell r="J1519" t="str">
            <v>11-9326</v>
          </cell>
          <cell r="K1519" t="str">
            <v>MEM-PRO-011-XTR-3EX-9326</v>
          </cell>
          <cell r="L1519" t="str">
            <v>MP1 3RD EXT TNK AGITATOR</v>
          </cell>
        </row>
        <row r="1520">
          <cell r="J1520" t="str">
            <v>13-6106</v>
          </cell>
          <cell r="K1520" t="str">
            <v>MEM-PRO-013-BGY-FCS-6106</v>
          </cell>
          <cell r="L1520" t="str">
            <v>MP3B-N 600 VACUUMIZER TANK</v>
          </cell>
        </row>
        <row r="1521">
          <cell r="J1521" t="str">
            <v>13-6169</v>
          </cell>
          <cell r="K1521" t="str">
            <v>MEM-PRO-013-BGY-FCS-6169</v>
          </cell>
          <cell r="L1521" t="str">
            <v>MP3B-N 600 VACUUMIZER DISCH PUMP</v>
          </cell>
        </row>
        <row r="1522">
          <cell r="J1522" t="str">
            <v>13-6222</v>
          </cell>
          <cell r="K1522" t="str">
            <v>MEM-PRO-013-BGY-FCS-6222</v>
          </cell>
          <cell r="L1522" t="str">
            <v>MP3B-700 VACUUMIZER AGITATOR</v>
          </cell>
        </row>
        <row r="1523">
          <cell r="J1523" t="str">
            <v>13-6243</v>
          </cell>
          <cell r="K1523" t="str">
            <v>MEM-PRO-013-BGY-FCS-6243</v>
          </cell>
          <cell r="L1523" t="str">
            <v>MP3B-700 VACUUMIZER CONDENSATE PUMP</v>
          </cell>
        </row>
        <row r="1524">
          <cell r="J1524" t="str">
            <v>13-6244</v>
          </cell>
          <cell r="K1524" t="str">
            <v>MEM-PRO-013-BGY-FCS-6244</v>
          </cell>
          <cell r="L1524" t="str">
            <v>MP3B-700 VACUUMIZER VACUUM PUMP</v>
          </cell>
        </row>
        <row r="1525">
          <cell r="J1525" t="str">
            <v>13-6249</v>
          </cell>
          <cell r="K1525" t="str">
            <v>MEM-PRO-013-BGY-FCS-6249</v>
          </cell>
          <cell r="L1525" t="str">
            <v>MP3B-700 VACUUMIZER CONDENSER</v>
          </cell>
        </row>
        <row r="1526">
          <cell r="J1526" t="str">
            <v>13-6250</v>
          </cell>
          <cell r="K1526" t="str">
            <v>MEM-PRO-013-BGY-FCS-6250</v>
          </cell>
          <cell r="L1526" t="str">
            <v>MP3B-700 VACUUMIZER TANK</v>
          </cell>
        </row>
        <row r="1527">
          <cell r="J1527" t="str">
            <v>13-6251</v>
          </cell>
          <cell r="K1527" t="str">
            <v>MEM-PRO-013-BGY-FCS-6251</v>
          </cell>
          <cell r="L1527" t="str">
            <v>MP3B-700 VACUMMIZER DISCH PUMP</v>
          </cell>
        </row>
        <row r="1528">
          <cell r="J1528" t="str">
            <v>13-6255</v>
          </cell>
          <cell r="K1528" t="str">
            <v>MEM-PRO-013-BGY-FCS-6255</v>
          </cell>
          <cell r="L1528" t="str">
            <v>MP3B-S 600 VACUUMIZER TANK</v>
          </cell>
        </row>
        <row r="1529">
          <cell r="J1529" t="str">
            <v>13-6256</v>
          </cell>
          <cell r="K1529" t="str">
            <v>MEM-PRO-013-BGY-FCS-6256</v>
          </cell>
          <cell r="L1529" t="str">
            <v>MP3B-S 600 VACUUMIZER AGITATOR</v>
          </cell>
        </row>
        <row r="1530">
          <cell r="J1530" t="str">
            <v>13-6266</v>
          </cell>
          <cell r="K1530" t="str">
            <v>MEM-PRO-013-BGY-FCS-6266</v>
          </cell>
          <cell r="L1530" t="str">
            <v>MP3B-S 600 VACUMMIZER DISCHARGE PUMP</v>
          </cell>
        </row>
        <row r="1531">
          <cell r="J1531" t="str">
            <v>13-6268</v>
          </cell>
          <cell r="K1531" t="str">
            <v>MEM-PRO-013-BGY-FCS-6268</v>
          </cell>
          <cell r="L1531" t="str">
            <v>MP3B-S 600 VACUMMIZER CONDENSER</v>
          </cell>
        </row>
        <row r="1532">
          <cell r="J1532" t="str">
            <v>13-6274</v>
          </cell>
          <cell r="K1532" t="str">
            <v>MEM-PRO-013-BGY-FCS-6274</v>
          </cell>
          <cell r="L1532" t="str">
            <v>MP3B-S 600 VAC VACUUM PUMP (EAST)</v>
          </cell>
        </row>
        <row r="1533">
          <cell r="J1533" t="str">
            <v>13-6276</v>
          </cell>
          <cell r="K1533" t="str">
            <v>MEM-PRO-013-BGY-FCS-6276</v>
          </cell>
          <cell r="L1533" t="str">
            <v>MP3B-S 600 VACUMMIZER CONDENSATE PUMP</v>
          </cell>
        </row>
        <row r="1534">
          <cell r="J1534" t="str">
            <v>13-6293</v>
          </cell>
          <cell r="K1534" t="str">
            <v>MEM-PRO-013-BGY-FCS-6293</v>
          </cell>
          <cell r="L1534" t="str">
            <v>MP3B-N 600 VAC VACUUM PUMP (WEST)</v>
          </cell>
        </row>
        <row r="1535">
          <cell r="J1535" t="str">
            <v>13-6295</v>
          </cell>
          <cell r="K1535" t="str">
            <v>MEM-PRO-013-BGY-FCS-6295</v>
          </cell>
          <cell r="L1535" t="str">
            <v>MP3B-N 600 VAC CONDENSATE PUMP</v>
          </cell>
        </row>
        <row r="1536">
          <cell r="J1536" t="str">
            <v>13-6297</v>
          </cell>
          <cell r="K1536" t="str">
            <v>MEM-PRO-013-BGY-FCS-6297</v>
          </cell>
          <cell r="L1536" t="str">
            <v>MP3B-N 600 VAC CONDENSER</v>
          </cell>
        </row>
        <row r="1537">
          <cell r="J1537" t="str">
            <v>13-6113</v>
          </cell>
          <cell r="K1537" t="str">
            <v>MEM-PRO-013-BGY-TIL-6113</v>
          </cell>
          <cell r="L1537" t="str">
            <v>MP3B-N 600 TIMELINE HYDROHEATER</v>
          </cell>
        </row>
        <row r="1538">
          <cell r="J1538" t="str">
            <v>13-6194</v>
          </cell>
          <cell r="K1538" t="str">
            <v>MEM-PRO-013-BGY-TIL-6194</v>
          </cell>
          <cell r="L1538" t="str">
            <v>MP3-N MC75 FEED PUMP</v>
          </cell>
        </row>
        <row r="1539">
          <cell r="J1539" t="str">
            <v>13-6197</v>
          </cell>
          <cell r="K1539" t="str">
            <v>MEM-PRO-013-BGY-TIL-6197</v>
          </cell>
          <cell r="L1539" t="str">
            <v>MP3-S MC75 FEED PUMP</v>
          </cell>
        </row>
        <row r="1540">
          <cell r="J1540" t="str">
            <v>13-6210</v>
          </cell>
          <cell r="K1540" t="str">
            <v>MEM-PRO-013-BGY-TIL-6210</v>
          </cell>
          <cell r="L1540" t="str">
            <v>MP3B-700 TIMELINE BLOWDOWN TANK</v>
          </cell>
        </row>
        <row r="1541">
          <cell r="J1541" t="str">
            <v>13-6248</v>
          </cell>
          <cell r="K1541" t="str">
            <v>MEM-PRO-013-BGY-TIL-6248</v>
          </cell>
          <cell r="L1541" t="str">
            <v>MP3B-700 TIMELINE HYDROHEATER</v>
          </cell>
        </row>
        <row r="1542">
          <cell r="J1542" t="str">
            <v>13-6261</v>
          </cell>
          <cell r="K1542" t="str">
            <v>MEM-PRO-013-BGY-TIL-6261</v>
          </cell>
          <cell r="L1542" t="str">
            <v>MP3B-S 600 TIMELINE HYDROHEATER</v>
          </cell>
        </row>
        <row r="1543">
          <cell r="J1543" t="str">
            <v>13-6262</v>
          </cell>
          <cell r="K1543" t="str">
            <v>MEM-PRO-013-BGY-TIL-6262</v>
          </cell>
          <cell r="L1543" t="str">
            <v>MP3B-S 600 VACUUMIZER TIMELINE</v>
          </cell>
        </row>
        <row r="1544">
          <cell r="J1544" t="str">
            <v>13-6311</v>
          </cell>
          <cell r="K1544" t="str">
            <v>MEM-PRO-013-BGY-TIL-6311</v>
          </cell>
          <cell r="L1544" t="str">
            <v>MP3B-N 600 TIMELINE</v>
          </cell>
        </row>
        <row r="1545">
          <cell r="J1545" t="str">
            <v>13-6316</v>
          </cell>
          <cell r="K1545" t="str">
            <v>MEM-PRO-013-BGY-TIL-6316</v>
          </cell>
          <cell r="L1545" t="str">
            <v>MP3B-700 TIMELINE</v>
          </cell>
        </row>
        <row r="1546">
          <cell r="J1546" t="str">
            <v>13-6350</v>
          </cell>
          <cell r="K1546" t="str">
            <v>MEM-PRO-013-BGY-TIL-6350</v>
          </cell>
          <cell r="L1546" t="str">
            <v>MP3B-N/S 600 TIMELINE BLOWDOWN TANK</v>
          </cell>
        </row>
        <row r="1547">
          <cell r="J1547" t="str">
            <v>13-2680</v>
          </cell>
          <cell r="K1547" t="str">
            <v>MEM-PRO-013-BLD-AHU-2680</v>
          </cell>
          <cell r="L1547" t="str">
            <v>MP3B-N BAGHOUSE CONE HEATER BLOWER</v>
          </cell>
        </row>
        <row r="1548">
          <cell r="J1548" t="str">
            <v>13-2681</v>
          </cell>
          <cell r="K1548" t="str">
            <v>MEM-PRO-013-BLD-AHU-2681</v>
          </cell>
          <cell r="L1548" t="str">
            <v>MP3B-N BAGHOUSE HEATER</v>
          </cell>
        </row>
        <row r="1549">
          <cell r="J1549" t="str">
            <v>13-2750</v>
          </cell>
          <cell r="K1549" t="str">
            <v>MEM-PRO-013-BLD-AHU-2750</v>
          </cell>
          <cell r="L1549" t="str">
            <v>MP3 DRYER TOWER 2ND FLOOR TEMPERATURE</v>
          </cell>
        </row>
        <row r="1550">
          <cell r="J1550" t="str">
            <v>13-2751</v>
          </cell>
          <cell r="K1550" t="str">
            <v>MEM-PRO-013-BLD-AHU-2751</v>
          </cell>
          <cell r="L1550" t="str">
            <v>MP3 DRYER TOWER TOP FLOOR TEMPERATURE</v>
          </cell>
        </row>
        <row r="1551">
          <cell r="J1551" t="str">
            <v>13-9056</v>
          </cell>
          <cell r="K1551" t="str">
            <v>MEM-PRO-013-BLD-AHU-9056</v>
          </cell>
          <cell r="L1551" t="str">
            <v>MP3-TOWER BOTTOM UNIT HEATER</v>
          </cell>
        </row>
        <row r="1552">
          <cell r="J1552" t="str">
            <v>13-9057</v>
          </cell>
          <cell r="K1552" t="str">
            <v>MEM-PRO-013-BLD-AHU-9057</v>
          </cell>
          <cell r="L1552" t="str">
            <v>MP3-STAIRWELL UNIT HEATER</v>
          </cell>
        </row>
        <row r="1553">
          <cell r="J1553" t="str">
            <v>13-9058</v>
          </cell>
          <cell r="K1553" t="str">
            <v>MEM-PRO-013-BLD-AHU-9058</v>
          </cell>
          <cell r="L1553" t="str">
            <v>MP3B-PACKAGING HVAC UNIT</v>
          </cell>
        </row>
        <row r="1554">
          <cell r="J1554" t="str">
            <v>13-9063</v>
          </cell>
          <cell r="K1554" t="str">
            <v>MEM-PRO-013-BLD-AHU-9063</v>
          </cell>
          <cell r="L1554" t="str">
            <v>MSS-FEED DRYER CONTROL ROOM HEAT UNIT</v>
          </cell>
        </row>
        <row r="1555">
          <cell r="J1555" t="str">
            <v>13-9090</v>
          </cell>
          <cell r="K1555" t="str">
            <v>MEM-PRO-013-BLD-AHU-9090</v>
          </cell>
          <cell r="L1555" t="str">
            <v>MMDU-MCC GRINDING TOWER (CEILING) UNIT</v>
          </cell>
        </row>
        <row r="1556">
          <cell r="J1556" t="str">
            <v>13-9091</v>
          </cell>
          <cell r="K1556" t="str">
            <v>MEM-PRO-013-BLD-AHU-9091</v>
          </cell>
          <cell r="L1556" t="str">
            <v>MP3B CURD-MCC 1ST FLOOR UNIT</v>
          </cell>
        </row>
        <row r="1557">
          <cell r="J1557" t="str">
            <v>13-9101</v>
          </cell>
          <cell r="K1557" t="str">
            <v>MEM-PRO-013-BLD-AHU-9101</v>
          </cell>
          <cell r="L1557" t="str">
            <v>MP3A-CURD MCC UNIT</v>
          </cell>
        </row>
        <row r="1558">
          <cell r="J1558" t="str">
            <v>13-9141</v>
          </cell>
          <cell r="K1558" t="str">
            <v>MEM-PRO-013-BLD-AHU-9141</v>
          </cell>
          <cell r="L1558" t="str">
            <v>MP3B - DRY DUCT UNIT HEATER MOTOR</v>
          </cell>
        </row>
        <row r="1559">
          <cell r="J1559" t="str">
            <v>13-9142</v>
          </cell>
          <cell r="K1559" t="str">
            <v>MEM-PRO-013-BLD-AHU-9142</v>
          </cell>
          <cell r="L1559" t="str">
            <v>MP3B - N COLL DUCT UNIT HEATER MOTOR</v>
          </cell>
        </row>
        <row r="1560">
          <cell r="J1560" t="str">
            <v>13-9143</v>
          </cell>
          <cell r="K1560" t="str">
            <v>MEM-PRO-013-BLD-AHU-9143</v>
          </cell>
          <cell r="L1560" t="str">
            <v>MP3B - S COLL DUCT UNIT HEATER MOTOR</v>
          </cell>
        </row>
        <row r="1561">
          <cell r="J1561" t="str">
            <v>13-9146</v>
          </cell>
          <cell r="K1561" t="str">
            <v>MEM-PRO-013-BLD-AHU-9146</v>
          </cell>
          <cell r="L1561" t="str">
            <v>MP3B-STAIRWELL PS HOOD SUPPLY FAN</v>
          </cell>
        </row>
        <row r="1562">
          <cell r="J1562" t="str">
            <v>13-9147</v>
          </cell>
          <cell r="K1562" t="str">
            <v>MEM-PRO-013-BLD-AHU-9147</v>
          </cell>
          <cell r="L1562" t="str">
            <v>MP3B-N ROOF SUPPLY FAN</v>
          </cell>
        </row>
        <row r="1563">
          <cell r="J1563" t="str">
            <v>13-9148</v>
          </cell>
          <cell r="K1563" t="str">
            <v>MEM-PRO-013-BLD-AHU-9148</v>
          </cell>
          <cell r="L1563" t="str">
            <v>MP3B - SUPPLY FAN, S ROOF MOTOR</v>
          </cell>
        </row>
        <row r="1564">
          <cell r="J1564" t="str">
            <v>13-9150</v>
          </cell>
          <cell r="K1564" t="str">
            <v>MEM-PRO-013-BLD-AHU-9150</v>
          </cell>
          <cell r="L1564" t="str">
            <v>MP3B-DRYER MCC AC UNIT</v>
          </cell>
        </row>
        <row r="1565">
          <cell r="J1565" t="str">
            <v>13-9152</v>
          </cell>
          <cell r="K1565" t="str">
            <v>MEM-PRO-013-BLD-AHU-9152</v>
          </cell>
          <cell r="L1565" t="str">
            <v>MP3B-LOUVER/COUNTERBAL'D DAMPER</v>
          </cell>
        </row>
        <row r="1566">
          <cell r="J1566" t="str">
            <v>13-9153</v>
          </cell>
          <cell r="K1566" t="str">
            <v>MEM-PRO-013-BLD-AHU-9153</v>
          </cell>
          <cell r="L1566" t="str">
            <v>MP3B-LOUVER/COUNTERBAL'D DAMPER</v>
          </cell>
        </row>
        <row r="1567">
          <cell r="J1567" t="str">
            <v>13-9154</v>
          </cell>
          <cell r="K1567" t="str">
            <v>MEM-PRO-013-BLD-AHU-9154</v>
          </cell>
          <cell r="L1567" t="str">
            <v>MP3B-LOUVER/COUNTERBAL'D DAMPER</v>
          </cell>
        </row>
        <row r="1568">
          <cell r="J1568" t="str">
            <v>13-9155</v>
          </cell>
          <cell r="K1568" t="str">
            <v>MEM-PRO-013-BLD-AHU-9155</v>
          </cell>
          <cell r="L1568" t="str">
            <v>MP3B-LOUVER/COUNTERBAL'D DAMPER</v>
          </cell>
        </row>
        <row r="1569">
          <cell r="J1569" t="str">
            <v>13-9156</v>
          </cell>
          <cell r="K1569" t="str">
            <v>MEM-PRO-013-BLD-AHU-9156</v>
          </cell>
          <cell r="L1569" t="str">
            <v>MP3B-LOUVER/COUNTERBAL'D DAMPER</v>
          </cell>
        </row>
        <row r="1570">
          <cell r="J1570" t="str">
            <v>13-9157</v>
          </cell>
          <cell r="K1570" t="str">
            <v>MEM-PRO-013-BLD-AHU-9157</v>
          </cell>
          <cell r="L1570" t="str">
            <v>MP3B-LOUVER/COUNTERBAL'D DAMPER</v>
          </cell>
        </row>
        <row r="1571">
          <cell r="J1571" t="str">
            <v>13-9158</v>
          </cell>
          <cell r="K1571" t="str">
            <v>MEM-PRO-013-BLD-AHU-9158</v>
          </cell>
          <cell r="L1571" t="str">
            <v>MP3B-LOUVER/COUNTERBAL'D DAMPER</v>
          </cell>
        </row>
        <row r="1572">
          <cell r="J1572" t="str">
            <v>13-9159</v>
          </cell>
          <cell r="K1572" t="str">
            <v>MEM-PRO-013-BLD-AHU-9159</v>
          </cell>
          <cell r="L1572" t="str">
            <v>MP3B-LOUVER/COUNTERBAL'D DAMPER</v>
          </cell>
        </row>
        <row r="1573">
          <cell r="J1573" t="str">
            <v>13-9160</v>
          </cell>
          <cell r="K1573" t="str">
            <v>MEM-PRO-013-BLD-AHU-9160</v>
          </cell>
          <cell r="L1573" t="str">
            <v>MP3B-LOUVER/COUNTERBAL'D DAMPER</v>
          </cell>
        </row>
        <row r="1574">
          <cell r="J1574" t="str">
            <v>13-9161</v>
          </cell>
          <cell r="K1574" t="str">
            <v>MEM-PRO-013-BLD-AHU-9161</v>
          </cell>
          <cell r="L1574" t="str">
            <v>MP3A-LOUVER/COUNTERBALANCE DAMPER</v>
          </cell>
        </row>
        <row r="1575">
          <cell r="J1575" t="str">
            <v>13-9162</v>
          </cell>
          <cell r="K1575" t="str">
            <v>MEM-PRO-013-BLD-AHU-9162</v>
          </cell>
          <cell r="L1575" t="str">
            <v>MP3A-LOUVER/COUNTERBALANCE DAMPER</v>
          </cell>
        </row>
        <row r="1576">
          <cell r="J1576" t="str">
            <v>13-9163</v>
          </cell>
          <cell r="K1576" t="str">
            <v>MEM-PRO-013-BLD-AHU-9163</v>
          </cell>
          <cell r="L1576" t="str">
            <v>MP3A-LOUVER/COUNTERBALANCE DAMPER</v>
          </cell>
        </row>
        <row r="1577">
          <cell r="J1577" t="str">
            <v>13-9164</v>
          </cell>
          <cell r="K1577" t="str">
            <v>MEM-PRO-013-BLD-AHU-9164</v>
          </cell>
          <cell r="L1577" t="str">
            <v>MP3A-LOUVER/COUNTERBALANCE DAMPER</v>
          </cell>
        </row>
        <row r="1578">
          <cell r="J1578" t="str">
            <v>13-9165</v>
          </cell>
          <cell r="K1578" t="str">
            <v>MEM-PRO-013-BLD-AHU-9165</v>
          </cell>
          <cell r="L1578" t="str">
            <v>MP3A-LOUVER/COUNTERBALANCE DAMPER</v>
          </cell>
        </row>
        <row r="1579">
          <cell r="J1579" t="str">
            <v>13-9175</v>
          </cell>
          <cell r="K1579" t="str">
            <v>MEM-PRO-013-BLD-AHU-9175</v>
          </cell>
          <cell r="L1579" t="str">
            <v>MSS-MN PLT FEED DRYER CONTROL RM UNIT</v>
          </cell>
        </row>
        <row r="1580">
          <cell r="J1580" t="str">
            <v>13-9329</v>
          </cell>
          <cell r="K1580" t="str">
            <v>MEM-PRO-013-BLD-AHU-9329</v>
          </cell>
          <cell r="L1580" t="str">
            <v>MDU I/O Room Heat Pump</v>
          </cell>
        </row>
        <row r="1581">
          <cell r="J1581" t="str">
            <v>13-342</v>
          </cell>
          <cell r="K1581" t="str">
            <v>MEM-PRO-013-BLD-HOI-0342</v>
          </cell>
          <cell r="L1581" t="str">
            <v>MP3B-S DESLUDGER EQUIPMENT 5-TON HOIST</v>
          </cell>
        </row>
        <row r="1582">
          <cell r="J1582" t="str">
            <v>13-343</v>
          </cell>
          <cell r="K1582" t="str">
            <v>MEM-PRO-013-BLD-HOI-0343</v>
          </cell>
          <cell r="L1582" t="str">
            <v>MP3B-N DESLUDGER EQUIPMENT 5-TON HOIST</v>
          </cell>
        </row>
        <row r="1583">
          <cell r="J1583" t="str">
            <v>13-344</v>
          </cell>
          <cell r="K1583" t="str">
            <v>MEM-PRO-013-BLD-HOI-0344</v>
          </cell>
          <cell r="L1583" t="str">
            <v>MP3B-#1-4 SHARP EQUIPMENT 5-TON HOIST</v>
          </cell>
        </row>
        <row r="1584">
          <cell r="J1584" t="str">
            <v>13-345</v>
          </cell>
          <cell r="K1584" t="str">
            <v>MEM-PRO-013-BLD-HOI-0345</v>
          </cell>
          <cell r="L1584" t="str">
            <v>MP3B-#5 SHARPLES EQUIPMENT 5-TON HOIST</v>
          </cell>
        </row>
        <row r="1585">
          <cell r="J1585" t="str">
            <v>13-704</v>
          </cell>
          <cell r="K1585" t="str">
            <v>MEM-PRO-013-BLD-HOI-0704</v>
          </cell>
          <cell r="L1585" t="str">
            <v>MP3B-CURD CENTRIFUGE 5 TON HOIST</v>
          </cell>
        </row>
        <row r="1586">
          <cell r="J1586" t="str">
            <v>13-2472</v>
          </cell>
          <cell r="K1586" t="str">
            <v>MEM-PRO-013-BLD-HOI-2472</v>
          </cell>
          <cell r="L1586" t="str">
            <v>MP3B-DRYER PLUG 2-TON HOIST</v>
          </cell>
        </row>
        <row r="1587">
          <cell r="J1587" t="str">
            <v>13-2598</v>
          </cell>
          <cell r="K1587" t="str">
            <v>MEM-PRO-013-BLD-HOI-2598</v>
          </cell>
          <cell r="L1587" t="str">
            <v>MP3B-N EXHAUST FAN 3 TON HOIST</v>
          </cell>
        </row>
        <row r="1588">
          <cell r="J1588" t="str">
            <v>13-2599</v>
          </cell>
          <cell r="K1588" t="str">
            <v>MEM-PRO-013-BLD-HOI-2599</v>
          </cell>
          <cell r="L1588" t="str">
            <v>MP3B-S EXHAUST FAN 3-TON HOIST</v>
          </cell>
        </row>
        <row r="1589">
          <cell r="J1589" t="str">
            <v>13-2600</v>
          </cell>
          <cell r="K1589" t="str">
            <v>MEM-PRO-013-BLD-HOI-2600</v>
          </cell>
          <cell r="L1589" t="str">
            <v>MP3B-SUPPLY INLET FAN3-TON HOIST</v>
          </cell>
        </row>
        <row r="1590">
          <cell r="J1590" t="str">
            <v>13-7250</v>
          </cell>
          <cell r="K1590" t="str">
            <v>MEM-PRO-013-BLD-HOI-7250</v>
          </cell>
          <cell r="L1590" t="str">
            <v>MP3 CONCENTRATOR HOIST, MEP-5722</v>
          </cell>
        </row>
        <row r="1591">
          <cell r="J1591" t="str">
            <v>13-9099</v>
          </cell>
          <cell r="K1591" t="str">
            <v>MEM-PRO-013-BLD-HOI-9099</v>
          </cell>
          <cell r="L1591" t="str">
            <v>MP3B-SPRAY DRYER TOWER ELEVATOR/MANLIFT</v>
          </cell>
        </row>
        <row r="1592">
          <cell r="J1592" t="str">
            <v>13-9235</v>
          </cell>
          <cell r="K1592" t="str">
            <v>MEM-PRO-013-BLD-HOI-9235</v>
          </cell>
          <cell r="L1592" t="str">
            <v>MP3-Hoist - P3 South Decanter Platform</v>
          </cell>
        </row>
        <row r="1593">
          <cell r="J1593" t="str">
            <v>13-9327</v>
          </cell>
          <cell r="K1593" t="str">
            <v>MEM-PRO-013-BLD-HOI-9327</v>
          </cell>
          <cell r="L1593" t="str">
            <v>HOIST - P3 SOUTH DECANTER PLATFORM</v>
          </cell>
        </row>
        <row r="1594">
          <cell r="J1594" t="str">
            <v>13-9901</v>
          </cell>
          <cell r="K1594" t="str">
            <v>MEM-PRO-013-BLD-HOI-9901</v>
          </cell>
          <cell r="L1594" t="str">
            <v>P3B SPRAY DRYER TOWER HOIST</v>
          </cell>
        </row>
        <row r="1595">
          <cell r="J1595" t="str">
            <v>13-9100</v>
          </cell>
          <cell r="K1595" t="str">
            <v>MEM-PRO-013-BLD-OFF-9100</v>
          </cell>
          <cell r="L1595" t="str">
            <v>MP3-P3 CURD CONTROL ROOM</v>
          </cell>
        </row>
        <row r="1596">
          <cell r="J1596" t="str">
            <v>13-9102</v>
          </cell>
          <cell r="K1596" t="str">
            <v>MEM-PRO-013-BLD-OFF-9102</v>
          </cell>
          <cell r="L1596" t="str">
            <v>MP3-DRYER CONTROL ROOM</v>
          </cell>
        </row>
        <row r="1597">
          <cell r="J1597" t="str">
            <v>13-9103</v>
          </cell>
          <cell r="K1597" t="str">
            <v>MEM-PRO-013-BLD-OFF-9103</v>
          </cell>
          <cell r="L1597" t="str">
            <v>MP3-CURD OPERATOR CONTROL ROOM</v>
          </cell>
        </row>
        <row r="1598">
          <cell r="J1598" t="str">
            <v>13-107</v>
          </cell>
          <cell r="K1598" t="str">
            <v>MEM-PRO-013-CHL-CCS-0107</v>
          </cell>
          <cell r="L1598" t="str">
            <v>MP3B-NORTH #3 CHILL TANK</v>
          </cell>
        </row>
        <row r="1599">
          <cell r="J1599" t="str">
            <v>13-108</v>
          </cell>
          <cell r="K1599" t="str">
            <v>MEM-PRO-013-CHL-CCS-0108</v>
          </cell>
          <cell r="L1599" t="str">
            <v>MP3B-SOUTH #4 CHILL TANK</v>
          </cell>
        </row>
        <row r="1600">
          <cell r="J1600" t="str">
            <v>13-181</v>
          </cell>
          <cell r="K1600" t="str">
            <v>MEM-PRO-013-CHL-CCS-0181</v>
          </cell>
          <cell r="L1600" t="str">
            <v>MP3B-S #4 CHILL TANK AGITATOR</v>
          </cell>
        </row>
        <row r="1601">
          <cell r="J1601" t="str">
            <v>13-182</v>
          </cell>
          <cell r="K1601" t="str">
            <v>MEM-PRO-013-CHL-CCS-0182</v>
          </cell>
          <cell r="L1601" t="str">
            <v>MP3B-N #3 CHILL TANK AGITATOR</v>
          </cell>
        </row>
        <row r="1602">
          <cell r="J1602" t="str">
            <v>13-6115</v>
          </cell>
          <cell r="K1602" t="str">
            <v>MEM-PRO-013-CHL-CCS-6115</v>
          </cell>
          <cell r="L1602" t="str">
            <v>MP3B-N #3/S #4 CHILL TANK DISCH PUMP</v>
          </cell>
        </row>
        <row r="1603">
          <cell r="J1603" t="str">
            <v>13-160</v>
          </cell>
          <cell r="K1603" t="str">
            <v>MEM-PRO-013-CHL-CUC-0160</v>
          </cell>
          <cell r="L1603" t="str">
            <v>MP3B-#1/2 CONC WELL WTR TRIPLE TUBE</v>
          </cell>
        </row>
        <row r="1604">
          <cell r="J1604" t="str">
            <v>13-161</v>
          </cell>
          <cell r="K1604" t="str">
            <v>MEM-PRO-013-CHL-CUC-0161</v>
          </cell>
          <cell r="L1604" t="str">
            <v>MP3B-#1/2 CONC CHILLED WTR TRIPLE TUBE</v>
          </cell>
        </row>
        <row r="1605">
          <cell r="J1605" t="str">
            <v>13-162</v>
          </cell>
          <cell r="K1605" t="str">
            <v>MEM-PRO-013-CHL-CUC-0162</v>
          </cell>
          <cell r="L1605" t="str">
            <v>MP3B-#3/4 CONC WELL WTR TRIPLE TUBE</v>
          </cell>
        </row>
        <row r="1606">
          <cell r="J1606" t="str">
            <v>13-163</v>
          </cell>
          <cell r="K1606" t="str">
            <v>MEM-PRO-013-CHL-CUC-0163</v>
          </cell>
          <cell r="L1606" t="str">
            <v>MP3B-#3/4 CONC CHILLED WTR TRIPLE TUBE</v>
          </cell>
        </row>
        <row r="1607">
          <cell r="J1607" t="str">
            <v>13-389</v>
          </cell>
          <cell r="K1607" t="str">
            <v>MEM-PRO-013-CHL-CUC-0389</v>
          </cell>
          <cell r="L1607" t="str">
            <v>MP3B-#5/6 WELL WATER TRIPLE TUBE</v>
          </cell>
        </row>
        <row r="1608">
          <cell r="J1608" t="str">
            <v>13-390</v>
          </cell>
          <cell r="K1608" t="str">
            <v>MEM-PRO-013-CHL-CUC-0390</v>
          </cell>
          <cell r="L1608" t="str">
            <v>MP3B-#5/6 CHILLED WATER TRIPLE TUBE</v>
          </cell>
        </row>
        <row r="1609">
          <cell r="J1609" t="str">
            <v>13-1451</v>
          </cell>
          <cell r="K1609" t="str">
            <v>MEM-PRO-013-CHL-REW-1451</v>
          </cell>
          <cell r="L1609" t="str">
            <v>WET REWORK DISCHARGE PUMP</v>
          </cell>
        </row>
        <row r="1610">
          <cell r="J1610" t="str">
            <v>13-1099</v>
          </cell>
          <cell r="K1610" t="str">
            <v>MEM-PRO-013-CHM-CAD-1099</v>
          </cell>
          <cell r="L1610" t="str">
            <v>MP3 ALKALI BLEND TANK MOAT</v>
          </cell>
        </row>
        <row r="1611">
          <cell r="J1611" t="str">
            <v>13-113</v>
          </cell>
          <cell r="K1611" t="str">
            <v>MEM-PRO-013-CIP-CAC-0113</v>
          </cell>
          <cell r="L1611" t="str">
            <v>MP3B-HEAT RECOVERY 3WAY CIP RTRN/DRN FV</v>
          </cell>
        </row>
        <row r="1612">
          <cell r="J1612" t="str">
            <v>13-307</v>
          </cell>
          <cell r="K1612" t="str">
            <v>MEM-PRO-013-CIP-CAC-0307</v>
          </cell>
          <cell r="L1612" t="str">
            <v>MP3-#1/2/3/4 CONC CENT CIP RETURN PUMP</v>
          </cell>
        </row>
        <row r="1613">
          <cell r="J1613" t="str">
            <v>13-337</v>
          </cell>
          <cell r="K1613" t="str">
            <v>MEM-PRO-013-CIP-CAC-0337</v>
          </cell>
          <cell r="L1613" t="str">
            <v>MP3B - WET-IN CIP BK AIR SOLE V</v>
          </cell>
        </row>
        <row r="1614">
          <cell r="J1614" t="str">
            <v>13-338</v>
          </cell>
          <cell r="K1614" t="str">
            <v>MEM-PRO-013-CIP-CAC-0338</v>
          </cell>
          <cell r="L1614" t="str">
            <v>MP3B - WET-IN CIP DUMP AIR SOLE V</v>
          </cell>
        </row>
        <row r="1615">
          <cell r="J1615" t="str">
            <v>13-4745</v>
          </cell>
          <cell r="K1615" t="str">
            <v>MEM-PRO-013-CIP-CAC-4745</v>
          </cell>
          <cell r="L1615" t="str">
            <v>MP3B-CIP SUPPLY TO WETIN/1ST XTR PUMP</v>
          </cell>
        </row>
        <row r="1616">
          <cell r="J1616" t="str">
            <v>13-4746</v>
          </cell>
          <cell r="K1616" t="str">
            <v>MEM-PRO-013-CIP-CAC-4746</v>
          </cell>
          <cell r="L1616" t="str">
            <v>MP3B-CIP SUPPLY TO DESLUG/FEED POT PUMP</v>
          </cell>
        </row>
        <row r="1617">
          <cell r="J1617" t="str">
            <v>13-6189</v>
          </cell>
          <cell r="K1617" t="str">
            <v>MEM-PRO-013-CIP-CAC-6189</v>
          </cell>
          <cell r="L1617" t="str">
            <v>MP3B-#3 CHILL TANK CIP/DRAIN VALVE</v>
          </cell>
        </row>
        <row r="1618">
          <cell r="J1618" t="str">
            <v>13-6190</v>
          </cell>
          <cell r="K1618" t="str">
            <v>MEM-PRO-013-CIP-CAC-6190</v>
          </cell>
          <cell r="L1618" t="str">
            <v>MP3B-CHILL TANKS/IDN CIP DIVERT 3-WAY FV</v>
          </cell>
        </row>
        <row r="1619">
          <cell r="J1619" t="str">
            <v>13-6191</v>
          </cell>
          <cell r="K1619" t="str">
            <v>MEM-PRO-013-CIP-CAC-6191</v>
          </cell>
          <cell r="L1619" t="str">
            <v>MP3B-#3/4 CHILL TANK CIP DIVERT FV</v>
          </cell>
        </row>
        <row r="1620">
          <cell r="J1620" t="str">
            <v>13-6192</v>
          </cell>
          <cell r="K1620" t="str">
            <v>MEM-PRO-013-CIP-CAC-6192</v>
          </cell>
          <cell r="L1620" t="str">
            <v>MP3B-#4 CHILL TANK CIP FV</v>
          </cell>
        </row>
        <row r="1621">
          <cell r="J1621" t="str">
            <v>13-6193</v>
          </cell>
          <cell r="K1621" t="str">
            <v>MEM-PRO-013-CIP-CAC-6193</v>
          </cell>
          <cell r="L1621" t="str">
            <v>MP3B-#4 CHILL TANK CIP/DRAIN VALVE</v>
          </cell>
        </row>
        <row r="1622">
          <cell r="J1622" t="str">
            <v>13-6346</v>
          </cell>
          <cell r="K1622" t="str">
            <v>MEM-PRO-013-CIP-CAC-6346</v>
          </cell>
          <cell r="L1622" t="str">
            <v>MP3B-CHILL TANKS CIP RETURN PUMP</v>
          </cell>
        </row>
        <row r="1623">
          <cell r="J1623" t="str">
            <v>13-9455</v>
          </cell>
          <cell r="K1623" t="str">
            <v>MEM-PRO-013-CIP-CAC-9455</v>
          </cell>
          <cell r="L1623" t="str">
            <v>MP3B-CIRCUIT B CIP TO DRAIN 3-WAY FV</v>
          </cell>
        </row>
        <row r="1624">
          <cell r="J1624" t="str">
            <v>13-9483</v>
          </cell>
          <cell r="K1624" t="str">
            <v>MEM-PRO-013-CIP-CAC-9483</v>
          </cell>
          <cell r="L1624" t="str">
            <v>MP3B-CIP CIRCUIT B 3-WAY FV</v>
          </cell>
        </row>
        <row r="1625">
          <cell r="J1625" t="str">
            <v>13-2661</v>
          </cell>
          <cell r="K1625" t="str">
            <v>MEM-PRO-013-CIP-DAC-2661</v>
          </cell>
          <cell r="L1625" t="str">
            <v>MP3B-CIP RETURN FLOW ELEMENT</v>
          </cell>
        </row>
        <row r="1626">
          <cell r="J1626" t="str">
            <v>13-7927</v>
          </cell>
          <cell r="K1626" t="str">
            <v>MEM-PRO-013-CIP-DAC-7927</v>
          </cell>
          <cell r="L1626" t="str">
            <v>MP3B-CIP CAUSTIC TANK DRYER HEAT EXCH</v>
          </cell>
        </row>
        <row r="1627">
          <cell r="J1627" t="str">
            <v>13-6004</v>
          </cell>
          <cell r="K1627" t="str">
            <v>MEM-PRO-013-CIP-LCP-6004</v>
          </cell>
          <cell r="L1627" t="str">
            <v>MSS-EXCESS LAL CIP TANK (POLYMER #4)</v>
          </cell>
        </row>
        <row r="1628">
          <cell r="J1628" t="str">
            <v>13-6020</v>
          </cell>
          <cell r="K1628" t="str">
            <v>MEM-PRO-013-CIP-LCP-6020</v>
          </cell>
          <cell r="L1628" t="str">
            <v>MSS-EXCESS CIP TANK DISCHARGE PUMP</v>
          </cell>
        </row>
        <row r="1629">
          <cell r="J1629" t="str">
            <v>13-1099</v>
          </cell>
          <cell r="K1629" t="str">
            <v>MEM-PRO-013-CIP-SAC-1099</v>
          </cell>
          <cell r="L1629" t="str">
            <v>MP3 CIP MOAT</v>
          </cell>
        </row>
        <row r="1630">
          <cell r="J1630" t="str">
            <v>13-4700</v>
          </cell>
          <cell r="K1630" t="str">
            <v>MEM-PRO-013-CIP-SAC-4700</v>
          </cell>
          <cell r="L1630" t="str">
            <v>MP3B-CIP CAUSTIC TANK</v>
          </cell>
        </row>
        <row r="1631">
          <cell r="J1631" t="str">
            <v>13-4701</v>
          </cell>
          <cell r="K1631" t="str">
            <v>MEM-PRO-013-CIP-SAC-4701</v>
          </cell>
          <cell r="L1631" t="str">
            <v>MP3B-CIP RINSE TANK</v>
          </cell>
        </row>
        <row r="1632">
          <cell r="J1632" t="str">
            <v>13-4702</v>
          </cell>
          <cell r="K1632" t="str">
            <v>MEM-PRO-013-CIP-SAC-4702</v>
          </cell>
          <cell r="L1632" t="str">
            <v>MP3B-CIP SANITIZE TANK</v>
          </cell>
        </row>
        <row r="1633">
          <cell r="J1633" t="str">
            <v>13-4738</v>
          </cell>
          <cell r="K1633" t="str">
            <v>MEM-PRO-013-CIP-SAC-4738</v>
          </cell>
          <cell r="L1633" t="str">
            <v>MP3B-CIP CAUSTIC TANK HYDROHEATER</v>
          </cell>
        </row>
        <row r="1634">
          <cell r="J1634" t="str">
            <v>13-4739</v>
          </cell>
          <cell r="K1634" t="str">
            <v>MEM-PRO-013-CIP-SAC-4739</v>
          </cell>
          <cell r="L1634" t="str">
            <v>MP3B-CIP SANITIZE TANK</v>
          </cell>
        </row>
        <row r="1635">
          <cell r="J1635" t="str">
            <v>13-4747</v>
          </cell>
          <cell r="K1635" t="str">
            <v>MEM-PRO-013-CIP-SAC-4747</v>
          </cell>
          <cell r="L1635" t="str">
            <v>MP3B-CIP SUPPLY TO IDN/CURD 3-WAY PUMP</v>
          </cell>
        </row>
        <row r="1636">
          <cell r="J1636" t="str">
            <v>13-4748</v>
          </cell>
          <cell r="K1636" t="str">
            <v>MEM-PRO-013-CIP-SAC-4748</v>
          </cell>
          <cell r="L1636" t="str">
            <v>MP3B-CIP CAUSTIC TANK RECIRCULATION PUMP</v>
          </cell>
        </row>
        <row r="1637">
          <cell r="J1637" t="str">
            <v>13-4749</v>
          </cell>
          <cell r="K1637" t="str">
            <v>MEM-PRO-013-CIP-SAC-4749</v>
          </cell>
          <cell r="L1637" t="str">
            <v>MP3B-CIP CAUSTIC TANK HH RECIRC PUMP</v>
          </cell>
        </row>
        <row r="1638">
          <cell r="J1638" t="str">
            <v>13-4750</v>
          </cell>
          <cell r="K1638" t="str">
            <v>MEM-PRO-013-CIP-SAC-4750</v>
          </cell>
          <cell r="L1638" t="str">
            <v>MP3B-CIP PROCESS DEFOAMER PUMP</v>
          </cell>
        </row>
        <row r="1639">
          <cell r="J1639" t="str">
            <v>13-6112</v>
          </cell>
          <cell r="K1639" t="str">
            <v>MEM-PRO-013-CIP-SAC-6112</v>
          </cell>
          <cell r="L1639" t="str">
            <v>MP3B-CIP SPLY TO CHILL TK DISCH LINES FV</v>
          </cell>
        </row>
        <row r="1640">
          <cell r="J1640" t="str">
            <v>13-9196</v>
          </cell>
          <cell r="K1640" t="str">
            <v>MEM-PRO-013-CIP-SAC-9196</v>
          </cell>
          <cell r="L1640" t="str">
            <v>MP3B-SANITIZER METER PUMP</v>
          </cell>
        </row>
        <row r="1641">
          <cell r="J1641" t="str">
            <v>13-75</v>
          </cell>
          <cell r="K1641" t="str">
            <v>MEM-PRO-013-CON-CON-0075</v>
          </cell>
          <cell r="L1641" t="str">
            <v>MP3B-#5 CONCENTRATION CENTRIFUGE</v>
          </cell>
        </row>
        <row r="1642">
          <cell r="J1642" t="str">
            <v>13-96</v>
          </cell>
          <cell r="K1642" t="str">
            <v>MEM-PRO-013-CON-CON-0096</v>
          </cell>
          <cell r="L1642" t="str">
            <v>MP3B-#3 CONCENTRATION CENTRIFUGE</v>
          </cell>
        </row>
        <row r="1643">
          <cell r="J1643" t="str">
            <v>13-97</v>
          </cell>
          <cell r="K1643" t="str">
            <v>MEM-PRO-013-CON-CON-0097</v>
          </cell>
          <cell r="L1643" t="str">
            <v>MP3B-#2 CONCENTRATION CENTRIFUGE</v>
          </cell>
        </row>
        <row r="1644">
          <cell r="J1644" t="str">
            <v>13-98</v>
          </cell>
          <cell r="K1644" t="str">
            <v>MEM-PRO-013-CON-CON-0098</v>
          </cell>
          <cell r="L1644" t="str">
            <v>MP3B-#1 CONC CENT PRODUCT PUMP</v>
          </cell>
        </row>
        <row r="1645">
          <cell r="J1645" t="str">
            <v>13-99</v>
          </cell>
          <cell r="K1645" t="str">
            <v>MEM-PRO-013-CON-CON-0099</v>
          </cell>
          <cell r="L1645" t="str">
            <v>MP3B-#4 CONCENTRATION CENTRIFUGE</v>
          </cell>
        </row>
        <row r="1646">
          <cell r="J1646" t="str">
            <v>13-260</v>
          </cell>
          <cell r="K1646" t="str">
            <v>MEM-PRO-013-CON-CON-0260</v>
          </cell>
          <cell r="L1646" t="str">
            <v>MP3B-#2 CONC CENT PRODUCT PUMP</v>
          </cell>
        </row>
        <row r="1647">
          <cell r="J1647" t="str">
            <v>13-270</v>
          </cell>
          <cell r="K1647" t="str">
            <v>MEM-PRO-013-CON-CON-0270</v>
          </cell>
          <cell r="L1647" t="str">
            <v>MP3B-#4 CONC CENT PRODUCT PUMP</v>
          </cell>
        </row>
        <row r="1648">
          <cell r="J1648" t="str">
            <v>13-279</v>
          </cell>
          <cell r="K1648" t="str">
            <v>MEM-PRO-013-CON-CON-0279</v>
          </cell>
          <cell r="L1648" t="str">
            <v>MP3B-#1 CONCENTRATION CENTRIFUGE</v>
          </cell>
        </row>
        <row r="1649">
          <cell r="J1649" t="str">
            <v>13-281</v>
          </cell>
          <cell r="K1649" t="str">
            <v>MEM-PRO-013-CON-CON-0281</v>
          </cell>
          <cell r="L1649" t="str">
            <v>MP3B-#3 CONC CENT PRODUCT PUMP</v>
          </cell>
        </row>
        <row r="1650">
          <cell r="J1650" t="str">
            <v>13-610</v>
          </cell>
          <cell r="K1650" t="str">
            <v>MEM-PRO-013-CON-CON-0610</v>
          </cell>
          <cell r="L1650" t="str">
            <v>MP3B-#6 CONCENTRATION CENTRIFUGE</v>
          </cell>
        </row>
        <row r="1651">
          <cell r="J1651" t="str">
            <v>13-133</v>
          </cell>
          <cell r="K1651" t="str">
            <v>MEM-PRO-013-CON-CRE-0133</v>
          </cell>
          <cell r="L1651" t="str">
            <v>MP3B-CONC CENTRIFUGES SEWER POT</v>
          </cell>
        </row>
        <row r="1652">
          <cell r="J1652" t="str">
            <v>13-134</v>
          </cell>
          <cell r="K1652" t="str">
            <v>MEM-PRO-013-CON-CRE-0134</v>
          </cell>
          <cell r="L1652" t="str">
            <v>MP3B-CONC CENTRIFUGES SEWER POT PUMP</v>
          </cell>
        </row>
        <row r="1653">
          <cell r="J1653" t="str">
            <v>13-137</v>
          </cell>
          <cell r="K1653" t="str">
            <v>MEM-PRO-013-CON-CRE-0137</v>
          </cell>
          <cell r="L1653" t="str">
            <v>MP3B-#1/#2 CONC PRODUCT POT GRINDER</v>
          </cell>
        </row>
        <row r="1654">
          <cell r="J1654" t="str">
            <v>13-148</v>
          </cell>
          <cell r="K1654" t="str">
            <v>MEM-PRO-013-CON-CRE-0148</v>
          </cell>
          <cell r="L1654" t="str">
            <v>MP3B-#1/#2 CONCENTRATOR PRODUCT POT</v>
          </cell>
        </row>
        <row r="1655">
          <cell r="J1655" t="str">
            <v>13-149</v>
          </cell>
          <cell r="K1655" t="str">
            <v>MEM-PRO-013-CON-CRE-0149</v>
          </cell>
          <cell r="L1655" t="str">
            <v>MP3B-#1/#2 CONC PRODUCT POT PUMP</v>
          </cell>
        </row>
        <row r="1656">
          <cell r="J1656" t="str">
            <v>13-153</v>
          </cell>
          <cell r="K1656" t="str">
            <v>MEM-PRO-013-CON-CRE-0153</v>
          </cell>
          <cell r="L1656" t="str">
            <v>MP3B-#3/4 CONCENTRATOR PRODUCT POT</v>
          </cell>
        </row>
        <row r="1657">
          <cell r="J1657" t="str">
            <v>13-165</v>
          </cell>
          <cell r="K1657" t="str">
            <v>MEM-PRO-013-CON-CRE-0165</v>
          </cell>
          <cell r="L1657" t="str">
            <v>MP3B-#3/4 CONC PRODUCT POT GRINDER</v>
          </cell>
        </row>
        <row r="1658">
          <cell r="J1658" t="str">
            <v>13-166</v>
          </cell>
          <cell r="K1658" t="str">
            <v>MEM-PRO-013-CON-CRE-0166</v>
          </cell>
          <cell r="L1658" t="str">
            <v>MP3B-#3/4 CONC PRODUCT POT PUMP</v>
          </cell>
        </row>
        <row r="1659">
          <cell r="J1659" t="str">
            <v>13-280</v>
          </cell>
          <cell r="K1659" t="str">
            <v>MEM-PRO-013-CON-CRE-0280</v>
          </cell>
          <cell r="L1659" t="str">
            <v>MP3B-#5 CONCENTRATOR PRODUCT POT</v>
          </cell>
        </row>
        <row r="1660">
          <cell r="J1660" t="str">
            <v>13-392</v>
          </cell>
          <cell r="K1660" t="str">
            <v>MEM-PRO-013-CON-CRE-0392</v>
          </cell>
          <cell r="L1660" t="str">
            <v>MP3B-#5/#6 PROD STRAINR TO TT PRESS ELE</v>
          </cell>
        </row>
        <row r="1661">
          <cell r="J1661" t="str">
            <v>13-458</v>
          </cell>
          <cell r="K1661" t="str">
            <v>MEM-PRO-013-CON-CRE-0458</v>
          </cell>
          <cell r="L1661" t="str">
            <v>MP3B-#5 CONC PRODUCT POT PUMP</v>
          </cell>
        </row>
        <row r="1662">
          <cell r="J1662" t="str">
            <v>13-462</v>
          </cell>
          <cell r="K1662" t="str">
            <v>MEM-PRO-013-CON-CRE-0462</v>
          </cell>
          <cell r="L1662" t="str">
            <v>MP3B-#5/#6 PROD POT TO STRAINR PRESS ELE</v>
          </cell>
        </row>
        <row r="1663">
          <cell r="J1663" t="str">
            <v>13-580</v>
          </cell>
          <cell r="K1663" t="str">
            <v>MEM-PRO-013-CON-CRE-0580</v>
          </cell>
          <cell r="L1663" t="str">
            <v>MP3B-#5 CONC CENT PROD POT AGITATOR</v>
          </cell>
        </row>
        <row r="1664">
          <cell r="J1664" t="str">
            <v>13-627</v>
          </cell>
          <cell r="K1664" t="str">
            <v>MEM-PRO-013-CON-CRE-0627</v>
          </cell>
          <cell r="L1664" t="str">
            <v>MP3B-#6 CONCENTRATOR PRODUCT POT</v>
          </cell>
        </row>
        <row r="1665">
          <cell r="J1665" t="str">
            <v>13-628</v>
          </cell>
          <cell r="K1665" t="str">
            <v>MEM-PRO-013-CON-CRE-0628</v>
          </cell>
          <cell r="L1665" t="str">
            <v>MP3B-#6 CONC PRODUCT POT AGITATOR</v>
          </cell>
        </row>
        <row r="1666">
          <cell r="J1666" t="str">
            <v>13-630</v>
          </cell>
          <cell r="K1666" t="str">
            <v>MEM-PRO-013-CON-CRE-0630</v>
          </cell>
          <cell r="L1666" t="str">
            <v>MP3B-#6 CONC PRODUCT POT PUMP</v>
          </cell>
        </row>
        <row r="1667">
          <cell r="J1667" t="str">
            <v>13-3402</v>
          </cell>
          <cell r="K1667" t="str">
            <v>MEM-PRO-013-FED-BRN-3402</v>
          </cell>
          <cell r="L1667" t="str">
            <v>MP3B-ALJET DRYER BURNER CHAMBER</v>
          </cell>
        </row>
        <row r="1668">
          <cell r="J1668" t="str">
            <v>13-3403</v>
          </cell>
          <cell r="K1668" t="str">
            <v>MEM-PRO-013-FED-BRN-3403</v>
          </cell>
          <cell r="L1668" t="str">
            <v>MP3B-ALJET DRYER BURNER GAS TRAIN</v>
          </cell>
        </row>
        <row r="1669">
          <cell r="J1669" t="str">
            <v>13-3020</v>
          </cell>
          <cell r="K1669" t="str">
            <v>MEM-PRO-013-FED-FED-3020</v>
          </cell>
          <cell r="L1669" t="str">
            <v>MP3B-FEED DRYER VENT FILTER COLLECTOR</v>
          </cell>
        </row>
        <row r="1670">
          <cell r="J1670" t="str">
            <v>13-3021</v>
          </cell>
          <cell r="K1670" t="str">
            <v>MEM-PRO-013-FED-FED-3021</v>
          </cell>
          <cell r="L1670" t="str">
            <v>MP3B-FEED DRYER VENT FILTER COLLCTOR RFV</v>
          </cell>
        </row>
        <row r="1671">
          <cell r="J1671" t="str">
            <v>13-3026</v>
          </cell>
          <cell r="K1671" t="str">
            <v>MEM-PRO-013-FED-FED-3026</v>
          </cell>
          <cell r="L1671" t="str">
            <v>MP3B-FEED DRYER VENT FILTER EXHAUST FAN</v>
          </cell>
        </row>
        <row r="1672">
          <cell r="J1672" t="str">
            <v>13-3031</v>
          </cell>
          <cell r="K1672" t="str">
            <v>MEM-PRO-013-FED-FED-3031</v>
          </cell>
          <cell r="L1672" t="str">
            <v>MP3B-FD DISCHARGE TO FEED LOADOUT RFV</v>
          </cell>
        </row>
        <row r="1673">
          <cell r="J1673" t="str">
            <v>13-3036</v>
          </cell>
          <cell r="K1673" t="str">
            <v>MEM-PRO-013-FED-FED-3036</v>
          </cell>
          <cell r="L1673" t="str">
            <v>MP3B-FD DISCHARGE TO FEED LOADOUT RFV</v>
          </cell>
        </row>
        <row r="1674">
          <cell r="J1674" t="str">
            <v>13-3045</v>
          </cell>
          <cell r="K1674" t="str">
            <v>MEM-PRO-013-FED-FED-3045</v>
          </cell>
          <cell r="L1674" t="str">
            <v>MP3B-FEED LOADOUT BLOWER</v>
          </cell>
        </row>
        <row r="1675">
          <cell r="J1675" t="str">
            <v>13-3399</v>
          </cell>
          <cell r="K1675" t="str">
            <v>MEM-PRO-013-FED-FED-3399</v>
          </cell>
          <cell r="L1675" t="str">
            <v>MP3B-ALJET DRYER INLET FAN</v>
          </cell>
        </row>
        <row r="1676">
          <cell r="J1676" t="str">
            <v>13-3405</v>
          </cell>
          <cell r="K1676" t="str">
            <v>MEM-PRO-013-FED-FED-3405</v>
          </cell>
          <cell r="L1676" t="str">
            <v>MP3B-ALJET HOT AIR MANIFOLD</v>
          </cell>
        </row>
        <row r="1677">
          <cell r="J1677" t="str">
            <v>13-3406</v>
          </cell>
          <cell r="K1677" t="str">
            <v>MEM-PRO-013-FED-FED-3406</v>
          </cell>
          <cell r="L1677" t="str">
            <v>MP3B-FEED DRYER</v>
          </cell>
        </row>
        <row r="1678">
          <cell r="J1678" t="str">
            <v>13-3407</v>
          </cell>
          <cell r="K1678" t="str">
            <v>MEM-PRO-013-FED-FED-3407</v>
          </cell>
          <cell r="L1678" t="str">
            <v>MP3B-FEED DRYER INFEED SCREW CONVEYOR</v>
          </cell>
        </row>
        <row r="1679">
          <cell r="J1679" t="str">
            <v>13-3409</v>
          </cell>
          <cell r="K1679" t="str">
            <v>MEM-PRO-013-FED-FED-3409</v>
          </cell>
          <cell r="L1679" t="str">
            <v>MP3-FEED DRYER PRIM CYCL TRANS BLR</v>
          </cell>
        </row>
        <row r="1680">
          <cell r="J1680" t="str">
            <v>13-3410</v>
          </cell>
          <cell r="K1680" t="str">
            <v>MEM-PRO-013-FED-FED-3410</v>
          </cell>
          <cell r="L1680" t="str">
            <v>MP3B-FEED DRYER PRIMARY CYCLONE</v>
          </cell>
        </row>
        <row r="1681">
          <cell r="J1681" t="str">
            <v>13-3411</v>
          </cell>
          <cell r="K1681" t="str">
            <v>MEM-PRO-013-FED-FED-3411</v>
          </cell>
          <cell r="L1681" t="str">
            <v>MP3B-FEED DRYER PRIMARY CYCLONE RFV</v>
          </cell>
        </row>
        <row r="1682">
          <cell r="J1682" t="str">
            <v>13-3412</v>
          </cell>
          <cell r="K1682" t="str">
            <v>MEM-PRO-013-FED-FED-3412</v>
          </cell>
          <cell r="L1682" t="str">
            <v>MP3B-FEED DRYER PRIMARY CYC OVERS RFV</v>
          </cell>
        </row>
        <row r="1683">
          <cell r="J1683" t="str">
            <v>13-3414</v>
          </cell>
          <cell r="K1683" t="str">
            <v>MEM-PRO-013-FED-FED-3414</v>
          </cell>
          <cell r="L1683" t="str">
            <v>MP3B-FEED DRYER FINES COLLECTOR</v>
          </cell>
        </row>
        <row r="1684">
          <cell r="J1684" t="str">
            <v>13-3415</v>
          </cell>
          <cell r="K1684" t="str">
            <v>MEM-PRO-013-FED-FED-3415</v>
          </cell>
          <cell r="L1684" t="str">
            <v>MP3B-FEED DRYER FINES COLLECTOR RFV</v>
          </cell>
        </row>
        <row r="1685">
          <cell r="J1685" t="str">
            <v>13-3416</v>
          </cell>
          <cell r="K1685" t="str">
            <v>MEM-PRO-013-FED-FED-3416</v>
          </cell>
          <cell r="L1685" t="str">
            <v>MP3B-FEED DRYER FINES BAGHOUSE</v>
          </cell>
        </row>
        <row r="1686">
          <cell r="J1686" t="str">
            <v>13-3418</v>
          </cell>
          <cell r="K1686" t="str">
            <v>MEM-PRO-013-FED-FED-3418</v>
          </cell>
          <cell r="L1686" t="str">
            <v>MP3B-FEED DRYER EXHAUST FAN</v>
          </cell>
        </row>
        <row r="1687">
          <cell r="J1687" t="str">
            <v>13-3419</v>
          </cell>
          <cell r="K1687" t="str">
            <v>MEM-PRO-013-FED-FED-3419</v>
          </cell>
          <cell r="L1687" t="str">
            <v>MP3B-FEED BAGHOUSE SCREW CONVEYOR</v>
          </cell>
        </row>
        <row r="1688">
          <cell r="J1688" t="str">
            <v>13-3420</v>
          </cell>
          <cell r="K1688" t="str">
            <v>MEM-PRO-013-FED-FED-3420</v>
          </cell>
          <cell r="L1688" t="str">
            <v>MP3B-FEED DRYER BAGHOUSE RFV</v>
          </cell>
        </row>
        <row r="1689">
          <cell r="J1689" t="str">
            <v>13-3422</v>
          </cell>
          <cell r="K1689" t="str">
            <v>MEM-PRO-013-FED-FED-3422</v>
          </cell>
          <cell r="L1689" t="str">
            <v>MP3B-FEED DRYER SCREW CONVEYOR</v>
          </cell>
        </row>
        <row r="1690">
          <cell r="J1690" t="str">
            <v>13-295</v>
          </cell>
          <cell r="K1690" t="str">
            <v>MEM-PRO-013-FED-SLT-0295</v>
          </cell>
          <cell r="L1690" t="str">
            <v>MP3B-S DESLUDGER SOLIDS CONVEYOR</v>
          </cell>
        </row>
        <row r="1691">
          <cell r="J1691" t="str">
            <v>13-594</v>
          </cell>
          <cell r="K1691" t="str">
            <v>MEM-PRO-013-FED-SLT-0594</v>
          </cell>
          <cell r="L1691" t="str">
            <v>MP3B-SCREW CONV FROM 3RD EXT SOLIDS</v>
          </cell>
        </row>
        <row r="1692">
          <cell r="J1692" t="str">
            <v>13-3241</v>
          </cell>
          <cell r="K1692" t="str">
            <v>MEM-PRO-013-FED-SLT-3241</v>
          </cell>
          <cell r="L1692" t="str">
            <v>MP3-PRE-MIXER #1 CONVEYOR</v>
          </cell>
        </row>
        <row r="1693">
          <cell r="J1693" t="str">
            <v>13-3243</v>
          </cell>
          <cell r="K1693" t="str">
            <v>MEM-PRO-013-FED-SLT-3243</v>
          </cell>
          <cell r="L1693" t="str">
            <v>MP3-TRANSFER CONVEYOR #2 SCOTT DRYER</v>
          </cell>
        </row>
        <row r="1694">
          <cell r="J1694" t="str">
            <v>13-3253</v>
          </cell>
          <cell r="K1694" t="str">
            <v>MEM-PRO-013-FED-SLT-3253</v>
          </cell>
          <cell r="L1694" t="str">
            <v>MP3B-FEED SLUDGE XFER BELT CONVEYOR</v>
          </cell>
        </row>
        <row r="1695">
          <cell r="J1695" t="str">
            <v>13-3257</v>
          </cell>
          <cell r="K1695" t="str">
            <v>MEM-PRO-013-FED-SLT-3257</v>
          </cell>
          <cell r="L1695" t="str">
            <v>MP3B-FEED DRYER MIXING CONVEYOR</v>
          </cell>
        </row>
        <row r="1696">
          <cell r="J1696" t="str">
            <v>13-3260</v>
          </cell>
          <cell r="K1696" t="str">
            <v>MEM-PRO-013-FED-SLT-3260</v>
          </cell>
          <cell r="L1696" t="str">
            <v>MP3B-FEED DRYER BELT CONVEYOR SCALE</v>
          </cell>
        </row>
        <row r="1697">
          <cell r="J1697" t="str">
            <v>13-3262</v>
          </cell>
          <cell r="K1697" t="str">
            <v>MEM-PRO-013-FED-SLT-3262</v>
          </cell>
          <cell r="L1697" t="str">
            <v>MP3B-FEED DRYER SCREW XFER CONVEYOR RFV</v>
          </cell>
        </row>
        <row r="1698">
          <cell r="J1698" t="str">
            <v>13-3358</v>
          </cell>
          <cell r="K1698" t="str">
            <v>MEM-PRO-013-FED-SLT-3358</v>
          </cell>
          <cell r="L1698" t="str">
            <v>MP3B-FEED DRYER DUMP HOPPER</v>
          </cell>
        </row>
        <row r="1699">
          <cell r="J1699" t="str">
            <v>13-3359</v>
          </cell>
          <cell r="K1699" t="str">
            <v>MEM-PRO-013-FED-SLT-3359</v>
          </cell>
          <cell r="L1699" t="str">
            <v>MP3B-FEED DRYER DUMP HOPPER RFV</v>
          </cell>
        </row>
        <row r="1700">
          <cell r="J1700" t="str">
            <v>13-3380</v>
          </cell>
          <cell r="K1700" t="str">
            <v>MEM-PRO-013-FED-SUS-3380</v>
          </cell>
          <cell r="L1700" t="str">
            <v>MP3B-FEED DRYER RING SUPPRESSION SYS</v>
          </cell>
        </row>
        <row r="1701">
          <cell r="J1701" t="str">
            <v>13-3381</v>
          </cell>
          <cell r="K1701" t="str">
            <v>MEM-PRO-013-FED-SUS-3381</v>
          </cell>
          <cell r="L1701" t="str">
            <v>MP3B-FEED DRYER COLL/BH SUPPRESS SYS</v>
          </cell>
        </row>
        <row r="1702">
          <cell r="J1702" t="str">
            <v>13-7906</v>
          </cell>
          <cell r="K1702" t="str">
            <v>MEM-PRO-013-FED-SUS-7906</v>
          </cell>
          <cell r="L1702" t="str">
            <v>MSS-WEST FILTER RECVR SUPPRESSION SYS</v>
          </cell>
        </row>
        <row r="1703">
          <cell r="J1703" t="str">
            <v>13-7916</v>
          </cell>
          <cell r="K1703" t="str">
            <v>MEM-PRO-013-FED-SUS-7916</v>
          </cell>
          <cell r="L1703" t="str">
            <v>MSS-EAST FILTER RECVR SUPPRESSION SYS</v>
          </cell>
        </row>
        <row r="1704">
          <cell r="J1704" t="str">
            <v>13-6431</v>
          </cell>
          <cell r="K1704" t="str">
            <v>MEM-PRO-013-GRD-MFG-6431</v>
          </cell>
          <cell r="L1704" t="str">
            <v>MP-BLOWER TO PHASE 3 GROUND FLAKE BIN</v>
          </cell>
        </row>
        <row r="1705">
          <cell r="J1705" t="str">
            <v>13-6170</v>
          </cell>
          <cell r="K1705" t="str">
            <v>MEM-PRO-013-HPF-SDF-6170</v>
          </cell>
          <cell r="L1705" t="str">
            <v>MP3B-#4 SSMG HI-PRESS DRYER FEED PUMP</v>
          </cell>
        </row>
        <row r="1706">
          <cell r="J1706" t="str">
            <v>13-6171</v>
          </cell>
          <cell r="K1706" t="str">
            <v>MEM-PRO-013-HPF-SDF-6171</v>
          </cell>
          <cell r="L1706" t="str">
            <v>MP3B-#3 SSMG HI-PRESS DRYER FEED PUMP</v>
          </cell>
        </row>
        <row r="1707">
          <cell r="J1707" t="str">
            <v>13-6172</v>
          </cell>
          <cell r="K1707" t="str">
            <v>MEM-PRO-013-HPF-SDF-6172</v>
          </cell>
          <cell r="L1707" t="str">
            <v>MP3B-#2 SSMG HI-PRESS DRYER FEED PUMP</v>
          </cell>
        </row>
        <row r="1708">
          <cell r="J1708" t="str">
            <v>13-6173</v>
          </cell>
          <cell r="K1708" t="str">
            <v>MEM-PRO-013-HPF-SDF-6173</v>
          </cell>
          <cell r="L1708" t="str">
            <v>MP3B-#1 SSMG HI-PRESS DRYER FEED PUMP</v>
          </cell>
        </row>
        <row r="1709">
          <cell r="J1709" t="str">
            <v>13-6634</v>
          </cell>
          <cell r="K1709" t="str">
            <v>MEM-PRO-013-HPF-SDF-6634</v>
          </cell>
          <cell r="L1709" t="str">
            <v>MP3B-DRYER VISCOSITY METER</v>
          </cell>
        </row>
        <row r="1710">
          <cell r="J1710" t="str">
            <v>13-115</v>
          </cell>
          <cell r="K1710" t="str">
            <v>MEM-PRO-013-IDN-HYS-0115</v>
          </cell>
          <cell r="L1710" t="str">
            <v>MP3B-EAST BATCH TANK (#1 SURGE TANK)</v>
          </cell>
        </row>
        <row r="1711">
          <cell r="J1711" t="str">
            <v>13-117</v>
          </cell>
          <cell r="K1711" t="str">
            <v>MEM-PRO-013-IDN-HYS-0117</v>
          </cell>
          <cell r="L1711" t="str">
            <v>MP3B-WEST BATCH TANK (#2 SURGE TANK)</v>
          </cell>
        </row>
        <row r="1712">
          <cell r="J1712" t="str">
            <v>13-6322</v>
          </cell>
          <cell r="K1712" t="str">
            <v>MEM-PRO-013-IDN-HYS-6322</v>
          </cell>
          <cell r="L1712" t="str">
            <v>MP3B-W BATCH TANK AGITATOR</v>
          </cell>
        </row>
        <row r="1713">
          <cell r="J1713" t="str">
            <v>13-6323</v>
          </cell>
          <cell r="K1713" t="str">
            <v>MEM-PRO-013-IDN-HYS-6323</v>
          </cell>
          <cell r="L1713" t="str">
            <v>MP3B-E BATCH TANK AGITATOR</v>
          </cell>
        </row>
        <row r="1714">
          <cell r="J1714" t="str">
            <v>13-6326</v>
          </cell>
          <cell r="K1714" t="str">
            <v>MEM-PRO-013-IDN-HYS-6326</v>
          </cell>
          <cell r="L1714" t="str">
            <v>MP3B-W BATCH TANK DISCHARGE PUMP</v>
          </cell>
        </row>
        <row r="1715">
          <cell r="J1715" t="str">
            <v>13-6327</v>
          </cell>
          <cell r="K1715" t="str">
            <v>MEM-PRO-013-IDN-HYS-6327</v>
          </cell>
          <cell r="L1715" t="str">
            <v>MP3B-E BATCH TANK DISCHARGE PUMP</v>
          </cell>
        </row>
        <row r="1716">
          <cell r="J1716" t="str">
            <v>13-6333</v>
          </cell>
          <cell r="K1716" t="str">
            <v>MEM-PRO-013-IDN-HYS-6333</v>
          </cell>
          <cell r="L1716" t="str">
            <v>MP3B-W BATCH TANK METERING PUMP</v>
          </cell>
        </row>
        <row r="1717">
          <cell r="J1717" t="str">
            <v>13-6631</v>
          </cell>
          <cell r="K1717" t="str">
            <v>MEM-PRO-013-IDN-HYS-6631</v>
          </cell>
          <cell r="L1717" t="str">
            <v>MP3B-E/W BATCH TANK FLOWMETER</v>
          </cell>
        </row>
        <row r="1718">
          <cell r="J1718" t="str">
            <v>13-6107</v>
          </cell>
          <cell r="K1718" t="str">
            <v>MEM-PRO-013-IDN-IDF-6107</v>
          </cell>
          <cell r="L1718" t="str">
            <v>MP3B-600 W VACUUMIZER FEED PUMP</v>
          </cell>
        </row>
        <row r="1719">
          <cell r="J1719" t="str">
            <v>13-6118</v>
          </cell>
          <cell r="K1719" t="str">
            <v>MEM-PRO-013-IDN-IDF-6118</v>
          </cell>
          <cell r="L1719" t="str">
            <v>MP3B-IDN FEED TANK</v>
          </cell>
        </row>
        <row r="1720">
          <cell r="J1720" t="str">
            <v>13-6119</v>
          </cell>
          <cell r="K1720" t="str">
            <v>MEM-PRO-013-IDN-IDF-6119</v>
          </cell>
          <cell r="L1720" t="str">
            <v>MP3B-IDN FEED TANK AGITATOR</v>
          </cell>
        </row>
        <row r="1721">
          <cell r="J1721" t="str">
            <v>13-6124</v>
          </cell>
          <cell r="K1721" t="str">
            <v>MEM-PRO-013-IDN-IDF-6124</v>
          </cell>
          <cell r="L1721" t="str">
            <v>MP3B-IDN FEED PUMP</v>
          </cell>
        </row>
        <row r="1722">
          <cell r="J1722" t="str">
            <v>13-6279</v>
          </cell>
          <cell r="K1722" t="str">
            <v>MEM-PRO-013-IDN-IDF-6279</v>
          </cell>
          <cell r="L1722" t="str">
            <v>MP3B-NEUTRALIZATION TANK RECIRC PUMP</v>
          </cell>
        </row>
        <row r="1723">
          <cell r="J1723" t="str">
            <v>13-6286</v>
          </cell>
          <cell r="K1723" t="str">
            <v>MEM-PRO-013-IDN-IDF-6286</v>
          </cell>
          <cell r="L1723" t="str">
            <v>MP3B-NEUTRALIZATION TK DISCHARGE PUMP</v>
          </cell>
        </row>
        <row r="1724">
          <cell r="J1724" t="str">
            <v>13-6288</v>
          </cell>
          <cell r="K1724" t="str">
            <v>MEM-PRO-013-IDN-IDF-6288</v>
          </cell>
          <cell r="L1724" t="str">
            <v>MP3B-NEUTRALIZATION TANK</v>
          </cell>
        </row>
        <row r="1725">
          <cell r="J1725" t="str">
            <v>13-6289</v>
          </cell>
          <cell r="K1725" t="str">
            <v>MEM-PRO-013-IDN-IDF-6289</v>
          </cell>
          <cell r="L1725" t="str">
            <v>MP3B - NEUT TK AGITATOR MTR</v>
          </cell>
        </row>
        <row r="1726">
          <cell r="J1726" t="str">
            <v>13-6627</v>
          </cell>
          <cell r="K1726" t="str">
            <v>MEM-PRO-013-IDN-IDF-6627</v>
          </cell>
          <cell r="L1726" t="str">
            <v>MP3-W MC75 FEED PUMP</v>
          </cell>
        </row>
        <row r="1727">
          <cell r="J1727" t="str">
            <v>13-83</v>
          </cell>
          <cell r="K1727" t="str">
            <v>MEM-PRO-013-PCP-PCT-0083</v>
          </cell>
          <cell r="L1727" t="str">
            <v>MP3B-PRECIPITATION TANK</v>
          </cell>
        </row>
        <row r="1728">
          <cell r="J1728" t="str">
            <v>13-84</v>
          </cell>
          <cell r="K1728" t="str">
            <v>MEM-PRO-013-PCP-PCT-0084</v>
          </cell>
          <cell r="L1728" t="str">
            <v>MP3B-PRECIPITATION TANK DISCH PUMP</v>
          </cell>
        </row>
        <row r="1729">
          <cell r="J1729" t="str">
            <v>13-90</v>
          </cell>
          <cell r="K1729" t="str">
            <v>MEM-PRO-013-PCP-PCT-0090</v>
          </cell>
          <cell r="L1729" t="str">
            <v>MP3B-PRECIPITATION TANK AGITATOR</v>
          </cell>
        </row>
        <row r="1730">
          <cell r="J1730" t="str">
            <v>13-80</v>
          </cell>
          <cell r="K1730" t="str">
            <v>MEM-PRO-013-PCP-PHA-0080</v>
          </cell>
          <cell r="L1730" t="str">
            <v>MP3B-CLARIFIED TANK</v>
          </cell>
        </row>
        <row r="1731">
          <cell r="J1731" t="str">
            <v>13-81</v>
          </cell>
          <cell r="K1731" t="str">
            <v>MEM-PRO-013-PCP-PHA-0081</v>
          </cell>
          <cell r="L1731" t="str">
            <v>MP3B-HCL ADDITION CONTROL VALVE</v>
          </cell>
        </row>
        <row r="1732">
          <cell r="J1732" t="str">
            <v>13-82</v>
          </cell>
          <cell r="K1732" t="str">
            <v>MEM-PRO-013-PCP-PHA-0082</v>
          </cell>
          <cell r="L1732" t="str">
            <v>MP3B-CLARIFIED TANK PUMP</v>
          </cell>
        </row>
        <row r="1733">
          <cell r="J1733" t="str">
            <v>13-2186</v>
          </cell>
          <cell r="K1733" t="str">
            <v>MEM-PRO-013-PKG-BLD-2186</v>
          </cell>
          <cell r="L1733" t="str">
            <v>MP3B-BLENDER DISCH RFV</v>
          </cell>
        </row>
        <row r="1734">
          <cell r="J1734" t="str">
            <v>13-2190</v>
          </cell>
          <cell r="K1734" t="str">
            <v>MEM-PRO-013-PKG-BLD-2190</v>
          </cell>
          <cell r="L1734" t="str">
            <v>MP3B-BLENDER SEAL BLOWER</v>
          </cell>
        </row>
        <row r="1735">
          <cell r="J1735" t="str">
            <v>13-1171</v>
          </cell>
          <cell r="K1735" t="str">
            <v>MEM-PRO-013-PKG-PAK-1171</v>
          </cell>
          <cell r="L1735" t="str">
            <v>MP3B-METAL DETECTER SYSTEM</v>
          </cell>
        </row>
        <row r="1736">
          <cell r="J1736" t="str">
            <v>13-1178</v>
          </cell>
          <cell r="K1736" t="str">
            <v>MEM-PRO-013-PKG-PAK-1178</v>
          </cell>
          <cell r="L1736" t="str">
            <v>P3 BAG LABEL PRINT/APPLY UNIT</v>
          </cell>
        </row>
        <row r="1737">
          <cell r="J1737" t="str">
            <v>13-1180</v>
          </cell>
          <cell r="K1737" t="str">
            <v>MEM-PRO-013-PKG-PAK-1180</v>
          </cell>
          <cell r="L1737" t="str">
            <v>MP3B-PALLETIZER</v>
          </cell>
        </row>
        <row r="1738">
          <cell r="J1738" t="str">
            <v>13-1192</v>
          </cell>
          <cell r="K1738" t="str">
            <v>MEM-PRO-013-PKG-PAK-1192</v>
          </cell>
          <cell r="L1738" t="str">
            <v>MP3B-ROTARY ARM STRETCHWRAPPER</v>
          </cell>
        </row>
        <row r="1739">
          <cell r="J1739" t="str">
            <v>13-2177</v>
          </cell>
          <cell r="K1739" t="str">
            <v>MEM-PRO-013-PKG-PAK-2177</v>
          </cell>
          <cell r="L1739" t="str">
            <v>MP3B-BLENDER SURGE BIN</v>
          </cell>
        </row>
        <row r="1740">
          <cell r="J1740" t="str">
            <v>13-2181</v>
          </cell>
          <cell r="K1740" t="str">
            <v>MEM-PRO-013-PKG-PAK-2181</v>
          </cell>
          <cell r="L1740" t="str">
            <v>MP3B - BLENDER</v>
          </cell>
        </row>
        <row r="1741">
          <cell r="J1741" t="str">
            <v>13-2184</v>
          </cell>
          <cell r="K1741" t="str">
            <v>MEM-PRO-013-PKG-PAK-2184</v>
          </cell>
          <cell r="L1741" t="str">
            <v>MP3B - BLENDER ASP FILTER EXH FAN</v>
          </cell>
        </row>
        <row r="1742">
          <cell r="J1742" t="str">
            <v>13-2188</v>
          </cell>
          <cell r="K1742" t="str">
            <v>MEM-PRO-013-PKG-PAK-2188</v>
          </cell>
          <cell r="L1742" t="str">
            <v>MP3B-BLENDER DISCH BLOWER</v>
          </cell>
        </row>
        <row r="1743">
          <cell r="J1743" t="str">
            <v>13-2198</v>
          </cell>
          <cell r="K1743" t="str">
            <v>MEM-PRO-013-PKG-PAK-2198</v>
          </cell>
          <cell r="L1743" t="str">
            <v>MP3B- W PRODUCT SCREENER</v>
          </cell>
        </row>
        <row r="1744">
          <cell r="J1744" t="str">
            <v>13-2199</v>
          </cell>
          <cell r="K1744" t="str">
            <v>MEM-PRO-013-PKG-PAK-2199</v>
          </cell>
          <cell r="L1744" t="str">
            <v>MP3B - W PRODUCT SCREENER OVERS RFV</v>
          </cell>
        </row>
        <row r="1745">
          <cell r="J1745" t="str">
            <v>13-2208</v>
          </cell>
          <cell r="K1745" t="str">
            <v>MEM-PRO-013-PKG-PAK-2208</v>
          </cell>
          <cell r="L1745" t="str">
            <v>MP3B-NIRO PK'ER SURGE BIN ASP FAN</v>
          </cell>
        </row>
        <row r="1746">
          <cell r="J1746" t="str">
            <v>13-2210</v>
          </cell>
          <cell r="K1746" t="str">
            <v>MEM-PRO-013-PKG-PAK-2210</v>
          </cell>
          <cell r="L1746" t="str">
            <v>MP3B-NIRO PK'ER SURGE BIN</v>
          </cell>
        </row>
        <row r="1747">
          <cell r="J1747" t="str">
            <v>13-2213</v>
          </cell>
          <cell r="K1747" t="str">
            <v>MEM-PRO-013-PKG-PAK-2213</v>
          </cell>
          <cell r="L1747" t="str">
            <v>MP3B-NIRO PK'ER NUISANCE DUST COLL</v>
          </cell>
        </row>
        <row r="1748">
          <cell r="J1748" t="str">
            <v>13-2214</v>
          </cell>
          <cell r="K1748" t="str">
            <v>MEM-PRO-013-PKG-PAK-2214</v>
          </cell>
          <cell r="L1748" t="str">
            <v>MP3B-PACKER NUIS DUST COLL ASP FAN</v>
          </cell>
        </row>
        <row r="1749">
          <cell r="J1749" t="str">
            <v>13-2215</v>
          </cell>
          <cell r="K1749" t="str">
            <v>MEM-PRO-013-PKG-PAK-2215</v>
          </cell>
          <cell r="L1749" t="str">
            <v>MP3B-NIRO PK'ER NUIS DUST COLL RFV</v>
          </cell>
        </row>
        <row r="1750">
          <cell r="J1750" t="str">
            <v>13-2217</v>
          </cell>
          <cell r="K1750" t="str">
            <v>MEM-PRO-013-PKG-PAK-2217</v>
          </cell>
          <cell r="L1750" t="str">
            <v>MP3B-CAROUSEL PACKER</v>
          </cell>
        </row>
        <row r="1751">
          <cell r="J1751" t="str">
            <v>13-2218</v>
          </cell>
          <cell r="K1751" t="str">
            <v>MEM-PRO-013-PKG-PAK-2218</v>
          </cell>
          <cell r="L1751" t="str">
            <v>MP3B-PACKER BAG GUSSETT REFORMER</v>
          </cell>
        </row>
        <row r="1752">
          <cell r="J1752" t="str">
            <v>13-2219</v>
          </cell>
          <cell r="K1752" t="str">
            <v>MEM-PRO-013-PKG-PAK-2219</v>
          </cell>
          <cell r="L1752" t="str">
            <v>MP3B-PACKER BAG HEAT SEALER</v>
          </cell>
        </row>
        <row r="1753">
          <cell r="J1753" t="str">
            <v>13-2222</v>
          </cell>
          <cell r="K1753" t="str">
            <v>MEM-PRO-013-PKG-PAK-2222</v>
          </cell>
          <cell r="L1753" t="str">
            <v>MP3-ONLINE REWORK BIN (RECEIVER)</v>
          </cell>
        </row>
        <row r="1754">
          <cell r="J1754" t="str">
            <v>13-2224</v>
          </cell>
          <cell r="K1754" t="str">
            <v>MEM-PRO-013-PKG-PAK-2224</v>
          </cell>
          <cell r="L1754" t="str">
            <v>MP3B - ONLINE REWORK COLL DISCH RFV</v>
          </cell>
        </row>
        <row r="1755">
          <cell r="J1755" t="str">
            <v>13-2230</v>
          </cell>
          <cell r="K1755" t="str">
            <v>MEM-PRO-013-PKG-PAK-2230</v>
          </cell>
          <cell r="L1755" t="str">
            <v>MP3-ONLINE REWORK BAG DUMP STATION</v>
          </cell>
        </row>
        <row r="1756">
          <cell r="J1756" t="str">
            <v>13-2232</v>
          </cell>
          <cell r="K1756" t="str">
            <v>MEM-PRO-013-PKG-PAK-2232</v>
          </cell>
          <cell r="L1756" t="str">
            <v>MP3-DRY ONLINE REWORK EXHAUST FAN</v>
          </cell>
        </row>
        <row r="1757">
          <cell r="J1757" t="str">
            <v>13-2233</v>
          </cell>
          <cell r="K1757" t="str">
            <v>MEM-PRO-013-PKG-PAK-2233</v>
          </cell>
          <cell r="L1757" t="str">
            <v>MP3-ONLINE BAG DUMP ROTARY VALVE</v>
          </cell>
        </row>
        <row r="1758">
          <cell r="J1758" t="str">
            <v>13-2234</v>
          </cell>
          <cell r="K1758" t="str">
            <v>MEM-PRO-013-PKG-PAK-2234</v>
          </cell>
          <cell r="L1758" t="str">
            <v>MP3-ONLINE REWORK BAG SP STAT BLOWER</v>
          </cell>
        </row>
        <row r="1759">
          <cell r="J1759" t="str">
            <v>13-2238</v>
          </cell>
          <cell r="K1759" t="str">
            <v>MEM-PRO-013-PKG-PAK-2238</v>
          </cell>
          <cell r="L1759" t="str">
            <v>MP3-OFF LINE REWORK BAG DUMP STATION</v>
          </cell>
        </row>
        <row r="1760">
          <cell r="J1760" t="str">
            <v>13-2239</v>
          </cell>
          <cell r="K1760" t="str">
            <v>MEM-PRO-013-PKG-PAK-2239</v>
          </cell>
          <cell r="L1760" t="str">
            <v>MP3-BAG DUMP EXHAUST FAN</v>
          </cell>
        </row>
        <row r="1761">
          <cell r="J1761" t="str">
            <v>13-2242</v>
          </cell>
          <cell r="K1761" t="str">
            <v>MEM-PRO-013-PKG-PAK-2242</v>
          </cell>
          <cell r="L1761" t="str">
            <v>MP3-REWORK BLOWER PKG</v>
          </cell>
        </row>
        <row r="1762">
          <cell r="J1762" t="str">
            <v>13-2246</v>
          </cell>
          <cell r="K1762" t="str">
            <v>MEM-PRO-013-PKG-PAK-2246</v>
          </cell>
          <cell r="L1762" t="str">
            <v>MP3-OFF-LINE REWORK BIN</v>
          </cell>
        </row>
        <row r="1763">
          <cell r="J1763" t="str">
            <v>13-2249</v>
          </cell>
          <cell r="K1763" t="str">
            <v>MEM-PRO-013-PKG-PAK-2249</v>
          </cell>
          <cell r="L1763" t="str">
            <v>MP3A-OFFLINE REWORK COLLECTOR DISCH RFV</v>
          </cell>
        </row>
        <row r="1764">
          <cell r="J1764" t="str">
            <v>13-2254</v>
          </cell>
          <cell r="K1764" t="str">
            <v>MEM-PRO-013-PKG-PAK-2254</v>
          </cell>
          <cell r="L1764" t="str">
            <v>MP3B-SEMI-BULK SURGE BIN</v>
          </cell>
        </row>
        <row r="1765">
          <cell r="J1765" t="str">
            <v>13-2256</v>
          </cell>
          <cell r="K1765" t="str">
            <v>MEM-PRO-013-PKG-PAK-2256</v>
          </cell>
          <cell r="L1765" t="str">
            <v>MP3B-BB SURGE ROTARY VALVE</v>
          </cell>
        </row>
        <row r="1766">
          <cell r="J1766" t="str">
            <v>13-2257</v>
          </cell>
          <cell r="K1766" t="str">
            <v>MEM-PRO-013-PKG-PAK-2257</v>
          </cell>
          <cell r="L1766" t="str">
            <v>MP3B-BB PRODUCT SCREENER</v>
          </cell>
        </row>
        <row r="1767">
          <cell r="J1767" t="str">
            <v>13-2258</v>
          </cell>
          <cell r="K1767" t="str">
            <v>MEM-PRO-013-PKG-PAK-2258</v>
          </cell>
          <cell r="L1767" t="str">
            <v>MP3B-BB OVERS RFV</v>
          </cell>
        </row>
        <row r="1768">
          <cell r="J1768" t="str">
            <v>13-2262</v>
          </cell>
          <cell r="K1768" t="str">
            <v>MEM-PRO-013-PKG-PAK-2262</v>
          </cell>
          <cell r="L1768" t="str">
            <v>MP3B-BB REC EXHAUST FAN</v>
          </cell>
        </row>
        <row r="1769">
          <cell r="J1769" t="str">
            <v>13-2264</v>
          </cell>
          <cell r="K1769" t="str">
            <v>MEM-PRO-013-PKG-PAK-2264</v>
          </cell>
          <cell r="L1769" t="str">
            <v>MP3B-BB RECEIVER</v>
          </cell>
        </row>
        <row r="1770">
          <cell r="J1770" t="str">
            <v>13-2267</v>
          </cell>
          <cell r="K1770" t="str">
            <v>MEM-PRO-013-PKG-PAK-2267</v>
          </cell>
          <cell r="L1770" t="str">
            <v>MP3B-BB ROTARY VALVE</v>
          </cell>
        </row>
        <row r="1771">
          <cell r="J1771" t="str">
            <v>13-2270</v>
          </cell>
          <cell r="K1771" t="str">
            <v>MEM-PRO-013-PKG-PAK-2270</v>
          </cell>
          <cell r="L1771" t="str">
            <v>MP3B-BB PACKER</v>
          </cell>
        </row>
        <row r="1772">
          <cell r="J1772" t="str">
            <v>13-2271</v>
          </cell>
          <cell r="K1772" t="str">
            <v>MEM-PRO-013-PKG-PAK-2271</v>
          </cell>
          <cell r="L1772" t="str">
            <v>MP3B-PACKER SURGE BIN</v>
          </cell>
        </row>
        <row r="1773">
          <cell r="J1773" t="str">
            <v>13-2272</v>
          </cell>
          <cell r="K1773" t="str">
            <v>MEM-PRO-013-PKG-PAK-2272</v>
          </cell>
          <cell r="L1773" t="str">
            <v>MP3B-PACKER ASP COLLECTOR</v>
          </cell>
        </row>
        <row r="1774">
          <cell r="J1774" t="str">
            <v>13-2273</v>
          </cell>
          <cell r="K1774" t="str">
            <v>MEM-PRO-013-PKG-PAK-2273</v>
          </cell>
          <cell r="L1774" t="str">
            <v>ROTRON BLOWER</v>
          </cell>
        </row>
        <row r="1775">
          <cell r="J1775" t="str">
            <v>13-2275</v>
          </cell>
          <cell r="K1775" t="str">
            <v>MEM-PRO-013-PKG-PAK-2275</v>
          </cell>
          <cell r="L1775" t="str">
            <v>MP3B-NIRO PACKER ASP COLL DISCH RFV</v>
          </cell>
        </row>
        <row r="1776">
          <cell r="J1776" t="str">
            <v>13-2277</v>
          </cell>
          <cell r="K1776" t="str">
            <v>MEM-PRO-013-PKG-PAK-2277</v>
          </cell>
          <cell r="L1776" t="str">
            <v>MP3-ASP. PACKER FAN</v>
          </cell>
        </row>
        <row r="1777">
          <cell r="J1777" t="str">
            <v>13-2351</v>
          </cell>
          <cell r="K1777" t="str">
            <v>MEM-PRO-013-PKG-PAK-2351</v>
          </cell>
          <cell r="L1777" t="str">
            <v>MP3B-BLENDER SURGE BIN DISCH RFV</v>
          </cell>
        </row>
        <row r="1778">
          <cell r="J1778" t="str">
            <v>13-2354</v>
          </cell>
          <cell r="K1778" t="str">
            <v>MEM-PRO-013-PKG-PAK-2354</v>
          </cell>
          <cell r="L1778" t="str">
            <v>MP3B-PACKER SURGE BIN DISCH RFV</v>
          </cell>
        </row>
        <row r="1779">
          <cell r="J1779" t="str">
            <v>13-6879</v>
          </cell>
          <cell r="K1779" t="str">
            <v>MEM-PRO-013-PKG-PAK-6879</v>
          </cell>
          <cell r="L1779" t="str">
            <v>MP3-LECITHIN TANK DISCHARGE PUMP</v>
          </cell>
        </row>
        <row r="1780">
          <cell r="J1780" t="str">
            <v>13-5363</v>
          </cell>
          <cell r="K1780" t="str">
            <v>MEM-PRO-013-PKG-PAL-5363</v>
          </cell>
          <cell r="L1780" t="str">
            <v>MP3B-TOP SHEET ROLL HOIST</v>
          </cell>
        </row>
        <row r="1781">
          <cell r="J1781" t="str">
            <v>13-2359</v>
          </cell>
          <cell r="K1781" t="str">
            <v>MEM-PRO-013-PKG-SUS-2359</v>
          </cell>
          <cell r="L1781" t="str">
            <v>MP3B-PACKAGING SNUFFING STEAM SYSTEM</v>
          </cell>
        </row>
        <row r="1782">
          <cell r="J1782" t="str">
            <v>13-2524</v>
          </cell>
          <cell r="K1782" t="str">
            <v>MEM-PRO-013-SPR-AIS-2524</v>
          </cell>
          <cell r="L1782" t="str">
            <v>MP3B-S BAGHOUSE CONE HEATER BLOWER</v>
          </cell>
        </row>
        <row r="1783">
          <cell r="J1783" t="str">
            <v>13-2525</v>
          </cell>
          <cell r="K1783" t="str">
            <v>MEM-PRO-013-SPR-AIS-2525</v>
          </cell>
          <cell r="L1783" t="str">
            <v>MP3B-S BAGHOUSE HEATER</v>
          </cell>
        </row>
        <row r="1784">
          <cell r="J1784" t="str">
            <v>13-2433</v>
          </cell>
          <cell r="K1784" t="str">
            <v>MEM-PRO-013-SPR-BRN-2433</v>
          </cell>
          <cell r="L1784" t="str">
            <v>MP3B-GAS BURNER</v>
          </cell>
        </row>
        <row r="1785">
          <cell r="J1785" t="str">
            <v>13-9144</v>
          </cell>
          <cell r="K1785" t="str">
            <v>MEM-PRO-013-SPR-BRN-9144</v>
          </cell>
          <cell r="L1785" t="str">
            <v>MP3B-S GAS FIRED MAKE-UP AIR HEATER</v>
          </cell>
        </row>
        <row r="1786">
          <cell r="J1786" t="str">
            <v>13-9145</v>
          </cell>
          <cell r="K1786" t="str">
            <v>MEM-PRO-013-SPR-BRN-9145</v>
          </cell>
          <cell r="L1786" t="str">
            <v>MP3B-N GAS FIRED MAKE-UP AIR HEATER</v>
          </cell>
        </row>
        <row r="1787">
          <cell r="J1787" t="str">
            <v>13-2431</v>
          </cell>
          <cell r="K1787" t="str">
            <v>MEM-PRO-013-SPR-DRY-2431</v>
          </cell>
          <cell r="L1787" t="str">
            <v>MP3B-INLET FAN</v>
          </cell>
        </row>
        <row r="1788">
          <cell r="J1788" t="str">
            <v>13-2448</v>
          </cell>
          <cell r="K1788" t="str">
            <v>MEM-PRO-013-SPR-DRY-2448</v>
          </cell>
          <cell r="L1788" t="str">
            <v>MP3B-COOLING RING FAN</v>
          </cell>
        </row>
        <row r="1789">
          <cell r="J1789" t="str">
            <v>13-2458</v>
          </cell>
          <cell r="K1789" t="str">
            <v>MEM-PRO-013-SPR-DRY-2458</v>
          </cell>
          <cell r="L1789" t="str">
            <v>MP3B-SPRAY DRYER</v>
          </cell>
        </row>
        <row r="1790">
          <cell r="J1790" t="str">
            <v>13-2473</v>
          </cell>
          <cell r="K1790" t="str">
            <v>MEM-PRO-013-SPR-DRY-2473</v>
          </cell>
          <cell r="L1790" t="str">
            <v>M3PB-DRYER BOTTOM RFV</v>
          </cell>
        </row>
        <row r="1791">
          <cell r="J1791" t="str">
            <v>13-2477</v>
          </cell>
          <cell r="K1791" t="str">
            <v>MEM-PRO-013-SPR-DRY-2477</v>
          </cell>
          <cell r="L1791" t="str">
            <v>MP3B-N CYCLONE</v>
          </cell>
        </row>
        <row r="1792">
          <cell r="J1792" t="str">
            <v>13-2481</v>
          </cell>
          <cell r="K1792" t="str">
            <v>MEM-PRO-013-SPR-DRY-2481</v>
          </cell>
          <cell r="L1792" t="str">
            <v>MP3B-N CYCLONE DISCHARGE RFV</v>
          </cell>
        </row>
        <row r="1793">
          <cell r="J1793" t="str">
            <v>13-2485</v>
          </cell>
          <cell r="K1793" t="str">
            <v>MEM-PRO-013-SPR-DRY-2485</v>
          </cell>
          <cell r="L1793" t="str">
            <v>MP3B-S CYCLONE</v>
          </cell>
        </row>
        <row r="1794">
          <cell r="J1794" t="str">
            <v>13-2489</v>
          </cell>
          <cell r="K1794" t="str">
            <v>MEM-PRO-013-SPR-DRY-2489</v>
          </cell>
          <cell r="L1794" t="str">
            <v>MP3B-S CYCLONE DISCHARGE RFV</v>
          </cell>
        </row>
        <row r="1795">
          <cell r="J1795" t="str">
            <v>13-2492</v>
          </cell>
          <cell r="K1795" t="str">
            <v>MEM-PRO-013-SPR-DRY-2492</v>
          </cell>
          <cell r="L1795" t="str">
            <v>MP3B-N BAGHOUSE</v>
          </cell>
        </row>
        <row r="1796">
          <cell r="J1796" t="str">
            <v>13-2506</v>
          </cell>
          <cell r="K1796" t="str">
            <v>MEM-PRO-013-SPR-DRY-2506</v>
          </cell>
          <cell r="L1796" t="str">
            <v>MP3B-N BAGHOUSE DISCHARGE RFV</v>
          </cell>
        </row>
        <row r="1797">
          <cell r="J1797" t="str">
            <v>13-2508</v>
          </cell>
          <cell r="K1797" t="str">
            <v>MEM-PRO-013-SPR-DRY-2508</v>
          </cell>
          <cell r="L1797" t="str">
            <v>MP3B-S BAGHOUSE</v>
          </cell>
        </row>
        <row r="1798">
          <cell r="J1798" t="str">
            <v>13-2522</v>
          </cell>
          <cell r="K1798" t="str">
            <v>MEM-PRO-013-SPR-DRY-2522</v>
          </cell>
          <cell r="L1798" t="str">
            <v>MP3B-S BAGHOUSE DISCHARGE RFV</v>
          </cell>
        </row>
        <row r="1799">
          <cell r="J1799" t="str">
            <v>13-2526</v>
          </cell>
          <cell r="K1799" t="str">
            <v>MEM-PRO-013-SPR-DRY-2526</v>
          </cell>
          <cell r="L1799" t="str">
            <v>MP3B-S STACK</v>
          </cell>
        </row>
        <row r="1800">
          <cell r="J1800" t="str">
            <v>13-2531</v>
          </cell>
          <cell r="K1800" t="str">
            <v>MEM-PRO-013-SPR-DRY-2531</v>
          </cell>
          <cell r="L1800" t="str">
            <v>MP3B-N EXHAUST FAN</v>
          </cell>
        </row>
        <row r="1801">
          <cell r="J1801" t="str">
            <v>13-2535</v>
          </cell>
          <cell r="K1801" t="str">
            <v>MEM-PRO-013-SPR-DRY-2535</v>
          </cell>
          <cell r="L1801" t="str">
            <v>MP3B-S EXHAUST FAN</v>
          </cell>
        </row>
        <row r="1802">
          <cell r="J1802" t="str">
            <v>13-2537</v>
          </cell>
          <cell r="K1802" t="str">
            <v>MEM-PRO-013-SPR-DRY-2537</v>
          </cell>
          <cell r="L1802" t="str">
            <v>MP3B-N STACK</v>
          </cell>
        </row>
        <row r="1803">
          <cell r="J1803" t="str">
            <v>13-2546</v>
          </cell>
          <cell r="K1803" t="str">
            <v>MEM-PRO-013-SPR-DRY-2546</v>
          </cell>
          <cell r="L1803" t="str">
            <v>MP3B-PRODUCT SURGE BIN</v>
          </cell>
        </row>
        <row r="1804">
          <cell r="J1804" t="str">
            <v>13-2558</v>
          </cell>
          <cell r="K1804" t="str">
            <v>MEM-PRO-013-SPR-DRY-2558</v>
          </cell>
          <cell r="L1804" t="str">
            <v>MP3B-PRODUCT SURGE BIN EXHAUST FAN</v>
          </cell>
        </row>
        <row r="1805">
          <cell r="J1805" t="str">
            <v>13-2559</v>
          </cell>
          <cell r="K1805" t="str">
            <v>MEM-PRO-013-SPR-DRY-2559</v>
          </cell>
          <cell r="L1805" t="str">
            <v>MP3B-PRODUCT SURGE BIN DISCHARGE RFV</v>
          </cell>
        </row>
        <row r="1806">
          <cell r="J1806" t="str">
            <v>13-MP3B</v>
          </cell>
          <cell r="K1806" t="str">
            <v>MEM-PRO-013-SPR-DRY-MP3B</v>
          </cell>
          <cell r="L1806" t="str">
            <v>MP3B DRYER DRY</v>
          </cell>
        </row>
        <row r="1807">
          <cell r="J1807" t="str">
            <v>13-2545</v>
          </cell>
          <cell r="K1807" t="str">
            <v>MEM-PRO-013-SPR-PRC-2545</v>
          </cell>
          <cell r="L1807" t="str">
            <v>MP3B-PRODUCT MILL GRINDER</v>
          </cell>
        </row>
        <row r="1808">
          <cell r="J1808" t="str">
            <v>13-2496</v>
          </cell>
          <cell r="K1808" t="str">
            <v>MEM-PRO-013-SPR-SUS-2496</v>
          </cell>
          <cell r="L1808" t="str">
            <v>MP3B-RUPTURE DISC MONITOR</v>
          </cell>
        </row>
        <row r="1809">
          <cell r="J1809" t="str">
            <v>13-2562</v>
          </cell>
          <cell r="K1809" t="str">
            <v>MEM-PRO-013-SPR-SUS-2562</v>
          </cell>
          <cell r="L1809" t="str">
            <v>MP3B-PACKAGING TRANSFER BLOWER</v>
          </cell>
        </row>
        <row r="1810">
          <cell r="J1810" t="str">
            <v>13-2573</v>
          </cell>
          <cell r="K1810" t="str">
            <v>MEM-PRO-013-SPR-SUS-2573</v>
          </cell>
          <cell r="L1810" t="str">
            <v>MP3B-DRYER BODY QUENCH SYSTEM WATER PS</v>
          </cell>
        </row>
        <row r="1811">
          <cell r="J1811" t="str">
            <v>13-2577</v>
          </cell>
          <cell r="K1811" t="str">
            <v>MEM-PRO-013-SPR-SUS-2577</v>
          </cell>
          <cell r="L1811" t="str">
            <v>MP3B-DRYER CONE QUENCH WATER PS</v>
          </cell>
        </row>
        <row r="1812">
          <cell r="J1812" t="str">
            <v>13-2582</v>
          </cell>
          <cell r="K1812" t="str">
            <v>MEM-PRO-013-SPR-SUS-2582</v>
          </cell>
          <cell r="L1812" t="str">
            <v>MP3B-DRYER BODY QUENCH WATER MANUAL O/R</v>
          </cell>
        </row>
        <row r="1813">
          <cell r="J1813" t="str">
            <v>13-2584</v>
          </cell>
          <cell r="K1813" t="str">
            <v>MEM-PRO-013-SPR-SUS-2584</v>
          </cell>
          <cell r="L1813" t="str">
            <v>MP3B-DRYER BODY QUENCH SYSTEM FV</v>
          </cell>
        </row>
        <row r="1814">
          <cell r="J1814" t="str">
            <v>13-2585</v>
          </cell>
          <cell r="K1814" t="str">
            <v>MEM-PRO-013-SPR-SUS-2585</v>
          </cell>
          <cell r="L1814" t="str">
            <v>MP3B-DRYER BODY QUENCH SYSTEM PS</v>
          </cell>
        </row>
        <row r="1815">
          <cell r="J1815" t="str">
            <v>13-2634</v>
          </cell>
          <cell r="K1815" t="str">
            <v>MEM-PRO-013-SPR-SUS-2634</v>
          </cell>
          <cell r="L1815" t="str">
            <v>MP3B-FENWALL EXPLOSION PROTECTION SYSTEM</v>
          </cell>
        </row>
        <row r="1816">
          <cell r="J1816" t="str">
            <v>13-2702</v>
          </cell>
          <cell r="K1816" t="str">
            <v>MEM-PRO-013-SPR-SUS-2702</v>
          </cell>
          <cell r="L1816" t="str">
            <v>MP3B-S BAGHOUSE QUENCH WATER PANEL</v>
          </cell>
        </row>
        <row r="1817">
          <cell r="J1817" t="str">
            <v>13-2703</v>
          </cell>
          <cell r="K1817" t="str">
            <v>MEM-PRO-013-SPR-SUS-2703</v>
          </cell>
          <cell r="L1817" t="str">
            <v>MP3B-DRYER BODY QUENCH WATER PANEL</v>
          </cell>
        </row>
        <row r="1818">
          <cell r="J1818" t="str">
            <v>13-2704</v>
          </cell>
          <cell r="K1818" t="str">
            <v>MEM-PRO-013-SPR-SUS-2704</v>
          </cell>
          <cell r="L1818" t="str">
            <v>MP3B-N CYCLONE QUENCH WATER PANEL</v>
          </cell>
        </row>
        <row r="1819">
          <cell r="J1819" t="str">
            <v>13-2705</v>
          </cell>
          <cell r="K1819" t="str">
            <v>MEM-PRO-013-SPR-SUS-2705</v>
          </cell>
          <cell r="L1819" t="str">
            <v>MP3B-S CYCLONE QUENCH WATER PANEL</v>
          </cell>
        </row>
        <row r="1820">
          <cell r="J1820" t="str">
            <v>13-6342</v>
          </cell>
          <cell r="K1820" t="str">
            <v>MEM-PRO-013-UTL-CHS-6342</v>
          </cell>
          <cell r="L1820" t="str">
            <v>MP3B-BROMELAIN CHILLER CIRC PUMP</v>
          </cell>
        </row>
        <row r="1821">
          <cell r="J1821" t="str">
            <v>13-6343</v>
          </cell>
          <cell r="K1821" t="str">
            <v>MEM-PRO-013-UTL-CHS-6343</v>
          </cell>
          <cell r="L1821" t="str">
            <v>MP3B-BROMELAIN CHILLER</v>
          </cell>
        </row>
        <row r="1822">
          <cell r="J1822" t="str">
            <v>13-51</v>
          </cell>
          <cell r="K1822" t="str">
            <v>MEM-PRO-013-UTL-CSY-0051</v>
          </cell>
          <cell r="L1822" t="str">
            <v>P3 SULFITE SUPPLY PUMP</v>
          </cell>
        </row>
        <row r="1823">
          <cell r="J1823" t="str">
            <v>13-52</v>
          </cell>
          <cell r="K1823" t="str">
            <v>MEM-PRO-013-UTL-CSY-0052</v>
          </cell>
          <cell r="L1823" t="str">
            <v>MP3B-PROCESS DEFOAMER TANK</v>
          </cell>
        </row>
        <row r="1824">
          <cell r="J1824" t="str">
            <v>13-53</v>
          </cell>
          <cell r="K1824" t="str">
            <v>MEM-PRO-013-UTL-CSY-0053</v>
          </cell>
          <cell r="L1824" t="str">
            <v>MP3B-PROCESS DEFOAMER TANK DISCH PUMP</v>
          </cell>
        </row>
        <row r="1825">
          <cell r="J1825" t="str">
            <v>13-277</v>
          </cell>
          <cell r="K1825" t="str">
            <v>MEM-PRO-013-UTL-CSY-0277</v>
          </cell>
          <cell r="L1825" t="str">
            <v>MP3B-HCL TO CLARIFIED\FEED TANK FV</v>
          </cell>
        </row>
        <row r="1826">
          <cell r="J1826" t="str">
            <v>13-304</v>
          </cell>
          <cell r="K1826" t="str">
            <v>MEM-PRO-013-UTL-CSY-0304</v>
          </cell>
          <cell r="L1826" t="str">
            <v>MP3B-SEWER DEFOAMER PUMP</v>
          </cell>
        </row>
        <row r="1827">
          <cell r="J1827" t="str">
            <v>13-360</v>
          </cell>
          <cell r="K1827" t="str">
            <v>MEM-PRO-013-UTL-CSY-0360</v>
          </cell>
          <cell r="L1827" t="str">
            <v>MP3B - 90 DEG H20 BLK AIR SOLE V</v>
          </cell>
        </row>
        <row r="1828">
          <cell r="J1828" t="str">
            <v>13-1385</v>
          </cell>
          <cell r="K1828" t="str">
            <v>MEM-PRO-013-UTL-CSY-1385</v>
          </cell>
          <cell r="L1828" t="str">
            <v>MP3B SULFITE CONTROL VALVE FCV</v>
          </cell>
        </row>
        <row r="1829">
          <cell r="J1829" t="str">
            <v>13-4701</v>
          </cell>
          <cell r="K1829" t="str">
            <v>MEM-PRO-013-UTL-CSY-4701</v>
          </cell>
          <cell r="L1829" t="str">
            <v>LIME SCREW CONVEYOR</v>
          </cell>
        </row>
        <row r="1830">
          <cell r="J1830" t="str">
            <v>13-4704</v>
          </cell>
          <cell r="K1830" t="str">
            <v>MEM-PRO-013-UTL-CSY-4704</v>
          </cell>
          <cell r="L1830" t="str">
            <v>LIME SLURRY TANK AGITATOR</v>
          </cell>
        </row>
        <row r="1831">
          <cell r="J1831" t="str">
            <v>13-4706</v>
          </cell>
          <cell r="K1831" t="str">
            <v>MEM-PRO-013-UTL-CSY-4706</v>
          </cell>
          <cell r="L1831" t="str">
            <v>LIME SLURRY TANK</v>
          </cell>
        </row>
        <row r="1832">
          <cell r="J1832" t="str">
            <v>13-4712</v>
          </cell>
          <cell r="K1832" t="str">
            <v>MEM-PRO-013-UTL-CSY-4712</v>
          </cell>
          <cell r="L1832" t="str">
            <v>LIME SLURRY BASKET STRAINER</v>
          </cell>
        </row>
        <row r="1833">
          <cell r="J1833" t="str">
            <v>13-4714</v>
          </cell>
          <cell r="K1833" t="str">
            <v>MEM-PRO-013-UTL-CSY-4714</v>
          </cell>
          <cell r="L1833" t="str">
            <v>LIME SLURRY PUMP</v>
          </cell>
        </row>
        <row r="1834">
          <cell r="J1834" t="str">
            <v>13-5640</v>
          </cell>
          <cell r="K1834" t="str">
            <v>MEM-PRO-013-UTL-CSY-5640</v>
          </cell>
          <cell r="L1834" t="str">
            <v>MP3 CALPRO SUPPLY PUMP</v>
          </cell>
        </row>
        <row r="1835">
          <cell r="J1835" t="str">
            <v>13-6143</v>
          </cell>
          <cell r="K1835" t="str">
            <v>MEM-PRO-013-UTL-CSY-6143</v>
          </cell>
          <cell r="L1835" t="str">
            <v>MP3B-NEUT TANK KOH PUMP</v>
          </cell>
        </row>
        <row r="1836">
          <cell r="J1836" t="str">
            <v>13-6144</v>
          </cell>
          <cell r="K1836" t="str">
            <v>MEM-PRO-013-UTL-CSY-6144</v>
          </cell>
          <cell r="L1836" t="str">
            <v>MP3B-KOH TOTE TRANSFER PUMP</v>
          </cell>
        </row>
        <row r="1837">
          <cell r="J1837" t="str">
            <v>13-6331</v>
          </cell>
          <cell r="K1837" t="str">
            <v>MEM-PRO-013-UTL-CSY-6331</v>
          </cell>
          <cell r="L1837" t="str">
            <v>MP3B-BROMELAIN TANK AGITATOR</v>
          </cell>
        </row>
        <row r="1838">
          <cell r="J1838" t="str">
            <v>13-6340</v>
          </cell>
          <cell r="K1838" t="str">
            <v>MEM-PRO-013-UTL-CSY-6340</v>
          </cell>
          <cell r="L1838" t="str">
            <v>MP3B-BROMELAIN TANK</v>
          </cell>
        </row>
        <row r="1839">
          <cell r="J1839" t="str">
            <v>13-6341</v>
          </cell>
          <cell r="K1839" t="str">
            <v>MEM-PRO-013-UTL-CSY-6341</v>
          </cell>
          <cell r="L1839" t="str">
            <v>MP3B-BROMELAIN TANK DISCH PUMP</v>
          </cell>
        </row>
        <row r="1840">
          <cell r="J1840" t="str">
            <v>13-7049</v>
          </cell>
          <cell r="K1840" t="str">
            <v>MEM-PRO-013-UTL-CSY-7049</v>
          </cell>
          <cell r="L1840" t="str">
            <v>MP3 LIME BIN ACRISON FEEDER</v>
          </cell>
        </row>
        <row r="1841">
          <cell r="J1841" t="str">
            <v>13-7050</v>
          </cell>
          <cell r="K1841" t="str">
            <v>MEM-PRO-013-UTL-CSY-7050</v>
          </cell>
          <cell r="L1841" t="str">
            <v>MP3 7 TON BIN DISCH CONTROL GATE</v>
          </cell>
        </row>
        <row r="1842">
          <cell r="J1842" t="str">
            <v>13-7051</v>
          </cell>
          <cell r="K1842" t="str">
            <v>MEM-PRO-013-UTL-CSY-7051</v>
          </cell>
          <cell r="L1842" t="str">
            <v>MP3 LIME BIN VIBRATING BIN DISCHARGE</v>
          </cell>
        </row>
        <row r="1843">
          <cell r="J1843" t="str">
            <v>13-7052</v>
          </cell>
          <cell r="K1843" t="str">
            <v>MEM-PRO-013-UTL-CSY-7052</v>
          </cell>
          <cell r="L1843" t="str">
            <v>MP3 7 TON LIME BIN</v>
          </cell>
        </row>
        <row r="1844">
          <cell r="J1844" t="str">
            <v>13-7065</v>
          </cell>
          <cell r="K1844" t="str">
            <v>MEM-PRO-013-UTL-CSY-7065</v>
          </cell>
          <cell r="L1844" t="str">
            <v>MP3 7 TON LIME BIN EXHAUST FAN</v>
          </cell>
        </row>
        <row r="1845">
          <cell r="J1845" t="str">
            <v>13-7066</v>
          </cell>
          <cell r="K1845" t="str">
            <v>MEM-PRO-013-UTL-CSY-7066</v>
          </cell>
          <cell r="L1845" t="str">
            <v>MP3-7 TON LIME BIN BLOWBACK FAN</v>
          </cell>
        </row>
        <row r="1846">
          <cell r="J1846" t="str">
            <v>13-7067</v>
          </cell>
          <cell r="K1846" t="str">
            <v>MEM-PRO-013-UTL-CSY-7067</v>
          </cell>
          <cell r="L1846" t="str">
            <v>MP3-7 TON LIME BIN TURNHEAD DRIVE</v>
          </cell>
        </row>
        <row r="1847">
          <cell r="J1847" t="str">
            <v>13-151</v>
          </cell>
          <cell r="K1847" t="str">
            <v>MEM-PRO-013-UTL-HRC-0151</v>
          </cell>
          <cell r="L1847" t="str">
            <v>MP3B-CENTRIFUGE PLATE HEAT EXCHANGER</v>
          </cell>
        </row>
        <row r="1848">
          <cell r="J1848" t="str">
            <v>13-152</v>
          </cell>
          <cell r="K1848" t="str">
            <v>MEM-PRO-013-UTL-HRC-0152</v>
          </cell>
          <cell r="L1848" t="str">
            <v>MP3B-CENTRIFUGE PLATE HEAT EXCHANGER</v>
          </cell>
        </row>
        <row r="1849">
          <cell r="J1849" t="str">
            <v>13-2465</v>
          </cell>
          <cell r="K1849" t="str">
            <v>MEM-PRO-013-UTL-IAS-2465</v>
          </cell>
          <cell r="L1849" t="str">
            <v>MP3B-DRYER COMPRESSED AIR DP X-MTR</v>
          </cell>
        </row>
        <row r="1850">
          <cell r="J1850" t="str">
            <v>13-2466</v>
          </cell>
          <cell r="K1850" t="str">
            <v>MEM-PRO-013-UTL-IAS-2466</v>
          </cell>
          <cell r="L1850" t="str">
            <v>MP3B-DRYER COMPRESSED AIR PS LO-LO</v>
          </cell>
        </row>
        <row r="1851">
          <cell r="J1851" t="str">
            <v>13-2657</v>
          </cell>
          <cell r="K1851" t="str">
            <v>MEM-PRO-013-UTL-IAS-2657</v>
          </cell>
          <cell r="L1851" t="str">
            <v>MP3B-DRYER COMPRESSED AIR FLOW INDICATOR</v>
          </cell>
        </row>
        <row r="1852">
          <cell r="J1852" t="str">
            <v>13-2658</v>
          </cell>
          <cell r="K1852" t="str">
            <v>MEM-PRO-013-UTL-IAS-2658</v>
          </cell>
          <cell r="L1852" t="str">
            <v>MP3B-DRYER COMPRESSED AIR FLOW PS HI-HI</v>
          </cell>
        </row>
        <row r="1853">
          <cell r="J1853" t="str">
            <v>13-2659</v>
          </cell>
          <cell r="K1853" t="str">
            <v>MEM-PRO-013-UTL-IAS-2659</v>
          </cell>
          <cell r="L1853" t="str">
            <v>MP3B-DRYER COMPRESSED AIR FLOW DPS X-MTR</v>
          </cell>
        </row>
        <row r="1854">
          <cell r="J1854" t="str">
            <v>13-2660</v>
          </cell>
          <cell r="K1854" t="str">
            <v>MEM-PRO-013-UTL-IAS-2660</v>
          </cell>
          <cell r="L1854" t="str">
            <v>MP3B-COMPRESSED AIR SPLY FLOW INDICATOR</v>
          </cell>
        </row>
        <row r="1855">
          <cell r="J1855" t="str">
            <v>13-120</v>
          </cell>
          <cell r="K1855" t="str">
            <v>MEM-PRO-013-UTL-JCK-0120</v>
          </cell>
          <cell r="L1855" t="str">
            <v>MAIN PLANT TRAILER JACK STANDS</v>
          </cell>
        </row>
        <row r="1856">
          <cell r="J1856" t="str">
            <v>13-6002</v>
          </cell>
          <cell r="K1856" t="str">
            <v>MEM-PRO-013-UTL-LAL-6002</v>
          </cell>
          <cell r="L1856" t="str">
            <v>MSS-EAST LAL LIME TANK (POLYMER #2)</v>
          </cell>
        </row>
        <row r="1857">
          <cell r="J1857" t="str">
            <v>13-6003</v>
          </cell>
          <cell r="K1857" t="str">
            <v>MEM-PRO-013-UTL-LAL-6003</v>
          </cell>
          <cell r="L1857" t="str">
            <v>MSS-WEST LAL LIME TANK (POLYMER #3)</v>
          </cell>
        </row>
        <row r="1858">
          <cell r="J1858" t="str">
            <v>13-6005</v>
          </cell>
          <cell r="K1858" t="str">
            <v>MEM-PRO-013-UTL-LAL-6005</v>
          </cell>
          <cell r="L1858" t="str">
            <v>MSS-LAL CALPRO WORK TANK (POLYMER #5)</v>
          </cell>
        </row>
        <row r="1859">
          <cell r="J1859" t="str">
            <v>13-6015</v>
          </cell>
          <cell r="K1859" t="str">
            <v>MEM-PRO-013-UTL-LAL-6015</v>
          </cell>
          <cell r="L1859" t="str">
            <v>MSS-CaCL2 TANK DISCHARGE PUMP</v>
          </cell>
        </row>
        <row r="1860">
          <cell r="J1860" t="str">
            <v>13-6025</v>
          </cell>
          <cell r="K1860" t="str">
            <v>MEM-PRO-013-UTL-LAL-6025</v>
          </cell>
          <cell r="L1860" t="str">
            <v>MSS-LAL TANKS DISCHARGE PUMP</v>
          </cell>
        </row>
        <row r="1861">
          <cell r="J1861" t="str">
            <v>13-6363</v>
          </cell>
          <cell r="K1861" t="str">
            <v>MEM-PRO-013-UTL-LAL-6363</v>
          </cell>
          <cell r="L1861" t="str">
            <v>MSS-E LAL TANK AGITATOR (POLYMER AREA)</v>
          </cell>
        </row>
        <row r="1862">
          <cell r="J1862" t="str">
            <v>13-6364</v>
          </cell>
          <cell r="K1862" t="str">
            <v>MEM-PRO-013-UTL-LAL-6364</v>
          </cell>
          <cell r="L1862" t="str">
            <v>MSS-W LAL TANK AGITATOR (POLYMER AREA)</v>
          </cell>
        </row>
        <row r="1863">
          <cell r="J1863" t="str">
            <v>13-7246</v>
          </cell>
          <cell r="K1863" t="str">
            <v>MEM-PRO-013-UTL-LAL-7246</v>
          </cell>
          <cell r="L1863" t="str">
            <v>MP3 (LAL LIME) CONC P5000</v>
          </cell>
        </row>
        <row r="1864">
          <cell r="J1864" t="str">
            <v>13-7248</v>
          </cell>
          <cell r="K1864" t="str">
            <v>MEM-PRO-013-UTL-LAL-7248</v>
          </cell>
          <cell r="L1864" t="str">
            <v>MP3 (LAL) CONC UNDERFLOW PUMP</v>
          </cell>
        </row>
        <row r="1865">
          <cell r="J1865" t="str">
            <v>13-7249</v>
          </cell>
          <cell r="K1865" t="str">
            <v>MEM-PRO-013-UTL-LAL-7249</v>
          </cell>
          <cell r="L1865" t="str">
            <v>MP3 (LAL)  RESLURRY AGITATOR</v>
          </cell>
        </row>
        <row r="1866">
          <cell r="J1866" t="str">
            <v>13-7253</v>
          </cell>
          <cell r="K1866" t="str">
            <v>MEM-PRO-013-UTL-LAL-7253</v>
          </cell>
          <cell r="L1866" t="str">
            <v>MP3 (LAL) AGITATOR DISCHARGE PUMP</v>
          </cell>
        </row>
        <row r="1867">
          <cell r="J1867" t="str">
            <v>13-7451</v>
          </cell>
          <cell r="K1867" t="str">
            <v>MEM-PRO-013-UTL-LAL-7451</v>
          </cell>
          <cell r="L1867" t="str">
            <v>MP3 LAL MAKE-UP LIQUIVERTER</v>
          </cell>
        </row>
        <row r="1868">
          <cell r="J1868" t="str">
            <v>13-7452</v>
          </cell>
          <cell r="K1868" t="str">
            <v>MEM-PRO-013-UTL-LAL-7452</v>
          </cell>
          <cell r="L1868" t="str">
            <v>MP3 LA LIME MAKE UP LIQUIVERTER AGITATOR</v>
          </cell>
        </row>
        <row r="1869">
          <cell r="J1869" t="str">
            <v>13-7483</v>
          </cell>
          <cell r="K1869" t="str">
            <v>MEM-PRO-013-UTL-LAL-7483</v>
          </cell>
          <cell r="L1869" t="str">
            <v>MP3 LIQUI. PD DISCH PUMP-WAUKESHA 220</v>
          </cell>
        </row>
        <row r="1870">
          <cell r="J1870" t="str">
            <v>13-293</v>
          </cell>
          <cell r="K1870" t="str">
            <v>MEM-PRO-013-UTL-NPW-0293</v>
          </cell>
          <cell r="L1870" t="str">
            <v>MP3B-3RD EXT CENT HOOD WTR PRES REG</v>
          </cell>
        </row>
        <row r="1871">
          <cell r="J1871" t="str">
            <v>13-6299</v>
          </cell>
          <cell r="K1871" t="str">
            <v>MEM-PRO-013-UTL-NPW-6299</v>
          </cell>
          <cell r="L1871" t="str">
            <v>MP3B-N 600 BOGEY WELL BKFLOW PREVENTER</v>
          </cell>
        </row>
        <row r="1872">
          <cell r="J1872" t="str">
            <v>13-7281</v>
          </cell>
          <cell r="K1872" t="str">
            <v>MEM-PRO-013-UTL-PRW-7281</v>
          </cell>
          <cell r="L1872" t="str">
            <v>OLD MDU 90° TANK- P3 FLOTTWEG'S</v>
          </cell>
        </row>
        <row r="1873">
          <cell r="J1873" t="str">
            <v>13-1423</v>
          </cell>
          <cell r="K1873" t="str">
            <v>MEM-PRO-013-UTL-PWS-1423</v>
          </cell>
          <cell r="L1873" t="str">
            <v>MP3B-SAFETY SHOWER WATER BLOCK VALVE</v>
          </cell>
        </row>
        <row r="1874">
          <cell r="J1874" t="str">
            <v>13-470</v>
          </cell>
          <cell r="K1874" t="str">
            <v>MEM-PRO-013-UTL-VAC-0470</v>
          </cell>
          <cell r="L1874" t="str">
            <v>MP3B-P1/P3 FLAKE/DRYER VACUUM SYSTEM</v>
          </cell>
        </row>
        <row r="1875">
          <cell r="J1875" t="str">
            <v>13-471</v>
          </cell>
          <cell r="K1875" t="str">
            <v>MEM-PRO-013-UTL-VAC-0471</v>
          </cell>
          <cell r="L1875" t="str">
            <v>MP3B-P1/P3 FLAKE/DRYER VACUUM BLOWER</v>
          </cell>
        </row>
        <row r="1876">
          <cell r="J1876" t="str">
            <v>13-473</v>
          </cell>
          <cell r="K1876" t="str">
            <v>MEM-PRO-013-UTL-VAC-0473</v>
          </cell>
          <cell r="L1876" t="str">
            <v>MP3B-PACKAGING/WHSE VACUUM SYSTEM</v>
          </cell>
        </row>
        <row r="1877">
          <cell r="J1877" t="str">
            <v>13-474</v>
          </cell>
          <cell r="K1877" t="str">
            <v>MEM-PRO-013-UTL-VAC-0474</v>
          </cell>
          <cell r="L1877" t="str">
            <v>MP3B-PACK/WHSE VAC SYSTEM BLOWER</v>
          </cell>
        </row>
        <row r="1878">
          <cell r="J1878" t="str">
            <v>13-51</v>
          </cell>
          <cell r="K1878" t="str">
            <v>MEM-PRO-013-WEI-1EX-0051</v>
          </cell>
          <cell r="L1878" t="str">
            <v>MSS-PHASE 3 SULFITE SUPPLY PUMP</v>
          </cell>
        </row>
        <row r="1879">
          <cell r="J1879" t="str">
            <v>13-5</v>
          </cell>
          <cell r="K1879" t="str">
            <v>MEM-PRO-013-WEI-WIS-0005</v>
          </cell>
          <cell r="L1879" t="str">
            <v>MP3B-LIME BIN</v>
          </cell>
        </row>
        <row r="1880">
          <cell r="J1880" t="str">
            <v>13-10</v>
          </cell>
          <cell r="K1880" t="str">
            <v>MEM-PRO-013-WEI-WIS-0010</v>
          </cell>
          <cell r="L1880" t="str">
            <v>MP3B-GROUND FLAKE BIN</v>
          </cell>
        </row>
        <row r="1881">
          <cell r="J1881" t="str">
            <v>13-11</v>
          </cell>
          <cell r="K1881" t="str">
            <v>MEM-PRO-013-WEI-WIS-0011</v>
          </cell>
          <cell r="L1881" t="str">
            <v>MP3B-GR FLAKE BIN LIVE BOTTOM</v>
          </cell>
        </row>
        <row r="1882">
          <cell r="J1882" t="str">
            <v>13-12</v>
          </cell>
          <cell r="K1882" t="str">
            <v>MEM-PRO-013-WEI-WIS-0012</v>
          </cell>
          <cell r="L1882" t="str">
            <v>MP3B-LIME BIN LIVE BOTTOM</v>
          </cell>
        </row>
        <row r="1883">
          <cell r="J1883" t="str">
            <v>13-13</v>
          </cell>
          <cell r="K1883" t="str">
            <v>MEM-PRO-013-WEI-WIS-0013</v>
          </cell>
          <cell r="L1883" t="str">
            <v>MP3B-FLAKE FEEDER</v>
          </cell>
        </row>
        <row r="1884">
          <cell r="J1884" t="str">
            <v>13-14</v>
          </cell>
          <cell r="K1884" t="str">
            <v>MEM-PRO-013-WEI-WIS-0014</v>
          </cell>
          <cell r="L1884" t="str">
            <v>MP3B-LIME BIN SCREW CONVEYOR</v>
          </cell>
        </row>
        <row r="1885">
          <cell r="J1885" t="str">
            <v>13-15</v>
          </cell>
          <cell r="K1885" t="str">
            <v>MEM-PRO-013-WEI-WIS-0015</v>
          </cell>
          <cell r="L1885" t="str">
            <v>MP3B-WET-IN MIXING SCREW CONVEYOR</v>
          </cell>
        </row>
        <row r="1886">
          <cell r="J1886" t="str">
            <v>13-20</v>
          </cell>
          <cell r="K1886" t="str">
            <v>MEM-PRO-013-WEI-WIS-0020</v>
          </cell>
          <cell r="L1886" t="str">
            <v>MP3B-FLAKE BIN ROTARY FEED VALVE</v>
          </cell>
        </row>
        <row r="1887">
          <cell r="J1887" t="str">
            <v>13-22</v>
          </cell>
          <cell r="K1887" t="str">
            <v>MEM-PRO-013-WEI-WIS-0022</v>
          </cell>
          <cell r="L1887" t="str">
            <v>MP3B-WET-IN RAPIDMIXER TANK</v>
          </cell>
        </row>
        <row r="1888">
          <cell r="J1888" t="str">
            <v>13-30</v>
          </cell>
          <cell r="K1888" t="str">
            <v>MEM-PRO-013-WEI-WIS-0030</v>
          </cell>
          <cell r="L1888" t="str">
            <v>MP3B-WET-IN PUMP</v>
          </cell>
        </row>
        <row r="1889">
          <cell r="J1889" t="str">
            <v>13-349</v>
          </cell>
          <cell r="K1889" t="str">
            <v>MEM-PRO-013-WEI-WIS-0349</v>
          </cell>
          <cell r="L1889" t="str">
            <v>MP3B-MIX SCREW CONV ASP FILTER</v>
          </cell>
        </row>
        <row r="1890">
          <cell r="J1890" t="str">
            <v>13-350</v>
          </cell>
          <cell r="K1890" t="str">
            <v>MEM-PRO-013-WEI-WIS-0350</v>
          </cell>
          <cell r="L1890" t="str">
            <v>MP3B-MIX SCREW CONV ASP FILTER FAN</v>
          </cell>
        </row>
        <row r="1891">
          <cell r="J1891" t="str">
            <v>13-351</v>
          </cell>
          <cell r="K1891" t="str">
            <v>MEM-PRO-013-WEI-WIS-0351</v>
          </cell>
          <cell r="L1891" t="str">
            <v>MP3B - FK ACRISON ASP FILT DP X-MTR</v>
          </cell>
        </row>
        <row r="1892">
          <cell r="J1892" t="str">
            <v>13-352</v>
          </cell>
          <cell r="K1892" t="str">
            <v>MEM-PRO-013-WEI-WIS-0352</v>
          </cell>
          <cell r="L1892" t="str">
            <v>MP3-FLAKE FEEDER ASP FILTER FAN</v>
          </cell>
        </row>
        <row r="1893">
          <cell r="J1893" t="str">
            <v>13-540</v>
          </cell>
          <cell r="K1893" t="str">
            <v>MEM-PRO-013-WEI-WIS-0540</v>
          </cell>
          <cell r="L1893" t="str">
            <v>MP3B-WET-IN MIXER AGITATOR</v>
          </cell>
        </row>
        <row r="1894">
          <cell r="J1894" t="str">
            <v>13-1400</v>
          </cell>
          <cell r="K1894" t="str">
            <v>MEM-PRO-013-WEI-WIS-1400</v>
          </cell>
          <cell r="L1894" t="str">
            <v>MP3B-LIME FEEDER TO WET-IN SCREW</v>
          </cell>
        </row>
        <row r="1895">
          <cell r="J1895" t="str">
            <v>13-6431</v>
          </cell>
          <cell r="K1895" t="str">
            <v>MEM-PRO-013-WEI-WIS-6431</v>
          </cell>
          <cell r="L1895" t="str">
            <v>MP-BLOWER TO PHASE 3 GROUND FLAKE BIN</v>
          </cell>
        </row>
        <row r="1896">
          <cell r="J1896" t="str">
            <v>13-85</v>
          </cell>
          <cell r="K1896" t="str">
            <v>MEM-PRO-013-WSH-CWH-0085</v>
          </cell>
          <cell r="L1896" t="str">
            <v>MP3B-#1 WASHING CENTRIFUGE</v>
          </cell>
        </row>
        <row r="1897">
          <cell r="J1897" t="str">
            <v>13-86</v>
          </cell>
          <cell r="K1897" t="str">
            <v>MEM-PRO-013-WSH-CWH-0086</v>
          </cell>
          <cell r="L1897" t="str">
            <v>MP3B-#2 WASHING CENTRIFUGE</v>
          </cell>
        </row>
        <row r="1898">
          <cell r="J1898" t="str">
            <v>13-87</v>
          </cell>
          <cell r="K1898" t="str">
            <v>MEM-PRO-013-WSH-CWH-0087</v>
          </cell>
          <cell r="L1898" t="str">
            <v>MP3B-#3 WASHING CENTRIFUGE</v>
          </cell>
        </row>
        <row r="1899">
          <cell r="J1899" t="str">
            <v>13-145</v>
          </cell>
          <cell r="K1899" t="str">
            <v>MEM-PRO-013-WSH-CWH-0145</v>
          </cell>
          <cell r="L1899" t="str">
            <v>MP3B-#5 WASHING CENTRIFUGE</v>
          </cell>
        </row>
        <row r="1900">
          <cell r="J1900" t="str">
            <v>13-278</v>
          </cell>
          <cell r="K1900" t="str">
            <v>MEM-PRO-013-WSH-CWH-0278</v>
          </cell>
          <cell r="L1900" t="str">
            <v>MP3B-#4 WASHING CENTRIFUGE</v>
          </cell>
        </row>
        <row r="1901">
          <cell r="J1901" t="str">
            <v>13-71</v>
          </cell>
          <cell r="K1901" t="str">
            <v>MEM-PRO-013-WSH-WRE-0071</v>
          </cell>
          <cell r="L1901" t="str">
            <v>MP3B-W RESLURRY POT</v>
          </cell>
        </row>
        <row r="1902">
          <cell r="J1902" t="str">
            <v>13-72</v>
          </cell>
          <cell r="K1902" t="str">
            <v>MEM-PRO-013-WSH-WRE-0072</v>
          </cell>
          <cell r="L1902" t="str">
            <v>MP3B-W RESLURRY POT PUMP</v>
          </cell>
        </row>
        <row r="1903">
          <cell r="J1903" t="str">
            <v>13-73</v>
          </cell>
          <cell r="K1903" t="str">
            <v>MEM-PRO-013-WSH-WRE-0073</v>
          </cell>
          <cell r="L1903" t="str">
            <v>MP3B-W RESLURRY HYDROHEATER</v>
          </cell>
        </row>
        <row r="1904">
          <cell r="J1904" t="str">
            <v>13-89</v>
          </cell>
          <cell r="K1904" t="str">
            <v>MEM-PRO-013-WSH-WRE-0089</v>
          </cell>
          <cell r="L1904" t="str">
            <v>MP3B-E RESLURRY POT</v>
          </cell>
        </row>
        <row r="1905">
          <cell r="J1905" t="str">
            <v>13-118</v>
          </cell>
          <cell r="K1905" t="str">
            <v>MEM-PRO-013-WSH-WRE-0118</v>
          </cell>
          <cell r="L1905" t="str">
            <v>MP3B-E RESLURRY HYDROHEATER</v>
          </cell>
        </row>
        <row r="1906">
          <cell r="J1906" t="str">
            <v>13-120</v>
          </cell>
          <cell r="K1906" t="str">
            <v>MEM-PRO-013-WSH-WRE-0120</v>
          </cell>
          <cell r="L1906" t="str">
            <v>MP3B-E RESLURRY POT DISCH PUMP</v>
          </cell>
        </row>
        <row r="1907">
          <cell r="J1907" t="str">
            <v>13-43</v>
          </cell>
          <cell r="K1907" t="str">
            <v>MEM-PRO-013-XTR-1EX-0043</v>
          </cell>
          <cell r="L1907" t="str">
            <v>MP3B-1ST EXTRACTION TANK DISCH PUMP</v>
          </cell>
        </row>
        <row r="1908">
          <cell r="J1908" t="str">
            <v>13-44</v>
          </cell>
          <cell r="K1908" t="str">
            <v>MEM-PRO-013-XTR-1EX-0044</v>
          </cell>
          <cell r="L1908" t="str">
            <v>MP3B-1ST EXTRACTION TANK AGITATOR</v>
          </cell>
        </row>
        <row r="1909">
          <cell r="J1909" t="str">
            <v>13-45</v>
          </cell>
          <cell r="K1909" t="str">
            <v>MEM-PRO-013-XTR-1EX-0045</v>
          </cell>
          <cell r="L1909" t="str">
            <v>MP3B-SULFITE TANK</v>
          </cell>
        </row>
        <row r="1910">
          <cell r="J1910" t="str">
            <v>13-56</v>
          </cell>
          <cell r="K1910" t="str">
            <v>MEM-PRO-013-XTR-1EX-0056</v>
          </cell>
          <cell r="L1910" t="str">
            <v>MP3B-1ST EXTRACTION TANK</v>
          </cell>
        </row>
        <row r="1911">
          <cell r="J1911" t="str">
            <v>13-7316</v>
          </cell>
          <cell r="K1911" t="str">
            <v>MEM-PRO-013-XTR-1EX-7316</v>
          </cell>
          <cell r="L1911" t="str">
            <v>MP3B-1ST EXTRACT BOOSTER PUMP FEED POT</v>
          </cell>
        </row>
        <row r="1912">
          <cell r="J1912" t="str">
            <v>13-9300</v>
          </cell>
          <cell r="K1912" t="str">
            <v>MEM-PRO-013-XTR-1EX-9300</v>
          </cell>
          <cell r="L1912" t="str">
            <v>MP3B-#3 1ST EXTRACTION CENTRIFUGE</v>
          </cell>
        </row>
        <row r="1913">
          <cell r="J1913" t="str">
            <v>13-9301</v>
          </cell>
          <cell r="K1913" t="str">
            <v>MEM-PRO-013-XTR-1EX-9301</v>
          </cell>
          <cell r="L1913" t="str">
            <v>MP3B-#2 1ST EXTRACTION CENTRIFUGE</v>
          </cell>
        </row>
        <row r="1914">
          <cell r="J1914" t="str">
            <v>13-9302</v>
          </cell>
          <cell r="K1914" t="str">
            <v>MEM-PRO-013-XTR-1EX-9302</v>
          </cell>
          <cell r="L1914" t="str">
            <v>MP3B-#1 1ST EXTRACTION CENTRIFUGE</v>
          </cell>
        </row>
        <row r="1915">
          <cell r="J1915" t="str">
            <v>13-9308</v>
          </cell>
          <cell r="K1915" t="str">
            <v>MEM-PRO-013-XTR-1EX-9308</v>
          </cell>
          <cell r="L1915" t="str">
            <v>MP3B-1ST EXTRACT BOOSTER POT PUMP</v>
          </cell>
        </row>
        <row r="1916">
          <cell r="J1916" t="str">
            <v>13-9310</v>
          </cell>
          <cell r="K1916" t="str">
            <v>MEM-PRO-013-XTR-1EX-9310</v>
          </cell>
          <cell r="L1916" t="str">
            <v>MP3B-1ST EXTRACT BOOSTER STRAINER</v>
          </cell>
        </row>
        <row r="1917">
          <cell r="J1917" t="str">
            <v>13-620</v>
          </cell>
          <cell r="K1917" t="str">
            <v>MEM-PRO-013-XTR-2EX-0620</v>
          </cell>
          <cell r="L1917" t="str">
            <v>MP3B-EAST 2ND EXTRACTION CENTRIFUGE</v>
          </cell>
        </row>
        <row r="1918">
          <cell r="J1918" t="str">
            <v>13-718</v>
          </cell>
          <cell r="K1918" t="str">
            <v>MEM-PRO-013-XTR-2EX-0718</v>
          </cell>
          <cell r="L1918" t="str">
            <v>MP3B-2ND EXTRACT TANK</v>
          </cell>
        </row>
        <row r="1919">
          <cell r="J1919" t="str">
            <v>13-5735</v>
          </cell>
          <cell r="K1919" t="str">
            <v>MEM-PRO-013-XTR-2EX-5735</v>
          </cell>
          <cell r="L1919" t="str">
            <v>MP3B-2ND EXTRACTION FEED TANK</v>
          </cell>
        </row>
        <row r="1920">
          <cell r="J1920" t="str">
            <v>13-5736</v>
          </cell>
          <cell r="K1920" t="str">
            <v>MEM-PRO-013-XTR-2EX-5736</v>
          </cell>
          <cell r="L1920" t="str">
            <v>MP3B 2ND EXTRACTION FEED POT AGITATOR</v>
          </cell>
        </row>
        <row r="1921">
          <cell r="J1921" t="str">
            <v>13-9303</v>
          </cell>
          <cell r="K1921" t="str">
            <v>MEM-PRO-013-XTR-2EX-9303</v>
          </cell>
          <cell r="L1921" t="str">
            <v>MP3B-WEST 2ND EXTRACTION CENTRIFUGE</v>
          </cell>
        </row>
        <row r="1922">
          <cell r="J1922" t="str">
            <v>13-9309</v>
          </cell>
          <cell r="K1922" t="str">
            <v>MEM-PRO-013-XTR-2EX-9309</v>
          </cell>
          <cell r="L1922" t="str">
            <v>MP3B-2ND EXTRACTION FEED TANK PUMP</v>
          </cell>
        </row>
        <row r="1923">
          <cell r="J1923" t="str">
            <v>13-9314</v>
          </cell>
          <cell r="K1923" t="str">
            <v>MEM-PRO-013-XTR-2EX-9314</v>
          </cell>
          <cell r="L1923" t="str">
            <v>MP3B-2ND EXTRACT TANK PUMP</v>
          </cell>
        </row>
        <row r="1924">
          <cell r="J1924" t="str">
            <v>13-9316</v>
          </cell>
          <cell r="K1924" t="str">
            <v>MEM-PRO-013-XTR-2EX-9316</v>
          </cell>
          <cell r="L1924" t="str">
            <v>MP3B-EAST 2ND EXT CENT PUMP</v>
          </cell>
        </row>
        <row r="1925">
          <cell r="J1925" t="str">
            <v>13-9317</v>
          </cell>
          <cell r="K1925" t="str">
            <v>MEM-PRO-013-XTR-2EX-9317</v>
          </cell>
          <cell r="L1925" t="str">
            <v>MP3B-WEST 2ND EXT CENT PUMP</v>
          </cell>
        </row>
        <row r="1926">
          <cell r="J1926" t="str">
            <v>13-291</v>
          </cell>
          <cell r="K1926" t="str">
            <v>MEM-PRO-013-XTR-3EX-0291</v>
          </cell>
          <cell r="L1926" t="str">
            <v>MP3B-S 3RD EXTRACTION DISCH PUMP</v>
          </cell>
        </row>
        <row r="1927">
          <cell r="J1927" t="str">
            <v>13-299</v>
          </cell>
          <cell r="K1927" t="str">
            <v>MEM-PRO-013-XTR-3EX-0299</v>
          </cell>
          <cell r="L1927" t="str">
            <v>MP3B-S 3RD EXTRACTION CENTRIFUGE</v>
          </cell>
        </row>
        <row r="1928">
          <cell r="J1928" t="str">
            <v>13-300</v>
          </cell>
          <cell r="K1928" t="str">
            <v>MEM-PRO-013-XTR-3EX-0300</v>
          </cell>
          <cell r="L1928" t="str">
            <v>MP3B-N 3RD EXTRACTION CENTRIFUGE</v>
          </cell>
        </row>
        <row r="1929">
          <cell r="J1929" t="str">
            <v>13-301</v>
          </cell>
          <cell r="K1929" t="str">
            <v>MEM-PRO-013-XTR-3EX-0301</v>
          </cell>
          <cell r="L1929" t="str">
            <v>MP3B-N DESLUDGER EXTRACT DISCH PUMP</v>
          </cell>
        </row>
        <row r="1930">
          <cell r="J1930" t="str">
            <v>13-594</v>
          </cell>
          <cell r="K1930" t="str">
            <v>MEM-PRO-013-XTR-3EX-0594</v>
          </cell>
          <cell r="L1930" t="str">
            <v>MP3B-SCREW CONV FROM DESLUD SOLIDS</v>
          </cell>
        </row>
        <row r="1931">
          <cell r="J1931" t="str">
            <v>13-7136</v>
          </cell>
          <cell r="K1931" t="str">
            <v>MEM-PRO-013-XTR-3EX-7136</v>
          </cell>
          <cell r="L1931" t="str">
            <v>MP3B-3RD EXT FEED TANK</v>
          </cell>
        </row>
        <row r="1932">
          <cell r="J1932" t="str">
            <v>13-9315</v>
          </cell>
          <cell r="K1932" t="str">
            <v>MEM-PRO-013-XTR-3EX-9315</v>
          </cell>
          <cell r="L1932" t="str">
            <v>MP3B-3RD EXTRACTION FEED TANK PUMP</v>
          </cell>
        </row>
        <row r="1933">
          <cell r="J1933" t="str">
            <v>13-9324</v>
          </cell>
          <cell r="K1933" t="str">
            <v>MEM-PRO-013-XTR-3EX-9324</v>
          </cell>
          <cell r="L1933" t="str">
            <v>MP3B-3RD EXTRACTION FEED POT AGITATOR</v>
          </cell>
        </row>
        <row r="1934">
          <cell r="J1934" t="str">
            <v>14-3448</v>
          </cell>
          <cell r="K1934" t="str">
            <v>MEM-PRO-014-BGY-FCS-3448</v>
          </cell>
          <cell r="L1934" t="str">
            <v>MSP-S BOGEY DUMP TANK</v>
          </cell>
        </row>
        <row r="1935">
          <cell r="J1935" t="str">
            <v>14-3453</v>
          </cell>
          <cell r="K1935" t="str">
            <v>MEM-PRO-014-BGY-FCS-3453</v>
          </cell>
          <cell r="L1935" t="str">
            <v>MSP-S BOGEY VACUUMIZER TANK</v>
          </cell>
        </row>
        <row r="1936">
          <cell r="J1936" t="str">
            <v>14-3457</v>
          </cell>
          <cell r="K1936" t="str">
            <v>MEM-PRO-014-BGY-FCS-3457</v>
          </cell>
          <cell r="L1936" t="str">
            <v>MSP-S BOGEY VACUUMIZER CONDENSER</v>
          </cell>
        </row>
        <row r="1937">
          <cell r="J1937" t="str">
            <v>14-3461</v>
          </cell>
          <cell r="K1937" t="str">
            <v>MEM-PRO-014-BGY-FCS-3461</v>
          </cell>
          <cell r="L1937" t="str">
            <v>MSP-S BOGEY CONDENSATE PUMP</v>
          </cell>
        </row>
        <row r="1938">
          <cell r="J1938" t="str">
            <v>14-3471</v>
          </cell>
          <cell r="K1938" t="str">
            <v>MEM-PRO-014-BGY-FCS-3471</v>
          </cell>
          <cell r="L1938" t="str">
            <v>MSP-S BOGEY VACUUM PUMP</v>
          </cell>
        </row>
        <row r="1939">
          <cell r="J1939" t="str">
            <v>14-3475</v>
          </cell>
          <cell r="K1939" t="str">
            <v>MEM-PRO-014-BGY-FCS-3475</v>
          </cell>
          <cell r="L1939" t="str">
            <v>MSP-S BOGEY VACUMMIZER DISCHARGE PUMP</v>
          </cell>
        </row>
        <row r="1940">
          <cell r="J1940" t="str">
            <v>14-3506</v>
          </cell>
          <cell r="K1940" t="str">
            <v>MEM-PRO-014-BGY-FCS-3506</v>
          </cell>
          <cell r="L1940" t="str">
            <v>MSP-SW STTN TO N BOGEY FD PUMP FLOW IND</v>
          </cell>
        </row>
        <row r="1941">
          <cell r="J1941" t="str">
            <v>14-3518</v>
          </cell>
          <cell r="K1941" t="str">
            <v>MEM-PRO-014-BGY-FCS-3518</v>
          </cell>
          <cell r="L1941" t="str">
            <v>MSP-N BOGEY DUMP TANK</v>
          </cell>
        </row>
        <row r="1942">
          <cell r="J1942" t="str">
            <v>14-3523</v>
          </cell>
          <cell r="K1942" t="str">
            <v>MEM-PRO-014-BGY-FCS-3523</v>
          </cell>
          <cell r="L1942" t="str">
            <v>MSP-N BOGEY VACUUMIZER TANK</v>
          </cell>
        </row>
        <row r="1943">
          <cell r="J1943" t="str">
            <v>14-3530</v>
          </cell>
          <cell r="K1943" t="str">
            <v>MEM-PRO-014-BGY-FCS-3530</v>
          </cell>
          <cell r="L1943" t="str">
            <v>MSP-N BOGEY CONDENSER</v>
          </cell>
        </row>
        <row r="1944">
          <cell r="J1944" t="str">
            <v>14-3534</v>
          </cell>
          <cell r="K1944" t="str">
            <v>MEM-PRO-014-BGY-FCS-3534</v>
          </cell>
          <cell r="L1944" t="str">
            <v>MSP-N BOGEY CONDENSATE PUMP</v>
          </cell>
        </row>
        <row r="1945">
          <cell r="J1945" t="str">
            <v>14-3539</v>
          </cell>
          <cell r="K1945" t="str">
            <v>MEM-PRO-014-BGY-FCS-3539</v>
          </cell>
          <cell r="L1945" t="str">
            <v>MSP-N BOGEY VACUUM PUMP</v>
          </cell>
        </row>
        <row r="1946">
          <cell r="J1946" t="str">
            <v>14-3550</v>
          </cell>
          <cell r="K1946" t="str">
            <v>MEM-PRO-014-BGY-FCS-3550</v>
          </cell>
          <cell r="L1946" t="str">
            <v>MSP-N BOGEY VACUMMIZER DISCHARGE PUMP</v>
          </cell>
        </row>
        <row r="1947">
          <cell r="J1947" t="str">
            <v>14-3435</v>
          </cell>
          <cell r="K1947" t="str">
            <v>MEM-PRO-014-BGY-TIL-3435</v>
          </cell>
          <cell r="L1947" t="str">
            <v>MSP-S BOGEY MC75 FEED PUMP</v>
          </cell>
        </row>
        <row r="1948">
          <cell r="J1948" t="str">
            <v>14-3437</v>
          </cell>
          <cell r="K1948" t="str">
            <v>MEM-PRO-014-BGY-TIL-3437</v>
          </cell>
          <cell r="L1948" t="str">
            <v>MSP-S BOGEY HYDROHEATER</v>
          </cell>
        </row>
        <row r="1949">
          <cell r="J1949" t="str">
            <v>14-3438</v>
          </cell>
          <cell r="K1949" t="str">
            <v>MEM-PRO-014-BGY-TIL-3438</v>
          </cell>
          <cell r="L1949" t="str">
            <v>MSP-S BOGEY TIMELINE</v>
          </cell>
        </row>
        <row r="1950">
          <cell r="J1950" t="str">
            <v>14-3505</v>
          </cell>
          <cell r="K1950" t="str">
            <v>MEM-PRO-014-BGY-TIL-3505</v>
          </cell>
          <cell r="L1950" t="str">
            <v>MSP-N BOGEY MC75 FEED PUMP</v>
          </cell>
        </row>
        <row r="1951">
          <cell r="J1951" t="str">
            <v>14-3507</v>
          </cell>
          <cell r="K1951" t="str">
            <v>MEM-PRO-014-BGY-TIL-3507</v>
          </cell>
          <cell r="L1951" t="str">
            <v>MSP-N BOGEY HYDROHEATER</v>
          </cell>
        </row>
        <row r="1952">
          <cell r="J1952" t="str">
            <v>14-3511</v>
          </cell>
          <cell r="K1952" t="str">
            <v>MEM-PRO-014-BGY-TIL-3511</v>
          </cell>
          <cell r="L1952" t="str">
            <v>MSP-N BOGEY TIMELINE</v>
          </cell>
        </row>
        <row r="1953">
          <cell r="J1953" t="str">
            <v>14-4</v>
          </cell>
          <cell r="K1953" t="str">
            <v>MEM-PRO-014-BLD-AHU-0004</v>
          </cell>
          <cell r="L1953" t="str">
            <v>MSP-FANS, LOUVER/DAMPERS</v>
          </cell>
        </row>
        <row r="1954">
          <cell r="J1954" t="str">
            <v>14-5</v>
          </cell>
          <cell r="K1954" t="str">
            <v>MEM-PRO-014-BLD-AHU-0005</v>
          </cell>
          <cell r="L1954" t="str">
            <v>MSP-AHU, HVAC, AC, HEATERS</v>
          </cell>
        </row>
        <row r="1955">
          <cell r="J1955" t="str">
            <v>14-3820</v>
          </cell>
          <cell r="K1955" t="str">
            <v>MEM-PRO-014-BLD-AHU-3820</v>
          </cell>
          <cell r="L1955" t="str">
            <v>MSP DRYER TOWER TEMP GRND FLOOR</v>
          </cell>
        </row>
        <row r="1956">
          <cell r="J1956" t="str">
            <v>14-382011</v>
          </cell>
          <cell r="K1956" t="str">
            <v>MEM-PRO-014-BLD-AHU-382011</v>
          </cell>
          <cell r="L1956" t="str">
            <v>MSP DRYER TOWER TEMP GRND FLOOR</v>
          </cell>
        </row>
        <row r="1957">
          <cell r="J1957" t="str">
            <v>14-4308</v>
          </cell>
          <cell r="K1957" t="str">
            <v>MEM-PRO-014-BLD-AHU-4308</v>
          </cell>
          <cell r="L1957" t="str">
            <v>MSP-EXHAUST UPBLAST VENT FAN - WAREHOUSE</v>
          </cell>
        </row>
        <row r="1958">
          <cell r="J1958" t="str">
            <v>14-4310</v>
          </cell>
          <cell r="K1958" t="str">
            <v>MEM-PRO-014-BLD-AHU-4310</v>
          </cell>
          <cell r="L1958" t="str">
            <v>MSP-EXHAUST UPBLAST VENT FAN - WAREHOUSE</v>
          </cell>
        </row>
        <row r="1959">
          <cell r="J1959" t="str">
            <v>14-4329</v>
          </cell>
          <cell r="K1959" t="str">
            <v>MEM-PRO-014-BLD-AHU-4329</v>
          </cell>
          <cell r="L1959" t="str">
            <v>MSP-SUPPLY FAN - PACK MAT'L</v>
          </cell>
        </row>
        <row r="1960">
          <cell r="J1960" t="str">
            <v>14-4330</v>
          </cell>
          <cell r="K1960" t="str">
            <v>MEM-PRO-014-BLD-AHU-4330</v>
          </cell>
          <cell r="L1960" t="str">
            <v>MSP-LOUVER, WET-IN TWR, 5TH LVL</v>
          </cell>
        </row>
        <row r="1961">
          <cell r="J1961" t="str">
            <v>14-4336</v>
          </cell>
          <cell r="K1961" t="str">
            <v>MEM-PRO-014-BLD-AHU-4336</v>
          </cell>
          <cell r="L1961" t="str">
            <v>MSP-EXHAUST FAN - INTERLOCKED</v>
          </cell>
        </row>
        <row r="1962">
          <cell r="J1962" t="str">
            <v>14-4337</v>
          </cell>
          <cell r="K1962" t="str">
            <v>MEM-PRO-014-BLD-AHU-4337</v>
          </cell>
          <cell r="L1962" t="str">
            <v>MSP-EXHAUST FAN - INTERLOCKED</v>
          </cell>
        </row>
        <row r="1963">
          <cell r="J1963" t="str">
            <v>14-4338</v>
          </cell>
          <cell r="K1963" t="str">
            <v>MEM-PRO-014-BLD-AHU-4338</v>
          </cell>
          <cell r="L1963" t="str">
            <v>MSP-UNIT HEATER OIL &amp; LECITHIN</v>
          </cell>
        </row>
        <row r="1964">
          <cell r="J1964" t="str">
            <v>14-4340</v>
          </cell>
          <cell r="K1964" t="str">
            <v>MEM-PRO-014-BLD-AHU-4340</v>
          </cell>
          <cell r="L1964" t="str">
            <v>MSP-EXHAUST FAN - FIBER DRY</v>
          </cell>
        </row>
        <row r="1965">
          <cell r="J1965" t="str">
            <v>14-4341</v>
          </cell>
          <cell r="K1965" t="str">
            <v>MEM-PRO-014-BLD-AHU-4341</v>
          </cell>
          <cell r="L1965" t="str">
            <v>MSP-LOUVER, CHEM MAKEUP/STOR</v>
          </cell>
        </row>
        <row r="1966">
          <cell r="J1966" t="str">
            <v>14-4342</v>
          </cell>
          <cell r="K1966" t="str">
            <v>MEM-PRO-014-BLD-AHU-4342</v>
          </cell>
          <cell r="L1966" t="str">
            <v>MSP-EXHAUST FAN - WET PROCESS</v>
          </cell>
        </row>
        <row r="1967">
          <cell r="J1967" t="str">
            <v>14-4343</v>
          </cell>
          <cell r="K1967" t="str">
            <v>MEM-PRO-014-BLD-AHU-4343</v>
          </cell>
          <cell r="L1967" t="str">
            <v>MSP-EXH FAN - WET PROCESS (ROOF MNTD)</v>
          </cell>
        </row>
        <row r="1968">
          <cell r="J1968" t="str">
            <v>14-4348</v>
          </cell>
          <cell r="K1968" t="str">
            <v>MEM-PRO-014-BLD-AHU-4348</v>
          </cell>
          <cell r="L1968" t="str">
            <v>MSP-EXH FAN - WET PROCESS (ROOF MNTD)</v>
          </cell>
        </row>
        <row r="1969">
          <cell r="J1969" t="str">
            <v>14-4349</v>
          </cell>
          <cell r="K1969" t="str">
            <v>MEM-PRO-014-BLD-AHU-4349</v>
          </cell>
          <cell r="L1969" t="str">
            <v>MSP-EXH FAN - WET PROCESS (ROOF MNTD)</v>
          </cell>
        </row>
        <row r="1970">
          <cell r="J1970" t="str">
            <v>14-4352</v>
          </cell>
          <cell r="K1970" t="str">
            <v>MEM-PRO-014-BLD-AHU-4352</v>
          </cell>
          <cell r="L1970" t="str">
            <v>MSP-AIR HAND UNIT &amp; HTG COIL-4</v>
          </cell>
        </row>
        <row r="1971">
          <cell r="J1971" t="str">
            <v>14-4354</v>
          </cell>
          <cell r="K1971" t="str">
            <v>MEM-PRO-014-BLD-AHU-4354</v>
          </cell>
          <cell r="L1971" t="str">
            <v>MSP-EXHAUST FAN - RESTROOM</v>
          </cell>
        </row>
        <row r="1972">
          <cell r="J1972" t="str">
            <v>14-4355</v>
          </cell>
          <cell r="K1972" t="str">
            <v>MEM-PRO-014-BLD-AHU-4355</v>
          </cell>
          <cell r="L1972" t="str">
            <v>MSP-PRODUCTION OFFICE FAN COIL UNIT</v>
          </cell>
        </row>
        <row r="1973">
          <cell r="J1973" t="str">
            <v>14-4357</v>
          </cell>
          <cell r="K1973" t="str">
            <v>MEM-PRO-014-BLD-AHU-4357</v>
          </cell>
          <cell r="L1973" t="str">
            <v>MSP-MCC (300) SPRAY DRY AIR HAND UNIT</v>
          </cell>
        </row>
        <row r="1974">
          <cell r="J1974" t="str">
            <v>14-4359</v>
          </cell>
          <cell r="K1974" t="str">
            <v>MEM-PRO-014-BLD-AHU-4359</v>
          </cell>
          <cell r="L1974" t="str">
            <v>MSP-ELEC PRE HEAT COIL</v>
          </cell>
        </row>
        <row r="1975">
          <cell r="J1975" t="str">
            <v>14-4360</v>
          </cell>
          <cell r="K1975" t="str">
            <v>MEM-PRO-014-BLD-AHU-4360</v>
          </cell>
          <cell r="L1975" t="str">
            <v>MSP-CNTLRM/LAB AIR HND UT W/ELC COIL 2-4</v>
          </cell>
        </row>
        <row r="1976">
          <cell r="J1976" t="str">
            <v>14-4362</v>
          </cell>
          <cell r="K1976" t="str">
            <v>MEM-PRO-014-BLD-AHU-4362</v>
          </cell>
          <cell r="L1976" t="str">
            <v>MSP-MCC (200) AIR HANDLING UNIT</v>
          </cell>
        </row>
        <row r="1977">
          <cell r="J1977" t="str">
            <v>14-4366</v>
          </cell>
          <cell r="K1977" t="str">
            <v>MEM-PRO-014-BLD-AHU-4366</v>
          </cell>
          <cell r="L1977" t="str">
            <v>MSP-SUPPLY FAN PACK MAT'L</v>
          </cell>
        </row>
        <row r="1978">
          <cell r="J1978" t="str">
            <v>14-4368</v>
          </cell>
          <cell r="K1978" t="str">
            <v>MEM-PRO-014-BLD-AHU-4368</v>
          </cell>
          <cell r="L1978" t="str">
            <v>MSP-SUPPLY FAN - PACK TOWER</v>
          </cell>
        </row>
        <row r="1979">
          <cell r="J1979" t="str">
            <v>14-4369</v>
          </cell>
          <cell r="K1979" t="str">
            <v>MEM-PRO-014-BLD-AHU-4369</v>
          </cell>
          <cell r="L1979" t="str">
            <v>MSP-SUPPLY FAN PACK TWR (WET PROC)</v>
          </cell>
        </row>
        <row r="1980">
          <cell r="J1980" t="str">
            <v>14-4370</v>
          </cell>
          <cell r="K1980" t="str">
            <v>MEM-PRO-014-BLD-AHU-4370</v>
          </cell>
          <cell r="L1980" t="str">
            <v>MSP-SUPPLY FAN - WET PROCESS</v>
          </cell>
        </row>
        <row r="1981">
          <cell r="J1981" t="str">
            <v>14-4371</v>
          </cell>
          <cell r="K1981" t="str">
            <v>MEM-PRO-014-BLD-AHU-4371</v>
          </cell>
          <cell r="L1981" t="str">
            <v>MSP-SUPPLY FAN - WET PROCESS</v>
          </cell>
        </row>
        <row r="1982">
          <cell r="J1982" t="str">
            <v>14-4372</v>
          </cell>
          <cell r="K1982" t="str">
            <v>MEM-PRO-014-BLD-AHU-4372</v>
          </cell>
          <cell r="L1982" t="str">
            <v>MSP-SUPPLY FAN - PACK TOWER</v>
          </cell>
        </row>
        <row r="1983">
          <cell r="J1983" t="str">
            <v>14-4377</v>
          </cell>
          <cell r="K1983" t="str">
            <v>MEM-PRO-014-BLD-AHU-4377</v>
          </cell>
          <cell r="L1983" t="str">
            <v>MSP-SUPPLY FAN - WET IN (WET PROC)</v>
          </cell>
        </row>
        <row r="1984">
          <cell r="J1984" t="str">
            <v>14-4381</v>
          </cell>
          <cell r="K1984" t="str">
            <v>MEM-PRO-014-BLD-AHU-4381</v>
          </cell>
          <cell r="L1984" t="str">
            <v>MSP-SUPPLY FAN - CIP ROOM</v>
          </cell>
        </row>
        <row r="1985">
          <cell r="J1985" t="str">
            <v>14-4382</v>
          </cell>
          <cell r="K1985" t="str">
            <v>MEM-PRO-014-BLD-AHU-4382</v>
          </cell>
          <cell r="L1985" t="str">
            <v>MSP-EXHAUST FAN - CIP ROOM</v>
          </cell>
        </row>
        <row r="1986">
          <cell r="J1986" t="str">
            <v>14-4385</v>
          </cell>
          <cell r="K1986" t="str">
            <v>MEM-PRO-014-BLD-AHU-4385</v>
          </cell>
          <cell r="L1986" t="str">
            <v>MSP-SUPPLY FAN - WET PROC WALL MNTD FILT</v>
          </cell>
        </row>
        <row r="1987">
          <cell r="J1987" t="str">
            <v>14-4386</v>
          </cell>
          <cell r="K1987" t="str">
            <v>MEM-PRO-014-BLD-AHU-4386</v>
          </cell>
          <cell r="L1987" t="str">
            <v>MSP-SUPPLY FAN - WET PROC WALL MNTD FILT</v>
          </cell>
        </row>
        <row r="1988">
          <cell r="J1988" t="str">
            <v>14-4387</v>
          </cell>
          <cell r="K1988" t="str">
            <v>MEM-PRO-014-BLD-AHU-4387</v>
          </cell>
          <cell r="L1988" t="str">
            <v>MSP-EXH FAN - WET PROC (ROOF MNTD-W)</v>
          </cell>
        </row>
        <row r="1989">
          <cell r="J1989" t="str">
            <v>14-4390</v>
          </cell>
          <cell r="K1989" t="str">
            <v>MEM-PRO-014-BLD-AHU-4390</v>
          </cell>
          <cell r="L1989" t="str">
            <v>MSP-SUPPLY FAN WET PROC (FILTERED-ROOF M</v>
          </cell>
        </row>
        <row r="1990">
          <cell r="J1990" t="str">
            <v>14-4392</v>
          </cell>
          <cell r="K1990" t="str">
            <v>MEM-PRO-014-BLD-AHU-4392</v>
          </cell>
          <cell r="L1990" t="str">
            <v>MSP-EXHAUST FAN</v>
          </cell>
        </row>
        <row r="1991">
          <cell r="J1991" t="str">
            <v>14-4396</v>
          </cell>
          <cell r="K1991" t="str">
            <v>MEM-PRO-014-BLD-AHU-4396</v>
          </cell>
          <cell r="L1991" t="str">
            <v>MSP-SUPPLY FAN - FIBER DRY (FILTERED-ROO</v>
          </cell>
        </row>
        <row r="1992">
          <cell r="J1992" t="str">
            <v>14-4397</v>
          </cell>
          <cell r="K1992" t="str">
            <v>MEM-PRO-014-BLD-AHU-4397</v>
          </cell>
          <cell r="L1992" t="str">
            <v>MSP-EXH FAN - PART COLL (WALL MNTD)</v>
          </cell>
        </row>
        <row r="1993">
          <cell r="J1993" t="str">
            <v>14-4400</v>
          </cell>
          <cell r="K1993" t="str">
            <v>MEM-PRO-014-BLD-AHU-4400</v>
          </cell>
          <cell r="L1993" t="str">
            <v>MSP-EXH FAN - MECH RM (ROOF MNTD CH</v>
          </cell>
        </row>
        <row r="1994">
          <cell r="J1994" t="str">
            <v>14-4401</v>
          </cell>
          <cell r="K1994" t="str">
            <v>MEM-PRO-014-BLD-AHU-4401</v>
          </cell>
          <cell r="L1994" t="str">
            <v>MSP-SUPPLY FAN - CHEM STOR (FILTERED -RO</v>
          </cell>
        </row>
        <row r="1995">
          <cell r="J1995" t="str">
            <v>14-4403</v>
          </cell>
          <cell r="K1995" t="str">
            <v>MEM-PRO-014-BLD-AHU-4403</v>
          </cell>
          <cell r="L1995" t="str">
            <v>MSP-EXH FAN - WET-IN TWR (ROOF MNTD)</v>
          </cell>
        </row>
        <row r="1996">
          <cell r="J1996" t="str">
            <v>14-4404</v>
          </cell>
          <cell r="K1996" t="str">
            <v>MEM-PRO-014-BLD-AHU-4404</v>
          </cell>
          <cell r="L1996" t="str">
            <v>MSP-UNIT HEATER - MECH ROOM</v>
          </cell>
        </row>
        <row r="1997">
          <cell r="J1997" t="str">
            <v>14-4405</v>
          </cell>
          <cell r="K1997" t="str">
            <v>MEM-PRO-014-BLD-AHU-4405</v>
          </cell>
          <cell r="L1997" t="str">
            <v>MSP-UNIT HTR M ROOM</v>
          </cell>
        </row>
        <row r="1998">
          <cell r="J1998" t="str">
            <v>14-4406</v>
          </cell>
          <cell r="K1998" t="str">
            <v>MEM-PRO-014-BLD-AHU-4406</v>
          </cell>
          <cell r="L1998" t="str">
            <v>MSP-ELECTRIC UNIT HEATER</v>
          </cell>
        </row>
        <row r="1999">
          <cell r="J1999" t="str">
            <v>14-4407</v>
          </cell>
          <cell r="K1999" t="str">
            <v>MEM-PRO-014-BLD-AHU-4407</v>
          </cell>
          <cell r="L1999" t="str">
            <v>MSP-UNIT HEATER - PKG MAT'L STOR</v>
          </cell>
        </row>
        <row r="2000">
          <cell r="J2000" t="str">
            <v>14-4408</v>
          </cell>
          <cell r="K2000" t="str">
            <v>MEM-PRO-014-BLD-AHU-4408</v>
          </cell>
          <cell r="L2000" t="str">
            <v>MSP-UNIT HEATER - WET PROCESS</v>
          </cell>
        </row>
        <row r="2001">
          <cell r="J2001" t="str">
            <v>14-4409</v>
          </cell>
          <cell r="K2001" t="str">
            <v>MEM-PRO-014-BLD-AHU-4409</v>
          </cell>
          <cell r="L2001" t="str">
            <v>MSP-UNIT HEATER - WET PROCESS</v>
          </cell>
        </row>
        <row r="2002">
          <cell r="J2002" t="str">
            <v>14-4410</v>
          </cell>
          <cell r="K2002" t="str">
            <v>MEM-PRO-014-BLD-AHU-4410</v>
          </cell>
          <cell r="L2002" t="str">
            <v>MSP-UNIT HEATER - WET PROCESS</v>
          </cell>
        </row>
        <row r="2003">
          <cell r="J2003" t="str">
            <v>14-4411</v>
          </cell>
          <cell r="K2003" t="str">
            <v>MEM-PRO-014-BLD-AHU-4411</v>
          </cell>
          <cell r="L2003" t="str">
            <v>MSP-UNIT HEATER - WET PROCESS</v>
          </cell>
        </row>
        <row r="2004">
          <cell r="J2004" t="str">
            <v>14-4433</v>
          </cell>
          <cell r="K2004" t="str">
            <v>MEM-PRO-014-BLD-AHU-4433</v>
          </cell>
          <cell r="L2004" t="str">
            <v>SPRAY DRY STAIRS SUPPLY FAN</v>
          </cell>
        </row>
        <row r="2005">
          <cell r="J2005" t="str">
            <v>14-4443</v>
          </cell>
          <cell r="K2005" t="str">
            <v>MEM-PRO-014-BLD-AHU-4443</v>
          </cell>
          <cell r="L2005" t="str">
            <v>MSP-PKG'G ROOM AIR HANDLING UNIT</v>
          </cell>
        </row>
        <row r="2006">
          <cell r="J2006" t="str">
            <v>14-4447</v>
          </cell>
          <cell r="K2006" t="str">
            <v>MEM-PRO-014-BLD-AHU-4447</v>
          </cell>
          <cell r="L2006" t="str">
            <v>MSP-UNIT HEATER - WET/DRY REWORK</v>
          </cell>
        </row>
        <row r="2007">
          <cell r="J2007" t="str">
            <v>14-4448</v>
          </cell>
          <cell r="K2007" t="str">
            <v>MEM-PRO-014-BLD-AHU-4448</v>
          </cell>
          <cell r="L2007" t="str">
            <v>MSP-UNIT HEATER - CHEM. MAKE-UP STOR</v>
          </cell>
        </row>
        <row r="2008">
          <cell r="J2008" t="str">
            <v>14-4449</v>
          </cell>
          <cell r="K2008" t="str">
            <v>MEM-PRO-014-BLD-AHU-4449</v>
          </cell>
          <cell r="L2008" t="str">
            <v>MSP-ELECTRIC UNIT HEATER</v>
          </cell>
        </row>
        <row r="2009">
          <cell r="J2009" t="str">
            <v>14-4450</v>
          </cell>
          <cell r="K2009" t="str">
            <v>MEM-PRO-014-BLD-AHU-4450</v>
          </cell>
          <cell r="L2009" t="str">
            <v>MSP-WAREHOUSE AHU WITH INDIRECT BURNER</v>
          </cell>
        </row>
        <row r="2010">
          <cell r="J2010" t="str">
            <v>14-9158</v>
          </cell>
          <cell r="K2010" t="str">
            <v>MEM-PRO-014-BLD-AHU-9158</v>
          </cell>
          <cell r="L2010" t="str">
            <v>MSP-BROMELAIN WALK IN COOLER</v>
          </cell>
        </row>
        <row r="2011">
          <cell r="J2011" t="str">
            <v>14-9162</v>
          </cell>
          <cell r="K2011" t="str">
            <v>MEM-PRO-014-BLD-AHU-9162</v>
          </cell>
          <cell r="L2011" t="str">
            <v>MSP-KIWI PRINTER ROOM UNIT</v>
          </cell>
        </row>
        <row r="2012">
          <cell r="J2012" t="str">
            <v>14-9164</v>
          </cell>
          <cell r="K2012" t="str">
            <v>MEM-PRO-014-BLD-AHU-9164</v>
          </cell>
          <cell r="L2012" t="str">
            <v>LAB- MSP WAREHOUSE BAG CUT ROOM AC</v>
          </cell>
        </row>
        <row r="2013">
          <cell r="J2013" t="str">
            <v>14-7</v>
          </cell>
          <cell r="K2013" t="str">
            <v>MEM-PRO-014-BLD-HOI-0007</v>
          </cell>
          <cell r="L2013" t="str">
            <v>MSP-HOISTS, ELEVATORS, LIFTS, CRANES, DA</v>
          </cell>
        </row>
        <row r="2014">
          <cell r="J2014" t="str">
            <v>14-2318</v>
          </cell>
          <cell r="K2014" t="str">
            <v>MEM-PRO-014-BLD-HOI-2318</v>
          </cell>
          <cell r="L2014" t="str">
            <v>MSP-7600 SHARPLES 10-TON HOIST</v>
          </cell>
        </row>
        <row r="2015">
          <cell r="J2015" t="str">
            <v>14-2319</v>
          </cell>
          <cell r="K2015" t="str">
            <v>MEM-PRO-014-BLD-HOI-2319</v>
          </cell>
          <cell r="L2015" t="str">
            <v>MSP-7600 SHARPLES MOTOR 2-TON HOIST</v>
          </cell>
        </row>
        <row r="2016">
          <cell r="J2016" t="str">
            <v>14-3952</v>
          </cell>
          <cell r="K2016" t="str">
            <v>MEM-PRO-014-BLD-HOI-3952</v>
          </cell>
          <cell r="L2016" t="str">
            <v>MSP-CENTRIFUGE 5-TON ELEC WIREROPE HOIST</v>
          </cell>
        </row>
        <row r="2017">
          <cell r="J2017" t="str">
            <v>14-3953</v>
          </cell>
          <cell r="K2017" t="str">
            <v>MEM-PRO-014-BLD-HOI-3953</v>
          </cell>
          <cell r="L2017" t="str">
            <v>MSP-WASHING CENT 5 TON HOIST</v>
          </cell>
        </row>
        <row r="2018">
          <cell r="J2018" t="str">
            <v>14-4071</v>
          </cell>
          <cell r="K2018" t="str">
            <v>MEM-PRO-014-BLD-HOI-4071</v>
          </cell>
          <cell r="L2018" t="str">
            <v>MSP-TOWER ELEVATOR-CAGE MANLIFT</v>
          </cell>
        </row>
        <row r="2019">
          <cell r="J2019" t="str">
            <v>14-4760</v>
          </cell>
          <cell r="K2019" t="str">
            <v>MEM-PRO-014-BLD-HOI-4760</v>
          </cell>
          <cell r="L2019" t="str">
            <v>MSP-S.D.TOWER WEST EXH FAN 3-TON HOIST</v>
          </cell>
        </row>
        <row r="2020">
          <cell r="J2020" t="str">
            <v>14-4761</v>
          </cell>
          <cell r="K2020" t="str">
            <v>MEM-PRO-014-BLD-HOI-4761</v>
          </cell>
          <cell r="L2020" t="str">
            <v>MSP-GRD FLAKE TOWER (WET-IN) 2-TON HOIST</v>
          </cell>
        </row>
        <row r="2021">
          <cell r="J2021" t="str">
            <v>14-4762</v>
          </cell>
          <cell r="K2021" t="str">
            <v>MEM-PRO-014-BLD-HOI-4762</v>
          </cell>
          <cell r="L2021" t="str">
            <v>MSP-PLT 90 PACKING TOWER 2-TON HOIST</v>
          </cell>
        </row>
        <row r="2022">
          <cell r="J2022" t="str">
            <v>14-4763</v>
          </cell>
          <cell r="K2022" t="str">
            <v>MEM-PRO-014-BLD-HOI-4763</v>
          </cell>
          <cell r="L2022" t="str">
            <v>MSP-PLT 90 COMPRESSOR RM 2-TON HOIST#825</v>
          </cell>
        </row>
        <row r="2023">
          <cell r="J2023" t="str">
            <v>14-4764</v>
          </cell>
          <cell r="K2023" t="str">
            <v>MEM-PRO-014-BLD-HOI-4764</v>
          </cell>
          <cell r="L2023" t="str">
            <v>MSP-FLAKE GRIND TOWER  - 2-TON HOIST</v>
          </cell>
        </row>
        <row r="2024">
          <cell r="J2024" t="str">
            <v>14-9021</v>
          </cell>
          <cell r="K2024" t="str">
            <v>MEM-PRO-014-BLD-OFF-9021</v>
          </cell>
          <cell r="L2024" t="str">
            <v>MSP OPERATOR CONTROL ROOM</v>
          </cell>
        </row>
        <row r="2025">
          <cell r="J2025" t="str">
            <v>14-3351</v>
          </cell>
          <cell r="K2025" t="str">
            <v>MEM-PRO-014-BLD-PPA-3351</v>
          </cell>
          <cell r="L2025" t="str">
            <v>MSP-CENTRIFUGE HOPPERS SWITCH STATION</v>
          </cell>
        </row>
        <row r="2026">
          <cell r="J2026" t="str">
            <v>14-3488</v>
          </cell>
          <cell r="K2026" t="str">
            <v>MEM-PRO-014-BLD-PPA-3488</v>
          </cell>
          <cell r="L2026" t="str">
            <v>MSP-ENZYME MAKE-UP TABLE</v>
          </cell>
        </row>
        <row r="2027">
          <cell r="J2027" t="str">
            <v>14-3549</v>
          </cell>
          <cell r="K2027" t="str">
            <v>MEM-PRO-014-BLD-PPA-3549</v>
          </cell>
          <cell r="L2027" t="str">
            <v>MSP-STORAGE LOCKER</v>
          </cell>
        </row>
        <row r="2028">
          <cell r="J2028" t="str">
            <v>14-4750</v>
          </cell>
          <cell r="K2028" t="str">
            <v>MEM-PRO-014-BLD-PPA-4750</v>
          </cell>
          <cell r="L2028" t="str">
            <v>MSP-SWITCH PANEL PT 3000</v>
          </cell>
        </row>
        <row r="2029">
          <cell r="J2029" t="str">
            <v>14-4767</v>
          </cell>
          <cell r="K2029" t="str">
            <v>MEM-PRO-014-BLD-PPA-4767</v>
          </cell>
          <cell r="L2029" t="str">
            <v>MSP-SWITCH STATION</v>
          </cell>
        </row>
        <row r="2030">
          <cell r="J2030" t="str">
            <v>14-8665</v>
          </cell>
          <cell r="K2030" t="str">
            <v>MEM-PRO-014-BLD-PPA-8665</v>
          </cell>
          <cell r="L2030" t="str">
            <v>MSP-POLYMER DUMP STATION</v>
          </cell>
        </row>
        <row r="2031">
          <cell r="J2031" t="str">
            <v>14-3335</v>
          </cell>
          <cell r="K2031" t="str">
            <v>MEM-PRO-014-CHL-CCS-3335</v>
          </cell>
          <cell r="L2031" t="str">
            <v>MSP-E. CHILL TANK AGITATOR</v>
          </cell>
        </row>
        <row r="2032">
          <cell r="J2032" t="str">
            <v>14-3336</v>
          </cell>
          <cell r="K2032" t="str">
            <v>MEM-PRO-014-CHL-CCS-3336</v>
          </cell>
          <cell r="L2032" t="str">
            <v>MSP-EAST CHILL TANK</v>
          </cell>
        </row>
        <row r="2033">
          <cell r="J2033" t="str">
            <v>14-3348</v>
          </cell>
          <cell r="K2033" t="str">
            <v>MEM-PRO-014-CHL-CCS-3348</v>
          </cell>
          <cell r="L2033" t="str">
            <v>MSP-W. CHILL TANK AGITATOR</v>
          </cell>
        </row>
        <row r="2034">
          <cell r="J2034" t="str">
            <v>14-3349</v>
          </cell>
          <cell r="K2034" t="str">
            <v>MEM-PRO-014-CHL-CCS-3349</v>
          </cell>
          <cell r="L2034" t="str">
            <v>MSP-WEST CHILL TANK</v>
          </cell>
        </row>
        <row r="2035">
          <cell r="J2035" t="str">
            <v>14-4068</v>
          </cell>
          <cell r="K2035" t="str">
            <v>MEM-PRO-014-CHL-CCS-4068</v>
          </cell>
          <cell r="L2035" t="str">
            <v>MSP- PROCESS WTR FV TO CHILL TANK 4-WAY</v>
          </cell>
        </row>
        <row r="2036">
          <cell r="J2036" t="str">
            <v>14-3325</v>
          </cell>
          <cell r="K2036" t="str">
            <v>MEM-PRO-014-CHL-CUC-3325</v>
          </cell>
          <cell r="L2036" t="str">
            <v>MSP-CURD TO WELL WATER TRIPLE TUBE #5</v>
          </cell>
        </row>
        <row r="2037">
          <cell r="J2037" t="str">
            <v>14-3327</v>
          </cell>
          <cell r="K2037" t="str">
            <v>MEM-PRO-014-CHL-CUC-3327</v>
          </cell>
          <cell r="L2037" t="str">
            <v>MSP-CURD TO CHILLED WATER TRIPLE TUBE #6</v>
          </cell>
        </row>
        <row r="2038">
          <cell r="J2038" t="str">
            <v>14-3340</v>
          </cell>
          <cell r="K2038" t="str">
            <v>MEM-PRO-014-CHL-CUC-3340</v>
          </cell>
          <cell r="L2038" t="str">
            <v>MSP-CURD TO WELL WATER TRIPLE TUBE #1</v>
          </cell>
        </row>
        <row r="2039">
          <cell r="J2039" t="str">
            <v>14-3342</v>
          </cell>
          <cell r="K2039" t="str">
            <v>MEM-PRO-014-CHL-CUC-3342</v>
          </cell>
          <cell r="L2039" t="str">
            <v>MSP-CURD TO CHILLED WATER TRIPLE TUBE #2</v>
          </cell>
        </row>
        <row r="2040">
          <cell r="J2040" t="str">
            <v>14-3346</v>
          </cell>
          <cell r="K2040" t="str">
            <v>MEM-PRO-014-CHL-CUC-3346</v>
          </cell>
          <cell r="L2040" t="str">
            <v>MSP- CHILL TK SELECTING 4-WAY FLOW VALVE</v>
          </cell>
        </row>
        <row r="2041">
          <cell r="J2041" t="str">
            <v>14-4064</v>
          </cell>
          <cell r="K2041" t="str">
            <v>MEM-PRO-014-CHL-CUC-4064</v>
          </cell>
          <cell r="L2041" t="str">
            <v>MSP-CURD TO WELL WATER TRIPLE TUBE #3</v>
          </cell>
        </row>
        <row r="2042">
          <cell r="J2042" t="str">
            <v>14-4066</v>
          </cell>
          <cell r="K2042" t="str">
            <v>MEM-PRO-014-CHL-CUC-4066</v>
          </cell>
          <cell r="L2042" t="str">
            <v>MSP-CURD TO CHILLED WATER TRIPLE TUBE #4</v>
          </cell>
        </row>
        <row r="2043">
          <cell r="J2043" t="str">
            <v>14-4079</v>
          </cell>
          <cell r="K2043" t="str">
            <v>MEM-PRO-014-CHL-CUC-4079</v>
          </cell>
          <cell r="L2043" t="str">
            <v>MSP-CURD TO WELL WATER TRIPLE TUBE #7</v>
          </cell>
        </row>
        <row r="2044">
          <cell r="J2044" t="str">
            <v>14-4084</v>
          </cell>
          <cell r="K2044" t="str">
            <v>MEM-PRO-014-CHL-CUC-4084</v>
          </cell>
          <cell r="L2044" t="str">
            <v>MSP-CURD TO CHILLED WATER TRIPLE TUBE #8</v>
          </cell>
        </row>
        <row r="2045">
          <cell r="J2045" t="str">
            <v>14-2269</v>
          </cell>
          <cell r="K2045" t="str">
            <v>MEM-PRO-014-CIP-CAC-2269</v>
          </cell>
          <cell r="L2045" t="str">
            <v>MSP-CIP OR FEED TO #4 DETRASHER FV</v>
          </cell>
        </row>
        <row r="2046">
          <cell r="J2046" t="str">
            <v>14-2302</v>
          </cell>
          <cell r="K2046" t="str">
            <v>MEM-PRO-014-CIP-CAC-2302</v>
          </cell>
          <cell r="L2046" t="str">
            <v>MSP-CIP FV TO #4 &amp; #5 SHARP CHUTES</v>
          </cell>
        </row>
        <row r="2047">
          <cell r="J2047" t="str">
            <v>14-2303</v>
          </cell>
          <cell r="K2047" t="str">
            <v>MEM-PRO-014-CIP-CAC-2303</v>
          </cell>
          <cell r="L2047" t="str">
            <v>MSP-CIP FV TO #4 SHARPLE LIQUOR CHUTE</v>
          </cell>
        </row>
        <row r="2048">
          <cell r="J2048" t="str">
            <v>14-2304</v>
          </cell>
          <cell r="K2048" t="str">
            <v>MEM-PRO-014-CIP-CAC-2304</v>
          </cell>
          <cell r="L2048" t="str">
            <v>MSP-CIP FV TO #4 SHARPLE SLUDGE CHUTE</v>
          </cell>
        </row>
        <row r="2049">
          <cell r="J2049" t="str">
            <v>14-2305</v>
          </cell>
          <cell r="K2049" t="str">
            <v>MEM-PRO-014-CIP-CAC-2305</v>
          </cell>
          <cell r="L2049" t="str">
            <v>MSP-CIP FV TO #5 SHARPLE LIQUOR CHUTE</v>
          </cell>
        </row>
        <row r="2050">
          <cell r="J2050" t="str">
            <v>14-2306</v>
          </cell>
          <cell r="K2050" t="str">
            <v>MEM-PRO-014-CIP-CAC-2306</v>
          </cell>
          <cell r="L2050" t="str">
            <v>MSP-CIP FV TO #5 SHARPLE SLUDGE CHUTE</v>
          </cell>
        </row>
        <row r="2051">
          <cell r="J2051" t="str">
            <v>14-2324</v>
          </cell>
          <cell r="K2051" t="str">
            <v>MEM-PRO-014-CIP-CAC-2324</v>
          </cell>
          <cell r="L2051" t="str">
            <v>MSP-2ND EXT RESLRY POT CIP RTRN DVRT VLV</v>
          </cell>
        </row>
        <row r="2052">
          <cell r="J2052" t="str">
            <v>14-2325</v>
          </cell>
          <cell r="K2052" t="str">
            <v>MEM-PRO-014-CIP-CAC-2325</v>
          </cell>
          <cell r="L2052" t="str">
            <v>MSP-2ND EXT RSLRY POT CIP RTRN/DRAIN VLV</v>
          </cell>
        </row>
        <row r="2053">
          <cell r="J2053" t="str">
            <v>14-2384</v>
          </cell>
          <cell r="K2053" t="str">
            <v>MEM-PRO-014-CIP-CAC-2384</v>
          </cell>
          <cell r="L2053" t="str">
            <v>MSP-CIP FLOW VLV TO 2ND EXT. RESLUR POT</v>
          </cell>
        </row>
        <row r="2054">
          <cell r="J2054" t="str">
            <v>14-3022</v>
          </cell>
          <cell r="K2054" t="str">
            <v>MEM-PRO-014-CIP-CAC-3022</v>
          </cell>
          <cell r="L2054" t="str">
            <v>MSP-CIP RETURN-3-WAY FLOW VALVE</v>
          </cell>
        </row>
        <row r="2055">
          <cell r="J2055" t="str">
            <v>14-3057</v>
          </cell>
          <cell r="K2055" t="str">
            <v>MEM-PRO-014-CIP-CAC-3057</v>
          </cell>
          <cell r="L2055" t="str">
            <v>MSP-CIP SUPPLY FLOW VALVE 3"BF VALVE</v>
          </cell>
        </row>
        <row r="2056">
          <cell r="J2056" t="str">
            <v>14-3345</v>
          </cell>
          <cell r="K2056" t="str">
            <v>MEM-PRO-014-CIP-CAC-3345</v>
          </cell>
          <cell r="L2056" t="str">
            <v>MSP-CURD TRIPLE TUBE CIP RETURN VALVE</v>
          </cell>
        </row>
        <row r="2057">
          <cell r="J2057" t="str">
            <v>14-4005</v>
          </cell>
          <cell r="K2057" t="str">
            <v>MEM-PRO-014-CIP-CAC-4005</v>
          </cell>
          <cell r="L2057" t="str">
            <v>MSP-S SANITIZER METER PUMP</v>
          </cell>
        </row>
        <row r="2058">
          <cell r="J2058" t="str">
            <v>14-4006</v>
          </cell>
          <cell r="K2058" t="str">
            <v>MEM-PRO-014-CIP-CAC-4006</v>
          </cell>
          <cell r="L2058" t="str">
            <v>MSP-CIP RETURN DUMP VLV FROM 2ND/3RD EXT</v>
          </cell>
        </row>
        <row r="2059">
          <cell r="J2059" t="str">
            <v>14-4027</v>
          </cell>
          <cell r="K2059" t="str">
            <v>MEM-PRO-014-CIP-CAC-4027</v>
          </cell>
          <cell r="L2059" t="str">
            <v>MSP-CIP RINSE TANK FLOW VALVE TO 4027</v>
          </cell>
        </row>
        <row r="2060">
          <cell r="J2060" t="str">
            <v>14-4028</v>
          </cell>
          <cell r="K2060" t="str">
            <v>MEM-PRO-014-CIP-CAC-4028</v>
          </cell>
          <cell r="L2060" t="str">
            <v>MSP-CIP RINSE TANK FLOW VALVE TO 4028</v>
          </cell>
        </row>
        <row r="2061">
          <cell r="J2061" t="str">
            <v>14-4029</v>
          </cell>
          <cell r="K2061" t="str">
            <v>MEM-PRO-014-CIP-CAC-4029</v>
          </cell>
          <cell r="L2061" t="str">
            <v>MSP-CIP SUPPLY FEED PUMP TO WET IN TUBE</v>
          </cell>
        </row>
        <row r="2062">
          <cell r="J2062" t="str">
            <v>14-4030</v>
          </cell>
          <cell r="K2062" t="str">
            <v>MEM-PRO-014-CIP-CAC-4030</v>
          </cell>
          <cell r="L2062" t="str">
            <v>MSP-CIP SUPPLY FEED PUMP TO PREC. TANK</v>
          </cell>
        </row>
        <row r="2063">
          <cell r="J2063" t="str">
            <v>14-4045</v>
          </cell>
          <cell r="K2063" t="str">
            <v>MEM-PRO-014-CIP-CAC-4045</v>
          </cell>
          <cell r="L2063" t="str">
            <v>MSP-CIP RET FROM WASTE WTR 3-WAY FV</v>
          </cell>
        </row>
        <row r="2064">
          <cell r="J2064" t="str">
            <v>14-4654</v>
          </cell>
          <cell r="K2064" t="str">
            <v>MEM-PRO-014-CIP-CAC-4654</v>
          </cell>
          <cell r="L2064" t="str">
            <v>MSP-CHILL TK CIP 3-WAY FV TANKS/DRAIN</v>
          </cell>
        </row>
        <row r="2065">
          <cell r="J2065" t="str">
            <v>14-4040</v>
          </cell>
          <cell r="K2065" t="str">
            <v>MEM-PRO-014-CIP-DAC-4040</v>
          </cell>
          <cell r="L2065" t="str">
            <v>MSP-N SANITIZER METER PUMP</v>
          </cell>
        </row>
        <row r="2066">
          <cell r="J2066" t="str">
            <v>14-4050</v>
          </cell>
          <cell r="K2066" t="str">
            <v>MEM-PRO-014-CIP-DAC-4050</v>
          </cell>
          <cell r="L2066" t="str">
            <v>MSP-CIP SUPPLY PUMP TO DRYER #1</v>
          </cell>
        </row>
        <row r="2067">
          <cell r="J2067" t="str">
            <v>14-4051</v>
          </cell>
          <cell r="K2067" t="str">
            <v>MEM-PRO-014-CIP-DAC-4051</v>
          </cell>
          <cell r="L2067" t="str">
            <v>MSP-CIP SUPPLY PUMP TO DRYER #2</v>
          </cell>
        </row>
        <row r="2068">
          <cell r="J2068" t="str">
            <v>14-4052</v>
          </cell>
          <cell r="K2068" t="str">
            <v>MEM-PRO-014-CIP-DAC-4052</v>
          </cell>
          <cell r="L2068" t="str">
            <v>MSP-DRYER CIP RETURN 3-WAY VALVE #1</v>
          </cell>
        </row>
        <row r="2069">
          <cell r="J2069" t="str">
            <v>14-4705</v>
          </cell>
          <cell r="K2069" t="str">
            <v>MEM-PRO-014-CIP-DAC-4705</v>
          </cell>
          <cell r="L2069" t="str">
            <v>MSP-CAUSTIC ADJ TANK CIP 3-WAY VALVE</v>
          </cell>
        </row>
        <row r="2070">
          <cell r="J2070" t="str">
            <v>14-5563</v>
          </cell>
          <cell r="K2070" t="str">
            <v>MEM-PRO-014-CIP-DAC-5563</v>
          </cell>
          <cell r="L2070" t="str">
            <v>MSP-CIP TO STARCH SURGE BIN FLOW METER</v>
          </cell>
        </row>
        <row r="2071">
          <cell r="J2071" t="str">
            <v>14-9192</v>
          </cell>
          <cell r="K2071" t="str">
            <v>MEM-PRO-014-CIP-DAC-9192</v>
          </cell>
          <cell r="L2071" t="str">
            <v>MSP-DRYER NOZZLE CIP RETURN PRV</v>
          </cell>
        </row>
        <row r="2072">
          <cell r="J2072" t="str">
            <v>14-3411</v>
          </cell>
          <cell r="K2072" t="str">
            <v>MEM-PRO-014-CIP-SAC-3411</v>
          </cell>
          <cell r="L2072" t="str">
            <v>MSP-CIP RETURN 3-WAY FLOW VALVE</v>
          </cell>
        </row>
        <row r="2073">
          <cell r="J2073" t="str">
            <v>14-3412</v>
          </cell>
          <cell r="K2073" t="str">
            <v>MEM-PRO-014-CIP-SAC-3412</v>
          </cell>
          <cell r="L2073" t="str">
            <v>MSP-3-WAY W/AUTOMAX CIP DIV TO POLY TK</v>
          </cell>
        </row>
        <row r="2074">
          <cell r="J2074" t="str">
            <v>14-3413</v>
          </cell>
          <cell r="K2074" t="str">
            <v>MEM-PRO-014-CIP-SAC-3413</v>
          </cell>
          <cell r="L2074" t="str">
            <v>MSP-3-WAY W/AUTOMAX CIP DIV TO POLY TK</v>
          </cell>
        </row>
        <row r="2075">
          <cell r="J2075" t="str">
            <v>14-3414</v>
          </cell>
          <cell r="K2075" t="str">
            <v>MEM-PRO-014-CIP-SAC-3414</v>
          </cell>
          <cell r="L2075" t="str">
            <v>MSP-3-WAY W/AUTOMAX CIP DIV TO POLY TK</v>
          </cell>
        </row>
        <row r="2076">
          <cell r="J2076" t="str">
            <v>14-4001</v>
          </cell>
          <cell r="K2076" t="str">
            <v>MEM-PRO-014-CIP-SAC-4001</v>
          </cell>
          <cell r="L2076" t="str">
            <v>MSP-PW TO CIP RNSE/CAUSTIC TNK BLCK VLV</v>
          </cell>
        </row>
        <row r="2077">
          <cell r="J2077" t="str">
            <v>14-4002</v>
          </cell>
          <cell r="K2077" t="str">
            <v>MEM-PRO-014-CIP-SAC-4002</v>
          </cell>
          <cell r="L2077" t="str">
            <v>MSP-PW TO CIP RNSE/CAUSTIC TNK 3-WAY VLV</v>
          </cell>
        </row>
        <row r="2078">
          <cell r="J2078" t="str">
            <v>14-4003</v>
          </cell>
          <cell r="K2078" t="str">
            <v>MEM-PRO-014-CIP-SAC-4003</v>
          </cell>
          <cell r="L2078" t="str">
            <v>MSP-CIP RINSE TANK</v>
          </cell>
        </row>
        <row r="2079">
          <cell r="J2079" t="str">
            <v>14-4007</v>
          </cell>
          <cell r="K2079" t="str">
            <v>MEM-PRO-014-CIP-SAC-4007</v>
          </cell>
          <cell r="L2079" t="str">
            <v>MSP-CIP WATER RINSE TANK HEATER PUMP</v>
          </cell>
        </row>
        <row r="2080">
          <cell r="J2080" t="str">
            <v>14-4008</v>
          </cell>
          <cell r="K2080" t="str">
            <v>MEM-PRO-014-CIP-SAC-4008</v>
          </cell>
          <cell r="L2080" t="str">
            <v>MSP-HYDROHEATER-CIP WATER TANK</v>
          </cell>
        </row>
        <row r="2081">
          <cell r="J2081" t="str">
            <v>14-4014</v>
          </cell>
          <cell r="K2081" t="str">
            <v>MEM-PRO-014-CIP-SAC-4014</v>
          </cell>
          <cell r="L2081" t="str">
            <v>MSP-CIP CAUSIC TANK</v>
          </cell>
        </row>
        <row r="2082">
          <cell r="J2082" t="str">
            <v>14-4016</v>
          </cell>
          <cell r="K2082" t="str">
            <v>MEM-PRO-014-CIP-SAC-4016</v>
          </cell>
          <cell r="L2082" t="str">
            <v>MSP-CIP CAUSTIC TANK VALVE</v>
          </cell>
        </row>
        <row r="2083">
          <cell r="J2083" t="str">
            <v>14-4019</v>
          </cell>
          <cell r="K2083" t="str">
            <v>MEM-PRO-014-CIP-SAC-4019</v>
          </cell>
          <cell r="L2083" t="str">
            <v>MSP-CIP CAUSTIC HEATER PUMP</v>
          </cell>
        </row>
        <row r="2084">
          <cell r="J2084" t="str">
            <v>14-4020</v>
          </cell>
          <cell r="K2084" t="str">
            <v>MEM-PRO-014-CIP-SAC-4020</v>
          </cell>
          <cell r="L2084" t="str">
            <v>MSP-CIP CAUSTIC TANK HYDROHEATER #2</v>
          </cell>
        </row>
        <row r="2085">
          <cell r="J2085" t="str">
            <v>14-4055</v>
          </cell>
          <cell r="K2085" t="str">
            <v>MEM-PRO-014-CIP-SAC-4055</v>
          </cell>
          <cell r="L2085" t="str">
            <v>MSP-CIP RETURN STRAINER</v>
          </cell>
        </row>
        <row r="2086">
          <cell r="J2086" t="str">
            <v>14-4724</v>
          </cell>
          <cell r="K2086" t="str">
            <v>MEM-PRO-014-CIP-SAC-4724</v>
          </cell>
          <cell r="L2086" t="str">
            <v>MSP-CIP TO STARCH/PAST. TANK FV</v>
          </cell>
        </row>
        <row r="2087">
          <cell r="J2087" t="str">
            <v>14-4725</v>
          </cell>
          <cell r="K2087" t="str">
            <v>MEM-PRO-014-CIP-SAC-4725</v>
          </cell>
          <cell r="L2087" t="str">
            <v>MSP-CIP TO CAUSTIC ADJUST TANK</v>
          </cell>
        </row>
        <row r="2088">
          <cell r="J2088" t="str">
            <v>14-4755</v>
          </cell>
          <cell r="K2088" t="str">
            <v>MEM-PRO-014-CIP-SAC-4755</v>
          </cell>
          <cell r="L2088" t="str">
            <v>MSP-CIP RTRN PMP FRM CSTIC ADJUST/STARCH</v>
          </cell>
        </row>
        <row r="2089">
          <cell r="J2089" t="str">
            <v>14-9204</v>
          </cell>
          <cell r="K2089" t="str">
            <v>MEM-PRO-014-CIP-SAC-9204</v>
          </cell>
          <cell r="L2089" t="str">
            <v>MSP-SANITIZER UNLOADING HOSE</v>
          </cell>
        </row>
        <row r="2090">
          <cell r="J2090" t="str">
            <v>14-4003</v>
          </cell>
          <cell r="K2090" t="str">
            <v>MEM-PRO-014-CIP-TAC-4003</v>
          </cell>
          <cell r="L2090" t="str">
            <v>MSP-CIP RINSE TANK</v>
          </cell>
        </row>
        <row r="2091">
          <cell r="J2091" t="str">
            <v>14-4014</v>
          </cell>
          <cell r="K2091" t="str">
            <v>MEM-PRO-014-CIP-TAC-4014</v>
          </cell>
          <cell r="L2091" t="str">
            <v>MSP-CIP CAUSIC TANK</v>
          </cell>
        </row>
        <row r="2092">
          <cell r="J2092" t="str">
            <v>14-3296</v>
          </cell>
          <cell r="K2092" t="str">
            <v>MEM-PRO-014-CON-CON-3296</v>
          </cell>
          <cell r="L2092" t="str">
            <v>MSP-#8 CONCENTRATION CENTRIFUGE</v>
          </cell>
        </row>
        <row r="2093">
          <cell r="J2093" t="str">
            <v>14-3297</v>
          </cell>
          <cell r="K2093" t="str">
            <v>MEM-PRO-014-CON-CON-3297</v>
          </cell>
          <cell r="L2093" t="str">
            <v>MSP-#8 CENTRIFUGE SLUDGE PUMP</v>
          </cell>
        </row>
        <row r="2094">
          <cell r="J2094" t="str">
            <v>14-3304</v>
          </cell>
          <cell r="K2094" t="str">
            <v>MEM-PRO-014-CON-CON-3304</v>
          </cell>
          <cell r="L2094" t="str">
            <v>MSP-#6 CONCENTRATION CENTRIFUGE</v>
          </cell>
        </row>
        <row r="2095">
          <cell r="J2095" t="str">
            <v>14-3319</v>
          </cell>
          <cell r="K2095" t="str">
            <v>MEM-PRO-014-CON-CON-3319</v>
          </cell>
          <cell r="L2095" t="str">
            <v>MSP-#6 CENTRIFUGE CONC SLUDGE PUMP</v>
          </cell>
        </row>
        <row r="2096">
          <cell r="J2096" t="str">
            <v>14-3320</v>
          </cell>
          <cell r="K2096" t="str">
            <v>MEM-PRO-014-CON-CON-3320</v>
          </cell>
          <cell r="L2096" t="str">
            <v>MSP-#7 CONCENTRATION CENTRIFUGE</v>
          </cell>
        </row>
        <row r="2097">
          <cell r="J2097" t="str">
            <v>14-3321</v>
          </cell>
          <cell r="K2097" t="str">
            <v>MEM-PRO-014-CON-CON-3321</v>
          </cell>
          <cell r="L2097" t="str">
            <v>MSP-#7 CENTRIFUGE SLUDGE PUMP</v>
          </cell>
        </row>
        <row r="2098">
          <cell r="J2098" t="str">
            <v>14-3875</v>
          </cell>
          <cell r="K2098" t="str">
            <v>MEM-PRO-014-CON-CON-3875</v>
          </cell>
          <cell r="L2098" t="str">
            <v>MSP-PROC WTR TO #6 SHARP SLUDGE CHUTE</v>
          </cell>
        </row>
        <row r="2099">
          <cell r="J2099" t="str">
            <v>14-4085</v>
          </cell>
          <cell r="K2099" t="str">
            <v>MEM-PRO-014-CON-CON-4085</v>
          </cell>
          <cell r="L2099" t="str">
            <v>MSP-#9 CONCENTRATION CENTRIFUGE</v>
          </cell>
        </row>
        <row r="2100">
          <cell r="J2100" t="str">
            <v>14-4092</v>
          </cell>
          <cell r="K2100" t="str">
            <v>MEM-PRO-014-CON-CON-4092</v>
          </cell>
          <cell r="L2100" t="str">
            <v>MSP-#9 CENTRIFUGE SLUDGE PUMP</v>
          </cell>
        </row>
        <row r="2101">
          <cell r="J2101" t="str">
            <v>14-2183</v>
          </cell>
          <cell r="K2101" t="str">
            <v>MEM-PRO-014-CON-CRE-2183</v>
          </cell>
          <cell r="L2101" t="str">
            <v>MSP-BIRDIE SURGE POT</v>
          </cell>
        </row>
        <row r="2102">
          <cell r="J2102" t="str">
            <v>14-2184</v>
          </cell>
          <cell r="K2102" t="str">
            <v>MEM-PRO-014-CON-CRE-2184</v>
          </cell>
          <cell r="L2102" t="str">
            <v>MSP-WET GRINDER FEED PUMP</v>
          </cell>
        </row>
        <row r="2103">
          <cell r="J2103" t="str">
            <v>14-3004</v>
          </cell>
          <cell r="K2103" t="str">
            <v>MEM-PRO-014-CON-CRE-3004</v>
          </cell>
          <cell r="L2103" t="str">
            <v>MSP-WASHING CENT UNDERFLOW PUMP TO CONC</v>
          </cell>
        </row>
        <row r="2104">
          <cell r="J2104" t="str">
            <v>14-3333</v>
          </cell>
          <cell r="K2104" t="str">
            <v>MEM-PRO-014-CON-CRE-3333</v>
          </cell>
          <cell r="L2104" t="str">
            <v>MSP-#3 CURD POT PUMP</v>
          </cell>
        </row>
        <row r="2105">
          <cell r="J2105" t="str">
            <v>14-3344</v>
          </cell>
          <cell r="K2105" t="str">
            <v>MEM-PRO-014-CON-CRE-3344</v>
          </cell>
          <cell r="L2105" t="str">
            <v>MSP-#2 CURD POT PUMP</v>
          </cell>
        </row>
        <row r="2106">
          <cell r="J2106" t="str">
            <v>14-3363</v>
          </cell>
          <cell r="K2106" t="str">
            <v>MEM-PRO-014-CON-CRE-3363</v>
          </cell>
          <cell r="L2106" t="str">
            <v>MSP-#3 CURD POT GRINDER</v>
          </cell>
        </row>
        <row r="2107">
          <cell r="J2107" t="str">
            <v>14-4060</v>
          </cell>
          <cell r="K2107" t="str">
            <v>MEM-PRO-014-CON-CRE-4060</v>
          </cell>
          <cell r="L2107" t="str">
            <v>MSP-#1 CURD POT PUMP</v>
          </cell>
        </row>
        <row r="2108">
          <cell r="J2108" t="str">
            <v>14-4072</v>
          </cell>
          <cell r="K2108" t="str">
            <v>MEM-PRO-014-CON-CRE-4072</v>
          </cell>
          <cell r="L2108" t="str">
            <v>MSP-#2 CURD POT GRINDER</v>
          </cell>
        </row>
        <row r="2109">
          <cell r="J2109" t="str">
            <v>14-4073</v>
          </cell>
          <cell r="K2109" t="str">
            <v>MEM-PRO-014-CON-CRE-4073</v>
          </cell>
          <cell r="L2109" t="str">
            <v>MSP-#1 CURD POT GRINDER</v>
          </cell>
        </row>
        <row r="2110">
          <cell r="J2110" t="str">
            <v>14-4074</v>
          </cell>
          <cell r="K2110" t="str">
            <v>MEM-PRO-014-CON-CRE-4074</v>
          </cell>
          <cell r="L2110" t="str">
            <v>MSP-#3 CURD POT</v>
          </cell>
        </row>
        <row r="2111">
          <cell r="J2111" t="str">
            <v>14-4075</v>
          </cell>
          <cell r="K2111" t="str">
            <v>MEM-PRO-014-CON-CRE-4075</v>
          </cell>
          <cell r="L2111" t="str">
            <v>MSP-#2 CURD POT</v>
          </cell>
        </row>
        <row r="2112">
          <cell r="J2112" t="str">
            <v>14-4076</v>
          </cell>
          <cell r="K2112" t="str">
            <v>MEM-PRO-014-CON-CRE-4076</v>
          </cell>
          <cell r="L2112" t="str">
            <v>MSP-#1 CURD POT</v>
          </cell>
        </row>
        <row r="2113">
          <cell r="J2113" t="str">
            <v>14-4095</v>
          </cell>
          <cell r="K2113" t="str">
            <v>MEM-PRO-014-CON-CRE-4095</v>
          </cell>
          <cell r="L2113" t="str">
            <v>MSP-#4 CURD POT GRINDER</v>
          </cell>
        </row>
        <row r="2114">
          <cell r="J2114" t="str">
            <v>14-4097</v>
          </cell>
          <cell r="K2114" t="str">
            <v>MEM-PRO-014-CON-CRE-4097</v>
          </cell>
          <cell r="L2114" t="str">
            <v>MSP-#4 CURD POT</v>
          </cell>
        </row>
        <row r="2115">
          <cell r="J2115" t="str">
            <v>14-4098</v>
          </cell>
          <cell r="K2115" t="str">
            <v>MEM-PRO-014-CON-CRE-4098</v>
          </cell>
          <cell r="L2115" t="str">
            <v>MSP-#4 CURD POT PUMP</v>
          </cell>
        </row>
        <row r="2116">
          <cell r="J2116" t="str">
            <v>14-3237</v>
          </cell>
          <cell r="K2116" t="str">
            <v>MEM-PRO-014-CON-WRE-3237</v>
          </cell>
          <cell r="L2116" t="str">
            <v>MSP-E. WASHING RESLURRY TANK PUMP</v>
          </cell>
        </row>
        <row r="2117">
          <cell r="J2117" t="str">
            <v>14-3290</v>
          </cell>
          <cell r="K2117" t="str">
            <v>MEM-PRO-014-CON-WRE-3290</v>
          </cell>
          <cell r="L2117" t="str">
            <v>MSP-W. RESLURRY TANK HYDROHEATER</v>
          </cell>
        </row>
        <row r="2118">
          <cell r="J2118" t="str">
            <v>14-3291</v>
          </cell>
          <cell r="K2118" t="str">
            <v>MEM-PRO-014-CON-WRE-3291</v>
          </cell>
          <cell r="L2118" t="str">
            <v>MSP-E. RESLURRY TK DILUTION PW FCV</v>
          </cell>
        </row>
        <row r="2119">
          <cell r="J2119" t="str">
            <v>14-3850</v>
          </cell>
          <cell r="K2119" t="str">
            <v>MEM-PRO-014-FED-BRN-3850</v>
          </cell>
          <cell r="L2119" t="str">
            <v>MSP - FD BED #1 BURNER</v>
          </cell>
        </row>
        <row r="2120">
          <cell r="J2120" t="str">
            <v>14-3853</v>
          </cell>
          <cell r="K2120" t="str">
            <v>MEM-PRO-014-FED-BRN-3853</v>
          </cell>
          <cell r="L2120" t="str">
            <v>MSP - FD BED #2 BURNER</v>
          </cell>
        </row>
        <row r="2121">
          <cell r="J2121" t="str">
            <v>14-18</v>
          </cell>
          <cell r="K2121" t="str">
            <v>MEM-PRO-014-FED-FED-0018</v>
          </cell>
          <cell r="L2121" t="str">
            <v>MSP-FEED DRYER EMG SD SW</v>
          </cell>
        </row>
        <row r="2122">
          <cell r="J2122" t="str">
            <v>14-2297</v>
          </cell>
          <cell r="K2122" t="str">
            <v>MEM-PRO-014-FED-FED-2297</v>
          </cell>
          <cell r="L2122" t="str">
            <v>MSP-RECYL FLW ELE TO PDL MXR</v>
          </cell>
        </row>
        <row r="2123">
          <cell r="J2123" t="str">
            <v>14-2369</v>
          </cell>
          <cell r="K2123" t="str">
            <v>MEM-PRO-014-FED-FED-2369</v>
          </cell>
          <cell r="L2123" t="str">
            <v>MSP-FIBRIM LOADOUT BLOWER</v>
          </cell>
        </row>
        <row r="2124">
          <cell r="J2124" t="str">
            <v>14-3800</v>
          </cell>
          <cell r="K2124" t="str">
            <v>MEM-PRO-014-FED-FED-3800</v>
          </cell>
          <cell r="L2124" t="str">
            <v>MSP-DOUBLE PADDLE MIXER</v>
          </cell>
        </row>
        <row r="2125">
          <cell r="J2125" t="str">
            <v>14-3802</v>
          </cell>
          <cell r="K2125" t="str">
            <v>MEM-PRO-014-FED-FED-3802</v>
          </cell>
          <cell r="L2125" t="str">
            <v>MSP-SHUTTLE SPOUT</v>
          </cell>
        </row>
        <row r="2126">
          <cell r="J2126" t="str">
            <v>14-3803</v>
          </cell>
          <cell r="K2126" t="str">
            <v>MEM-PRO-014-FED-FED-3803</v>
          </cell>
          <cell r="L2126" t="str">
            <v>MSP-VIBRATING FLUID BED DRYER #1</v>
          </cell>
        </row>
        <row r="2127">
          <cell r="J2127" t="str">
            <v>14-3804</v>
          </cell>
          <cell r="K2127" t="str">
            <v>MEM-PRO-014-FED-FED-3804</v>
          </cell>
          <cell r="L2127" t="str">
            <v>MSP-BED DRYER #1 &amp; #2 DISCH ROTARY VALVE</v>
          </cell>
        </row>
        <row r="2128">
          <cell r="J2128" t="str">
            <v>14-3806</v>
          </cell>
          <cell r="K2128" t="str">
            <v>MEM-PRO-014-FED-FED-3806</v>
          </cell>
          <cell r="L2128" t="str">
            <v>MSP-FEED DRYER DISCH BLOWER</v>
          </cell>
        </row>
        <row r="2129">
          <cell r="J2129" t="str">
            <v>14-3808</v>
          </cell>
          <cell r="K2129" t="str">
            <v>MEM-PRO-014-FED-FED-3808</v>
          </cell>
          <cell r="L2129" t="str">
            <v>MSP-VIBRATING FLUID BED DRYER #2</v>
          </cell>
        </row>
        <row r="2130">
          <cell r="J2130" t="str">
            <v>14-3820</v>
          </cell>
          <cell r="K2130" t="str">
            <v>MEM-PRO-014-FED-FED-3820</v>
          </cell>
          <cell r="L2130" t="str">
            <v>MSP-FEED DRYER SURGE BIN</v>
          </cell>
        </row>
        <row r="2131">
          <cell r="J2131" t="str">
            <v>14-3823</v>
          </cell>
          <cell r="K2131" t="str">
            <v>MEM-PRO-014-FED-FED-3823</v>
          </cell>
          <cell r="L2131" t="str">
            <v>MSP-FEED DRYER SURGE BIN DISCH RFV</v>
          </cell>
        </row>
        <row r="2132">
          <cell r="J2132" t="str">
            <v>14-3825</v>
          </cell>
          <cell r="K2132" t="str">
            <v>MEM-PRO-014-FED-FED-3825</v>
          </cell>
          <cell r="L2132" t="str">
            <v>MSP-SURGE BIN DISC RFV TO FEED LOADOUT</v>
          </cell>
        </row>
        <row r="2133">
          <cell r="J2133" t="str">
            <v>14-3827</v>
          </cell>
          <cell r="K2133" t="str">
            <v>MEM-PRO-014-FED-FED-3827</v>
          </cell>
          <cell r="L2133" t="str">
            <v>MSP-FEED DRYER TO FEED LOADOUT BLOWER</v>
          </cell>
        </row>
        <row r="2134">
          <cell r="J2134" t="str">
            <v>14-3828</v>
          </cell>
          <cell r="K2134" t="str">
            <v>MEM-PRO-014-FED-FED-3828</v>
          </cell>
          <cell r="L2134" t="str">
            <v>MSP-FEED DRYER RECYCLE BLOWER</v>
          </cell>
        </row>
        <row r="2135">
          <cell r="J2135" t="str">
            <v>14-3829</v>
          </cell>
          <cell r="K2135" t="str">
            <v>MEM-PRO-014-FED-FED-3829</v>
          </cell>
          <cell r="L2135" t="str">
            <v>MSP-WEST CYCLONE</v>
          </cell>
        </row>
        <row r="2136">
          <cell r="J2136" t="str">
            <v>14-3831</v>
          </cell>
          <cell r="K2136" t="str">
            <v>MEM-PRO-014-FED-FED-3831</v>
          </cell>
          <cell r="L2136" t="str">
            <v>MSP-WEST CYCLONE DISCH RFV</v>
          </cell>
        </row>
        <row r="2137">
          <cell r="J2137" t="str">
            <v>14-3832</v>
          </cell>
          <cell r="K2137" t="str">
            <v>MEM-PRO-014-FED-FED-3832</v>
          </cell>
          <cell r="L2137" t="str">
            <v>MSP-F.D. RECYCLE SCREW CONVEYOR</v>
          </cell>
        </row>
        <row r="2138">
          <cell r="J2138" t="str">
            <v>14-3835</v>
          </cell>
          <cell r="K2138" t="str">
            <v>MEM-PRO-014-FED-FED-3835</v>
          </cell>
          <cell r="L2138" t="str">
            <v>MSP-FEED DRYER DRY FEED RECEIVER</v>
          </cell>
        </row>
        <row r="2139">
          <cell r="J2139" t="str">
            <v>14-3836</v>
          </cell>
          <cell r="K2139" t="str">
            <v>MEM-PRO-014-FED-FED-3836</v>
          </cell>
          <cell r="L2139" t="str">
            <v>MSP-FEED DRYER DRY FEED RECEIVER ASP FAN</v>
          </cell>
        </row>
        <row r="2140">
          <cell r="J2140" t="str">
            <v>14-3837</v>
          </cell>
          <cell r="K2140" t="str">
            <v>MEM-PRO-014-FED-FED-3837</v>
          </cell>
          <cell r="L2140" t="str">
            <v>MSP-FEED DRYER DRY FEED RECVR DISCH RFV</v>
          </cell>
        </row>
        <row r="2141">
          <cell r="J2141" t="str">
            <v>14-3843</v>
          </cell>
          <cell r="K2141" t="str">
            <v>MEM-PRO-014-FED-FED-3843</v>
          </cell>
          <cell r="L2141" t="str">
            <v>MSP-BURNER #1 PROCESS FAN</v>
          </cell>
        </row>
        <row r="2142">
          <cell r="J2142" t="str">
            <v>14-3844</v>
          </cell>
          <cell r="K2142" t="str">
            <v>MEM-PRO-014-FED-FED-3844</v>
          </cell>
          <cell r="L2142" t="str">
            <v>MSP-BURNER #1 COMBUSTION FAN</v>
          </cell>
        </row>
        <row r="2143">
          <cell r="J2143" t="str">
            <v>14-3847</v>
          </cell>
          <cell r="K2143" t="str">
            <v>MEM-PRO-014-FED-FED-3847</v>
          </cell>
          <cell r="L2143" t="str">
            <v>MSP-BURNER #2 PROCESS FAN</v>
          </cell>
        </row>
        <row r="2144">
          <cell r="J2144" t="str">
            <v>14-3848</v>
          </cell>
          <cell r="K2144" t="str">
            <v>MEM-PRO-014-FED-FED-3848</v>
          </cell>
          <cell r="L2144" t="str">
            <v>MSP-BURNER #2 COMBUSTION FAN</v>
          </cell>
        </row>
        <row r="2145">
          <cell r="J2145" t="str">
            <v>14-3863</v>
          </cell>
          <cell r="K2145" t="str">
            <v>MEM-PRO-014-FED-FED-3863</v>
          </cell>
          <cell r="L2145" t="str">
            <v>MSP-FEED DRYER EXHAUST FAN</v>
          </cell>
        </row>
        <row r="2146">
          <cell r="J2146" t="str">
            <v>14-3864</v>
          </cell>
          <cell r="K2146" t="str">
            <v>MEM-PRO-014-FED-FED-3864</v>
          </cell>
          <cell r="L2146" t="str">
            <v>MSP-FEED DRYER BAGHOUSE</v>
          </cell>
        </row>
        <row r="2147">
          <cell r="J2147" t="str">
            <v>14-3865</v>
          </cell>
          <cell r="K2147" t="str">
            <v>MEM-PRO-014-FED-FED-3865</v>
          </cell>
          <cell r="L2147" t="str">
            <v>MSP-FEED DRYER BAGHOUSE DISC RFV</v>
          </cell>
        </row>
        <row r="2148">
          <cell r="J2148" t="str">
            <v>14-3866</v>
          </cell>
          <cell r="K2148" t="str">
            <v>MEM-PRO-014-FED-FED-3866</v>
          </cell>
          <cell r="L2148" t="str">
            <v>MSP-FEED DRYER BAGHOUSE DISC SCREW</v>
          </cell>
        </row>
        <row r="2149">
          <cell r="J2149" t="str">
            <v>14-3868</v>
          </cell>
          <cell r="K2149" t="str">
            <v>MEM-PRO-014-FED-FED-3868</v>
          </cell>
          <cell r="L2149" t="str">
            <v>MSP-FEED DRYER BAGHOUSE DISC BLOWER</v>
          </cell>
        </row>
        <row r="2150">
          <cell r="J2150" t="str">
            <v>14-9001</v>
          </cell>
          <cell r="K2150" t="str">
            <v>MEM-PRO-014-FED-FED-9001</v>
          </cell>
          <cell r="L2150" t="str">
            <v>MSP-FD NATURAL GAS PIPING</v>
          </cell>
        </row>
        <row r="2151">
          <cell r="J2151" t="str">
            <v>14-9001</v>
          </cell>
          <cell r="K2151" t="str">
            <v>MEM-PRO-014-FED-PIP-9001</v>
          </cell>
          <cell r="L2151" t="str">
            <v>MSP-FD NATURAL GAS PIPING</v>
          </cell>
        </row>
        <row r="2152">
          <cell r="J2152" t="str">
            <v>14-2201</v>
          </cell>
          <cell r="K2152" t="str">
            <v>MEM-PRO-014-FED-SLT-2201</v>
          </cell>
          <cell r="L2152" t="str">
            <v>MSP - FEED SLUDGE XFER CONVEYOR</v>
          </cell>
        </row>
        <row r="2153">
          <cell r="J2153" t="str">
            <v>14-3203</v>
          </cell>
          <cell r="K2153" t="str">
            <v>MEM-PRO-014-FED-SLT-3203</v>
          </cell>
          <cell r="L2153" t="str">
            <v>MSP-3RD EXT SLUDGE CONV FROM #4 SHARP</v>
          </cell>
        </row>
        <row r="2154">
          <cell r="J2154" t="str">
            <v>14-3241</v>
          </cell>
          <cell r="K2154" t="str">
            <v>MEM-PRO-014-FED-SLT-3241</v>
          </cell>
          <cell r="L2154" t="str">
            <v>MSP-SLUDGE METERING CONVEYOR TO SEWER</v>
          </cell>
        </row>
        <row r="2155">
          <cell r="J2155" t="str">
            <v>14-3807</v>
          </cell>
          <cell r="K2155" t="str">
            <v>MEM-PRO-014-FED-SUS-3807</v>
          </cell>
          <cell r="L2155" t="str">
            <v>MSP-FD ZONE 1 MAIN BODY SUPPRESS SYS</v>
          </cell>
        </row>
        <row r="2156">
          <cell r="J2156" t="str">
            <v>14-3826</v>
          </cell>
          <cell r="K2156" t="str">
            <v>MEM-PRO-014-FED-SUS-3826</v>
          </cell>
          <cell r="L2156" t="str">
            <v>MSP-FD ZONE 2 MAIN BODY SUPPRESS SYS</v>
          </cell>
        </row>
        <row r="2157">
          <cell r="J2157" t="str">
            <v>14-3833</v>
          </cell>
          <cell r="K2157" t="str">
            <v>MEM-PRO-014-FED-SUS-3833</v>
          </cell>
          <cell r="L2157" t="str">
            <v>MSP-FD ZONE 4 SURGE BIN SUPPRESS SYS</v>
          </cell>
        </row>
        <row r="2158">
          <cell r="J2158" t="str">
            <v>14-3840</v>
          </cell>
          <cell r="K2158" t="str">
            <v>MEM-PRO-014-FED-SUS-3840</v>
          </cell>
          <cell r="L2158" t="str">
            <v>MSP-FD ZONE 7 MAC FILTER SUPPRESS SYS</v>
          </cell>
        </row>
        <row r="2159">
          <cell r="J2159" t="str">
            <v>14-3858</v>
          </cell>
          <cell r="K2159" t="str">
            <v>MEM-PRO-014-FED-SUS-3858</v>
          </cell>
          <cell r="L2159" t="str">
            <v>MSP-FD ZONE 8 BAGHOUSE SUPPRESS SYS</v>
          </cell>
        </row>
        <row r="2160">
          <cell r="J2160" t="str">
            <v>14-4290</v>
          </cell>
          <cell r="K2160" t="str">
            <v>MEM-PRO-014-FED-SUS-4290</v>
          </cell>
          <cell r="L2160" t="str">
            <v>MSP FEED DRYER SNUFFING STEAM</v>
          </cell>
        </row>
        <row r="2161">
          <cell r="J2161" t="str">
            <v>14-3006</v>
          </cell>
          <cell r="K2161" t="str">
            <v>MEM-PRO-014-GRD-MFG-3006</v>
          </cell>
          <cell r="L2161" t="str">
            <v>MSP-GRINDER SURGE BIN</v>
          </cell>
        </row>
        <row r="2162">
          <cell r="J2162" t="str">
            <v>14-3007</v>
          </cell>
          <cell r="K2162" t="str">
            <v>MEM-PRO-014-GRD-MFG-3007</v>
          </cell>
          <cell r="L2162" t="str">
            <v>MSP-GRINDER FILTER RECEIVER</v>
          </cell>
        </row>
        <row r="2163">
          <cell r="J2163" t="str">
            <v>14-3008</v>
          </cell>
          <cell r="K2163" t="str">
            <v>MEM-PRO-014-GRD-MFG-3008</v>
          </cell>
          <cell r="L2163" t="str">
            <v>MSP-GRINDER SURGE BIN ASP. FAN</v>
          </cell>
        </row>
        <row r="2164">
          <cell r="J2164" t="str">
            <v>14-3009</v>
          </cell>
          <cell r="K2164" t="str">
            <v>MEM-PRO-014-GRD-MFG-3009</v>
          </cell>
          <cell r="L2164" t="str">
            <v>MSP-GRINDER FILTER REC ROTARY VALVE</v>
          </cell>
        </row>
        <row r="2165">
          <cell r="J2165" t="str">
            <v>14-3010</v>
          </cell>
          <cell r="K2165" t="str">
            <v>MEM-PRO-014-GRD-MFG-3010</v>
          </cell>
          <cell r="L2165" t="str">
            <v>MSP-GRINDER FILTER REC SCREW CONVEYOR</v>
          </cell>
        </row>
        <row r="2166">
          <cell r="J2166" t="str">
            <v>14-3011</v>
          </cell>
          <cell r="K2166" t="str">
            <v>MEM-PRO-014-GRD-MFG-3011</v>
          </cell>
          <cell r="L2166" t="str">
            <v>MSP-FLAKE GRIND RACK &amp; PINION GATE</v>
          </cell>
        </row>
        <row r="2167">
          <cell r="J2167" t="str">
            <v>14-3012</v>
          </cell>
          <cell r="K2167" t="str">
            <v>MEM-PRO-014-GRD-MFG-3012</v>
          </cell>
          <cell r="L2167" t="str">
            <v>MSP - NORTH GRINDER FEED RFV</v>
          </cell>
        </row>
        <row r="2168">
          <cell r="J2168" t="str">
            <v>14-3014</v>
          </cell>
          <cell r="K2168" t="str">
            <v>MEM-PRO-014-GRD-MFG-3014</v>
          </cell>
          <cell r="L2168" t="str">
            <v>MSP-N. GRINDING MILL MAGNET</v>
          </cell>
        </row>
        <row r="2169">
          <cell r="J2169" t="str">
            <v>14-3016</v>
          </cell>
          <cell r="K2169" t="str">
            <v>MEM-PRO-014-GRD-MFG-3016</v>
          </cell>
          <cell r="L2169" t="str">
            <v>MSP-N FLAKE GRINDING MILL</v>
          </cell>
        </row>
        <row r="2170">
          <cell r="J2170" t="str">
            <v>14-3019</v>
          </cell>
          <cell r="K2170" t="str">
            <v>MEM-PRO-014-GRD-MFG-3019</v>
          </cell>
          <cell r="L2170" t="str">
            <v>MSP-N. GRINDING MILL SURGE HOPPER</v>
          </cell>
        </row>
        <row r="2171">
          <cell r="J2171" t="str">
            <v>14-3020</v>
          </cell>
          <cell r="K2171" t="str">
            <v>MEM-PRO-014-GRD-MFG-3020</v>
          </cell>
          <cell r="L2171" t="str">
            <v>MSP - N. GRND SRG HPPR DSCH RFV</v>
          </cell>
        </row>
        <row r="2172">
          <cell r="J2172" t="str">
            <v>14-3024</v>
          </cell>
          <cell r="K2172" t="str">
            <v>MEM-PRO-014-GRD-MFG-3024</v>
          </cell>
          <cell r="L2172" t="str">
            <v>MSP-FLAKE N. GRIND- RACK &amp; PINION GATE</v>
          </cell>
        </row>
        <row r="2173">
          <cell r="J2173" t="str">
            <v>14-3025</v>
          </cell>
          <cell r="K2173" t="str">
            <v>MEM-PRO-014-GRD-MFG-3025</v>
          </cell>
          <cell r="L2173" t="str">
            <v>MSP - SOUTH GRINDER FEED RFV</v>
          </cell>
        </row>
        <row r="2174">
          <cell r="J2174" t="str">
            <v>14-3027</v>
          </cell>
          <cell r="K2174" t="str">
            <v>MEM-PRO-014-GRD-MFG-3027</v>
          </cell>
          <cell r="L2174" t="str">
            <v>MSP-S. GRINDING MILL MAGNET</v>
          </cell>
        </row>
        <row r="2175">
          <cell r="J2175" t="str">
            <v>14-3029</v>
          </cell>
          <cell r="K2175" t="str">
            <v>MEM-PRO-014-GRD-MFG-3029</v>
          </cell>
          <cell r="L2175" t="str">
            <v>MSP-S. FLAKE GRINDING MILL</v>
          </cell>
        </row>
        <row r="2176">
          <cell r="J2176" t="str">
            <v>14-3032</v>
          </cell>
          <cell r="K2176" t="str">
            <v>MEM-PRO-014-GRD-MFG-3032</v>
          </cell>
          <cell r="L2176" t="str">
            <v>MSP-S. GRINDING MILL SURGE HOPPER</v>
          </cell>
        </row>
        <row r="2177">
          <cell r="J2177" t="str">
            <v>14-3033</v>
          </cell>
          <cell r="K2177" t="str">
            <v>MEM-PRO-014-GRD-MFG-3033</v>
          </cell>
          <cell r="L2177" t="str">
            <v>MSP - D. GRND SRG HPPR DSCH RFV</v>
          </cell>
        </row>
        <row r="2178">
          <cell r="J2178" t="str">
            <v>14-3041</v>
          </cell>
          <cell r="K2178" t="str">
            <v>MEM-PRO-014-GRD-MFG-3041</v>
          </cell>
          <cell r="L2178" t="str">
            <v>MSP-N. DUST COLLECTOR BIN #1</v>
          </cell>
        </row>
        <row r="2179">
          <cell r="J2179" t="str">
            <v>14-3042</v>
          </cell>
          <cell r="K2179" t="str">
            <v>MEM-PRO-014-GRD-MFG-3042</v>
          </cell>
          <cell r="L2179" t="str">
            <v>MSP-N. DUST COLLECTOR DSCH RFV #1</v>
          </cell>
        </row>
        <row r="2180">
          <cell r="J2180" t="str">
            <v>14-3043</v>
          </cell>
          <cell r="K2180" t="str">
            <v>MEM-PRO-014-GRD-MFG-3043</v>
          </cell>
          <cell r="L2180" t="str">
            <v>MSP-N. DUST COLLECTOR ASP FAN #1</v>
          </cell>
        </row>
        <row r="2181">
          <cell r="J2181" t="str">
            <v>14-3046</v>
          </cell>
          <cell r="K2181" t="str">
            <v>MEM-PRO-014-GRD-MFG-3046</v>
          </cell>
          <cell r="L2181" t="str">
            <v>MSP-S. DUST COLLECTOR BIN</v>
          </cell>
        </row>
        <row r="2182">
          <cell r="J2182" t="str">
            <v>14-3047</v>
          </cell>
          <cell r="K2182" t="str">
            <v>MEM-PRO-014-GRD-MFG-3047</v>
          </cell>
          <cell r="L2182" t="str">
            <v>MSP-S. DUST COLLECTOR DSCH RFV #2</v>
          </cell>
        </row>
        <row r="2183">
          <cell r="J2183" t="str">
            <v>14-3048</v>
          </cell>
          <cell r="K2183" t="str">
            <v>MEM-PRO-014-GRD-MFG-3048</v>
          </cell>
          <cell r="L2183" t="str">
            <v>MSP-S. DUST COLLECTOR ASP FAN #2</v>
          </cell>
        </row>
        <row r="2184">
          <cell r="J2184" t="str">
            <v>14-3018</v>
          </cell>
          <cell r="K2184" t="str">
            <v>MEM-PRO-014-GRD-SUS-3018</v>
          </cell>
          <cell r="L2184" t="str">
            <v>MSP FLAKE GRINDING SNUFFING STEAM</v>
          </cell>
        </row>
        <row r="2185">
          <cell r="J2185" t="str">
            <v>14-3036</v>
          </cell>
          <cell r="K2185" t="str">
            <v>MEM-PRO-014-GRD-SUS-3036</v>
          </cell>
          <cell r="L2185" t="str">
            <v>MSP-FLAKE BIN 800T RUPTURE PANEL</v>
          </cell>
        </row>
        <row r="2186">
          <cell r="J2186" t="str">
            <v>14-3577</v>
          </cell>
          <cell r="K2186" t="str">
            <v>MEM-PRO-014-HPF-SDF-3577</v>
          </cell>
          <cell r="L2186" t="str">
            <v>MSP-#4 FEED PUMP PRESS ELE</v>
          </cell>
        </row>
        <row r="2187">
          <cell r="J2187" t="str">
            <v>14-3581</v>
          </cell>
          <cell r="K2187" t="str">
            <v>MEM-PRO-014-HPF-SDF-3581</v>
          </cell>
          <cell r="L2187" t="str">
            <v>MSP-SSMG CIP RETURN 3-WAY FV</v>
          </cell>
        </row>
        <row r="2188">
          <cell r="J2188" t="str">
            <v>14-3583</v>
          </cell>
          <cell r="K2188" t="str">
            <v>MEM-PRO-014-HPF-SDF-3583</v>
          </cell>
          <cell r="L2188" t="str">
            <v>MSP-#4 SSMG HI-PRESS DRYER FEED PUMP</v>
          </cell>
        </row>
        <row r="2189">
          <cell r="J2189" t="str">
            <v>14-3587</v>
          </cell>
          <cell r="K2189" t="str">
            <v>MEM-PRO-014-HPF-SDF-3587</v>
          </cell>
          <cell r="L2189" t="str">
            <v>MSP-#3 SSMG HI-PRESS DRYER FEED PUMP</v>
          </cell>
        </row>
        <row r="2190">
          <cell r="J2190" t="str">
            <v>14-3594</v>
          </cell>
          <cell r="K2190" t="str">
            <v>MEM-PRO-014-HPF-SDF-3594</v>
          </cell>
          <cell r="L2190" t="str">
            <v>MSP-#2 SSMG HI-PRESS DRYER FEED PUMP</v>
          </cell>
        </row>
        <row r="2191">
          <cell r="J2191" t="str">
            <v>14-3598</v>
          </cell>
          <cell r="K2191" t="str">
            <v>MEM-PRO-014-HPF-SDF-3598</v>
          </cell>
          <cell r="L2191" t="str">
            <v>MSP-#1 SSMG HI-PRESS DRYER FEED PUMP</v>
          </cell>
        </row>
        <row r="2192">
          <cell r="J2192" t="str">
            <v>14-9212</v>
          </cell>
          <cell r="K2192" t="str">
            <v>MEM-PRO-014-HPF-SDF-9212</v>
          </cell>
          <cell r="L2192" t="str">
            <v>MSP-SOLIDS METER TO SSMG'S</v>
          </cell>
        </row>
        <row r="2193">
          <cell r="J2193" t="str">
            <v>14-3383</v>
          </cell>
          <cell r="K2193" t="str">
            <v>MEM-PRO-014-IDN-HYS-3383</v>
          </cell>
          <cell r="L2193" t="str">
            <v>MSP-NAOH PUMP TO HYDROLYSIS TANKS</v>
          </cell>
        </row>
        <row r="2194">
          <cell r="J2194" t="str">
            <v>14-3560</v>
          </cell>
          <cell r="K2194" t="str">
            <v>MEM-PRO-014-IDN-HYS-3560</v>
          </cell>
          <cell r="L2194" t="str">
            <v>MSP-N HYDROLYSIS TANK AGITATOR</v>
          </cell>
        </row>
        <row r="2195">
          <cell r="J2195" t="str">
            <v>14-3561</v>
          </cell>
          <cell r="K2195" t="str">
            <v>MEM-PRO-014-IDN-HYS-3561</v>
          </cell>
          <cell r="L2195" t="str">
            <v>MSP-NORTH HYDROLYSIS TANK</v>
          </cell>
        </row>
        <row r="2196">
          <cell r="J2196" t="str">
            <v>14-3562</v>
          </cell>
          <cell r="K2196" t="str">
            <v>MEM-PRO-014-IDN-HYS-3562</v>
          </cell>
          <cell r="L2196" t="str">
            <v>MSP-N HYDROLYSIS PUMP</v>
          </cell>
        </row>
        <row r="2197">
          <cell r="J2197" t="str">
            <v>14-3567</v>
          </cell>
          <cell r="K2197" t="str">
            <v>MEM-PRO-014-IDN-HYS-3567</v>
          </cell>
          <cell r="L2197" t="str">
            <v>MSP-S. HYDROLYSIS TANK AGITATOR</v>
          </cell>
        </row>
        <row r="2198">
          <cell r="J2198" t="str">
            <v>14-3571</v>
          </cell>
          <cell r="K2198" t="str">
            <v>MEM-PRO-014-IDN-HYS-3571</v>
          </cell>
          <cell r="L2198" t="str">
            <v>MSP-S HYDROLYSIS  TANK</v>
          </cell>
        </row>
        <row r="2199">
          <cell r="J2199" t="str">
            <v>14-3572</v>
          </cell>
          <cell r="K2199" t="str">
            <v>MEM-PRO-014-IDN-HYS-3572</v>
          </cell>
          <cell r="L2199" t="str">
            <v>MSP-S HYDROLYSIS PUMP</v>
          </cell>
        </row>
        <row r="2200">
          <cell r="J2200" t="str">
            <v>14-5678</v>
          </cell>
          <cell r="K2200" t="str">
            <v>MEM-PRO-014-IDN-HYS-5678</v>
          </cell>
          <cell r="L2200" t="str">
            <v>MSP-SLAM SURGE TANK</v>
          </cell>
        </row>
        <row r="2201">
          <cell r="J2201" t="str">
            <v>14-5679</v>
          </cell>
          <cell r="K2201" t="str">
            <v>MEM-PRO-014-IDN-HYS-5679</v>
          </cell>
          <cell r="L2201" t="str">
            <v>MSP-SLAM SURGE TANK AGITATOR</v>
          </cell>
        </row>
        <row r="2202">
          <cell r="J2202" t="str">
            <v>14-5681</v>
          </cell>
          <cell r="K2202" t="str">
            <v>MEM-PRO-014-IDN-HYS-5681</v>
          </cell>
          <cell r="L2202" t="str">
            <v>MSP-SLAM SURGE TANK DISCHARGE PUMP</v>
          </cell>
        </row>
        <row r="2203">
          <cell r="J2203" t="str">
            <v>14-8402</v>
          </cell>
          <cell r="K2203" t="str">
            <v>MEM-PRO-014-IDN-HYS-8402</v>
          </cell>
          <cell r="L2203" t="str">
            <v>MSP-STARCH BB UNLOADING EXHAUST FAN</v>
          </cell>
        </row>
        <row r="2204">
          <cell r="J2204" t="str">
            <v>14-8403</v>
          </cell>
          <cell r="K2204" t="str">
            <v>MEM-PRO-014-IDN-HYS-8403</v>
          </cell>
          <cell r="L2204" t="str">
            <v>MSP-STARCH BB TRANSFER BLOWER</v>
          </cell>
        </row>
        <row r="2205">
          <cell r="J2205" t="str">
            <v>14-8405</v>
          </cell>
          <cell r="K2205" t="str">
            <v>MEM-PRO-014-IDN-HYS-8405</v>
          </cell>
          <cell r="L2205" t="str">
            <v>MSP-STARCH BB UNLOADER</v>
          </cell>
        </row>
        <row r="2206">
          <cell r="J2206" t="str">
            <v>14-3350</v>
          </cell>
          <cell r="K2206" t="str">
            <v>MEM-PRO-014-IDN-IDF-3350</v>
          </cell>
          <cell r="L2206" t="str">
            <v>MSP-W. CHILL TANK PUMP</v>
          </cell>
        </row>
        <row r="2207">
          <cell r="J2207" t="str">
            <v>14-3352</v>
          </cell>
          <cell r="K2207" t="str">
            <v>MEM-PRO-014-IDN-IDF-3352</v>
          </cell>
          <cell r="L2207" t="str">
            <v>MSP-E. CHILL TANK PUMP</v>
          </cell>
        </row>
        <row r="2208">
          <cell r="J2208" t="str">
            <v>14-3423</v>
          </cell>
          <cell r="K2208" t="str">
            <v>MEM-PRO-014-IDN-IDF-3423</v>
          </cell>
          <cell r="L2208" t="str">
            <v>MSP-E IDN TANK AGITATOR</v>
          </cell>
        </row>
        <row r="2209">
          <cell r="J2209" t="str">
            <v>14-3424</v>
          </cell>
          <cell r="K2209" t="str">
            <v>MEM-PRO-014-IDN-IDF-3424</v>
          </cell>
          <cell r="L2209" t="str">
            <v>MSP-E IDN TANK</v>
          </cell>
        </row>
        <row r="2210">
          <cell r="J2210" t="str">
            <v>14-3425</v>
          </cell>
          <cell r="K2210" t="str">
            <v>MEM-PRO-014-IDN-IDF-3425</v>
          </cell>
          <cell r="L2210" t="str">
            <v>MSP-E IDN TANK PUMP</v>
          </cell>
        </row>
        <row r="2211">
          <cell r="J2211" t="str">
            <v>14-4704</v>
          </cell>
          <cell r="K2211" t="str">
            <v>MEM-PRO-014-IDN-IDF-4704</v>
          </cell>
          <cell r="L2211" t="str">
            <v>MSP-CAUSTIC ADJ TK AGITATOR</v>
          </cell>
        </row>
        <row r="2212">
          <cell r="J2212" t="str">
            <v>14-4706</v>
          </cell>
          <cell r="K2212" t="str">
            <v>MEM-PRO-014-IDN-IDF-4706</v>
          </cell>
          <cell r="L2212" t="str">
            <v>MSP-CAUSTIC ADJ TANK</v>
          </cell>
        </row>
        <row r="2213">
          <cell r="J2213" t="str">
            <v>14-4710</v>
          </cell>
          <cell r="K2213" t="str">
            <v>MEM-PRO-014-IDN-IDF-4710</v>
          </cell>
          <cell r="L2213" t="str">
            <v>MSP-CAUSTIC ADJUST DISCHARGE PUMP</v>
          </cell>
        </row>
        <row r="2214">
          <cell r="J2214" t="str">
            <v>14-3231</v>
          </cell>
          <cell r="K2214" t="str">
            <v>MEM-PRO-014-PCP-PCT-3231</v>
          </cell>
          <cell r="L2214" t="str">
            <v>MSP-PRECIPITATION TANK</v>
          </cell>
        </row>
        <row r="2215">
          <cell r="J2215" t="str">
            <v>14-3221</v>
          </cell>
          <cell r="K2215" t="str">
            <v>MEM-PRO-014-PCP-PHA-3221</v>
          </cell>
          <cell r="L2215" t="str">
            <v>MSP-CLARIFIED TANK</v>
          </cell>
        </row>
        <row r="2216">
          <cell r="J2216" t="str">
            <v>14-3222</v>
          </cell>
          <cell r="K2216" t="str">
            <v>MEM-PRO-014-PCP-PHA-3222</v>
          </cell>
          <cell r="L2216" t="str">
            <v>MSP-HCL SUPPLY TO PREC. TANK FLOW ELE</v>
          </cell>
        </row>
        <row r="2217">
          <cell r="J2217" t="str">
            <v>14-3223</v>
          </cell>
          <cell r="K2217" t="str">
            <v>MEM-PRO-014-PCP-PHA-3223</v>
          </cell>
          <cell r="L2217" t="str">
            <v>MSP-HCL CONTROL VALVE</v>
          </cell>
        </row>
        <row r="2218">
          <cell r="J2218" t="str">
            <v>14-3224</v>
          </cell>
          <cell r="K2218" t="str">
            <v>MEM-PRO-014-PCP-PHA-3224</v>
          </cell>
          <cell r="L2218" t="str">
            <v>MSP-CLARIFIED TANK PUMP</v>
          </cell>
        </row>
        <row r="2219">
          <cell r="J2219" t="str">
            <v>14-3228</v>
          </cell>
          <cell r="K2219" t="str">
            <v>MEM-PRO-014-PCP-PHA-3228</v>
          </cell>
          <cell r="L2219" t="str">
            <v>MSP-HCL SUPPLY FLOW VALVE</v>
          </cell>
        </row>
        <row r="2220">
          <cell r="J2220" t="str">
            <v>14-3696</v>
          </cell>
          <cell r="K2220" t="str">
            <v>MEM-PRO-014-PKG-BLD-3696</v>
          </cell>
          <cell r="L2220" t="str">
            <v>MSP-PACKAGING ASPIRATION FILTER RCVR</v>
          </cell>
        </row>
        <row r="2221">
          <cell r="J2221" t="str">
            <v>14-3697</v>
          </cell>
          <cell r="K2221" t="str">
            <v>MEM-PRO-014-PKG-BLD-3697</v>
          </cell>
          <cell r="L2221" t="str">
            <v>MSP-PACKAGING ASPIRATION FILTER RCVR FAN</v>
          </cell>
        </row>
        <row r="2222">
          <cell r="J2222" t="str">
            <v>14-3699</v>
          </cell>
          <cell r="K2222" t="str">
            <v>MEM-PRO-014-PKG-BLD-3699</v>
          </cell>
          <cell r="L2222" t="str">
            <v>MSP-PACKAGING ASPIRATION FILTER RCVR RFV</v>
          </cell>
        </row>
        <row r="2223">
          <cell r="J2223" t="str">
            <v>14-3702</v>
          </cell>
          <cell r="K2223" t="str">
            <v>MEM-PRO-014-PKG-BLD-3702</v>
          </cell>
          <cell r="L2223" t="str">
            <v>MSP-ISOLATE SURGE BIN ASPIRATION FILTER</v>
          </cell>
        </row>
        <row r="2224">
          <cell r="J2224" t="str">
            <v>14-3704</v>
          </cell>
          <cell r="K2224" t="str">
            <v>MEM-PRO-014-PKG-BLD-3704</v>
          </cell>
          <cell r="L2224" t="str">
            <v>MSP-BLENDER FEED ROTARY VALVE</v>
          </cell>
        </row>
        <row r="2225">
          <cell r="J2225" t="str">
            <v>14-3706</v>
          </cell>
          <cell r="K2225" t="str">
            <v>MEM-PRO-014-PKG-BLD-3706</v>
          </cell>
          <cell r="L2225" t="str">
            <v>MSP-ISOLATE SURGE BIN ASPIRATION FAN</v>
          </cell>
        </row>
        <row r="2226">
          <cell r="J2226" t="str">
            <v>14-3710</v>
          </cell>
          <cell r="K2226" t="str">
            <v>MEM-PRO-014-PKG-BLD-3710</v>
          </cell>
          <cell r="L2226" t="str">
            <v>MSP-BLENDER - RIBBON</v>
          </cell>
        </row>
        <row r="2227">
          <cell r="J2227" t="str">
            <v>14-3712</v>
          </cell>
          <cell r="K2227" t="str">
            <v>MEM-PRO-014-PKG-BLD-3712</v>
          </cell>
          <cell r="L2227" t="str">
            <v>MSP-BLENDER BIN ASPIRATION FAN</v>
          </cell>
        </row>
        <row r="2228">
          <cell r="J2228" t="str">
            <v>14-3746</v>
          </cell>
          <cell r="K2228" t="str">
            <v>MEM-PRO-014-PKG-BLD-3746</v>
          </cell>
          <cell r="L2228" t="str">
            <v>MSP-OIL MIX TANK</v>
          </cell>
        </row>
        <row r="2229">
          <cell r="J2229" t="str">
            <v>14-3747</v>
          </cell>
          <cell r="K2229" t="str">
            <v>MEM-PRO-014-PKG-BLD-3747</v>
          </cell>
          <cell r="L2229" t="str">
            <v>MSP-OIL MIX TK AGITATOR</v>
          </cell>
        </row>
        <row r="2230">
          <cell r="J2230" t="str">
            <v>14-3749</v>
          </cell>
          <cell r="K2230" t="str">
            <v>MEM-PRO-014-PKG-BLD-3749</v>
          </cell>
          <cell r="L2230" t="str">
            <v>MSP-ELECTRIC WATER HEATER</v>
          </cell>
        </row>
        <row r="2231">
          <cell r="J2231" t="str">
            <v>14-3756</v>
          </cell>
          <cell r="K2231" t="str">
            <v>MEM-PRO-014-PKG-BLD-3756</v>
          </cell>
          <cell r="L2231" t="str">
            <v>MSP-OIL DRUM PUMP</v>
          </cell>
        </row>
        <row r="2232">
          <cell r="J2232" t="str">
            <v>14-3767</v>
          </cell>
          <cell r="K2232" t="str">
            <v>MEM-PRO-014-PKG-BLD-3767</v>
          </cell>
          <cell r="L2232" t="str">
            <v>MSP-OIL/LECITHIN BATCH PUMP</v>
          </cell>
        </row>
        <row r="2233">
          <cell r="J2233" t="str">
            <v>14-3775</v>
          </cell>
          <cell r="K2233" t="str">
            <v>MEM-PRO-014-PKG-BLD-3775</v>
          </cell>
          <cell r="L2233" t="str">
            <v>MSP-HOT WATER JACKET PUMP</v>
          </cell>
        </row>
        <row r="2234">
          <cell r="J2234" t="str">
            <v>14-3777</v>
          </cell>
          <cell r="K2234" t="str">
            <v>MEM-PRO-014-PKG-BLD-3777</v>
          </cell>
          <cell r="L2234" t="str">
            <v>MSP-LECITHIN MIX TANK</v>
          </cell>
        </row>
        <row r="2235">
          <cell r="J2235" t="str">
            <v>14-3778</v>
          </cell>
          <cell r="K2235" t="str">
            <v>MEM-PRO-014-PKG-BLD-3778</v>
          </cell>
          <cell r="L2235" t="str">
            <v>MSP-LECITHIN DRUM PUMP</v>
          </cell>
        </row>
        <row r="2236">
          <cell r="J2236" t="str">
            <v>14-3779</v>
          </cell>
          <cell r="K2236" t="str">
            <v>MEM-PRO-014-PKG-BLD-3779</v>
          </cell>
          <cell r="L2236" t="str">
            <v>MSP-LECITHIN MIX TANK AGITATOR</v>
          </cell>
        </row>
        <row r="2237">
          <cell r="J2237" t="str">
            <v>14-1159</v>
          </cell>
          <cell r="K2237" t="str">
            <v>MEM-PRO-014-PKG-PAK-1159</v>
          </cell>
          <cell r="L2237" t="str">
            <v>MSP-BAG PRINTING MACHINE (AUTOMATIC)</v>
          </cell>
        </row>
        <row r="2238">
          <cell r="J2238" t="str">
            <v>14-3720</v>
          </cell>
          <cell r="K2238" t="str">
            <v>MEM-PRO-014-PKG-PAK-3720</v>
          </cell>
          <cell r="L2238" t="str">
            <v>MSP-#1 AZO SCREENER SYSTEM</v>
          </cell>
        </row>
        <row r="2239">
          <cell r="J2239" t="str">
            <v>14-4180</v>
          </cell>
          <cell r="K2239" t="str">
            <v>MEM-PRO-014-PKG-PAK-4180</v>
          </cell>
          <cell r="L2239" t="str">
            <v>MSP-BLENDER DISCHARGE BLOWER</v>
          </cell>
        </row>
        <row r="2240">
          <cell r="J2240" t="str">
            <v>14-4900</v>
          </cell>
          <cell r="K2240" t="str">
            <v>MEM-PRO-014-PKG-PAK-4900</v>
          </cell>
          <cell r="L2240" t="str">
            <v>MSP-BLENDER SURGE BIN</v>
          </cell>
        </row>
        <row r="2241">
          <cell r="J2241" t="str">
            <v>14-4902</v>
          </cell>
          <cell r="K2241" t="str">
            <v>MEM-PRO-014-PKG-PAK-4902</v>
          </cell>
          <cell r="L2241" t="str">
            <v>MSP-BLENDER SURGE BIN  RFV</v>
          </cell>
        </row>
        <row r="2242">
          <cell r="J2242" t="str">
            <v>14-4903</v>
          </cell>
          <cell r="K2242" t="str">
            <v>MEM-PRO-014-PKG-PAK-4903</v>
          </cell>
          <cell r="L2242" t="str">
            <v>MSP-PACKER SURGE BIN</v>
          </cell>
        </row>
        <row r="2243">
          <cell r="J2243" t="str">
            <v>14-4905</v>
          </cell>
          <cell r="K2243" t="str">
            <v>MEM-PRO-014-PKG-PAK-4905</v>
          </cell>
          <cell r="L2243" t="str">
            <v>MSP-CAROUSEL PACKER</v>
          </cell>
        </row>
        <row r="2244">
          <cell r="J2244" t="str">
            <v>14-4906</v>
          </cell>
          <cell r="K2244" t="str">
            <v>MEM-PRO-014-PKG-PAK-4906</v>
          </cell>
          <cell r="L2244" t="str">
            <v>MSP-SEALER AND GR ASPIRATION FILTER/FAN</v>
          </cell>
        </row>
        <row r="2245">
          <cell r="J2245" t="str">
            <v>14-4907</v>
          </cell>
          <cell r="K2245" t="str">
            <v>MEM-PRO-014-PKG-PAK-4907</v>
          </cell>
          <cell r="L2245" t="str">
            <v>MSP-BAG PRESENTER</v>
          </cell>
        </row>
        <row r="2246">
          <cell r="J2246" t="str">
            <v>14-4908</v>
          </cell>
          <cell r="K2246" t="str">
            <v>MEM-PRO-014-PKG-PAK-4908</v>
          </cell>
          <cell r="L2246" t="str">
            <v>MSP-GUSSET REFORMER</v>
          </cell>
        </row>
        <row r="2247">
          <cell r="J2247" t="str">
            <v>14-4909</v>
          </cell>
          <cell r="K2247" t="str">
            <v>MEM-PRO-014-PKG-PAK-4909</v>
          </cell>
          <cell r="L2247" t="str">
            <v>MSP-BAG SEALER</v>
          </cell>
        </row>
        <row r="2248">
          <cell r="J2248" t="str">
            <v>14-4910</v>
          </cell>
          <cell r="K2248" t="str">
            <v>MEM-PRO-014-PKG-PAK-4910</v>
          </cell>
          <cell r="L2248" t="str">
            <v>MSP-PACKER BAGSEALER DISCH CONVEYOR</v>
          </cell>
        </row>
        <row r="2249">
          <cell r="J2249" t="str">
            <v>14-4911</v>
          </cell>
          <cell r="K2249" t="str">
            <v>MEM-PRO-014-PKG-PAK-4911</v>
          </cell>
          <cell r="L2249" t="str">
            <v>MSP-PACKER X-FER CONVEYOR TO PALLET</v>
          </cell>
        </row>
        <row r="2250">
          <cell r="J2250" t="str">
            <v>14-4920</v>
          </cell>
          <cell r="K2250" t="str">
            <v>MEM-PRO-014-PKG-PAK-4920</v>
          </cell>
          <cell r="L2250" t="str">
            <v>MSP-BLENDER SURGE BIN VIB DISCHARGER</v>
          </cell>
        </row>
        <row r="2251">
          <cell r="J2251" t="str">
            <v>14-4921</v>
          </cell>
          <cell r="K2251" t="str">
            <v>MEM-PRO-014-PKG-PAK-4921</v>
          </cell>
          <cell r="L2251" t="str">
            <v>MSP-BAG PACKER VACCUUM PUMP</v>
          </cell>
        </row>
        <row r="2252">
          <cell r="J2252" t="str">
            <v>14-5376</v>
          </cell>
          <cell r="K2252" t="str">
            <v>MEM-PRO-014-PKG-PAK-5376</v>
          </cell>
          <cell r="L2252" t="str">
            <v>MSP-BLENDER DISCHARGE BLOWER</v>
          </cell>
        </row>
        <row r="2253">
          <cell r="J2253" t="str">
            <v>14-344</v>
          </cell>
          <cell r="K2253" t="str">
            <v>MEM-PRO-014-PKG-PAL-0344</v>
          </cell>
          <cell r="L2253" t="str">
            <v>MSP-MAIN WAREHOUSE PALLETIZER</v>
          </cell>
        </row>
        <row r="2254">
          <cell r="J2254" t="str">
            <v>14-4922</v>
          </cell>
          <cell r="K2254" t="str">
            <v>MEM-PRO-014-PKG-PAL-4922</v>
          </cell>
          <cell r="L2254" t="str">
            <v>MSP BAG LABEL PRINT/APPLY UNIT</v>
          </cell>
        </row>
        <row r="2255">
          <cell r="J2255" t="str">
            <v>14-4935</v>
          </cell>
          <cell r="K2255" t="str">
            <v>MEM-PRO-014-PKG-PAL-4935</v>
          </cell>
          <cell r="L2255" t="str">
            <v>MSP-90 DEG POWERED TURN CONVEYOR</v>
          </cell>
        </row>
        <row r="2256">
          <cell r="J2256" t="str">
            <v>14-4936</v>
          </cell>
          <cell r="K2256" t="str">
            <v>MEM-PRO-014-PKG-PAL-4936</v>
          </cell>
          <cell r="L2256" t="str">
            <v>MSP-BAG TIPPER</v>
          </cell>
        </row>
        <row r="2257">
          <cell r="J2257" t="str">
            <v>14-4937</v>
          </cell>
          <cell r="K2257" t="str">
            <v>MEM-PRO-014-PKG-PAL-4937</v>
          </cell>
          <cell r="L2257" t="str">
            <v>MSP-BAG TIPPER BELT CONVEYOR</v>
          </cell>
        </row>
        <row r="2258">
          <cell r="J2258" t="str">
            <v>14-4938</v>
          </cell>
          <cell r="K2258" t="str">
            <v>MEM-PRO-014-PKG-PAL-4938</v>
          </cell>
          <cell r="L2258" t="str">
            <v>MSP-METAL DETECTOR CONVEYOR</v>
          </cell>
        </row>
        <row r="2259">
          <cell r="J2259" t="str">
            <v>14-4939</v>
          </cell>
          <cell r="K2259" t="str">
            <v>MEM-PRO-014-PKG-PAL-4939</v>
          </cell>
          <cell r="L2259" t="str">
            <v>MSP-METAL DETECTOR SYSTEM</v>
          </cell>
        </row>
        <row r="2260">
          <cell r="J2260" t="str">
            <v>14-4940</v>
          </cell>
          <cell r="K2260" t="str">
            <v>MEM-PRO-014-PKG-PAL-4940</v>
          </cell>
          <cell r="L2260" t="str">
            <v>MSP-INCLINE BELT CONVEYOR</v>
          </cell>
        </row>
        <row r="2261">
          <cell r="J2261" t="str">
            <v>14-4941</v>
          </cell>
          <cell r="K2261" t="str">
            <v>MEM-PRO-014-PKG-PAL-4941</v>
          </cell>
          <cell r="L2261" t="str">
            <v>MSP-ACCUMALATOR CONVEYOR</v>
          </cell>
        </row>
        <row r="2262">
          <cell r="J2262" t="str">
            <v>14-4942</v>
          </cell>
          <cell r="K2262" t="str">
            <v>MEM-PRO-014-PKG-PAL-4942</v>
          </cell>
          <cell r="L2262" t="str">
            <v>MSP-BAG SPACING BELT CONVEYOR</v>
          </cell>
        </row>
        <row r="2263">
          <cell r="J2263" t="str">
            <v>14-4943</v>
          </cell>
          <cell r="K2263" t="str">
            <v>MEM-PRO-014-PKG-PAL-4943</v>
          </cell>
          <cell r="L2263" t="str">
            <v>MSP-BAG SHAPER</v>
          </cell>
        </row>
        <row r="2264">
          <cell r="J2264" t="str">
            <v>14-4944</v>
          </cell>
          <cell r="K2264" t="str">
            <v>MEM-PRO-014-PKG-PAL-4944</v>
          </cell>
          <cell r="L2264" t="str">
            <v>MSP-BAG SHAPER BELT CONVEYOR</v>
          </cell>
        </row>
        <row r="2265">
          <cell r="J2265" t="str">
            <v>14-4945</v>
          </cell>
          <cell r="K2265" t="str">
            <v>MEM-PRO-014-PKG-PAL-4945</v>
          </cell>
          <cell r="L2265" t="str">
            <v>MSP-PALLETIZER</v>
          </cell>
        </row>
        <row r="2266">
          <cell r="J2266" t="str">
            <v>14-4946</v>
          </cell>
          <cell r="K2266" t="str">
            <v>MEM-PRO-014-PKG-PAL-4946</v>
          </cell>
          <cell r="L2266" t="str">
            <v>MSP-EMPTY PALLET WIRE MESH BELT CONVEYOR</v>
          </cell>
        </row>
        <row r="2267">
          <cell r="J2267" t="str">
            <v>14-4947</v>
          </cell>
          <cell r="K2267" t="str">
            <v>MEM-PRO-014-PKG-PAL-4947</v>
          </cell>
          <cell r="L2267" t="str">
            <v>MSP-PALLET DISPENSER</v>
          </cell>
        </row>
        <row r="2268">
          <cell r="J2268" t="str">
            <v>14-4948</v>
          </cell>
          <cell r="K2268" t="str">
            <v>MEM-PRO-014-PKG-PAL-4948</v>
          </cell>
          <cell r="L2268" t="str">
            <v>MSP-SLIPSHEET DISPENSER</v>
          </cell>
        </row>
        <row r="2269">
          <cell r="J2269" t="str">
            <v>14-4950</v>
          </cell>
          <cell r="K2269" t="str">
            <v>MEM-PRO-014-PKG-PAL-4950</v>
          </cell>
          <cell r="L2269" t="str">
            <v>MSP-FILLED PALLET OUTFEED CONVEYOR</v>
          </cell>
        </row>
        <row r="2270">
          <cell r="J2270" t="str">
            <v>14-4951</v>
          </cell>
          <cell r="K2270" t="str">
            <v>MEM-PRO-014-PKG-PAL-4951</v>
          </cell>
          <cell r="L2270" t="str">
            <v>MSP-BAG POP-UP TURNER</v>
          </cell>
        </row>
        <row r="2271">
          <cell r="J2271" t="str">
            <v>14-4952</v>
          </cell>
          <cell r="K2271" t="str">
            <v>MEM-PRO-014-PKG-PAL-4952</v>
          </cell>
          <cell r="L2271" t="str">
            <v>MSP-BAG FORMING CONVEYOR</v>
          </cell>
        </row>
        <row r="2272">
          <cell r="J2272" t="str">
            <v>14-4953</v>
          </cell>
          <cell r="K2272" t="str">
            <v>MEM-PRO-014-PKG-PAL-4953</v>
          </cell>
          <cell r="L2272" t="str">
            <v>MSP-BAG PUSHER</v>
          </cell>
        </row>
        <row r="2273">
          <cell r="J2273" t="str">
            <v>14-4954</v>
          </cell>
          <cell r="K2273" t="str">
            <v>MEM-PRO-014-PKG-PAL-4954</v>
          </cell>
          <cell r="L2273" t="str">
            <v>MSP-EMPTY PALLET ELEVATOR CONVEYOR</v>
          </cell>
        </row>
        <row r="2274">
          <cell r="J2274" t="str">
            <v>14-4955</v>
          </cell>
          <cell r="K2274" t="str">
            <v>MEM-PRO-014-PKG-PAL-4955</v>
          </cell>
          <cell r="L2274" t="str">
            <v>MSP-FILLED PALLET TURNTABLE CONVEYOR</v>
          </cell>
        </row>
        <row r="2275">
          <cell r="J2275" t="str">
            <v>14-4956</v>
          </cell>
          <cell r="K2275" t="str">
            <v>MEM-PRO-014-PKG-PAL-4956</v>
          </cell>
          <cell r="L2275" t="str">
            <v>MSP-FILLED PALLET CONVEYOR (6 SECTIONS)</v>
          </cell>
        </row>
        <row r="2276">
          <cell r="J2276" t="str">
            <v>14-4957</v>
          </cell>
          <cell r="K2276" t="str">
            <v>MEM-PRO-014-PKG-PAL-4957</v>
          </cell>
          <cell r="L2276" t="str">
            <v>MSP/P1BAG LABEL PRINT/APPLY UNIT</v>
          </cell>
        </row>
        <row r="2277">
          <cell r="J2277" t="str">
            <v>14-4958</v>
          </cell>
          <cell r="K2277" t="str">
            <v>MEM-PRO-014-PKG-PAL-4958</v>
          </cell>
          <cell r="L2277" t="str">
            <v>MSP/P1 PALLET SCANNING STATION</v>
          </cell>
        </row>
        <row r="2278">
          <cell r="J2278" t="str">
            <v>14-4913</v>
          </cell>
          <cell r="K2278" t="str">
            <v>MEM-PRO-014-PKG-PRC-4913</v>
          </cell>
          <cell r="L2278" t="str">
            <v>MSP-PACKER BAG DUMP PRESSURE BLOWER</v>
          </cell>
        </row>
        <row r="2279">
          <cell r="J2279" t="str">
            <v>14-4918</v>
          </cell>
          <cell r="K2279" t="str">
            <v>MEM-PRO-014-PKG-PRC-4918</v>
          </cell>
          <cell r="L2279" t="str">
            <v>MSP-PACKER BAG DUMP STATION</v>
          </cell>
        </row>
        <row r="2280">
          <cell r="J2280" t="str">
            <v>14-3754</v>
          </cell>
          <cell r="K2280" t="str">
            <v>MEM-PRO-014-SPR-BRN-3754</v>
          </cell>
          <cell r="L2280" t="str">
            <v>MSP-SPRAY DRYER BURNER</v>
          </cell>
        </row>
        <row r="2281">
          <cell r="J2281" t="str">
            <v>14-3608</v>
          </cell>
          <cell r="K2281" t="str">
            <v>MEM-PRO-014-SPR-DRY-3608</v>
          </cell>
          <cell r="L2281" t="str">
            <v>MSP-COOLING RING INTAKE FAN</v>
          </cell>
        </row>
        <row r="2282">
          <cell r="J2282" t="str">
            <v>14-3610</v>
          </cell>
          <cell r="K2282" t="str">
            <v>MEM-PRO-014-SPR-DRY-3610</v>
          </cell>
          <cell r="L2282" t="str">
            <v>MSP-SPRAY DRYER</v>
          </cell>
        </row>
        <row r="2283">
          <cell r="J2283" t="str">
            <v>14-3617</v>
          </cell>
          <cell r="K2283" t="str">
            <v>MEM-PRO-014-SPR-DRY-3617</v>
          </cell>
          <cell r="L2283" t="str">
            <v>MSP-SPRAY DRYER SE FILTER</v>
          </cell>
        </row>
        <row r="2284">
          <cell r="J2284" t="str">
            <v>14-3618</v>
          </cell>
          <cell r="K2284" t="str">
            <v>MEM-PRO-014-SPR-DRY-3618</v>
          </cell>
          <cell r="L2284" t="str">
            <v>MSP-SPRAY DRYER EAST EXHAUST FAN</v>
          </cell>
        </row>
        <row r="2285">
          <cell r="J2285" t="str">
            <v>14-3619</v>
          </cell>
          <cell r="K2285" t="str">
            <v>MEM-PRO-014-SPR-DRY-3619</v>
          </cell>
          <cell r="L2285" t="str">
            <v>MSP-SE FILTER ROTARY VALVE</v>
          </cell>
        </row>
        <row r="2286">
          <cell r="J2286" t="str">
            <v>14-3627</v>
          </cell>
          <cell r="K2286" t="str">
            <v>MEM-PRO-014-SPR-DRY-3627</v>
          </cell>
          <cell r="L2286" t="str">
            <v>MSP-SPRAY DRYER NE FILTER</v>
          </cell>
        </row>
        <row r="2287">
          <cell r="J2287" t="str">
            <v>14-3628</v>
          </cell>
          <cell r="K2287" t="str">
            <v>MEM-PRO-014-SPR-DRY-3628</v>
          </cell>
          <cell r="L2287" t="str">
            <v>MSP-NE FILTER ROTARY VALVE</v>
          </cell>
        </row>
        <row r="2288">
          <cell r="J2288" t="str">
            <v>14-3634</v>
          </cell>
          <cell r="K2288" t="str">
            <v>MEM-PRO-014-SPR-DRY-3634</v>
          </cell>
          <cell r="L2288" t="str">
            <v>MSP-SPRAY DRYER SW FILTER</v>
          </cell>
        </row>
        <row r="2289">
          <cell r="J2289" t="str">
            <v>14-3635</v>
          </cell>
          <cell r="K2289" t="str">
            <v>MEM-PRO-014-SPR-DRY-3635</v>
          </cell>
          <cell r="L2289" t="str">
            <v>MSP-SW FILTER ROTARY VALVE</v>
          </cell>
        </row>
        <row r="2290">
          <cell r="J2290" t="str">
            <v>14-3636</v>
          </cell>
          <cell r="K2290" t="str">
            <v>MEM-PRO-014-SPR-DRY-3636</v>
          </cell>
          <cell r="L2290" t="str">
            <v>MSP-SPRAY DRYER WEST EXHAUST FAN</v>
          </cell>
        </row>
        <row r="2291">
          <cell r="J2291" t="str">
            <v>14-3642</v>
          </cell>
          <cell r="K2291" t="str">
            <v>MEM-PRO-014-SPR-DRY-3642</v>
          </cell>
          <cell r="L2291" t="str">
            <v>MSP-SPRAY DRYER NW FILTER</v>
          </cell>
        </row>
        <row r="2292">
          <cell r="J2292" t="str">
            <v>14-3643</v>
          </cell>
          <cell r="K2292" t="str">
            <v>MEM-PRO-014-SPR-DRY-3643</v>
          </cell>
          <cell r="L2292" t="str">
            <v>MSP-NW FILTER ROTARY VALVE</v>
          </cell>
        </row>
        <row r="2293">
          <cell r="J2293" t="str">
            <v>14-3647</v>
          </cell>
          <cell r="K2293" t="str">
            <v>MEM-PRO-014-SPR-DRY-3647</v>
          </cell>
          <cell r="L2293" t="str">
            <v>MSP-DRYER BOTTOM PRODUCT SCREENER RFV</v>
          </cell>
        </row>
        <row r="2294">
          <cell r="J2294" t="str">
            <v>14-3662</v>
          </cell>
          <cell r="K2294" t="str">
            <v>MEM-PRO-014-SPR-DRY-3662</v>
          </cell>
          <cell r="L2294" t="str">
            <v>MSP-MAIN DRYER BODY DIFF PRESSURE TRANS</v>
          </cell>
        </row>
        <row r="2295">
          <cell r="J2295" t="str">
            <v>14-3685</v>
          </cell>
          <cell r="K2295" t="str">
            <v>MEM-PRO-014-SPR-DRY-3685</v>
          </cell>
          <cell r="L2295" t="str">
            <v>MSP-SPRAY DRYER SE CYCLONE</v>
          </cell>
        </row>
        <row r="2296">
          <cell r="J2296" t="str">
            <v>14-3686</v>
          </cell>
          <cell r="K2296" t="str">
            <v>MEM-PRO-014-SPR-DRY-3686</v>
          </cell>
          <cell r="L2296" t="str">
            <v>MSP-SE CYCLONE ROTARY VALVE</v>
          </cell>
        </row>
        <row r="2297">
          <cell r="J2297" t="str">
            <v>14-3687</v>
          </cell>
          <cell r="K2297" t="str">
            <v>MEM-PRO-014-SPR-DRY-3687</v>
          </cell>
          <cell r="L2297" t="str">
            <v>MSP-SPRAY DRYER NE CYCLONE</v>
          </cell>
        </row>
        <row r="2298">
          <cell r="J2298" t="str">
            <v>14-3688</v>
          </cell>
          <cell r="K2298" t="str">
            <v>MEM-PRO-014-SPR-DRY-3688</v>
          </cell>
          <cell r="L2298" t="str">
            <v>MSP-NE CYCLONE ROTARY VALVE</v>
          </cell>
        </row>
        <row r="2299">
          <cell r="J2299" t="str">
            <v>14-3689</v>
          </cell>
          <cell r="K2299" t="str">
            <v>MEM-PRO-014-SPR-DRY-3689</v>
          </cell>
          <cell r="L2299" t="str">
            <v>MSP-SPRAY DRYER SW CYCLONE</v>
          </cell>
        </row>
        <row r="2300">
          <cell r="J2300" t="str">
            <v>14-3690</v>
          </cell>
          <cell r="K2300" t="str">
            <v>MEM-PRO-014-SPR-DRY-3690</v>
          </cell>
          <cell r="L2300" t="str">
            <v>MSP-SW CYCLONE ROTARY VALVE</v>
          </cell>
        </row>
        <row r="2301">
          <cell r="J2301" t="str">
            <v>14-3691</v>
          </cell>
          <cell r="K2301" t="str">
            <v>MEM-PRO-014-SPR-DRY-3691</v>
          </cell>
          <cell r="L2301" t="str">
            <v>MSP-SPRAY DRYER NW CYCLONE</v>
          </cell>
        </row>
        <row r="2302">
          <cell r="J2302" t="str">
            <v>14-3692</v>
          </cell>
          <cell r="K2302" t="str">
            <v>MEM-PRO-014-SPR-DRY-3692</v>
          </cell>
          <cell r="L2302" t="str">
            <v>MSP-NW CYCLONE ROTARY VALVE</v>
          </cell>
        </row>
        <row r="2303">
          <cell r="J2303" t="str">
            <v>14-3761</v>
          </cell>
          <cell r="K2303" t="str">
            <v>MEM-PRO-014-SPR-DRY-3761</v>
          </cell>
          <cell r="L2303" t="str">
            <v>MSP-SPRAY DRYER INLET FAN</v>
          </cell>
        </row>
        <row r="2304">
          <cell r="J2304" t="str">
            <v>14-3820</v>
          </cell>
          <cell r="K2304" t="str">
            <v>MEM-PRO-014-SPR-DRY-3820</v>
          </cell>
          <cell r="L2304" t="str">
            <v>MSP DRYER BOTTOM TEMPERATURE</v>
          </cell>
        </row>
        <row r="2305">
          <cell r="J2305" t="str">
            <v>14-382010</v>
          </cell>
          <cell r="K2305" t="str">
            <v>MEM-PRO-014-SPR-DRY-382010</v>
          </cell>
          <cell r="L2305" t="str">
            <v>MSP DRYER BOTTOM TEMPERATURE</v>
          </cell>
        </row>
        <row r="2306">
          <cell r="J2306" t="str">
            <v>14-3644</v>
          </cell>
          <cell r="K2306" t="str">
            <v>MEM-PRO-014-SPR-PRC-3644</v>
          </cell>
          <cell r="L2306" t="str">
            <v>MSP-MAIN DRYER BODY RFV</v>
          </cell>
        </row>
        <row r="2307">
          <cell r="J2307" t="str">
            <v>14-3646</v>
          </cell>
          <cell r="K2307" t="str">
            <v>MEM-PRO-014-SPR-PRC-3646</v>
          </cell>
          <cell r="L2307" t="str">
            <v>MSP-DRYER BOTTOM PRODUCT SCREENER</v>
          </cell>
        </row>
        <row r="2308">
          <cell r="J2308" t="str">
            <v>14-3648</v>
          </cell>
          <cell r="K2308" t="str">
            <v>MEM-PRO-014-SPR-PRC-3648</v>
          </cell>
          <cell r="L2308" t="str">
            <v>MSP-PRODUCT COLLECTOR</v>
          </cell>
        </row>
        <row r="2309">
          <cell r="J2309" t="str">
            <v>14-3649</v>
          </cell>
          <cell r="K2309" t="str">
            <v>MEM-PRO-014-SPR-PRC-3649</v>
          </cell>
          <cell r="L2309" t="str">
            <v>MSP-PRODUCT COLLECTOR EXHAUST FAN</v>
          </cell>
        </row>
        <row r="2310">
          <cell r="J2310" t="str">
            <v>14-3650</v>
          </cell>
          <cell r="K2310" t="str">
            <v>MEM-PRO-014-SPR-PRC-3650</v>
          </cell>
          <cell r="L2310" t="str">
            <v>MSP-PRODUCT COLLECTOR RFV</v>
          </cell>
        </row>
        <row r="2311">
          <cell r="J2311" t="str">
            <v>14-3651</v>
          </cell>
          <cell r="K2311" t="str">
            <v>MEM-PRO-014-SPR-PRC-3651</v>
          </cell>
          <cell r="L2311" t="str">
            <v>PRODUCT SAMPLER</v>
          </cell>
        </row>
        <row r="2312">
          <cell r="J2312" t="str">
            <v>14-3655</v>
          </cell>
          <cell r="K2312" t="str">
            <v>MEM-PRO-014-SPR-PRC-3655</v>
          </cell>
          <cell r="L2312" t="str">
            <v>MSP-PARTICLE REDUCTION TURBO FAN</v>
          </cell>
        </row>
        <row r="2313">
          <cell r="J2313" t="str">
            <v>14-3700</v>
          </cell>
          <cell r="K2313" t="str">
            <v>MEM-PRO-014-SPR-PRC-3700</v>
          </cell>
          <cell r="L2313" t="str">
            <v>MSP-ISOLATE SURGE BIN</v>
          </cell>
        </row>
        <row r="2314">
          <cell r="J2314" t="str">
            <v>14-3705</v>
          </cell>
          <cell r="K2314" t="str">
            <v>MEM-PRO-014-SPR-PRC-3705</v>
          </cell>
          <cell r="L2314" t="str">
            <v>MSP-DRY REWORK SURGE BIN RFV</v>
          </cell>
        </row>
        <row r="2315">
          <cell r="J2315" t="str">
            <v>14-4070</v>
          </cell>
          <cell r="K2315" t="str">
            <v>MEM-PRO-014-SPR-PRC-4070</v>
          </cell>
          <cell r="L2315" t="str">
            <v>MSP-PRODUCT COLLECTOR TRANSFER BLOWER</v>
          </cell>
        </row>
        <row r="2316">
          <cell r="J2316" t="str">
            <v>14-4913</v>
          </cell>
          <cell r="K2316" t="str">
            <v>MEM-PRO-014-SPR-PRC-4913</v>
          </cell>
          <cell r="L2316" t="str">
            <v>MSP-PACKER BAG DUMP PRESSURE BLOWER</v>
          </cell>
        </row>
        <row r="2317">
          <cell r="J2317" t="str">
            <v>14-4918</v>
          </cell>
          <cell r="K2317" t="str">
            <v>MEM-PRO-014-SPR-PRC-4918</v>
          </cell>
          <cell r="L2317" t="str">
            <v>MSP-PACKER BAG DUMP STATION</v>
          </cell>
        </row>
        <row r="2318">
          <cell r="J2318" t="str">
            <v>14-5200</v>
          </cell>
          <cell r="K2318" t="str">
            <v>MEM-PRO-014-SPR-PRC-5200</v>
          </cell>
          <cell r="L2318" t="str">
            <v>MSP-DRY REWORK DUMP STATION ASP FAN</v>
          </cell>
        </row>
        <row r="2319">
          <cell r="J2319" t="str">
            <v>14-5201</v>
          </cell>
          <cell r="K2319" t="str">
            <v>MEM-PRO-014-SPR-PRC-5201</v>
          </cell>
          <cell r="L2319" t="str">
            <v>MSP-DRY REWORK DUMP STATION</v>
          </cell>
        </row>
        <row r="2320">
          <cell r="J2320" t="str">
            <v>14-5203</v>
          </cell>
          <cell r="K2320" t="str">
            <v>MEM-PRO-014-SPR-PRC-5203</v>
          </cell>
          <cell r="L2320" t="str">
            <v>MSP-VACUUM FILTER/RECEIVER</v>
          </cell>
        </row>
        <row r="2321">
          <cell r="J2321" t="str">
            <v>14-5205</v>
          </cell>
          <cell r="K2321" t="str">
            <v>MEM-PRO-014-SPR-PRC-5205</v>
          </cell>
          <cell r="L2321" t="str">
            <v>MSP-DRY REWORK ASPIRATION BIN RFV</v>
          </cell>
        </row>
        <row r="2322">
          <cell r="J2322" t="str">
            <v>14-5212</v>
          </cell>
          <cell r="K2322" t="str">
            <v>MEM-PRO-014-SPR-PRC-5212</v>
          </cell>
          <cell r="L2322" t="str">
            <v>MSP-DRY REWORK FAN</v>
          </cell>
        </row>
        <row r="2323">
          <cell r="J2323" t="str">
            <v>14-5216</v>
          </cell>
          <cell r="K2323" t="str">
            <v>MEM-PRO-014-SPR-PRC-5216</v>
          </cell>
          <cell r="L2323" t="str">
            <v>MSP-DRY REWORK SURGE BIN</v>
          </cell>
        </row>
        <row r="2324">
          <cell r="J2324" t="str">
            <v>14-5221</v>
          </cell>
          <cell r="K2324" t="str">
            <v>MEM-PRO-014-SPR-PRC-5221</v>
          </cell>
          <cell r="L2324" t="str">
            <v>MSP-DRY REWORK DUMP STATION ROTARY VALVE</v>
          </cell>
        </row>
        <row r="2325">
          <cell r="J2325" t="str">
            <v>14-3680</v>
          </cell>
          <cell r="K2325" t="str">
            <v>MEM-PRO-014-SPR-SUS-3680</v>
          </cell>
          <cell r="L2325" t="str">
            <v>MSP-SPRAY DRYER SNUFFING STEAM</v>
          </cell>
        </row>
        <row r="2326">
          <cell r="J2326" t="str">
            <v>14-9200</v>
          </cell>
          <cell r="K2326" t="str">
            <v>MEM-PRO-014-SPR-SUS-9200</v>
          </cell>
          <cell r="L2326" t="str">
            <v>MSP CV TECH SUPPRESSION SYSTEM</v>
          </cell>
        </row>
        <row r="2327">
          <cell r="J2327" t="str">
            <v>14-9260</v>
          </cell>
          <cell r="K2327" t="str">
            <v>MEM-PRO-014-SPR-SUS-9260</v>
          </cell>
          <cell r="L2327" t="str">
            <v>Suppression System Controller 1</v>
          </cell>
        </row>
        <row r="2328">
          <cell r="J2328" t="str">
            <v>14-9262</v>
          </cell>
          <cell r="K2328" t="str">
            <v>MEM-PRO-014-SPR-SUS-9262</v>
          </cell>
          <cell r="L2328" t="str">
            <v>Suppression System Controller 2</v>
          </cell>
        </row>
        <row r="2329">
          <cell r="J2329" t="str">
            <v>14-9267</v>
          </cell>
          <cell r="K2329" t="str">
            <v>MEM-PRO-014-SPR-SUS-9267</v>
          </cell>
          <cell r="L2329" t="str">
            <v>Suppression System Controller 3</v>
          </cell>
        </row>
        <row r="2330">
          <cell r="J2330" t="str">
            <v>14-9272</v>
          </cell>
          <cell r="K2330" t="str">
            <v>MEM-PRO-014-SPR-SUS-9272</v>
          </cell>
          <cell r="L2330" t="str">
            <v>Suppression System Controller 4</v>
          </cell>
        </row>
        <row r="2331">
          <cell r="J2331" t="str">
            <v>14-5101</v>
          </cell>
          <cell r="K2331" t="str">
            <v>MEM-PRO-014-STS-ALK-5101</v>
          </cell>
          <cell r="L2331" t="str">
            <v>MSP-ALKALI TANK AGITATOR</v>
          </cell>
        </row>
        <row r="2332">
          <cell r="J2332" t="str">
            <v>14-5103</v>
          </cell>
          <cell r="K2332" t="str">
            <v>MEM-PRO-014-STS-ALK-5103</v>
          </cell>
          <cell r="L2332" t="str">
            <v>MSP-ALKALI STORAGE TANK</v>
          </cell>
        </row>
        <row r="2333">
          <cell r="J2333" t="str">
            <v>14-5108</v>
          </cell>
          <cell r="K2333" t="str">
            <v>MEM-PRO-014-STS-ALK-5108</v>
          </cell>
          <cell r="L2333" t="str">
            <v>MSP-ALKALI TRANSFER PUMP</v>
          </cell>
        </row>
        <row r="2334">
          <cell r="J2334" t="str">
            <v>14-5110</v>
          </cell>
          <cell r="K2334" t="str">
            <v>MEM-PRO-014-STS-ALK-5110</v>
          </cell>
          <cell r="L2334" t="str">
            <v>MSS-ALKALI TRANSFER STANDBY PUMP</v>
          </cell>
        </row>
        <row r="2335">
          <cell r="J2335" t="str">
            <v>14-5113</v>
          </cell>
          <cell r="K2335" t="str">
            <v>MEM-PRO-014-STS-ALK-5113</v>
          </cell>
          <cell r="L2335" t="str">
            <v>MSP-ALKALI STORAGE TK AIR SUPPLY PCV</v>
          </cell>
        </row>
        <row r="2336">
          <cell r="J2336" t="str">
            <v>14-6401</v>
          </cell>
          <cell r="K2336" t="str">
            <v>MEM-PRO-014-STS-ALK-6401</v>
          </cell>
          <cell r="L2336" t="str">
            <v>MSP-ALKALI PRESSURE CONTROL VALVE</v>
          </cell>
        </row>
        <row r="2337">
          <cell r="J2337" t="str">
            <v>14-6670</v>
          </cell>
          <cell r="K2337" t="str">
            <v>MEM-PRO-014-STS-SUS-6670</v>
          </cell>
          <cell r="L2337" t="str">
            <v>MS2P-FD LOADOUT STOR BIN FENWAL CONT'LR</v>
          </cell>
        </row>
        <row r="2338">
          <cell r="J2338" t="str">
            <v>14-4151</v>
          </cell>
          <cell r="K2338" t="str">
            <v>MEM-PRO-014-UTL-CHS-4151</v>
          </cell>
          <cell r="L2338" t="str">
            <v>MSP-WEST CHILLER #1</v>
          </cell>
        </row>
        <row r="2339">
          <cell r="J2339" t="str">
            <v>14-4152</v>
          </cell>
          <cell r="K2339" t="str">
            <v>MEM-PRO-014-UTL-CHS-4152</v>
          </cell>
          <cell r="L2339" t="str">
            <v>MSP-EAST CHILLER #2</v>
          </cell>
        </row>
        <row r="2340">
          <cell r="J2340" t="str">
            <v>14-4154</v>
          </cell>
          <cell r="K2340" t="str">
            <v>MEM-PRO-014-UTL-CHS-4154</v>
          </cell>
          <cell r="L2340" t="str">
            <v>MSP-CHILL WATER STORAGE TANK</v>
          </cell>
        </row>
        <row r="2341">
          <cell r="J2341" t="str">
            <v>14-4159</v>
          </cell>
          <cell r="K2341" t="str">
            <v>MEM-PRO-014-UTL-CHS-4159</v>
          </cell>
          <cell r="L2341" t="str">
            <v>MSP-CHILL WTR SUPPLY PUMP #4</v>
          </cell>
        </row>
        <row r="2342">
          <cell r="J2342" t="str">
            <v>14-4160</v>
          </cell>
          <cell r="K2342" t="str">
            <v>MEM-PRO-014-UTL-CHS-4160</v>
          </cell>
          <cell r="L2342" t="str">
            <v>MSP-CHILL WTR SUPPLY PUMP #3</v>
          </cell>
        </row>
        <row r="2343">
          <cell r="J2343" t="str">
            <v>14-4161</v>
          </cell>
          <cell r="K2343" t="str">
            <v>MEM-PRO-014-UTL-CHS-4161</v>
          </cell>
          <cell r="L2343" t="str">
            <v>MSP-CHILL WTR SUPPLY PUMP #2  (STANDBY)</v>
          </cell>
        </row>
        <row r="2344">
          <cell r="J2344" t="str">
            <v>14-4162</v>
          </cell>
          <cell r="K2344" t="str">
            <v>MEM-PRO-014-UTL-CHS-4162</v>
          </cell>
          <cell r="L2344" t="str">
            <v>MSP-CHILL WTR SUPPLY PUMP #1</v>
          </cell>
        </row>
        <row r="2345">
          <cell r="J2345" t="str">
            <v>14-9150</v>
          </cell>
          <cell r="K2345" t="str">
            <v>MEM-PRO-014-UTL-CHS-9150</v>
          </cell>
          <cell r="L2345" t="str">
            <v>MSP-SO PLT 1ST FL WEST CHILLER 4151 UNIT</v>
          </cell>
        </row>
        <row r="2346">
          <cell r="J2346" t="str">
            <v>14-9151</v>
          </cell>
          <cell r="K2346" t="str">
            <v>MEM-PRO-014-UTL-CHS-9151</v>
          </cell>
          <cell r="L2346" t="str">
            <v>MSP-SO PLT 1ST FL EAST CHILLER 4152 UNIT</v>
          </cell>
        </row>
        <row r="2347">
          <cell r="J2347" t="str">
            <v>14-9159</v>
          </cell>
          <cell r="K2347" t="str">
            <v>MEM-PRO-014-UTL-CHS-9159</v>
          </cell>
          <cell r="L2347" t="str">
            <v>MSP-BROMELAIN MIX RM CHILL WTR UNIT</v>
          </cell>
        </row>
        <row r="2348">
          <cell r="J2348" t="str">
            <v>14-2283</v>
          </cell>
          <cell r="K2348" t="str">
            <v>MEM-PRO-014-UTL-CSY-2283</v>
          </cell>
          <cell r="L2348" t="str">
            <v>MSP-CAUSTIC WORK TANK</v>
          </cell>
        </row>
        <row r="2349">
          <cell r="J2349" t="str">
            <v>14-2740</v>
          </cell>
          <cell r="K2349" t="str">
            <v>MEM-PRO-014-UTL-CSY-2740</v>
          </cell>
          <cell r="L2349" t="str">
            <v>MS2P-LIME SLURRY EAST IDN/FLOOR 3-WAY FV</v>
          </cell>
        </row>
        <row r="2350">
          <cell r="J2350" t="str">
            <v>14-3244</v>
          </cell>
          <cell r="K2350" t="str">
            <v>MEM-PRO-014-UTL-CSY-3244</v>
          </cell>
          <cell r="L2350" t="str">
            <v>MSP-EXTRACTION CAUSTIC ADDITION FCV</v>
          </cell>
        </row>
        <row r="2351">
          <cell r="J2351" t="str">
            <v>14-3245</v>
          </cell>
          <cell r="K2351" t="str">
            <v>MEM-PRO-014-UTL-CSY-3245</v>
          </cell>
          <cell r="L2351" t="str">
            <v>MSP-EXTRACTION CAUSTIC ADD BLOCK VLV</v>
          </cell>
        </row>
        <row r="2352">
          <cell r="J2352" t="str">
            <v>14-3381</v>
          </cell>
          <cell r="K2352" t="str">
            <v>MEM-PRO-014-UTL-CSY-3381</v>
          </cell>
          <cell r="L2352" t="str">
            <v>NaOH Mass Meter to IDN Tank</v>
          </cell>
        </row>
        <row r="2353">
          <cell r="J2353" t="str">
            <v>14-3387</v>
          </cell>
          <cell r="K2353" t="str">
            <v>MEM-PRO-014-UTL-CSY-3387</v>
          </cell>
          <cell r="L2353" t="str">
            <v>MSP-HCL FV TO N HYD TANK DISCHARGE</v>
          </cell>
        </row>
        <row r="2354">
          <cell r="J2354" t="str">
            <v>14-3388</v>
          </cell>
          <cell r="K2354" t="str">
            <v>MEM-PRO-014-UTL-CSY-3388</v>
          </cell>
          <cell r="L2354" t="str">
            <v>MSP-HCL FCV TO N HYD TANK DISCHARGE</v>
          </cell>
        </row>
        <row r="2355">
          <cell r="J2355" t="str">
            <v>14-3403</v>
          </cell>
          <cell r="K2355" t="str">
            <v>MEM-PRO-014-UTL-CSY-3403</v>
          </cell>
          <cell r="L2355" t="str">
            <v>MSP-CAUSTIC WORK TANK</v>
          </cell>
        </row>
        <row r="2356">
          <cell r="J2356" t="str">
            <v>14-3404</v>
          </cell>
          <cell r="K2356" t="str">
            <v>MEM-PRO-014-UTL-CSY-3404</v>
          </cell>
          <cell r="L2356" t="str">
            <v>MSP-IDN CAUSTIC SUPPLY PUMP</v>
          </cell>
        </row>
        <row r="2357">
          <cell r="J2357" t="str">
            <v>14-3486</v>
          </cell>
          <cell r="K2357" t="str">
            <v>MEM-PRO-014-UTL-CSY-3486</v>
          </cell>
          <cell r="L2357" t="str">
            <v>MSP-CALPRO TO MSP EQ. TK FCV</v>
          </cell>
        </row>
        <row r="2358">
          <cell r="J2358" t="str">
            <v>14-3487</v>
          </cell>
          <cell r="K2358" t="str">
            <v>MEM-PRO-014-UTL-CSY-3487</v>
          </cell>
          <cell r="L2358" t="str">
            <v>MSP-EQUAL TANK CALPRO FV</v>
          </cell>
        </row>
        <row r="2359">
          <cell r="J2359" t="str">
            <v>14-3489</v>
          </cell>
          <cell r="K2359" t="str">
            <v>MEM-PRO-014-UTL-CSY-3489</v>
          </cell>
          <cell r="L2359" t="str">
            <v>MSP-CALPRO SUPPLY PUMP</v>
          </cell>
        </row>
        <row r="2360">
          <cell r="J2360" t="str">
            <v>14-3490</v>
          </cell>
          <cell r="K2360" t="str">
            <v>MEM-PRO-014-UTL-CSY-3490</v>
          </cell>
          <cell r="L2360" t="str">
            <v>MSP-ENZYME ASPIRATION FAN</v>
          </cell>
        </row>
        <row r="2361">
          <cell r="J2361" t="str">
            <v>14-3491</v>
          </cell>
          <cell r="K2361" t="str">
            <v>MEM-PRO-014-UTL-CSY-3491</v>
          </cell>
          <cell r="L2361" t="str">
            <v>MSP-ENZYME MAKE-UP TANK AGITATOR</v>
          </cell>
        </row>
        <row r="2362">
          <cell r="J2362" t="str">
            <v>14-3497</v>
          </cell>
          <cell r="K2362" t="str">
            <v>MEM-PRO-014-UTL-CSY-3497</v>
          </cell>
          <cell r="L2362" t="str">
            <v>MSP-ENZYME TANK AGITATOR</v>
          </cell>
        </row>
        <row r="2363">
          <cell r="J2363" t="str">
            <v>14-3498</v>
          </cell>
          <cell r="K2363" t="str">
            <v>MEM-PRO-014-UTL-CSY-3498</v>
          </cell>
          <cell r="L2363" t="str">
            <v>MSP-ENZYME TANK</v>
          </cell>
        </row>
        <row r="2364">
          <cell r="J2364" t="str">
            <v>14-3499</v>
          </cell>
          <cell r="K2364" t="str">
            <v>MEM-PRO-014-UTL-CSY-3499</v>
          </cell>
          <cell r="L2364" t="str">
            <v>MSP-IDN ENZYME FEED PUMP</v>
          </cell>
        </row>
        <row r="2365">
          <cell r="J2365" t="str">
            <v>14-3532</v>
          </cell>
          <cell r="K2365" t="str">
            <v>MEM-PRO-014-UTL-CSY-3532</v>
          </cell>
          <cell r="L2365" t="str">
            <v>MSP-ALKALI INLET FV</v>
          </cell>
        </row>
        <row r="2366">
          <cell r="J2366" t="str">
            <v>14-3540</v>
          </cell>
          <cell r="K2366" t="str">
            <v>MEM-PRO-014-UTL-CSY-3540</v>
          </cell>
          <cell r="L2366" t="str">
            <v>MSP-ALKALI WK TK AGITATOR</v>
          </cell>
        </row>
        <row r="2367">
          <cell r="J2367" t="str">
            <v>14-3541</v>
          </cell>
          <cell r="K2367" t="str">
            <v>MEM-PRO-014-UTL-CSY-3541</v>
          </cell>
          <cell r="L2367" t="str">
            <v>MSP-ALKALI WORK TANK</v>
          </cell>
        </row>
        <row r="2368">
          <cell r="J2368" t="str">
            <v>14-3542</v>
          </cell>
          <cell r="K2368" t="str">
            <v>MEM-PRO-014-UTL-CSY-3542</v>
          </cell>
          <cell r="L2368" t="str">
            <v>MSP-ALKALI WORK TANK PUMP</v>
          </cell>
        </row>
        <row r="2369">
          <cell r="J2369" t="str">
            <v>14-3544</v>
          </cell>
          <cell r="K2369" t="str">
            <v>MEM-PRO-014-UTL-CSY-3544</v>
          </cell>
          <cell r="L2369" t="str">
            <v>MSP-ENZYME CONCENTRATE TRANSFER PUMP</v>
          </cell>
        </row>
        <row r="2370">
          <cell r="J2370" t="str">
            <v>14-3545</v>
          </cell>
          <cell r="K2370" t="str">
            <v>MEM-PRO-014-UTL-CSY-3545</v>
          </cell>
          <cell r="L2370" t="str">
            <v>MSP-N BOGEY ENZYME FEED PUMP</v>
          </cell>
        </row>
        <row r="2371">
          <cell r="J2371" t="str">
            <v>14-3555</v>
          </cell>
          <cell r="K2371" t="str">
            <v>MEM-PRO-014-UTL-CSY-3555</v>
          </cell>
          <cell r="L2371" t="str">
            <v>MSP-ENZYME MAKE-UP SCRUBBER</v>
          </cell>
        </row>
        <row r="2372">
          <cell r="J2372" t="str">
            <v>14-3582</v>
          </cell>
          <cell r="K2372" t="str">
            <v>MEM-PRO-014-UTL-CSY-3582</v>
          </cell>
          <cell r="L2372" t="str">
            <v>MSP-CIP 3-WAY FLOW VALVE RETURN/DRAIN</v>
          </cell>
        </row>
        <row r="2373">
          <cell r="J2373" t="str">
            <v>14-3906</v>
          </cell>
          <cell r="K2373" t="str">
            <v>MEM-PRO-014-UTL-CSY-3906</v>
          </cell>
          <cell r="L2373" t="str">
            <v>MSP-PROCESS DEFOAMER PUMP</v>
          </cell>
        </row>
        <row r="2374">
          <cell r="J2374" t="str">
            <v>14-4316</v>
          </cell>
          <cell r="K2374" t="str">
            <v>MEM-PRO-014-UTL-CSY-4316</v>
          </cell>
          <cell r="L2374" t="str">
            <v>MSP-CAUST ADD. 3-WAY FV 1ST EXT/2ND EXT</v>
          </cell>
        </row>
        <row r="2375">
          <cell r="J2375" t="str">
            <v>14-4711</v>
          </cell>
          <cell r="K2375" t="str">
            <v>MEM-PRO-014-UTL-CSY-4711</v>
          </cell>
          <cell r="L2375" t="str">
            <v>MSP-PASTEURIZATION TANK AGITATOR</v>
          </cell>
        </row>
        <row r="2376">
          <cell r="J2376" t="str">
            <v>14-4712</v>
          </cell>
          <cell r="K2376" t="str">
            <v>MEM-PRO-014-UTL-CSY-4712</v>
          </cell>
          <cell r="L2376" t="str">
            <v>MSP-PASTEURIZATION TANK</v>
          </cell>
        </row>
        <row r="2377">
          <cell r="J2377" t="str">
            <v>14-4714</v>
          </cell>
          <cell r="K2377" t="str">
            <v>MEM-PRO-014-UTL-CSY-4714</v>
          </cell>
          <cell r="L2377" t="str">
            <v>MSP-PASTEURIZATION TANK DISCHARGE PUMP</v>
          </cell>
        </row>
        <row r="2378">
          <cell r="J2378" t="str">
            <v>14-4747</v>
          </cell>
          <cell r="K2378" t="str">
            <v>MEM-PRO-014-UTL-CSY-4747</v>
          </cell>
          <cell r="L2378" t="str">
            <v>MSP-PASTEURIZATION TANK HYDROHEATER</v>
          </cell>
        </row>
        <row r="2379">
          <cell r="J2379" t="str">
            <v>14-5504</v>
          </cell>
          <cell r="K2379" t="str">
            <v>MEM-PRO-014-UTL-CSY-5504</v>
          </cell>
          <cell r="L2379" t="str">
            <v>MSP-STARCH SURGE BIN</v>
          </cell>
        </row>
        <row r="2380">
          <cell r="J2380" t="str">
            <v>14-5506</v>
          </cell>
          <cell r="K2380" t="str">
            <v>MEM-PRO-014-UTL-CSY-5506</v>
          </cell>
          <cell r="L2380" t="str">
            <v>MSP-STARCH SURGE BIN RFV</v>
          </cell>
        </row>
        <row r="2381">
          <cell r="J2381" t="str">
            <v>14-5507</v>
          </cell>
          <cell r="K2381" t="str">
            <v>MEM-PRO-014-UTL-CSY-5507</v>
          </cell>
          <cell r="L2381" t="str">
            <v>MSP-STARCH GRAVIMETRIC FEEDER</v>
          </cell>
        </row>
        <row r="2382">
          <cell r="J2382" t="str">
            <v>14-5518</v>
          </cell>
          <cell r="K2382" t="str">
            <v>MEM-PRO-014-UTL-CSY-5518</v>
          </cell>
          <cell r="L2382" t="str">
            <v>MSP-STARCH SURGGE BIN ASP FIILTER</v>
          </cell>
        </row>
        <row r="2383">
          <cell r="J2383" t="str">
            <v>14-5519</v>
          </cell>
          <cell r="K2383" t="str">
            <v>MEM-PRO-014-UTL-CSY-5519</v>
          </cell>
          <cell r="L2383" t="str">
            <v>MSP-STASRCH SURGE BIN ASP FAN</v>
          </cell>
        </row>
        <row r="2384">
          <cell r="J2384" t="str">
            <v>14-5520</v>
          </cell>
          <cell r="K2384" t="str">
            <v>MEM-PRO-014-UTL-CSY-5520</v>
          </cell>
          <cell r="L2384" t="str">
            <v>MSP-STARCH SURGE BIN SCREW DISCHARGER</v>
          </cell>
        </row>
        <row r="2385">
          <cell r="J2385" t="str">
            <v>14-5545</v>
          </cell>
          <cell r="K2385" t="str">
            <v>MEM-PRO-014-UTL-CSY-5545</v>
          </cell>
          <cell r="L2385" t="str">
            <v>MSP-STARCH GRAVIMETRIC FEEDER VENT</v>
          </cell>
        </row>
        <row r="2386">
          <cell r="J2386" t="str">
            <v>14-5546</v>
          </cell>
          <cell r="K2386" t="str">
            <v>MEM-PRO-014-UTL-CSY-5546</v>
          </cell>
          <cell r="L2386" t="str">
            <v>MSP-STARCH GRAVIMETRIC FEEDER ASP FAN</v>
          </cell>
        </row>
        <row r="2387">
          <cell r="J2387" t="str">
            <v>14-5800</v>
          </cell>
          <cell r="K2387" t="str">
            <v>MEM-PRO-014-UTL-CSY-5800</v>
          </cell>
          <cell r="L2387" t="str">
            <v>MSP-HCL FV TO SLAM SURGE TK DISCH PUMP</v>
          </cell>
        </row>
        <row r="2388">
          <cell r="J2388" t="str">
            <v>14-5801</v>
          </cell>
          <cell r="K2388" t="str">
            <v>MEM-PRO-014-UTL-CSY-5801</v>
          </cell>
          <cell r="L2388" t="str">
            <v>MSP-HCL FCV TO SLAM SURGE TK DISCH PUMP</v>
          </cell>
        </row>
        <row r="2389">
          <cell r="J2389" t="str">
            <v>14-9174</v>
          </cell>
          <cell r="K2389" t="str">
            <v>MEM-PRO-014-UTL-CSY-9174</v>
          </cell>
          <cell r="L2389" t="str">
            <v>MSP-STARCH AGITATOR</v>
          </cell>
        </row>
        <row r="2390">
          <cell r="J2390" t="str">
            <v>14-9177</v>
          </cell>
          <cell r="K2390" t="str">
            <v>MEM-PRO-014-UTL-CSY-9177</v>
          </cell>
          <cell r="L2390" t="str">
            <v>MSP-STARCH WET-IN DISCHARGE PUMP</v>
          </cell>
        </row>
        <row r="2391">
          <cell r="J2391" t="str">
            <v>14-1</v>
          </cell>
          <cell r="K2391" t="str">
            <v>MEM-PRO-014-UTL-CWS-0001</v>
          </cell>
          <cell r="L2391" t="str">
            <v>MSP-C.T.CHEM/WTR TREATMENT SYSTEM</v>
          </cell>
        </row>
        <row r="2392">
          <cell r="J2392" t="str">
            <v>14-4101</v>
          </cell>
          <cell r="K2392" t="str">
            <v>MEM-PRO-014-UTL-CWS-4101</v>
          </cell>
          <cell r="L2392" t="str">
            <v>MSP-COOLING TOWER</v>
          </cell>
        </row>
        <row r="2393">
          <cell r="J2393" t="str">
            <v>14-4104</v>
          </cell>
          <cell r="K2393" t="str">
            <v>MEM-PRO-014-UTL-CWS-4104</v>
          </cell>
          <cell r="L2393" t="str">
            <v>MS2P-COOLING TOWER S FAN</v>
          </cell>
        </row>
        <row r="2394">
          <cell r="J2394" t="str">
            <v>14-4111</v>
          </cell>
          <cell r="K2394" t="str">
            <v>MEM-PRO-014-UTL-CWS-4111</v>
          </cell>
          <cell r="L2394" t="str">
            <v>MSP-COOLING TOWER WATER PUMP</v>
          </cell>
        </row>
        <row r="2395">
          <cell r="J2395" t="str">
            <v>14-4113</v>
          </cell>
          <cell r="K2395" t="str">
            <v>MEM-PRO-014-UTL-CWS-4113</v>
          </cell>
          <cell r="L2395" t="str">
            <v>MSP-COOLING TOWER WATER PUMP (STANDBY)</v>
          </cell>
        </row>
        <row r="2396">
          <cell r="J2396" t="str">
            <v>14-4114</v>
          </cell>
          <cell r="K2396" t="str">
            <v>MEM-PRO-014-UTL-CWS-4114</v>
          </cell>
          <cell r="L2396" t="str">
            <v>MSP-COOLING TOWER WATER PUMP</v>
          </cell>
        </row>
        <row r="2397">
          <cell r="J2397" t="str">
            <v>14-4115</v>
          </cell>
          <cell r="K2397" t="str">
            <v>MEM-PRO-014-UTL-CWS-4115</v>
          </cell>
          <cell r="L2397" t="str">
            <v>MSP-COOLING TOWER WATER PUMP</v>
          </cell>
        </row>
        <row r="2398">
          <cell r="J2398" t="str">
            <v>14-4116</v>
          </cell>
          <cell r="K2398" t="str">
            <v>MEM-PRO-014-UTL-CWS-4116</v>
          </cell>
          <cell r="L2398" t="str">
            <v>MSP-C.T. WATER TRTMT TANK</v>
          </cell>
        </row>
        <row r="2399">
          <cell r="J2399" t="str">
            <v>14-4117</v>
          </cell>
          <cell r="K2399" t="str">
            <v>MEM-PRO-014-UTL-CWS-4117</v>
          </cell>
          <cell r="L2399" t="str">
            <v>MSP-90 DEG H2O PREHEATER</v>
          </cell>
        </row>
        <row r="2400">
          <cell r="J2400" t="str">
            <v>14-4120</v>
          </cell>
          <cell r="K2400" t="str">
            <v>MEM-PRO-014-UTL-CWS-4120</v>
          </cell>
          <cell r="L2400" t="str">
            <v>MS2P-COOLING TOWER W MAIN WATER PUMP</v>
          </cell>
        </row>
        <row r="2401">
          <cell r="J2401" t="str">
            <v>14-5708</v>
          </cell>
          <cell r="K2401" t="str">
            <v>MEM-PRO-014-UTL-CWS-5708</v>
          </cell>
          <cell r="L2401" t="str">
            <v>MSP-COOLING WATER PUMP #1</v>
          </cell>
        </row>
        <row r="2402">
          <cell r="J2402" t="str">
            <v>14-4080</v>
          </cell>
          <cell r="K2402" t="str">
            <v>MEM-PRO-014-UTL-HRC-4080</v>
          </cell>
          <cell r="L2402" t="str">
            <v>MSP-WASTE WATER STRAINER #4</v>
          </cell>
        </row>
        <row r="2403">
          <cell r="J2403" t="str">
            <v>14-4081</v>
          </cell>
          <cell r="K2403" t="str">
            <v>MEM-PRO-014-UTL-HRC-4081</v>
          </cell>
          <cell r="L2403" t="str">
            <v>MSP-WASTE WATER STRAINER #3</v>
          </cell>
        </row>
        <row r="2404">
          <cell r="J2404" t="str">
            <v>14-4082</v>
          </cell>
          <cell r="K2404" t="str">
            <v>MEM-PRO-014-UTL-HRC-4082</v>
          </cell>
          <cell r="L2404" t="str">
            <v>MSP-WASTE WATER STRAINER #2</v>
          </cell>
        </row>
        <row r="2405">
          <cell r="J2405" t="str">
            <v>14-4083</v>
          </cell>
          <cell r="K2405" t="str">
            <v>MEM-PRO-014-UTL-HRC-4083</v>
          </cell>
          <cell r="L2405" t="str">
            <v>MSP-WASTE WATER STRAINER #1</v>
          </cell>
        </row>
        <row r="2406">
          <cell r="J2406" t="str">
            <v>14-4450</v>
          </cell>
          <cell r="K2406" t="str">
            <v>MEM-PRO-014-UTL-HRC-4450</v>
          </cell>
          <cell r="L2406" t="str">
            <v>MSP-WASTE WATER TANK</v>
          </cell>
        </row>
        <row r="2407">
          <cell r="J2407" t="str">
            <v>14-4452</v>
          </cell>
          <cell r="K2407" t="str">
            <v>MEM-PRO-014-UTL-HRC-4452</v>
          </cell>
          <cell r="L2407" t="str">
            <v>MSP-WASTE WTR HEAT RECOVERY PUMP</v>
          </cell>
        </row>
        <row r="2408">
          <cell r="J2408" t="str">
            <v>14-4453</v>
          </cell>
          <cell r="K2408" t="str">
            <v>MEM-PRO-014-UTL-HRC-4453</v>
          </cell>
          <cell r="L2408" t="str">
            <v>MSP-WASTE WTR HT RECOVERY AIR SEPARATOR</v>
          </cell>
        </row>
        <row r="2409">
          <cell r="J2409" t="str">
            <v>14-4454</v>
          </cell>
          <cell r="K2409" t="str">
            <v>MEM-PRO-014-UTL-HRC-4454</v>
          </cell>
          <cell r="L2409" t="str">
            <v>MSP-WASTE WTR HT RECOVERY EXCHANGER</v>
          </cell>
        </row>
        <row r="2410">
          <cell r="J2410" t="str">
            <v>14-4460</v>
          </cell>
          <cell r="K2410" t="str">
            <v>MEM-PRO-014-UTL-HRC-4460</v>
          </cell>
          <cell r="L2410" t="str">
            <v>MSP-WASTE WTR HEAT RECOVERY PUMP</v>
          </cell>
        </row>
        <row r="2411">
          <cell r="J2411" t="str">
            <v>14-4461</v>
          </cell>
          <cell r="K2411" t="str">
            <v>MEM-PRO-014-UTL-HRC-4461</v>
          </cell>
          <cell r="L2411" t="str">
            <v>MSP-WASTE WTR HEAT EXCHG'R AIR SEPARATOR</v>
          </cell>
        </row>
        <row r="2412">
          <cell r="J2412" t="str">
            <v>14-4462</v>
          </cell>
          <cell r="K2412" t="str">
            <v>MEM-PRO-014-UTL-HRC-4462</v>
          </cell>
          <cell r="L2412" t="str">
            <v>MSP-WASTE WTR EXPANSION TANK</v>
          </cell>
        </row>
        <row r="2413">
          <cell r="J2413" t="str">
            <v>14-9208</v>
          </cell>
          <cell r="K2413" t="str">
            <v>MEM-PRO-014-UTL-HRC-9208</v>
          </cell>
          <cell r="L2413" t="str">
            <v>MSP-CONC LIQUOR TO 90° H20 EXCHANGER</v>
          </cell>
        </row>
        <row r="2414">
          <cell r="J2414" t="str">
            <v>14-3780</v>
          </cell>
          <cell r="K2414" t="str">
            <v>MEM-PRO-014-UTL-IAS-3780</v>
          </cell>
          <cell r="L2414" t="str">
            <v>MSP- COMPRESSED AIR FILTER TO BLENDER</v>
          </cell>
        </row>
        <row r="2415">
          <cell r="J2415" t="str">
            <v>14-4120</v>
          </cell>
          <cell r="K2415" t="str">
            <v>MEM-PRO-014-UTL-IAS-4120</v>
          </cell>
          <cell r="L2415" t="str">
            <v>MSP-40 HP S 800T AIR COMPRESSOR</v>
          </cell>
        </row>
        <row r="2416">
          <cell r="J2416" t="str">
            <v>14-4126</v>
          </cell>
          <cell r="K2416" t="str">
            <v>MEM-PRO-014-UTL-IAS-4126</v>
          </cell>
          <cell r="L2416" t="str">
            <v>MSP-E.300 HP  AIR COMPRESSOR</v>
          </cell>
        </row>
        <row r="2417">
          <cell r="J2417" t="str">
            <v>14-4127</v>
          </cell>
          <cell r="K2417" t="str">
            <v>MEM-PRO-014-UTL-IAS-4127</v>
          </cell>
          <cell r="L2417" t="str">
            <v>MSP-WEST AIR COMPRESSOR</v>
          </cell>
        </row>
        <row r="2418">
          <cell r="J2418" t="str">
            <v>14-4130</v>
          </cell>
          <cell r="K2418" t="str">
            <v>MEM-PRO-014-UTL-IAS-4130</v>
          </cell>
          <cell r="L2418" t="str">
            <v>MSS-800T NORTH REFRIGERATED AIR DRYER</v>
          </cell>
        </row>
        <row r="2419">
          <cell r="J2419" t="str">
            <v>14-4136</v>
          </cell>
          <cell r="K2419" t="str">
            <v>MEM-PRO-014-UTL-IAS-4136</v>
          </cell>
          <cell r="L2419" t="str">
            <v>MSS-800T SOUTH 40 HP AIR DRYER</v>
          </cell>
        </row>
        <row r="2420">
          <cell r="J2420" t="str">
            <v>14-1099</v>
          </cell>
          <cell r="K2420" t="str">
            <v>MEM-PRO-014-UTL-MOA-1099</v>
          </cell>
          <cell r="L2420" t="str">
            <v>CONTAINMENT</v>
          </cell>
        </row>
        <row r="2421">
          <cell r="J2421" t="str">
            <v>14-4217</v>
          </cell>
          <cell r="K2421" t="str">
            <v>MEM-PRO-014-UTL-NPW-4217</v>
          </cell>
          <cell r="L2421" t="str">
            <v>MSP- HX4117 WATER CONTROL VALVE</v>
          </cell>
        </row>
        <row r="2422">
          <cell r="J2422" t="str">
            <v>14-4219</v>
          </cell>
          <cell r="K2422" t="str">
            <v>MEM-PRO-014-UTL-NPW-4219</v>
          </cell>
          <cell r="L2422" t="str">
            <v>MSP-PROCESS WELL WATER FILTER #1</v>
          </cell>
        </row>
        <row r="2423">
          <cell r="J2423" t="str">
            <v>14-4220</v>
          </cell>
          <cell r="K2423" t="str">
            <v>MEM-PRO-014-UTL-NPW-4220</v>
          </cell>
          <cell r="L2423" t="str">
            <v>MSP-PROCESS WELL WATER FILTER #2</v>
          </cell>
        </row>
        <row r="2424">
          <cell r="J2424" t="str">
            <v>14-4221</v>
          </cell>
          <cell r="K2424" t="str">
            <v>MEM-PRO-014-UTL-NPW-4221</v>
          </cell>
          <cell r="L2424" t="str">
            <v>MSP-PROCESS WELL WATER FILTER #3</v>
          </cell>
        </row>
        <row r="2425">
          <cell r="J2425" t="str">
            <v>14-4222</v>
          </cell>
          <cell r="K2425" t="str">
            <v>MEM-PRO-014-UTL-NPW-4222</v>
          </cell>
          <cell r="L2425" t="str">
            <v>MSP-PROCESS WELL WATER FILTER #4</v>
          </cell>
        </row>
        <row r="2426">
          <cell r="J2426" t="str">
            <v>14-4253</v>
          </cell>
          <cell r="K2426" t="str">
            <v>MEM-PRO-014-UTL-NPW-4253</v>
          </cell>
          <cell r="L2426" t="str">
            <v>MSP-WELL WTR TO CHILL WTR BK FW PREVNTER</v>
          </cell>
        </row>
        <row r="2427">
          <cell r="J2427" t="str">
            <v>14-4767</v>
          </cell>
          <cell r="K2427" t="str">
            <v>MEM-PRO-014-UTL-PPA-4767</v>
          </cell>
          <cell r="L2427" t="str">
            <v>MSP-SWITCH STATION</v>
          </cell>
        </row>
        <row r="2428">
          <cell r="J2428" t="str">
            <v>14-4201</v>
          </cell>
          <cell r="K2428" t="str">
            <v>MEM-PRO-014-UTL-PRW-4201</v>
          </cell>
          <cell r="L2428" t="str">
            <v>MSP-90 DEG. PROCESS WATER TANK</v>
          </cell>
        </row>
        <row r="2429">
          <cell r="J2429" t="str">
            <v>14-4203</v>
          </cell>
          <cell r="K2429" t="str">
            <v>MEM-PRO-014-UTL-PRW-4203</v>
          </cell>
          <cell r="L2429" t="str">
            <v>MSP-HOT WATER PUMP TO H-HEATER</v>
          </cell>
        </row>
        <row r="2430">
          <cell r="J2430" t="str">
            <v>14-4204</v>
          </cell>
          <cell r="K2430" t="str">
            <v>MEM-PRO-014-UTL-PRW-4204</v>
          </cell>
          <cell r="L2430" t="str">
            <v>MSP-HYDROHEATER TO 90 DEG PROC WTR TK</v>
          </cell>
        </row>
        <row r="2431">
          <cell r="J2431" t="str">
            <v>14-4208</v>
          </cell>
          <cell r="K2431" t="str">
            <v>MEM-PRO-014-UTL-PRW-4208</v>
          </cell>
          <cell r="L2431" t="str">
            <v>MSP-90 DEG F PROCESS WTR PUMP</v>
          </cell>
        </row>
        <row r="2432">
          <cell r="J2432" t="str">
            <v>14-4209</v>
          </cell>
          <cell r="K2432" t="str">
            <v>MEM-PRO-014-UTL-PRW-4209</v>
          </cell>
          <cell r="L2432" t="str">
            <v>MSP-90 DEG PROCESS STANDBY WTR PUMP</v>
          </cell>
        </row>
        <row r="2433">
          <cell r="J2433" t="str">
            <v>14-4211</v>
          </cell>
          <cell r="K2433" t="str">
            <v>MEM-PRO-014-UTL-PRW-4211</v>
          </cell>
          <cell r="L2433" t="str">
            <v>MSP-90 DEG WTR PUMPS PRESSURE ELEMENT</v>
          </cell>
        </row>
        <row r="2434">
          <cell r="J2434" t="str">
            <v>14-4214</v>
          </cell>
          <cell r="K2434" t="str">
            <v>MEM-PRO-014-UTL-PRW-4214</v>
          </cell>
          <cell r="L2434" t="str">
            <v>MSP-WASHING 90 DEGREE WATER FILTER #1</v>
          </cell>
        </row>
        <row r="2435">
          <cell r="J2435" t="str">
            <v>14-4215</v>
          </cell>
          <cell r="K2435" t="str">
            <v>MEM-PRO-014-UTL-PRW-4215</v>
          </cell>
          <cell r="L2435" t="str">
            <v>MSP-WASHING 90 DEGREE WATER FILTER #2</v>
          </cell>
        </row>
        <row r="2436">
          <cell r="J2436" t="str">
            <v>14-4216</v>
          </cell>
          <cell r="K2436" t="str">
            <v>MEM-PRO-014-UTL-PRW-4216</v>
          </cell>
          <cell r="L2436" t="str">
            <v>MSP-90 DEG WASHDOWN WTR BOOSTER PUMP</v>
          </cell>
        </row>
        <row r="2437">
          <cell r="J2437" t="str">
            <v>14-4250</v>
          </cell>
          <cell r="K2437" t="str">
            <v>MEM-PRO-014-UTL-PWS-4250</v>
          </cell>
          <cell r="L2437" t="str">
            <v>MSP - BKFLOW PREVENTER CITY WATER</v>
          </cell>
        </row>
        <row r="2438">
          <cell r="J2438" t="str">
            <v>14-4254</v>
          </cell>
          <cell r="K2438" t="str">
            <v>MEM-PRO-014-UTL-PWS-4254</v>
          </cell>
          <cell r="L2438" t="str">
            <v>MSP-BACKFLOW PREVENTER</v>
          </cell>
        </row>
        <row r="2439">
          <cell r="J2439" t="str">
            <v>14-5138</v>
          </cell>
          <cell r="K2439" t="str">
            <v>MEM-PRO-014-UTL-PWS-5138</v>
          </cell>
          <cell r="L2439" t="str">
            <v>MSS-MSP BACKFLOW PREVENTER (CITY WATER)</v>
          </cell>
        </row>
        <row r="2440">
          <cell r="J2440" t="str">
            <v>14-4289</v>
          </cell>
          <cell r="K2440" t="str">
            <v>MEM-PRO-014-UTL-STM-4289</v>
          </cell>
          <cell r="L2440" t="str">
            <v>MSP-HI-PRESS STM PRIMARY VORTEX FLOWMTR</v>
          </cell>
        </row>
        <row r="2441">
          <cell r="J2441" t="str">
            <v>14-3732</v>
          </cell>
          <cell r="K2441" t="str">
            <v>MEM-PRO-014-UTL-SUS-3732</v>
          </cell>
          <cell r="L2441" t="str">
            <v>MSP PACKAGING SNUFFING STEAM</v>
          </cell>
        </row>
        <row r="2442">
          <cell r="J2442" t="str">
            <v>14-5589</v>
          </cell>
          <cell r="K2442" t="str">
            <v>MEM-PRO-014-UTL-SUS-5589</v>
          </cell>
          <cell r="L2442" t="str">
            <v>MSP-STARCH SUR BIN/GRAVIMET FDR FENWAL</v>
          </cell>
        </row>
        <row r="2443">
          <cell r="J2443" t="str">
            <v>14-9200</v>
          </cell>
          <cell r="K2443" t="str">
            <v>MEM-PRO-014-UTL-SUS-9200</v>
          </cell>
          <cell r="L2443" t="str">
            <v>MSP CV TECH SUPPRESSION SYSTEM</v>
          </cell>
        </row>
        <row r="2444">
          <cell r="J2444" t="str">
            <v>14-1000</v>
          </cell>
          <cell r="K2444" t="str">
            <v>MEM-PRO-014-UTL-VAC-1000</v>
          </cell>
          <cell r="L2444" t="str">
            <v>MSP Center Vacuum System</v>
          </cell>
        </row>
        <row r="2445">
          <cell r="J2445" t="str">
            <v>14-1006</v>
          </cell>
          <cell r="K2445" t="str">
            <v>MEM-PRO-014-UTL-VAC-1006</v>
          </cell>
          <cell r="L2445" t="str">
            <v>MSP Pressure Control Valve- Warehouse</v>
          </cell>
        </row>
        <row r="2446">
          <cell r="J2446" t="str">
            <v>14-1007</v>
          </cell>
          <cell r="K2446" t="str">
            <v>MEM-PRO-014-UTL-VAC-1007</v>
          </cell>
          <cell r="L2446" t="str">
            <v>MSP Pressure Control Valve - Spray Dryer</v>
          </cell>
        </row>
        <row r="2447">
          <cell r="J2447" t="str">
            <v>14-1008</v>
          </cell>
          <cell r="K2447" t="str">
            <v>MEM-PRO-014-UTL-VAC-1008</v>
          </cell>
          <cell r="L2447" t="str">
            <v>MSP Pressure Control Valve - Wet-In</v>
          </cell>
        </row>
        <row r="2448">
          <cell r="J2448" t="str">
            <v>14-1009</v>
          </cell>
          <cell r="K2448" t="str">
            <v>MEM-PRO-014-UTL-VAC-1009</v>
          </cell>
          <cell r="L2448" t="str">
            <v>MSP Pressure Control Valve - Feed Dryer</v>
          </cell>
        </row>
        <row r="2449">
          <cell r="J2449" t="str">
            <v>14-3034</v>
          </cell>
          <cell r="K2449" t="str">
            <v>MEM-PRO-014-WEI-WIS-3034</v>
          </cell>
          <cell r="L2449" t="str">
            <v>MSP-FLAKE GRINDING TRANSFER BLOWER</v>
          </cell>
        </row>
        <row r="2450">
          <cell r="J2450" t="str">
            <v>14-3037</v>
          </cell>
          <cell r="K2450" t="str">
            <v>MEM-PRO-014-WEI-WIS-3037</v>
          </cell>
          <cell r="L2450" t="str">
            <v>MSP-FLAKE BIN DUST COLLECTOR #3 6th FLR</v>
          </cell>
        </row>
        <row r="2451">
          <cell r="J2451" t="str">
            <v>14-3038</v>
          </cell>
          <cell r="K2451" t="str">
            <v>MEM-PRO-014-WEI-WIS-3038</v>
          </cell>
          <cell r="L2451" t="str">
            <v>MSP-DUST COLLECTOR #3 ROTARY VALVE</v>
          </cell>
        </row>
        <row r="2452">
          <cell r="J2452" t="str">
            <v>14-3039</v>
          </cell>
          <cell r="K2452" t="str">
            <v>MEM-PRO-014-WEI-WIS-3039</v>
          </cell>
          <cell r="L2452" t="str">
            <v>MSP-FLAKE BIN ASPIRATION FAN #3</v>
          </cell>
        </row>
        <row r="2453">
          <cell r="J2453" t="str">
            <v>14-3040</v>
          </cell>
          <cell r="K2453" t="str">
            <v>MEM-PRO-014-WEI-WIS-3040</v>
          </cell>
          <cell r="L2453" t="str">
            <v>MSP-FLAKE BIN FILTER RECEIVER 5th FLOOR</v>
          </cell>
        </row>
        <row r="2454">
          <cell r="J2454" t="str">
            <v>14-3050</v>
          </cell>
          <cell r="K2454" t="str">
            <v>MEM-PRO-014-WEI-WIS-3050</v>
          </cell>
          <cell r="L2454" t="str">
            <v>MSP-FLAKE BIN EXHAUST FAN</v>
          </cell>
        </row>
        <row r="2455">
          <cell r="J2455" t="str">
            <v>14-3051</v>
          </cell>
          <cell r="K2455" t="str">
            <v>MEM-PRO-014-WEI-WIS-3051</v>
          </cell>
          <cell r="L2455" t="str">
            <v>MSP-GROUND FLAKE SURGE BIN 5th FLOOR</v>
          </cell>
        </row>
        <row r="2456">
          <cell r="J2456" t="str">
            <v>14-3052</v>
          </cell>
          <cell r="K2456" t="str">
            <v>MEM-PRO-014-WEI-WIS-3052</v>
          </cell>
          <cell r="L2456" t="str">
            <v>MSP-GROUND FLAKE SURGE BIN LIVE BOTTOM</v>
          </cell>
        </row>
        <row r="2457">
          <cell r="J2457" t="str">
            <v>14-3055</v>
          </cell>
          <cell r="K2457" t="str">
            <v>MEM-PRO-014-WEI-WIS-3055</v>
          </cell>
          <cell r="L2457" t="str">
            <v>MSP-2-WAY VALVE 1ST EXT TO FLOOR</v>
          </cell>
        </row>
        <row r="2458">
          <cell r="J2458" t="str">
            <v>14-3081</v>
          </cell>
          <cell r="K2458" t="str">
            <v>MEM-PRO-014-WEI-WIS-3081</v>
          </cell>
          <cell r="L2458" t="str">
            <v>MSP FLAKE ACRISON ROTARY FEED VLV</v>
          </cell>
        </row>
        <row r="2459">
          <cell r="J2459" t="str">
            <v>14-3083</v>
          </cell>
          <cell r="K2459" t="str">
            <v>MEM-PRO-014-WEI-WIS-3083</v>
          </cell>
          <cell r="L2459" t="str">
            <v>MSP-90 DEG WTR WET-IN BLOCK VALVE</v>
          </cell>
        </row>
        <row r="2460">
          <cell r="J2460" t="str">
            <v>14-3084</v>
          </cell>
          <cell r="K2460" t="str">
            <v>MEM-PRO-014-WEI-WIS-3084</v>
          </cell>
          <cell r="L2460" t="str">
            <v>MSP-FLAKE LIME LUMP BREAKER</v>
          </cell>
        </row>
        <row r="2461">
          <cell r="J2461" t="str">
            <v>14-3085</v>
          </cell>
          <cell r="K2461" t="str">
            <v>MEM-PRO-014-WEI-WIS-3085</v>
          </cell>
          <cell r="L2461" t="str">
            <v>MSP-WET IN CROSS SCREW CONVEYOR</v>
          </cell>
        </row>
        <row r="2462">
          <cell r="J2462" t="str">
            <v>14-3086</v>
          </cell>
          <cell r="K2462" t="str">
            <v>MEM-PRO-014-WEI-WIS-3086</v>
          </cell>
          <cell r="L2462" t="str">
            <v>MSP-FLAKE BIN DISCHARGE RFV</v>
          </cell>
        </row>
        <row r="2463">
          <cell r="J2463" t="str">
            <v>14-3087</v>
          </cell>
          <cell r="K2463" t="str">
            <v>MEM-PRO-014-WEI-WIS-3087</v>
          </cell>
          <cell r="L2463" t="str">
            <v>MSP-FLAKE GRAVIMETRIC FEEDER</v>
          </cell>
        </row>
        <row r="2464">
          <cell r="J2464" t="str">
            <v>14-3089</v>
          </cell>
          <cell r="K2464" t="str">
            <v>MEM-PRO-014-WEI-WIS-3089</v>
          </cell>
          <cell r="L2464" t="str">
            <v>MSP-WET IN TUBE</v>
          </cell>
        </row>
        <row r="2465">
          <cell r="J2465" t="str">
            <v>14-3090</v>
          </cell>
          <cell r="K2465" t="str">
            <v>MEM-PRO-014-WEI-WIS-3090</v>
          </cell>
          <cell r="L2465" t="str">
            <v>MSP-WET IN XFER PUMP</v>
          </cell>
        </row>
        <row r="2466">
          <cell r="J2466" t="str">
            <v>14-3094</v>
          </cell>
          <cell r="K2466" t="str">
            <v>MEM-PRO-014-WEI-WIS-3094</v>
          </cell>
          <cell r="L2466" t="str">
            <v>MSP-LIME BIN</v>
          </cell>
        </row>
        <row r="2467">
          <cell r="J2467" t="str">
            <v>14-3099</v>
          </cell>
          <cell r="K2467" t="str">
            <v>MEM-PRO-014-WEI-WIS-3099</v>
          </cell>
          <cell r="L2467" t="str">
            <v>MSP-VOLUMETRIC LIME FEEDER</v>
          </cell>
        </row>
        <row r="2468">
          <cell r="J2468" t="str">
            <v>14-3100</v>
          </cell>
          <cell r="K2468" t="str">
            <v>MEM-PRO-014-WEI-WIS-3100</v>
          </cell>
          <cell r="L2468" t="str">
            <v>MSP-LIME BIN EXHAUST FAN 5th FLOOR</v>
          </cell>
        </row>
        <row r="2469">
          <cell r="J2469" t="str">
            <v>14-3106</v>
          </cell>
          <cell r="K2469" t="str">
            <v>MEM-PRO-014-WEI-WIS-3106</v>
          </cell>
          <cell r="L2469" t="str">
            <v>MSP-SULFITE WORK TANK</v>
          </cell>
        </row>
        <row r="2470">
          <cell r="J2470" t="str">
            <v>14-3107</v>
          </cell>
          <cell r="K2470" t="str">
            <v>MEM-PRO-014-WEI-WIS-3107</v>
          </cell>
          <cell r="L2470" t="str">
            <v>MSP-SULFITE WORK TK FCV TO EXT TK 3113</v>
          </cell>
        </row>
        <row r="2471">
          <cell r="J2471" t="str">
            <v>14-3108</v>
          </cell>
          <cell r="K2471" t="str">
            <v>MEM-PRO-014-WEI-WIS-3108</v>
          </cell>
          <cell r="L2471" t="str">
            <v>MSP SULFITE WORK TANK DISCHARGE PUMP</v>
          </cell>
        </row>
        <row r="2472">
          <cell r="J2472" t="str">
            <v>14-4294</v>
          </cell>
          <cell r="K2472" t="str">
            <v>MEM-PRO-014-WEI-WIS-4294</v>
          </cell>
          <cell r="L2472" t="str">
            <v>MSP-WET-IN MIX TANK</v>
          </cell>
        </row>
        <row r="2473">
          <cell r="J2473" t="str">
            <v>14-4295</v>
          </cell>
          <cell r="K2473" t="str">
            <v>MEM-PRO-014-WEI-WIS-4295</v>
          </cell>
          <cell r="L2473" t="str">
            <v>MSP WET IN LIGHTEN MIXER</v>
          </cell>
        </row>
        <row r="2474">
          <cell r="J2474" t="str">
            <v>14-4301</v>
          </cell>
          <cell r="K2474" t="str">
            <v>MEM-PRO-014-WEI-WIS-4301</v>
          </cell>
          <cell r="L2474" t="str">
            <v>MSP-COUNTER CURRENT TANK</v>
          </cell>
        </row>
        <row r="2475">
          <cell r="J2475" t="str">
            <v>14-4303</v>
          </cell>
          <cell r="K2475" t="str">
            <v>MEM-PRO-014-WEI-WIS-4303</v>
          </cell>
          <cell r="L2475" t="str">
            <v>MSP-COUNTER CURRENT TANK AGITATOR</v>
          </cell>
        </row>
        <row r="2476">
          <cell r="J2476" t="str">
            <v>14-3246</v>
          </cell>
          <cell r="K2476" t="str">
            <v>MEM-PRO-014-WSH-CWH-3246</v>
          </cell>
          <cell r="L2476" t="str">
            <v>MSP-#1 WASHING CENTRIFUGE</v>
          </cell>
        </row>
        <row r="2477">
          <cell r="J2477" t="str">
            <v>14-3256</v>
          </cell>
          <cell r="K2477" t="str">
            <v>MEM-PRO-014-WSH-CWH-3256</v>
          </cell>
          <cell r="L2477" t="str">
            <v>MSP-#2 WASHING CENTRIFUGE</v>
          </cell>
        </row>
        <row r="2478">
          <cell r="J2478" t="str">
            <v>14-3266</v>
          </cell>
          <cell r="K2478" t="str">
            <v>MEM-PRO-014-WSH-CWH-3266</v>
          </cell>
          <cell r="L2478" t="str">
            <v>MSP-#3 WASHING CENTRIFUGE</v>
          </cell>
        </row>
        <row r="2479">
          <cell r="J2479" t="str">
            <v>14-3276</v>
          </cell>
          <cell r="K2479" t="str">
            <v>MEM-PRO-014-WSH-CWH-3276</v>
          </cell>
          <cell r="L2479" t="str">
            <v>MSP-#4 WASHING CENTRIFUGE</v>
          </cell>
        </row>
        <row r="2480">
          <cell r="J2480" t="str">
            <v>14-4638</v>
          </cell>
          <cell r="K2480" t="str">
            <v>MEM-PRO-014-WSH-CWH-4638</v>
          </cell>
          <cell r="L2480" t="str">
            <v>MSP-WASHING CENT 3-WAY FV TO SEWER/POTS</v>
          </cell>
        </row>
        <row r="2481">
          <cell r="J2481" t="str">
            <v>14-3210</v>
          </cell>
          <cell r="K2481" t="str">
            <v>MEM-PRO-014-WSH-WRE-3210</v>
          </cell>
          <cell r="L2481" t="str">
            <v>MSP-E. WASHING RESLURRY TANK</v>
          </cell>
        </row>
        <row r="2482">
          <cell r="J2482" t="str">
            <v>14-3232</v>
          </cell>
          <cell r="K2482" t="str">
            <v>MEM-PRO-014-WSH-WRE-3232</v>
          </cell>
          <cell r="L2482" t="str">
            <v>MSP-E. RESLURRY TK DILUTION PW FCV</v>
          </cell>
        </row>
        <row r="2483">
          <cell r="J2483" t="str">
            <v>14-3233</v>
          </cell>
          <cell r="K2483" t="str">
            <v>MEM-PRO-014-WSH-WRE-3233</v>
          </cell>
          <cell r="L2483" t="str">
            <v>MSP-PREC TANK #1 PUMP</v>
          </cell>
        </row>
        <row r="2484">
          <cell r="J2484" t="str">
            <v>14-3234</v>
          </cell>
          <cell r="K2484" t="str">
            <v>MEM-PRO-014-WSH-WRE-3234</v>
          </cell>
          <cell r="L2484" t="str">
            <v>MSP-PREC TANK #2 PUMP</v>
          </cell>
        </row>
        <row r="2485">
          <cell r="J2485" t="str">
            <v>14-3237</v>
          </cell>
          <cell r="K2485" t="str">
            <v>MEM-PRO-014-WSH-WRE-3237</v>
          </cell>
          <cell r="L2485" t="str">
            <v>MSP-E. WASHING RESLURRY TANK PUMP</v>
          </cell>
        </row>
        <row r="2486">
          <cell r="J2486" t="str">
            <v>14-3286</v>
          </cell>
          <cell r="K2486" t="str">
            <v>MEM-PRO-014-WSH-WRE-3286</v>
          </cell>
          <cell r="L2486" t="str">
            <v>MSP-W. WASHING RESLURRY TANK</v>
          </cell>
        </row>
        <row r="2487">
          <cell r="J2487" t="str">
            <v>14-3289</v>
          </cell>
          <cell r="K2487" t="str">
            <v>MEM-PRO-014-WSH-WRE-3289</v>
          </cell>
          <cell r="L2487" t="str">
            <v>MSP-W. WASHING RESLURRY PUMP</v>
          </cell>
        </row>
        <row r="2488">
          <cell r="J2488" t="str">
            <v>14-3290</v>
          </cell>
          <cell r="K2488" t="str">
            <v>MEM-PRO-014-WSH-WRE-3290</v>
          </cell>
          <cell r="L2488" t="str">
            <v>MSP-W. RESLURRY TANK HYDROHEATER</v>
          </cell>
        </row>
        <row r="2489">
          <cell r="J2489" t="str">
            <v>14-3291</v>
          </cell>
          <cell r="K2489" t="str">
            <v>MEM-PRO-014-WSH-WRE-3291</v>
          </cell>
          <cell r="L2489" t="str">
            <v>MSP-W. RESLURRY TK DILUTION PW FCV</v>
          </cell>
        </row>
        <row r="2490">
          <cell r="J2490" t="str">
            <v>14-3326</v>
          </cell>
          <cell r="K2490" t="str">
            <v>MEM-PRO-014-WSH-WRE-3326</v>
          </cell>
          <cell r="L2490" t="str">
            <v>MSP-E. RESLURRY TANK HYDROHEATER</v>
          </cell>
        </row>
        <row r="2491">
          <cell r="J2491" t="str">
            <v>14-3021</v>
          </cell>
          <cell r="K2491" t="str">
            <v>MEM-PRO-014-XTR-1EX-3021</v>
          </cell>
          <cell r="L2491" t="str">
            <v>MSP-3 WAY FV EXT. TO CC TANK/1ST EXT TNK</v>
          </cell>
        </row>
        <row r="2492">
          <cell r="J2492" t="str">
            <v>14-3054</v>
          </cell>
          <cell r="K2492" t="str">
            <v>MEM-PRO-014-XTR-1EX-3054</v>
          </cell>
          <cell r="L2492" t="str">
            <v>MSP-3 WAY FLOW VALVE HAS/STRAINERS</v>
          </cell>
        </row>
        <row r="2493">
          <cell r="J2493" t="str">
            <v>14-3112</v>
          </cell>
          <cell r="K2493" t="str">
            <v>MEM-PRO-014-XTR-1EX-3112</v>
          </cell>
          <cell r="L2493" t="str">
            <v>MSP-1ST EXTRACTION TANK AGITATOR</v>
          </cell>
        </row>
        <row r="2494">
          <cell r="J2494" t="str">
            <v>14-3113</v>
          </cell>
          <cell r="K2494" t="str">
            <v>MEM-PRO-014-XTR-1EX-3113</v>
          </cell>
          <cell r="L2494" t="str">
            <v>MSP-1ST EXTRACTION TANK</v>
          </cell>
        </row>
        <row r="2495">
          <cell r="J2495" t="str">
            <v>14-3114</v>
          </cell>
          <cell r="K2495" t="str">
            <v>MEM-PRO-014-XTR-1EX-3114</v>
          </cell>
          <cell r="L2495" t="str">
            <v>MSP-1ST EXTRACTION FEED PUMP</v>
          </cell>
        </row>
        <row r="2496">
          <cell r="J2496" t="str">
            <v>14-3128</v>
          </cell>
          <cell r="K2496" t="str">
            <v>MEM-PRO-014-XTR-1EX-3128</v>
          </cell>
          <cell r="L2496" t="str">
            <v>MSP-1ST EXTRACTION RESLURRY POT</v>
          </cell>
        </row>
        <row r="2497">
          <cell r="J2497" t="str">
            <v>14-3133</v>
          </cell>
          <cell r="K2497" t="str">
            <v>MEM-PRO-014-XTR-1EX-3133</v>
          </cell>
          <cell r="L2497" t="str">
            <v>MSP-#1 1ST EXT CENT DEFOAMER PUMP</v>
          </cell>
        </row>
        <row r="2498">
          <cell r="J2498" t="str">
            <v>14-3137</v>
          </cell>
          <cell r="K2498" t="str">
            <v>MEM-PRO-014-XTR-1EX-3137</v>
          </cell>
          <cell r="L2498" t="str">
            <v>MSP-#2 1ST EXT CENT DEFOAMER PUMP</v>
          </cell>
        </row>
        <row r="2499">
          <cell r="J2499" t="str">
            <v>14-3141</v>
          </cell>
          <cell r="K2499" t="str">
            <v>MEM-PRO-014-XTR-1EX-3141</v>
          </cell>
          <cell r="L2499" t="str">
            <v>MSP-#1 1ST EXTRACTION CENTRIFUGE</v>
          </cell>
        </row>
        <row r="2500">
          <cell r="J2500" t="str">
            <v>14-3151</v>
          </cell>
          <cell r="K2500" t="str">
            <v>MEM-PRO-014-XTR-1EX-3151</v>
          </cell>
          <cell r="L2500" t="str">
            <v>MSP-#2 1ST EXTRACTION CENTRIFUGE</v>
          </cell>
        </row>
        <row r="2501">
          <cell r="J2501" t="str">
            <v>14-3161</v>
          </cell>
          <cell r="K2501" t="str">
            <v>MEM-PRO-014-XTR-1EX-3161</v>
          </cell>
          <cell r="L2501" t="str">
            <v>MSP-#3 1ST EXTRACTION CENTRIFUGE</v>
          </cell>
        </row>
        <row r="2502">
          <cell r="J2502" t="str">
            <v>14-3207</v>
          </cell>
          <cell r="K2502" t="str">
            <v>MEM-PRO-014-XTR-1EX-3207</v>
          </cell>
          <cell r="L2502" t="str">
            <v>MSP-1ST EXT DEF PUMP (#3 CENTRIFUGE)</v>
          </cell>
        </row>
        <row r="2503">
          <cell r="J2503" t="str">
            <v>14-3215</v>
          </cell>
          <cell r="K2503" t="str">
            <v>MEM-PRO-014-XTR-1EX-3215</v>
          </cell>
          <cell r="L2503" t="str">
            <v>MSP-CURD EXTRACTION STRAINER #1</v>
          </cell>
        </row>
        <row r="2504">
          <cell r="J2504" t="str">
            <v>14-3216</v>
          </cell>
          <cell r="K2504" t="str">
            <v>MEM-PRO-014-XTR-1EX-3216</v>
          </cell>
          <cell r="L2504" t="str">
            <v>MSP-CURD EXTRACTION STRAINER #2</v>
          </cell>
        </row>
        <row r="2505">
          <cell r="J2505" t="str">
            <v>14-3217</v>
          </cell>
          <cell r="K2505" t="str">
            <v>MEM-PRO-014-XTR-1EX-3217</v>
          </cell>
          <cell r="L2505" t="str">
            <v>MSP-CURD EXTRACTION STRAINER #3</v>
          </cell>
        </row>
        <row r="2506">
          <cell r="J2506" t="str">
            <v>14-3218</v>
          </cell>
          <cell r="K2506" t="str">
            <v>MEM-PRO-014-XTR-1EX-3218</v>
          </cell>
          <cell r="L2506" t="str">
            <v>MSP-CURD EXTRACTION STRAINER #4</v>
          </cell>
        </row>
        <row r="2507">
          <cell r="J2507" t="str">
            <v>14-3904</v>
          </cell>
          <cell r="K2507" t="str">
            <v>MEM-PRO-014-XTR-1EX-3904</v>
          </cell>
          <cell r="L2507" t="str">
            <v>MSP PROCESS DEFOAMER PRV PM</v>
          </cell>
        </row>
        <row r="2508">
          <cell r="J2508" t="str">
            <v>14-4570</v>
          </cell>
          <cell r="K2508" t="str">
            <v>MEM-PRO-014-XTR-1EX-4570</v>
          </cell>
          <cell r="L2508" t="str">
            <v>MSP-1ST EXT TO #4 OR #5 CENTRI 3WAY FV</v>
          </cell>
        </row>
        <row r="2509">
          <cell r="J2509" t="str">
            <v>14-4571</v>
          </cell>
          <cell r="K2509" t="str">
            <v>MEM-PRO-014-XTR-1EX-4571</v>
          </cell>
          <cell r="L2509" t="str">
            <v>MSP-1ST OR 2ND EXT TO #4 CENTRI 3WAY FV</v>
          </cell>
        </row>
        <row r="2510">
          <cell r="J2510" t="str">
            <v>14-9216</v>
          </cell>
          <cell r="K2510" t="str">
            <v>MEM-PRO-014-XTR-1EX-9216</v>
          </cell>
          <cell r="L2510" t="str">
            <v>MSP- 1ST EXTRACTION RESLURRY POT AGITATO</v>
          </cell>
        </row>
        <row r="2511">
          <cell r="J2511" t="str">
            <v>14-2202</v>
          </cell>
          <cell r="K2511" t="str">
            <v>MEM-PRO-014-XTR-2EX-2202</v>
          </cell>
          <cell r="L2511" t="str">
            <v>MSP-2nd EXTRACTION RESLURRY POT</v>
          </cell>
        </row>
        <row r="2512">
          <cell r="J2512" t="str">
            <v>14-2203</v>
          </cell>
          <cell r="K2512" t="str">
            <v>MEM-PRO-014-XTR-2EX-2203</v>
          </cell>
          <cell r="L2512" t="str">
            <v>MSP-2ND EXT RESLURRY POT DISCH PMP</v>
          </cell>
        </row>
        <row r="2513">
          <cell r="J2513" t="str">
            <v>14-2309</v>
          </cell>
          <cell r="K2513" t="str">
            <v>MEM-PRO-014-XTR-2EX-2309</v>
          </cell>
          <cell r="L2513" t="str">
            <v>2nd Extraction Reslurry Agitator</v>
          </cell>
        </row>
        <row r="2514">
          <cell r="J2514" t="str">
            <v>14-3023</v>
          </cell>
          <cell r="K2514" t="str">
            <v>MEM-PRO-014-XTR-2EX-3023</v>
          </cell>
          <cell r="L2514" t="str">
            <v>MSP-3 WAY FV 2ND EXT. TO CC TANK/STRNRS</v>
          </cell>
        </row>
        <row r="2515">
          <cell r="J2515" t="str">
            <v>14-3130</v>
          </cell>
          <cell r="K2515" t="str">
            <v>MEM-PRO-014-XTR-2EX-3130</v>
          </cell>
          <cell r="L2515" t="str">
            <v>MSP-2ND EXT FEED PUMP</v>
          </cell>
        </row>
        <row r="2516">
          <cell r="J2516" t="str">
            <v>14-3171</v>
          </cell>
          <cell r="K2516" t="str">
            <v>MEM-PRO-014-XTR-2EX-3171</v>
          </cell>
          <cell r="L2516" t="str">
            <v>MSP-#5 CENTRIFUGE 2ND EXTRACTION</v>
          </cell>
        </row>
        <row r="2517">
          <cell r="J2517" t="str">
            <v>14-3179</v>
          </cell>
          <cell r="K2517" t="str">
            <v>MEM-PRO-014-XTR-2EX-3179</v>
          </cell>
          <cell r="L2517" t="str">
            <v>MSP-#4 CENTRIFUGE 2ND EXT DEFOAMER PUMP</v>
          </cell>
        </row>
        <row r="2518">
          <cell r="J2518" t="str">
            <v>14-3212</v>
          </cell>
          <cell r="K2518" t="str">
            <v>MEM-PRO-014-XTR-2EX-3212</v>
          </cell>
          <cell r="L2518" t="str">
            <v>MSP-#5 CENTRIFUGE 2ND EXT DEFOAMER PUMP</v>
          </cell>
        </row>
        <row r="2519">
          <cell r="J2519" t="str">
            <v>14-3149</v>
          </cell>
          <cell r="K2519" t="str">
            <v>MEM-PRO-014-XTR-3EX-3149</v>
          </cell>
          <cell r="L2519" t="str">
            <v>MSP-#4 3RD EXTRACTION CENTRIFUGE</v>
          </cell>
        </row>
        <row r="2520">
          <cell r="J2520" t="str">
            <v>15-3453</v>
          </cell>
          <cell r="K2520" t="str">
            <v>MEM-PRO-015-BGY-FCS-3453</v>
          </cell>
          <cell r="L2520" t="str">
            <v>MS2P-E VACUUMIZER TANK</v>
          </cell>
        </row>
        <row r="2521">
          <cell r="J2521" t="str">
            <v>15-3457</v>
          </cell>
          <cell r="K2521" t="str">
            <v>MEM-PRO-015-BGY-FCS-3457</v>
          </cell>
          <cell r="L2521" t="str">
            <v>MS2P-E VACUUMIZER CONDENSER</v>
          </cell>
        </row>
        <row r="2522">
          <cell r="J2522" t="str">
            <v>15-3461</v>
          </cell>
          <cell r="K2522" t="str">
            <v>MEM-PRO-015-BGY-FCS-3461</v>
          </cell>
          <cell r="L2522" t="str">
            <v>MS2P-E VACUUMIZER CONDENSATE PUMP</v>
          </cell>
        </row>
        <row r="2523">
          <cell r="J2523" t="str">
            <v>15-3471</v>
          </cell>
          <cell r="K2523" t="str">
            <v>MEM-PRO-015-BGY-FCS-3471</v>
          </cell>
          <cell r="L2523" t="str">
            <v>MS2P-E VACUUMIZER VACUUM PUMP</v>
          </cell>
        </row>
        <row r="2524">
          <cell r="J2524" t="str">
            <v>15-3475</v>
          </cell>
          <cell r="K2524" t="str">
            <v>MEM-PRO-015-BGY-FCS-3475</v>
          </cell>
          <cell r="L2524" t="str">
            <v>MS2P-E VACUUMIZER DISCHARGE PUMP</v>
          </cell>
        </row>
        <row r="2525">
          <cell r="J2525" t="str">
            <v>15-3523</v>
          </cell>
          <cell r="K2525" t="str">
            <v>MEM-PRO-015-BGY-FCS-3523</v>
          </cell>
          <cell r="L2525" t="str">
            <v>MS2P-W VACUUMIZER TANK</v>
          </cell>
        </row>
        <row r="2526">
          <cell r="J2526" t="str">
            <v>15-3530</v>
          </cell>
          <cell r="K2526" t="str">
            <v>MEM-PRO-015-BGY-FCS-3530</v>
          </cell>
          <cell r="L2526" t="str">
            <v>MS2P-W VACUUMIZER CONDENSER</v>
          </cell>
        </row>
        <row r="2527">
          <cell r="J2527" t="str">
            <v>15-3531</v>
          </cell>
          <cell r="K2527" t="str">
            <v>MEM-PRO-015-BGY-FCS-3531</v>
          </cell>
          <cell r="L2527" t="str">
            <v>MS2P-W VACUUMIZER AGITATOR</v>
          </cell>
        </row>
        <row r="2528">
          <cell r="J2528" t="str">
            <v>15-3534</v>
          </cell>
          <cell r="K2528" t="str">
            <v>MEM-PRO-015-BGY-FCS-3534</v>
          </cell>
          <cell r="L2528" t="str">
            <v>MS2P-W VACUUMIZER CONDENSATE PUMP</v>
          </cell>
        </row>
        <row r="2529">
          <cell r="J2529" t="str">
            <v>15-3539</v>
          </cell>
          <cell r="K2529" t="str">
            <v>MEM-PRO-015-BGY-FCS-3539</v>
          </cell>
          <cell r="L2529" t="str">
            <v>MS2P-W VACUUMIZER VACUUM PUMP</v>
          </cell>
        </row>
        <row r="2530">
          <cell r="J2530" t="str">
            <v>15-9241</v>
          </cell>
          <cell r="K2530" t="str">
            <v>MEM-PRO-015-BGY-FCS-9241</v>
          </cell>
          <cell r="L2530" t="str">
            <v>MS2P-W VACUUMIZER DISCHARGE PUMP</v>
          </cell>
        </row>
        <row r="2531">
          <cell r="J2531" t="str">
            <v>15-3437</v>
          </cell>
          <cell r="K2531" t="str">
            <v>MEM-PRO-015-BGY-TIL-3437</v>
          </cell>
          <cell r="L2531" t="str">
            <v>MS2P-E VACUUMIZER HYDROHEATER</v>
          </cell>
        </row>
        <row r="2532">
          <cell r="J2532" t="str">
            <v>15-3438</v>
          </cell>
          <cell r="K2532" t="str">
            <v>MEM-PRO-015-BGY-TIL-3438</v>
          </cell>
          <cell r="L2532" t="str">
            <v>MS2P-E VACUUMIZER TIMELINE</v>
          </cell>
        </row>
        <row r="2533">
          <cell r="J2533" t="str">
            <v>15-3448</v>
          </cell>
          <cell r="K2533" t="str">
            <v>MEM-PRO-015-BGY-TIL-3448</v>
          </cell>
          <cell r="L2533" t="str">
            <v>MS2P-E VACUUMIZER BLOW DOWN TANK</v>
          </cell>
        </row>
        <row r="2534">
          <cell r="J2534" t="str">
            <v>15-3507</v>
          </cell>
          <cell r="K2534" t="str">
            <v>MEM-PRO-015-BGY-TIL-3507</v>
          </cell>
          <cell r="L2534" t="str">
            <v>MS2P-W VACUUMIZER HYDROHEATER</v>
          </cell>
        </row>
        <row r="2535">
          <cell r="J2535" t="str">
            <v>15-3511</v>
          </cell>
          <cell r="K2535" t="str">
            <v>MEM-PRO-015-BGY-TIL-3511</v>
          </cell>
          <cell r="L2535" t="str">
            <v>MS2P-W VACUUMIZER TIMELINE</v>
          </cell>
        </row>
        <row r="2536">
          <cell r="J2536" t="str">
            <v>15-3518</v>
          </cell>
          <cell r="K2536" t="str">
            <v>MEM-PRO-015-BGY-TIL-3518</v>
          </cell>
          <cell r="L2536" t="str">
            <v>MS2P-W VACUUMIZER BLOW DOWN TANK</v>
          </cell>
        </row>
        <row r="2537">
          <cell r="J2537" t="str">
            <v>15-4300</v>
          </cell>
          <cell r="K2537" t="str">
            <v>MEM-PRO-015-BLD-AHU-4300</v>
          </cell>
          <cell r="L2537" t="str">
            <v>MS2P-NE WHSE ROOF AHU (EXHAUST)</v>
          </cell>
        </row>
        <row r="2538">
          <cell r="J2538" t="str">
            <v>15-4301</v>
          </cell>
          <cell r="K2538" t="str">
            <v>MEM-PRO-015-BLD-AHU-4301</v>
          </cell>
          <cell r="L2538" t="str">
            <v>MS2P-CENTRAL E WHSE ROOF AHU (EXHAUST)</v>
          </cell>
        </row>
        <row r="2539">
          <cell r="J2539" t="str">
            <v>15-4302</v>
          </cell>
          <cell r="K2539" t="str">
            <v>MEM-PRO-015-BLD-AHU-4302</v>
          </cell>
          <cell r="L2539" t="str">
            <v>MS2P-SE WHSE ROOF AHU (EXHAUST)</v>
          </cell>
        </row>
        <row r="2540">
          <cell r="J2540" t="str">
            <v>15-4303</v>
          </cell>
          <cell r="K2540" t="str">
            <v>MEM-PRO-015-BLD-AHU-4303</v>
          </cell>
          <cell r="L2540" t="str">
            <v>MS2P-CENTRAL SE WHSE ROOF AHU (EXHAUST)</v>
          </cell>
        </row>
        <row r="2541">
          <cell r="J2541" t="str">
            <v>15-4304</v>
          </cell>
          <cell r="K2541" t="str">
            <v>MEM-PRO-015-BLD-AHU-4304</v>
          </cell>
          <cell r="L2541" t="str">
            <v>MS2P-CENTRAL SW WHSE ROOF AHU (EXHAUST)</v>
          </cell>
        </row>
        <row r="2542">
          <cell r="J2542" t="str">
            <v>15-4305</v>
          </cell>
          <cell r="K2542" t="str">
            <v>MEM-PRO-015-BLD-AHU-4305</v>
          </cell>
          <cell r="L2542" t="str">
            <v>MS2P-SW WHSE ROOF AHU (EXHAUST)</v>
          </cell>
        </row>
        <row r="2543">
          <cell r="J2543" t="str">
            <v>15-4306</v>
          </cell>
          <cell r="K2543" t="str">
            <v>MEM-PRO-015-BLD-AHU-4306</v>
          </cell>
          <cell r="L2543" t="str">
            <v>MS2P-S WET PROC AHU(SUPPLY) S OF MCC</v>
          </cell>
        </row>
        <row r="2544">
          <cell r="J2544" t="str">
            <v>15-4307</v>
          </cell>
          <cell r="K2544" t="str">
            <v>MEM-PRO-015-BLD-AHU-4307</v>
          </cell>
          <cell r="L2544" t="str">
            <v>MS2P-CENT WET PROC AHU(SUPPLY) S OF MCC</v>
          </cell>
        </row>
        <row r="2545">
          <cell r="J2545" t="str">
            <v>15-4308</v>
          </cell>
          <cell r="K2545" t="str">
            <v>MEM-PRO-015-BLD-AHU-4308</v>
          </cell>
          <cell r="L2545" t="str">
            <v>MS2P-N WET PROC AHU(SUPPLY) S OF MCC</v>
          </cell>
        </row>
        <row r="2546">
          <cell r="J2546" t="str">
            <v>15-4309</v>
          </cell>
          <cell r="K2546" t="str">
            <v>MEM-PRO-015-BLD-AHU-4309</v>
          </cell>
          <cell r="L2546" t="str">
            <v>MS2P-S WET PROC AHU(SUPPLY) N OF MCC</v>
          </cell>
        </row>
        <row r="2547">
          <cell r="J2547" t="str">
            <v>15-4310</v>
          </cell>
          <cell r="K2547" t="str">
            <v>MEM-PRO-015-BLD-AHU-4310</v>
          </cell>
          <cell r="L2547" t="str">
            <v>MS2P-CENT WET PROC AHU(SUPPLY) N OF MCC</v>
          </cell>
        </row>
        <row r="2548">
          <cell r="J2548" t="str">
            <v>15-4311</v>
          </cell>
          <cell r="K2548" t="str">
            <v>MEM-PRO-015-BLD-AHU-4311</v>
          </cell>
          <cell r="L2548" t="str">
            <v>MS2P-N WET PROC AHU(SUPPLY) N OF MCC</v>
          </cell>
        </row>
        <row r="2549">
          <cell r="J2549" t="str">
            <v>15-4312</v>
          </cell>
          <cell r="K2549" t="str">
            <v>MEM-PRO-015-BLD-AHU-4312</v>
          </cell>
          <cell r="L2549" t="str">
            <v>MS2P-S WET PROC AHU(EXHAUST) S OF MCC</v>
          </cell>
        </row>
        <row r="2550">
          <cell r="J2550" t="str">
            <v>15-4313</v>
          </cell>
          <cell r="K2550" t="str">
            <v>MEM-PRO-015-BLD-AHU-4313</v>
          </cell>
          <cell r="L2550" t="str">
            <v>MS2P-CENT WET PROC AHU(EXHAUST) S OF MCC</v>
          </cell>
        </row>
        <row r="2551">
          <cell r="J2551" t="str">
            <v>15-4314</v>
          </cell>
          <cell r="K2551" t="str">
            <v>MEM-PRO-015-BLD-AHU-4314</v>
          </cell>
          <cell r="L2551" t="str">
            <v>MS2P-N WET PROC AHU(EXHAUST) S OF MCC</v>
          </cell>
        </row>
        <row r="2552">
          <cell r="J2552" t="str">
            <v>15-4315</v>
          </cell>
          <cell r="K2552" t="str">
            <v>MEM-PRO-015-BLD-AHU-4315</v>
          </cell>
          <cell r="L2552" t="str">
            <v>MS2P-S WET PROC AHU(EXHAUST) N OF MCC</v>
          </cell>
        </row>
        <row r="2553">
          <cell r="J2553" t="str">
            <v>15-4316</v>
          </cell>
          <cell r="K2553" t="str">
            <v>MEM-PRO-015-BLD-AHU-4316</v>
          </cell>
          <cell r="L2553" t="str">
            <v>MS2P-CENT WET PROC AHU(EXHAUST) N OF MCC</v>
          </cell>
        </row>
        <row r="2554">
          <cell r="J2554" t="str">
            <v>15-4317</v>
          </cell>
          <cell r="K2554" t="str">
            <v>MEM-PRO-015-BLD-AHU-4317</v>
          </cell>
          <cell r="L2554" t="str">
            <v>MS2P-N WET PROC AHU(EXHAUST) N OF MCC</v>
          </cell>
        </row>
        <row r="2555">
          <cell r="J2555" t="str">
            <v>15-4318</v>
          </cell>
          <cell r="K2555" t="str">
            <v>MEM-PRO-015-BLD-AHU-4318</v>
          </cell>
          <cell r="L2555" t="str">
            <v>MS2P-N COMPRESSOR ROOM AHU (EXHAUST)</v>
          </cell>
        </row>
        <row r="2556">
          <cell r="J2556" t="str">
            <v>15-4319</v>
          </cell>
          <cell r="K2556" t="str">
            <v>MEM-PRO-015-BLD-AHU-4319</v>
          </cell>
          <cell r="L2556" t="str">
            <v>MS2P-S COMPRESSOR ROOM AHU (EXHAUST)</v>
          </cell>
        </row>
        <row r="2557">
          <cell r="J2557" t="str">
            <v>15-4321</v>
          </cell>
          <cell r="K2557" t="str">
            <v>MEM-PRO-015-BLD-AHU-4321</v>
          </cell>
          <cell r="L2557" t="str">
            <v>MS2P-S FEED DRYER AHU (SUPPLY)</v>
          </cell>
        </row>
        <row r="2558">
          <cell r="J2558" t="str">
            <v>15-4322</v>
          </cell>
          <cell r="K2558" t="str">
            <v>MEM-PRO-015-BLD-AHU-4322</v>
          </cell>
          <cell r="L2558" t="str">
            <v>MS2P-N FEED DRYER AHU (SUPPLY)</v>
          </cell>
        </row>
        <row r="2559">
          <cell r="J2559" t="str">
            <v>15-4323</v>
          </cell>
          <cell r="K2559" t="str">
            <v>MEM-PRO-015-BLD-AHU-4323</v>
          </cell>
          <cell r="L2559" t="str">
            <v>MS2P-S FEED DRYER AHU (EXHAUST)</v>
          </cell>
        </row>
        <row r="2560">
          <cell r="J2560" t="str">
            <v>15-4324</v>
          </cell>
          <cell r="K2560" t="str">
            <v>MEM-PRO-015-BLD-AHU-4324</v>
          </cell>
          <cell r="L2560" t="str">
            <v>MS2P-N FEED DRYER AHU (EXHAUST)</v>
          </cell>
        </row>
        <row r="2561">
          <cell r="J2561" t="str">
            <v>15-4325</v>
          </cell>
          <cell r="K2561" t="str">
            <v>MEM-PRO-015-BLD-AHU-4325</v>
          </cell>
          <cell r="L2561" t="str">
            <v>MS2P-WET-IN TOWER AHU (EXHAUST)</v>
          </cell>
        </row>
        <row r="2562">
          <cell r="J2562" t="str">
            <v>15-4327</v>
          </cell>
          <cell r="K2562" t="str">
            <v>MEM-PRO-015-BLD-AHU-4327</v>
          </cell>
          <cell r="L2562" t="str">
            <v>MS2P-W WALL MOUNT FAN CIP ROOM (S WALL)</v>
          </cell>
        </row>
        <row r="2563">
          <cell r="J2563" t="str">
            <v>15-4332</v>
          </cell>
          <cell r="K2563" t="str">
            <v>MEM-PRO-015-BLD-AHU-4332</v>
          </cell>
          <cell r="L2563" t="str">
            <v>MS2P-W WALL MOUNT FAN FAN ROOM (S WALL)</v>
          </cell>
        </row>
        <row r="2564">
          <cell r="J2564" t="str">
            <v>15-4333</v>
          </cell>
          <cell r="K2564" t="str">
            <v>MEM-PRO-015-BLD-AHU-4333</v>
          </cell>
          <cell r="L2564" t="str">
            <v>MS2P-E WALL MOUNT FAN FAN ROOM (S WALL)</v>
          </cell>
        </row>
        <row r="2565">
          <cell r="J2565" t="str">
            <v>15-4334</v>
          </cell>
          <cell r="K2565" t="str">
            <v>MEM-PRO-015-BLD-AHU-4334</v>
          </cell>
          <cell r="L2565" t="str">
            <v>MSS-LOUVER/DAMPER (CLD)</v>
          </cell>
        </row>
        <row r="2566">
          <cell r="J2566" t="str">
            <v>15-4335</v>
          </cell>
          <cell r="K2566" t="str">
            <v>MEM-PRO-015-BLD-AHU-4335</v>
          </cell>
          <cell r="L2566" t="str">
            <v>MSS-LOUVER/DAMPER (CLD)</v>
          </cell>
        </row>
        <row r="2567">
          <cell r="J2567" t="str">
            <v>15-4336</v>
          </cell>
          <cell r="K2567" t="str">
            <v>MEM-PRO-015-BLD-AHU-4336</v>
          </cell>
          <cell r="L2567" t="str">
            <v>MS2P LOUVER / DAMPER (CLD)</v>
          </cell>
        </row>
        <row r="2568">
          <cell r="J2568" t="str">
            <v>15-4337</v>
          </cell>
          <cell r="K2568" t="str">
            <v>MEM-PRO-015-BLD-AHU-4337</v>
          </cell>
          <cell r="L2568" t="str">
            <v>MSS-LOUVER/DAMPER (CLD)</v>
          </cell>
        </row>
        <row r="2569">
          <cell r="J2569" t="str">
            <v>15-4338</v>
          </cell>
          <cell r="K2569" t="str">
            <v>MEM-PRO-015-BLD-AHU-4338</v>
          </cell>
          <cell r="L2569" t="str">
            <v>MSS-LOUVER/DAMPER (CLD)</v>
          </cell>
        </row>
        <row r="2570">
          <cell r="J2570" t="str">
            <v>15-4339</v>
          </cell>
          <cell r="K2570" t="str">
            <v>MEM-PRO-015-BLD-AHU-4339</v>
          </cell>
          <cell r="L2570" t="str">
            <v>MSS-LOUVER/DAMPER (CLD)</v>
          </cell>
        </row>
        <row r="2571">
          <cell r="J2571" t="str">
            <v>15-4340</v>
          </cell>
          <cell r="K2571" t="str">
            <v>MEM-PRO-015-BLD-AHU-4340</v>
          </cell>
          <cell r="L2571" t="str">
            <v>MS2P-2ND FL TWR HEATER/AIR HANDLING UNIT</v>
          </cell>
        </row>
        <row r="2572">
          <cell r="J2572" t="str">
            <v>15-4341</v>
          </cell>
          <cell r="K2572" t="str">
            <v>MEM-PRO-015-BLD-AHU-4341</v>
          </cell>
          <cell r="L2572" t="str">
            <v>MSS-LOUVER/DAMPER (CLD)</v>
          </cell>
        </row>
        <row r="2573">
          <cell r="J2573" t="str">
            <v>15-4342</v>
          </cell>
          <cell r="K2573" t="str">
            <v>MEM-PRO-015-BLD-AHU-4342</v>
          </cell>
          <cell r="L2573" t="str">
            <v>MSS-LOUVER/DAMPER (CLD)</v>
          </cell>
        </row>
        <row r="2574">
          <cell r="J2574" t="str">
            <v>15-4343</v>
          </cell>
          <cell r="K2574" t="str">
            <v>MEM-PRO-015-BLD-AHU-4343</v>
          </cell>
          <cell r="L2574" t="str">
            <v>MSS-LOUVER/DAMPER (CLD)</v>
          </cell>
        </row>
        <row r="2575">
          <cell r="J2575" t="str">
            <v>15-4344</v>
          </cell>
          <cell r="K2575" t="str">
            <v>MEM-PRO-015-BLD-AHU-4344</v>
          </cell>
          <cell r="L2575" t="str">
            <v>MSS-LOUVER/DAMPER (CLD)</v>
          </cell>
        </row>
        <row r="2576">
          <cell r="J2576" t="str">
            <v>15-4345</v>
          </cell>
          <cell r="K2576" t="str">
            <v>MEM-PRO-015-BLD-AHU-4345</v>
          </cell>
          <cell r="L2576" t="str">
            <v>MSS-LOUVER/DAMPER (CLD)</v>
          </cell>
        </row>
        <row r="2577">
          <cell r="J2577" t="str">
            <v>15-4346</v>
          </cell>
          <cell r="K2577" t="str">
            <v>MEM-PRO-015-BLD-AHU-4346</v>
          </cell>
          <cell r="L2577" t="str">
            <v>MSS-LOUVER/DAMPER (CLD)</v>
          </cell>
        </row>
        <row r="2578">
          <cell r="J2578" t="str">
            <v>15-4347</v>
          </cell>
          <cell r="K2578" t="str">
            <v>MEM-PRO-015-BLD-AHU-4347</v>
          </cell>
          <cell r="L2578" t="str">
            <v>MSS-LOUVER/DAMPER (CLD)</v>
          </cell>
        </row>
        <row r="2579">
          <cell r="J2579" t="str">
            <v>15-4348</v>
          </cell>
          <cell r="K2579" t="str">
            <v>MEM-PRO-015-BLD-AHU-4348</v>
          </cell>
          <cell r="L2579" t="str">
            <v>MSS-AIR HANDLING UNIT-I/O ROOM</v>
          </cell>
        </row>
        <row r="2580">
          <cell r="J2580" t="str">
            <v>15-4349</v>
          </cell>
          <cell r="K2580" t="str">
            <v>MEM-PRO-015-BLD-AHU-4349</v>
          </cell>
          <cell r="L2580" t="str">
            <v>MSS-AIR HANDLING UNIT-CONTROL ROOM</v>
          </cell>
        </row>
        <row r="2581">
          <cell r="J2581" t="str">
            <v>15-4350</v>
          </cell>
          <cell r="K2581" t="str">
            <v>MEM-PRO-015-BLD-AHU-4350</v>
          </cell>
          <cell r="L2581" t="str">
            <v>MSS-AIR HANDLING UNIT - MCC ROOM</v>
          </cell>
        </row>
        <row r="2582">
          <cell r="J2582" t="str">
            <v>15-4351</v>
          </cell>
          <cell r="K2582" t="str">
            <v>MEM-PRO-015-BLD-AHU-4351</v>
          </cell>
          <cell r="L2582" t="str">
            <v>MSS-PKG TWR SPOT COOLING-PROCESS BLDG</v>
          </cell>
        </row>
        <row r="2583">
          <cell r="J2583" t="str">
            <v>15-4352</v>
          </cell>
          <cell r="K2583" t="str">
            <v>MEM-PRO-015-BLD-AHU-4352</v>
          </cell>
          <cell r="L2583" t="str">
            <v>MSS-LOUVER/DAMPER (CLD)</v>
          </cell>
        </row>
        <row r="2584">
          <cell r="J2584" t="str">
            <v>15-4353</v>
          </cell>
          <cell r="K2584" t="str">
            <v>MEM-PRO-015-BLD-AHU-4353</v>
          </cell>
          <cell r="L2584" t="str">
            <v>MSS-LOUVER</v>
          </cell>
        </row>
        <row r="2585">
          <cell r="J2585" t="str">
            <v>15-4354</v>
          </cell>
          <cell r="K2585" t="str">
            <v>MEM-PRO-015-BLD-AHU-4354</v>
          </cell>
          <cell r="L2585" t="str">
            <v>MSS-FIRED DUCT FURNANCE</v>
          </cell>
        </row>
        <row r="2586">
          <cell r="J2586" t="str">
            <v>15-4355</v>
          </cell>
          <cell r="K2586" t="str">
            <v>MEM-PRO-015-BLD-AHU-4355</v>
          </cell>
          <cell r="L2586" t="str">
            <v>MSS-MS2P HOODED SUPPLY FAN PROC BLDG</v>
          </cell>
        </row>
        <row r="2587">
          <cell r="J2587" t="str">
            <v>15-4356</v>
          </cell>
          <cell r="K2587" t="str">
            <v>MEM-PRO-015-BLD-AHU-4356</v>
          </cell>
          <cell r="L2587" t="str">
            <v>MSS-PREMIX,AGG,DRY WORK-PROC BLDG</v>
          </cell>
        </row>
        <row r="2588">
          <cell r="J2588" t="str">
            <v>15-4357</v>
          </cell>
          <cell r="K2588" t="str">
            <v>MEM-PRO-015-BLD-AHU-4357</v>
          </cell>
          <cell r="L2588" t="str">
            <v>MSS ELECT PHT COIL / AHU 4357</v>
          </cell>
        </row>
        <row r="2589">
          <cell r="J2589" t="str">
            <v>15-4358</v>
          </cell>
          <cell r="K2589" t="str">
            <v>MEM-PRO-015-BLD-AHU-4358</v>
          </cell>
          <cell r="L2589" t="str">
            <v>MSS-LOUVER/DAMPER (CLD)</v>
          </cell>
        </row>
        <row r="2590">
          <cell r="J2590" t="str">
            <v>15-4359</v>
          </cell>
          <cell r="K2590" t="str">
            <v>MEM-PRO-015-BLD-AHU-4359</v>
          </cell>
          <cell r="L2590" t="str">
            <v>MSS-ELECTRIC PREHEAT COIL</v>
          </cell>
        </row>
        <row r="2591">
          <cell r="J2591" t="str">
            <v>15-4364</v>
          </cell>
          <cell r="K2591" t="str">
            <v>MEM-PRO-015-BLD-AHU-4364</v>
          </cell>
          <cell r="L2591" t="str">
            <v>MSS-DUCT HEATER-I/O ROOM</v>
          </cell>
        </row>
        <row r="2592">
          <cell r="J2592" t="str">
            <v>15-4365</v>
          </cell>
          <cell r="K2592" t="str">
            <v>MEM-PRO-015-BLD-AHU-4365</v>
          </cell>
          <cell r="L2592" t="str">
            <v>MSS-DUCT HEATER-CONTROL ROOM</v>
          </cell>
        </row>
        <row r="2593">
          <cell r="J2593" t="str">
            <v>15-4366</v>
          </cell>
          <cell r="K2593" t="str">
            <v>MEM-PRO-015-BLD-AHU-4366</v>
          </cell>
          <cell r="L2593" t="str">
            <v>MSS-DUCT HEATER-LOW TAS WHEY &amp; WET IN</v>
          </cell>
        </row>
        <row r="2594">
          <cell r="J2594" t="str">
            <v>15-4367</v>
          </cell>
          <cell r="K2594" t="str">
            <v>MEM-PRO-015-BLD-AHU-4367</v>
          </cell>
          <cell r="L2594" t="str">
            <v>MSS-COUNTER BALANCE DAMPER</v>
          </cell>
        </row>
        <row r="2595">
          <cell r="J2595" t="str">
            <v>15-4368</v>
          </cell>
          <cell r="K2595" t="str">
            <v>MEM-PRO-015-BLD-AHU-4368</v>
          </cell>
          <cell r="L2595" t="str">
            <v>MS2P-2ND FLOOR PKG TWR AHU (SUPPLY)</v>
          </cell>
        </row>
        <row r="2596">
          <cell r="J2596" t="str">
            <v>15-4369</v>
          </cell>
          <cell r="K2596" t="str">
            <v>MEM-PRO-015-BLD-AHU-4369</v>
          </cell>
          <cell r="L2596" t="str">
            <v>MSS-SUPPLY FAN-MS2P PKG TOWER</v>
          </cell>
        </row>
        <row r="2597">
          <cell r="J2597" t="str">
            <v>15-4370</v>
          </cell>
          <cell r="K2597" t="str">
            <v>MEM-PRO-015-BLD-AHU-4370</v>
          </cell>
          <cell r="L2597" t="str">
            <v>MSS-SUPPLY FAN-MS2P WET PROCESS</v>
          </cell>
        </row>
        <row r="2598">
          <cell r="J2598" t="str">
            <v>15-4371</v>
          </cell>
          <cell r="K2598" t="str">
            <v>MEM-PRO-015-BLD-AHU-4371</v>
          </cell>
          <cell r="L2598" t="str">
            <v>MSS-SUPPLY FAN-MS2P WET PROCESS</v>
          </cell>
        </row>
        <row r="2599">
          <cell r="J2599" t="str">
            <v>15-4372</v>
          </cell>
          <cell r="K2599" t="str">
            <v>MEM-PRO-015-BLD-AHU-4372</v>
          </cell>
          <cell r="L2599" t="str">
            <v>MS2P-E PKG TWR AHU(EXHAUST) 7TH FLR ROOF</v>
          </cell>
        </row>
        <row r="2600">
          <cell r="J2600" t="str">
            <v>15-4373</v>
          </cell>
          <cell r="K2600" t="str">
            <v>MEM-PRO-015-BLD-AHU-4373</v>
          </cell>
          <cell r="L2600" t="str">
            <v>MS2P-W PKG TWR AHU(EXHAUST) 7TH FLR ROOF</v>
          </cell>
        </row>
        <row r="2601">
          <cell r="J2601" t="str">
            <v>15-4374</v>
          </cell>
          <cell r="K2601" t="str">
            <v>MEM-PRO-015-BLD-AHU-4374</v>
          </cell>
          <cell r="L2601" t="str">
            <v>MSS-CENTER DRY TWR AHU (EXHAUST) 8TH FLR</v>
          </cell>
        </row>
        <row r="2602">
          <cell r="J2602" t="str">
            <v>15-4375</v>
          </cell>
          <cell r="K2602" t="str">
            <v>MEM-PRO-015-BLD-AHU-4375</v>
          </cell>
          <cell r="L2602" t="str">
            <v>MSS-LOUVER/DAMPER (CLD)</v>
          </cell>
        </row>
        <row r="2603">
          <cell r="J2603" t="str">
            <v>15-4376</v>
          </cell>
          <cell r="K2603" t="str">
            <v>MEM-PRO-015-BLD-AHU-4376</v>
          </cell>
          <cell r="L2603" t="str">
            <v>MSS-UNIT HEATER-MS2P DRY VA RM PROC BLDG</v>
          </cell>
        </row>
        <row r="2604">
          <cell r="J2604" t="str">
            <v>15-4377</v>
          </cell>
          <cell r="K2604" t="str">
            <v>MEM-PRO-015-BLD-AHU-4377</v>
          </cell>
          <cell r="L2604" t="str">
            <v>MSS-UNIT HEATER-MS2P DRY VA RM PROC BLDG</v>
          </cell>
        </row>
        <row r="2605">
          <cell r="J2605" t="str">
            <v>15-4378</v>
          </cell>
          <cell r="K2605" t="str">
            <v>MEM-PRO-015-BLD-AHU-4378</v>
          </cell>
          <cell r="L2605" t="str">
            <v>MSS-UNIT HEATER-MS2P DRY VA RM PROC BLDG</v>
          </cell>
        </row>
        <row r="2606">
          <cell r="J2606" t="str">
            <v>15-4379</v>
          </cell>
          <cell r="K2606" t="str">
            <v>MEM-PRO-015-BLD-AHU-4379</v>
          </cell>
          <cell r="L2606" t="str">
            <v>MSS-UNIT HEATER-MS2P-WET PROCESS</v>
          </cell>
        </row>
        <row r="2607">
          <cell r="J2607" t="str">
            <v>15-4380</v>
          </cell>
          <cell r="K2607" t="str">
            <v>MEM-PRO-015-BLD-AHU-4380</v>
          </cell>
          <cell r="L2607" t="str">
            <v>MSS-UNIT HEATER-MS2P WET PROCESS</v>
          </cell>
        </row>
        <row r="2608">
          <cell r="J2608" t="str">
            <v>15-4381</v>
          </cell>
          <cell r="K2608" t="str">
            <v>MEM-PRO-015-BLD-AHU-4381</v>
          </cell>
          <cell r="L2608" t="str">
            <v>MSS-UNIT HEATER-MS2P WET PROCESS</v>
          </cell>
        </row>
        <row r="2609">
          <cell r="J2609" t="str">
            <v>15-4382</v>
          </cell>
          <cell r="K2609" t="str">
            <v>MEM-PRO-015-BLD-AHU-4382</v>
          </cell>
          <cell r="L2609" t="str">
            <v>MSS-UNIT HEATER-MS2P WET PROCESS</v>
          </cell>
        </row>
        <row r="2610">
          <cell r="J2610" t="str">
            <v>15-4383</v>
          </cell>
          <cell r="K2610" t="str">
            <v>MEM-PRO-015-BLD-AHU-4383</v>
          </cell>
          <cell r="L2610" t="str">
            <v>MSS-UNIT HEATER-MS2P WET PROCESS</v>
          </cell>
        </row>
        <row r="2611">
          <cell r="J2611" t="str">
            <v>15-4384</v>
          </cell>
          <cell r="K2611" t="str">
            <v>MEM-PRO-015-BLD-AHU-4384</v>
          </cell>
          <cell r="L2611" t="str">
            <v>MSS-UNIT HEATER-MS2P WET PROCESS</v>
          </cell>
        </row>
        <row r="2612">
          <cell r="J2612" t="str">
            <v>15-4385</v>
          </cell>
          <cell r="K2612" t="str">
            <v>MEM-PRO-015-BLD-AHU-4385</v>
          </cell>
          <cell r="L2612" t="str">
            <v>MSS-UNIT HEATER-MS2P WET PROCESS</v>
          </cell>
        </row>
        <row r="2613">
          <cell r="J2613" t="str">
            <v>15-4386</v>
          </cell>
          <cell r="K2613" t="str">
            <v>MEM-PRO-015-BLD-AHU-4386</v>
          </cell>
          <cell r="L2613" t="str">
            <v>MSS-UNIT HEATER-MS2P WET PROCESS</v>
          </cell>
        </row>
        <row r="2614">
          <cell r="J2614" t="str">
            <v>15-4387</v>
          </cell>
          <cell r="K2614" t="str">
            <v>MEM-PRO-015-BLD-AHU-4387</v>
          </cell>
          <cell r="L2614" t="str">
            <v>MSS-UNIT HEATER-MS2P WET PROCESS</v>
          </cell>
        </row>
        <row r="2615">
          <cell r="J2615" t="str">
            <v>15-4388</v>
          </cell>
          <cell r="K2615" t="str">
            <v>MEM-PRO-015-BLD-AHU-4388</v>
          </cell>
          <cell r="L2615" t="str">
            <v>MSS-UNIT HEATER-MS2P MECH. RM</v>
          </cell>
        </row>
        <row r="2616">
          <cell r="J2616" t="str">
            <v>15-4389</v>
          </cell>
          <cell r="K2616" t="str">
            <v>MEM-PRO-015-BLD-AHU-4389</v>
          </cell>
          <cell r="L2616" t="str">
            <v>Duplicate Do Not Create</v>
          </cell>
        </row>
        <row r="2617">
          <cell r="J2617" t="str">
            <v>15-4390</v>
          </cell>
          <cell r="K2617" t="str">
            <v>MEM-PRO-015-BLD-AHU-4390</v>
          </cell>
          <cell r="L2617" t="str">
            <v>MSS-UNIT HEATER-MS2P WET IN TWR</v>
          </cell>
        </row>
        <row r="2618">
          <cell r="J2618" t="str">
            <v>15-4391</v>
          </cell>
          <cell r="K2618" t="str">
            <v>MEM-PRO-015-BLD-AHU-4391</v>
          </cell>
          <cell r="L2618" t="str">
            <v>MSS-UNIT HEATER-MS2P WET IN TWR</v>
          </cell>
        </row>
        <row r="2619">
          <cell r="J2619" t="str">
            <v>15-4392</v>
          </cell>
          <cell r="K2619" t="str">
            <v>MEM-PRO-015-BLD-AHU-4392</v>
          </cell>
          <cell r="L2619" t="str">
            <v>MSS-UNIT HEATER-MS2P WET IN TWR</v>
          </cell>
        </row>
        <row r="2620">
          <cell r="J2620" t="str">
            <v>15-4393</v>
          </cell>
          <cell r="K2620" t="str">
            <v>MEM-PRO-015-BLD-AHU-4393</v>
          </cell>
          <cell r="L2620" t="str">
            <v>MSS-UNIT HEATER-MS2P OIL LECTHICIN ROOM</v>
          </cell>
        </row>
        <row r="2621">
          <cell r="J2621" t="str">
            <v>15-4394</v>
          </cell>
          <cell r="K2621" t="str">
            <v>MEM-PRO-015-BLD-AHU-4394</v>
          </cell>
          <cell r="L2621" t="str">
            <v>MS2P-S COMPRESSOR ROOM AHU (SUPPLY)</v>
          </cell>
        </row>
        <row r="2622">
          <cell r="J2622" t="str">
            <v>15-4395</v>
          </cell>
          <cell r="K2622" t="str">
            <v>MEM-PRO-015-BLD-AHU-4395</v>
          </cell>
          <cell r="L2622" t="str">
            <v>MSS-LOUVER</v>
          </cell>
        </row>
        <row r="2623">
          <cell r="J2623" t="str">
            <v>15-4400</v>
          </cell>
          <cell r="K2623" t="str">
            <v>MEM-PRO-015-BLD-AHU-4400</v>
          </cell>
          <cell r="L2623" t="str">
            <v>MSS-LOUVER</v>
          </cell>
        </row>
        <row r="2624">
          <cell r="J2624" t="str">
            <v>15-4401</v>
          </cell>
          <cell r="K2624" t="str">
            <v>MEM-PRO-015-BLD-AHU-4401</v>
          </cell>
          <cell r="L2624" t="str">
            <v>MS2P SPRAY DRYER TOWER STAIRWELL FAN</v>
          </cell>
        </row>
        <row r="2625">
          <cell r="J2625" t="str">
            <v>15-4402</v>
          </cell>
          <cell r="K2625" t="str">
            <v>MEM-PRO-015-BLD-AHU-4402</v>
          </cell>
          <cell r="L2625" t="str">
            <v>MSS-COUNTER BALANCE DAMPER</v>
          </cell>
        </row>
        <row r="2626">
          <cell r="J2626" t="str">
            <v>15-4403</v>
          </cell>
          <cell r="K2626" t="str">
            <v>MEM-PRO-015-BLD-AHU-4403</v>
          </cell>
          <cell r="L2626" t="str">
            <v>MSS-LOUVER</v>
          </cell>
        </row>
        <row r="2627">
          <cell r="J2627" t="str">
            <v>15-4404</v>
          </cell>
          <cell r="K2627" t="str">
            <v>MEM-PRO-015-BLD-AHU-4404</v>
          </cell>
          <cell r="L2627" t="str">
            <v>MSS-AIR HANDLING UNIT-FLAKE GRINDING</v>
          </cell>
        </row>
        <row r="2628">
          <cell r="J2628" t="str">
            <v>15-4412</v>
          </cell>
          <cell r="K2628" t="str">
            <v>MEM-PRO-015-BLD-AHU-4412</v>
          </cell>
          <cell r="L2628" t="str">
            <v>MSS-AIR HANDLING UNIT</v>
          </cell>
        </row>
        <row r="2629">
          <cell r="J2629" t="str">
            <v>15-4415</v>
          </cell>
          <cell r="K2629" t="str">
            <v>MEM-PRO-015-BLD-AHU-4415</v>
          </cell>
          <cell r="L2629" t="str">
            <v>MSS-AIR HANDLING UNIT-MCC-FLK GRINDING</v>
          </cell>
        </row>
        <row r="2630">
          <cell r="J2630" t="str">
            <v>15-4427</v>
          </cell>
          <cell r="K2630" t="str">
            <v>MEM-PRO-015-BLD-AHU-4427</v>
          </cell>
          <cell r="L2630" t="str">
            <v>MSS-BACKDRAFT DAMPER-SPRAY DRY STAIRS</v>
          </cell>
        </row>
        <row r="2631">
          <cell r="J2631" t="str">
            <v>15-4428</v>
          </cell>
          <cell r="K2631" t="str">
            <v>MEM-PRO-015-BLD-AHU-4428</v>
          </cell>
          <cell r="L2631" t="str">
            <v>MSS-BACKDRAFT DAMPER-SPRAY DRY STAIRS</v>
          </cell>
        </row>
        <row r="2632">
          <cell r="J2632" t="str">
            <v>15-4429</v>
          </cell>
          <cell r="K2632" t="str">
            <v>MEM-PRO-015-BLD-AHU-4429</v>
          </cell>
          <cell r="L2632" t="str">
            <v>MSS-BACKDRAFT DAMPER-SPRAY DRY STAIRS</v>
          </cell>
        </row>
        <row r="2633">
          <cell r="J2633" t="str">
            <v>15-4430</v>
          </cell>
          <cell r="K2633" t="str">
            <v>MEM-PRO-015-BLD-AHU-4430</v>
          </cell>
          <cell r="L2633" t="str">
            <v>MSS-BACKDRAFT DAMPER-PKG TWR STAIRS</v>
          </cell>
        </row>
        <row r="2634">
          <cell r="J2634" t="str">
            <v>15-4431</v>
          </cell>
          <cell r="K2634" t="str">
            <v>MEM-PRO-015-BLD-AHU-4431</v>
          </cell>
          <cell r="L2634" t="str">
            <v>MSS-BACKDRAFT DAMPER-PKG TWR STAIRS</v>
          </cell>
        </row>
        <row r="2635">
          <cell r="J2635" t="str">
            <v>15-4432</v>
          </cell>
          <cell r="K2635" t="str">
            <v>MEM-PRO-015-BLD-AHU-4432</v>
          </cell>
          <cell r="L2635" t="str">
            <v>MSS-BACKDRAFT DAMPER-PKG TWR STAIRS</v>
          </cell>
        </row>
        <row r="2636">
          <cell r="J2636" t="str">
            <v>15-4444</v>
          </cell>
          <cell r="K2636" t="str">
            <v>MEM-PRO-015-BLD-AHU-4444</v>
          </cell>
          <cell r="L2636" t="str">
            <v>MSS-FIRE DAMPER-PKG TWR WALL</v>
          </cell>
        </row>
        <row r="2637">
          <cell r="J2637" t="str">
            <v>15-4800</v>
          </cell>
          <cell r="K2637" t="str">
            <v>MEM-PRO-015-BLD-AHU-4800</v>
          </cell>
          <cell r="L2637" t="str">
            <v>MSS-LOUVER (SWL) (MS2P)</v>
          </cell>
        </row>
        <row r="2638">
          <cell r="J2638" t="str">
            <v>15-4801</v>
          </cell>
          <cell r="K2638" t="str">
            <v>MEM-PRO-015-BLD-AHU-4801</v>
          </cell>
          <cell r="L2638" t="str">
            <v>MSS-STATIONARY WALL LOUVERS (MS2P) (SWL)</v>
          </cell>
        </row>
        <row r="2639">
          <cell r="J2639" t="str">
            <v>15-4802</v>
          </cell>
          <cell r="K2639" t="str">
            <v>MEM-PRO-015-BLD-AHU-4802</v>
          </cell>
          <cell r="L2639" t="str">
            <v>MSS-LOUVER (SWL) (MS2P)</v>
          </cell>
        </row>
        <row r="2640">
          <cell r="J2640" t="str">
            <v>15-4803</v>
          </cell>
          <cell r="K2640" t="str">
            <v>MEM-PRO-015-BLD-AHU-4803</v>
          </cell>
          <cell r="L2640" t="str">
            <v>MCC 41 VENT FAN ABOVE M PLANT COMP. RM</v>
          </cell>
        </row>
        <row r="2641">
          <cell r="J2641" t="str">
            <v>15-5325</v>
          </cell>
          <cell r="K2641" t="str">
            <v>MEM-PRO-015-BLD-AHU-5325</v>
          </cell>
          <cell r="L2641" t="str">
            <v>SOUTH TOWER HEATER</v>
          </cell>
        </row>
        <row r="2642">
          <cell r="J2642" t="str">
            <v>15-5326</v>
          </cell>
          <cell r="K2642" t="str">
            <v>MEM-PRO-015-BLD-AHU-5326</v>
          </cell>
          <cell r="L2642" t="str">
            <v>NORTH TOWER HEATER</v>
          </cell>
        </row>
        <row r="2643">
          <cell r="J2643" t="str">
            <v>15-9140</v>
          </cell>
          <cell r="K2643" t="str">
            <v>MEM-PRO-015-BLD-AHU-9140</v>
          </cell>
          <cell r="L2643" t="str">
            <v>MS2P Spray Dryer Tower South Vent Fan</v>
          </cell>
        </row>
        <row r="2644">
          <cell r="J2644" t="str">
            <v>15-9141</v>
          </cell>
          <cell r="K2644" t="str">
            <v>MEM-PRO-015-BLD-AHU-9141</v>
          </cell>
          <cell r="L2644" t="str">
            <v>MS2P Spray Dryer Tower North Vent Fan</v>
          </cell>
        </row>
        <row r="2645">
          <cell r="J2645" t="str">
            <v>15-9142</v>
          </cell>
          <cell r="K2645" t="str">
            <v>MEM-PRO-015-BLD-AHU-9142</v>
          </cell>
          <cell r="L2645" t="str">
            <v>MS2P SPRAY TOWER RECIRCULATION FAN</v>
          </cell>
        </row>
        <row r="2646">
          <cell r="J2646" t="str">
            <v>15-9163</v>
          </cell>
          <cell r="K2646" t="str">
            <v>MEM-PRO-015-BLD-AHU-9163</v>
          </cell>
          <cell r="L2646" t="str">
            <v>MS2P-CONTROL ROOM AC &amp; HEAT UNIT</v>
          </cell>
        </row>
        <row r="2647">
          <cell r="J2647" t="str">
            <v>15-9166</v>
          </cell>
          <cell r="K2647" t="str">
            <v>MEM-PRO-015-BLD-AHU-9166</v>
          </cell>
          <cell r="L2647" t="str">
            <v>DELETE</v>
          </cell>
        </row>
        <row r="2648">
          <cell r="J2648" t="str">
            <v>15-9223</v>
          </cell>
          <cell r="K2648" t="str">
            <v>MEM-PRO-015-BLD-AHU-9223</v>
          </cell>
          <cell r="L2648" t="str">
            <v>MS2P  DRYER TOWER 1ST FLOOR TEMPERATURE</v>
          </cell>
        </row>
        <row r="2649">
          <cell r="J2649" t="str">
            <v>15-9224</v>
          </cell>
          <cell r="K2649" t="str">
            <v>MEM-PRO-015-BLD-AHU-9224</v>
          </cell>
          <cell r="L2649" t="str">
            <v>MS2P DRYER TOWER 2ND FLOOR TEMPERATURE</v>
          </cell>
        </row>
        <row r="2650">
          <cell r="J2650" t="str">
            <v>15-9225</v>
          </cell>
          <cell r="K2650" t="str">
            <v>MEM-PRO-015-BLD-AHU-9225</v>
          </cell>
          <cell r="L2650" t="str">
            <v>MS2P DRYER TOWER 3RD FLOOR TEMPERATURE</v>
          </cell>
        </row>
        <row r="2651">
          <cell r="J2651" t="str">
            <v>15-9226</v>
          </cell>
          <cell r="K2651" t="str">
            <v>MEM-PRO-015-BLD-AHU-9226</v>
          </cell>
          <cell r="L2651" t="str">
            <v>MS2P DRYER TOWER 4TH FLOOR TEMPERATURE</v>
          </cell>
        </row>
        <row r="2652">
          <cell r="J2652" t="str">
            <v>15-9228</v>
          </cell>
          <cell r="K2652" t="str">
            <v>MEM-PRO-015-BLD-AHU-9228</v>
          </cell>
          <cell r="L2652" t="str">
            <v>MS2P DRYER TOWER 6TH FLOOR TEMPERATURE</v>
          </cell>
        </row>
        <row r="2653">
          <cell r="J2653" t="str">
            <v>15-9229</v>
          </cell>
          <cell r="K2653" t="str">
            <v>MEM-PRO-015-BLD-AHU-9229</v>
          </cell>
          <cell r="L2653" t="str">
            <v>MS2P DRYER TOWER 7TH FLOOR TEMPERATURE</v>
          </cell>
        </row>
        <row r="2654">
          <cell r="J2654" t="str">
            <v>15-6</v>
          </cell>
          <cell r="K2654" t="str">
            <v>MEM-PRO-015-BLD-HOI-0006</v>
          </cell>
          <cell r="L2654" t="str">
            <v>MS2P SAFETY, FIRE SYSTEM, EMER LIGHTS, S</v>
          </cell>
        </row>
        <row r="2655">
          <cell r="J2655" t="str">
            <v>15-10</v>
          </cell>
          <cell r="K2655" t="str">
            <v>MEM-PRO-015-BLD-HOI-0010</v>
          </cell>
          <cell r="L2655" t="str">
            <v>MS2P UTILITIES (COMP AIR, C TWR, CHILLER</v>
          </cell>
        </row>
        <row r="2656">
          <cell r="J2656" t="str">
            <v>15-3951</v>
          </cell>
          <cell r="K2656" t="str">
            <v>MEM-PRO-015-BLD-HOI-3951</v>
          </cell>
          <cell r="L2656" t="str">
            <v>MS2P-FLAKE GRINDING MOTOR TROLLEYS</v>
          </cell>
        </row>
        <row r="2657">
          <cell r="J2657" t="str">
            <v>15-3952</v>
          </cell>
          <cell r="K2657" t="str">
            <v>MEM-PRO-015-BLD-HOI-3952</v>
          </cell>
          <cell r="L2657" t="str">
            <v>MS2P-CENTRIFUGE 5-TON HOIST</v>
          </cell>
        </row>
        <row r="2658">
          <cell r="J2658" t="str">
            <v>15-3953</v>
          </cell>
          <cell r="K2658" t="str">
            <v>MEM-PRO-015-BLD-HOI-3953</v>
          </cell>
          <cell r="L2658" t="str">
            <v>MS2P-WASHING CENTRIFUGE 5-TON HOIST</v>
          </cell>
        </row>
        <row r="2659">
          <cell r="J2659" t="str">
            <v>15-4126</v>
          </cell>
          <cell r="K2659" t="str">
            <v>MEM-PRO-015-BLD-HOI-4126</v>
          </cell>
          <cell r="L2659" t="str">
            <v>MS2P UTILITIES (COMP AIR, C TWR, CHILLER</v>
          </cell>
        </row>
        <row r="2660">
          <cell r="J2660" t="str">
            <v>15-8140</v>
          </cell>
          <cell r="K2660" t="str">
            <v>MEM-PRO-015-BLD-HOI-8140</v>
          </cell>
          <cell r="L2660" t="str">
            <v>MS2P-SPRAY DRYER TOWER ELEVATOR</v>
          </cell>
        </row>
        <row r="2661">
          <cell r="J2661" t="str">
            <v>15-8413</v>
          </cell>
          <cell r="K2661" t="str">
            <v>MEM-PRO-015-BLD-HOI-8413</v>
          </cell>
          <cell r="L2661" t="str">
            <v>MS2P-SUPERSACK UNLOADING HOIST</v>
          </cell>
        </row>
        <row r="2662">
          <cell r="J2662" t="str">
            <v>15-4101D</v>
          </cell>
          <cell r="K2662" t="str">
            <v>MEM-PRO-015-BLD-OFF-4101D</v>
          </cell>
          <cell r="L2662" t="str">
            <v>MS2P-COOLING TOWER AEC213 CHEM PUMP</v>
          </cell>
        </row>
        <row r="2663">
          <cell r="J2663" t="str">
            <v>15-9021</v>
          </cell>
          <cell r="K2663" t="str">
            <v>MEM-PRO-015-BLD-OFF-9021</v>
          </cell>
          <cell r="L2663" t="str">
            <v>MS2P OPERATOR CONTROL ROOM</v>
          </cell>
        </row>
        <row r="2664">
          <cell r="J2664" t="str">
            <v>15-8</v>
          </cell>
          <cell r="K2664" t="str">
            <v>MEM-PRO-015-BLD-PPA-0008</v>
          </cell>
          <cell r="L2664" t="str">
            <v>MS2P-WET SIDE FLOORS</v>
          </cell>
        </row>
        <row r="2665">
          <cell r="J2665" t="str">
            <v>15-9</v>
          </cell>
          <cell r="K2665" t="str">
            <v>MEM-PRO-015-BLD-PPA-0009</v>
          </cell>
          <cell r="L2665" t="str">
            <v>MS2P-DRY SIDE FLOORS</v>
          </cell>
        </row>
        <row r="2666">
          <cell r="J2666" t="str">
            <v>15-4744</v>
          </cell>
          <cell r="K2666" t="str">
            <v>MEM-PRO-015-BLD-PPA-4744</v>
          </cell>
          <cell r="L2666" t="str">
            <v>MS2P-LOW TAS WHEY SWITCH STATION</v>
          </cell>
        </row>
        <row r="2667">
          <cell r="J2667" t="str">
            <v>15-8700</v>
          </cell>
          <cell r="K2667" t="str">
            <v>MEM-PRO-015-BLD-PPA-8700</v>
          </cell>
          <cell r="L2667" t="str">
            <v>MS2P-DOCK LVLR W TRUCK RESTRAINT (6)</v>
          </cell>
        </row>
        <row r="2668">
          <cell r="J2668" t="str">
            <v>15-3335</v>
          </cell>
          <cell r="K2668" t="str">
            <v>MEM-PRO-015-CHL-CCS-3335</v>
          </cell>
          <cell r="L2668" t="str">
            <v>MS2P-S CHILL TANK AGITATOR</v>
          </cell>
        </row>
        <row r="2669">
          <cell r="J2669" t="str">
            <v>15-3336</v>
          </cell>
          <cell r="K2669" t="str">
            <v>MEM-PRO-015-CHL-CCS-3336</v>
          </cell>
          <cell r="L2669" t="str">
            <v>MS2P-S CHILL TANK</v>
          </cell>
        </row>
        <row r="2670">
          <cell r="J2670" t="str">
            <v>15-3348</v>
          </cell>
          <cell r="K2670" t="str">
            <v>MEM-PRO-015-CHL-CCS-3348</v>
          </cell>
          <cell r="L2670" t="str">
            <v>MS2P-N CHILL TANK AGITATOR</v>
          </cell>
        </row>
        <row r="2671">
          <cell r="J2671" t="str">
            <v>15-3349</v>
          </cell>
          <cell r="K2671" t="str">
            <v>MEM-PRO-015-CHL-CCS-3349</v>
          </cell>
          <cell r="L2671" t="str">
            <v>MS2P-N CHILL TANK</v>
          </cell>
        </row>
        <row r="2672">
          <cell r="J2672" t="str">
            <v>15-3325</v>
          </cell>
          <cell r="K2672" t="str">
            <v>MEM-PRO-015-CHL-CUC-3325</v>
          </cell>
          <cell r="L2672" t="str">
            <v>MS2P-#4 WELL WATER TRIPLE TUBE #1</v>
          </cell>
        </row>
        <row r="2673">
          <cell r="J2673" t="str">
            <v>15-3327</v>
          </cell>
          <cell r="K2673" t="str">
            <v>MEM-PRO-015-CHL-CUC-3327</v>
          </cell>
          <cell r="L2673" t="str">
            <v>MS2P-#4 CHILLED WATER TRIPLE TUBE #2</v>
          </cell>
        </row>
        <row r="2674">
          <cell r="J2674" t="str">
            <v>15-3328</v>
          </cell>
          <cell r="K2674" t="str">
            <v>MEM-PRO-015-CHL-CUC-3328</v>
          </cell>
          <cell r="L2674" t="str">
            <v>MS2P-CHILL TANK RTD TEMP ELEMENT</v>
          </cell>
        </row>
        <row r="2675">
          <cell r="J2675" t="str">
            <v>15-3340</v>
          </cell>
          <cell r="K2675" t="str">
            <v>MEM-PRO-015-CHL-CUC-3340</v>
          </cell>
          <cell r="L2675" t="str">
            <v>MS2P-#3 WELL WATER TRIPLE TUBE #1</v>
          </cell>
        </row>
        <row r="2676">
          <cell r="J2676" t="str">
            <v>15-3342</v>
          </cell>
          <cell r="K2676" t="str">
            <v>MEM-PRO-015-CHL-CUC-3342</v>
          </cell>
          <cell r="L2676" t="str">
            <v>MS2P-#3 CHILLED WATER  TRIPLE TUBE #2</v>
          </cell>
        </row>
        <row r="2677">
          <cell r="J2677" t="str">
            <v>15-3346</v>
          </cell>
          <cell r="K2677" t="str">
            <v>MEM-PRO-015-CHL-CUC-3346</v>
          </cell>
          <cell r="L2677" t="str">
            <v>MS2P- CHILL TK SELECTING 4-WAY FV</v>
          </cell>
        </row>
        <row r="2678">
          <cell r="J2678" t="str">
            <v>15-3411</v>
          </cell>
          <cell r="K2678" t="str">
            <v>MEM-PRO-015-CHL-CUC-3411</v>
          </cell>
          <cell r="L2678" t="str">
            <v>MS2P CHILL TANK CORIOLIS METER</v>
          </cell>
        </row>
        <row r="2679">
          <cell r="J2679" t="str">
            <v>15-4064</v>
          </cell>
          <cell r="K2679" t="str">
            <v>MEM-PRO-015-CHL-CUC-4064</v>
          </cell>
          <cell r="L2679" t="str">
            <v>MS2P-#2 WELL WATER TRIPLE TUBE #1</v>
          </cell>
        </row>
        <row r="2680">
          <cell r="J2680" t="str">
            <v>15-4066</v>
          </cell>
          <cell r="K2680" t="str">
            <v>MEM-PRO-015-CHL-CUC-4066</v>
          </cell>
          <cell r="L2680" t="str">
            <v>MS2P-#2 CHILLED WATER TRIPLE TUBE #2</v>
          </cell>
        </row>
        <row r="2681">
          <cell r="J2681" t="str">
            <v>15-4079</v>
          </cell>
          <cell r="K2681" t="str">
            <v>MEM-PRO-015-CHL-CUC-4079</v>
          </cell>
          <cell r="L2681" t="str">
            <v>MS2P-#1 WELL WATER TRIPLE TUBE #1</v>
          </cell>
        </row>
        <row r="2682">
          <cell r="J2682" t="str">
            <v>15-4084</v>
          </cell>
          <cell r="K2682" t="str">
            <v>MEM-PRO-015-CHL-CUC-4084</v>
          </cell>
          <cell r="L2682" t="str">
            <v>MS2P-#1 CHILLED WATER TRIPLE TUBE #2</v>
          </cell>
        </row>
        <row r="2683">
          <cell r="J2683" t="str">
            <v>15-4653</v>
          </cell>
          <cell r="K2683" t="str">
            <v>MEM-PRO-015-CHL-CUC-4653</v>
          </cell>
          <cell r="L2683" t="str">
            <v>MS2P-TRPL TUBE TO CHILL TK/DRAIN 3WAY FV</v>
          </cell>
        </row>
        <row r="2684">
          <cell r="J2684" t="str">
            <v>15-3057</v>
          </cell>
          <cell r="K2684" t="str">
            <v>MEM-PRO-015-CIP-CAC-3057</v>
          </cell>
          <cell r="L2684" t="str">
            <v>MS2P-WET IN RAPIDMIXER CIP FV</v>
          </cell>
        </row>
        <row r="2685">
          <cell r="J2685" t="str">
            <v>15-3058</v>
          </cell>
          <cell r="K2685" t="str">
            <v>MEM-PRO-015-CIP-CAC-3058</v>
          </cell>
          <cell r="L2685" t="str">
            <v>MS2P-WET IN RAPIDMIXER CIP 3-WAY FV</v>
          </cell>
        </row>
        <row r="2686">
          <cell r="J2686" t="str">
            <v>15-3345</v>
          </cell>
          <cell r="K2686" t="str">
            <v>MEM-PRO-015-CIP-CAC-3345</v>
          </cell>
          <cell r="L2686" t="str">
            <v>MSP-CURD TRIPLE TUBE CIP RETURN VALVE</v>
          </cell>
        </row>
        <row r="2687">
          <cell r="J2687" t="str">
            <v>15-4027</v>
          </cell>
          <cell r="K2687" t="str">
            <v>MEM-PRO-015-CIP-CAC-4027</v>
          </cell>
          <cell r="L2687" t="str">
            <v>MS2P-CIP FEED PUMP TO CURD FRONT END</v>
          </cell>
        </row>
        <row r="2688">
          <cell r="J2688" t="str">
            <v>15-4028</v>
          </cell>
          <cell r="K2688" t="str">
            <v>MEM-PRO-015-CIP-CAC-4028</v>
          </cell>
          <cell r="L2688" t="str">
            <v>MS2P-CIP FEED PUMP TO CURD BACK END</v>
          </cell>
        </row>
        <row r="2689">
          <cell r="J2689" t="str">
            <v>15-4029</v>
          </cell>
          <cell r="K2689" t="str">
            <v>MEM-PRO-015-CIP-CAC-4029</v>
          </cell>
          <cell r="L2689" t="str">
            <v>MS2P-CIP RETURN 3WAY FROM CURD FRONT END</v>
          </cell>
        </row>
        <row r="2690">
          <cell r="J2690" t="str">
            <v>15-4030</v>
          </cell>
          <cell r="K2690" t="str">
            <v>MEM-PRO-015-CIP-CAC-4030</v>
          </cell>
          <cell r="L2690" t="str">
            <v>MS2P-CIP RETURN 3WAY FROM CURD BACK END</v>
          </cell>
        </row>
        <row r="2691">
          <cell r="J2691" t="str">
            <v>15-4040</v>
          </cell>
          <cell r="K2691" t="str">
            <v>MEM-PRO-015-CIP-CAC-4040</v>
          </cell>
          <cell r="L2691" t="str">
            <v>MS2P-E SANITIZER METER PUMP TO CURD AREA</v>
          </cell>
        </row>
        <row r="2692">
          <cell r="J2692" t="str">
            <v>15-5578</v>
          </cell>
          <cell r="K2692" t="str">
            <v>MEM-PRO-015-CIP-CAC-5578</v>
          </cell>
          <cell r="L2692" t="str">
            <v>MS2P-REWORK TO CIP RETURN/DRAIN FV</v>
          </cell>
        </row>
        <row r="2693">
          <cell r="J2693" t="str">
            <v>15-5579</v>
          </cell>
          <cell r="K2693" t="str">
            <v>MEM-PRO-015-CIP-CAC-5579</v>
          </cell>
          <cell r="L2693" t="str">
            <v>MS2P-CIP RETURN DIVERT FV REWORK/CURD</v>
          </cell>
        </row>
        <row r="2694">
          <cell r="J2694" t="str">
            <v>15-5580</v>
          </cell>
          <cell r="K2694" t="str">
            <v>MEM-PRO-015-CIP-CAC-5580</v>
          </cell>
          <cell r="L2694" t="str">
            <v>MS2P-CIP BLEED FV ON CURD CIP RETURN</v>
          </cell>
        </row>
        <row r="2695">
          <cell r="J2695" t="str">
            <v>15-3582</v>
          </cell>
          <cell r="K2695" t="str">
            <v>MEM-PRO-015-CIP-DAC-3582</v>
          </cell>
          <cell r="L2695" t="str">
            <v>MS2P-CIP RETURN FROM SD NOZZLES 3-WAY FV</v>
          </cell>
        </row>
        <row r="2696">
          <cell r="J2696" t="str">
            <v>15-4045</v>
          </cell>
          <cell r="K2696" t="str">
            <v>MEM-PRO-015-CIP-DAC-4045</v>
          </cell>
          <cell r="L2696" t="str">
            <v>MS2P-W SANITIZER METER PUMP TO DRYER</v>
          </cell>
        </row>
        <row r="2697">
          <cell r="J2697" t="str">
            <v>15-4050</v>
          </cell>
          <cell r="K2697" t="str">
            <v>MEM-PRO-015-CIP-DAC-4050</v>
          </cell>
          <cell r="L2697" t="str">
            <v>MS2P-CIP FEED PUMP TO SWITCH STATION</v>
          </cell>
        </row>
        <row r="2698">
          <cell r="J2698" t="str">
            <v>15-4051</v>
          </cell>
          <cell r="K2698" t="str">
            <v>MEM-PRO-015-CIP-DAC-4051</v>
          </cell>
          <cell r="L2698" t="str">
            <v>MS2P-CIP FEED PUMP TO SWITCH STATION</v>
          </cell>
        </row>
        <row r="2699">
          <cell r="J2699" t="str">
            <v>15-4656</v>
          </cell>
          <cell r="K2699" t="str">
            <v>MEM-PRO-015-CIP-DAC-4656</v>
          </cell>
          <cell r="L2699" t="str">
            <v>MS2P-CIP SUPPLY FV TO WHEY WET-IN</v>
          </cell>
        </row>
        <row r="2700">
          <cell r="J2700" t="str">
            <v>15-4660</v>
          </cell>
          <cell r="K2700" t="str">
            <v>MEM-PRO-015-CIP-DAC-4660</v>
          </cell>
          <cell r="L2700" t="str">
            <v>MS2P-CIP SUPPLY FV TO TAS WHEY</v>
          </cell>
        </row>
        <row r="2701">
          <cell r="J2701" t="str">
            <v>15-4696</v>
          </cell>
          <cell r="K2701" t="str">
            <v>MEM-PRO-015-CIP-DAC-4696</v>
          </cell>
          <cell r="L2701" t="str">
            <v>MS2P-CIP SUPPLY TO SLAM SWITCH STATION</v>
          </cell>
        </row>
        <row r="2702">
          <cell r="J2702" t="str">
            <v>15-8130</v>
          </cell>
          <cell r="K2702" t="str">
            <v>MEM-PRO-015-CIP-DAC-8130</v>
          </cell>
          <cell r="L2702" t="str">
            <v>MS2P-CIP FRESH WATER RINSE  TANK</v>
          </cell>
        </row>
        <row r="2703">
          <cell r="J2703" t="str">
            <v>15-8131</v>
          </cell>
          <cell r="K2703" t="str">
            <v>MEM-PRO-015-CIP-DAC-8131</v>
          </cell>
          <cell r="L2703" t="str">
            <v>MS2P-CIP WASH TANK</v>
          </cell>
        </row>
        <row r="2704">
          <cell r="J2704" t="str">
            <v>15-8132</v>
          </cell>
          <cell r="K2704" t="str">
            <v>MEM-PRO-015-CIP-DAC-8132</v>
          </cell>
          <cell r="L2704" t="str">
            <v>MS2P-HIGH PRESS WAND TESTING PUMP</v>
          </cell>
        </row>
        <row r="2705">
          <cell r="J2705" t="str">
            <v>15-8133</v>
          </cell>
          <cell r="K2705" t="str">
            <v>MEM-PRO-015-CIP-DAC-8133</v>
          </cell>
          <cell r="L2705" t="str">
            <v>MS2P-RINSE WATER SUPPLY PUMP</v>
          </cell>
        </row>
        <row r="2706">
          <cell r="J2706" t="str">
            <v>15-8134</v>
          </cell>
          <cell r="K2706" t="str">
            <v>MEM-PRO-015-CIP-DAC-8134</v>
          </cell>
          <cell r="L2706" t="str">
            <v>MS2P-CIP HEAT EXCHANGER</v>
          </cell>
        </row>
        <row r="2707">
          <cell r="J2707" t="str">
            <v>15-8135</v>
          </cell>
          <cell r="K2707" t="str">
            <v>MEM-PRO-015-CIP-DAC-8135</v>
          </cell>
          <cell r="L2707" t="str">
            <v>MS2P-CIP BOOSTER PUMP</v>
          </cell>
        </row>
        <row r="2708">
          <cell r="J2708" t="str">
            <v>15-8136</v>
          </cell>
          <cell r="K2708" t="str">
            <v>MEM-PRO-015-CIP-DAC-8136</v>
          </cell>
          <cell r="L2708" t="str">
            <v>MS2P-CIP SUPPLY</v>
          </cell>
        </row>
        <row r="2709">
          <cell r="J2709" t="str">
            <v>15-8137</v>
          </cell>
          <cell r="K2709" t="str">
            <v>MEM-PRO-015-CIP-DAC-8137</v>
          </cell>
          <cell r="L2709" t="str">
            <v>MS2P-CIP RETURN</v>
          </cell>
        </row>
        <row r="2710">
          <cell r="J2710" t="str">
            <v>15-8138</v>
          </cell>
          <cell r="K2710" t="str">
            <v>MEM-PRO-015-CIP-DAC-8138</v>
          </cell>
          <cell r="L2710" t="str">
            <v>MS2P-CIP VENT STACK FAN</v>
          </cell>
        </row>
        <row r="2711">
          <cell r="J2711" t="str">
            <v>15-8139</v>
          </cell>
          <cell r="K2711" t="str">
            <v>MEM-PRO-015-CIP-DAC-8139</v>
          </cell>
          <cell r="L2711" t="str">
            <v>MS2P-CIP FV TO OILY WATER TANK</v>
          </cell>
        </row>
        <row r="2712">
          <cell r="J2712" t="str">
            <v>15-8141</v>
          </cell>
          <cell r="K2712" t="str">
            <v>MEM-PRO-015-CIP-DAC-8141</v>
          </cell>
          <cell r="L2712" t="str">
            <v>MS2P-CIP LINE ON/OFF VALVE</v>
          </cell>
        </row>
        <row r="2713">
          <cell r="J2713" t="str">
            <v>15-8142</v>
          </cell>
          <cell r="K2713" t="str">
            <v>MEM-PRO-015-CIP-DAC-8142</v>
          </cell>
          <cell r="L2713" t="str">
            <v>MS2P-CIP SCRUBBER</v>
          </cell>
        </row>
        <row r="2714">
          <cell r="J2714" t="str">
            <v>15-8143</v>
          </cell>
          <cell r="K2714" t="str">
            <v>MEM-PRO-015-CIP-DAC-8143</v>
          </cell>
          <cell r="L2714" t="str">
            <v>MS2P-CIP SCRUBBER PUMP</v>
          </cell>
        </row>
        <row r="2715">
          <cell r="J2715" t="str">
            <v>15-4003</v>
          </cell>
          <cell r="K2715" t="str">
            <v>MEM-PRO-015-CIP-SAC-4003</v>
          </cell>
          <cell r="L2715" t="str">
            <v>MS2P-CIP RINSE TANK</v>
          </cell>
        </row>
        <row r="2716">
          <cell r="J2716" t="str">
            <v>15-4007</v>
          </cell>
          <cell r="K2716" t="str">
            <v>MEM-PRO-015-CIP-SAC-4007</v>
          </cell>
          <cell r="L2716" t="str">
            <v>MS2P-CIP RINSE RECIRC HEAT PUMP</v>
          </cell>
        </row>
        <row r="2717">
          <cell r="J2717" t="str">
            <v>15-4008</v>
          </cell>
          <cell r="K2717" t="str">
            <v>MEM-PRO-015-CIP-SAC-4008</v>
          </cell>
          <cell r="L2717" t="str">
            <v>MS2P-CIP RINSE TANK HYDROHEATER</v>
          </cell>
        </row>
        <row r="2718">
          <cell r="J2718" t="str">
            <v>15-4013</v>
          </cell>
          <cell r="K2718" t="str">
            <v>MEM-PRO-015-CIP-SAC-4013</v>
          </cell>
          <cell r="L2718" t="str">
            <v>MS2P-NAOH SUPPLY TO CIP CAUSTIC TANK</v>
          </cell>
        </row>
        <row r="2719">
          <cell r="J2719" t="str">
            <v>15-4014</v>
          </cell>
          <cell r="K2719" t="str">
            <v>MEM-PRO-015-CIP-SAC-4014</v>
          </cell>
          <cell r="L2719" t="str">
            <v>MS2P-CIP WEST CAUSTIC TANK</v>
          </cell>
        </row>
        <row r="2720">
          <cell r="J2720" t="str">
            <v>15-4018</v>
          </cell>
          <cell r="K2720" t="str">
            <v>MEM-PRO-015-CIP-SAC-4018</v>
          </cell>
          <cell r="L2720" t="str">
            <v>MS2P-NAOH SUPPLY FCV TO CAUSTIC TANKS</v>
          </cell>
        </row>
        <row r="2721">
          <cell r="J2721" t="str">
            <v>15-4019</v>
          </cell>
          <cell r="K2721" t="str">
            <v>MEM-PRO-015-CIP-SAC-4019</v>
          </cell>
          <cell r="L2721" t="str">
            <v>MS2P-CIP CAUSTIC RECIRC HEAT PUMP</v>
          </cell>
        </row>
        <row r="2722">
          <cell r="J2722" t="str">
            <v>15-4020</v>
          </cell>
          <cell r="K2722" t="str">
            <v>MEM-PRO-015-CIP-SAC-4020</v>
          </cell>
          <cell r="L2722" t="str">
            <v>MS2P-CIP CAUSTIC HYDROHEATER</v>
          </cell>
        </row>
        <row r="2723">
          <cell r="J2723" t="str">
            <v>15-4021</v>
          </cell>
          <cell r="K2723" t="str">
            <v>MEM-PRO-015-CIP-SAC-4021</v>
          </cell>
          <cell r="L2723" t="str">
            <v>MS2P-CIP CAUSTIC TK HYDROHEATER RTD OUT</v>
          </cell>
        </row>
        <row r="2724">
          <cell r="J2724" t="str">
            <v>15-4033</v>
          </cell>
          <cell r="K2724" t="str">
            <v>MEM-PRO-015-CIP-SAC-4033</v>
          </cell>
          <cell r="L2724" t="str">
            <v>MS2P-EXCESS CIP TANK</v>
          </cell>
        </row>
        <row r="2725">
          <cell r="J2725" t="str">
            <v>15-4034</v>
          </cell>
          <cell r="K2725" t="str">
            <v>MEM-PRO-015-CIP-SAC-4034</v>
          </cell>
          <cell r="L2725" t="str">
            <v>MS2P-CIP EAST CAUSTIC TANK</v>
          </cell>
        </row>
        <row r="2726">
          <cell r="J2726" t="str">
            <v>15-4042</v>
          </cell>
          <cell r="K2726" t="str">
            <v>MEM-PRO-015-CIP-SAC-4042</v>
          </cell>
          <cell r="L2726" t="str">
            <v>MS2P-CAUSTIC 3-WAY FV TO TANK 4014/4034</v>
          </cell>
        </row>
        <row r="2727">
          <cell r="J2727" t="str">
            <v>15-4052</v>
          </cell>
          <cell r="K2727" t="str">
            <v>MEM-PRO-015-CIP-SAC-4052</v>
          </cell>
          <cell r="L2727" t="str">
            <v>MS2P-CIP RETURN 3WAY FROM SWITCH STATION</v>
          </cell>
        </row>
        <row r="2728">
          <cell r="J2728" t="str">
            <v>15-4055</v>
          </cell>
          <cell r="K2728" t="str">
            <v>MEM-PRO-015-CIP-SAC-4055</v>
          </cell>
          <cell r="L2728" t="str">
            <v>MS2P-CIP RETURN STRAINER</v>
          </cell>
        </row>
        <row r="2729">
          <cell r="J2729" t="str">
            <v>15-4671</v>
          </cell>
          <cell r="K2729" t="str">
            <v>MEM-PRO-015-CIP-SAC-4671</v>
          </cell>
          <cell r="L2729" t="str">
            <v>MS2P-CIP RETURN TO CAUSTIC TANKS 3WAY FV</v>
          </cell>
        </row>
        <row r="2730">
          <cell r="J2730" t="str">
            <v>15-4682</v>
          </cell>
          <cell r="K2730" t="str">
            <v>MEM-PRO-015-CIP-SAC-4682</v>
          </cell>
          <cell r="L2730" t="str">
            <v>MS2P-CAUSTIC TANK CIP RETURN FV</v>
          </cell>
        </row>
        <row r="2731">
          <cell r="J2731" t="str">
            <v>15-4683</v>
          </cell>
          <cell r="K2731" t="str">
            <v>MEM-PRO-015-CIP-SAC-4683</v>
          </cell>
          <cell r="L2731" t="str">
            <v>MS2P-CIP RETURN TO TANK 4014 OR 4033</v>
          </cell>
        </row>
        <row r="2732">
          <cell r="J2732" t="str">
            <v>15-4684</v>
          </cell>
          <cell r="K2732" t="str">
            <v>MEM-PRO-015-CIP-SAC-4684</v>
          </cell>
          <cell r="L2732" t="str">
            <v>MS2P-CIP RETURN TO TANK 4033 OR 4034</v>
          </cell>
        </row>
        <row r="2733">
          <cell r="J2733" t="str">
            <v>15-4685</v>
          </cell>
          <cell r="K2733" t="str">
            <v>MEM-PRO-015-CIP-SAC-4685</v>
          </cell>
          <cell r="L2733" t="str">
            <v>MS2P-CIP RETURN TO DRAIN CONDUCTIVITY EL</v>
          </cell>
        </row>
        <row r="2734">
          <cell r="J2734" t="str">
            <v>15-9210</v>
          </cell>
          <cell r="K2734" t="str">
            <v>MEM-PRO-015-CIP-TAC-9210</v>
          </cell>
          <cell r="L2734" t="str">
            <v>MS2P-SANITIZER UNLOADING HOSE</v>
          </cell>
        </row>
        <row r="2735">
          <cell r="J2735" t="str">
            <v>15-3068</v>
          </cell>
          <cell r="K2735" t="str">
            <v>MEM-PRO-015-CLG-CLF-3068</v>
          </cell>
          <cell r="L2735" t="str">
            <v>MS2P-S CLARIFIER CLARIFIER CENTRIFUGE</v>
          </cell>
        </row>
        <row r="2736">
          <cell r="J2736" t="str">
            <v>15-3069</v>
          </cell>
          <cell r="K2736" t="str">
            <v>MEM-PRO-015-CLG-CLF-3069</v>
          </cell>
          <cell r="L2736" t="str">
            <v>MS2P-N CLARIFIER CLARIFIER CENTRIFUGE</v>
          </cell>
        </row>
        <row r="2737">
          <cell r="J2737" t="str">
            <v>15-3070</v>
          </cell>
          <cell r="K2737" t="str">
            <v>MEM-PRO-015-CLG-CLF-3070</v>
          </cell>
          <cell r="L2737" t="str">
            <v>MS2P-S CLARIFIER  SLUDGE PUMP</v>
          </cell>
        </row>
        <row r="2738">
          <cell r="J2738" t="str">
            <v>15-3071</v>
          </cell>
          <cell r="K2738" t="str">
            <v>MEM-PRO-015-CLG-CLF-3071</v>
          </cell>
          <cell r="L2738" t="str">
            <v>MS2P-N CLARIFIER  SLUDGE PUMP</v>
          </cell>
        </row>
        <row r="2739">
          <cell r="J2739" t="str">
            <v>15-3108</v>
          </cell>
          <cell r="K2739" t="str">
            <v>MEM-PRO-015-CLG-CLF-3108</v>
          </cell>
          <cell r="L2739" t="str">
            <v>HSA BYPASS CONTROL VALVE FCV</v>
          </cell>
        </row>
        <row r="2740">
          <cell r="J2740" t="str">
            <v>15-3109</v>
          </cell>
          <cell r="K2740" t="str">
            <v>MEM-PRO-015-CLG-CLF-3109</v>
          </cell>
          <cell r="L2740" t="str">
            <v>HSA BYPASS FLOW METER</v>
          </cell>
        </row>
        <row r="2741">
          <cell r="J2741" t="str">
            <v>15-3110</v>
          </cell>
          <cell r="K2741" t="str">
            <v>MEM-PRO-015-CLG-CLF-3110</v>
          </cell>
          <cell r="L2741" t="str">
            <v>HSA BYPASS HEADER PRESSURE XMITTER</v>
          </cell>
        </row>
        <row r="2742">
          <cell r="J2742" t="str">
            <v>15-3156</v>
          </cell>
          <cell r="K2742" t="str">
            <v>MEM-PRO-015-CLG-CLF-3156</v>
          </cell>
          <cell r="L2742" t="str">
            <v>MS2P-CLARIFIER FEED BOOSTER PUMP</v>
          </cell>
        </row>
        <row r="2743">
          <cell r="J2743" t="str">
            <v>15-3166</v>
          </cell>
          <cell r="K2743" t="str">
            <v>MEM-PRO-015-CLG-CLF-3166</v>
          </cell>
          <cell r="L2743" t="str">
            <v>MS2P-CLARIFIER FEED MAGNET</v>
          </cell>
        </row>
        <row r="2744">
          <cell r="J2744" t="str">
            <v>15-3296</v>
          </cell>
          <cell r="K2744" t="str">
            <v>MEM-PRO-015-CON-CON-3296</v>
          </cell>
          <cell r="L2744" t="str">
            <v>MS2P-#4 CONCENTRATION CENTRIFUGE</v>
          </cell>
        </row>
        <row r="2745">
          <cell r="J2745" t="str">
            <v>15-3297</v>
          </cell>
          <cell r="K2745" t="str">
            <v>MEM-PRO-015-CON-CON-3297</v>
          </cell>
          <cell r="L2745" t="str">
            <v>MS2P-#4 CENTRIFUGE LIQUIVETER</v>
          </cell>
        </row>
        <row r="2746">
          <cell r="J2746" t="str">
            <v>15-3304</v>
          </cell>
          <cell r="K2746" t="str">
            <v>MEM-PRO-015-CON-CON-3304</v>
          </cell>
          <cell r="L2746" t="str">
            <v>MS2P-#2 CONCENTRATION CENTRIFUGE</v>
          </cell>
        </row>
        <row r="2747">
          <cell r="J2747" t="str">
            <v>15-3319</v>
          </cell>
          <cell r="K2747" t="str">
            <v>MEM-PRO-015-CON-CON-3319</v>
          </cell>
          <cell r="L2747" t="str">
            <v>MS2P-#2 CENTRIFUGE LIQUIVERTER</v>
          </cell>
        </row>
        <row r="2748">
          <cell r="J2748" t="str">
            <v>15-3320</v>
          </cell>
          <cell r="K2748" t="str">
            <v>MEM-PRO-015-CON-CON-3320</v>
          </cell>
          <cell r="L2748" t="str">
            <v>MS2P-#3 CONCENTRATION CENTRIFUGE</v>
          </cell>
        </row>
        <row r="2749">
          <cell r="J2749" t="str">
            <v>15-3321</v>
          </cell>
          <cell r="K2749" t="str">
            <v>MEM-PRO-015-CON-CON-3321</v>
          </cell>
          <cell r="L2749" t="str">
            <v>MS2P-#3 CENTRIFUGE LIQUIVERTER</v>
          </cell>
        </row>
        <row r="2750">
          <cell r="J2750" t="str">
            <v>15-3333</v>
          </cell>
          <cell r="K2750" t="str">
            <v>MEM-PRO-015-CON-CON-3333</v>
          </cell>
          <cell r="L2750" t="str">
            <v>MS2P-#4 CONC CENTRIFUGE CURD PUMP</v>
          </cell>
        </row>
        <row r="2751">
          <cell r="J2751" t="str">
            <v>15-3344</v>
          </cell>
          <cell r="K2751" t="str">
            <v>MEM-PRO-015-CON-CON-3344</v>
          </cell>
          <cell r="L2751" t="str">
            <v>MS2P-#3 CONC CENTRIFUGE CURD PUMP</v>
          </cell>
        </row>
        <row r="2752">
          <cell r="J2752" t="str">
            <v>15-4060</v>
          </cell>
          <cell r="K2752" t="str">
            <v>MEM-PRO-015-CON-CON-4060</v>
          </cell>
          <cell r="L2752" t="str">
            <v>MS2P-#2 CONC CENTRIFUGE CURD PUMP</v>
          </cell>
        </row>
        <row r="2753">
          <cell r="J2753" t="str">
            <v>15-4085</v>
          </cell>
          <cell r="K2753" t="str">
            <v>MEM-PRO-015-CON-CON-4085</v>
          </cell>
          <cell r="L2753" t="str">
            <v>MS2P-#1 CONCENTRATION CENTRIFUGE</v>
          </cell>
        </row>
        <row r="2754">
          <cell r="J2754" t="str">
            <v>15-4092</v>
          </cell>
          <cell r="K2754" t="str">
            <v>MEM-PRO-015-CON-CON-4092</v>
          </cell>
          <cell r="L2754" t="str">
            <v>MS2P-#1 CENTRIFUGE LIQUIVERTER</v>
          </cell>
        </row>
        <row r="2755">
          <cell r="J2755" t="str">
            <v>15-4098</v>
          </cell>
          <cell r="K2755" t="str">
            <v>MEM-PRO-015-CON-CON-4098</v>
          </cell>
          <cell r="L2755" t="str">
            <v>MS2P-#1 CONC CENTRIFUGE CURD PUMP</v>
          </cell>
        </row>
        <row r="2756">
          <cell r="J2756" t="str">
            <v>15-6203</v>
          </cell>
          <cell r="K2756" t="str">
            <v>MEM-PRO-015-CON-CRE-6203</v>
          </cell>
          <cell r="L2756" t="str">
            <v>MS2P CURD EXT BIRDIE WHEY RECOVERY PUMP</v>
          </cell>
        </row>
        <row r="2757">
          <cell r="J2757" t="str">
            <v>15-6633</v>
          </cell>
          <cell r="K2757" t="str">
            <v>MEM-PRO-015-CON-CRE-6633</v>
          </cell>
          <cell r="L2757" t="str">
            <v>MS2P-CON CURD TO BIRDIE HH BLOCK VLV FV</v>
          </cell>
        </row>
        <row r="2758">
          <cell r="J2758" t="str">
            <v>15-6680</v>
          </cell>
          <cell r="K2758" t="str">
            <v>MEM-PRO-015-CON-CRE-6680</v>
          </cell>
          <cell r="L2758" t="str">
            <v>MS2P-CON CURD TO TRIPLE TUBES BLOCK FV</v>
          </cell>
        </row>
        <row r="2759">
          <cell r="J2759" t="str">
            <v>15-6681</v>
          </cell>
          <cell r="K2759" t="str">
            <v>MEM-PRO-015-CON-CRE-6681</v>
          </cell>
          <cell r="L2759" t="str">
            <v>MS2P-CON CURD TO TRIPLE TUBES FCV</v>
          </cell>
        </row>
        <row r="2760">
          <cell r="J2760" t="str">
            <v>15-4104</v>
          </cell>
          <cell r="K2760" t="str">
            <v>MEM-PRO-015-FED-BLP-4104</v>
          </cell>
          <cell r="L2760" t="str">
            <v>MS2P-BELT PRESS</v>
          </cell>
        </row>
        <row r="2761">
          <cell r="J2761" t="str">
            <v>15-4105</v>
          </cell>
          <cell r="K2761" t="str">
            <v>MEM-PRO-015-FED-BLP-4105</v>
          </cell>
          <cell r="L2761" t="str">
            <v>MS2P-BELT PRESS WASH WTR COLLECTING TANK</v>
          </cell>
        </row>
        <row r="2762">
          <cell r="J2762" t="str">
            <v>15-4107</v>
          </cell>
          <cell r="K2762" t="str">
            <v>MEM-PRO-015-FED-BLP-4107</v>
          </cell>
          <cell r="L2762" t="str">
            <v>MS2P-BELT PRESS WASH WATER CIRC PUMP</v>
          </cell>
        </row>
        <row r="2763">
          <cell r="J2763" t="str">
            <v>15-4108</v>
          </cell>
          <cell r="K2763" t="str">
            <v>MEM-PRO-015-FED-BLP-4108</v>
          </cell>
          <cell r="L2763" t="str">
            <v>MS2P-BELT PRESS DISCHARGE SCREW CONV #5</v>
          </cell>
        </row>
        <row r="2764">
          <cell r="J2764" t="str">
            <v>15-4109</v>
          </cell>
          <cell r="K2764" t="str">
            <v>MEM-PRO-015-FED-BLP-4109</v>
          </cell>
          <cell r="L2764" t="str">
            <v>MS2P-BELT PRESS DISCHARGE SCREW CONV #4</v>
          </cell>
        </row>
        <row r="2765">
          <cell r="J2765" t="str">
            <v>15-4110</v>
          </cell>
          <cell r="K2765" t="str">
            <v>MEM-PRO-015-FED-BLP-4110</v>
          </cell>
          <cell r="L2765" t="str">
            <v>MS2P-BELT PRESS PRESSURE PUMP</v>
          </cell>
        </row>
        <row r="2766">
          <cell r="J2766" t="str">
            <v>15-4111</v>
          </cell>
          <cell r="K2766" t="str">
            <v>MEM-PRO-015-FED-BLP-4111</v>
          </cell>
          <cell r="L2766" t="str">
            <v>MS2P-BELT PRESS HIGH PRESSURE PUMP</v>
          </cell>
        </row>
        <row r="2767">
          <cell r="J2767" t="str">
            <v>15-4117</v>
          </cell>
          <cell r="K2767" t="str">
            <v>MEM-PRO-015-FED-BLP-4117</v>
          </cell>
          <cell r="L2767" t="str">
            <v>CIP to Belt Press/Floor Drain 3-WAY FV</v>
          </cell>
        </row>
        <row r="2768">
          <cell r="J2768" t="str">
            <v>15-4120</v>
          </cell>
          <cell r="K2768" t="str">
            <v>MEM-PRO-015-FED-BLP-4120</v>
          </cell>
          <cell r="L2768" t="str">
            <v>CIP to Belt Press FV</v>
          </cell>
        </row>
        <row r="2769">
          <cell r="J2769" t="str">
            <v>15-4124</v>
          </cell>
          <cell r="K2769" t="str">
            <v>MEM-PRO-015-FED-BLP-4124</v>
          </cell>
          <cell r="L2769" t="str">
            <v>Process Water to Belt Press Press. Pumps</v>
          </cell>
        </row>
        <row r="2770">
          <cell r="J2770" t="str">
            <v>15-3853</v>
          </cell>
          <cell r="K2770" t="str">
            <v>MEM-PRO-015-FED-BRN-3853</v>
          </cell>
          <cell r="L2770" t="str">
            <v>MS2P-FEED DRYER BURNER</v>
          </cell>
        </row>
        <row r="2771">
          <cell r="J2771" t="str">
            <v>15-3803</v>
          </cell>
          <cell r="K2771" t="str">
            <v>MEM-PRO-015-FED-FED-3803</v>
          </cell>
          <cell r="L2771" t="str">
            <v>MS2P-FEED DRYER</v>
          </cell>
        </row>
        <row r="2772">
          <cell r="J2772" t="str">
            <v>15-3804</v>
          </cell>
          <cell r="K2772" t="str">
            <v>MEM-PRO-015-FED-FED-3804</v>
          </cell>
          <cell r="L2772" t="str">
            <v>MS2P-FEED DRYER DISCH ROTARY VALVE</v>
          </cell>
        </row>
        <row r="2773">
          <cell r="J2773" t="str">
            <v>15-3815</v>
          </cell>
          <cell r="K2773" t="str">
            <v>MEM-PRO-015-FED-FED-3815</v>
          </cell>
          <cell r="L2773" t="str">
            <v>MS2P-FEED DRUM RECEIVER DISCHARGER</v>
          </cell>
        </row>
        <row r="2774">
          <cell r="J2774" t="str">
            <v>15-3820</v>
          </cell>
          <cell r="K2774" t="str">
            <v>MEM-PRO-015-FED-FED-3820</v>
          </cell>
          <cell r="L2774" t="str">
            <v>MS2P-FEED SURGE BIN</v>
          </cell>
        </row>
        <row r="2775">
          <cell r="J2775" t="str">
            <v>15-3823</v>
          </cell>
          <cell r="K2775" t="str">
            <v>MEM-PRO-015-FED-FED-3823</v>
          </cell>
          <cell r="L2775" t="str">
            <v>MS2P-FEED SURGE BIN RECYCLE RFV</v>
          </cell>
        </row>
        <row r="2776">
          <cell r="J2776" t="str">
            <v>15-3824</v>
          </cell>
          <cell r="K2776" t="str">
            <v>MEM-PRO-015-FED-FED-3824</v>
          </cell>
          <cell r="L2776" t="str">
            <v>MS2P-FIBER SCALPING SCREENER</v>
          </cell>
        </row>
        <row r="2777">
          <cell r="J2777" t="str">
            <v>15-3826</v>
          </cell>
          <cell r="K2777" t="str">
            <v>MEM-PRO-015-FED-FED-3826</v>
          </cell>
          <cell r="L2777" t="str">
            <v>MS2P-FEED RECYCLE FILTER RECEIVER</v>
          </cell>
        </row>
        <row r="2778">
          <cell r="J2778" t="str">
            <v>15-3828</v>
          </cell>
          <cell r="K2778" t="str">
            <v>MEM-PRO-015-FED-FED-3828</v>
          </cell>
          <cell r="L2778" t="str">
            <v>MS2P-FEED RECYCLE BLOWER</v>
          </cell>
        </row>
        <row r="2779">
          <cell r="J2779" t="str">
            <v>15-3830</v>
          </cell>
          <cell r="K2779" t="str">
            <v>MEM-PRO-015-FED-FED-3830</v>
          </cell>
          <cell r="L2779" t="str">
            <v>MS2P-FEED MILL FILTER RECEIVER</v>
          </cell>
        </row>
        <row r="2780">
          <cell r="J2780" t="str">
            <v>15-3831</v>
          </cell>
          <cell r="K2780" t="str">
            <v>MEM-PRO-015-FED-FED-3831</v>
          </cell>
          <cell r="L2780" t="str">
            <v>MS2P-FEED RECYCLE RECEIVER RFV</v>
          </cell>
        </row>
        <row r="2781">
          <cell r="J2781" t="str">
            <v>15-3833</v>
          </cell>
          <cell r="K2781" t="str">
            <v>MEM-PRO-015-FED-FED-3833</v>
          </cell>
          <cell r="L2781" t="str">
            <v>MS2P-FEED MILL RCVR DISCHARGER</v>
          </cell>
        </row>
        <row r="2782">
          <cell r="J2782" t="str">
            <v>15-3835</v>
          </cell>
          <cell r="K2782" t="str">
            <v>MEM-PRO-015-FED-FED-3835</v>
          </cell>
          <cell r="L2782" t="str">
            <v>MS2P-FEED DRYER DRUM DISCHARGE RCVR</v>
          </cell>
        </row>
        <row r="2783">
          <cell r="J2783" t="str">
            <v>15-3836</v>
          </cell>
          <cell r="K2783" t="str">
            <v>MEM-PRO-015-FED-FED-3836</v>
          </cell>
          <cell r="L2783" t="str">
            <v>MS2P-FEED DRYER DRUM DISCHARGE VENT FAN</v>
          </cell>
        </row>
        <row r="2784">
          <cell r="J2784" t="str">
            <v>15-3837</v>
          </cell>
          <cell r="K2784" t="str">
            <v>MEM-PRO-015-FED-FED-3837</v>
          </cell>
          <cell r="L2784" t="str">
            <v>MS2P-FEED DRYER DRUM DISCHARGE RCVR RFV</v>
          </cell>
        </row>
        <row r="2785">
          <cell r="J2785" t="str">
            <v>15-3842</v>
          </cell>
          <cell r="K2785" t="str">
            <v>MEM-PRO-015-FED-FED-3842</v>
          </cell>
          <cell r="L2785" t="str">
            <v>MS2P-FEED DRYER FEED TRANSFER BLOWER</v>
          </cell>
        </row>
        <row r="2786">
          <cell r="J2786" t="str">
            <v>15-3843</v>
          </cell>
          <cell r="K2786" t="str">
            <v>MEM-PRO-015-FED-FED-3843</v>
          </cell>
          <cell r="L2786" t="str">
            <v>MS2P-FEED DRYER FILTER TRANSFER BLOWER</v>
          </cell>
        </row>
        <row r="2787">
          <cell r="J2787" t="str">
            <v>15-3844</v>
          </cell>
          <cell r="K2787" t="str">
            <v>MEM-PRO-015-FED-FED-3844</v>
          </cell>
          <cell r="L2787" t="str">
            <v>MS2P-FEED DRYER EXHAUST FAN</v>
          </cell>
        </row>
        <row r="2788">
          <cell r="J2788" t="str">
            <v>15-3847</v>
          </cell>
          <cell r="K2788" t="str">
            <v>MEM-PRO-015-FED-FED-3847</v>
          </cell>
          <cell r="L2788" t="str">
            <v>MS2P-FEED DRYER INLET FAN</v>
          </cell>
        </row>
        <row r="2789">
          <cell r="J2789" t="str">
            <v>15-3848</v>
          </cell>
          <cell r="K2789" t="str">
            <v>MEM-PRO-015-FED-FED-3848</v>
          </cell>
          <cell r="L2789" t="str">
            <v>MS2P-FEED DRYER COMBUSTION FAN</v>
          </cell>
        </row>
        <row r="2790">
          <cell r="J2790" t="str">
            <v>15-3856</v>
          </cell>
          <cell r="K2790" t="str">
            <v>MEM-PRO-015-FED-FED-3856</v>
          </cell>
          <cell r="L2790" t="str">
            <v>MS2P-FEED SECONDARY FINES FILTER RCVR</v>
          </cell>
        </row>
        <row r="2791">
          <cell r="J2791" t="str">
            <v>15-3857</v>
          </cell>
          <cell r="K2791" t="str">
            <v>MEM-PRO-015-FED-FED-3857</v>
          </cell>
          <cell r="L2791" t="str">
            <v>MS2P-FEED SECONDARY FINES RECEIVER RFV</v>
          </cell>
        </row>
        <row r="2792">
          <cell r="J2792" t="str">
            <v>15-3862</v>
          </cell>
          <cell r="K2792" t="str">
            <v>MEM-PRO-015-FED-FED-3862</v>
          </cell>
          <cell r="L2792" t="str">
            <v>MS2P-FEED MILL RCVR VENT FAN</v>
          </cell>
        </row>
        <row r="2793">
          <cell r="J2793" t="str">
            <v>15-3863</v>
          </cell>
          <cell r="K2793" t="str">
            <v>MEM-PRO-015-FED-FED-3863</v>
          </cell>
          <cell r="L2793" t="str">
            <v>MS2P-FEED RECYCLE RECEIVER VENT FAN</v>
          </cell>
        </row>
        <row r="2794">
          <cell r="J2794" t="str">
            <v>15-3864</v>
          </cell>
          <cell r="K2794" t="str">
            <v>MEM-PRO-015-FED-FED-3864</v>
          </cell>
          <cell r="L2794" t="str">
            <v>MS2P-FEED DRYER NORTH FILTER</v>
          </cell>
        </row>
        <row r="2795">
          <cell r="J2795" t="str">
            <v>15-3866</v>
          </cell>
          <cell r="K2795" t="str">
            <v>MEM-PRO-015-FED-FED-3866</v>
          </cell>
          <cell r="L2795" t="str">
            <v>MS2P-N FEED DRYER FILTER SCREW CONVEYOR</v>
          </cell>
        </row>
        <row r="2796">
          <cell r="J2796" t="str">
            <v>15-3883</v>
          </cell>
          <cell r="K2796" t="str">
            <v>MEM-PRO-015-FED-FED-3883</v>
          </cell>
          <cell r="L2796" t="str">
            <v>MS2P-MILL FILTER RECEIVER ROTARY VALVE</v>
          </cell>
        </row>
        <row r="2797">
          <cell r="J2797" t="str">
            <v>15-3884</v>
          </cell>
          <cell r="K2797" t="str">
            <v>MEM-PRO-015-FED-FED-3884</v>
          </cell>
          <cell r="L2797" t="str">
            <v>MS2P-FEED DRYER SOUTH FILTER</v>
          </cell>
        </row>
        <row r="2798">
          <cell r="J2798" t="str">
            <v>15-3885</v>
          </cell>
          <cell r="K2798" t="str">
            <v>MEM-PRO-015-FED-FED-3885</v>
          </cell>
          <cell r="L2798" t="str">
            <v>MS2P-N FEED DRYER FILTER RFV</v>
          </cell>
        </row>
        <row r="2799">
          <cell r="J2799" t="str">
            <v>15-3886</v>
          </cell>
          <cell r="K2799" t="str">
            <v>MEM-PRO-015-FED-FED-3886</v>
          </cell>
          <cell r="L2799" t="str">
            <v>MS2P-S FEED DRYER FILTER RFV</v>
          </cell>
        </row>
        <row r="2800">
          <cell r="J2800" t="str">
            <v>15-3888</v>
          </cell>
          <cell r="K2800" t="str">
            <v>MEM-PRO-015-FED-FED-3888</v>
          </cell>
          <cell r="L2800" t="str">
            <v>MS2P-S FEED DRYER FILTER SCREW CONVEYOR</v>
          </cell>
        </row>
        <row r="2801">
          <cell r="J2801" t="str">
            <v>15-5087</v>
          </cell>
          <cell r="K2801" t="str">
            <v>MEM-PRO-015-FED-FED-5087</v>
          </cell>
          <cell r="L2801" t="str">
            <v>MS2P-FEED LOADOUT SLIDEGATE</v>
          </cell>
        </row>
        <row r="2802">
          <cell r="J2802" t="str">
            <v>15-6667</v>
          </cell>
          <cell r="K2802" t="str">
            <v>MEM-PRO-015-FED-FED-6667</v>
          </cell>
          <cell r="L2802" t="str">
            <v>MS2P-FEED BAGHOUSE PSCU</v>
          </cell>
        </row>
        <row r="2803">
          <cell r="J2803" t="str">
            <v>15-9235</v>
          </cell>
          <cell r="K2803" t="str">
            <v>MEM-PRO-015-FED-FED-9235</v>
          </cell>
          <cell r="L2803" t="str">
            <v>MS2P SLIDE GATE TO/FROM FEED  LOADOUT</v>
          </cell>
        </row>
        <row r="2804">
          <cell r="J2804" t="str">
            <v>15-3800</v>
          </cell>
          <cell r="K2804" t="str">
            <v>MEM-PRO-015-FED-SLT-3800</v>
          </cell>
          <cell r="L2804" t="str">
            <v>MS2P-FEED PADDLE MIXER</v>
          </cell>
        </row>
        <row r="2805">
          <cell r="J2805" t="str">
            <v>15-3801</v>
          </cell>
          <cell r="K2805" t="str">
            <v>MEM-PRO-015-FED-SLT-3801</v>
          </cell>
          <cell r="L2805" t="str">
            <v>MS2P-INFEED SCREW CONVEYOR</v>
          </cell>
        </row>
        <row r="2806">
          <cell r="J2806" t="str">
            <v>15-3865</v>
          </cell>
          <cell r="K2806" t="str">
            <v>MEM-PRO-015-FED-SLT-3865</v>
          </cell>
          <cell r="L2806" t="str">
            <v>MS2P-FEED DRYER INCLINE CONVEYOR</v>
          </cell>
        </row>
        <row r="2807">
          <cell r="J2807" t="str">
            <v>15-4102</v>
          </cell>
          <cell r="K2807" t="str">
            <v>MEM-PRO-015-FED-SLT-4102</v>
          </cell>
          <cell r="L2807" t="str">
            <v>MS2P-BELT PRESS SCREW CONVEYOR #2</v>
          </cell>
        </row>
        <row r="2808">
          <cell r="J2808" t="str">
            <v>15-4103</v>
          </cell>
          <cell r="K2808" t="str">
            <v>MEM-PRO-015-FED-SLT-4103</v>
          </cell>
          <cell r="L2808" t="str">
            <v>MS2P-BELT PRESS SCREW CONVEYOR #3</v>
          </cell>
        </row>
        <row r="2809">
          <cell r="J2809" t="str">
            <v>15-3893</v>
          </cell>
          <cell r="K2809" t="str">
            <v>MEM-PRO-015-FED-SUS-3893</v>
          </cell>
          <cell r="L2809" t="str">
            <v>MS2P-FEED DRYER SNUFFING STEAM</v>
          </cell>
        </row>
        <row r="2810">
          <cell r="J2810" t="str">
            <v>15-9237</v>
          </cell>
          <cell r="K2810" t="str">
            <v>MEM-PRO-015-FED-SUS-9237</v>
          </cell>
          <cell r="L2810" t="str">
            <v>MS2P-FEED DRYER INLET SNUFFING STEAM RUP</v>
          </cell>
        </row>
        <row r="2811">
          <cell r="J2811" t="str">
            <v>15-3004</v>
          </cell>
          <cell r="K2811" t="str">
            <v>MEM-PRO-015-GRD-M2G-3004</v>
          </cell>
          <cell r="L2811" t="str">
            <v>MS2P-SURGE BIN EXHAUST FAN</v>
          </cell>
        </row>
        <row r="2812">
          <cell r="J2812" t="str">
            <v>15-3006</v>
          </cell>
          <cell r="K2812" t="str">
            <v>MEM-PRO-015-GRD-M2G-3006</v>
          </cell>
          <cell r="L2812" t="str">
            <v>MS2P-GRINDER SURGE BIN</v>
          </cell>
        </row>
        <row r="2813">
          <cell r="J2813" t="str">
            <v>15-3007</v>
          </cell>
          <cell r="K2813" t="str">
            <v>MEM-PRO-015-GRD-M2G-3007</v>
          </cell>
          <cell r="L2813" t="str">
            <v>MS2P-GRINDER SURGE BIN FILTER RECEIVER</v>
          </cell>
        </row>
        <row r="2814">
          <cell r="J2814" t="str">
            <v>15-3008</v>
          </cell>
          <cell r="K2814" t="str">
            <v>MEM-PRO-015-GRD-M2G-3008</v>
          </cell>
          <cell r="L2814" t="str">
            <v>MS2P-GRINDER SURGE BIN FLTR RCVR ASP FAN</v>
          </cell>
        </row>
        <row r="2815">
          <cell r="J2815" t="str">
            <v>15-3009</v>
          </cell>
          <cell r="K2815" t="str">
            <v>MEM-PRO-015-GRD-M2G-3009</v>
          </cell>
          <cell r="L2815" t="str">
            <v>MS2P-GRINDER FILTER RECEIVER RFV</v>
          </cell>
        </row>
        <row r="2816">
          <cell r="J2816" t="str">
            <v>15-3012</v>
          </cell>
          <cell r="K2816" t="str">
            <v>MEM-PRO-015-GRD-M2G-3012</v>
          </cell>
          <cell r="L2816" t="str">
            <v>MS2P-N GRINDING MILL RFV</v>
          </cell>
        </row>
        <row r="2817">
          <cell r="J2817" t="str">
            <v>15-3016</v>
          </cell>
          <cell r="K2817" t="str">
            <v>MEM-PRO-015-GRD-M2G-3016</v>
          </cell>
          <cell r="L2817" t="str">
            <v>MS2P-N FLAKE GRINDING MILL</v>
          </cell>
        </row>
        <row r="2818">
          <cell r="J2818" t="str">
            <v>15-3025</v>
          </cell>
          <cell r="K2818" t="str">
            <v>MEM-PRO-015-GRD-M2G-3025</v>
          </cell>
          <cell r="L2818" t="str">
            <v>MS2P-S GRINDING MILL RFV</v>
          </cell>
        </row>
        <row r="2819">
          <cell r="J2819" t="str">
            <v>15-3029</v>
          </cell>
          <cell r="K2819" t="str">
            <v>MEM-PRO-015-GRD-M2G-3029</v>
          </cell>
          <cell r="L2819" t="str">
            <v>MS2P-S FLAKE GRINDING MILL</v>
          </cell>
        </row>
        <row r="2820">
          <cell r="J2820" t="str">
            <v>15-3034</v>
          </cell>
          <cell r="K2820" t="str">
            <v>MEM-PRO-015-GRD-M2G-3034</v>
          </cell>
          <cell r="L2820" t="str">
            <v>MS2P-GROUND FLAKE TRANSFER BLOWER</v>
          </cell>
        </row>
        <row r="2821">
          <cell r="J2821" t="str">
            <v>15-3041</v>
          </cell>
          <cell r="K2821" t="str">
            <v>MEM-PRO-015-GRD-M2G-3041</v>
          </cell>
          <cell r="L2821" t="str">
            <v>MS2P-N GRIND MILL FILTER RECEIVER</v>
          </cell>
        </row>
        <row r="2822">
          <cell r="J2822" t="str">
            <v>15-3042</v>
          </cell>
          <cell r="K2822" t="str">
            <v>MEM-PRO-015-GRD-M2G-3042</v>
          </cell>
          <cell r="L2822" t="str">
            <v>MS2P-N GRIND MILL FILTER RECEIVER RFV</v>
          </cell>
        </row>
        <row r="2823">
          <cell r="J2823" t="str">
            <v>15-3043</v>
          </cell>
          <cell r="K2823" t="str">
            <v>MEM-PRO-015-GRD-M2G-3043</v>
          </cell>
          <cell r="L2823" t="str">
            <v>MS2P-N GRIND MILL RECEIVER ASP FAN</v>
          </cell>
        </row>
        <row r="2824">
          <cell r="J2824" t="str">
            <v>15-3046</v>
          </cell>
          <cell r="K2824" t="str">
            <v>MEM-PRO-015-GRD-M2G-3046</v>
          </cell>
          <cell r="L2824" t="str">
            <v>MS2P-S GRIND MILL FILTER RECEIVER</v>
          </cell>
        </row>
        <row r="2825">
          <cell r="J2825" t="str">
            <v>15-3047</v>
          </cell>
          <cell r="K2825" t="str">
            <v>MEM-PRO-015-GRD-M2G-3047</v>
          </cell>
          <cell r="L2825" t="str">
            <v>MS2P-S FILTER RECEIVER ROTARY VALVE MD75</v>
          </cell>
        </row>
        <row r="2826">
          <cell r="J2826" t="str">
            <v>15-3048</v>
          </cell>
          <cell r="K2826" t="str">
            <v>MEM-PRO-015-GRD-M2G-3048</v>
          </cell>
          <cell r="L2826" t="str">
            <v>MS2P-S GRIND MILL RECEIVER ASP FAN</v>
          </cell>
        </row>
        <row r="2827">
          <cell r="J2827" t="str">
            <v>15-3018</v>
          </cell>
          <cell r="K2827" t="str">
            <v>MEM-PRO-015-GRD-SUS-3018</v>
          </cell>
          <cell r="L2827" t="str">
            <v>MS2P FLAKE GRINDING SNUFFING STEAM</v>
          </cell>
        </row>
        <row r="2828">
          <cell r="J2828" t="str">
            <v>15-3577</v>
          </cell>
          <cell r="K2828" t="str">
            <v>MEM-PRO-015-HPF-SDF-3577</v>
          </cell>
          <cell r="L2828" t="str">
            <v>MS2P-FEED TO SSMGS PRESSURE ELEMEMNT</v>
          </cell>
        </row>
        <row r="2829">
          <cell r="J2829" t="str">
            <v>15-3581</v>
          </cell>
          <cell r="K2829" t="str">
            <v>MEM-PRO-015-HPF-SDF-3581</v>
          </cell>
          <cell r="L2829" t="str">
            <v>MS2P- SSMG FEED 3-WAY FV TO CIP RETURN</v>
          </cell>
        </row>
        <row r="2830">
          <cell r="J2830" t="str">
            <v>15-3583</v>
          </cell>
          <cell r="K2830" t="str">
            <v>MEM-PRO-015-HPF-SDF-3583</v>
          </cell>
          <cell r="L2830" t="str">
            <v>MS2P-#1 SSMG HI-PRESS DRYER FEED PUMP</v>
          </cell>
        </row>
        <row r="2831">
          <cell r="J2831" t="str">
            <v>15-3587</v>
          </cell>
          <cell r="K2831" t="str">
            <v>MEM-PRO-015-HPF-SDF-3587</v>
          </cell>
          <cell r="L2831" t="str">
            <v>MS2P-#2 SSMG HI-PRESS DRYER FEED PUMP</v>
          </cell>
        </row>
        <row r="2832">
          <cell r="J2832" t="str">
            <v>15-3593</v>
          </cell>
          <cell r="K2832" t="str">
            <v>MEM-PRO-015-HPF-SDF-3593</v>
          </cell>
          <cell r="L2832" t="str">
            <v>MS2P-PRESSURE GAUGE TO SSMG HP PUMPS</v>
          </cell>
        </row>
        <row r="2833">
          <cell r="J2833" t="str">
            <v>15-3594</v>
          </cell>
          <cell r="K2833" t="str">
            <v>MEM-PRO-015-HPF-SDF-3594</v>
          </cell>
          <cell r="L2833" t="str">
            <v>MS2P-#3 SSMG HI-PRESS DRYER FEED PUMP</v>
          </cell>
        </row>
        <row r="2834">
          <cell r="J2834" t="str">
            <v>15-3598</v>
          </cell>
          <cell r="K2834" t="str">
            <v>MEM-PRO-015-HPF-SDF-3598</v>
          </cell>
          <cell r="L2834" t="str">
            <v>MS2P-#4 SSMG HI-PRESS DRYER FEED PUMP</v>
          </cell>
        </row>
        <row r="2835">
          <cell r="J2835" t="str">
            <v>15-9254</v>
          </cell>
          <cell r="K2835" t="str">
            <v>MEM-PRO-015-HPF-SDF-9254</v>
          </cell>
          <cell r="L2835" t="str">
            <v>MS2P-SSMG SOLIDS METER</v>
          </cell>
        </row>
        <row r="2836">
          <cell r="J2836" t="str">
            <v>15-3560</v>
          </cell>
          <cell r="K2836" t="str">
            <v>MEM-PRO-015-IDN-HYS-3560</v>
          </cell>
          <cell r="L2836" t="str">
            <v>MS2P-E HYDROLYSIS TANK AGITATOR</v>
          </cell>
        </row>
        <row r="2837">
          <cell r="J2837" t="str">
            <v>15-3561</v>
          </cell>
          <cell r="K2837" t="str">
            <v>MEM-PRO-015-IDN-HYS-3561</v>
          </cell>
          <cell r="L2837" t="str">
            <v>MS2P-E HYDROLYSIS TANK</v>
          </cell>
        </row>
        <row r="2838">
          <cell r="J2838" t="str">
            <v>15-3562</v>
          </cell>
          <cell r="K2838" t="str">
            <v>MEM-PRO-015-IDN-HYS-3562</v>
          </cell>
          <cell r="L2838" t="str">
            <v>MS2P-E HYDROLYSIS DISCHARGE PUMP</v>
          </cell>
        </row>
        <row r="2839">
          <cell r="J2839" t="str">
            <v>15-3567</v>
          </cell>
          <cell r="K2839" t="str">
            <v>MEM-PRO-015-IDN-HYS-3567</v>
          </cell>
          <cell r="L2839" t="str">
            <v>MS2P-W HYDROLYSIS TANK AGITATOR</v>
          </cell>
        </row>
        <row r="2840">
          <cell r="J2840" t="str">
            <v>15-3571</v>
          </cell>
          <cell r="K2840" t="str">
            <v>MEM-PRO-015-IDN-HYS-3571</v>
          </cell>
          <cell r="L2840" t="str">
            <v>MS2P-W HYDROLYSIS TANK</v>
          </cell>
        </row>
        <row r="2841">
          <cell r="J2841" t="str">
            <v>15-3572</v>
          </cell>
          <cell r="K2841" t="str">
            <v>MEM-PRO-015-IDN-HYS-3572</v>
          </cell>
          <cell r="L2841" t="str">
            <v>MS2P-W HYDROLYSIS DISCHARGE PUMP</v>
          </cell>
        </row>
        <row r="2842">
          <cell r="J2842" t="str">
            <v>15-9256</v>
          </cell>
          <cell r="K2842" t="str">
            <v>MEM-PRO-015-IDN-HYS-9256</v>
          </cell>
          <cell r="L2842" t="str">
            <v>MS2P POST IDN CORIOLIS METER</v>
          </cell>
        </row>
        <row r="2843">
          <cell r="J2843" t="str">
            <v>15-9257</v>
          </cell>
          <cell r="K2843" t="str">
            <v>MEM-PRO-015-IDN-HYS-9257</v>
          </cell>
          <cell r="L2843" t="str">
            <v>MS2P POST IDN DIFFERENTIAL PRESSURE</v>
          </cell>
        </row>
        <row r="2844">
          <cell r="J2844" t="str">
            <v>15-3350</v>
          </cell>
          <cell r="K2844" t="str">
            <v>MEM-PRO-015-IDN-IDF-3350</v>
          </cell>
          <cell r="L2844" t="str">
            <v>MS2P-N CHILL TANK PUMP</v>
          </cell>
        </row>
        <row r="2845">
          <cell r="J2845" t="str">
            <v>15-3352</v>
          </cell>
          <cell r="K2845" t="str">
            <v>MEM-PRO-015-IDN-IDF-3352</v>
          </cell>
          <cell r="L2845" t="str">
            <v>MS2P-S. CHILL TANK PUMP</v>
          </cell>
        </row>
        <row r="2846">
          <cell r="J2846" t="str">
            <v>15-3357</v>
          </cell>
          <cell r="K2846" t="str">
            <v>MEM-PRO-015-IDN-IDF-3357</v>
          </cell>
          <cell r="L2846" t="str">
            <v>MS2P-IDN FEED TK AGITATOR</v>
          </cell>
        </row>
        <row r="2847">
          <cell r="J2847" t="str">
            <v>15-3358</v>
          </cell>
          <cell r="K2847" t="str">
            <v>MEM-PRO-015-IDN-IDF-3358</v>
          </cell>
          <cell r="L2847" t="str">
            <v>MS2P-WEST IDN FEED TANK</v>
          </cell>
        </row>
        <row r="2848">
          <cell r="J2848" t="str">
            <v>15-3361</v>
          </cell>
          <cell r="K2848" t="str">
            <v>MEM-PRO-015-IDN-IDF-3361</v>
          </cell>
          <cell r="L2848" t="str">
            <v>MS2P-IDN FEED HOMOGENIZER PUMP</v>
          </cell>
        </row>
        <row r="2849">
          <cell r="J2849" t="str">
            <v>15-3364</v>
          </cell>
          <cell r="K2849" t="str">
            <v>MEM-PRO-015-IDN-IDF-3364</v>
          </cell>
          <cell r="L2849" t="str">
            <v>MS2P-IDN FEED PUMP</v>
          </cell>
        </row>
        <row r="2850">
          <cell r="J2850" t="str">
            <v>15-3367</v>
          </cell>
          <cell r="K2850" t="str">
            <v>MEM-PRO-015-IDN-IDF-3367</v>
          </cell>
          <cell r="L2850" t="str">
            <v>MS2P-W IDN FEED PUMP DENSITY FLOW ELE</v>
          </cell>
        </row>
        <row r="2851">
          <cell r="J2851" t="str">
            <v>15-3424</v>
          </cell>
          <cell r="K2851" t="str">
            <v>MEM-PRO-015-IDN-IDF-3424</v>
          </cell>
          <cell r="L2851" t="str">
            <v>MS2P-EAST IDN FEED TANK</v>
          </cell>
        </row>
        <row r="2852">
          <cell r="J2852" t="str">
            <v>15-3425</v>
          </cell>
          <cell r="K2852" t="str">
            <v>MEM-PRO-015-IDN-IDF-3425</v>
          </cell>
          <cell r="L2852" t="str">
            <v>MS2P-E IDN TANK DISCHARGE PUMP</v>
          </cell>
        </row>
        <row r="2853">
          <cell r="J2853" t="str">
            <v>15-3432</v>
          </cell>
          <cell r="K2853" t="str">
            <v>MEM-PRO-015-IDN-IDF-3432</v>
          </cell>
          <cell r="L2853" t="str">
            <v>MS2P-EAST IDN PH PUMP</v>
          </cell>
        </row>
        <row r="2854">
          <cell r="J2854" t="str">
            <v>15-3435</v>
          </cell>
          <cell r="K2854" t="str">
            <v>MEM-PRO-015-IDN-IDF-3435</v>
          </cell>
          <cell r="L2854" t="str">
            <v>MS2P-E VACUUMIZER FEED PUMP</v>
          </cell>
        </row>
        <row r="2855">
          <cell r="J2855" t="str">
            <v>15-3505</v>
          </cell>
          <cell r="K2855" t="str">
            <v>MEM-PRO-015-IDN-IDF-3505</v>
          </cell>
          <cell r="L2855" t="str">
            <v>MS2P-W VACUUMIZER FEED PUMP</v>
          </cell>
        </row>
        <row r="2856">
          <cell r="J2856" t="str">
            <v>15-3573</v>
          </cell>
          <cell r="K2856" t="str">
            <v>MEM-PRO-015-IDN-IDF-3573</v>
          </cell>
          <cell r="L2856" t="str">
            <v>MS2P-SUPRO XT HYDROHEATER</v>
          </cell>
        </row>
        <row r="2857">
          <cell r="J2857" t="str">
            <v>15-4123</v>
          </cell>
          <cell r="K2857" t="str">
            <v>MEM-PRO-015-IDN-IDF-4123</v>
          </cell>
          <cell r="L2857" t="str">
            <v>MS2P-IDN WET GRINDER</v>
          </cell>
        </row>
        <row r="2858">
          <cell r="J2858" t="str">
            <v>15-4713</v>
          </cell>
          <cell r="K2858" t="str">
            <v>MEM-PRO-015-IDN-IDF-4713</v>
          </cell>
          <cell r="L2858" t="str">
            <v>MS2P-STEAM FV TO OLD PASTURIZATION TANK</v>
          </cell>
        </row>
        <row r="2859">
          <cell r="J2859" t="str">
            <v>15-4730</v>
          </cell>
          <cell r="K2859" t="str">
            <v>MEM-PRO-015-IDN-IDF-4730</v>
          </cell>
          <cell r="L2859" t="str">
            <v>MS2P-PROCESS WATER MAG FLOW METER</v>
          </cell>
        </row>
        <row r="2860">
          <cell r="J2860" t="str">
            <v>15-4731</v>
          </cell>
          <cell r="K2860" t="str">
            <v>MEM-PRO-015-IDN-IDF-4731</v>
          </cell>
          <cell r="L2860" t="str">
            <v>MS2P-PROCESS WATER FCV</v>
          </cell>
        </row>
        <row r="2861">
          <cell r="J2861" t="str">
            <v>15-4735</v>
          </cell>
          <cell r="K2861" t="str">
            <v>MEM-PRO-015-IDN-IDF-4735</v>
          </cell>
          <cell r="L2861" t="str">
            <v>MS2P-CATALASE MIX TANK</v>
          </cell>
        </row>
        <row r="2862">
          <cell r="J2862" t="str">
            <v>15-4736</v>
          </cell>
          <cell r="K2862" t="str">
            <v>MEM-PRO-015-IDN-IDF-4736</v>
          </cell>
          <cell r="L2862" t="str">
            <v>MS2P-CALALASE MIX TANK AGITATOR</v>
          </cell>
        </row>
        <row r="2863">
          <cell r="J2863" t="str">
            <v>15-4768</v>
          </cell>
          <cell r="K2863" t="str">
            <v>MEM-PRO-015-IDN-IDF-4768</v>
          </cell>
          <cell r="L2863" t="str">
            <v>MS2P-WHEY TRIPLE TUBES</v>
          </cell>
        </row>
        <row r="2864">
          <cell r="J2864" t="str">
            <v>15-4769</v>
          </cell>
          <cell r="K2864" t="str">
            <v>MEM-PRO-015-IDN-IDF-4769</v>
          </cell>
          <cell r="L2864" t="str">
            <v>MS2P-WHEY TRIPLE TUBES</v>
          </cell>
        </row>
        <row r="2865">
          <cell r="J2865" t="str">
            <v>15-3231</v>
          </cell>
          <cell r="K2865" t="str">
            <v>MEM-PRO-015-PCP-PCT-3231</v>
          </cell>
          <cell r="L2865" t="str">
            <v>MS2P-HOLD TANK</v>
          </cell>
        </row>
        <row r="2866">
          <cell r="J2866" t="str">
            <v>15-3221</v>
          </cell>
          <cell r="K2866" t="str">
            <v>MEM-PRO-015-PCP-PHA-3221</v>
          </cell>
          <cell r="L2866" t="str">
            <v>MS2P-CLARIFIED TANK</v>
          </cell>
        </row>
        <row r="2867">
          <cell r="J2867" t="str">
            <v>15-3222</v>
          </cell>
          <cell r="K2867" t="str">
            <v>MEM-PRO-015-PCP-PHA-3222</v>
          </cell>
          <cell r="L2867" t="str">
            <v>MS2P-HCL SUPPLY TO CLAR TANK FLOW ELE</v>
          </cell>
        </row>
        <row r="2868">
          <cell r="J2868" t="str">
            <v>15-3223</v>
          </cell>
          <cell r="K2868" t="str">
            <v>MEM-PRO-015-PCP-PHA-3223</v>
          </cell>
          <cell r="L2868" t="str">
            <v>MS2P-HCL CONTROL VALVE</v>
          </cell>
        </row>
        <row r="2869">
          <cell r="J2869" t="str">
            <v>15-3224</v>
          </cell>
          <cell r="K2869" t="str">
            <v>MEM-PRO-015-PCP-PHA-3224</v>
          </cell>
          <cell r="L2869" t="str">
            <v>MS2P-CLARIFIED TANK PUMP</v>
          </cell>
        </row>
        <row r="2870">
          <cell r="J2870" t="str">
            <v>15-3228</v>
          </cell>
          <cell r="K2870" t="str">
            <v>MEM-PRO-015-PCP-PHA-3228</v>
          </cell>
          <cell r="L2870" t="str">
            <v>MS2P-HCL TO CLARIFIED TANK PUMP FV</v>
          </cell>
        </row>
        <row r="2871">
          <cell r="J2871" t="str">
            <v>15-3710</v>
          </cell>
          <cell r="K2871" t="str">
            <v>MEM-PRO-015-PKG-BLD-3710</v>
          </cell>
          <cell r="L2871" t="str">
            <v>MS2P-BLENDER - RIBBON</v>
          </cell>
        </row>
        <row r="2872">
          <cell r="J2872" t="str">
            <v>15-3712</v>
          </cell>
          <cell r="K2872" t="str">
            <v>MEM-PRO-015-PKG-BLD-3712</v>
          </cell>
          <cell r="L2872" t="str">
            <v>MS2P-BLENDER ASP FAN</v>
          </cell>
        </row>
        <row r="2873">
          <cell r="J2873" t="str">
            <v>15-3715</v>
          </cell>
          <cell r="K2873" t="str">
            <v>MEM-PRO-015-PKG-BLD-3715</v>
          </cell>
          <cell r="L2873" t="str">
            <v>MS2P-BLENDER ROTARY VALVE TO E SCREENER</v>
          </cell>
        </row>
        <row r="2874">
          <cell r="J2874" t="str">
            <v>15-3735</v>
          </cell>
          <cell r="K2874" t="str">
            <v>MEM-PRO-015-PKG-BLD-3735</v>
          </cell>
          <cell r="L2874" t="str">
            <v>MS2P-LECITHIN TRANSFER PUMP</v>
          </cell>
        </row>
        <row r="2875">
          <cell r="J2875" t="str">
            <v>15-3759</v>
          </cell>
          <cell r="K2875" t="str">
            <v>MEM-PRO-015-PKG-BLD-3759</v>
          </cell>
          <cell r="L2875" t="str">
            <v>MS2P-LECITHIN WORK TANK</v>
          </cell>
        </row>
        <row r="2876">
          <cell r="J2876" t="str">
            <v>15-3762</v>
          </cell>
          <cell r="K2876" t="str">
            <v>MEM-PRO-015-PKG-BLD-3762</v>
          </cell>
          <cell r="L2876" t="str">
            <v>MS2P-LECITHIN WORK AGITATOR</v>
          </cell>
        </row>
        <row r="2877">
          <cell r="J2877" t="str">
            <v>15-3764</v>
          </cell>
          <cell r="K2877" t="str">
            <v>MEM-PRO-015-PKG-BLD-3764</v>
          </cell>
          <cell r="L2877" t="str">
            <v>MS2P-LECITHIN METERING PUMP</v>
          </cell>
        </row>
        <row r="2878">
          <cell r="J2878" t="str">
            <v>15-3783</v>
          </cell>
          <cell r="K2878" t="str">
            <v>MEM-PRO-015-PKG-BLD-3783</v>
          </cell>
          <cell r="L2878" t="str">
            <v>MS2P-LECITHIN WORK TANK AIR SEPARATOR</v>
          </cell>
        </row>
        <row r="2879">
          <cell r="J2879" t="str">
            <v>15-3784</v>
          </cell>
          <cell r="K2879" t="str">
            <v>MEM-PRO-015-PKG-BLD-3784</v>
          </cell>
          <cell r="L2879" t="str">
            <v>MS2P-HOT WATER JACKET PUMP</v>
          </cell>
        </row>
        <row r="2880">
          <cell r="J2880" t="str">
            <v>15-3816</v>
          </cell>
          <cell r="K2880" t="str">
            <v>MEM-PRO-015-PKG-BLD-3816</v>
          </cell>
          <cell r="L2880" t="str">
            <v xml:space="preserve"> MS2P LECITHIN METER PP PSV</v>
          </cell>
        </row>
        <row r="2881">
          <cell r="J2881" t="str">
            <v>15-3960</v>
          </cell>
          <cell r="K2881" t="str">
            <v>MEM-PRO-015-PKG-BLD-3960</v>
          </cell>
          <cell r="L2881" t="str">
            <v>MS2P-ELECTRIC AIR HEATER</v>
          </cell>
        </row>
        <row r="2882">
          <cell r="J2882" t="str">
            <v>15-8401</v>
          </cell>
          <cell r="K2882" t="str">
            <v>MEM-PRO-015-PKG-BLD-8401</v>
          </cell>
          <cell r="L2882" t="str">
            <v>MS2P-PRE-MIX SYSTEM ROTARY VALVE</v>
          </cell>
        </row>
        <row r="2883">
          <cell r="J2883" t="str">
            <v>15-8406</v>
          </cell>
          <cell r="K2883" t="str">
            <v>MEM-PRO-015-PKG-BLD-8406</v>
          </cell>
          <cell r="L2883" t="str">
            <v>MS2P-PRE-MIX BIN</v>
          </cell>
        </row>
        <row r="2884">
          <cell r="J2884" t="str">
            <v>15-8410</v>
          </cell>
          <cell r="K2884" t="str">
            <v>MEM-PRO-015-PKG-BLD-8410</v>
          </cell>
          <cell r="L2884" t="str">
            <v>MS2P-PRE-MIX BIN RFV</v>
          </cell>
        </row>
        <row r="2885">
          <cell r="J2885" t="str">
            <v>15-8411</v>
          </cell>
          <cell r="K2885" t="str">
            <v>MEM-PRO-015-PKG-BLD-8411</v>
          </cell>
          <cell r="L2885" t="str">
            <v>MS2P-PRE-MIX BIN K-TRON</v>
          </cell>
        </row>
        <row r="2886">
          <cell r="J2886" t="str">
            <v>15-8412</v>
          </cell>
          <cell r="K2886" t="str">
            <v>MEM-PRO-015-PKG-BLD-8412</v>
          </cell>
          <cell r="L2886" t="str">
            <v>MS2P-PRE-MIX K-TRON DISCHARGE RFV</v>
          </cell>
        </row>
        <row r="2887">
          <cell r="J2887" t="str">
            <v>15-3720</v>
          </cell>
          <cell r="K2887" t="str">
            <v>MEM-PRO-015-PKG-PAK-3720</v>
          </cell>
          <cell r="L2887" t="str">
            <v>MS2P-BB ROTARY SCREENER</v>
          </cell>
        </row>
        <row r="2888">
          <cell r="J2888" t="str">
            <v>15-3727</v>
          </cell>
          <cell r="K2888" t="str">
            <v>MEM-PRO-015-PKG-PAK-3727</v>
          </cell>
          <cell r="L2888" t="str">
            <v>MS2P-PACKER ROTARY SCREENER</v>
          </cell>
        </row>
        <row r="2889">
          <cell r="J2889" t="str">
            <v>15-8205</v>
          </cell>
          <cell r="K2889" t="str">
            <v>MEM-PRO-015-PKG-PAK-8205</v>
          </cell>
          <cell r="L2889" t="str">
            <v>MS2P-PACKER SURGE BIN</v>
          </cell>
        </row>
        <row r="2890">
          <cell r="J2890" t="str">
            <v>15-8206</v>
          </cell>
          <cell r="K2890" t="str">
            <v>MEM-PRO-015-PKG-PAK-8206</v>
          </cell>
          <cell r="L2890" t="str">
            <v>MS2P-PACKER SURGE BIN DISCHARGER</v>
          </cell>
        </row>
        <row r="2891">
          <cell r="J2891" t="str">
            <v>15-8208</v>
          </cell>
          <cell r="K2891" t="str">
            <v>MEM-PRO-015-PKG-PAK-8208</v>
          </cell>
          <cell r="L2891" t="str">
            <v>MS2P-PACKER PRODUCT SCREENER OVERS RFV</v>
          </cell>
        </row>
        <row r="2892">
          <cell r="J2892" t="str">
            <v>15-8210</v>
          </cell>
          <cell r="K2892" t="str">
            <v>MEM-PRO-015-PKG-PAK-8210</v>
          </cell>
          <cell r="L2892" t="str">
            <v>MS2P-CAROUSEL PACKER</v>
          </cell>
        </row>
        <row r="2893">
          <cell r="J2893" t="str">
            <v>15-8248</v>
          </cell>
          <cell r="K2893" t="str">
            <v>MEM-PRO-015-PKG-PAK-8248</v>
          </cell>
          <cell r="L2893" t="str">
            <v>MS2P-PACKER NUISANCE DUST COLLECTOR</v>
          </cell>
        </row>
        <row r="2894">
          <cell r="J2894" t="str">
            <v>15-8249</v>
          </cell>
          <cell r="K2894" t="str">
            <v>MEM-PRO-015-PKG-PAK-8249</v>
          </cell>
          <cell r="L2894" t="str">
            <v>MS2P-PACKER NUISANCE COLL EXHAUST FAN</v>
          </cell>
        </row>
        <row r="2895">
          <cell r="J2895" t="str">
            <v>15-8250</v>
          </cell>
          <cell r="K2895" t="str">
            <v>MEM-PRO-015-PKG-PAK-8250</v>
          </cell>
          <cell r="L2895" t="str">
            <v>MS2P-PACKER NUISANCE DUST COLLECTOR RFV</v>
          </cell>
        </row>
        <row r="2896">
          <cell r="J2896" t="str">
            <v>15-8322</v>
          </cell>
          <cell r="K2896" t="str">
            <v>MEM-PRO-015-PKG-PAK-8322</v>
          </cell>
          <cell r="L2896" t="str">
            <v>MS2P-ONLINE REBAG TRANSFER BLOWER</v>
          </cell>
        </row>
        <row r="2897">
          <cell r="J2897" t="str">
            <v>15-8323</v>
          </cell>
          <cell r="K2897" t="str">
            <v>MEM-PRO-015-PKG-PAK-8323</v>
          </cell>
          <cell r="L2897" t="str">
            <v>MS2P-ONLINE REBAG DUMPSTATION</v>
          </cell>
        </row>
        <row r="2898">
          <cell r="J2898" t="str">
            <v>15-8324</v>
          </cell>
          <cell r="K2898" t="str">
            <v>MEM-PRO-015-PKG-PAK-8324</v>
          </cell>
          <cell r="L2898" t="str">
            <v>MS2P-ONLINE REBAG DUMPSTATION ASP FAN</v>
          </cell>
        </row>
        <row r="2899">
          <cell r="J2899" t="str">
            <v>15-8212</v>
          </cell>
          <cell r="K2899" t="str">
            <v>MEM-PRO-015-PKG-PAL-8212</v>
          </cell>
          <cell r="L2899" t="str">
            <v>MS2P-PALLETIZER</v>
          </cell>
        </row>
        <row r="2900">
          <cell r="J2900" t="str">
            <v>15-8214</v>
          </cell>
          <cell r="K2900" t="str">
            <v>MEM-PRO-015-PKG-PAL-8214</v>
          </cell>
          <cell r="L2900" t="str">
            <v>MS2P BAG LABEL PRINT/APPLY UNIT</v>
          </cell>
        </row>
        <row r="2901">
          <cell r="J2901" t="str">
            <v>15-8216</v>
          </cell>
          <cell r="K2901" t="str">
            <v>MEM-PRO-015-PKG-PAL-8216</v>
          </cell>
          <cell r="L2901" t="str">
            <v>MS2P-PALLET SCANNING STATION</v>
          </cell>
        </row>
        <row r="2902">
          <cell r="J2902" t="str">
            <v>15-8241</v>
          </cell>
          <cell r="K2902" t="str">
            <v>MEM-PRO-015-PKG-PAL-8241</v>
          </cell>
          <cell r="L2902" t="str">
            <v>MS2P-METAL DETECTOR SYSTEM</v>
          </cell>
        </row>
        <row r="2903">
          <cell r="J2903" t="str">
            <v>15-8243</v>
          </cell>
          <cell r="K2903" t="str">
            <v>MEM-PRO-015-PKG-PAL-8243</v>
          </cell>
          <cell r="L2903" t="str">
            <v>MS2P-STRETCH WRAPPER</v>
          </cell>
        </row>
        <row r="2904">
          <cell r="J2904" t="str">
            <v>15-8315</v>
          </cell>
          <cell r="K2904" t="str">
            <v>MEM-PRO-015-PKG-SBB-8315</v>
          </cell>
          <cell r="L2904" t="str">
            <v>MS2P-BIG BAG XFER CONVEYOR TO ISOLATE SB</v>
          </cell>
        </row>
        <row r="2905">
          <cell r="J2905" t="str">
            <v>15-3732</v>
          </cell>
          <cell r="K2905" t="str">
            <v>MEM-PRO-015-PKG-SUS-3732</v>
          </cell>
          <cell r="L2905" t="str">
            <v>MS2P PACKAGING SNUFFING STEAM</v>
          </cell>
        </row>
        <row r="2906">
          <cell r="J2906" t="str">
            <v>15-3939</v>
          </cell>
          <cell r="K2906" t="str">
            <v>MEM-PRO-015-PKG-SUS-3939</v>
          </cell>
          <cell r="L2906" t="str">
            <v>MS2P-ISO SURGE &amp; REWORK BINS FENWAL Z2</v>
          </cell>
        </row>
        <row r="2907">
          <cell r="J2907" t="str">
            <v>15-3943</v>
          </cell>
          <cell r="K2907" t="str">
            <v>MEM-PRO-015-PKG-SUS-3943</v>
          </cell>
          <cell r="L2907" t="str">
            <v>MS2P-ISO BLNDR/PKER SURG BIN FENWAL UNIT</v>
          </cell>
        </row>
        <row r="2908">
          <cell r="J2908" t="str">
            <v>15-3944</v>
          </cell>
          <cell r="K2908" t="str">
            <v>MEM-PRO-015-PKG-SUS-3944</v>
          </cell>
          <cell r="L2908" t="str">
            <v>MS2P-ISO BLENDER FENWAL PRESS DETECT</v>
          </cell>
        </row>
        <row r="2909">
          <cell r="J2909" t="str">
            <v>15-8003</v>
          </cell>
          <cell r="K2909" t="str">
            <v>MEM-PRO-015-SPR-BRN-8003</v>
          </cell>
          <cell r="L2909" t="str">
            <v>MS2P-SPRAY DRYER BURNER</v>
          </cell>
        </row>
        <row r="2910">
          <cell r="J2910" t="str">
            <v>15-3500</v>
          </cell>
          <cell r="K2910" t="str">
            <v>MEM-PRO-015-SPR-DRY-3500</v>
          </cell>
          <cell r="L2910" t="str">
            <v>MS2P-SPRAY DRYER</v>
          </cell>
        </row>
        <row r="2911">
          <cell r="J2911" t="str">
            <v>15-8001</v>
          </cell>
          <cell r="K2911" t="str">
            <v>MEM-PRO-015-SPR-DRY-8001</v>
          </cell>
          <cell r="L2911" t="str">
            <v>MS2P-SPRAY DRYER INLET FAN</v>
          </cell>
        </row>
        <row r="2912">
          <cell r="J2912" t="str">
            <v>15-8006</v>
          </cell>
          <cell r="K2912" t="str">
            <v>MEM-PRO-015-SPR-DRY-8006</v>
          </cell>
          <cell r="L2912" t="str">
            <v>MS2P-COOLING RING FAN</v>
          </cell>
        </row>
        <row r="2913">
          <cell r="J2913" t="str">
            <v>15-8007</v>
          </cell>
          <cell r="K2913" t="str">
            <v>MEM-PRO-015-SPR-DRY-8007</v>
          </cell>
          <cell r="L2913" t="str">
            <v>MS2P-COOLING RING FAN AIR HEATER</v>
          </cell>
        </row>
        <row r="2914">
          <cell r="J2914" t="str">
            <v>15-8008</v>
          </cell>
          <cell r="K2914" t="str">
            <v>MEM-PRO-015-SPR-DRY-8008</v>
          </cell>
          <cell r="L2914" t="str">
            <v>MS2P-STATIC FLUID BED FAN</v>
          </cell>
        </row>
        <row r="2915">
          <cell r="J2915" t="str">
            <v>15-8010</v>
          </cell>
          <cell r="K2915" t="str">
            <v>MEM-PRO-015-SPR-DRY-8010</v>
          </cell>
          <cell r="L2915" t="str">
            <v>MS2P-SPRAY DRYER</v>
          </cell>
        </row>
        <row r="2916">
          <cell r="J2916" t="str">
            <v>15-8011</v>
          </cell>
          <cell r="K2916" t="str">
            <v>MEM-PRO-015-SPR-DRY-8011</v>
          </cell>
          <cell r="L2916" t="str">
            <v>MS2P-STATIC FLUID BED</v>
          </cell>
        </row>
        <row r="2917">
          <cell r="J2917" t="str">
            <v>15-8020</v>
          </cell>
          <cell r="K2917" t="str">
            <v>MEM-PRO-015-SPR-DRY-8020</v>
          </cell>
          <cell r="L2917" t="str">
            <v>MS2P-NE CSP CYCLONE</v>
          </cell>
        </row>
        <row r="2918">
          <cell r="J2918" t="str">
            <v>15-8021</v>
          </cell>
          <cell r="K2918" t="str">
            <v>MEM-PRO-015-SPR-DRY-8021</v>
          </cell>
          <cell r="L2918" t="str">
            <v>MS2P-NE CSP CYCLONE RFV</v>
          </cell>
        </row>
        <row r="2919">
          <cell r="J2919" t="str">
            <v>15-8022</v>
          </cell>
          <cell r="K2919" t="str">
            <v>MEM-PRO-015-SPR-DRY-8022</v>
          </cell>
          <cell r="L2919" t="str">
            <v>MS2P-NW CSP CYCLONE</v>
          </cell>
        </row>
        <row r="2920">
          <cell r="J2920" t="str">
            <v>15-8023</v>
          </cell>
          <cell r="K2920" t="str">
            <v>MEM-PRO-015-SPR-DRY-8023</v>
          </cell>
          <cell r="L2920" t="str">
            <v>MS2P-NW CSP CYCLONE RFV</v>
          </cell>
        </row>
        <row r="2921">
          <cell r="J2921" t="str">
            <v>15-8024</v>
          </cell>
          <cell r="K2921" t="str">
            <v>MEM-PRO-015-SPR-DRY-8024</v>
          </cell>
          <cell r="L2921" t="str">
            <v>MS2P-SW CSP CYCLONE</v>
          </cell>
        </row>
        <row r="2922">
          <cell r="J2922" t="str">
            <v>15-8025</v>
          </cell>
          <cell r="K2922" t="str">
            <v>MEM-PRO-015-SPR-DRY-8025</v>
          </cell>
          <cell r="L2922" t="str">
            <v>MS2P-SW CSP CYCLONE RFV</v>
          </cell>
        </row>
        <row r="2923">
          <cell r="J2923" t="str">
            <v>15-8026</v>
          </cell>
          <cell r="K2923" t="str">
            <v>MEM-PRO-015-SPR-DRY-8026</v>
          </cell>
          <cell r="L2923" t="str">
            <v>MS2P-SE CSP CYCLONE</v>
          </cell>
        </row>
        <row r="2924">
          <cell r="J2924" t="str">
            <v>15-8027</v>
          </cell>
          <cell r="K2924" t="str">
            <v>MEM-PRO-015-SPR-DRY-8027</v>
          </cell>
          <cell r="L2924" t="str">
            <v>MS2P-SE CSP CYCLONE RFV</v>
          </cell>
        </row>
        <row r="2925">
          <cell r="J2925" t="str">
            <v>15-8030</v>
          </cell>
          <cell r="K2925" t="str">
            <v>MEM-PRO-015-SPR-DRY-8030</v>
          </cell>
          <cell r="L2925" t="str">
            <v>MS2P-NE CMC CYCLONE</v>
          </cell>
        </row>
        <row r="2926">
          <cell r="J2926" t="str">
            <v>15-8031</v>
          </cell>
          <cell r="K2926" t="str">
            <v>MEM-PRO-015-SPR-DRY-8031</v>
          </cell>
          <cell r="L2926" t="str">
            <v>MS2P-NE CMC CYCLONE RFV</v>
          </cell>
        </row>
        <row r="2927">
          <cell r="J2927" t="str">
            <v>15-8032</v>
          </cell>
          <cell r="K2927" t="str">
            <v>MEM-PRO-015-SPR-DRY-8032</v>
          </cell>
          <cell r="L2927" t="str">
            <v>MS2P-NE CSP CYCLONE FINES RFV</v>
          </cell>
        </row>
        <row r="2928">
          <cell r="J2928" t="str">
            <v>15-8033</v>
          </cell>
          <cell r="K2928" t="str">
            <v>MEM-PRO-015-SPR-DRY-8033</v>
          </cell>
          <cell r="L2928" t="str">
            <v>MS2P-NW CMC CYCLONE</v>
          </cell>
        </row>
        <row r="2929">
          <cell r="J2929" t="str">
            <v>15-8034</v>
          </cell>
          <cell r="K2929" t="str">
            <v>MEM-PRO-015-SPR-DRY-8034</v>
          </cell>
          <cell r="L2929" t="str">
            <v>MS2P-NW CMC CYCLONE RFV</v>
          </cell>
        </row>
        <row r="2930">
          <cell r="J2930" t="str">
            <v>15-8035</v>
          </cell>
          <cell r="K2930" t="str">
            <v>MEM-PRO-015-SPR-DRY-8035</v>
          </cell>
          <cell r="L2930" t="str">
            <v>MS2P-NW CSP CYCLONE FINES RFV</v>
          </cell>
        </row>
        <row r="2931">
          <cell r="J2931" t="str">
            <v>15-8036</v>
          </cell>
          <cell r="K2931" t="str">
            <v>MEM-PRO-015-SPR-DRY-8036</v>
          </cell>
          <cell r="L2931" t="str">
            <v>MS2P-SW CMC CYCLONE</v>
          </cell>
        </row>
        <row r="2932">
          <cell r="J2932" t="str">
            <v>15-8037</v>
          </cell>
          <cell r="K2932" t="str">
            <v>MEM-PRO-015-SPR-DRY-8037</v>
          </cell>
          <cell r="L2932" t="str">
            <v>MS2P-SW CMC CYCLONE RFV</v>
          </cell>
        </row>
        <row r="2933">
          <cell r="J2933" t="str">
            <v>15-8038</v>
          </cell>
          <cell r="K2933" t="str">
            <v>MEM-PRO-015-SPR-DRY-8038</v>
          </cell>
          <cell r="L2933" t="str">
            <v>MS2P-SW CSP CYCLONE FINES RFV</v>
          </cell>
        </row>
        <row r="2934">
          <cell r="J2934" t="str">
            <v>15-8039</v>
          </cell>
          <cell r="K2934" t="str">
            <v>MEM-PRO-015-SPR-DRY-8039</v>
          </cell>
          <cell r="L2934" t="str">
            <v>MS2P-SE CMC CYCLONE</v>
          </cell>
        </row>
        <row r="2935">
          <cell r="J2935" t="str">
            <v>15-8040</v>
          </cell>
          <cell r="K2935" t="str">
            <v>MEM-PRO-015-SPR-DRY-8040</v>
          </cell>
          <cell r="L2935" t="str">
            <v>MS2P-SE CMC CYCLONE RFV</v>
          </cell>
        </row>
        <row r="2936">
          <cell r="J2936" t="str">
            <v>15-8041</v>
          </cell>
          <cell r="K2936" t="str">
            <v>MEM-PRO-015-SPR-DRY-8041</v>
          </cell>
          <cell r="L2936" t="str">
            <v>MS2P-SE CSP CYCLONE FINES RFV</v>
          </cell>
        </row>
        <row r="2937">
          <cell r="J2937" t="str">
            <v>15-8050</v>
          </cell>
          <cell r="K2937" t="str">
            <v>MEM-PRO-015-SPR-DRY-8050</v>
          </cell>
          <cell r="L2937" t="str">
            <v>MS2P-NE BAGHOUSE #1</v>
          </cell>
        </row>
        <row r="2938">
          <cell r="J2938" t="str">
            <v>15-8053</v>
          </cell>
          <cell r="K2938" t="str">
            <v>MEM-PRO-015-SPR-DRY-8053</v>
          </cell>
          <cell r="L2938" t="str">
            <v>MS2P-NE BAGHOUSE RFV</v>
          </cell>
        </row>
        <row r="2939">
          <cell r="J2939" t="str">
            <v>15-8054</v>
          </cell>
          <cell r="K2939" t="str">
            <v>MEM-PRO-015-SPR-DRY-8054</v>
          </cell>
          <cell r="L2939" t="str">
            <v>MS2P-NW BAGHOUSE BLOWER</v>
          </cell>
        </row>
        <row r="2940">
          <cell r="J2940" t="str">
            <v>15-8060</v>
          </cell>
          <cell r="K2940" t="str">
            <v>MEM-PRO-015-SPR-DRY-8060</v>
          </cell>
          <cell r="L2940" t="str">
            <v>MS2P-NW BAGHOUSE #2</v>
          </cell>
        </row>
        <row r="2941">
          <cell r="J2941" t="str">
            <v>15-8063</v>
          </cell>
          <cell r="K2941" t="str">
            <v>MEM-PRO-015-SPR-DRY-8063</v>
          </cell>
          <cell r="L2941" t="str">
            <v>MS2P-NW BAGHOUSE RFV</v>
          </cell>
        </row>
        <row r="2942">
          <cell r="J2942" t="str">
            <v>15-8064</v>
          </cell>
          <cell r="K2942" t="str">
            <v>MEM-PRO-015-SPR-DRY-8064</v>
          </cell>
          <cell r="L2942" t="str">
            <v>MS2P-NE BAGHOUSE BLOWER</v>
          </cell>
        </row>
        <row r="2943">
          <cell r="J2943" t="str">
            <v>15-8068</v>
          </cell>
          <cell r="K2943" t="str">
            <v>MEM-PRO-015-SPR-DRY-8068</v>
          </cell>
          <cell r="L2943" t="str">
            <v>MS2P-SPRAY DRYER N EXHAUST FAN</v>
          </cell>
        </row>
        <row r="2944">
          <cell r="J2944" t="str">
            <v>15-8069</v>
          </cell>
          <cell r="K2944" t="str">
            <v>MEM-PRO-015-SPR-DRY-8069</v>
          </cell>
          <cell r="L2944" t="str">
            <v>MS2P-NW &amp; NE BAGHOUSE CONE HEATER</v>
          </cell>
        </row>
        <row r="2945">
          <cell r="J2945" t="str">
            <v>15-8070</v>
          </cell>
          <cell r="K2945" t="str">
            <v>MEM-PRO-015-SPR-DRY-8070</v>
          </cell>
          <cell r="L2945" t="str">
            <v>MS2P-SW BAGHOUSE</v>
          </cell>
        </row>
        <row r="2946">
          <cell r="J2946" t="str">
            <v>15-8073</v>
          </cell>
          <cell r="K2946" t="str">
            <v>MEM-PRO-015-SPR-DRY-8073</v>
          </cell>
          <cell r="L2946" t="str">
            <v>MS2P-SW BAGHOUSE RFV</v>
          </cell>
        </row>
        <row r="2947">
          <cell r="J2947" t="str">
            <v>15-8074</v>
          </cell>
          <cell r="K2947" t="str">
            <v>MEM-PRO-015-SPR-DRY-8074</v>
          </cell>
          <cell r="L2947" t="str">
            <v>MS2P-SE BAGHOUSE BLOWER</v>
          </cell>
        </row>
        <row r="2948">
          <cell r="J2948" t="str">
            <v>15-8080</v>
          </cell>
          <cell r="K2948" t="str">
            <v>MEM-PRO-015-SPR-DRY-8080</v>
          </cell>
          <cell r="L2948" t="str">
            <v>MS2P-SE BAGHOUSE #4</v>
          </cell>
        </row>
        <row r="2949">
          <cell r="J2949" t="str">
            <v>15-8083</v>
          </cell>
          <cell r="K2949" t="str">
            <v>MEM-PRO-015-SPR-DRY-8083</v>
          </cell>
          <cell r="L2949" t="str">
            <v>MS2P-SE BAGHOUSE RFV</v>
          </cell>
        </row>
        <row r="2950">
          <cell r="J2950" t="str">
            <v>15-8084</v>
          </cell>
          <cell r="K2950" t="str">
            <v>MEM-PRO-015-SPR-DRY-8084</v>
          </cell>
          <cell r="L2950" t="str">
            <v>MS2P-SW BAGHOUSE BLOWER</v>
          </cell>
        </row>
        <row r="2951">
          <cell r="J2951" t="str">
            <v>15-8088</v>
          </cell>
          <cell r="K2951" t="str">
            <v>MEM-PRO-015-SPR-DRY-8088</v>
          </cell>
          <cell r="L2951" t="str">
            <v>MS2P-SPRAY DRYER S EXHAUST FAN</v>
          </cell>
        </row>
        <row r="2952">
          <cell r="J2952" t="str">
            <v>15-8089</v>
          </cell>
          <cell r="K2952" t="str">
            <v>MEM-PRO-015-SPR-DRY-8089</v>
          </cell>
          <cell r="L2952" t="str">
            <v>MS2P-SW &amp; SE BAGHOUSE CONE HEATER</v>
          </cell>
        </row>
        <row r="2953">
          <cell r="J2953" t="str">
            <v>15-8093</v>
          </cell>
          <cell r="K2953" t="str">
            <v>MEM-PRO-015-SPR-DRY-8093</v>
          </cell>
          <cell r="L2953" t="str">
            <v>MS2P-VF CYCLONE</v>
          </cell>
        </row>
        <row r="2954">
          <cell r="J2954" t="str">
            <v>15-8094</v>
          </cell>
          <cell r="K2954" t="str">
            <v>MEM-PRO-015-SPR-DRY-8094</v>
          </cell>
          <cell r="L2954" t="str">
            <v>MS2P-VF CYCLONE RFV</v>
          </cell>
        </row>
        <row r="2955">
          <cell r="J2955" t="str">
            <v>15-8095</v>
          </cell>
          <cell r="K2955" t="str">
            <v>MEM-PRO-015-SPR-DRY-8095</v>
          </cell>
          <cell r="L2955" t="str">
            <v>MS2P-VF BAGHOUSE</v>
          </cell>
        </row>
        <row r="2956">
          <cell r="J2956" t="str">
            <v>15-8100</v>
          </cell>
          <cell r="K2956" t="str">
            <v>MEM-PRO-015-SPR-DRY-8100</v>
          </cell>
          <cell r="L2956" t="str">
            <v>MS2P-VF BAGHOUSE EXHAUST FAN</v>
          </cell>
        </row>
        <row r="2957">
          <cell r="J2957" t="str">
            <v>15-8109</v>
          </cell>
          <cell r="K2957" t="str">
            <v>MEM-PRO-015-SPR-DRY-8109</v>
          </cell>
          <cell r="L2957" t="str">
            <v>MS2P-VF BAGHOUSE RFV</v>
          </cell>
        </row>
        <row r="2958">
          <cell r="J2958" t="str">
            <v>15-3700</v>
          </cell>
          <cell r="K2958" t="str">
            <v>MEM-PRO-015-SPR-PRC-3700</v>
          </cell>
          <cell r="L2958" t="str">
            <v>MS2P-ISOLATE SURGE BIN</v>
          </cell>
        </row>
        <row r="2959">
          <cell r="J2959" t="str">
            <v>15-3704</v>
          </cell>
          <cell r="K2959" t="str">
            <v>MEM-PRO-015-SPR-PRC-3704</v>
          </cell>
          <cell r="L2959" t="str">
            <v>MS2P-BLENDER FEED ROTARY VALVE</v>
          </cell>
        </row>
        <row r="2960">
          <cell r="J2960" t="str">
            <v>15-3705</v>
          </cell>
          <cell r="K2960" t="str">
            <v>MEM-PRO-015-SPR-PRC-3705</v>
          </cell>
          <cell r="L2960" t="str">
            <v>MS2P DRY REWORK BIN RFV</v>
          </cell>
        </row>
        <row r="2961">
          <cell r="J2961" t="str">
            <v>15-3706</v>
          </cell>
          <cell r="K2961" t="str">
            <v>MEM-PRO-015-SPR-PRC-3706</v>
          </cell>
          <cell r="L2961" t="str">
            <v>MS2P-ISOLATE SURGE BIN ASP FAN</v>
          </cell>
        </row>
        <row r="2962">
          <cell r="J2962" t="str">
            <v>15-3975</v>
          </cell>
          <cell r="K2962" t="str">
            <v>MEM-PRO-015-SPR-PRC-3975</v>
          </cell>
          <cell r="L2962" t="str">
            <v>MS2P-ISOLATE PARTICLE SIZING SURGE BIN</v>
          </cell>
        </row>
        <row r="2963">
          <cell r="J2963" t="str">
            <v>15-3977</v>
          </cell>
          <cell r="K2963" t="str">
            <v>MEM-PRO-015-SPR-PRC-3977</v>
          </cell>
          <cell r="L2963" t="str">
            <v>MS2P-ISO PARTICLE SIZING BIN ASP FAN</v>
          </cell>
        </row>
        <row r="2964">
          <cell r="J2964" t="str">
            <v>15-3979</v>
          </cell>
          <cell r="K2964" t="str">
            <v>MEM-PRO-015-SPR-PRC-3979</v>
          </cell>
          <cell r="L2964" t="str">
            <v>MS2P-ISO PARTICLE SIZING ROTARY VALVE</v>
          </cell>
        </row>
        <row r="2965">
          <cell r="J2965" t="str">
            <v>15-3980</v>
          </cell>
          <cell r="K2965" t="str">
            <v>MEM-PRO-015-SPR-PRC-3980</v>
          </cell>
          <cell r="L2965" t="str">
            <v>MS2P-ISOLATE PARTICLE SIZING FAN</v>
          </cell>
        </row>
        <row r="2966">
          <cell r="J2966" t="str">
            <v>15-5203</v>
          </cell>
          <cell r="K2966" t="str">
            <v>MEM-PRO-015-SPR-PRC-5203</v>
          </cell>
          <cell r="L2966" t="str">
            <v>MS2P-REWORK SURGE BIN VENT RECEIVER</v>
          </cell>
        </row>
        <row r="2967">
          <cell r="J2967" t="str">
            <v>15-5258</v>
          </cell>
          <cell r="K2967" t="str">
            <v>MEM-PRO-015-SPR-PRC-5258</v>
          </cell>
          <cell r="L2967" t="str">
            <v>MS2P-PREMIX SURGE BIN ASP FILTER</v>
          </cell>
        </row>
        <row r="2968">
          <cell r="J2968" t="str">
            <v>15-5259</v>
          </cell>
          <cell r="K2968" t="str">
            <v>MEM-PRO-015-SPR-PRC-5259</v>
          </cell>
          <cell r="L2968" t="str">
            <v>MS2P-PREMIX SURGE ASP FAN</v>
          </cell>
        </row>
        <row r="2969">
          <cell r="J2969" t="str">
            <v>15-5260</v>
          </cell>
          <cell r="K2969" t="str">
            <v>MEM-PRO-015-SPR-PRC-5260</v>
          </cell>
          <cell r="L2969" t="str">
            <v>MS2P-PREMIX BAG DUMP ROTARY VALVE</v>
          </cell>
        </row>
        <row r="2970">
          <cell r="J2970" t="str">
            <v>15-5270</v>
          </cell>
          <cell r="K2970" t="str">
            <v>MEM-PRO-015-SPR-PRC-5270</v>
          </cell>
          <cell r="L2970" t="str">
            <v>MS2P-PREMIX BAG DUMP STATION ASP FAN</v>
          </cell>
        </row>
        <row r="2971">
          <cell r="J2971" t="str">
            <v>15-5271</v>
          </cell>
          <cell r="K2971" t="str">
            <v>MEM-PRO-015-SPR-PRC-5271</v>
          </cell>
          <cell r="L2971" t="str">
            <v>MS2P-PREMIX BAG DUMP STATION</v>
          </cell>
        </row>
        <row r="2972">
          <cell r="J2972" t="str">
            <v>15-5272</v>
          </cell>
          <cell r="K2972" t="str">
            <v>MEM-PRO-015-SPR-PRC-5272</v>
          </cell>
          <cell r="L2972" t="str">
            <v>MS2P-PREMIX SURGE HOPPER</v>
          </cell>
        </row>
        <row r="2973">
          <cell r="J2973" t="str">
            <v>15-5273</v>
          </cell>
          <cell r="K2973" t="str">
            <v>MEM-PRO-015-SPR-PRC-5273</v>
          </cell>
          <cell r="L2973" t="str">
            <v>MS2P-PREMIX GRAVIMETRIC FEEDER 3RD FLOOR</v>
          </cell>
        </row>
        <row r="2974">
          <cell r="J2974" t="str">
            <v>15-5274</v>
          </cell>
          <cell r="K2974" t="str">
            <v>MEM-PRO-015-SPR-PRC-5274</v>
          </cell>
          <cell r="L2974" t="str">
            <v>MS2P-PREMIX RFV</v>
          </cell>
        </row>
        <row r="2975">
          <cell r="J2975" t="str">
            <v>15-5276</v>
          </cell>
          <cell r="K2975" t="str">
            <v>MEM-PRO-015-SPR-PRC-5276</v>
          </cell>
          <cell r="L2975" t="str">
            <v>MS2P-PREMIX BLOWER PKG.</v>
          </cell>
        </row>
        <row r="2976">
          <cell r="J2976" t="str">
            <v>15-5280</v>
          </cell>
          <cell r="K2976" t="str">
            <v>MEM-PRO-015-SPR-PRC-5280</v>
          </cell>
          <cell r="L2976" t="str">
            <v>MS2P-PREMIX SURGE ROTARY VALVE</v>
          </cell>
        </row>
        <row r="2977">
          <cell r="J2977" t="str">
            <v>15-8014</v>
          </cell>
          <cell r="K2977" t="str">
            <v>MEM-PRO-015-SPR-PRC-8014</v>
          </cell>
          <cell r="L2977" t="str">
            <v>MS2P-PC TRANSFER BLOWER TO ISO SURGE BIN</v>
          </cell>
        </row>
        <row r="2978">
          <cell r="J2978" t="str">
            <v>15-8121</v>
          </cell>
          <cell r="K2978" t="str">
            <v>MEM-PRO-015-SPR-PRC-8121</v>
          </cell>
          <cell r="L2978" t="str">
            <v>MS2P SURGE BIN AUTOSAMPLER &amp; CONTROLLER</v>
          </cell>
        </row>
        <row r="2979">
          <cell r="J2979" t="str">
            <v>15-5235</v>
          </cell>
          <cell r="K2979" t="str">
            <v>MEM-PRO-015-SPR-SUS-5235</v>
          </cell>
          <cell r="L2979" t="str">
            <v>MS2P-BB REWORK/PREMIX SURGE BIN FENWAL</v>
          </cell>
        </row>
        <row r="2980">
          <cell r="J2980" t="str">
            <v>15-5237</v>
          </cell>
          <cell r="K2980" t="str">
            <v>MEM-PRO-015-SPR-SUS-5237</v>
          </cell>
          <cell r="L2980" t="str">
            <v>MS2P-BB REWORK FENWAL EXTINGUISHER</v>
          </cell>
        </row>
        <row r="2981">
          <cell r="J2981" t="str">
            <v>15-5240</v>
          </cell>
          <cell r="K2981" t="str">
            <v>MEM-PRO-015-SPR-SUS-5240</v>
          </cell>
          <cell r="L2981" t="str">
            <v>MS2P-PREMIX SURGE BIN FENWAL EXTINGUISHR</v>
          </cell>
        </row>
        <row r="2982">
          <cell r="J2982" t="str">
            <v>15-5297</v>
          </cell>
          <cell r="K2982" t="str">
            <v>MEM-PRO-015-SPR-SUS-5297</v>
          </cell>
          <cell r="L2982" t="str">
            <v>MS2P-BURST ALARM MONITOR</v>
          </cell>
        </row>
        <row r="2983">
          <cell r="J2983" t="str">
            <v>15-5543</v>
          </cell>
          <cell r="K2983" t="str">
            <v>MEM-PRO-015-SPR-SUS-5543</v>
          </cell>
          <cell r="L2983" t="str">
            <v>MS2P-BURST ALARM MONITOR</v>
          </cell>
        </row>
        <row r="2984">
          <cell r="J2984" t="str">
            <v>15-8013</v>
          </cell>
          <cell r="K2984" t="str">
            <v>MEM-PRO-015-SPR-SUS-8013</v>
          </cell>
          <cell r="L2984" t="str">
            <v>MS2P-SPRAY DRYER FIRE QUENCH SYSTEM</v>
          </cell>
        </row>
        <row r="2985">
          <cell r="J2985" t="str">
            <v>15-8096</v>
          </cell>
          <cell r="K2985" t="str">
            <v>MEM-PRO-015-SPR-SUS-8096</v>
          </cell>
          <cell r="L2985" t="str">
            <v>MS2P-VF BAGHOUSE FIRE QUENCH DUMP VALVE</v>
          </cell>
        </row>
        <row r="2986">
          <cell r="J2986" t="str">
            <v>15-4500</v>
          </cell>
          <cell r="K2986" t="str">
            <v>MEM-PRO-015-UTL-AHU-4500</v>
          </cell>
          <cell r="L2986" t="str">
            <v>SOUTH  PLANT REFRIG AIR DRYER</v>
          </cell>
        </row>
        <row r="2987">
          <cell r="J2987" t="str">
            <v>15-4501</v>
          </cell>
          <cell r="K2987" t="str">
            <v>MEM-PRO-015-UTL-AHU-4501</v>
          </cell>
          <cell r="L2987" t="str">
            <v>S PLANT REFRIG AIR DRYER S PRE-FILTER</v>
          </cell>
        </row>
        <row r="2988">
          <cell r="J2988" t="str">
            <v>15-4502</v>
          </cell>
          <cell r="K2988" t="str">
            <v>MEM-PRO-015-UTL-AHU-4502</v>
          </cell>
          <cell r="L2988" t="str">
            <v>S PLANT REFRIG AIR DRYER N PRE-FILTER</v>
          </cell>
        </row>
        <row r="2989">
          <cell r="J2989" t="str">
            <v>15-3026</v>
          </cell>
          <cell r="K2989" t="str">
            <v>MEM-PRO-015-UTL-CHS-3026</v>
          </cell>
          <cell r="L2989" t="str">
            <v>MS2P-HOT WTR PUMP PRESS IND OUT</v>
          </cell>
        </row>
        <row r="2990">
          <cell r="J2990" t="str">
            <v>15-4151</v>
          </cell>
          <cell r="K2990" t="str">
            <v>MEM-PRO-015-UTL-CHS-4151</v>
          </cell>
          <cell r="L2990" t="str">
            <v>MS2P-WEST CHILLER</v>
          </cell>
        </row>
        <row r="2991">
          <cell r="J2991" t="str">
            <v>15-4152</v>
          </cell>
          <cell r="K2991" t="str">
            <v>MEM-PRO-015-UTL-CHS-4152</v>
          </cell>
          <cell r="L2991" t="str">
            <v>MS2P-EAST CHILLER</v>
          </cell>
        </row>
        <row r="2992">
          <cell r="J2992" t="str">
            <v>15-4154</v>
          </cell>
          <cell r="K2992" t="str">
            <v>MEM-PRO-015-UTL-CHS-4154</v>
          </cell>
          <cell r="L2992" t="str">
            <v>MS2P-CHILLED WATER STORAGE TANK</v>
          </cell>
        </row>
        <row r="2993">
          <cell r="J2993" t="str">
            <v>15-4155</v>
          </cell>
          <cell r="K2993" t="str">
            <v>MEM-PRO-015-UTL-CHS-4155</v>
          </cell>
          <cell r="L2993" t="str">
            <v>MS2P-CHLL WTR BACKFLOW FLOW VALVE</v>
          </cell>
        </row>
        <row r="2994">
          <cell r="J2994" t="str">
            <v>15-4160</v>
          </cell>
          <cell r="K2994" t="str">
            <v>MEM-PRO-015-UTL-CHS-4160</v>
          </cell>
          <cell r="L2994" t="str">
            <v>MS2P-WEST CHILLED WATER SUPPLY PUMP</v>
          </cell>
        </row>
        <row r="2995">
          <cell r="J2995" t="str">
            <v>15-4161</v>
          </cell>
          <cell r="K2995" t="str">
            <v>MEM-PRO-015-UTL-CHS-4161</v>
          </cell>
          <cell r="L2995" t="str">
            <v>MS2P-CENTER CHILLED WATER SUPPLY PUMP</v>
          </cell>
        </row>
        <row r="2996">
          <cell r="J2996" t="str">
            <v>15-4162</v>
          </cell>
          <cell r="K2996" t="str">
            <v>MEM-PRO-015-UTL-CHS-4162</v>
          </cell>
          <cell r="L2996" t="str">
            <v>MS2P-EAST CHILLED WATER SUPPLY PUMP</v>
          </cell>
        </row>
        <row r="2997">
          <cell r="J2997" t="str">
            <v>15-4166</v>
          </cell>
          <cell r="K2997" t="str">
            <v>MEM-PRO-015-UTL-CHS-4166</v>
          </cell>
          <cell r="L2997" t="str">
            <v>MS2P-GLYCOL DRUM PUMP</v>
          </cell>
        </row>
        <row r="2998">
          <cell r="J2998" t="str">
            <v>15-4203</v>
          </cell>
          <cell r="K2998" t="str">
            <v>MEM-PRO-015-UTL-CHS-4203</v>
          </cell>
          <cell r="L2998" t="str">
            <v>MS2P-HOT WTR PUMP PRESS IND IN</v>
          </cell>
        </row>
        <row r="2999">
          <cell r="J2999" t="str">
            <v>15-4204</v>
          </cell>
          <cell r="K2999" t="str">
            <v>MEM-PRO-015-UTL-CHS-4204</v>
          </cell>
          <cell r="L2999" t="str">
            <v>MS2P-HYDROHEATER TO 90 DEG PROC WTR TK</v>
          </cell>
        </row>
        <row r="3000">
          <cell r="J3000" t="str">
            <v>15-4205</v>
          </cell>
          <cell r="K3000" t="str">
            <v>MEM-PRO-015-UTL-CHS-4205</v>
          </cell>
          <cell r="L3000" t="str">
            <v>MS2P-HOT WTR H-HEATER OUT TEMP ELE</v>
          </cell>
        </row>
        <row r="3001">
          <cell r="J3001" t="str">
            <v>15-2736</v>
          </cell>
          <cell r="K3001" t="str">
            <v>MEM-PRO-015-UTL-CSY-2736</v>
          </cell>
          <cell r="L3001" t="str">
            <v>MS2P-IDN LIME SLURRY PUMP</v>
          </cell>
        </row>
        <row r="3002">
          <cell r="J3002" t="str">
            <v>15-2740</v>
          </cell>
          <cell r="K3002" t="str">
            <v>MEM-PRO-015-UTL-CSY-2740</v>
          </cell>
          <cell r="L3002" t="str">
            <v>MS2P-LIME SLURRY EAST IDN/FLOOR 3-WAY FV</v>
          </cell>
        </row>
        <row r="3003">
          <cell r="J3003" t="str">
            <v>15-3104</v>
          </cell>
          <cell r="K3003" t="str">
            <v>MEM-PRO-015-UTL-CSY-3104</v>
          </cell>
          <cell r="L3003" t="str">
            <v>MS2P-SULFITE PUMP</v>
          </cell>
        </row>
        <row r="3004">
          <cell r="J3004" t="str">
            <v>15-3403</v>
          </cell>
          <cell r="K3004" t="str">
            <v>MEM-PRO-015-UTL-CSY-3403</v>
          </cell>
          <cell r="L3004" t="str">
            <v>MS2P-CAUSTIC WORK TANK</v>
          </cell>
        </row>
        <row r="3005">
          <cell r="J3005" t="str">
            <v>15-3404</v>
          </cell>
          <cell r="K3005" t="str">
            <v>MEM-PRO-015-UTL-CSY-3404</v>
          </cell>
          <cell r="L3005" t="str">
            <v>MS2P-IDN CAUSTIC SUPPLY PUMP</v>
          </cell>
        </row>
        <row r="3006">
          <cell r="J3006" t="str">
            <v>15-3412</v>
          </cell>
          <cell r="K3006" t="str">
            <v>MEM-PRO-015-UTL-CSY-3412</v>
          </cell>
          <cell r="L3006" t="str">
            <v>MS2P-1ST EXT. RESLURRY CAUSTIC PUMP</v>
          </cell>
        </row>
        <row r="3007">
          <cell r="J3007" t="str">
            <v>15-3423</v>
          </cell>
          <cell r="K3007" t="str">
            <v>MEM-PRO-015-UTL-CSY-3423</v>
          </cell>
          <cell r="L3007" t="str">
            <v>MS2P-E IDN TK AGITATOR</v>
          </cell>
        </row>
        <row r="3008">
          <cell r="J3008" t="str">
            <v>15-3465</v>
          </cell>
          <cell r="K3008" t="str">
            <v>MEM-PRO-015-UTL-CSY-3465</v>
          </cell>
          <cell r="L3008" t="str">
            <v>MS2P-ALKALI SPECIAL BLEND TANK AGITATOR</v>
          </cell>
        </row>
        <row r="3009">
          <cell r="J3009" t="str">
            <v>15-3491</v>
          </cell>
          <cell r="K3009" t="str">
            <v>MEM-PRO-015-UTL-CSY-3491</v>
          </cell>
          <cell r="L3009" t="str">
            <v>MS2P-ALKALI SPECIAL BLEND WORK TANK</v>
          </cell>
        </row>
        <row r="3010">
          <cell r="J3010" t="str">
            <v>15-3497</v>
          </cell>
          <cell r="K3010" t="str">
            <v>MEM-PRO-015-UTL-CSY-3497</v>
          </cell>
          <cell r="L3010" t="str">
            <v>MS2P-ENZYME WORK TANK AGITATOR</v>
          </cell>
        </row>
        <row r="3011">
          <cell r="J3011" t="str">
            <v>15-3498</v>
          </cell>
          <cell r="K3011" t="str">
            <v>MEM-PRO-015-UTL-CSY-3498</v>
          </cell>
          <cell r="L3011" t="str">
            <v>MS2P-ENZYME TANK</v>
          </cell>
        </row>
        <row r="3012">
          <cell r="J3012" t="str">
            <v>15-3499</v>
          </cell>
          <cell r="K3012" t="str">
            <v>MEM-PRO-015-UTL-CSY-3499</v>
          </cell>
          <cell r="L3012" t="str">
            <v>MS2P-ALKALI SPECIAL BLEND DISCHARGE PUMP</v>
          </cell>
        </row>
        <row r="3013">
          <cell r="J3013" t="str">
            <v>15-3533</v>
          </cell>
          <cell r="K3013" t="str">
            <v>MEM-PRO-015-UTL-CSY-3533</v>
          </cell>
          <cell r="L3013" t="str">
            <v>MS2P-ALKALI MAG FLOW ELEMENT</v>
          </cell>
        </row>
        <row r="3014">
          <cell r="J3014" t="str">
            <v>15-3541</v>
          </cell>
          <cell r="K3014" t="str">
            <v>MEM-PRO-015-UTL-CSY-3541</v>
          </cell>
          <cell r="L3014" t="str">
            <v>MS2P-ALKALI WORK TANK</v>
          </cell>
        </row>
        <row r="3015">
          <cell r="J3015" t="str">
            <v>15-3542</v>
          </cell>
          <cell r="K3015" t="str">
            <v>MEM-PRO-015-UTL-CSY-3542</v>
          </cell>
          <cell r="L3015" t="str">
            <v>MS2P-ALKALI WORK PUMP</v>
          </cell>
        </row>
        <row r="3016">
          <cell r="J3016" t="str">
            <v>15-3543</v>
          </cell>
          <cell r="K3016" t="str">
            <v>MEM-PRO-015-UTL-CSY-3543</v>
          </cell>
          <cell r="L3016" t="str">
            <v>MS2P-ALKALI WORK TANK FILTER PRES GUAGE</v>
          </cell>
        </row>
        <row r="3017">
          <cell r="J3017" t="str">
            <v>15-3545</v>
          </cell>
          <cell r="K3017" t="str">
            <v>MEM-PRO-015-UTL-CSY-3545</v>
          </cell>
          <cell r="L3017" t="str">
            <v>MS2P-ENZYME TANK DISCHARGE PUMP</v>
          </cell>
        </row>
        <row r="3018">
          <cell r="J3018" t="str">
            <v>15-3558</v>
          </cell>
          <cell r="K3018" t="str">
            <v>MEM-PRO-015-UTL-CSY-3558</v>
          </cell>
          <cell r="L3018" t="str">
            <v>MS2P-ENZYME CONC TRANSFER PUMP TO WK TK</v>
          </cell>
        </row>
        <row r="3019">
          <cell r="J3019" t="str">
            <v>15-3576</v>
          </cell>
          <cell r="K3019" t="str">
            <v>MEM-PRO-015-UTL-CSY-3576</v>
          </cell>
          <cell r="L3019" t="str">
            <v>MS2P-HCL SUPPLY BLOCK VLV TO HYDR TKS</v>
          </cell>
        </row>
        <row r="3020">
          <cell r="J3020" t="str">
            <v>15-3578</v>
          </cell>
          <cell r="K3020" t="str">
            <v>MEM-PRO-015-UTL-CSY-3578</v>
          </cell>
          <cell r="L3020" t="str">
            <v>MS2P-HCL TO HYDROLYSIS TANKS FCV</v>
          </cell>
        </row>
        <row r="3021">
          <cell r="J3021" t="str">
            <v>15-3579</v>
          </cell>
          <cell r="K3021" t="str">
            <v>MEM-PRO-015-UTL-CSY-3579</v>
          </cell>
          <cell r="L3021" t="str">
            <v>MS2P-HCL SUPPLY BLOCK VLV TO W HYDR TK</v>
          </cell>
        </row>
        <row r="3022">
          <cell r="J3022" t="str">
            <v>15-3580</v>
          </cell>
          <cell r="K3022" t="str">
            <v>MEM-PRO-015-UTL-CSY-3580</v>
          </cell>
          <cell r="L3022" t="str">
            <v>MS2P-HCL SUPPLY BLOCK VLV TO E HYDR TK</v>
          </cell>
        </row>
        <row r="3023">
          <cell r="J3023" t="str">
            <v>15-3913</v>
          </cell>
          <cell r="K3023" t="str">
            <v>MEM-PRO-015-UTL-CSY-3913</v>
          </cell>
          <cell r="L3023" t="str">
            <v>MS2P-PROCESS DEFOAMER PUMP</v>
          </cell>
        </row>
        <row r="3024">
          <cell r="J3024" t="str">
            <v>15-3920</v>
          </cell>
          <cell r="K3024" t="str">
            <v>MEM-PRO-015-UTL-CSY-3920</v>
          </cell>
          <cell r="L3024" t="str">
            <v>MS2P-SEWER DEFOAMER PUMP</v>
          </cell>
        </row>
        <row r="3025">
          <cell r="J3025" t="str">
            <v>15-5430</v>
          </cell>
          <cell r="K3025" t="str">
            <v>MEM-PRO-015-UTL-CSY-5430</v>
          </cell>
          <cell r="L3025" t="str">
            <v>MS2P CALPRO SUPPLY PUMP</v>
          </cell>
        </row>
        <row r="3026">
          <cell r="J3026" t="str">
            <v>15-6400</v>
          </cell>
          <cell r="K3026" t="str">
            <v>MEM-PRO-015-UTL-CSY-6400</v>
          </cell>
          <cell r="L3026" t="str">
            <v>MS2P-ALKALI TRANSFER PUMP</v>
          </cell>
        </row>
        <row r="3027">
          <cell r="J3027" t="str">
            <v>15-1</v>
          </cell>
          <cell r="K3027" t="str">
            <v>MEM-PRO-015-UTL-CWS-0001</v>
          </cell>
          <cell r="L3027" t="str">
            <v>MS2P-C.T.CHEM/WTR TREATMENT SYSTEM</v>
          </cell>
        </row>
        <row r="3028">
          <cell r="J3028" t="str">
            <v>15-4101</v>
          </cell>
          <cell r="K3028" t="str">
            <v>MEM-PRO-015-UTL-CWS-4101</v>
          </cell>
          <cell r="L3028" t="str">
            <v>MS2P-COOLING TOWER</v>
          </cell>
        </row>
        <row r="3029">
          <cell r="J3029" t="str">
            <v>15-4103</v>
          </cell>
          <cell r="K3029" t="str">
            <v>MEM-PRO-015-UTL-CWS-4103</v>
          </cell>
          <cell r="L3029" t="str">
            <v>MS2P-COOLING TOWER N FAN</v>
          </cell>
        </row>
        <row r="3030">
          <cell r="J3030" t="str">
            <v>15-4104</v>
          </cell>
          <cell r="K3030" t="str">
            <v>MEM-PRO-015-UTL-CWS-4104</v>
          </cell>
          <cell r="L3030" t="str">
            <v>MS2P-COOLING TOWER S FAN</v>
          </cell>
        </row>
        <row r="3031">
          <cell r="J3031" t="str">
            <v>15-4111</v>
          </cell>
          <cell r="K3031" t="str">
            <v>MEM-PRO-015-UTL-CWS-4111</v>
          </cell>
          <cell r="L3031" t="str">
            <v>MS2P-COOLING TOWER E WATER PUMP</v>
          </cell>
        </row>
        <row r="3032">
          <cell r="J3032" t="str">
            <v>15-4112</v>
          </cell>
          <cell r="K3032" t="str">
            <v>MEM-PRO-015-UTL-CWS-4112</v>
          </cell>
          <cell r="L3032" t="str">
            <v>MS2P UT COOL TOWER W. PUMP B&amp;G 1510</v>
          </cell>
        </row>
        <row r="3033">
          <cell r="J3033" t="str">
            <v>15-4113</v>
          </cell>
          <cell r="K3033" t="str">
            <v>MEM-PRO-015-UTL-CWS-4113</v>
          </cell>
          <cell r="L3033" t="str">
            <v>MS2P-COOLING TOWER CTR WTR PUMP</v>
          </cell>
        </row>
        <row r="3034">
          <cell r="J3034" t="str">
            <v>15-411302</v>
          </cell>
          <cell r="K3034" t="str">
            <v>MEM-PRO-015-UTL-CWS-411302</v>
          </cell>
          <cell r="L3034" t="str">
            <v>MS2P UT CTR C TWR WTR PUMP STANDBY MOTOR</v>
          </cell>
        </row>
        <row r="3035">
          <cell r="J3035" t="str">
            <v>15-411305</v>
          </cell>
          <cell r="K3035" t="str">
            <v>MEM-PRO-015-UTL-CWS-411305</v>
          </cell>
          <cell r="L3035" t="str">
            <v>MS2P UT CTR C. TWR CTR WTR PUMP 4113 IN</v>
          </cell>
        </row>
        <row r="3036">
          <cell r="J3036" t="str">
            <v>15-4114</v>
          </cell>
          <cell r="K3036" t="str">
            <v>MEM-PRO-015-UTL-CWS-4114</v>
          </cell>
          <cell r="L3036" t="str">
            <v>MS2P-COOLING TOWER W WATER PUMP</v>
          </cell>
        </row>
        <row r="3037">
          <cell r="J3037" t="str">
            <v>15-411405</v>
          </cell>
          <cell r="K3037" t="str">
            <v>MEM-PRO-015-UTL-CWS-411405</v>
          </cell>
          <cell r="L3037" t="str">
            <v>MS2P UT C. TOWER WATER W. PUMP 4114 IN</v>
          </cell>
        </row>
        <row r="3038">
          <cell r="J3038" t="str">
            <v>15-4126</v>
          </cell>
          <cell r="K3038" t="str">
            <v>MEM-PRO-015-UTL-CWS-4126</v>
          </cell>
          <cell r="L3038" t="str">
            <v>MS2P-COOLING TOWER E. BOOST PUMP</v>
          </cell>
        </row>
        <row r="3039">
          <cell r="J3039" t="str">
            <v>15-4203</v>
          </cell>
          <cell r="K3039" t="str">
            <v>MEM-PRO-015-UTL-CWS-4203</v>
          </cell>
          <cell r="L3039" t="str">
            <v>MS2P-AIR COMPRESSOR TANK</v>
          </cell>
        </row>
        <row r="3040">
          <cell r="J3040" t="str">
            <v>15-7</v>
          </cell>
          <cell r="K3040" t="str">
            <v>MEM-PRO-015-UTL-ELE-0007</v>
          </cell>
          <cell r="L3040" t="str">
            <v xml:space="preserve"> MS2P ELEVETOR DOOR - FAC</v>
          </cell>
        </row>
        <row r="3041">
          <cell r="J3041" t="str">
            <v>15-5430</v>
          </cell>
          <cell r="K3041" t="str">
            <v>MEM-PRO-015-UTL-HPO-5430</v>
          </cell>
          <cell r="L3041" t="str">
            <v>MS2P CALPRO SUPPLY PUMP</v>
          </cell>
        </row>
        <row r="3042">
          <cell r="J3042" t="str">
            <v>15-4450</v>
          </cell>
          <cell r="K3042" t="str">
            <v>MEM-PRO-015-UTL-HRC-4450</v>
          </cell>
          <cell r="L3042" t="str">
            <v>MS2P-WASTE WATER TANK</v>
          </cell>
        </row>
        <row r="3043">
          <cell r="J3043" t="str">
            <v>15-4452</v>
          </cell>
          <cell r="K3043" t="str">
            <v>MEM-PRO-015-UTL-HRC-4452</v>
          </cell>
          <cell r="L3043" t="str">
            <v>MS2P-WASTE WATER PUMP</v>
          </cell>
        </row>
        <row r="3044">
          <cell r="J3044" t="str">
            <v>15-4454</v>
          </cell>
          <cell r="K3044" t="str">
            <v>MEM-PRO-015-UTL-HRC-4454</v>
          </cell>
          <cell r="L3044" t="str">
            <v>MS2P-WASTEWATER HEAT RECOVERY EXCHANGER</v>
          </cell>
        </row>
        <row r="3045">
          <cell r="J3045" t="str">
            <v>15-4460</v>
          </cell>
          <cell r="K3045" t="str">
            <v>MEM-PRO-015-UTL-HRC-4460</v>
          </cell>
          <cell r="L3045" t="str">
            <v>MS2P-WASTE WATER HEAT RECOVERY PUMP</v>
          </cell>
        </row>
        <row r="3046">
          <cell r="J3046" t="str">
            <v>15-4461</v>
          </cell>
          <cell r="K3046" t="str">
            <v>MEM-PRO-015-UTL-HRC-4461</v>
          </cell>
          <cell r="L3046" t="str">
            <v>MS2P-HEAT RECOVERY AIR SEPARATOR</v>
          </cell>
        </row>
        <row r="3047">
          <cell r="J3047" t="str">
            <v>15-4462</v>
          </cell>
          <cell r="K3047" t="str">
            <v>MEM-PRO-015-UTL-HRC-4462</v>
          </cell>
          <cell r="L3047" t="str">
            <v>MS2P-WASTE WATER EXPANSION TANK</v>
          </cell>
        </row>
        <row r="3048">
          <cell r="J3048" t="str">
            <v>15-4126</v>
          </cell>
          <cell r="K3048" t="str">
            <v>MEM-PRO-015-UTL-IAS-4126</v>
          </cell>
          <cell r="L3048" t="str">
            <v>MS2P-E. 400 HP AIR COMPRESSOR</v>
          </cell>
        </row>
        <row r="3049">
          <cell r="J3049" t="str">
            <v>15-4127</v>
          </cell>
          <cell r="K3049" t="str">
            <v>MEM-PRO-015-UTL-IAS-4127</v>
          </cell>
          <cell r="L3049" t="str">
            <v>MS2P-W. 400 HP AIR COMPRESSOR</v>
          </cell>
        </row>
        <row r="3050">
          <cell r="J3050" t="str">
            <v>15-412709</v>
          </cell>
          <cell r="K3050" t="str">
            <v>MEM-PRO-015-UTL-IAS-412709</v>
          </cell>
          <cell r="L3050" t="str">
            <v>MS2P-CHWS TEMP GAUGE TO AIR COMPR</v>
          </cell>
        </row>
        <row r="3051">
          <cell r="J3051" t="str">
            <v>15-412712</v>
          </cell>
          <cell r="K3051" t="str">
            <v>MEM-PRO-015-UTL-IAS-412712</v>
          </cell>
          <cell r="L3051" t="str">
            <v>MS2P-WEST COMPRESSOR CURRENT TRANSDUCER</v>
          </cell>
        </row>
        <row r="3052">
          <cell r="J3052" t="str">
            <v>15-4130</v>
          </cell>
          <cell r="K3052" t="str">
            <v>MEM-PRO-015-UTL-IAS-4130</v>
          </cell>
          <cell r="L3052" t="str">
            <v>MS2P-400 HP REFRIG AIR DRYER</v>
          </cell>
        </row>
        <row r="3053">
          <cell r="J3053" t="str">
            <v>15-4131</v>
          </cell>
          <cell r="K3053" t="str">
            <v>MEM-PRO-015-UTL-IAS-4131</v>
          </cell>
          <cell r="L3053" t="str">
            <v>MS2P-400 HP AIR AMPLIFIER</v>
          </cell>
        </row>
        <row r="3054">
          <cell r="J3054" t="str">
            <v>15-4133</v>
          </cell>
          <cell r="K3054" t="str">
            <v>MEM-PRO-015-UTL-IAS-4133</v>
          </cell>
          <cell r="L3054" t="str">
            <v>MS2P-400 HP AIR RECEIVER</v>
          </cell>
        </row>
        <row r="3055">
          <cell r="J3055" t="str">
            <v>15-413303</v>
          </cell>
          <cell r="K3055" t="str">
            <v>MEM-PRO-015-UTL-IAS-413303</v>
          </cell>
          <cell r="L3055" t="str">
            <v>MS2P-400 HP AIR REC'R PRESS INDICATOR</v>
          </cell>
        </row>
        <row r="3056">
          <cell r="J3056" t="str">
            <v>15-4136</v>
          </cell>
          <cell r="K3056" t="str">
            <v>MEM-PRO-015-UTL-IAS-4136</v>
          </cell>
          <cell r="L3056" t="str">
            <v>MS2P-400 HP DESSICANT AIR DRYER</v>
          </cell>
        </row>
        <row r="3057">
          <cell r="J3057" t="str">
            <v>15-4137</v>
          </cell>
          <cell r="K3057" t="str">
            <v>MEM-PRO-015-UTL-IAS-4137</v>
          </cell>
          <cell r="L3057" t="str">
            <v>MS2P AIR FLOW METER (VORTEX)</v>
          </cell>
        </row>
        <row r="3058">
          <cell r="J3058" t="str">
            <v>15-4140</v>
          </cell>
          <cell r="K3058" t="str">
            <v>MEM-PRO-015-UTL-IAS-4140</v>
          </cell>
          <cell r="L3058" t="str">
            <v>SOUTH PLANT BASKET STRAINER</v>
          </cell>
        </row>
        <row r="3059">
          <cell r="J3059" t="str">
            <v>15-3016</v>
          </cell>
          <cell r="K3059" t="str">
            <v>MEM-PRO-015-UTL-M2G-3016</v>
          </cell>
          <cell r="L3059" t="str">
            <v>MS2P-N FLAKE GRINDING MILL</v>
          </cell>
        </row>
        <row r="3060">
          <cell r="J3060" t="str">
            <v>15-953</v>
          </cell>
          <cell r="K3060" t="str">
            <v>MEM-PRO-015-UTL-MOA-0953</v>
          </cell>
          <cell r="L3060" t="str">
            <v>MSS-RUNOFF CONTAINMENT BASIN SUMP PUMP</v>
          </cell>
        </row>
        <row r="3061">
          <cell r="J3061" t="str">
            <v>15-1099</v>
          </cell>
          <cell r="K3061" t="str">
            <v>MEM-PRO-015-UTL-MOA-1099</v>
          </cell>
          <cell r="L3061" t="str">
            <v>MS2P CAUSTIC/ ALKY HOUSE TANKS MOAT</v>
          </cell>
        </row>
        <row r="3062">
          <cell r="J3062" t="str">
            <v>15-4000</v>
          </cell>
          <cell r="K3062" t="str">
            <v>MEM-PRO-015-UTL-NPW-4000</v>
          </cell>
          <cell r="L3062" t="str">
            <v>MS2P-CIP MAIN WTR HEADER SHUT-OFF VALVE</v>
          </cell>
        </row>
        <row r="3063">
          <cell r="J3063" t="str">
            <v>15-4001</v>
          </cell>
          <cell r="K3063" t="str">
            <v>MEM-PRO-015-UTL-NPW-4001</v>
          </cell>
          <cell r="L3063" t="str">
            <v>MS2P-PW LCV TO CIP RINSE TANKS</v>
          </cell>
        </row>
        <row r="3064">
          <cell r="J3064" t="str">
            <v>15-4002</v>
          </cell>
          <cell r="K3064" t="str">
            <v>MEM-PRO-015-UTL-NPW-4002</v>
          </cell>
          <cell r="L3064" t="str">
            <v>MS2P-PW 3WAY FV TO CIP RINSE/CAUSTIC TK</v>
          </cell>
        </row>
        <row r="3065">
          <cell r="J3065" t="str">
            <v>15-4219</v>
          </cell>
          <cell r="K3065" t="str">
            <v>MEM-PRO-015-UTL-NPW-4219</v>
          </cell>
          <cell r="L3065" t="str">
            <v>MS2P-WW FILTER #1 TO CONCEN CENTRIFUGES</v>
          </cell>
        </row>
        <row r="3066">
          <cell r="J3066" t="str">
            <v>15-4220</v>
          </cell>
          <cell r="K3066" t="str">
            <v>MEM-PRO-015-UTL-NPW-4220</v>
          </cell>
          <cell r="L3066" t="str">
            <v>MS2P-WW FILTER #2 TO CONCEN CENTRIFUGES</v>
          </cell>
        </row>
        <row r="3067">
          <cell r="J3067" t="str">
            <v>15-4221</v>
          </cell>
          <cell r="K3067" t="str">
            <v>MEM-PRO-015-UTL-NPW-4221</v>
          </cell>
          <cell r="L3067" t="str">
            <v>MS2P-WELL WATER FILTER #3 TO IDN AREA</v>
          </cell>
        </row>
        <row r="3068">
          <cell r="J3068" t="str">
            <v>15-4222</v>
          </cell>
          <cell r="K3068" t="str">
            <v>MEM-PRO-015-UTL-NPW-4222</v>
          </cell>
          <cell r="L3068" t="str">
            <v>MS2P-WELL WATER FILTER #4 TO IDN AREA</v>
          </cell>
        </row>
        <row r="3069">
          <cell r="J3069" t="str">
            <v>15-4253</v>
          </cell>
          <cell r="K3069" t="str">
            <v>MEM-PRO-015-UTL-NPW-4253</v>
          </cell>
          <cell r="L3069" t="str">
            <v>MS2P-CHILLED WTR BACKFLOW PREVENTER</v>
          </cell>
        </row>
        <row r="3070">
          <cell r="J3070" t="str">
            <v>15-4619</v>
          </cell>
          <cell r="K3070" t="str">
            <v>MEM-PRO-015-UTL-NPW-4619</v>
          </cell>
          <cell r="L3070" t="str">
            <v>MS2P-PW TO EAST/WEST CAUSTIC TANKS</v>
          </cell>
        </row>
        <row r="3071">
          <cell r="J3071" t="str">
            <v>15-4117</v>
          </cell>
          <cell r="K3071" t="str">
            <v>MEM-PRO-015-UTL-PRW-4117</v>
          </cell>
          <cell r="L3071" t="str">
            <v>MS2P-90 DEGREE WATER PREHEATER</v>
          </cell>
        </row>
        <row r="3072">
          <cell r="J3072" t="str">
            <v>15-4201</v>
          </cell>
          <cell r="K3072" t="str">
            <v>MEM-PRO-015-UTL-PRW-4201</v>
          </cell>
          <cell r="L3072" t="str">
            <v>MS2P-90 DEG WATER TANK</v>
          </cell>
        </row>
        <row r="3073">
          <cell r="J3073" t="str">
            <v>15-4203</v>
          </cell>
          <cell r="K3073" t="str">
            <v>MEM-PRO-015-UTL-PRW-4203</v>
          </cell>
          <cell r="L3073" t="str">
            <v>MS2P-HOT WATER PUMP TO HYDRO-HEATER</v>
          </cell>
        </row>
        <row r="3074">
          <cell r="J3074" t="str">
            <v>15-4208</v>
          </cell>
          <cell r="K3074" t="str">
            <v>MEM-PRO-015-UTL-PRW-4208</v>
          </cell>
          <cell r="L3074" t="str">
            <v>MS2P-90 DEG F PROCESS WTR PUMP</v>
          </cell>
        </row>
        <row r="3075">
          <cell r="J3075" t="str">
            <v>15-4209</v>
          </cell>
          <cell r="K3075" t="str">
            <v>MEM-PRO-015-UTL-PRW-4209</v>
          </cell>
          <cell r="L3075" t="str">
            <v>MS2P-90 DEG F PROCESS WTR PUMP #2</v>
          </cell>
        </row>
        <row r="3076">
          <cell r="J3076" t="str">
            <v>15-4265</v>
          </cell>
          <cell r="K3076" t="str">
            <v>MEM-PRO-015-UTL-PRW-4265</v>
          </cell>
          <cell r="L3076" t="str">
            <v>MS2P-WASH DOWN BOOSTER PUMP</v>
          </cell>
        </row>
        <row r="3077">
          <cell r="J3077" t="str">
            <v>15-3028</v>
          </cell>
          <cell r="K3077" t="str">
            <v>MEM-PRO-015-UTL-PWS-3028</v>
          </cell>
          <cell r="L3077" t="str">
            <v>MS2P-CUNO WATER FILTER</v>
          </cell>
        </row>
        <row r="3078">
          <cell r="J3078" t="str">
            <v>15-3045</v>
          </cell>
          <cell r="K3078" t="str">
            <v>MEM-PRO-015-UTL-PWS-3045</v>
          </cell>
          <cell r="L3078" t="str">
            <v>MS2P-CUNO WATER FILTER</v>
          </cell>
        </row>
        <row r="3079">
          <cell r="J3079" t="str">
            <v>15-4259</v>
          </cell>
          <cell r="K3079" t="str">
            <v>MEM-PRO-015-UTL-PWS-4259</v>
          </cell>
          <cell r="L3079" t="str">
            <v>MS2P-BKFLOW PREVENTER-CITY WATER</v>
          </cell>
        </row>
        <row r="3080">
          <cell r="J3080" t="str">
            <v>15-4260</v>
          </cell>
          <cell r="K3080" t="str">
            <v>MEM-PRO-015-UTL-PWS-4260</v>
          </cell>
          <cell r="L3080" t="str">
            <v>MS2P-WTR FILTER BKFLOW PREVENTER</v>
          </cell>
        </row>
        <row r="3081">
          <cell r="J3081" t="str">
            <v>15-4181</v>
          </cell>
          <cell r="K3081" t="str">
            <v>MEM-PRO-015-UTL-VAC-4181</v>
          </cell>
          <cell r="L3081" t="str">
            <v>MS2P-PACKAGING VACUUM SYSTEM VENT FILTER</v>
          </cell>
        </row>
        <row r="3082">
          <cell r="J3082" t="str">
            <v>15-4190</v>
          </cell>
          <cell r="K3082" t="str">
            <v>MEM-PRO-015-UTL-VAC-4190</v>
          </cell>
          <cell r="L3082" t="str">
            <v>MS2P-SPRAY TOWER VACUUM SYSTEM EXHAUSTER</v>
          </cell>
        </row>
        <row r="3083">
          <cell r="J3083" t="str">
            <v>15-4192</v>
          </cell>
          <cell r="K3083" t="str">
            <v>MEM-PRO-015-UTL-VAC-4192</v>
          </cell>
          <cell r="L3083" t="str">
            <v>MS2P-SD VACUUM SYSTEM VENT RECEIVER</v>
          </cell>
        </row>
        <row r="3084">
          <cell r="J3084" t="str">
            <v>15-4194</v>
          </cell>
          <cell r="K3084" t="str">
            <v>MEM-PRO-015-UTL-VAC-4194</v>
          </cell>
          <cell r="L3084" t="str">
            <v>MS2P-SD VACUUM SYSTEM VENT RECEIVER RFV</v>
          </cell>
        </row>
        <row r="3085">
          <cell r="J3085" t="str">
            <v>15-3037</v>
          </cell>
          <cell r="K3085" t="str">
            <v>MEM-PRO-015-WEI-WIS-3037</v>
          </cell>
          <cell r="L3085" t="str">
            <v>MS2P-FLAKE FEEDER VENT FILTER</v>
          </cell>
        </row>
        <row r="3086">
          <cell r="J3086" t="str">
            <v>15-3038</v>
          </cell>
          <cell r="K3086" t="str">
            <v>MEM-PRO-015-WEI-WIS-3038</v>
          </cell>
          <cell r="L3086" t="str">
            <v>MS2P-GROUND FLAKE BIN RFV</v>
          </cell>
        </row>
        <row r="3087">
          <cell r="J3087" t="str">
            <v>15-3050</v>
          </cell>
          <cell r="K3087" t="str">
            <v>MEM-PRO-015-WEI-WIS-3050</v>
          </cell>
          <cell r="L3087" t="str">
            <v>MS2P-GROUND FLAKE BIN ASP FAN</v>
          </cell>
        </row>
        <row r="3088">
          <cell r="J3088" t="str">
            <v>15-3051</v>
          </cell>
          <cell r="K3088" t="str">
            <v>MEM-PRO-015-WEI-WIS-3051</v>
          </cell>
          <cell r="L3088" t="str">
            <v>MS2P-GROUND FLAKE BIN</v>
          </cell>
        </row>
        <row r="3089">
          <cell r="J3089" t="str">
            <v>15-3052</v>
          </cell>
          <cell r="K3089" t="str">
            <v>MEM-PRO-015-WEI-WIS-3052</v>
          </cell>
          <cell r="L3089" t="str">
            <v>MS2P-FLAKE BIN LIVE BOTTOM</v>
          </cell>
        </row>
        <row r="3090">
          <cell r="J3090" t="str">
            <v>15-3053</v>
          </cell>
          <cell r="K3090" t="str">
            <v>MEM-PRO-015-WEI-WIS-3053</v>
          </cell>
          <cell r="L3090" t="str">
            <v>MS2P-FLAKE FEEDER SCREW CONV ASP FAN</v>
          </cell>
        </row>
        <row r="3091">
          <cell r="J3091" t="str">
            <v>15-3081</v>
          </cell>
          <cell r="K3091" t="str">
            <v>MEM-PRO-015-WEI-WIS-3081</v>
          </cell>
          <cell r="L3091" t="str">
            <v>MS2P-FLAKE FEEDER ASP FILTER RECEIVER</v>
          </cell>
        </row>
        <row r="3092">
          <cell r="J3092" t="str">
            <v>15-3082</v>
          </cell>
          <cell r="K3092" t="str">
            <v>MEM-PRO-015-WEI-WIS-3082</v>
          </cell>
          <cell r="L3092" t="str">
            <v>MS2P-FLAKE FEEDER ASP FILTER RCVR RFV</v>
          </cell>
        </row>
        <row r="3093">
          <cell r="J3093" t="str">
            <v>15-3085</v>
          </cell>
          <cell r="K3093" t="str">
            <v>MEM-PRO-015-WEI-WIS-3085</v>
          </cell>
          <cell r="L3093" t="str">
            <v>MS2P-WET-IN FLAKE SCREW CONVEYOR</v>
          </cell>
        </row>
        <row r="3094">
          <cell r="J3094" t="str">
            <v>15-3087</v>
          </cell>
          <cell r="K3094" t="str">
            <v>MEM-PRO-015-WEI-WIS-3087</v>
          </cell>
          <cell r="L3094" t="str">
            <v>MS2P-GROUND FLAKE FEEDER</v>
          </cell>
        </row>
        <row r="3095">
          <cell r="J3095" t="str">
            <v>15-3089</v>
          </cell>
          <cell r="K3095" t="str">
            <v>MEM-PRO-015-WEI-WIS-3089</v>
          </cell>
          <cell r="L3095" t="str">
            <v>MS2P-WET IN RAPIDMIXER</v>
          </cell>
        </row>
        <row r="3096">
          <cell r="J3096" t="str">
            <v>15-3090</v>
          </cell>
          <cell r="K3096" t="str">
            <v>MEM-PRO-015-WEI-WIS-3090</v>
          </cell>
          <cell r="L3096" t="str">
            <v>MS2P-WET IN TRANSFER PUMP</v>
          </cell>
        </row>
        <row r="3097">
          <cell r="J3097" t="str">
            <v>15-3233</v>
          </cell>
          <cell r="K3097" t="str">
            <v>MEM-PRO-015-WSH-CWH-3233</v>
          </cell>
          <cell r="L3097" t="str">
            <v>MS2P-HOLD TANK PUMP TO #1 &amp; #2 WASH CENT</v>
          </cell>
        </row>
        <row r="3098">
          <cell r="J3098" t="str">
            <v>15-3234</v>
          </cell>
          <cell r="K3098" t="str">
            <v>MEM-PRO-015-WSH-CWH-3234</v>
          </cell>
          <cell r="L3098" t="str">
            <v>MS2P-HOLD TANK PUMP TO #3 &amp; #4 WASH CENT</v>
          </cell>
        </row>
        <row r="3099">
          <cell r="J3099" t="str">
            <v>15-3246</v>
          </cell>
          <cell r="K3099" t="str">
            <v>MEM-PRO-015-WSH-CWH-3246</v>
          </cell>
          <cell r="L3099" t="str">
            <v>MS2P-#1 WASHING CENTRIFUGE</v>
          </cell>
        </row>
        <row r="3100">
          <cell r="J3100" t="str">
            <v>15-3256</v>
          </cell>
          <cell r="K3100" t="str">
            <v>MEM-PRO-015-WSH-CWH-3256</v>
          </cell>
          <cell r="L3100" t="str">
            <v>MS2P-#2 WASHING CENTRIFUGE</v>
          </cell>
        </row>
        <row r="3101">
          <cell r="J3101" t="str">
            <v>15-3266</v>
          </cell>
          <cell r="K3101" t="str">
            <v>MEM-PRO-015-WSH-CWH-3266</v>
          </cell>
          <cell r="L3101" t="str">
            <v>MS2P-#3 WASHING CENTRIFUGE</v>
          </cell>
        </row>
        <row r="3102">
          <cell r="J3102" t="str">
            <v>15-3276</v>
          </cell>
          <cell r="K3102" t="str">
            <v>MEM-PRO-015-WSH-CWH-3276</v>
          </cell>
          <cell r="L3102" t="str">
            <v>MS2P-#4 WASHING CENTRIFUGE</v>
          </cell>
        </row>
        <row r="3103">
          <cell r="J3103" t="str">
            <v>15-4638</v>
          </cell>
          <cell r="K3103" t="str">
            <v>MEM-PRO-015-WSH-CWH-4638</v>
          </cell>
          <cell r="L3103" t="str">
            <v>MS2P-#1 &amp; #2 WASHING CENT TO DRAIN 3-WAY</v>
          </cell>
        </row>
        <row r="3104">
          <cell r="J3104" t="str">
            <v>15-4639</v>
          </cell>
          <cell r="K3104" t="str">
            <v>MEM-PRO-015-WSH-CWH-4639</v>
          </cell>
          <cell r="L3104" t="str">
            <v>MS2P-#3 &amp; #4 WASHING CENT TO DRAIN 3-WAY</v>
          </cell>
        </row>
        <row r="3105">
          <cell r="J3105" t="str">
            <v>15-6203</v>
          </cell>
          <cell r="K3105" t="str">
            <v>MEM-PRO-015-WSH-CWH-6203</v>
          </cell>
          <cell r="L3105" t="str">
            <v>MS2P-BIRDIE WATER PUMP</v>
          </cell>
        </row>
        <row r="3106">
          <cell r="J3106" t="str">
            <v>15-3210</v>
          </cell>
          <cell r="K3106" t="str">
            <v>MEM-PRO-015-WSH-WRE-3210</v>
          </cell>
          <cell r="L3106" t="str">
            <v>MS2P-E WASHING RESLURRY TANK</v>
          </cell>
        </row>
        <row r="3107">
          <cell r="J3107" t="str">
            <v>15-3237</v>
          </cell>
          <cell r="K3107" t="str">
            <v>MEM-PRO-015-WSH-WRE-3237</v>
          </cell>
          <cell r="L3107" t="str">
            <v>MS2P-E WASHING RESLURRY TANK PUMP</v>
          </cell>
        </row>
        <row r="3108">
          <cell r="J3108" t="str">
            <v>15-3286</v>
          </cell>
          <cell r="K3108" t="str">
            <v>MEM-PRO-015-WSH-WRE-3286</v>
          </cell>
          <cell r="L3108" t="str">
            <v>MS2P-W WASHING RESLURRY TANK</v>
          </cell>
        </row>
        <row r="3109">
          <cell r="J3109" t="str">
            <v>15-3289</v>
          </cell>
          <cell r="K3109" t="str">
            <v>MEM-PRO-015-WSH-WRE-3289</v>
          </cell>
          <cell r="L3109" t="str">
            <v>MS2P-W WASHING RESLURRY TANK PUMP</v>
          </cell>
        </row>
        <row r="3110">
          <cell r="J3110" t="str">
            <v>15-3290</v>
          </cell>
          <cell r="K3110" t="str">
            <v>MEM-PRO-015-WSH-WRE-3290</v>
          </cell>
          <cell r="L3110" t="str">
            <v>MS2P-E CONCENTRATOR HYDROHEATER</v>
          </cell>
        </row>
        <row r="3111">
          <cell r="J3111" t="str">
            <v>15-3326</v>
          </cell>
          <cell r="K3111" t="str">
            <v>MEM-PRO-015-WSH-WRE-3326</v>
          </cell>
          <cell r="L3111" t="str">
            <v>MS2P-W CONCENTRATOR HYDROHEATER</v>
          </cell>
        </row>
        <row r="3112">
          <cell r="J3112" t="str">
            <v>15-3022</v>
          </cell>
          <cell r="K3112" t="str">
            <v>MEM-PRO-015-XTR-1EX-3022</v>
          </cell>
          <cell r="L3112" t="str">
            <v>MS2P-3-WAY FV 1ST EXT TO CURD STRAIN/FLR</v>
          </cell>
        </row>
        <row r="3113">
          <cell r="J3113" t="str">
            <v>15-3112</v>
          </cell>
          <cell r="K3113" t="str">
            <v>MEM-PRO-015-XTR-1EX-3112</v>
          </cell>
          <cell r="L3113" t="str">
            <v>MS2P-1ST EXTRACTION TANK AGITATOR</v>
          </cell>
        </row>
        <row r="3114">
          <cell r="J3114" t="str">
            <v>15-3113</v>
          </cell>
          <cell r="K3114" t="str">
            <v>MEM-PRO-015-XTR-1EX-3113</v>
          </cell>
          <cell r="L3114" t="str">
            <v>MS2P-1ST EXTRACTION TANK</v>
          </cell>
        </row>
        <row r="3115">
          <cell r="J3115" t="str">
            <v>15-3114</v>
          </cell>
          <cell r="K3115" t="str">
            <v>MEM-PRO-015-XTR-1EX-3114</v>
          </cell>
          <cell r="L3115" t="str">
            <v>MS2P-1ST EXTRACTION TANK FEED PUMP</v>
          </cell>
        </row>
        <row r="3116">
          <cell r="J3116" t="str">
            <v>15-3132</v>
          </cell>
          <cell r="K3116" t="str">
            <v>MEM-PRO-015-XTR-1EX-3132</v>
          </cell>
          <cell r="L3116" t="str">
            <v>MS2P-#9 CENTRIFUGE 1ST EXT DEFOAMER POT</v>
          </cell>
        </row>
        <row r="3117">
          <cell r="J3117" t="str">
            <v>15-3133</v>
          </cell>
          <cell r="K3117" t="str">
            <v>MEM-PRO-015-XTR-1EX-3133</v>
          </cell>
          <cell r="L3117" t="str">
            <v>MS2P-#9 CENTRIFUGE DEFOAMER PUMP</v>
          </cell>
        </row>
        <row r="3118">
          <cell r="J3118" t="str">
            <v>15-3136</v>
          </cell>
          <cell r="K3118" t="str">
            <v>MEM-PRO-015-XTR-1EX-3136</v>
          </cell>
          <cell r="L3118" t="str">
            <v>MS2P-#8 CENTRIFUGE 1ST EXT DEFOAMER POT</v>
          </cell>
        </row>
        <row r="3119">
          <cell r="J3119" t="str">
            <v>15-3137</v>
          </cell>
          <cell r="K3119" t="str">
            <v>MEM-PRO-015-XTR-1EX-3137</v>
          </cell>
          <cell r="L3119" t="str">
            <v>MS2P-#8 CENTRIFUGE DEFOAMER PUMP</v>
          </cell>
        </row>
        <row r="3120">
          <cell r="J3120" t="str">
            <v>15-3141</v>
          </cell>
          <cell r="K3120" t="str">
            <v>MEM-PRO-015-XTR-1EX-3141</v>
          </cell>
          <cell r="L3120" t="str">
            <v>MS2P-#9 1ST EXTRACTION CENTRIFUGE</v>
          </cell>
        </row>
        <row r="3121">
          <cell r="J3121" t="str">
            <v>15-3151</v>
          </cell>
          <cell r="K3121" t="str">
            <v>MEM-PRO-015-XTR-1EX-3151</v>
          </cell>
          <cell r="L3121" t="str">
            <v>MS2P-#8 1ST EXTRACTION CENTRIFUGE</v>
          </cell>
        </row>
        <row r="3122">
          <cell r="J3122" t="str">
            <v>15-3161</v>
          </cell>
          <cell r="K3122" t="str">
            <v>MEM-PRO-015-XTR-1EX-3161</v>
          </cell>
          <cell r="L3122" t="str">
            <v>MS2P-#7 1ST EXTRACTION CENTRIFUGE</v>
          </cell>
        </row>
        <row r="3123">
          <cell r="J3123" t="str">
            <v>15-3206</v>
          </cell>
          <cell r="K3123" t="str">
            <v>MEM-PRO-015-XTR-1EX-3206</v>
          </cell>
          <cell r="L3123" t="str">
            <v>MS2P-#7 CENTIFUGE DEFOAMER POT</v>
          </cell>
        </row>
        <row r="3124">
          <cell r="J3124" t="str">
            <v>15-3207</v>
          </cell>
          <cell r="K3124" t="str">
            <v>MEM-PRO-015-XTR-1EX-3207</v>
          </cell>
          <cell r="L3124" t="str">
            <v>MS2P-#7 CENTRIFUGE DEFOAMER PUMP</v>
          </cell>
        </row>
        <row r="3125">
          <cell r="J3125" t="str">
            <v>15-3215</v>
          </cell>
          <cell r="K3125" t="str">
            <v>MEM-PRO-015-XTR-1EX-3215</v>
          </cell>
          <cell r="L3125" t="str">
            <v>MS2P-CURD EXTRACTION STRAINER #1</v>
          </cell>
        </row>
        <row r="3126">
          <cell r="J3126" t="str">
            <v>15-3216</v>
          </cell>
          <cell r="K3126" t="str">
            <v>MEM-PRO-015-XTR-1EX-3216</v>
          </cell>
          <cell r="L3126" t="str">
            <v>MS2P-CURD EXTRACTION STRAINER #2</v>
          </cell>
        </row>
        <row r="3127">
          <cell r="J3127" t="str">
            <v>15-3217</v>
          </cell>
          <cell r="K3127" t="str">
            <v>MEM-PRO-015-XTR-1EX-3217</v>
          </cell>
          <cell r="L3127" t="str">
            <v>MS2P-CURD EXTRACTION STRAINER #3</v>
          </cell>
        </row>
        <row r="3128">
          <cell r="J3128" t="str">
            <v>15-3218</v>
          </cell>
          <cell r="K3128" t="str">
            <v>MEM-PRO-015-XTR-1EX-3218</v>
          </cell>
          <cell r="L3128" t="str">
            <v>MS2P-CURD EXTRACTION STRAINER #4</v>
          </cell>
        </row>
        <row r="3129">
          <cell r="J3129" t="str">
            <v>15-3023</v>
          </cell>
          <cell r="K3129" t="str">
            <v>MEM-PRO-015-XTR-2EX-3023</v>
          </cell>
          <cell r="L3129" t="str">
            <v>MS2P-3 WAY FV 2ND EXT. TO CC TANK/STRNRS</v>
          </cell>
        </row>
        <row r="3130">
          <cell r="J3130" t="str">
            <v>15-3128</v>
          </cell>
          <cell r="K3130" t="str">
            <v>MEM-PRO-015-XTR-2EX-3128</v>
          </cell>
          <cell r="L3130" t="str">
            <v>MS2P-1ST EXTRACTION RESLURRY POT</v>
          </cell>
        </row>
        <row r="3131">
          <cell r="J3131" t="str">
            <v>15-3130</v>
          </cell>
          <cell r="K3131" t="str">
            <v>MEM-PRO-015-XTR-2EX-3130</v>
          </cell>
          <cell r="L3131" t="str">
            <v>MS2P-2ND EXTRACTION FEED PUMP</v>
          </cell>
        </row>
        <row r="3132">
          <cell r="J3132" t="str">
            <v>15-3146</v>
          </cell>
          <cell r="K3132" t="str">
            <v>MEM-PRO-015-XTR-2EX-3146</v>
          </cell>
          <cell r="L3132" t="str">
            <v>MS2P-2ND EXT DEFOAMER TO WET-IN 3 WAY FV</v>
          </cell>
        </row>
        <row r="3133">
          <cell r="J3133" t="str">
            <v>15-3149</v>
          </cell>
          <cell r="K3133" t="str">
            <v>MEM-PRO-015-XTR-2EX-3149</v>
          </cell>
          <cell r="L3133" t="str">
            <v>MS2P-#6 2ND EXTRACTION CENTRIFUGE</v>
          </cell>
        </row>
        <row r="3134">
          <cell r="J3134" t="str">
            <v>15-3179</v>
          </cell>
          <cell r="K3134" t="str">
            <v>MEM-PRO-015-XTR-2EX-3179</v>
          </cell>
          <cell r="L3134" t="str">
            <v>MS2P-#6 CENTRIFUGE DEFOAMER PUMP</v>
          </cell>
        </row>
        <row r="3135">
          <cell r="J3135" t="str">
            <v>15-3182</v>
          </cell>
          <cell r="K3135" t="str">
            <v>MEM-PRO-015-XTR-2EX-3182</v>
          </cell>
          <cell r="L3135" t="str">
            <v>MS2P-CIP BYPASS TO 1ST EXT CENT 3-WAY FV</v>
          </cell>
        </row>
        <row r="3136">
          <cell r="J3136" t="str">
            <v>15-3203</v>
          </cell>
          <cell r="K3136" t="str">
            <v>MEM-PRO-015-XTR-2EX-3203</v>
          </cell>
          <cell r="L3136" t="str">
            <v>MS2P-#6 CENTRIFUGE SLUDGE TRANS CONVEYOR</v>
          </cell>
        </row>
        <row r="3137">
          <cell r="J3137" t="str">
            <v>15-3129</v>
          </cell>
          <cell r="K3137" t="str">
            <v>MEM-PRO-015-XTR-3EX-3129</v>
          </cell>
          <cell r="L3137" t="str">
            <v>MS2P-3RD EXT RESLURRY/CIP RETURN PUMP</v>
          </cell>
        </row>
        <row r="3138">
          <cell r="J3138" t="str">
            <v>15-3171</v>
          </cell>
          <cell r="K3138" t="str">
            <v>MEM-PRO-015-XTR-3EX-3171</v>
          </cell>
          <cell r="L3138" t="str">
            <v>MS2P-#5 3RD EXTRACTION CENTRIFUGE</v>
          </cell>
        </row>
        <row r="3139">
          <cell r="J3139" t="str">
            <v>15-3205</v>
          </cell>
          <cell r="K3139" t="str">
            <v>MEM-PRO-015-XTR-3EX-3205</v>
          </cell>
          <cell r="L3139" t="str">
            <v>MS2P-3RD EXT POT/CIP COLLECTION HOPPER</v>
          </cell>
        </row>
        <row r="3140">
          <cell r="J3140" t="str">
            <v>15-3212</v>
          </cell>
          <cell r="K3140" t="str">
            <v>MEM-PRO-015-XTR-3EX-3212</v>
          </cell>
          <cell r="L3140" t="str">
            <v>MS2P-#5 CENTRIFUGE DEFOAMER PUMP</v>
          </cell>
        </row>
        <row r="3141">
          <cell r="J3141" t="str">
            <v>15-3219</v>
          </cell>
          <cell r="K3141" t="str">
            <v>MEM-PRO-015-XTR-3EX-3219</v>
          </cell>
          <cell r="L3141" t="str">
            <v>MS2P-#5 CENTRIFUGE SLUDGE TRANS CONVEYOR</v>
          </cell>
        </row>
        <row r="3142">
          <cell r="J3142" t="str">
            <v>20-100</v>
          </cell>
          <cell r="K3142" t="str">
            <v>MEM-PRO-020-BLD-PPA-0100</v>
          </cell>
          <cell r="L3142" t="str">
            <v>RRDC PALLET INVE</v>
          </cell>
        </row>
        <row r="3143">
          <cell r="J3143" t="str">
            <v>20-110</v>
          </cell>
          <cell r="K3143" t="str">
            <v>MEM-PRO-020-BLD-PPA-0110</v>
          </cell>
          <cell r="L3143" t="str">
            <v>DDC Trailer Jack Stands</v>
          </cell>
        </row>
        <row r="3144">
          <cell r="J3144" t="str">
            <v>21-9133</v>
          </cell>
          <cell r="K3144" t="str">
            <v>MEM-PRO-021-BLD-AHU-9133</v>
          </cell>
          <cell r="L3144" t="str">
            <v>MSS-E/I SHOP AC UNIT - NORTH</v>
          </cell>
        </row>
        <row r="3145">
          <cell r="J3145" t="str">
            <v>21-9134</v>
          </cell>
          <cell r="K3145" t="str">
            <v>MEM-PRO-021-BLD-AHU-9134</v>
          </cell>
          <cell r="L3145" t="str">
            <v>MSS-E/I SHOP AC UNIT - SOUTH</v>
          </cell>
        </row>
        <row r="3146">
          <cell r="J3146" t="str">
            <v>21-8988</v>
          </cell>
          <cell r="K3146" t="str">
            <v>MEM-PRO-021-BLD-HOI-8988</v>
          </cell>
          <cell r="L3146" t="str">
            <v>MSS-SHOP 3/4 TON LEVER HOIST</v>
          </cell>
        </row>
        <row r="3147">
          <cell r="J3147" t="str">
            <v>21-8989</v>
          </cell>
          <cell r="K3147" t="str">
            <v>MEM-PRO-021-BLD-HOI-8989</v>
          </cell>
          <cell r="L3147" t="str">
            <v>MSS-SHOP 3/4 TON LEVER HOIST</v>
          </cell>
        </row>
        <row r="3148">
          <cell r="J3148" t="str">
            <v>21-8990</v>
          </cell>
          <cell r="K3148" t="str">
            <v>MEM-PRO-021-BLD-HOI-8990</v>
          </cell>
          <cell r="L3148" t="str">
            <v>MSS-SHOP, WEST JIB 1 TON CRANE</v>
          </cell>
        </row>
        <row r="3149">
          <cell r="J3149" t="str">
            <v>21-8991</v>
          </cell>
          <cell r="K3149" t="str">
            <v>MEM-PRO-021-BLD-HOI-8991</v>
          </cell>
          <cell r="L3149" t="str">
            <v>MSS-SHOP, EAST JIB CRANE</v>
          </cell>
        </row>
        <row r="3150">
          <cell r="J3150" t="str">
            <v>21-8992</v>
          </cell>
          <cell r="K3150" t="str">
            <v>MEM-PRO-021-BLD-HOI-8992</v>
          </cell>
          <cell r="L3150" t="str">
            <v>MSS-SHOP, EAST TABLE FIXED DAVIT</v>
          </cell>
        </row>
        <row r="3151">
          <cell r="J3151" t="str">
            <v>21-9173</v>
          </cell>
          <cell r="K3151" t="str">
            <v>MEM-PRO-021-BLD-OFF-9173</v>
          </cell>
          <cell r="L3151" t="str">
            <v>MSS-MAINT TRAILER COMPLEX</v>
          </cell>
        </row>
        <row r="3152">
          <cell r="J3152" t="str">
            <v>21-1000</v>
          </cell>
          <cell r="K3152" t="str">
            <v>MEM-PRO-021-BLD-POT-1000</v>
          </cell>
          <cell r="L3152" t="str">
            <v>MAINTENANCE TOOLS</v>
          </cell>
        </row>
        <row r="3153">
          <cell r="J3153" t="str">
            <v>21-8993</v>
          </cell>
          <cell r="K3153" t="str">
            <v>MEM-PRO-021-BLD-POT-8993</v>
          </cell>
          <cell r="L3153" t="str">
            <v>MSS-SHOP, PORTABLE BOOM LIFT-RUGER 60</v>
          </cell>
        </row>
        <row r="3154">
          <cell r="J3154" t="str">
            <v>21-8994</v>
          </cell>
          <cell r="K3154" t="str">
            <v>MEM-PRO-021-BLD-POT-8994</v>
          </cell>
          <cell r="L3154" t="str">
            <v>MSS-SHOP, PORTABLE BOOM LIFT-RUGER HP2A</v>
          </cell>
        </row>
        <row r="3155">
          <cell r="J3155" t="str">
            <v>21-8995</v>
          </cell>
          <cell r="K3155" t="str">
            <v>MEM-PRO-021-BLD-POT-8995</v>
          </cell>
          <cell r="L3155" t="str">
            <v>MSS-ROTOALIGN PRO LASER II</v>
          </cell>
        </row>
        <row r="3156">
          <cell r="J3156" t="str">
            <v>21-8996</v>
          </cell>
          <cell r="K3156" t="str">
            <v>MEM-PRO-021-BLD-POT-8996</v>
          </cell>
          <cell r="L3156" t="str">
            <v>MSS-ROTOALIGN PRO LASER I</v>
          </cell>
        </row>
        <row r="3157">
          <cell r="J3157" t="str">
            <v>21-9000</v>
          </cell>
          <cell r="K3157" t="str">
            <v>MEM-PRO-021-BLD-POT-9000</v>
          </cell>
          <cell r="L3157" t="str">
            <v>Fork Mount P P ATT</v>
          </cell>
        </row>
        <row r="3158">
          <cell r="J3158" t="str">
            <v>21-1</v>
          </cell>
          <cell r="K3158" t="str">
            <v>MEM-PRO-021-BLD-SHP-0001</v>
          </cell>
          <cell r="L3158" t="str">
            <v>MSS-MILLER PIPEWORKS 400A WELDING MACHIN</v>
          </cell>
        </row>
        <row r="3159">
          <cell r="J3159" t="str">
            <v>22-552</v>
          </cell>
          <cell r="K3159" t="str">
            <v>MEM-PRO-022-BLD-C8T-0552</v>
          </cell>
          <cell r="L3159" t="str">
            <v>MSS-CENTRAL 800T SILO ASP RUPTURE PANEL</v>
          </cell>
        </row>
        <row r="3160">
          <cell r="J3160" t="str">
            <v>22-10</v>
          </cell>
          <cell r="K3160" t="str">
            <v>MEM-PRO-022-BLD-TK1-0010</v>
          </cell>
          <cell r="L3160" t="str">
            <v>MSS-RAILROAD TRACK 1</v>
          </cell>
        </row>
        <row r="3161">
          <cell r="J3161" t="str">
            <v>22-994</v>
          </cell>
          <cell r="K3161" t="str">
            <v>MEM-PRO-022-BLD-TK1-0994</v>
          </cell>
          <cell r="L3161" t="str">
            <v>MSS-TRACK 1 &amp; 2 SUMP PUMP</v>
          </cell>
        </row>
        <row r="3162">
          <cell r="J3162" t="str">
            <v>22-50</v>
          </cell>
          <cell r="K3162" t="str">
            <v>MEM-PRO-022-BLD-TK5-0050</v>
          </cell>
          <cell r="L3162" t="str">
            <v>MSS-RAILROAD TRACK 5</v>
          </cell>
        </row>
        <row r="3163">
          <cell r="J3163" t="str">
            <v>22-60</v>
          </cell>
          <cell r="K3163" t="str">
            <v>MEM-PRO-022-BLD-TK6-0060</v>
          </cell>
          <cell r="L3163" t="str">
            <v>MSS-RAILROAD TRACK 6</v>
          </cell>
        </row>
        <row r="3164">
          <cell r="J3164" t="str">
            <v>22-70</v>
          </cell>
          <cell r="K3164" t="str">
            <v>MEM-PRO-022-BLD-TK7-0070</v>
          </cell>
          <cell r="L3164" t="str">
            <v>MSS-RAILROAD TRACK 7</v>
          </cell>
        </row>
        <row r="3165">
          <cell r="J3165" t="str">
            <v>22-80</v>
          </cell>
          <cell r="K3165" t="str">
            <v>MEM-PRO-022-BLD-TK8-0080</v>
          </cell>
          <cell r="L3165" t="str">
            <v>MSS-RAILROAD TRACK 8</v>
          </cell>
        </row>
        <row r="3166">
          <cell r="J3166" t="str">
            <v>22-551</v>
          </cell>
          <cell r="K3166" t="str">
            <v>MEM-PRO-022-BLD-W8T-0551</v>
          </cell>
          <cell r="L3166" t="str">
            <v>MSS-WEST 800T SILO ASP RUPTURE PANEL</v>
          </cell>
        </row>
        <row r="3167">
          <cell r="J3167" t="str">
            <v>22-5001</v>
          </cell>
          <cell r="K3167" t="str">
            <v>MEM-PRO-022-STS-C8T-5001</v>
          </cell>
          <cell r="L3167" t="str">
            <v>MSS-CENTRAL 800T BIN</v>
          </cell>
        </row>
        <row r="3168">
          <cell r="J3168" t="str">
            <v>22-5004</v>
          </cell>
          <cell r="K3168" t="str">
            <v>MEM-PRO-022-STS-C8T-5004</v>
          </cell>
          <cell r="L3168" t="str">
            <v>MSS-CENTRAL 800T BIN LIVE BOTTOM</v>
          </cell>
        </row>
        <row r="3169">
          <cell r="J3169" t="str">
            <v>22-5007</v>
          </cell>
          <cell r="K3169" t="str">
            <v>MEM-PRO-022-STS-C8T-5007</v>
          </cell>
          <cell r="L3169" t="str">
            <v>CENTER 800T BIN DSCH RFV</v>
          </cell>
        </row>
        <row r="3170">
          <cell r="J3170" t="str">
            <v>22-5015</v>
          </cell>
          <cell r="K3170" t="str">
            <v>MEM-PRO-022-STS-C8T-5015</v>
          </cell>
          <cell r="L3170" t="str">
            <v>MSS-800T SILO DISCH DUST COLLECTOR</v>
          </cell>
        </row>
        <row r="3171">
          <cell r="J3171" t="str">
            <v>22-5028</v>
          </cell>
          <cell r="K3171" t="str">
            <v>MEM-PRO-022-STS-C8T-5028</v>
          </cell>
          <cell r="L3171" t="str">
            <v>CENTER 800T BIN BLOWER</v>
          </cell>
        </row>
        <row r="3172">
          <cell r="J3172" t="str">
            <v>22-5049</v>
          </cell>
          <cell r="K3172" t="str">
            <v>MEM-PRO-022-STS-C8T-5049</v>
          </cell>
          <cell r="L3172" t="str">
            <v>MSS-CTR 800T BIN VENT FAN</v>
          </cell>
        </row>
        <row r="3173">
          <cell r="J3173" t="str">
            <v>22-5003</v>
          </cell>
          <cell r="K3173" t="str">
            <v>MEM-PRO-022-STS-E8T-5003</v>
          </cell>
          <cell r="L3173" t="str">
            <v>MSS-E 800T BIN</v>
          </cell>
        </row>
        <row r="3174">
          <cell r="J3174" t="str">
            <v>22-5006</v>
          </cell>
          <cell r="K3174" t="str">
            <v>MEM-PRO-022-STS-E8T-5006</v>
          </cell>
          <cell r="L3174" t="str">
            <v>MSS-E 800T BIN LIVE BOTTOM</v>
          </cell>
        </row>
        <row r="3175">
          <cell r="J3175" t="str">
            <v>22-5010</v>
          </cell>
          <cell r="K3175" t="str">
            <v>MEM-PRO-022-STS-E8T-5010</v>
          </cell>
          <cell r="L3175" t="str">
            <v>MSS-E 800T BIN DISCH ROTARY VALVE</v>
          </cell>
        </row>
        <row r="3176">
          <cell r="J3176" t="str">
            <v>22-5030</v>
          </cell>
          <cell r="K3176" t="str">
            <v>MEM-PRO-022-STS-E8T-5030</v>
          </cell>
          <cell r="L3176" t="str">
            <v>MSPG AB 800T  EMG ES-3</v>
          </cell>
        </row>
        <row r="3177">
          <cell r="J3177" t="str">
            <v>22-5032</v>
          </cell>
          <cell r="K3177" t="str">
            <v>MEM-PRO-022-STS-E8T-5032</v>
          </cell>
          <cell r="L3177" t="str">
            <v>MSS-E 800T BIN TRANSFER BLOWER</v>
          </cell>
        </row>
        <row r="3178">
          <cell r="J3178" t="str">
            <v>22-5060</v>
          </cell>
          <cell r="K3178" t="str">
            <v>MEM-PRO-022-STS-E8T-5060</v>
          </cell>
          <cell r="L3178" t="str">
            <v>MSS-E 800T BIN VENT FAN</v>
          </cell>
        </row>
        <row r="3179">
          <cell r="J3179" t="str">
            <v>22-660</v>
          </cell>
          <cell r="K3179" t="str">
            <v>MEM-PRO-022-STS-N3T-0660</v>
          </cell>
          <cell r="L3179" t="str">
            <v>MSS-NORTH 300 TON BIN</v>
          </cell>
        </row>
        <row r="3180">
          <cell r="J3180" t="str">
            <v>22-2006</v>
          </cell>
          <cell r="K3180" t="str">
            <v>MEM-PRO-022-STS-N3T-2006</v>
          </cell>
          <cell r="L3180" t="str">
            <v>MSS-NORTH 300T DCE FILTER #1 VENT FAN</v>
          </cell>
        </row>
        <row r="3181">
          <cell r="J3181" t="str">
            <v>22-2011</v>
          </cell>
          <cell r="K3181" t="str">
            <v>MEM-PRO-022-STS-N3T-2011</v>
          </cell>
          <cell r="L3181" t="str">
            <v>MSS-NORTH 300T DCE FILTER #2 VENT FAN</v>
          </cell>
        </row>
        <row r="3182">
          <cell r="J3182" t="str">
            <v>22-3778</v>
          </cell>
          <cell r="K3182" t="str">
            <v>MEM-PRO-022-STS-N3T-3778</v>
          </cell>
          <cell r="L3182" t="str">
            <v>MSS-N 300T DISCH VIBRATING HOPPER</v>
          </cell>
        </row>
        <row r="3183">
          <cell r="J3183" t="str">
            <v>22-665</v>
          </cell>
          <cell r="K3183" t="str">
            <v>MEM-PRO-022-STS-S3T-0665</v>
          </cell>
          <cell r="L3183" t="str">
            <v>MSS-SOUTH 300 TON BIN</v>
          </cell>
        </row>
        <row r="3184">
          <cell r="J3184" t="str">
            <v>22-3777</v>
          </cell>
          <cell r="K3184" t="str">
            <v>MEM-PRO-022-STS-S3T-3777</v>
          </cell>
          <cell r="L3184" t="str">
            <v>MSS-S 300T DISCH VIBRATING HOPPER</v>
          </cell>
        </row>
        <row r="3185">
          <cell r="J3185" t="str">
            <v>22-5002</v>
          </cell>
          <cell r="K3185" t="str">
            <v>MEM-PRO-022-STS-W8T-5002</v>
          </cell>
          <cell r="L3185" t="str">
            <v>MSS-W 800T BIN</v>
          </cell>
        </row>
        <row r="3186">
          <cell r="J3186" t="str">
            <v>22-5005</v>
          </cell>
          <cell r="K3186" t="str">
            <v>MEM-PRO-022-STS-W8T-5005</v>
          </cell>
          <cell r="L3186" t="str">
            <v>MSS-W 800T BIN LIVE BOTTOM</v>
          </cell>
        </row>
        <row r="3187">
          <cell r="J3187" t="str">
            <v>22-5008</v>
          </cell>
          <cell r="K3187" t="str">
            <v>MEM-PRO-022-STS-W8T-5008</v>
          </cell>
          <cell r="L3187" t="str">
            <v>MSS-W 800T BIN DISCH ROTARY VALVE</v>
          </cell>
        </row>
        <row r="3188">
          <cell r="J3188" t="str">
            <v>22-5031</v>
          </cell>
          <cell r="K3188" t="str">
            <v>MEM-PRO-022-STS-W8T-5031</v>
          </cell>
          <cell r="L3188" t="str">
            <v>MSS-WEST 800T TRANSFER BLOWER</v>
          </cell>
        </row>
        <row r="3189">
          <cell r="J3189" t="str">
            <v>22-5052</v>
          </cell>
          <cell r="K3189" t="str">
            <v>MEM-PRO-022-STS-W8T-5052</v>
          </cell>
          <cell r="L3189" t="str">
            <v>MSS-W.800T BIN VENT FAN</v>
          </cell>
        </row>
        <row r="3190">
          <cell r="J3190" t="str">
            <v>22-110</v>
          </cell>
          <cell r="K3190" t="str">
            <v>MEM-PRO-022-UNL-TK1-0110</v>
          </cell>
          <cell r="L3190" t="str">
            <v>DDC  TRAILER JACK STANDS</v>
          </cell>
        </row>
        <row r="3191">
          <cell r="J3191" t="str">
            <v>22-604</v>
          </cell>
          <cell r="K3191" t="str">
            <v>MEM-PRO-022-UNL-TK1-0604</v>
          </cell>
          <cell r="L3191" t="str">
            <v>MSS-N FLAKE BLOWER @ TRACK #1</v>
          </cell>
        </row>
        <row r="3192">
          <cell r="J3192" t="str">
            <v>22-614</v>
          </cell>
          <cell r="K3192" t="str">
            <v>MEM-PRO-022-UNL-TK1-0614</v>
          </cell>
          <cell r="L3192" t="str">
            <v>MSS-S FLAKE BLOWER @ TRACK #1</v>
          </cell>
        </row>
        <row r="3193">
          <cell r="J3193" t="str">
            <v>22-617</v>
          </cell>
          <cell r="K3193" t="str">
            <v>MEM-PRO-022-UNL-TK1-0617</v>
          </cell>
          <cell r="L3193" t="str">
            <v>MSS-W RAIL S FLAKE UNLOAD BLOWER 3" PSV</v>
          </cell>
        </row>
        <row r="3194">
          <cell r="J3194" t="str">
            <v>22-618</v>
          </cell>
          <cell r="K3194" t="str">
            <v>MEM-PRO-022-UNL-TK1-0618</v>
          </cell>
          <cell r="L3194" t="str">
            <v>MSS-W RAIL S FLAKE UNLOAD BLOWER 2" PSV</v>
          </cell>
        </row>
        <row r="3195">
          <cell r="J3195" t="str">
            <v>22-666</v>
          </cell>
          <cell r="K3195" t="str">
            <v>MEM-PRO-022-UNL-TK1-0666</v>
          </cell>
          <cell r="L3195" t="str">
            <v>MSS-P3 FLAKE BIN DIVERT VALVE</v>
          </cell>
        </row>
        <row r="3196">
          <cell r="J3196" t="str">
            <v>22-668</v>
          </cell>
          <cell r="K3196" t="str">
            <v>MEM-PRO-022-UNL-TK1-0668</v>
          </cell>
          <cell r="L3196" t="str">
            <v>MSS-300T BIN OR P3 FLAKE BIN DIVERT VALV</v>
          </cell>
        </row>
        <row r="3197">
          <cell r="J3197" t="str">
            <v>22-674</v>
          </cell>
          <cell r="K3197" t="str">
            <v>MEM-PRO-022-UNL-TK1-0674</v>
          </cell>
          <cell r="L3197" t="str">
            <v>MSS-TRACK 1 UNLOADING RECEIVER</v>
          </cell>
        </row>
        <row r="3198">
          <cell r="J3198" t="str">
            <v>22-680</v>
          </cell>
          <cell r="K3198" t="str">
            <v>MEM-PRO-022-UNL-TK1-0680</v>
          </cell>
          <cell r="L3198" t="str">
            <v>MSS-TRACK 1 RECEIVER DISCH RFV</v>
          </cell>
        </row>
        <row r="3199">
          <cell r="J3199" t="str">
            <v>22-687</v>
          </cell>
          <cell r="K3199" t="str">
            <v>MEM-PRO-022-UNL-TK1-0687</v>
          </cell>
          <cell r="L3199" t="str">
            <v>MSS-TRACK 1 VACUUM BLOWER</v>
          </cell>
        </row>
        <row r="3200">
          <cell r="J3200" t="str">
            <v>22-972</v>
          </cell>
          <cell r="K3200" t="str">
            <v>MEM-PRO-022-UNL-TK1-0972</v>
          </cell>
          <cell r="L3200" t="str">
            <v>MSS-TRACK 1 FLAKE UNLOADING RFV #1</v>
          </cell>
        </row>
        <row r="3201">
          <cell r="J3201" t="str">
            <v>22-973</v>
          </cell>
          <cell r="K3201" t="str">
            <v>MEM-PRO-022-UNL-TK1-0973</v>
          </cell>
          <cell r="L3201" t="str">
            <v>MSS-TRACK 1 FLAKE UNLOADING RFV #2</v>
          </cell>
        </row>
        <row r="3202">
          <cell r="J3202" t="str">
            <v>22-974</v>
          </cell>
          <cell r="K3202" t="str">
            <v>MEM-PRO-022-UNL-TK1-0974</v>
          </cell>
          <cell r="L3202" t="str">
            <v>MSS-TRACK 1 FLAKE UNLOADING RFV #3</v>
          </cell>
        </row>
        <row r="3203">
          <cell r="J3203" t="str">
            <v>22-975</v>
          </cell>
          <cell r="K3203" t="str">
            <v>MEM-PRO-022-UNL-TK1-0975</v>
          </cell>
          <cell r="L3203" t="str">
            <v>MSS-TRACK 1 FLAKE UNLOADING RFV #4</v>
          </cell>
        </row>
        <row r="3204">
          <cell r="J3204" t="str">
            <v>22-986</v>
          </cell>
          <cell r="K3204" t="str">
            <v>MEM-PRO-022-UNL-TK1-0986</v>
          </cell>
          <cell r="L3204" t="str">
            <v>MSS-TRK 1 FLK UNLOAD BOOTLIFT SYS #1</v>
          </cell>
        </row>
        <row r="3205">
          <cell r="J3205" t="str">
            <v>22-987</v>
          </cell>
          <cell r="K3205" t="str">
            <v>MEM-PRO-022-UNL-TK1-0987</v>
          </cell>
          <cell r="L3205" t="str">
            <v>MSS-TRK 1 FLK UNLOAD BOOTLIFT SYS #2</v>
          </cell>
        </row>
        <row r="3206">
          <cell r="J3206" t="str">
            <v>22-988</v>
          </cell>
          <cell r="K3206" t="str">
            <v>MEM-PRO-022-UNL-TK1-0988</v>
          </cell>
          <cell r="L3206" t="str">
            <v>MSS-TRK 1 FLK UNLOAD BOOTLIFT SYS #3</v>
          </cell>
        </row>
        <row r="3207">
          <cell r="J3207" t="str">
            <v>22-989</v>
          </cell>
          <cell r="K3207" t="str">
            <v>MEM-PRO-022-UNL-TK1-0989</v>
          </cell>
          <cell r="L3207" t="str">
            <v>MSS-TRK 1 FLK UNLOAD BOOTLIFT SYS #4</v>
          </cell>
        </row>
        <row r="3208">
          <cell r="J3208" t="str">
            <v>22-997</v>
          </cell>
          <cell r="K3208" t="str">
            <v>MEM-PRO-022-UNL-TK1-0997</v>
          </cell>
          <cell r="L3208" t="str">
            <v>MSS-TRK 1 FLK UNLOAD DOWNSTREAM XMTR #1</v>
          </cell>
        </row>
        <row r="3209">
          <cell r="J3209" t="str">
            <v>22-998</v>
          </cell>
          <cell r="K3209" t="str">
            <v>MEM-PRO-022-UNL-TK1-0998</v>
          </cell>
          <cell r="L3209" t="str">
            <v>MSS-TRK 1 FLK UNLOAD UPSTREAM XMTR #2</v>
          </cell>
        </row>
        <row r="3210">
          <cell r="J3210" t="str">
            <v>22-1000</v>
          </cell>
          <cell r="K3210" t="str">
            <v>MEM-PRO-022-UNL-TK1-1000</v>
          </cell>
          <cell r="L3210" t="str">
            <v>MSS-FLAKE UNLOADING RAILCAR OPENER</v>
          </cell>
        </row>
        <row r="3211">
          <cell r="J3211" t="str">
            <v>22-2045</v>
          </cell>
          <cell r="K3211" t="str">
            <v>MEM-PRO-022-UNL-TK1-2045</v>
          </cell>
          <cell r="L3211" t="str">
            <v>MSS-RAIL UNLOAD SUBMERSIBLE PUMP</v>
          </cell>
        </row>
        <row r="3212">
          <cell r="J3212" t="str">
            <v>22-2046</v>
          </cell>
          <cell r="K3212" t="str">
            <v>MEM-PRO-022-UNL-TK1-2046</v>
          </cell>
          <cell r="L3212" t="str">
            <v>MSS-RAIL UNLOADING SUMP PUMP</v>
          </cell>
        </row>
        <row r="3213">
          <cell r="J3213" t="str">
            <v>22-5013</v>
          </cell>
          <cell r="K3213" t="str">
            <v>MEM-PRO-022-UNL-TK1-5013</v>
          </cell>
          <cell r="L3213" t="str">
            <v>MSS-TRACK 1 TO CENT/EAST 800T DIVERT</v>
          </cell>
        </row>
        <row r="3214">
          <cell r="J3214" t="str">
            <v>22-5043</v>
          </cell>
          <cell r="K3214" t="str">
            <v>MEM-PRO-022-UNL-TK1-5043</v>
          </cell>
          <cell r="L3214" t="str">
            <v>MSS-TRUCK RECEIVING BLOWER PACKAGE</v>
          </cell>
        </row>
        <row r="3215">
          <cell r="J3215" t="str">
            <v>22-5048</v>
          </cell>
          <cell r="K3215" t="str">
            <v>MEM-PRO-022-UNL-TK1-5048</v>
          </cell>
          <cell r="L3215" t="str">
            <v>MSS-TRACK 1 TO WEST/OTHER 800T DIVERT</v>
          </cell>
        </row>
        <row r="3216">
          <cell r="J3216" t="str">
            <v>22-5053</v>
          </cell>
          <cell r="K3216" t="str">
            <v>MEM-PRO-022-UNL-TK1-5053</v>
          </cell>
          <cell r="L3216" t="str">
            <v>MSS-TRACK 1 TO 300/800T DIVERT SLIDEGATE</v>
          </cell>
        </row>
        <row r="3217">
          <cell r="J3217" t="str">
            <v>22-901</v>
          </cell>
          <cell r="K3217" t="str">
            <v>MEM-PRO-022-UNL-TK3-0901</v>
          </cell>
          <cell r="L3217" t="str">
            <v>MSS-RAILCAR UNLOADING PCV</v>
          </cell>
        </row>
        <row r="3218">
          <cell r="J3218" t="str">
            <v>22-903</v>
          </cell>
          <cell r="K3218" t="str">
            <v>MEM-PRO-022-UNL-TK3-0903</v>
          </cell>
          <cell r="L3218" t="str">
            <v>MSS-RAILCAR UNLOADING DRAIN STRAINER</v>
          </cell>
        </row>
        <row r="3219">
          <cell r="J3219" t="str">
            <v>22-2040</v>
          </cell>
          <cell r="K3219" t="str">
            <v>MEM-PRO-022-UNL-TK5-2040</v>
          </cell>
          <cell r="L3219" t="str">
            <v>MSS-CYCLONAIRE EAST RAIL UNLOAD SYS</v>
          </cell>
        </row>
        <row r="3220">
          <cell r="J3220" t="str">
            <v>22-5011</v>
          </cell>
          <cell r="K3220" t="str">
            <v>MEM-PRO-022-UNL-TK5-5011</v>
          </cell>
          <cell r="L3220" t="str">
            <v>MSS-TRACK 5 TO EAST/OTHER 800T DIVERT</v>
          </cell>
        </row>
        <row r="3221">
          <cell r="J3221" t="str">
            <v>22-5012</v>
          </cell>
          <cell r="K3221" t="str">
            <v>MEM-PRO-022-UNL-TK5-5012</v>
          </cell>
          <cell r="L3221" t="str">
            <v>MSS-TRACK 5 TO CENT/WEST 800T DIVERT</v>
          </cell>
        </row>
        <row r="3222">
          <cell r="J3222" t="str">
            <v>22-4122</v>
          </cell>
          <cell r="K3222" t="str">
            <v>MEM-PRO-022-UTL-IAS-4122</v>
          </cell>
          <cell r="L3222" t="str">
            <v>MSS-60 HP 800T NORTH DESSICANT DRYER</v>
          </cell>
        </row>
        <row r="3223">
          <cell r="J3223" t="str">
            <v>22-4123</v>
          </cell>
          <cell r="K3223" t="str">
            <v>MEM-PRO-022-UTL-IAS-4123</v>
          </cell>
          <cell r="L3223" t="str">
            <v>MSS-60 HP 800T AIR DRYER AFTER-FILTER</v>
          </cell>
        </row>
        <row r="3224">
          <cell r="J3224" t="str">
            <v>23-30</v>
          </cell>
          <cell r="K3224" t="str">
            <v>MEM-PRO-023-BLD-TK3-0030</v>
          </cell>
          <cell r="L3224" t="str">
            <v>MSS-RAILROAD TRACK 3</v>
          </cell>
        </row>
        <row r="3225">
          <cell r="J3225" t="str">
            <v>23-40</v>
          </cell>
          <cell r="K3225" t="str">
            <v>MEM-PRO-023-BLD-TK4-0040</v>
          </cell>
          <cell r="L3225" t="str">
            <v>MSS-RAILROAD TRACK 4</v>
          </cell>
        </row>
        <row r="3226">
          <cell r="J3226" t="str">
            <v>23-992</v>
          </cell>
          <cell r="K3226" t="str">
            <v>MEM-PRO-023-BLD-TK4-0992</v>
          </cell>
          <cell r="L3226" t="str">
            <v>RAIL UNLOADING CHEMICAL MOAT</v>
          </cell>
        </row>
        <row r="3227">
          <cell r="J3227" t="str">
            <v>23-3770</v>
          </cell>
          <cell r="K3227" t="str">
            <v>MEM-PRO-023-DIS-ALK-3770</v>
          </cell>
          <cell r="L3227" t="str">
            <v>MSS-ALKALI/BLEND TANK DISCH PUMP</v>
          </cell>
        </row>
        <row r="3228">
          <cell r="J3228" t="str">
            <v>23-5108</v>
          </cell>
          <cell r="K3228" t="str">
            <v>MEM-PRO-023-DIS-ALK-5108</v>
          </cell>
          <cell r="L3228" t="str">
            <v>MSP-ALKALI TRANSFER PUMP</v>
          </cell>
        </row>
        <row r="3229">
          <cell r="J3229" t="str">
            <v>23-5110</v>
          </cell>
          <cell r="K3229" t="str">
            <v>MEM-PRO-023-DIS-ALK-5110</v>
          </cell>
          <cell r="L3229" t="str">
            <v>MSS-ALKALI TRANSFER STANDBY PUMP</v>
          </cell>
        </row>
        <row r="3230">
          <cell r="J3230" t="str">
            <v>23-1380</v>
          </cell>
          <cell r="K3230" t="str">
            <v>MEM-PRO-023-DIS-CAU-1380</v>
          </cell>
          <cell r="L3230" t="str">
            <v>MSS-CAUSTIC SUPPLY TANK</v>
          </cell>
        </row>
        <row r="3231">
          <cell r="J3231" t="str">
            <v>23-1382</v>
          </cell>
          <cell r="K3231" t="str">
            <v>MEM-PRO-023-DIS-CAU-1382</v>
          </cell>
          <cell r="L3231" t="str">
            <v>MSS-MN PLT CAUSTIC STOR TK E DISCH PUMP</v>
          </cell>
        </row>
        <row r="3232">
          <cell r="J3232" t="str">
            <v>23-1383</v>
          </cell>
          <cell r="K3232" t="str">
            <v>MEM-PRO-023-DIS-CAU-1383</v>
          </cell>
          <cell r="L3232" t="str">
            <v>MSS-MN PLT CAUS STOR TK SUP FLTR TO P1</v>
          </cell>
        </row>
        <row r="3233">
          <cell r="J3233" t="str">
            <v>23-4690</v>
          </cell>
          <cell r="K3233" t="str">
            <v>MEM-PRO-023-DIS-CAU-4690</v>
          </cell>
          <cell r="L3233" t="str">
            <v>P1/P3 CIP TNK CAU  ADDITIO MAG FLOW TUBE</v>
          </cell>
        </row>
        <row r="3234">
          <cell r="J3234" t="str">
            <v>23-5148</v>
          </cell>
          <cell r="K3234" t="str">
            <v>MEM-PRO-023-DIS-CAU-5148</v>
          </cell>
          <cell r="L3234" t="str">
            <v>MSS-E. NAOH TRANSFER PUMP</v>
          </cell>
        </row>
        <row r="3235">
          <cell r="J3235" t="str">
            <v>23-5149</v>
          </cell>
          <cell r="K3235" t="str">
            <v>MEM-PRO-023-DIS-CAU-5149</v>
          </cell>
          <cell r="L3235" t="str">
            <v>MSS-W. NAOH TRANSFER PUMP</v>
          </cell>
        </row>
        <row r="3236">
          <cell r="J3236" t="str">
            <v>23-5154</v>
          </cell>
          <cell r="K3236" t="str">
            <v>MEM-PRO-023-DIS-CAU-5154</v>
          </cell>
          <cell r="L3236" t="str">
            <v>MSS-MSP NAOH TRANSFER PUMP</v>
          </cell>
        </row>
        <row r="3237">
          <cell r="J3237" t="str">
            <v>23-5184</v>
          </cell>
          <cell r="K3237" t="str">
            <v>MEM-PRO-023-DIS-CAU-5184</v>
          </cell>
          <cell r="L3237" t="str">
            <v>MSS-W NAOH FEED PUMP</v>
          </cell>
        </row>
        <row r="3238">
          <cell r="J3238" t="str">
            <v>23-5189</v>
          </cell>
          <cell r="K3238" t="str">
            <v>MEM-PRO-023-DIS-CAU-5189</v>
          </cell>
          <cell r="L3238" t="str">
            <v>MSS-W NAOH FEED PUMP (STANDBY)</v>
          </cell>
        </row>
        <row r="3239">
          <cell r="J3239" t="str">
            <v>23-5158</v>
          </cell>
          <cell r="K3239" t="str">
            <v>MEM-PRO-023-DIS-HCL-5158</v>
          </cell>
          <cell r="L3239" t="str">
            <v>MSS-HCL TK'S FILTER #1 (STRAINER)</v>
          </cell>
        </row>
        <row r="3240">
          <cell r="J3240" t="str">
            <v>23-5159</v>
          </cell>
          <cell r="K3240" t="str">
            <v>MEM-PRO-023-DIS-HCL-5159</v>
          </cell>
          <cell r="L3240" t="str">
            <v>MSS-HCL TK'S FILTER #2 (STRAINER)</v>
          </cell>
        </row>
        <row r="3241">
          <cell r="J3241" t="str">
            <v>23-5200</v>
          </cell>
          <cell r="K3241" t="str">
            <v>MEM-PRO-023-DIS-HCL-5200</v>
          </cell>
          <cell r="L3241" t="str">
            <v>E. HCL TRANS PUMP FR TNK FARM TO PROCESS</v>
          </cell>
        </row>
        <row r="3242">
          <cell r="J3242" t="str">
            <v>23-5201</v>
          </cell>
          <cell r="K3242" t="str">
            <v>MEM-PRO-023-DIS-HCL-5201</v>
          </cell>
          <cell r="L3242" t="str">
            <v>HCI TRANS PUMP FR TANK FARM TO PROC UNIT</v>
          </cell>
        </row>
        <row r="3243">
          <cell r="J3243" t="str">
            <v>23-5203</v>
          </cell>
          <cell r="K3243" t="str">
            <v>MEM-PRO-023-DIS-HCL-5203</v>
          </cell>
          <cell r="L3243" t="str">
            <v>HCI TRANFER PUMP INLET BASKET STRAINER</v>
          </cell>
        </row>
        <row r="3244">
          <cell r="J3244" t="str">
            <v>23-5209</v>
          </cell>
          <cell r="K3244" t="str">
            <v>MEM-PRO-023-DIS-HCL-5209</v>
          </cell>
          <cell r="L3244" t="str">
            <v>S. PLANT W.W. NORTH HCL TRANSFER PUMP</v>
          </cell>
        </row>
        <row r="3245">
          <cell r="J3245" t="str">
            <v>23-7493</v>
          </cell>
          <cell r="K3245" t="str">
            <v>MEM-PRO-023-DIS-PHO-7493</v>
          </cell>
          <cell r="L3245" t="str">
            <v>MSS-PHOS ACID TO CALPR/SHOT TNK 3-WAY FV</v>
          </cell>
        </row>
        <row r="3246">
          <cell r="J3246" t="str">
            <v>23-945</v>
          </cell>
          <cell r="K3246" t="str">
            <v>MEM-PRO-023-STS-ALK-0945</v>
          </cell>
          <cell r="L3246" t="str">
            <v>SODIUM SULFITE STORAGE TANK</v>
          </cell>
        </row>
        <row r="3247">
          <cell r="J3247" t="str">
            <v>23-952</v>
          </cell>
          <cell r="K3247" t="str">
            <v>MEM-PRO-023-STS-ALK-0952</v>
          </cell>
          <cell r="L3247" t="str">
            <v>MSS-HCL SCRUBBER SUMP PUMP</v>
          </cell>
        </row>
        <row r="3248">
          <cell r="J3248" t="str">
            <v>23-3390</v>
          </cell>
          <cell r="K3248" t="str">
            <v>MEM-PRO-023-STS-ALK-3390</v>
          </cell>
          <cell r="L3248" t="str">
            <v>MS2P-ALKALI PUMP</v>
          </cell>
        </row>
        <row r="3249">
          <cell r="J3249" t="str">
            <v>23-5101</v>
          </cell>
          <cell r="K3249" t="str">
            <v>MEM-PRO-023-STS-ALK-5101</v>
          </cell>
          <cell r="L3249" t="str">
            <v>MSP-ALKALI TANK AGITATOR</v>
          </cell>
        </row>
        <row r="3250">
          <cell r="J3250" t="str">
            <v>23-5103</v>
          </cell>
          <cell r="K3250" t="str">
            <v>MEM-PRO-023-STS-ALK-5103</v>
          </cell>
          <cell r="L3250" t="str">
            <v>MSP-ALKALI STORAGE TANK</v>
          </cell>
        </row>
        <row r="3251">
          <cell r="J3251" t="str">
            <v>23-5113</v>
          </cell>
          <cell r="K3251" t="str">
            <v>MEM-PRO-023-STS-ALK-5113</v>
          </cell>
          <cell r="L3251" t="str">
            <v>MSP-ALKALI STORAGE TK AIR SUPPLY PCV</v>
          </cell>
        </row>
        <row r="3252">
          <cell r="J3252" t="str">
            <v>23-6401</v>
          </cell>
          <cell r="K3252" t="str">
            <v>MEM-PRO-023-STS-ALK-6401</v>
          </cell>
          <cell r="L3252" t="str">
            <v>MSP-ALKALI PRESSURE CONTROL VALVE</v>
          </cell>
        </row>
        <row r="3253">
          <cell r="J3253" t="str">
            <v>23-6001</v>
          </cell>
          <cell r="K3253" t="str">
            <v>MEM-PRO-023-STS-CAC-6001</v>
          </cell>
          <cell r="L3253" t="str">
            <v>MSS-CaCL2 STORAGE TANK (POLYMER #1)</v>
          </cell>
        </row>
        <row r="3254">
          <cell r="J3254" t="str">
            <v>23-966</v>
          </cell>
          <cell r="K3254" t="str">
            <v>MEM-PRO-023-STS-CAU-0966</v>
          </cell>
          <cell r="L3254" t="str">
            <v>MSS-CAUSTIC UNLOADING MOAT SUMP PUMP</v>
          </cell>
        </row>
        <row r="3255">
          <cell r="J3255" t="str">
            <v>23-967</v>
          </cell>
          <cell r="K3255" t="str">
            <v>MEM-PRO-023-STS-CAU-0967</v>
          </cell>
          <cell r="L3255" t="str">
            <v>MSS-S CHEMICAL UNLOADING MOAT SUMP PUMP</v>
          </cell>
        </row>
        <row r="3256">
          <cell r="J3256" t="str">
            <v>23-970</v>
          </cell>
          <cell r="K3256" t="str">
            <v>MEM-PRO-023-STS-CAU-0970</v>
          </cell>
          <cell r="L3256" t="str">
            <v>MSS-CHEMICAL UNLOADING CAUSTIC PUMP</v>
          </cell>
        </row>
        <row r="3257">
          <cell r="J3257" t="str">
            <v>23-993</v>
          </cell>
          <cell r="K3257" t="str">
            <v>MEM-PRO-023-STS-CAU-0993</v>
          </cell>
          <cell r="L3257" t="str">
            <v>TRACK THREE CAUSTIC MOAT</v>
          </cell>
        </row>
        <row r="3258">
          <cell r="J3258" t="str">
            <v>23-1031</v>
          </cell>
          <cell r="K3258" t="str">
            <v>MEM-PRO-023-STS-CAU-1031</v>
          </cell>
          <cell r="L3258" t="str">
            <v>MSS-CHEM STOR TK MOAT W SUMP PUMP</v>
          </cell>
        </row>
        <row r="3259">
          <cell r="J3259" t="str">
            <v>23-1099</v>
          </cell>
          <cell r="K3259" t="str">
            <v>MEM-PRO-023-STS-CAU-1099</v>
          </cell>
          <cell r="L3259" t="str">
            <v>MSS-CHEM TANK FARM MOAT</v>
          </cell>
        </row>
        <row r="3260">
          <cell r="J3260" t="str">
            <v>23-5140</v>
          </cell>
          <cell r="K3260" t="str">
            <v>MEM-PRO-023-STS-CAU-5140</v>
          </cell>
          <cell r="L3260" t="str">
            <v>MSS-NaOH STORAGE TANK</v>
          </cell>
        </row>
        <row r="3261">
          <cell r="J3261" t="str">
            <v>23-9</v>
          </cell>
          <cell r="K3261" t="str">
            <v>MEM-PRO-023-STS-DSL-0009</v>
          </cell>
          <cell r="L3261" t="str">
            <v>DIESEL TANK 500 GAL. STORAGE TANK</v>
          </cell>
        </row>
        <row r="3262">
          <cell r="J3262" t="str">
            <v>23-10</v>
          </cell>
          <cell r="K3262" t="str">
            <v>MEM-PRO-023-STS-HCL-0010</v>
          </cell>
          <cell r="L3262" t="str">
            <v>USED OIL STORAGE TANK</v>
          </cell>
        </row>
        <row r="3263">
          <cell r="J3263" t="str">
            <v>23-910</v>
          </cell>
          <cell r="K3263" t="str">
            <v>MEM-PRO-023-STS-HCL-0910</v>
          </cell>
          <cell r="L3263" t="str">
            <v>MSS-E. HCL STORAGE TANK</v>
          </cell>
        </row>
        <row r="3264">
          <cell r="J3264" t="str">
            <v>23-954</v>
          </cell>
          <cell r="K3264" t="str">
            <v>MEM-PRO-023-STS-HCL-0954</v>
          </cell>
          <cell r="L3264" t="str">
            <v>MSS-HCL UNLOADING PUMP</v>
          </cell>
        </row>
        <row r="3265">
          <cell r="J3265" t="str">
            <v>23-971</v>
          </cell>
          <cell r="K3265" t="str">
            <v>MEM-PRO-023-STS-HCL-0971</v>
          </cell>
          <cell r="L3265" t="str">
            <v>MSS-CHEM UNLOAD PHOS ACID PUMP</v>
          </cell>
        </row>
        <row r="3266">
          <cell r="J3266" t="str">
            <v>23-974</v>
          </cell>
          <cell r="K3266" t="str">
            <v>MEM-PRO-023-STS-HCL-0974</v>
          </cell>
          <cell r="L3266" t="str">
            <v>MSS-ALKALI/BLEND UNLOADING PUMP</v>
          </cell>
        </row>
        <row r="3267">
          <cell r="J3267" t="str">
            <v>23-991</v>
          </cell>
          <cell r="K3267" t="str">
            <v>MEM-PRO-023-STS-HCL-0991</v>
          </cell>
          <cell r="L3267" t="str">
            <v>HCL SCRUBBER MOAT</v>
          </cell>
        </row>
        <row r="3268">
          <cell r="J3268" t="str">
            <v>23-994</v>
          </cell>
          <cell r="K3268" t="str">
            <v>MEM-PRO-023-STS-HCL-0994</v>
          </cell>
          <cell r="L3268" t="str">
            <v>TRACK FOUR MOAT</v>
          </cell>
        </row>
        <row r="3269">
          <cell r="J3269" t="str">
            <v>23-1029</v>
          </cell>
          <cell r="K3269" t="str">
            <v>MEM-PRO-023-STS-HCL-1029</v>
          </cell>
          <cell r="L3269" t="str">
            <v>MSS-CHEM STOR TK MOAT N SUMP PUMP</v>
          </cell>
        </row>
        <row r="3270">
          <cell r="J3270" t="str">
            <v>23-1030</v>
          </cell>
          <cell r="K3270" t="str">
            <v>MEM-PRO-023-STS-HCL-1030</v>
          </cell>
          <cell r="L3270" t="str">
            <v>MSS-CHEM STOR TK MOAT E SUMP PUMP</v>
          </cell>
        </row>
        <row r="3271">
          <cell r="J3271" t="str">
            <v>23-5123</v>
          </cell>
          <cell r="K3271" t="str">
            <v>MEM-PRO-023-STS-HCL-5123</v>
          </cell>
          <cell r="L3271" t="str">
            <v>MSS-HCL PUMP</v>
          </cell>
        </row>
        <row r="3272">
          <cell r="J3272" t="str">
            <v>23-5124</v>
          </cell>
          <cell r="K3272" t="str">
            <v>MEM-PRO-023-STS-HCL-5124</v>
          </cell>
          <cell r="L3272" t="str">
            <v>MSS-HCL STANDBY PUMP</v>
          </cell>
        </row>
        <row r="3273">
          <cell r="J3273" t="str">
            <v>23-5161</v>
          </cell>
          <cell r="K3273" t="str">
            <v>MEM-PRO-023-STS-HCL-5161</v>
          </cell>
          <cell r="L3273" t="str">
            <v>MSS-W. HCL STORAGE TANK 30000gal FRP</v>
          </cell>
        </row>
        <row r="3274">
          <cell r="J3274" t="str">
            <v>23-5210</v>
          </cell>
          <cell r="K3274" t="str">
            <v>MEM-PRO-023-STS-HCL-5210</v>
          </cell>
          <cell r="L3274" t="str">
            <v>HCI SCRUBBER</v>
          </cell>
        </row>
        <row r="3275">
          <cell r="J3275" t="str">
            <v>23-5215</v>
          </cell>
          <cell r="K3275" t="str">
            <v>MEM-PRO-023-STS-HCL-5215</v>
          </cell>
          <cell r="L3275" t="str">
            <v>HCI SCRUBBER RECIRCULATION PUMP</v>
          </cell>
        </row>
        <row r="3276">
          <cell r="J3276" t="str">
            <v>23-5639</v>
          </cell>
          <cell r="K3276" t="str">
            <v>MEM-PRO-023-STS-HCL-5639</v>
          </cell>
          <cell r="L3276" t="str">
            <v>MSS-HCL PIPING</v>
          </cell>
        </row>
        <row r="3277">
          <cell r="J3277" t="str">
            <v>23-4719</v>
          </cell>
          <cell r="K3277" t="str">
            <v>MEM-PRO-023-STS-LIM-4719</v>
          </cell>
          <cell r="L3277" t="str">
            <v>LIME BIN HIGH LEVEL ALARM BEACON @TR.UNL</v>
          </cell>
        </row>
        <row r="3278">
          <cell r="J3278" t="str">
            <v>23-10</v>
          </cell>
          <cell r="K3278" t="str">
            <v>MEM-PRO-023-STS-OIL-010</v>
          </cell>
          <cell r="L3278" t="str">
            <v xml:space="preserve"> USED OIL STORAGE TANK</v>
          </cell>
        </row>
        <row r="3279">
          <cell r="J3279" t="str">
            <v>23-1351</v>
          </cell>
          <cell r="K3279" t="str">
            <v>MEM-PRO-023-STS-PHO-1351</v>
          </cell>
          <cell r="L3279" t="str">
            <v>MSS-PHOS ACID STORAGE TANK (TANK FARM)</v>
          </cell>
        </row>
        <row r="3280">
          <cell r="J3280" t="str">
            <v>23-5122</v>
          </cell>
          <cell r="K3280" t="str">
            <v>MEM-PRO-023-STS-PHO-5122</v>
          </cell>
          <cell r="L3280" t="str">
            <v>MSS-PHOS ACID STOR TK X-FER PUMP</v>
          </cell>
        </row>
        <row r="3281">
          <cell r="J3281" t="str">
            <v>23-5120</v>
          </cell>
          <cell r="K3281" t="str">
            <v>MEM-PRO-023-STS-SUL-5120</v>
          </cell>
          <cell r="L3281" t="str">
            <v>MSS-MSP/MS2P SULFITE SUPPLY PUMP</v>
          </cell>
        </row>
        <row r="3282">
          <cell r="J3282" t="str">
            <v>23-5680</v>
          </cell>
          <cell r="K3282" t="str">
            <v>MEM-PRO-023-STS-SUL-5680</v>
          </cell>
          <cell r="L3282" t="str">
            <v>MSS-ALKALI/BLEND STORAGE TANK</v>
          </cell>
        </row>
        <row r="3283">
          <cell r="J3283" t="str">
            <v>23-5177</v>
          </cell>
          <cell r="K3283" t="str">
            <v>MEM-PRO-023-UTL-STM-5177</v>
          </cell>
          <cell r="L3283" t="str">
            <v>MSS-RAIL UNLOADING STEAM PRESS REG</v>
          </cell>
        </row>
        <row r="3284">
          <cell r="J3284" t="str">
            <v>24-5659</v>
          </cell>
          <cell r="K3284" t="str">
            <v>MEM-PRO-024-UTL-WE1-5659</v>
          </cell>
          <cell r="L3284" t="str">
            <v>MSS-WELL PUMP #1 (SOUTHEAST)</v>
          </cell>
        </row>
        <row r="3285">
          <cell r="J3285" t="str">
            <v>24-5650</v>
          </cell>
          <cell r="K3285" t="str">
            <v>MEM-PRO-024-UTL-WE2-5650</v>
          </cell>
          <cell r="L3285" t="str">
            <v>MSS-WELL PUMP #2 (SOUTHEAST)</v>
          </cell>
        </row>
        <row r="3286">
          <cell r="J3286" t="str">
            <v>24-5651</v>
          </cell>
          <cell r="K3286" t="str">
            <v>MEM-PRO-024-UTL-WE3-5651</v>
          </cell>
          <cell r="L3286" t="str">
            <v>MSS-WELL PUMP #3 (CENTER EAST)</v>
          </cell>
        </row>
        <row r="3287">
          <cell r="J3287" t="str">
            <v>24-5652</v>
          </cell>
          <cell r="K3287" t="str">
            <v>MEM-PRO-024-UTL-WE4-5652</v>
          </cell>
          <cell r="L3287" t="str">
            <v>MSS-WELL PUMP #4 (EXISTING) (COOLING TOW</v>
          </cell>
        </row>
        <row r="3288">
          <cell r="J3288" t="str">
            <v>24-5658</v>
          </cell>
          <cell r="K3288" t="str">
            <v>MEM-PRO-024-UTL-WE5-5658</v>
          </cell>
          <cell r="L3288" t="str">
            <v>MSS-WELL PUMP #5 (PARKING LOT)</v>
          </cell>
        </row>
        <row r="3289">
          <cell r="J3289" t="str">
            <v>24-5653</v>
          </cell>
          <cell r="K3289" t="str">
            <v>MEM-PRO-024-UTL-WE6-5653</v>
          </cell>
          <cell r="L3289" t="str">
            <v>MSS-WELL PUMP #6 (EXISTING) (NORTHWEST)</v>
          </cell>
        </row>
        <row r="3290">
          <cell r="J3290" t="str">
            <v>24-5654</v>
          </cell>
          <cell r="K3290" t="str">
            <v>MEM-PRO-024-UTL-WE7-5654</v>
          </cell>
          <cell r="L3290" t="str">
            <v>MSS-WELL PUMP #7 (EXISTING) (CENTER WEST</v>
          </cell>
        </row>
        <row r="3291">
          <cell r="J3291" t="str">
            <v>24-5655</v>
          </cell>
          <cell r="K3291" t="str">
            <v>MEM-PRO-024-UTL-WE8-5655</v>
          </cell>
          <cell r="L3291" t="str">
            <v>MSS-WELL PUMP #8 (EXISTING) (SOUTHWEST)</v>
          </cell>
        </row>
        <row r="3292">
          <cell r="J3292" t="str">
            <v>25-8500</v>
          </cell>
          <cell r="K3292" t="str">
            <v>MEM-PRO-025-BLD-PPA-8500</v>
          </cell>
          <cell r="L3292" t="str">
            <v>BOILER ROOM GAS MONITOR, 8500-01</v>
          </cell>
        </row>
        <row r="3293">
          <cell r="J3293" t="str">
            <v>25-101</v>
          </cell>
          <cell r="K3293" t="str">
            <v>MEM-PRO-025-UTL-1BL-0101</v>
          </cell>
          <cell r="L3293" t="str">
            <v>MSS-#1 BOILER ISOLATION POINTS</v>
          </cell>
        </row>
        <row r="3294">
          <cell r="J3294" t="str">
            <v>25-156</v>
          </cell>
          <cell r="K3294" t="str">
            <v>MEM-PRO-025-UTL-1BL-0156</v>
          </cell>
          <cell r="L3294" t="str">
            <v>MSS-#1 BOILER SYSTEM</v>
          </cell>
        </row>
        <row r="3295">
          <cell r="J3295" t="str">
            <v>25-4231</v>
          </cell>
          <cell r="K3295" t="str">
            <v>MEM-PRO-025-UTL-1BL-4231</v>
          </cell>
          <cell r="L3295" t="str">
            <v>MSS-#1 BOILER BLOWDOWN FLASH VESSEL</v>
          </cell>
        </row>
        <row r="3296">
          <cell r="J3296" t="str">
            <v>25-4275</v>
          </cell>
          <cell r="K3296" t="str">
            <v>MEM-PRO-025-UTL-1BL-4275</v>
          </cell>
          <cell r="L3296" t="str">
            <v>MSS-#1 BOILER</v>
          </cell>
        </row>
        <row r="3297">
          <cell r="J3297" t="str">
            <v>25-8597</v>
          </cell>
          <cell r="K3297" t="str">
            <v>MEM-PRO-025-UTL-3BL-8597</v>
          </cell>
          <cell r="L3297" t="str">
            <v>MSS-#3 BOILER STEAM FLOW METER</v>
          </cell>
        </row>
        <row r="3298">
          <cell r="J3298" t="str">
            <v>25-8685</v>
          </cell>
          <cell r="K3298" t="str">
            <v>MEM-PRO-025-UTL-3BL-8685</v>
          </cell>
          <cell r="L3298" t="str">
            <v>#3 BOILER SYSTEM</v>
          </cell>
        </row>
        <row r="3299">
          <cell r="J3299" t="str">
            <v>25-4272</v>
          </cell>
          <cell r="K3299" t="str">
            <v>MEM-PRO-025-UTL-4BL-4272</v>
          </cell>
          <cell r="L3299" t="str">
            <v>MSS-#4 BOILER</v>
          </cell>
        </row>
        <row r="3300">
          <cell r="J3300" t="str">
            <v>25-8598</v>
          </cell>
          <cell r="K3300" t="str">
            <v>MEM-PRO-025-UTL-4BL-8598</v>
          </cell>
          <cell r="L3300" t="str">
            <v>MSS-#4 BOILER STACK TEMP BEFORE ECON RTD</v>
          </cell>
        </row>
        <row r="3301">
          <cell r="J3301" t="str">
            <v>25-8599</v>
          </cell>
          <cell r="K3301" t="str">
            <v>MEM-PRO-025-UTL-4BL-8599</v>
          </cell>
          <cell r="L3301" t="str">
            <v>MSS #4 BOILER STACK TEMP AFTER ECON RTD</v>
          </cell>
        </row>
        <row r="3302">
          <cell r="J3302" t="str">
            <v>25-8650</v>
          </cell>
          <cell r="K3302" t="str">
            <v>MEM-PRO-025-UTL-4BL-8650</v>
          </cell>
          <cell r="L3302" t="str">
            <v>MSS-#4 BOILER SYSTEM</v>
          </cell>
        </row>
        <row r="3303">
          <cell r="J3303" t="str">
            <v>25-6600</v>
          </cell>
          <cell r="K3303" t="str">
            <v>MEM-PRO-025-UTL-BGS-6600</v>
          </cell>
          <cell r="L3303" t="str">
            <v>MSS LFG INLET SEPARATOR TANK</v>
          </cell>
        </row>
        <row r="3304">
          <cell r="J3304" t="str">
            <v>25-6603</v>
          </cell>
          <cell r="K3304" t="str">
            <v>MEM-PRO-025-UTL-BGS-6603</v>
          </cell>
          <cell r="L3304" t="str">
            <v>MSS RDF GAS OXYGEN CONTENT (ANALYZER)</v>
          </cell>
        </row>
        <row r="3305">
          <cell r="J3305" t="str">
            <v>25-6604</v>
          </cell>
          <cell r="K3305" t="str">
            <v>MEM-PRO-025-UTL-BGS-6604</v>
          </cell>
          <cell r="L3305" t="str">
            <v>MSS WOBBE BTU ANALYZER BTU VALUE TRANSM</v>
          </cell>
        </row>
        <row r="3306">
          <cell r="J3306" t="str">
            <v>25-6605</v>
          </cell>
          <cell r="K3306" t="str">
            <v>MEM-PRO-025-UTL-BGS-6605</v>
          </cell>
          <cell r="L3306" t="str">
            <v>MSS-RDF GAS FLOW COMPUTER</v>
          </cell>
        </row>
        <row r="3307">
          <cell r="J3307" t="str">
            <v>25-6638</v>
          </cell>
          <cell r="K3307" t="str">
            <v>MEM-PRO-025-UTL-BGS-6638</v>
          </cell>
          <cell r="L3307" t="str">
            <v>MSS VALVE, ON/OFF RDF GAS BLOCK VLV</v>
          </cell>
        </row>
        <row r="3308">
          <cell r="J3308" t="str">
            <v>25-4281</v>
          </cell>
          <cell r="K3308" t="str">
            <v>MEM-PRO-025-UTL-CHR-4281</v>
          </cell>
          <cell r="L3308" t="str">
            <v>MSS-BLOWDOWN FLASH VESSEL FLOW VALVE</v>
          </cell>
        </row>
        <row r="3309">
          <cell r="J3309" t="str">
            <v>25-8681</v>
          </cell>
          <cell r="K3309" t="str">
            <v>MEM-PRO-025-UTL-CHR-8681</v>
          </cell>
          <cell r="L3309" t="str">
            <v>MSS-#4 BOILER BLOWDOWN FLASH VESSEL</v>
          </cell>
        </row>
        <row r="3310">
          <cell r="J3310" t="str">
            <v>25-4226</v>
          </cell>
          <cell r="K3310" t="str">
            <v>MEM-PRO-025-UTL-NDR-4226</v>
          </cell>
          <cell r="L3310" t="str">
            <v>N. DEARATOR TK SYSTEM</v>
          </cell>
        </row>
        <row r="3311">
          <cell r="J3311" t="str">
            <v>25-4277</v>
          </cell>
          <cell r="K3311" t="str">
            <v>MEM-PRO-025-UTL-NDR-4277</v>
          </cell>
          <cell r="L3311" t="str">
            <v>MSS-NE BFW  PUMP</v>
          </cell>
        </row>
        <row r="3312">
          <cell r="J3312" t="str">
            <v>25-4278</v>
          </cell>
          <cell r="K3312" t="str">
            <v>MEM-PRO-025-UTL-NDR-4278</v>
          </cell>
          <cell r="L3312" t="str">
            <v>MSS-C BFW  PUMP</v>
          </cell>
        </row>
        <row r="3313">
          <cell r="J3313" t="str">
            <v>25-4280</v>
          </cell>
          <cell r="K3313" t="str">
            <v>MEM-PRO-025-UTL-NDR-4280</v>
          </cell>
          <cell r="L3313" t="str">
            <v>MSS-NW BFW PUMP</v>
          </cell>
        </row>
        <row r="3314">
          <cell r="J3314" t="str">
            <v>25-1001</v>
          </cell>
          <cell r="K3314" t="str">
            <v>MEM-PRO-025-UTL-NGS-1001</v>
          </cell>
          <cell r="L3314" t="str">
            <v>SHARED GENERAL PLANT NATURAL GAS LINES</v>
          </cell>
        </row>
        <row r="3315">
          <cell r="J3315" t="str">
            <v>25-1002</v>
          </cell>
          <cell r="K3315" t="str">
            <v>MEM-PRO-025-UTL-NGS-1002</v>
          </cell>
          <cell r="L3315" t="str">
            <v>SHARED GENERAL PLANT LFG GAS LINES</v>
          </cell>
        </row>
        <row r="3316">
          <cell r="J3316" t="str">
            <v>25-4299</v>
          </cell>
          <cell r="K3316" t="str">
            <v>MEM-PRO-025-UTL-PWS-4299</v>
          </cell>
          <cell r="L3316" t="str">
            <v>#1 BOILER FEEDWATER PIPING</v>
          </cell>
        </row>
        <row r="3317">
          <cell r="J3317" t="str">
            <v>25-6551</v>
          </cell>
          <cell r="K3317" t="str">
            <v>MEM-PRO-025-UTL-PWS-6551</v>
          </cell>
          <cell r="L3317" t="str">
            <v>WELL WATER TO BOILER ROOM - FLOW ELEMENT</v>
          </cell>
        </row>
        <row r="3318">
          <cell r="J3318" t="str">
            <v>25-1</v>
          </cell>
          <cell r="K3318" t="str">
            <v>MEM-PRO-025-UTL-RBL-0001</v>
          </cell>
          <cell r="L3318" t="str">
            <v>#2 BOILER SYSTEM</v>
          </cell>
        </row>
        <row r="3319">
          <cell r="J3319" t="str">
            <v>25-101</v>
          </cell>
          <cell r="K3319" t="str">
            <v>MEM-PRO-025-UTL-RBL-0101</v>
          </cell>
          <cell r="L3319" t="str">
            <v>MSS-#2 BOILER ISOLATION POINTS</v>
          </cell>
        </row>
        <row r="3320">
          <cell r="J3320" t="str">
            <v>25-8853</v>
          </cell>
          <cell r="K3320" t="str">
            <v>MEM-PRO-025-UTL-STM-8853</v>
          </cell>
          <cell r="L3320" t="str">
            <v>MAIN PLANT STEAM HEADER FLOW TRANSMITTER</v>
          </cell>
        </row>
        <row r="3321">
          <cell r="J3321" t="str">
            <v>25-4229</v>
          </cell>
          <cell r="K3321" t="str">
            <v>MEM-PRO-025-UTL-WTR-4229</v>
          </cell>
          <cell r="L3321" t="str">
            <v>WATER SOFTENER SYSTEM</v>
          </cell>
        </row>
        <row r="3322">
          <cell r="J3322" t="str">
            <v>25-4271</v>
          </cell>
          <cell r="K3322" t="str">
            <v>MEM-PRO-025-UTL-WTR-4271</v>
          </cell>
          <cell r="L3322" t="str">
            <v>MSS-WATER SOFTENER BRINE TANK AGITATOR</v>
          </cell>
        </row>
        <row r="3323">
          <cell r="J3323" t="str">
            <v>25-4279</v>
          </cell>
          <cell r="K3323" t="str">
            <v>MEM-PRO-025-UTL-WTR-4279</v>
          </cell>
          <cell r="L3323" t="str">
            <v>MSS-#1 BOILER WATER SOFTENER</v>
          </cell>
        </row>
        <row r="3324">
          <cell r="J3324" t="str">
            <v>25-6560</v>
          </cell>
          <cell r="K3324" t="str">
            <v>MEM-PRO-025-UTL-WTR-6560</v>
          </cell>
          <cell r="L3324" t="str">
            <v>MSS-SULFITE (OXYGEN SCAVENER) TANK</v>
          </cell>
        </row>
        <row r="3325">
          <cell r="J3325" t="str">
            <v>25-6563</v>
          </cell>
          <cell r="K3325" t="str">
            <v>MEM-PRO-025-UTL-WTR-6563</v>
          </cell>
          <cell r="L3325" t="str">
            <v>MSS-BOILER TREATMENT CHEMICAL TANK</v>
          </cell>
        </row>
        <row r="3326">
          <cell r="J3326" t="str">
            <v>25-6566</v>
          </cell>
          <cell r="K3326" t="str">
            <v>MEM-PRO-025-UTL-WTR-6566</v>
          </cell>
          <cell r="L3326" t="str">
            <v>MSS-PURINA BLEND TANK</v>
          </cell>
        </row>
        <row r="3327">
          <cell r="J3327" t="str">
            <v>25-6572</v>
          </cell>
          <cell r="K3327" t="str">
            <v>MEM-PRO-025-UTL-WTR-6572</v>
          </cell>
          <cell r="L3327" t="str">
            <v>MSS-BLR CONTROL RM BRINE TK (SOFTENER)</v>
          </cell>
        </row>
        <row r="3328">
          <cell r="J3328" t="str">
            <v>25-8601</v>
          </cell>
          <cell r="K3328" t="str">
            <v>MEM-PRO-025-UTL-WTR-8601</v>
          </cell>
          <cell r="L3328" t="str">
            <v>MSS-FEED WATER SOFTNER #1</v>
          </cell>
        </row>
        <row r="3329">
          <cell r="J3329" t="str">
            <v>25-8602</v>
          </cell>
          <cell r="K3329" t="str">
            <v>MEM-PRO-025-UTL-WTR-8602</v>
          </cell>
          <cell r="L3329" t="str">
            <v>MSS-CTR FEEDWTR SOFTENER 2</v>
          </cell>
        </row>
        <row r="3330">
          <cell r="J3330" t="str">
            <v>25-8603</v>
          </cell>
          <cell r="K3330" t="str">
            <v>MEM-PRO-025-UTL-WTR-8603</v>
          </cell>
          <cell r="L3330" t="str">
            <v>MSS-FEED WATER SOFTNER #3</v>
          </cell>
        </row>
        <row r="3331">
          <cell r="J3331" t="str">
            <v>25-8606</v>
          </cell>
          <cell r="K3331" t="str">
            <v>MEM-PRO-025-UTL-WTR-8606</v>
          </cell>
          <cell r="L3331" t="str">
            <v>MSS-#4 FD WTR SOFT #3 BR TK AGITATOR SW</v>
          </cell>
        </row>
        <row r="3332">
          <cell r="J3332" t="str">
            <v>26-9219</v>
          </cell>
          <cell r="K3332" t="str">
            <v>MEM-PRO-026-BLD-NSP-9219</v>
          </cell>
          <cell r="L3332" t="str">
            <v>N. PLANT W.W. TOC ANALYZERr</v>
          </cell>
        </row>
        <row r="3333">
          <cell r="J3333" t="str">
            <v>26-5700</v>
          </cell>
          <cell r="K3333" t="str">
            <v>MEM-PRO-026-BLD-SSP-5700</v>
          </cell>
          <cell r="L3333" t="str">
            <v>S. PLANT W.W. SAMPLE PUMP</v>
          </cell>
        </row>
        <row r="3334">
          <cell r="J3334" t="str">
            <v>26-6006</v>
          </cell>
          <cell r="K3334" t="str">
            <v>MEM-PRO-026-STS-ECS-6006</v>
          </cell>
          <cell r="L3334" t="str">
            <v>MSS-EXCESS CIP TANK (POLYMER #6)</v>
          </cell>
        </row>
        <row r="3335">
          <cell r="J3335" t="str">
            <v>26-6007</v>
          </cell>
          <cell r="K3335" t="str">
            <v>MEM-PRO-026-STS-ECS-6007</v>
          </cell>
          <cell r="L3335" t="str">
            <v>MSS-EXCESS CIP TANK (POLYMER #7)</v>
          </cell>
        </row>
        <row r="3336">
          <cell r="J3336" t="str">
            <v>26-6008</v>
          </cell>
          <cell r="K3336" t="str">
            <v>MEM-PRO-026-STS-ECS-6008</v>
          </cell>
          <cell r="L3336" t="str">
            <v>MSS-EXCESS CIP TANK (POLYMER #8)</v>
          </cell>
        </row>
        <row r="3337">
          <cell r="J3337" t="str">
            <v>26-6009</v>
          </cell>
          <cell r="K3337" t="str">
            <v>MEM-PRO-026-STS-ECS-6009</v>
          </cell>
          <cell r="L3337" t="str">
            <v>MSS-EXCESS CIP TANK (POLYMER #9)</v>
          </cell>
        </row>
        <row r="3338">
          <cell r="J3338" t="str">
            <v>26-2714</v>
          </cell>
          <cell r="K3338" t="str">
            <v>MEM-PRO-026-STS-NES-2714</v>
          </cell>
          <cell r="L3338" t="str">
            <v>MS2P-LIME SCREW CONVEYOR</v>
          </cell>
        </row>
        <row r="3339">
          <cell r="J3339" t="str">
            <v>26-2719</v>
          </cell>
          <cell r="K3339" t="str">
            <v>MEM-PRO-026-STS-NES-2719</v>
          </cell>
          <cell r="L3339" t="str">
            <v>MS2P-LIME SLURRY TANK AGITATOR</v>
          </cell>
        </row>
        <row r="3340">
          <cell r="J3340" t="str">
            <v>26-2720</v>
          </cell>
          <cell r="K3340" t="str">
            <v>MEM-PRO-026-STS-NES-2720</v>
          </cell>
          <cell r="L3340" t="str">
            <v>MS2P-LIME SLURRY TANK</v>
          </cell>
        </row>
        <row r="3341">
          <cell r="J3341" t="str">
            <v>26-2725</v>
          </cell>
          <cell r="K3341" t="str">
            <v>MEM-PRO-026-STS-NES-2725</v>
          </cell>
          <cell r="L3341" t="str">
            <v>MS2P-SEWER LIME SLURRY PUMP</v>
          </cell>
        </row>
        <row r="3342">
          <cell r="J3342" t="str">
            <v>26-2728</v>
          </cell>
          <cell r="K3342" t="str">
            <v>MEM-PRO-026-STS-NES-2728</v>
          </cell>
          <cell r="L3342" t="str">
            <v>LIME SLURRY RECIRC/FLOOR DRAIN 3-WAY FV</v>
          </cell>
        </row>
        <row r="3343">
          <cell r="J3343" t="str">
            <v>26-2730</v>
          </cell>
          <cell r="K3343" t="str">
            <v>MEM-PRO-026-STS-NES-2730</v>
          </cell>
          <cell r="L3343" t="str">
            <v>MSS-LIME SLURRY TO SOUTH SEWER PIT FCV</v>
          </cell>
        </row>
        <row r="3344">
          <cell r="J3344" t="str">
            <v>26-3001</v>
          </cell>
          <cell r="K3344" t="str">
            <v>MEM-PRO-026-STS-NES-3001</v>
          </cell>
          <cell r="L3344" t="str">
            <v>MS2P-LIME FEEDER VENT FILTER</v>
          </cell>
        </row>
        <row r="3345">
          <cell r="J3345" t="str">
            <v>26-3002</v>
          </cell>
          <cell r="K3345" t="str">
            <v>MEM-PRO-026-STS-NES-3002</v>
          </cell>
          <cell r="L3345" t="str">
            <v>MSS-LIME FEEDER ASPIRATION FAN</v>
          </cell>
        </row>
        <row r="3346">
          <cell r="J3346" t="str">
            <v>26-3084</v>
          </cell>
          <cell r="K3346" t="str">
            <v>MEM-PRO-026-STS-NES-3084</v>
          </cell>
          <cell r="L3346" t="str">
            <v>MS2P-FLAKE LIME LUMP BREAKER</v>
          </cell>
        </row>
        <row r="3347">
          <cell r="J3347" t="str">
            <v>26-3094</v>
          </cell>
          <cell r="K3347" t="str">
            <v>MEM-PRO-026-STS-NES-3094</v>
          </cell>
          <cell r="L3347" t="str">
            <v>MS2P-LIME BIN</v>
          </cell>
        </row>
        <row r="3348">
          <cell r="J3348" t="str">
            <v>26-3097</v>
          </cell>
          <cell r="K3348" t="str">
            <v>MEM-PRO-026-STS-NES-3097</v>
          </cell>
          <cell r="L3348" t="str">
            <v>MS2P-LIME BIN LIVE BOTTOM</v>
          </cell>
        </row>
        <row r="3349">
          <cell r="J3349" t="str">
            <v>26-3099</v>
          </cell>
          <cell r="K3349" t="str">
            <v>MEM-PRO-026-STS-NES-3099</v>
          </cell>
          <cell r="L3349" t="str">
            <v>MS2P-LIME FEEDER</v>
          </cell>
        </row>
        <row r="3350">
          <cell r="J3350" t="str">
            <v>26-3100</v>
          </cell>
          <cell r="K3350" t="str">
            <v>MEM-PRO-026-STS-NES-3100</v>
          </cell>
          <cell r="L3350" t="str">
            <v>MSS-LIME BIN ASP FAN</v>
          </cell>
        </row>
        <row r="3351">
          <cell r="J3351" t="str">
            <v>26-5604</v>
          </cell>
          <cell r="K3351" t="str">
            <v>MEM-PRO-026-STS-NES-5604</v>
          </cell>
          <cell r="L3351" t="str">
            <v>MSS-WASTE WATER NEUTRALIZATION PUMP</v>
          </cell>
        </row>
        <row r="3352">
          <cell r="J3352" t="str">
            <v>26-5605</v>
          </cell>
          <cell r="K3352" t="str">
            <v>MEM-PRO-026-STS-NES-5605</v>
          </cell>
          <cell r="L3352" t="str">
            <v>MSS-WASTE WATER NEUTRALIZATION PUMP</v>
          </cell>
        </row>
        <row r="3353">
          <cell r="J3353" t="str">
            <v>26-5617</v>
          </cell>
          <cell r="K3353" t="str">
            <v>MEM-PRO-026-STS-NES-5617</v>
          </cell>
          <cell r="L3353" t="str">
            <v>MSS-WASTE WTR FINAL NEUTRALIZ AGITATOR</v>
          </cell>
        </row>
        <row r="3354">
          <cell r="J3354" t="str">
            <v>26-5620</v>
          </cell>
          <cell r="K3354" t="str">
            <v>MEM-PRO-026-STS-NES-5620</v>
          </cell>
          <cell r="L3354" t="str">
            <v>MSS-WASTE WATER NEUTRALIZATION PIT</v>
          </cell>
        </row>
        <row r="3355">
          <cell r="J3355" t="str">
            <v>26-8605</v>
          </cell>
          <cell r="K3355" t="str">
            <v>MEM-PRO-026-STS-NES-8605</v>
          </cell>
          <cell r="L3355" t="str">
            <v>MSS-WASTE WTR FINAL NEUTRALIZATION TANKM</v>
          </cell>
        </row>
        <row r="3356">
          <cell r="J3356" t="str">
            <v>26-9215</v>
          </cell>
          <cell r="K3356" t="str">
            <v>MEM-PRO-026-STS-NES-9215</v>
          </cell>
          <cell r="L3356" t="str">
            <v>MSS-CITY SEWER PIT RECIRC PUMP</v>
          </cell>
        </row>
        <row r="3357">
          <cell r="J3357" t="str">
            <v>26-9216</v>
          </cell>
          <cell r="K3357" t="str">
            <v>MEM-PRO-026-STS-NES-9216</v>
          </cell>
          <cell r="L3357" t="str">
            <v>MSS-MN PLT SEWER PIT RECIRC PUMP</v>
          </cell>
        </row>
        <row r="3358">
          <cell r="J3358" t="str">
            <v>26-9221</v>
          </cell>
          <cell r="K3358" t="str">
            <v>MEM-PRO-026-STS-NES-9221</v>
          </cell>
          <cell r="L3358" t="str">
            <v>N. PLANT W.W. SAMPLE PUMP</v>
          </cell>
        </row>
        <row r="3359">
          <cell r="J3359" t="str">
            <v>26-9225</v>
          </cell>
          <cell r="K3359" t="str">
            <v>MEM-PRO-026-STS-NES-9225</v>
          </cell>
          <cell r="L3359" t="str">
            <v>N. PLANT W.W. CAUSTIC FLOW TRANSMITTER</v>
          </cell>
        </row>
        <row r="3360">
          <cell r="J3360" t="str">
            <v>26-9226</v>
          </cell>
          <cell r="K3360" t="str">
            <v>MEM-PRO-026-STS-NES-9226</v>
          </cell>
          <cell r="L3360" t="str">
            <v>N. PLANT W.W. CAUSTIC FLOW CONTROL VLV</v>
          </cell>
        </row>
        <row r="3361">
          <cell r="J3361" t="str">
            <v>26-9227</v>
          </cell>
          <cell r="K3361" t="str">
            <v>MEM-PRO-026-STS-NES-9227</v>
          </cell>
          <cell r="L3361" t="str">
            <v>N. PLANT W.W. HCL BLOCK</v>
          </cell>
        </row>
        <row r="3362">
          <cell r="J3362" t="str">
            <v>26-9228</v>
          </cell>
          <cell r="K3362" t="str">
            <v>MEM-PRO-026-STS-NES-9228</v>
          </cell>
          <cell r="L3362" t="str">
            <v>N. PLANT W.W. HCL FLOW TRANSMITTER</v>
          </cell>
        </row>
        <row r="3363">
          <cell r="J3363" t="str">
            <v>26-9229</v>
          </cell>
          <cell r="K3363" t="str">
            <v>MEM-PRO-026-STS-NES-9229</v>
          </cell>
          <cell r="L3363" t="str">
            <v>N. PLANT W.W. HCL CONTROL VLV</v>
          </cell>
        </row>
        <row r="3364">
          <cell r="J3364" t="str">
            <v>26-1099</v>
          </cell>
          <cell r="K3364" t="str">
            <v>MEM-PRO-026-STS-NSP-1099</v>
          </cell>
          <cell r="L3364" t="str">
            <v>SHARED SEWER CONTAINMENT</v>
          </cell>
        </row>
        <row r="3365">
          <cell r="J3365" t="str">
            <v>26-4515</v>
          </cell>
          <cell r="K3365" t="str">
            <v>MEM-PRO-026-STS-NSP-4515</v>
          </cell>
          <cell r="L3365" t="str">
            <v>MP1-SEWER DEFOAMER TANK</v>
          </cell>
        </row>
        <row r="3366">
          <cell r="J3366" t="str">
            <v>26-3904</v>
          </cell>
          <cell r="K3366" t="str">
            <v>MEM-PRO-026-STS-SSP-3904</v>
          </cell>
          <cell r="L3366" t="str">
            <v>MS2P-PROCESS DEFOAMER WEIGH PLATFORM #1</v>
          </cell>
        </row>
        <row r="3367">
          <cell r="J3367" t="str">
            <v>26-3905</v>
          </cell>
          <cell r="K3367" t="str">
            <v>MEM-PRO-026-STS-SSP-3905</v>
          </cell>
          <cell r="L3367" t="str">
            <v>MS2P-PROCESS DEFOAMER WEIGH PLATFORM #2</v>
          </cell>
        </row>
        <row r="3368">
          <cell r="J3368" t="str">
            <v>26-3906</v>
          </cell>
          <cell r="K3368" t="str">
            <v>MEM-PRO-026-STS-SSP-3906</v>
          </cell>
          <cell r="L3368" t="str">
            <v>MS2P-WHEY DEFOAMER PUMP</v>
          </cell>
        </row>
        <row r="3369">
          <cell r="J3369" t="str">
            <v>26-3909</v>
          </cell>
          <cell r="K3369" t="str">
            <v>MEM-PRO-026-STS-SSP-3909</v>
          </cell>
          <cell r="L3369" t="str">
            <v>MS2P-SEWER DEFOAMER WEIGH PLATFORM</v>
          </cell>
        </row>
        <row r="3370">
          <cell r="J3370" t="str">
            <v>26-3918</v>
          </cell>
          <cell r="K3370" t="str">
            <v>MEM-PRO-026-STS-SSP-3918</v>
          </cell>
          <cell r="L3370" t="str">
            <v>MS2P-SEWER DEFOAMER DRUM PUMP</v>
          </cell>
        </row>
        <row r="3371">
          <cell r="J3371" t="str">
            <v>26-3919</v>
          </cell>
          <cell r="K3371" t="str">
            <v>MEM-PRO-026-STS-SSP-3919</v>
          </cell>
          <cell r="L3371" t="str">
            <v>MS2P-SEWER DEFOAMER TANK</v>
          </cell>
        </row>
        <row r="3372">
          <cell r="J3372" t="str">
            <v>26-3920</v>
          </cell>
          <cell r="K3372" t="str">
            <v>MEM-PRO-026-STS-SSP-3920</v>
          </cell>
          <cell r="L3372" t="str">
            <v>MS2P-SEWER DEFOAMER PUMP</v>
          </cell>
        </row>
        <row r="3373">
          <cell r="J3373" t="str">
            <v>26-5601</v>
          </cell>
          <cell r="K3373" t="str">
            <v>MEM-PRO-026-STS-SSP-5601</v>
          </cell>
          <cell r="L3373" t="str">
            <v>SOUTH PLANT SEWER</v>
          </cell>
        </row>
        <row r="3374">
          <cell r="J3374" t="str">
            <v>26-6201</v>
          </cell>
          <cell r="K3374" t="str">
            <v>MEM-PRO-026-STS-SSP-6201</v>
          </cell>
          <cell r="L3374" t="str">
            <v>MSS-WASTE WATER 1ST NEUTRAL TK AGITATOR</v>
          </cell>
        </row>
        <row r="3375">
          <cell r="J3375" t="str">
            <v>26-9217</v>
          </cell>
          <cell r="K3375" t="str">
            <v>MEM-PRO-026-STS-SSP-9217</v>
          </cell>
          <cell r="L3375" t="str">
            <v>MSS-SO PLT SEWER PIT RECIRC PUMP</v>
          </cell>
        </row>
        <row r="3376">
          <cell r="J3376" t="str">
            <v>26-6200</v>
          </cell>
          <cell r="K3376" t="str">
            <v>MEM-PRO-026-UTL-PHA-6200</v>
          </cell>
          <cell r="L3376" t="str">
            <v>MSS-FIRST NEUT TK LEVEL CONTROL VALVE</v>
          </cell>
        </row>
        <row r="3377">
          <cell r="J3377" t="str">
            <v>26-6201</v>
          </cell>
          <cell r="K3377" t="str">
            <v>MEM-PRO-026-UTL-PHA-6201</v>
          </cell>
          <cell r="L3377" t="str">
            <v>MSS-WASTE WATER 1ST NEUTRAL TK AGITATOR</v>
          </cell>
        </row>
        <row r="3378">
          <cell r="J3378" t="str">
            <v>26-5627</v>
          </cell>
          <cell r="K3378" t="str">
            <v>MEM-PRO-026-UTL-PWS-5627</v>
          </cell>
          <cell r="L3378" t="str">
            <v>MSS-WASTE WTR DOMEST WTR BKFLOW PREVENT</v>
          </cell>
        </row>
        <row r="3379">
          <cell r="J3379" t="str">
            <v>27-5016</v>
          </cell>
          <cell r="K3379" t="str">
            <v>MEM-PRO-027-PSA-HPA-5016</v>
          </cell>
          <cell r="L3379" t="str">
            <v>Primary Switch 1, 23KV</v>
          </cell>
        </row>
        <row r="3380">
          <cell r="J3380" t="str">
            <v>27-8821</v>
          </cell>
          <cell r="K3380" t="str">
            <v>MEM-PRO-027-PSA-HPA-8821</v>
          </cell>
          <cell r="L3380" t="str">
            <v>Unit Sub 16 23KV Primary Switch</v>
          </cell>
        </row>
        <row r="3381">
          <cell r="J3381" t="str">
            <v>27-882102</v>
          </cell>
          <cell r="K3381" t="str">
            <v>MEM-PRO-027-PSA-HPA-882102</v>
          </cell>
          <cell r="L3381" t="str">
            <v>Unit Sub 16 Transformer</v>
          </cell>
        </row>
        <row r="3382">
          <cell r="J3382" t="str">
            <v>27-8821</v>
          </cell>
          <cell r="K3382" t="str">
            <v>MEM-PRO-027-PSA-LPA-8821</v>
          </cell>
          <cell r="L3382" t="str">
            <v>Unit Sub 16 Low Voltage Sections</v>
          </cell>
        </row>
        <row r="3383">
          <cell r="J3383" t="str">
            <v>27-4501</v>
          </cell>
          <cell r="K3383" t="str">
            <v>MEM-PRO-027-PSB-HPB-4501</v>
          </cell>
          <cell r="L3383" t="str">
            <v>Unit Sub 8 23KV Primary Switch</v>
          </cell>
        </row>
        <row r="3384">
          <cell r="J3384" t="str">
            <v>27-450102</v>
          </cell>
          <cell r="K3384" t="str">
            <v>MEM-PRO-027-PSB-HPB-450102</v>
          </cell>
          <cell r="L3384" t="str">
            <v>Unit Sub 8 Transformer</v>
          </cell>
        </row>
        <row r="3385">
          <cell r="J3385" t="str">
            <v>27-4502</v>
          </cell>
          <cell r="K3385" t="str">
            <v>MEM-PRO-027-PSB-HPB-4502</v>
          </cell>
          <cell r="L3385" t="str">
            <v>Unit Sub 11 23 KV Primary Switch</v>
          </cell>
        </row>
        <row r="3386">
          <cell r="J3386" t="str">
            <v>27-450202</v>
          </cell>
          <cell r="K3386" t="str">
            <v>MEM-PRO-027-PSB-HPB-450202</v>
          </cell>
          <cell r="L3386" t="str">
            <v>Unit Sub 11 Transformer</v>
          </cell>
        </row>
        <row r="3387">
          <cell r="J3387" t="str">
            <v>27-4520</v>
          </cell>
          <cell r="K3387" t="str">
            <v>MEM-PRO-027-PSB-HPB-4520</v>
          </cell>
          <cell r="L3387" t="str">
            <v>Unit Sub 9 23KV Primary  Switch</v>
          </cell>
        </row>
        <row r="3388">
          <cell r="J3388" t="str">
            <v>27-452002</v>
          </cell>
          <cell r="K3388" t="str">
            <v>MEM-PRO-027-PSB-HPB-452002</v>
          </cell>
          <cell r="L3388" t="str">
            <v>Unit Sub 9 Transformer</v>
          </cell>
        </row>
        <row r="3389">
          <cell r="J3389" t="str">
            <v>27-4521</v>
          </cell>
          <cell r="K3389" t="str">
            <v>MEM-PRO-027-PSB-HPB-4521</v>
          </cell>
          <cell r="L3389" t="str">
            <v>Unit Sub 12 23KV Primary Switch</v>
          </cell>
        </row>
        <row r="3390">
          <cell r="J3390" t="str">
            <v>27-452102</v>
          </cell>
          <cell r="K3390" t="str">
            <v>MEM-PRO-027-PSB-HPB-452102</v>
          </cell>
          <cell r="L3390" t="str">
            <v>Unit Sub 12 Transformer</v>
          </cell>
        </row>
        <row r="3391">
          <cell r="J3391" t="str">
            <v>27-5017</v>
          </cell>
          <cell r="K3391" t="str">
            <v>MEM-PRO-027-PSB-HPB-5017</v>
          </cell>
          <cell r="L3391" t="str">
            <v>Primary Switch 2, 23KV</v>
          </cell>
        </row>
        <row r="3392">
          <cell r="J3392" t="str">
            <v>27-4501</v>
          </cell>
          <cell r="K3392" t="str">
            <v>MEM-PRO-027-PSB-LPB-4501</v>
          </cell>
          <cell r="L3392" t="str">
            <v>Unit Sub 8 Low Voltage Sections</v>
          </cell>
        </row>
        <row r="3393">
          <cell r="J3393" t="str">
            <v>27-4502</v>
          </cell>
          <cell r="K3393" t="str">
            <v>MEM-PRO-027-PSB-LPB-4502</v>
          </cell>
          <cell r="L3393" t="str">
            <v>Unit Sub 11 Low Voltage Section</v>
          </cell>
        </row>
        <row r="3394">
          <cell r="J3394" t="str">
            <v>27-4520</v>
          </cell>
          <cell r="K3394" t="str">
            <v>MEM-PRO-027-PSB-LPB-4520</v>
          </cell>
          <cell r="L3394" t="str">
            <v>Unit Sub 9 Low Voltage Sections</v>
          </cell>
        </row>
        <row r="3395">
          <cell r="J3395" t="str">
            <v>27-4521</v>
          </cell>
          <cell r="K3395" t="str">
            <v>MEM-PRO-027-PSB-LPB-4521</v>
          </cell>
          <cell r="L3395" t="str">
            <v>Unit Sub 12 Low Voltage Sections</v>
          </cell>
        </row>
        <row r="3396">
          <cell r="J3396" t="str">
            <v>27-4527</v>
          </cell>
          <cell r="K3396" t="str">
            <v>MEM-PRO-027-PSC-HPC-4527</v>
          </cell>
          <cell r="L3396" t="str">
            <v>Unit Sub 5 23KV Primary Switch</v>
          </cell>
        </row>
        <row r="3397">
          <cell r="J3397" t="str">
            <v>27-452702</v>
          </cell>
          <cell r="K3397" t="str">
            <v>MEM-PRO-027-PSC-HPC-452702</v>
          </cell>
          <cell r="L3397" t="str">
            <v>Unit Sub 5 Transformer</v>
          </cell>
        </row>
        <row r="3398">
          <cell r="J3398" t="str">
            <v>27-4528</v>
          </cell>
          <cell r="K3398" t="str">
            <v>MEM-PRO-027-PSC-HPC-4528</v>
          </cell>
          <cell r="L3398" t="str">
            <v>Unit Sub 6 23KV Primary Switch</v>
          </cell>
        </row>
        <row r="3399">
          <cell r="J3399" t="str">
            <v>27-452802</v>
          </cell>
          <cell r="K3399" t="str">
            <v>MEM-PRO-027-PSC-HPC-452802</v>
          </cell>
          <cell r="L3399" t="str">
            <v>Unit Sub 6 Transformer</v>
          </cell>
        </row>
        <row r="3400">
          <cell r="J3400" t="str">
            <v>27-4529</v>
          </cell>
          <cell r="K3400" t="str">
            <v>MEM-PRO-027-PSC-HPC-4529</v>
          </cell>
          <cell r="L3400" t="str">
            <v>Unit Sub 7 23KV Primary Switch</v>
          </cell>
        </row>
        <row r="3401">
          <cell r="J3401" t="str">
            <v>27-452902</v>
          </cell>
          <cell r="K3401" t="str">
            <v>MEM-PRO-027-PSC-HPC-452902</v>
          </cell>
          <cell r="L3401" t="str">
            <v>Unit Sub 7 Transformer</v>
          </cell>
        </row>
        <row r="3402">
          <cell r="J3402" t="str">
            <v>27-5018</v>
          </cell>
          <cell r="K3402" t="str">
            <v>MEM-PRO-027-PSC-HPC-5018</v>
          </cell>
          <cell r="L3402" t="str">
            <v>Primary Switch 3, 23KV</v>
          </cell>
        </row>
        <row r="3403">
          <cell r="J3403" t="str">
            <v>27-4527</v>
          </cell>
          <cell r="K3403" t="str">
            <v>MEM-PRO-027-PSC-LPC-4527</v>
          </cell>
          <cell r="L3403" t="str">
            <v>Unit Sub 5 Low Voltage Sections</v>
          </cell>
        </row>
        <row r="3404">
          <cell r="J3404" t="str">
            <v>27-4528</v>
          </cell>
          <cell r="K3404" t="str">
            <v>MEM-PRO-027-PSC-LPC-4528</v>
          </cell>
          <cell r="L3404" t="str">
            <v>Unit Sub 6 Low Voltage Sections</v>
          </cell>
        </row>
        <row r="3405">
          <cell r="J3405" t="str">
            <v>27-4529</v>
          </cell>
          <cell r="K3405" t="str">
            <v>MEM-PRO-027-PSC-LPC-4529</v>
          </cell>
          <cell r="L3405" t="str">
            <v>Unit Sub 7 Low Voltage Sections</v>
          </cell>
        </row>
        <row r="3406">
          <cell r="J3406" t="str">
            <v>27-4516</v>
          </cell>
          <cell r="K3406" t="str">
            <v>MEM-PRO-027-PSD-HPD-4516</v>
          </cell>
          <cell r="L3406" t="str">
            <v>Unit Sub 10 23KV Primary Switch</v>
          </cell>
        </row>
        <row r="3407">
          <cell r="J3407" t="str">
            <v>27-451602</v>
          </cell>
          <cell r="K3407" t="str">
            <v>MEM-PRO-027-PSD-HPD-451602</v>
          </cell>
          <cell r="L3407" t="str">
            <v>Unit Substation 10 Transformer</v>
          </cell>
        </row>
        <row r="3408">
          <cell r="J3408" t="str">
            <v>27-4518</v>
          </cell>
          <cell r="K3408" t="str">
            <v>MEM-PRO-027-PSD-HPD-4518</v>
          </cell>
          <cell r="L3408" t="str">
            <v>Unit Sub 15 23KV Primary Switch</v>
          </cell>
        </row>
        <row r="3409">
          <cell r="J3409" t="str">
            <v>27-451802</v>
          </cell>
          <cell r="K3409" t="str">
            <v>MEM-PRO-027-PSD-HPD-451802</v>
          </cell>
          <cell r="L3409" t="str">
            <v>Unit Sub 15 Transformer</v>
          </cell>
        </row>
        <row r="3410">
          <cell r="J3410" t="str">
            <v>27-4523</v>
          </cell>
          <cell r="K3410" t="str">
            <v>MEM-PRO-027-PSD-HPD-4523</v>
          </cell>
          <cell r="L3410" t="str">
            <v>Unit Sub 1, 23KV Primary Switch</v>
          </cell>
        </row>
        <row r="3411">
          <cell r="J3411" t="str">
            <v>27-452302</v>
          </cell>
          <cell r="K3411" t="str">
            <v>MEM-PRO-027-PSD-HPD-452302</v>
          </cell>
          <cell r="L3411" t="str">
            <v>Unit Sub 1 Transformer</v>
          </cell>
        </row>
        <row r="3412">
          <cell r="J3412" t="str">
            <v>27-4524</v>
          </cell>
          <cell r="K3412" t="str">
            <v>MEM-PRO-027-PSD-HPD-4524</v>
          </cell>
          <cell r="L3412" t="str">
            <v>Unit Sub 2 23KV Primary Switch</v>
          </cell>
        </row>
        <row r="3413">
          <cell r="J3413" t="str">
            <v>27-452402</v>
          </cell>
          <cell r="K3413" t="str">
            <v>MEM-PRO-027-PSD-HPD-452402</v>
          </cell>
          <cell r="L3413" t="str">
            <v>Unit Sub 2 Transformer</v>
          </cell>
        </row>
        <row r="3414">
          <cell r="J3414" t="str">
            <v>27-4525</v>
          </cell>
          <cell r="K3414" t="str">
            <v>MEM-PRO-027-PSD-HPD-4525</v>
          </cell>
          <cell r="L3414" t="str">
            <v>Unit Sub 3 23KV Primary Switch</v>
          </cell>
        </row>
        <row r="3415">
          <cell r="J3415" t="str">
            <v>27-452502</v>
          </cell>
          <cell r="K3415" t="str">
            <v>MEM-PRO-027-PSD-HPD-452502</v>
          </cell>
          <cell r="L3415" t="str">
            <v>Unit Sub 3 Transformer</v>
          </cell>
        </row>
        <row r="3416">
          <cell r="J3416" t="str">
            <v>27-4526</v>
          </cell>
          <cell r="K3416" t="str">
            <v>MEM-PRO-027-PSD-HPD-4526</v>
          </cell>
          <cell r="L3416" t="str">
            <v>Unit Sub 4 23KV Primary Switch</v>
          </cell>
        </row>
        <row r="3417">
          <cell r="J3417" t="str">
            <v>27-452602</v>
          </cell>
          <cell r="K3417" t="str">
            <v>MEM-PRO-027-PSD-HPD-452602</v>
          </cell>
          <cell r="L3417" t="str">
            <v>Unit Sub 4 Transfomer</v>
          </cell>
        </row>
        <row r="3418">
          <cell r="J3418" t="str">
            <v>27-5019</v>
          </cell>
          <cell r="K3418" t="str">
            <v>MEM-PRO-027-PSD-HPD-5019</v>
          </cell>
          <cell r="L3418" t="str">
            <v>Primary Switch 4, 23KV</v>
          </cell>
        </row>
        <row r="3419">
          <cell r="J3419" t="str">
            <v>27-4516</v>
          </cell>
          <cell r="K3419" t="str">
            <v>MEM-PRO-027-PSD-LPD-4516</v>
          </cell>
          <cell r="L3419" t="str">
            <v>Unit Substation 10 Low Voltage Sections</v>
          </cell>
        </row>
        <row r="3420">
          <cell r="J3420" t="str">
            <v>27-4518</v>
          </cell>
          <cell r="K3420" t="str">
            <v>MEM-PRO-027-PSD-LPD-4518</v>
          </cell>
          <cell r="L3420" t="str">
            <v>Unit Sub 15 Low Voltage Sections</v>
          </cell>
        </row>
        <row r="3421">
          <cell r="J3421" t="str">
            <v>27-4523</v>
          </cell>
          <cell r="K3421" t="str">
            <v>MEM-PRO-027-PSD-LPD-4523</v>
          </cell>
          <cell r="L3421" t="str">
            <v>Unit Substation 1 Low Voltage Sections</v>
          </cell>
        </row>
        <row r="3422">
          <cell r="J3422" t="str">
            <v>27-4524</v>
          </cell>
          <cell r="K3422" t="str">
            <v>MEM-PRO-027-PSD-LPD-4524</v>
          </cell>
          <cell r="L3422" t="str">
            <v>Unit Sub 2 Low Voltage Sections</v>
          </cell>
        </row>
        <row r="3423">
          <cell r="J3423" t="str">
            <v>27-4525</v>
          </cell>
          <cell r="K3423" t="str">
            <v>MEM-PRO-027-PSD-LPD-4525</v>
          </cell>
          <cell r="L3423" t="str">
            <v>Unit Sub 3 Low Voltage Sections</v>
          </cell>
        </row>
        <row r="3424">
          <cell r="J3424" t="str">
            <v>27-4526</v>
          </cell>
          <cell r="K3424" t="str">
            <v>MEM-PRO-027-PSD-LPD-4526</v>
          </cell>
          <cell r="L3424" t="str">
            <v>Unit Sub 4 Low Voltage Sections</v>
          </cell>
        </row>
        <row r="3425">
          <cell r="J3425" t="str">
            <v>27-4517</v>
          </cell>
          <cell r="K3425" t="str">
            <v>MEM-PRO-027-PSE-HPE-4517</v>
          </cell>
          <cell r="L3425" t="str">
            <v>Unit Sub 13 23KV Primary Switch</v>
          </cell>
        </row>
        <row r="3426">
          <cell r="J3426" t="str">
            <v>27-451702</v>
          </cell>
          <cell r="K3426" t="str">
            <v>MEM-PRO-027-PSE-HPE-451702</v>
          </cell>
          <cell r="L3426" t="str">
            <v>Unit Sub 13 Transformer</v>
          </cell>
        </row>
        <row r="3427">
          <cell r="J3427" t="str">
            <v>27-4522</v>
          </cell>
          <cell r="K3427" t="str">
            <v>MEM-PRO-027-PSE-HPE-4522</v>
          </cell>
          <cell r="L3427" t="str">
            <v>Unit Sub 14 23KV Primary Switch</v>
          </cell>
        </row>
        <row r="3428">
          <cell r="J3428" t="str">
            <v>27-452202</v>
          </cell>
          <cell r="K3428" t="str">
            <v>MEM-PRO-027-PSE-HPE-452202</v>
          </cell>
          <cell r="L3428" t="str">
            <v>Unit Sub 14 Transformer</v>
          </cell>
        </row>
        <row r="3429">
          <cell r="J3429" t="str">
            <v>27-5020</v>
          </cell>
          <cell r="K3429" t="str">
            <v>MEM-PRO-027-PSE-HPE-5020</v>
          </cell>
          <cell r="L3429" t="str">
            <v>Primary Switch 5, 23KV</v>
          </cell>
        </row>
        <row r="3430">
          <cell r="J3430" t="str">
            <v>27-4517</v>
          </cell>
          <cell r="K3430" t="str">
            <v>MEM-PRO-027-PSE-LPE-4517</v>
          </cell>
          <cell r="L3430" t="str">
            <v>Unit Sub 13 Low Voltage Sections</v>
          </cell>
        </row>
        <row r="3431">
          <cell r="J3431" t="str">
            <v>27-4522</v>
          </cell>
          <cell r="K3431" t="str">
            <v>MEM-PRO-027-PSE-LPE-4522</v>
          </cell>
          <cell r="L3431" t="str">
            <v>Unit Sub 14 Low Voltage Sections</v>
          </cell>
        </row>
        <row r="3432">
          <cell r="J3432" t="str">
            <v>27-MCC</v>
          </cell>
          <cell r="K3432" t="str">
            <v>MEM-PRO-027-UTL-300-MCC</v>
          </cell>
          <cell r="L3432" t="str">
            <v>MOTOR CONTROL CENTER</v>
          </cell>
        </row>
        <row r="3433">
          <cell r="J3433" t="str">
            <v>27-800</v>
          </cell>
          <cell r="K3433" t="str">
            <v>MEM-PRO-027-UTL-800-800</v>
          </cell>
          <cell r="L3433" t="str">
            <v>800T MCC ROOM</v>
          </cell>
        </row>
        <row r="3434">
          <cell r="J3434" t="str">
            <v>27-MCC</v>
          </cell>
          <cell r="K3434" t="str">
            <v>MEM-PRO-027-UTL-BLR-MCC</v>
          </cell>
          <cell r="L3434" t="str">
            <v>MOTOR CONTROL CENTER</v>
          </cell>
        </row>
        <row r="3435">
          <cell r="J3435" t="str">
            <v>27-MCC</v>
          </cell>
          <cell r="K3435" t="str">
            <v>MEM-PRO-027-UTL-CTR-MCC</v>
          </cell>
          <cell r="L3435" t="str">
            <v>MOTOR CONTROL CENTER</v>
          </cell>
        </row>
        <row r="3436">
          <cell r="J3436" t="str">
            <v>27-100_200</v>
          </cell>
          <cell r="K3436" t="str">
            <v>MEM-PRO-027-UTL-M2P-100_200</v>
          </cell>
          <cell r="L3436" t="str">
            <v>MSP 100/200 MCC</v>
          </cell>
        </row>
        <row r="3437">
          <cell r="J3437" t="str">
            <v>27-WHSE</v>
          </cell>
          <cell r="K3437" t="str">
            <v>MEM-PRO-027-UTL-M2P-WHSE</v>
          </cell>
          <cell r="L3437" t="str">
            <v>MS2P WAREHOUSE MCC</v>
          </cell>
        </row>
        <row r="3438">
          <cell r="J3438" t="str">
            <v>27-MCC</v>
          </cell>
          <cell r="K3438" t="str">
            <v>MEM-PRO-027-UTL-MDU-MCC</v>
          </cell>
          <cell r="L3438" t="str">
            <v>MDU MCC ROOM</v>
          </cell>
        </row>
        <row r="3439">
          <cell r="J3439" t="str">
            <v>27-MCC</v>
          </cell>
          <cell r="K3439" t="str">
            <v>MEM-PRO-027-UTL-MPW-MCC</v>
          </cell>
          <cell r="L3439" t="str">
            <v>MOTOR CONTROL CENTER</v>
          </cell>
        </row>
        <row r="3440">
          <cell r="J3440" t="str">
            <v>27-200</v>
          </cell>
          <cell r="K3440" t="str">
            <v>MEM-PRO-027-UTL-MSP-200</v>
          </cell>
          <cell r="L3440" t="str">
            <v>MSP 200 MCC</v>
          </cell>
        </row>
        <row r="3441">
          <cell r="J3441" t="str">
            <v>27-300</v>
          </cell>
          <cell r="K3441" t="str">
            <v>MEM-PRO-027-UTL-MSP-300</v>
          </cell>
          <cell r="L3441" t="str">
            <v>MSP 300 MCC</v>
          </cell>
        </row>
        <row r="3442">
          <cell r="J3442" t="str">
            <v>27-WHSE</v>
          </cell>
          <cell r="K3442" t="str">
            <v>MEM-PRO-027-UTL-MSP-WHSE</v>
          </cell>
          <cell r="L3442" t="str">
            <v>MS2P WAREHOUSE MCC</v>
          </cell>
        </row>
        <row r="3443">
          <cell r="J3443" t="str">
            <v>27-P1CD</v>
          </cell>
          <cell r="K3443" t="str">
            <v>MEM-PRO-027-UTL-P1C-P1CD</v>
          </cell>
          <cell r="L3443" t="str">
            <v>P1 CURD MCC</v>
          </cell>
        </row>
        <row r="3444">
          <cell r="J3444" t="str">
            <v>27-P1ST</v>
          </cell>
          <cell r="K3444" t="str">
            <v>MEM-PRO-027-UTL-P1D-P1ST</v>
          </cell>
          <cell r="L3444" t="str">
            <v>P1 SPRAY TOWER MCC</v>
          </cell>
        </row>
        <row r="3445">
          <cell r="J3445" t="str">
            <v>27-MCC</v>
          </cell>
          <cell r="K3445" t="str">
            <v>MEM-PRO-027-UTL-P3A-MCC</v>
          </cell>
          <cell r="L3445" t="str">
            <v>MOTOR CONTROL CENTER</v>
          </cell>
        </row>
        <row r="3446">
          <cell r="J3446" t="str">
            <v>27-SPT</v>
          </cell>
          <cell r="K3446" t="str">
            <v>MEM-PRO-027-UTL-P3B-SPT</v>
          </cell>
          <cell r="L3446" t="str">
            <v>SPRAY TOWER MCC ROOM</v>
          </cell>
        </row>
        <row r="3447">
          <cell r="J3447" t="str">
            <v>27-MCC</v>
          </cell>
          <cell r="K3447" t="str">
            <v>MEM-PRO-027-UTL-P3C-MCC</v>
          </cell>
          <cell r="L3447" t="str">
            <v>MOTOR CONTROL CENTER</v>
          </cell>
        </row>
        <row r="3448">
          <cell r="J3448" t="str">
            <v>27-MCC</v>
          </cell>
          <cell r="K3448" t="str">
            <v>MEM-PRO-027-UTL-PH2-MCC</v>
          </cell>
          <cell r="L3448" t="str">
            <v>MOTOR CONTROL CENTER</v>
          </cell>
        </row>
        <row r="3449">
          <cell r="J3449" t="str">
            <v>27-MCC</v>
          </cell>
          <cell r="K3449" t="str">
            <v>MEM-PRO-027-UTL-RAL-MCC</v>
          </cell>
          <cell r="L3449" t="str">
            <v>MOTOR CONTROL CENTER</v>
          </cell>
        </row>
        <row r="3450">
          <cell r="J3450" t="str">
            <v>27-1015</v>
          </cell>
          <cell r="K3450" t="str">
            <v>MEM-PRO-027-UTL-SUB-1015</v>
          </cell>
          <cell r="L3450" t="str">
            <v>SUBS 10&amp;15</v>
          </cell>
        </row>
        <row r="3451">
          <cell r="J3451" t="str">
            <v>27-1112</v>
          </cell>
          <cell r="K3451" t="str">
            <v>MEM-PRO-027-UTL-SUB-1112</v>
          </cell>
          <cell r="L3451" t="str">
            <v>SUBS 11&amp;12</v>
          </cell>
        </row>
        <row r="3452">
          <cell r="J3452" t="str">
            <v>27-1234</v>
          </cell>
          <cell r="K3452" t="str">
            <v>MEM-PRO-027-UTL-SUB-1234</v>
          </cell>
          <cell r="L3452" t="str">
            <v>SUBS 1-4 (MAIN PLANT ROOF)</v>
          </cell>
        </row>
        <row r="3453">
          <cell r="J3453" t="str">
            <v>27-1314</v>
          </cell>
          <cell r="K3453" t="str">
            <v>MEM-PRO-027-UTL-SUB-1314</v>
          </cell>
          <cell r="L3453" t="str">
            <v xml:space="preserve"> SUBS 13&amp;14</v>
          </cell>
        </row>
        <row r="3454">
          <cell r="J3454" t="str">
            <v>27-16</v>
          </cell>
          <cell r="K3454" t="str">
            <v>MEM-PRO-027-UTL-SUB-16</v>
          </cell>
          <cell r="L3454" t="str">
            <v>SUB 16(P3BST)</v>
          </cell>
        </row>
        <row r="3455">
          <cell r="J3455" t="str">
            <v>27-5</v>
          </cell>
          <cell r="K3455" t="str">
            <v>MEM-PRO-027-UTL-SUB-5</v>
          </cell>
          <cell r="L3455" t="str">
            <v>SUB 5 (RALCON)</v>
          </cell>
        </row>
        <row r="3456">
          <cell r="J3456" t="str">
            <v>27-67</v>
          </cell>
          <cell r="K3456" t="str">
            <v>MEM-PRO-027-UTL-SUB-67</v>
          </cell>
          <cell r="L3456" t="str">
            <v>SUBS 6 &amp;7 (P3 ROOF)</v>
          </cell>
        </row>
        <row r="3457">
          <cell r="J3457" t="str">
            <v>27-89</v>
          </cell>
          <cell r="K3457" t="str">
            <v>MEM-PRO-027-UTL-SUB-89</v>
          </cell>
          <cell r="L3457" t="str">
            <v>SUBS 8&amp;9</v>
          </cell>
        </row>
        <row r="3458">
          <cell r="J3458" t="str">
            <v>28-8844</v>
          </cell>
          <cell r="K3458" t="str">
            <v>MEM-PRO-028-BLD-ALB-8844</v>
          </cell>
          <cell r="L3458" t="str">
            <v>DETERMINATOR OVEN</v>
          </cell>
        </row>
        <row r="3459">
          <cell r="J3459" t="str">
            <v>28-8816</v>
          </cell>
          <cell r="K3459" t="str">
            <v>MEM-PRO-028-UTL-ALB-8816</v>
          </cell>
          <cell r="L3459" t="str">
            <v>LAB SAMPLE MIXER</v>
          </cell>
        </row>
      </sheetData>
      <sheetData sheetId="2"/>
      <sheetData sheetId="3">
        <row r="10">
          <cell r="A10" t="str">
            <v>MEM-PRO-014-WSH-CWH-3246</v>
          </cell>
        </row>
      </sheetData>
      <sheetData sheetId="4"/>
      <sheetData sheetId="5"/>
      <sheetData sheetId="6">
        <row r="3">
          <cell r="A3" t="str">
            <v>13-2506</v>
          </cell>
          <cell r="B3" t="str">
            <v>MEM-PRO-013-SPR-DRY-2506</v>
          </cell>
        </row>
        <row r="4">
          <cell r="B4" t="str">
            <v>MEM-PRO-010-BLD-3TB-5042</v>
          </cell>
        </row>
        <row r="5">
          <cell r="B5" t="str">
            <v>MEM-PRO-010-BLD-AEQ-4313</v>
          </cell>
        </row>
        <row r="6">
          <cell r="B6" t="str">
            <v>MEM-PRO-010-BLD-AEQ-4315</v>
          </cell>
        </row>
        <row r="7">
          <cell r="B7" t="str">
            <v>MEM-PRO-010-BLD-AEQ-4316</v>
          </cell>
        </row>
        <row r="8">
          <cell r="B8" t="str">
            <v>MEM-PRO-010-BLD-AEQ-4323</v>
          </cell>
        </row>
        <row r="9">
          <cell r="B9" t="str">
            <v>MEM-PRO-010-BLD-AEQ-4325</v>
          </cell>
        </row>
        <row r="10">
          <cell r="B10" t="str">
            <v>MEM-PRO-010-BLD-AEQ-4327</v>
          </cell>
        </row>
        <row r="11">
          <cell r="B11" t="str">
            <v>MEM-PRO-010-BLD-AEQ-4329</v>
          </cell>
        </row>
        <row r="12">
          <cell r="B12" t="str">
            <v>MEM-PRO-010-BLD-AEQ-4333</v>
          </cell>
        </row>
        <row r="13">
          <cell r="B13" t="str">
            <v>MEM-PRO-010-BLD-AEQ-4334</v>
          </cell>
        </row>
        <row r="14">
          <cell r="B14" t="str">
            <v>MEM-PRO-010-BLD-AEQ-8551</v>
          </cell>
        </row>
        <row r="15">
          <cell r="B15" t="str">
            <v>MEM-PRO-010-BLD-AEQ-9045</v>
          </cell>
        </row>
        <row r="16">
          <cell r="B16" t="str">
            <v>MEM-PRO-010-BLD-AEQ-9125</v>
          </cell>
        </row>
        <row r="17">
          <cell r="B17" t="str">
            <v>MEM-PRO-010-BLD-AHU-0002</v>
          </cell>
        </row>
        <row r="18">
          <cell r="B18" t="str">
            <v>MEM-PRO-010-BLD-AHU-4340</v>
          </cell>
        </row>
        <row r="19">
          <cell r="B19" t="str">
            <v>MEM-PRO-010-BLD-AHU-4345</v>
          </cell>
        </row>
        <row r="20">
          <cell r="B20" t="str">
            <v>MEM-PRO-010-BLD-AHU-4786</v>
          </cell>
        </row>
        <row r="21">
          <cell r="B21" t="str">
            <v>MEM-PRO-010-BLD-AHU-8093</v>
          </cell>
        </row>
        <row r="22">
          <cell r="B22" t="str">
            <v>MEM-PRO-010-BLD-AHU-8094</v>
          </cell>
        </row>
        <row r="23">
          <cell r="B23" t="str">
            <v>MEM-PRO-010-BLD-AHU-8095</v>
          </cell>
        </row>
        <row r="24">
          <cell r="B24" t="str">
            <v>MEM-PRO-010-BLD-AHU-8096</v>
          </cell>
        </row>
        <row r="25">
          <cell r="B25" t="str">
            <v>MEM-PRO-010-BLD-AHU-8097</v>
          </cell>
        </row>
        <row r="26">
          <cell r="B26" t="str">
            <v>MEM-PRO-010-BLD-AHU-8987</v>
          </cell>
        </row>
        <row r="27">
          <cell r="B27" t="str">
            <v>MEM-PRO-010-BLD-AHU-9010</v>
          </cell>
        </row>
        <row r="28">
          <cell r="B28" t="str">
            <v>MEM-PRO-010-BLD-AHU-9011</v>
          </cell>
        </row>
        <row r="29">
          <cell r="B29" t="str">
            <v>MEM-PRO-010-BLD-AHU-9012</v>
          </cell>
        </row>
        <row r="30">
          <cell r="B30" t="str">
            <v>MEM-PRO-010-BLD-AHU-9021</v>
          </cell>
        </row>
        <row r="31">
          <cell r="B31" t="str">
            <v>MEM-PRO-010-BLD-AHU-9022</v>
          </cell>
        </row>
        <row r="32">
          <cell r="B32" t="str">
            <v>MEM-PRO-010-BLD-AHU-9023</v>
          </cell>
        </row>
        <row r="33">
          <cell r="B33" t="str">
            <v>MEM-PRO-010-BLD-AHU-9024</v>
          </cell>
        </row>
        <row r="34">
          <cell r="B34" t="str">
            <v>MEM-PRO-010-BLD-AHU-9025</v>
          </cell>
        </row>
        <row r="35">
          <cell r="B35" t="str">
            <v>MEM-PRO-010-BLD-AHU-9026</v>
          </cell>
        </row>
        <row r="36">
          <cell r="B36" t="str">
            <v>MEM-PRO-010-BLD-AHU-9027</v>
          </cell>
        </row>
        <row r="37">
          <cell r="B37" t="str">
            <v>MEM-PRO-010-BLD-AHU-9028</v>
          </cell>
        </row>
        <row r="38">
          <cell r="B38" t="str">
            <v>MEM-PRO-010-BLD-AHU-9030</v>
          </cell>
        </row>
        <row r="39">
          <cell r="B39" t="str">
            <v>MEM-PRO-010-BLD-AHU-9031</v>
          </cell>
        </row>
        <row r="40">
          <cell r="B40" t="str">
            <v>MEM-PRO-010-BLD-AHU-9032</v>
          </cell>
        </row>
        <row r="41">
          <cell r="B41" t="str">
            <v>MEM-PRO-010-BLD-AHU-9033</v>
          </cell>
        </row>
        <row r="42">
          <cell r="B42" t="str">
            <v>MEM-PRO-010-BLD-AHU-9034</v>
          </cell>
        </row>
        <row r="43">
          <cell r="B43" t="str">
            <v>MEM-PRO-010-BLD-AHU-9042</v>
          </cell>
        </row>
        <row r="44">
          <cell r="B44" t="str">
            <v>MEM-PRO-010-BLD-AHU-9043</v>
          </cell>
        </row>
        <row r="45">
          <cell r="B45" t="str">
            <v>MEM-PRO-010-BLD-AHU-9044</v>
          </cell>
        </row>
        <row r="46">
          <cell r="B46" t="str">
            <v>MEM-PRO-010-BLD-AHU-9050</v>
          </cell>
        </row>
        <row r="47">
          <cell r="B47" t="str">
            <v>MEM-PRO-010-BLD-AHU-9053</v>
          </cell>
        </row>
        <row r="48">
          <cell r="B48" t="str">
            <v>MEM-PRO-010-BLD-AHU-9054</v>
          </cell>
        </row>
        <row r="49">
          <cell r="B49" t="str">
            <v>MEM-PRO-010-BLD-AHU-9062</v>
          </cell>
        </row>
        <row r="50">
          <cell r="B50" t="str">
            <v>MEM-PRO-010-BLD-AHU-9103</v>
          </cell>
        </row>
        <row r="51">
          <cell r="B51" t="str">
            <v>MEM-PRO-010-BLD-AHU-9121</v>
          </cell>
        </row>
        <row r="52">
          <cell r="B52" t="str">
            <v>MEM-PRO-010-BLD-AHU-9123</v>
          </cell>
        </row>
        <row r="53">
          <cell r="B53" t="str">
            <v>MEM-PRO-010-BLD-AHU-9124</v>
          </cell>
        </row>
        <row r="54">
          <cell r="B54" t="str">
            <v>MEM-PRO-010-BLD-AHU-9135</v>
          </cell>
        </row>
        <row r="55">
          <cell r="B55" t="str">
            <v>MEM-PRO-010-BLD-AHU-9176</v>
          </cell>
        </row>
        <row r="56">
          <cell r="B56" t="str">
            <v>MEM-PRO-010-BLD-HOI-7032</v>
          </cell>
        </row>
        <row r="57">
          <cell r="B57" t="str">
            <v>MEM-PRO-010-BLD-IAS-0893</v>
          </cell>
        </row>
        <row r="58">
          <cell r="B58" t="str">
            <v>MEM-PRO-010-BLD-IAS-8293</v>
          </cell>
        </row>
        <row r="59">
          <cell r="B59" t="str">
            <v>MEM-PRO-010-BLD-IAS-8294</v>
          </cell>
        </row>
        <row r="60">
          <cell r="B60" t="str">
            <v>MEM-PRO-010-BLD-IAS-9176</v>
          </cell>
        </row>
        <row r="61">
          <cell r="B61" t="str">
            <v>MEM-PRO-010-BLD-MOB-8986</v>
          </cell>
        </row>
        <row r="62">
          <cell r="B62" t="str">
            <v>MEM-PRO-010-BLD-MOB-8997</v>
          </cell>
        </row>
        <row r="63">
          <cell r="B63" t="str">
            <v>MEM-PRO-010-BLD-MOB-8998</v>
          </cell>
        </row>
        <row r="64">
          <cell r="B64" t="str">
            <v>MEM-PRO-010-BLD-MOB-8999</v>
          </cell>
        </row>
        <row r="65">
          <cell r="B65" t="str">
            <v>MEM-PRO-010-BLD-PPA-3351</v>
          </cell>
        </row>
        <row r="66">
          <cell r="B66" t="str">
            <v>MEM-PRO-010-BLD-SFS-0007</v>
          </cell>
        </row>
        <row r="67">
          <cell r="B67" t="str">
            <v>MEM-PRO-010-BLD-SFS-4555</v>
          </cell>
        </row>
        <row r="68">
          <cell r="B68" t="str">
            <v>MEM-PRO-010-BLD-SFS-8832</v>
          </cell>
        </row>
        <row r="69">
          <cell r="B69" t="str">
            <v>MEM-PRO-010-BLD-SFS-9005</v>
          </cell>
        </row>
        <row r="70">
          <cell r="B70" t="str">
            <v>MEM-PRO-010-CAL-BAT-5620</v>
          </cell>
        </row>
        <row r="71">
          <cell r="B71" t="str">
            <v>MEM-PRO-010-CAL-BAT-5621</v>
          </cell>
        </row>
        <row r="72">
          <cell r="B72" t="str">
            <v>MEM-PRO-010-CAL-BAT-5623</v>
          </cell>
        </row>
        <row r="73">
          <cell r="B73" t="str">
            <v>MEM-PRO-010-CAL-BAT-5625</v>
          </cell>
        </row>
        <row r="74">
          <cell r="B74" t="str">
            <v>MEM-PRO-010-CAL-BAT-5626</v>
          </cell>
        </row>
        <row r="75">
          <cell r="B75" t="str">
            <v>MEM-PRO-010-CAL-BAT-5628</v>
          </cell>
        </row>
        <row r="76">
          <cell r="B76" t="str">
            <v>MEM-PRO-010-CAL-BAT-5650</v>
          </cell>
        </row>
        <row r="77">
          <cell r="B77" t="str">
            <v>MEM-PRO-010-CAL-BAT-5653</v>
          </cell>
        </row>
        <row r="78">
          <cell r="B78" t="str">
            <v>MEM-PRO-010-CAL-BAT-5655</v>
          </cell>
        </row>
        <row r="79">
          <cell r="B79" t="str">
            <v>MEM-PRO-010-CAL-HPO-1374</v>
          </cell>
        </row>
        <row r="80">
          <cell r="B80" t="str">
            <v>MEM-PRO-010-CAL-HPO-1378</v>
          </cell>
        </row>
        <row r="81">
          <cell r="B81" t="str">
            <v>MEM-PRO-010-CAL-HPO-4035</v>
          </cell>
        </row>
        <row r="82">
          <cell r="B82" t="str">
            <v>MEM-PRO-010-CAL-HPO-4040</v>
          </cell>
        </row>
        <row r="83">
          <cell r="B83" t="str">
            <v>MEM-PRO-010-CAL-HPO-4050</v>
          </cell>
        </row>
        <row r="84">
          <cell r="B84" t="str">
            <v>MEM-PRO-010-CAL-HPO-4060</v>
          </cell>
        </row>
        <row r="85">
          <cell r="B85" t="str">
            <v>MEM-PRO-010-CAL-HPO-5420</v>
          </cell>
        </row>
        <row r="86">
          <cell r="B86" t="str">
            <v>MEM-PRO-010-CAL-HPO-5427</v>
          </cell>
        </row>
        <row r="87">
          <cell r="B87" t="str">
            <v>MEM-PRO-010-CAL-HPO-5612</v>
          </cell>
        </row>
        <row r="88">
          <cell r="B88" t="str">
            <v>MEM-PRO-010-CAL-HPO-5620</v>
          </cell>
        </row>
        <row r="89">
          <cell r="B89" t="str">
            <v>MEM-PRO-010-CAL-HPO-7492</v>
          </cell>
        </row>
        <row r="90">
          <cell r="B90" t="str">
            <v>MEM-PRO-010-CAL-HPO-7493</v>
          </cell>
        </row>
        <row r="91">
          <cell r="B91" t="str">
            <v>MEM-PRO-010-CAL-LIM-5600</v>
          </cell>
        </row>
        <row r="92">
          <cell r="B92" t="str">
            <v>MEM-PRO-010-CAL-LIM-5603</v>
          </cell>
        </row>
        <row r="93">
          <cell r="B93" t="str">
            <v>MEM-PRO-010-CAL-LIM-5606</v>
          </cell>
        </row>
        <row r="94">
          <cell r="B94" t="str">
            <v>MEM-PRO-010-CAL-LIM-5608</v>
          </cell>
        </row>
        <row r="95">
          <cell r="B95" t="str">
            <v>MEM-PRO-010-CAL-LIM-5613</v>
          </cell>
        </row>
        <row r="96">
          <cell r="B96" t="str">
            <v>MEM-PRO-010-CAL-LIM-5615</v>
          </cell>
        </row>
        <row r="97">
          <cell r="B97" t="str">
            <v>MEM-PRO-010-CAL-LIM-5616</v>
          </cell>
        </row>
        <row r="98">
          <cell r="B98" t="str">
            <v>MEM-PRO-010-CAL-STO-5635</v>
          </cell>
        </row>
        <row r="99">
          <cell r="B99" t="str">
            <v>MEM-PRO-010-CAL-STO-5636</v>
          </cell>
        </row>
        <row r="100">
          <cell r="B100" t="str">
            <v>MEM-PRO-010-CAL-STO-7285</v>
          </cell>
        </row>
        <row r="101">
          <cell r="B101" t="str">
            <v>MEM-PRO-010-CIP-CAC-2269</v>
          </cell>
        </row>
        <row r="102">
          <cell r="B102" t="str">
            <v>MEM-PRO-010-CIP-CIP-2269</v>
          </cell>
        </row>
        <row r="103">
          <cell r="B103" t="str">
            <v>MEM-PRO-010-CIP-DAC-3001</v>
          </cell>
        </row>
        <row r="104">
          <cell r="B104" t="str">
            <v>MEM-PRO-010-CIP-DAC-3002</v>
          </cell>
        </row>
        <row r="105">
          <cell r="B105" t="str">
            <v>MEM-PRO-010-CIP-DAC-3003</v>
          </cell>
        </row>
        <row r="106">
          <cell r="B106" t="str">
            <v>MEM-PRO-010-CIP-SAC-6092</v>
          </cell>
        </row>
        <row r="107">
          <cell r="B107" t="str">
            <v>MEM-PRO-010-CSP-CBW-0230</v>
          </cell>
        </row>
        <row r="108">
          <cell r="B108" t="str">
            <v>MEM-PRO-010-FED-FED-3802</v>
          </cell>
        </row>
        <row r="109">
          <cell r="B109" t="str">
            <v>MEM-PRO-010-GRD-HOI-6441</v>
          </cell>
        </row>
        <row r="110">
          <cell r="B110" t="str">
            <v>MEM-PRO-010-GRD-HOI-8100</v>
          </cell>
        </row>
        <row r="111">
          <cell r="B111" t="str">
            <v>MEM-PRO-010-GRD-N3G-6370</v>
          </cell>
        </row>
        <row r="112">
          <cell r="B112" t="str">
            <v>MEM-PRO-010-GRD-N3G-6372</v>
          </cell>
        </row>
        <row r="113">
          <cell r="B113" t="str">
            <v>MEM-PRO-010-GRD-N3G-6421</v>
          </cell>
        </row>
        <row r="114">
          <cell r="B114" t="str">
            <v>MEM-PRO-010-GRD-N3G-6423</v>
          </cell>
        </row>
        <row r="115">
          <cell r="B115" t="str">
            <v>MEM-PRO-010-GRD-N3G-7914</v>
          </cell>
        </row>
        <row r="116">
          <cell r="B116" t="str">
            <v>MEM-PRO-010-GRD-N3G-7917</v>
          </cell>
        </row>
        <row r="117">
          <cell r="B117" t="str">
            <v>MEM-PRO-010-GRD-N3G-7923</v>
          </cell>
        </row>
        <row r="118">
          <cell r="B118" t="str">
            <v>MEM-PRO-010-GRD-N3G-7929</v>
          </cell>
        </row>
        <row r="119">
          <cell r="B119" t="str">
            <v>MEM-PRO-010-GRD-S3G-2001</v>
          </cell>
        </row>
        <row r="120">
          <cell r="B120" t="str">
            <v>MEM-PRO-010-GRD-S3G-6376</v>
          </cell>
        </row>
        <row r="121">
          <cell r="B121" t="str">
            <v>MEM-PRO-010-GRD-S3G-6378</v>
          </cell>
        </row>
        <row r="122">
          <cell r="B122" t="str">
            <v>MEM-PRO-010-GRD-S3G-6382</v>
          </cell>
        </row>
        <row r="123">
          <cell r="B123" t="str">
            <v>MEM-PRO-010-GRD-S3G-6385</v>
          </cell>
        </row>
        <row r="124">
          <cell r="B124" t="str">
            <v>MEM-PRO-010-GRD-S3G-6417</v>
          </cell>
        </row>
        <row r="125">
          <cell r="B125" t="str">
            <v>MEM-PRO-010-GRD-S3G-6420</v>
          </cell>
        </row>
        <row r="126">
          <cell r="B126" t="str">
            <v>MEM-PRO-010-GRD-S3G-7904</v>
          </cell>
        </row>
        <row r="127">
          <cell r="B127" t="str">
            <v>MEM-PRO-010-GRD-S3G-7907</v>
          </cell>
        </row>
        <row r="128">
          <cell r="B128" t="str">
            <v>MEM-PRO-010-GRD-S3G-7912</v>
          </cell>
        </row>
        <row r="129">
          <cell r="B129" t="str">
            <v>MEM-PRO-010-GRD-S3G-7928</v>
          </cell>
        </row>
        <row r="130">
          <cell r="B130" t="str">
            <v>MEM-PRO-010-GRD-SUS-3018</v>
          </cell>
        </row>
        <row r="131">
          <cell r="B131" t="str">
            <v>MEM-PRO-010-GRD-VAC-0476</v>
          </cell>
        </row>
        <row r="132">
          <cell r="B132" t="str">
            <v>MEM-PRO-010-MDU-AEQ-0702</v>
          </cell>
        </row>
        <row r="133">
          <cell r="B133" t="str">
            <v>MEM-PRO-010-MDU-AEQ-0703</v>
          </cell>
        </row>
        <row r="134">
          <cell r="B134" t="str">
            <v>MEM-PRO-010-MDU-AEQ-0705</v>
          </cell>
        </row>
        <row r="135">
          <cell r="B135" t="str">
            <v>MEM-PRO-010-MDU-AEQ-0738</v>
          </cell>
        </row>
        <row r="136">
          <cell r="B136" t="str">
            <v>MEM-PRO-010-MDU-AEQ-5697</v>
          </cell>
        </row>
        <row r="137">
          <cell r="B137" t="str">
            <v>MEM-PRO-010-MDU-AEQ-5700</v>
          </cell>
        </row>
        <row r="138">
          <cell r="B138" t="str">
            <v>MEM-PRO-010-MDU-AEQ-6739</v>
          </cell>
        </row>
        <row r="139">
          <cell r="B139" t="str">
            <v>MEM-PRO-010-MDU-AEQ-6740</v>
          </cell>
        </row>
        <row r="140">
          <cell r="B140" t="str">
            <v>MEM-PRO-010-MDU-AEQ-6773</v>
          </cell>
        </row>
        <row r="141">
          <cell r="B141" t="str">
            <v>MEM-PRO-010-MDU-AEQ-6779</v>
          </cell>
        </row>
        <row r="142">
          <cell r="B142" t="str">
            <v>MEM-PRO-010-MDU-AEQ-6791</v>
          </cell>
        </row>
        <row r="143">
          <cell r="B143" t="str">
            <v>MEM-PRO-010-MDU-AEQ-6792</v>
          </cell>
        </row>
        <row r="144">
          <cell r="B144" t="str">
            <v>MEM-PRO-010-MDU-AEQ-6794</v>
          </cell>
        </row>
        <row r="145">
          <cell r="B145" t="str">
            <v>MEM-PRO-010-MDU-AEQ-6795</v>
          </cell>
        </row>
        <row r="146">
          <cell r="B146" t="str">
            <v>MEM-PRO-010-MDU-AEQ-6801</v>
          </cell>
        </row>
        <row r="147">
          <cell r="B147" t="str">
            <v>MEM-PRO-010-MDU-AEQ-6802</v>
          </cell>
        </row>
        <row r="148">
          <cell r="B148" t="str">
            <v>MEM-PRO-010-MDU-AEQ-6803</v>
          </cell>
        </row>
        <row r="149">
          <cell r="B149" t="str">
            <v>MEM-PRO-010-MDU-AEQ-6804</v>
          </cell>
        </row>
        <row r="150">
          <cell r="B150" t="str">
            <v>MEM-PRO-010-MDU-AEQ-6805</v>
          </cell>
        </row>
        <row r="151">
          <cell r="B151" t="str">
            <v>MEM-PRO-010-MDU-AEQ-6806</v>
          </cell>
        </row>
        <row r="152">
          <cell r="B152" t="str">
            <v>MEM-PRO-010-MDU-AEQ-6807</v>
          </cell>
        </row>
        <row r="153">
          <cell r="B153" t="str">
            <v>MEM-PRO-010-MDU-AEQ-6808</v>
          </cell>
        </row>
        <row r="154">
          <cell r="B154" t="str">
            <v>MEM-PRO-010-MDU-AEQ-6809</v>
          </cell>
        </row>
        <row r="155">
          <cell r="B155" t="str">
            <v>MEM-PRO-010-MDU-AEQ-6810</v>
          </cell>
        </row>
        <row r="156">
          <cell r="B156" t="str">
            <v>MEM-PRO-010-MDU-AEQ-6811</v>
          </cell>
        </row>
        <row r="157">
          <cell r="B157" t="str">
            <v>MEM-PRO-010-MDU-AEQ-6812</v>
          </cell>
        </row>
        <row r="158">
          <cell r="B158" t="str">
            <v>MEM-PRO-010-MDU-AEQ-6813</v>
          </cell>
        </row>
        <row r="159">
          <cell r="B159" t="str">
            <v>MEM-PRO-010-MDU-AEQ-6814</v>
          </cell>
        </row>
        <row r="160">
          <cell r="B160" t="str">
            <v>MEM-PRO-010-MDU-AEQ-6815</v>
          </cell>
        </row>
        <row r="161">
          <cell r="B161" t="str">
            <v>MEM-PRO-010-MDU-AEQ-6817</v>
          </cell>
        </row>
        <row r="162">
          <cell r="B162" t="str">
            <v>MEM-PRO-010-MDU-AEQ-6819</v>
          </cell>
        </row>
        <row r="163">
          <cell r="B163" t="str">
            <v>MEM-PRO-010-MDU-AEQ-6830</v>
          </cell>
        </row>
        <row r="164">
          <cell r="B164" t="str">
            <v>MEM-PRO-010-MDU-AEQ-6831</v>
          </cell>
        </row>
        <row r="165">
          <cell r="B165" t="str">
            <v>MEM-PRO-010-MDU-AEQ-6832</v>
          </cell>
        </row>
        <row r="166">
          <cell r="B166" t="str">
            <v>MEM-PRO-010-MDU-AEQ-6833</v>
          </cell>
        </row>
        <row r="167">
          <cell r="B167" t="str">
            <v>MEM-PRO-010-MDU-AEQ-6834</v>
          </cell>
        </row>
        <row r="168">
          <cell r="B168" t="str">
            <v>MEM-PRO-010-MDU-AEQ-6835</v>
          </cell>
        </row>
        <row r="169">
          <cell r="B169" t="str">
            <v>MEM-PRO-010-MDU-AEQ-6836</v>
          </cell>
        </row>
        <row r="170">
          <cell r="B170" t="str">
            <v>MEM-PRO-010-MDU-AEQ-6838</v>
          </cell>
        </row>
        <row r="171">
          <cell r="B171" t="str">
            <v>MEM-PRO-010-MDU-AEQ-6839</v>
          </cell>
        </row>
        <row r="172">
          <cell r="B172" t="str">
            <v>MEM-PRO-010-MDU-AEQ-6842</v>
          </cell>
        </row>
        <row r="173">
          <cell r="B173" t="str">
            <v>MEM-PRO-010-MDU-AEQ-6843</v>
          </cell>
        </row>
        <row r="174">
          <cell r="B174" t="str">
            <v>MEM-PRO-010-MDU-AEQ-6845</v>
          </cell>
        </row>
        <row r="175">
          <cell r="B175" t="str">
            <v>MEM-PRO-010-MDU-AEQ-6847</v>
          </cell>
        </row>
        <row r="176">
          <cell r="B176" t="str">
            <v>MEM-PRO-010-MDU-AEQ-6848</v>
          </cell>
        </row>
        <row r="177">
          <cell r="B177" t="str">
            <v>MEM-PRO-010-MDU-AEQ-6851</v>
          </cell>
        </row>
        <row r="178">
          <cell r="B178" t="str">
            <v>MEM-PRO-010-MDU-AEQ-6852</v>
          </cell>
        </row>
        <row r="179">
          <cell r="B179" t="str">
            <v>MEM-PRO-010-MDU-AEQ-6854</v>
          </cell>
        </row>
        <row r="180">
          <cell r="B180" t="str">
            <v>MEM-PRO-010-MDU-AEQ-6856</v>
          </cell>
        </row>
        <row r="181">
          <cell r="B181" t="str">
            <v>MEM-PRO-010-MDU-AEQ-6857</v>
          </cell>
        </row>
        <row r="182">
          <cell r="B182" t="str">
            <v>MEM-PRO-010-MDU-AEQ-6858</v>
          </cell>
        </row>
        <row r="183">
          <cell r="B183" t="str">
            <v>MEM-PRO-010-MDU-AEQ-6861</v>
          </cell>
        </row>
        <row r="184">
          <cell r="B184" t="str">
            <v>MEM-PRO-010-MDU-AEQ-6866</v>
          </cell>
        </row>
        <row r="185">
          <cell r="B185" t="str">
            <v>MEM-PRO-010-MDU-AEQ-6867</v>
          </cell>
        </row>
        <row r="186">
          <cell r="B186" t="str">
            <v>MEM-PRO-010-MDU-AEQ-6869</v>
          </cell>
        </row>
        <row r="187">
          <cell r="B187" t="str">
            <v>MEM-PRO-010-MDU-AEQ-6871</v>
          </cell>
        </row>
        <row r="188">
          <cell r="B188" t="str">
            <v>MEM-PRO-010-MDU-AEQ-6872</v>
          </cell>
        </row>
        <row r="189">
          <cell r="B189" t="str">
            <v>MEM-PRO-010-MDU-AEQ-6874</v>
          </cell>
        </row>
        <row r="190">
          <cell r="B190" t="str">
            <v>MEM-PRO-010-MDU-AEQ-6875</v>
          </cell>
        </row>
        <row r="191">
          <cell r="B191" t="str">
            <v>MEM-PRO-010-MDU-AEQ-6877</v>
          </cell>
        </row>
        <row r="192">
          <cell r="B192" t="str">
            <v>MEM-PRO-010-MDU-AEQ-6878</v>
          </cell>
        </row>
        <row r="193">
          <cell r="B193" t="str">
            <v>MEM-PRO-010-MDU-AEQ-6879</v>
          </cell>
        </row>
        <row r="194">
          <cell r="B194" t="str">
            <v>MEM-PRO-010-MDU-AEQ-6881</v>
          </cell>
        </row>
        <row r="195">
          <cell r="B195" t="str">
            <v>MEM-PRO-010-MDU-AEQ-6882</v>
          </cell>
        </row>
        <row r="196">
          <cell r="B196" t="str">
            <v>MEM-PRO-010-MDU-AEQ-6883</v>
          </cell>
        </row>
        <row r="197">
          <cell r="B197" t="str">
            <v>MEM-PRO-010-MDU-AEQ-6884</v>
          </cell>
        </row>
        <row r="198">
          <cell r="B198" t="str">
            <v>MEM-PRO-010-MDU-AEQ-6886</v>
          </cell>
        </row>
        <row r="199">
          <cell r="B199" t="str">
            <v>MEM-PRO-010-MDU-AEQ-6887</v>
          </cell>
        </row>
        <row r="200">
          <cell r="B200" t="str">
            <v>MEM-PRO-010-MDU-AEQ-6888</v>
          </cell>
        </row>
        <row r="201">
          <cell r="B201" t="str">
            <v>MEM-PRO-010-MDU-AEQ-6889</v>
          </cell>
        </row>
        <row r="202">
          <cell r="B202" t="str">
            <v>MEM-PRO-010-MDU-AEQ-6964</v>
          </cell>
        </row>
        <row r="203">
          <cell r="B203" t="str">
            <v>MEM-PRO-010-MDU-AEQ-6931</v>
          </cell>
        </row>
        <row r="204">
          <cell r="B204" t="str">
            <v>MEM-PRO-010-MDU-AEQ-6892</v>
          </cell>
        </row>
        <row r="205">
          <cell r="B205" t="str">
            <v>MEM-PRO-010-MDU-AEQ-6897</v>
          </cell>
        </row>
        <row r="206">
          <cell r="B206" t="str">
            <v>MEM-PRO-010-MDU-AEQ-6898</v>
          </cell>
        </row>
        <row r="207">
          <cell r="B207" t="str">
            <v>MEM-PRO-010-MDU-AEQ-6899</v>
          </cell>
        </row>
        <row r="208">
          <cell r="B208" t="str">
            <v>MEM-PRO-010-MDU-AEQ-6900</v>
          </cell>
        </row>
        <row r="209">
          <cell r="B209" t="str">
            <v>MEM-PRO-010-MDU-AEQ-6901</v>
          </cell>
        </row>
        <row r="210">
          <cell r="B210" t="str">
            <v>MEM-PRO-010-MDU-AEQ-6902</v>
          </cell>
        </row>
        <row r="211">
          <cell r="B211" t="str">
            <v>MEM-PRO-010-MDU-AEQ-6903</v>
          </cell>
        </row>
        <row r="212">
          <cell r="B212" t="str">
            <v>MEM-PRO-010-MDU-AEQ-6905</v>
          </cell>
        </row>
        <row r="213">
          <cell r="B213" t="str">
            <v>MEM-PRO-010-MDU-AEQ-6906</v>
          </cell>
        </row>
        <row r="214">
          <cell r="B214" t="str">
            <v>MEM-PRO-010-MDU-AEQ-6907</v>
          </cell>
        </row>
        <row r="215">
          <cell r="B215" t="str">
            <v>MEM-PRO-010-MDU-AEQ-6908</v>
          </cell>
        </row>
        <row r="216">
          <cell r="B216" t="str">
            <v>MEM-PRO-010-MDU-AEQ-6909</v>
          </cell>
        </row>
        <row r="217">
          <cell r="B217" t="str">
            <v>MEM-PRO-010-MDU-AEQ-6910</v>
          </cell>
        </row>
        <row r="218">
          <cell r="B218" t="str">
            <v>MEM-PRO-010-MDU-AEQ-6911</v>
          </cell>
        </row>
        <row r="219">
          <cell r="B219" t="str">
            <v>MEM-PRO-010-MDU-AEQ-6913</v>
          </cell>
        </row>
        <row r="220">
          <cell r="B220" t="str">
            <v>MEM-PRO-010-MDU-AEQ-6893</v>
          </cell>
        </row>
        <row r="221">
          <cell r="B221" t="str">
            <v>MEM-PRO-010-MDU-AEQ-6920</v>
          </cell>
        </row>
        <row r="222">
          <cell r="B222" t="str">
            <v>MEM-PRO-010-MDU-AEQ-6921</v>
          </cell>
        </row>
        <row r="223">
          <cell r="B223" t="str">
            <v>MEM-PRO-010-MDU-AEQ-6922</v>
          </cell>
        </row>
        <row r="224">
          <cell r="B224" t="str">
            <v>MEM-PRO-010-MDU-AEQ-6923</v>
          </cell>
        </row>
        <row r="225">
          <cell r="B225" t="str">
            <v>MEM-PRO-010-MDU-AEQ-6924</v>
          </cell>
        </row>
        <row r="226">
          <cell r="B226" t="str">
            <v>MEM-PRO-010-MDU-AEQ-6925</v>
          </cell>
        </row>
        <row r="227">
          <cell r="B227" t="str">
            <v>MEM-PRO-010-MDU-AEQ-6926</v>
          </cell>
        </row>
        <row r="228">
          <cell r="B228" t="str">
            <v>MEM-PRO-010-MDU-AEQ-6927</v>
          </cell>
        </row>
        <row r="229">
          <cell r="B229" t="str">
            <v>MEM-PRO-010-MDU-AEQ-6929</v>
          </cell>
        </row>
        <row r="230">
          <cell r="B230" t="str">
            <v>MEM-PRO-010-MDU-AEQ-6894</v>
          </cell>
        </row>
        <row r="231">
          <cell r="B231" t="str">
            <v>MEM-PRO-010-MDU-AEQ-6936</v>
          </cell>
        </row>
        <row r="232">
          <cell r="B232" t="str">
            <v>MEM-PRO-010-MDU-AEQ-6937</v>
          </cell>
        </row>
        <row r="233">
          <cell r="B233" t="str">
            <v>MEM-PRO-010-MDU-AEQ-6938</v>
          </cell>
        </row>
        <row r="234">
          <cell r="B234" t="str">
            <v>MEM-PRO-010-MDU-AEQ-6939</v>
          </cell>
        </row>
        <row r="235">
          <cell r="B235" t="str">
            <v>MEM-PRO-010-MDU-AEQ-6940</v>
          </cell>
        </row>
        <row r="236">
          <cell r="B236" t="str">
            <v>MEM-PRO-010-MDU-AEQ-6941</v>
          </cell>
        </row>
        <row r="237">
          <cell r="B237" t="str">
            <v>MEM-PRO-010-MDU-AEQ-6942</v>
          </cell>
        </row>
        <row r="238">
          <cell r="B238" t="str">
            <v>MEM-PRO-010-MDU-AEQ-6943</v>
          </cell>
        </row>
        <row r="239">
          <cell r="B239" t="str">
            <v>MEM-PRO-010-MDU-AEQ-6945</v>
          </cell>
        </row>
        <row r="240">
          <cell r="B240" t="str">
            <v>MEM-PRO-010-MDU-AEQ-6915</v>
          </cell>
        </row>
        <row r="241">
          <cell r="B241" t="str">
            <v>MEM-PRO-010-MDU-AEQ-6951</v>
          </cell>
        </row>
        <row r="242">
          <cell r="B242" t="str">
            <v>MEM-PRO-010-MDU-AEQ-6952</v>
          </cell>
        </row>
        <row r="243">
          <cell r="B243" t="str">
            <v>MEM-PRO-010-MDU-AEQ-6953</v>
          </cell>
        </row>
        <row r="244">
          <cell r="B244" t="str">
            <v>MEM-PRO-010-MDU-AEQ-6954</v>
          </cell>
        </row>
        <row r="245">
          <cell r="B245" t="str">
            <v>MEM-PRO-010-MDU-AEQ-6956</v>
          </cell>
        </row>
        <row r="246">
          <cell r="B246" t="str">
            <v>MEM-PRO-010-MDU-AEQ-6960</v>
          </cell>
        </row>
        <row r="247">
          <cell r="B247" t="str">
            <v>MEM-PRO-010-MDU-AEQ-6961</v>
          </cell>
        </row>
        <row r="248">
          <cell r="B248" t="str">
            <v>MEM-PRO-010-MDU-AEQ-6962</v>
          </cell>
        </row>
        <row r="249">
          <cell r="B249" t="str">
            <v>MEM-PRO-010-MDU-AEQ-6963</v>
          </cell>
        </row>
        <row r="250">
          <cell r="B250" t="str">
            <v>MEM-PRO-010-MDU-AEQ-6947</v>
          </cell>
        </row>
        <row r="251">
          <cell r="B251" t="str">
            <v>MEM-PRO-010-MDU-AEQ-6967</v>
          </cell>
        </row>
        <row r="252">
          <cell r="B252" t="str">
            <v>MEM-PRO-010-MDU-AEQ-6971</v>
          </cell>
        </row>
        <row r="253">
          <cell r="B253" t="str">
            <v>MEM-PRO-010-MDU-AEQ-6974</v>
          </cell>
        </row>
        <row r="254">
          <cell r="B254" t="str">
            <v>MEM-PRO-010-MDU-AEQ-6975</v>
          </cell>
        </row>
        <row r="255">
          <cell r="B255" t="str">
            <v>MEM-PRO-010-MDU-AEQ-6976</v>
          </cell>
        </row>
        <row r="256">
          <cell r="B256" t="str">
            <v>MEM-PRO-010-MDU-AEQ-6977</v>
          </cell>
        </row>
        <row r="257">
          <cell r="B257" t="str">
            <v>MEM-PRO-010-MDU-AEQ-6978</v>
          </cell>
        </row>
        <row r="258">
          <cell r="B258" t="str">
            <v>MEM-PRO-010-MDU-AEQ-6980</v>
          </cell>
        </row>
        <row r="259">
          <cell r="B259" t="str">
            <v>MEM-PRO-010-MDU-AEQ-6982</v>
          </cell>
        </row>
        <row r="260">
          <cell r="B260" t="str">
            <v>MEM-PRO-010-MDU-AEQ-6983</v>
          </cell>
        </row>
        <row r="261">
          <cell r="B261" t="str">
            <v>MEM-PRO-010-MDU-AEQ-6984</v>
          </cell>
        </row>
        <row r="262">
          <cell r="B262" t="str">
            <v>MEM-PRO-010-MDU-AEQ-6985</v>
          </cell>
        </row>
        <row r="263">
          <cell r="B263" t="str">
            <v>MEM-PRO-010-MDU-AEQ-6986</v>
          </cell>
        </row>
        <row r="264">
          <cell r="B264" t="str">
            <v>MEM-PRO-010-MDU-AEQ-6987</v>
          </cell>
        </row>
        <row r="265">
          <cell r="B265" t="str">
            <v>MEM-PRO-010-MDU-AEQ-6988</v>
          </cell>
        </row>
        <row r="266">
          <cell r="B266" t="str">
            <v>MEM-PRO-010-MDU-AEQ-6990</v>
          </cell>
        </row>
        <row r="267">
          <cell r="B267" t="str">
            <v>MEM-PRO-010-MDU-AEQ-6991</v>
          </cell>
        </row>
        <row r="268">
          <cell r="B268" t="str">
            <v>MEM-PRO-010-MDU-AEQ-6992</v>
          </cell>
        </row>
        <row r="269">
          <cell r="B269" t="str">
            <v>MEM-PRO-010-MDU-AEQ-6995</v>
          </cell>
        </row>
        <row r="270">
          <cell r="B270" t="str">
            <v>MEM-PRO-010-MDU-AEQ-6996</v>
          </cell>
        </row>
        <row r="271">
          <cell r="B271" t="str">
            <v>MEM-PRO-010-MDU-AEQ-6997</v>
          </cell>
        </row>
        <row r="272">
          <cell r="B272" t="str">
            <v>MEM-PRO-010-MDU-AEQ-6999</v>
          </cell>
        </row>
        <row r="273">
          <cell r="B273" t="str">
            <v>MEM-PRO-010-MDU-AEQ-7001</v>
          </cell>
        </row>
        <row r="274">
          <cell r="B274" t="str">
            <v>MEM-PRO-010-MDU-AEQ-7002</v>
          </cell>
        </row>
        <row r="275">
          <cell r="B275" t="str">
            <v>MEM-PRO-010-MDU-AEQ-7003</v>
          </cell>
        </row>
        <row r="276">
          <cell r="B276" t="str">
            <v>MEM-PRO-010-MDU-AEQ-7004</v>
          </cell>
        </row>
        <row r="277">
          <cell r="B277" t="str">
            <v>MEM-PRO-010-MDU-AEQ-7005</v>
          </cell>
        </row>
        <row r="278">
          <cell r="B278" t="str">
            <v>MEM-PRO-010-MDU-AEQ-7006</v>
          </cell>
        </row>
        <row r="279">
          <cell r="B279" t="str">
            <v>MEM-PRO-010-MDU-AEQ-7007</v>
          </cell>
        </row>
        <row r="280">
          <cell r="B280" t="str">
            <v>MEM-PRO-010-MDU-AEQ-7008</v>
          </cell>
        </row>
        <row r="281">
          <cell r="B281" t="str">
            <v>MEM-PRO-010-MDU-AEQ-7009</v>
          </cell>
        </row>
        <row r="282">
          <cell r="B282" t="str">
            <v>MEM-PRO-010-MDU-AEQ-7011</v>
          </cell>
        </row>
        <row r="283">
          <cell r="B283" t="str">
            <v>MEM-PRO-010-MDU-AEQ-7014</v>
          </cell>
        </row>
        <row r="284">
          <cell r="B284" t="str">
            <v>MEM-PRO-010-MDU-AEQ-7015</v>
          </cell>
        </row>
        <row r="285">
          <cell r="B285" t="str">
            <v>MEM-PRO-010-MDU-AEQ-7017</v>
          </cell>
        </row>
        <row r="286">
          <cell r="B286" t="str">
            <v>MEM-PRO-010-MDU-AEQ-7018</v>
          </cell>
        </row>
        <row r="287">
          <cell r="B287" t="str">
            <v>MEM-PRO-010-MDU-AEQ-7020</v>
          </cell>
        </row>
        <row r="288">
          <cell r="B288" t="str">
            <v>MEM-PRO-010-MDU-AEQ-7021</v>
          </cell>
        </row>
        <row r="289">
          <cell r="B289" t="str">
            <v>MEM-PRO-010-MDU-AEQ-7023</v>
          </cell>
        </row>
        <row r="290">
          <cell r="B290" t="str">
            <v>MEM-PRO-010-MDU-AEQ-7025</v>
          </cell>
        </row>
        <row r="291">
          <cell r="B291" t="str">
            <v>MEM-PRO-010-MDU-AEQ-7026</v>
          </cell>
        </row>
        <row r="292">
          <cell r="B292" t="str">
            <v>MEM-PRO-010-MDU-AEQ-7027</v>
          </cell>
        </row>
        <row r="293">
          <cell r="B293" t="str">
            <v>MEM-PRO-010-MDU-AEQ-7028</v>
          </cell>
        </row>
        <row r="294">
          <cell r="B294" t="str">
            <v>MEM-PRO-010-MDU-AEQ-7029</v>
          </cell>
        </row>
        <row r="295">
          <cell r="B295" t="str">
            <v>MEM-PRO-010-MDU-AEQ-7030</v>
          </cell>
        </row>
        <row r="296">
          <cell r="B296" t="str">
            <v>MEM-PRO-010-MDU-AEQ-7031</v>
          </cell>
        </row>
        <row r="297">
          <cell r="B297" t="str">
            <v>MEM-PRO-010-MDU-AEQ-7033</v>
          </cell>
        </row>
        <row r="298">
          <cell r="B298" t="str">
            <v>MEM-PRO-010-MDU-AEQ-7034</v>
          </cell>
        </row>
        <row r="299">
          <cell r="B299" t="str">
            <v>MEM-PRO-010-MDU-AEQ-7035</v>
          </cell>
        </row>
        <row r="300">
          <cell r="B300" t="str">
            <v>MEM-PRO-010-MDU-AEQ-7036</v>
          </cell>
        </row>
        <row r="301">
          <cell r="B301" t="str">
            <v>MEM-PRO-010-MDU-AEQ-7037</v>
          </cell>
        </row>
        <row r="302">
          <cell r="B302" t="str">
            <v>MEM-PRO-010-MDU-AEQ-7039</v>
          </cell>
        </row>
        <row r="303">
          <cell r="B303" t="str">
            <v>MEM-PRO-010-MDU-AEQ-7040</v>
          </cell>
        </row>
        <row r="304">
          <cell r="B304" t="str">
            <v>MEM-PRO-010-MDU-AEQ-7041</v>
          </cell>
        </row>
        <row r="305">
          <cell r="B305" t="str">
            <v>MEM-PRO-010-MDU-AEQ-7042</v>
          </cell>
        </row>
        <row r="306">
          <cell r="B306" t="str">
            <v>MEM-PRO-010-MDU-AEQ-7046</v>
          </cell>
        </row>
        <row r="307">
          <cell r="B307" t="str">
            <v>MEM-PRO-010-MDU-AEQ-7047</v>
          </cell>
        </row>
        <row r="308">
          <cell r="B308" t="str">
            <v>MEM-PRO-010-MDU-AEQ-7048</v>
          </cell>
        </row>
        <row r="309">
          <cell r="B309" t="str">
            <v>MEM-PRO-010-MDU-AEQ-7056</v>
          </cell>
        </row>
        <row r="310">
          <cell r="B310" t="str">
            <v>MEM-PRO-010-MDU-AEQ-7057</v>
          </cell>
        </row>
        <row r="311">
          <cell r="B311" t="str">
            <v>MEM-PRO-010-MDU-AEQ-7058</v>
          </cell>
        </row>
        <row r="312">
          <cell r="B312" t="str">
            <v>MEM-PRO-010-MDU-AEQ-7068</v>
          </cell>
        </row>
        <row r="313">
          <cell r="B313" t="str">
            <v>MEM-PRO-010-MDU-AEQ-7278</v>
          </cell>
        </row>
        <row r="314">
          <cell r="B314" t="str">
            <v>MEM-PRO-010-MDU-AEQ-7309</v>
          </cell>
        </row>
        <row r="315">
          <cell r="B315" t="str">
            <v>MEM-PRO-010-MDU-AEQ-7355</v>
          </cell>
        </row>
        <row r="316">
          <cell r="B316" t="str">
            <v>MEM-PRO-010-MDU-AEQ-7368</v>
          </cell>
        </row>
        <row r="317">
          <cell r="B317" t="str">
            <v>MEM-PRO-010-MDU-AEQ-7370</v>
          </cell>
        </row>
        <row r="318">
          <cell r="B318" t="str">
            <v>MEM-PRO-010-MDU-AEQ-7374</v>
          </cell>
        </row>
        <row r="319">
          <cell r="B319" t="str">
            <v>MEM-PRO-010-MDU-AEQ-7375</v>
          </cell>
        </row>
        <row r="320">
          <cell r="B320" t="str">
            <v>MEM-PRO-010-MDU-AEQ-7376</v>
          </cell>
        </row>
        <row r="321">
          <cell r="B321" t="str">
            <v>MEM-PRO-010-MDU-AEQ-7389</v>
          </cell>
        </row>
        <row r="322">
          <cell r="B322" t="str">
            <v>MEM-PRO-010-MDU-AEQ-7390</v>
          </cell>
        </row>
        <row r="323">
          <cell r="B323" t="str">
            <v>MEM-PRO-010-MDU-AEQ-7400</v>
          </cell>
        </row>
        <row r="324">
          <cell r="B324" t="str">
            <v>MEM-PRO-010-MDU-AEQ-7401</v>
          </cell>
        </row>
        <row r="325">
          <cell r="B325" t="str">
            <v>MEM-PRO-010-MDU-AEQ-7404</v>
          </cell>
        </row>
        <row r="326">
          <cell r="B326" t="str">
            <v>MEM-PRO-010-MDU-AEQ-7405</v>
          </cell>
        </row>
        <row r="327">
          <cell r="B327" t="str">
            <v>MEM-PRO-010-MDU-AEQ-7406</v>
          </cell>
        </row>
        <row r="328">
          <cell r="B328" t="str">
            <v>MEM-PRO-010-MDU-AEQ-7407</v>
          </cell>
        </row>
        <row r="329">
          <cell r="B329" t="str">
            <v>MEM-PRO-010-MDU-AEQ-7408</v>
          </cell>
        </row>
        <row r="330">
          <cell r="B330" t="str">
            <v>MEM-PRO-010-MDU-AEQ-7409</v>
          </cell>
        </row>
        <row r="331">
          <cell r="B331" t="str">
            <v>MEM-PRO-010-MDU-AEQ-7410</v>
          </cell>
        </row>
        <row r="332">
          <cell r="B332" t="str">
            <v>MEM-PRO-010-MDU-AEQ-7411</v>
          </cell>
        </row>
        <row r="333">
          <cell r="B333" t="str">
            <v>MEM-PRO-010-MDU-AEQ-7412</v>
          </cell>
        </row>
        <row r="334">
          <cell r="B334" t="str">
            <v>MEM-PRO-010-MDU-AEQ-7414</v>
          </cell>
        </row>
        <row r="335">
          <cell r="B335" t="str">
            <v>MEM-PRO-010-MDU-AEQ-7437</v>
          </cell>
        </row>
        <row r="336">
          <cell r="B336" t="str">
            <v>MEM-PRO-010-MDU-AEQ-7438</v>
          </cell>
        </row>
        <row r="337">
          <cell r="B337" t="str">
            <v>MEM-PRO-010-MDU-AEQ-7439</v>
          </cell>
        </row>
        <row r="338">
          <cell r="B338" t="str">
            <v>MEM-PRO-010-MDU-AEQ-7440</v>
          </cell>
        </row>
        <row r="339">
          <cell r="B339" t="str">
            <v>MEM-PRO-010-MDU-AEQ-7441</v>
          </cell>
        </row>
        <row r="340">
          <cell r="B340" t="str">
            <v>MEM-PRO-010-MDU-AEQ-7442</v>
          </cell>
        </row>
        <row r="341">
          <cell r="B341" t="str">
            <v>MEM-PRO-010-MDU-AEQ-7443</v>
          </cell>
        </row>
        <row r="342">
          <cell r="B342" t="str">
            <v>MEM-PRO-010-MDU-AEQ-7444</v>
          </cell>
        </row>
        <row r="343">
          <cell r="B343" t="str">
            <v>MEM-PRO-010-MDU-AEQ-7482</v>
          </cell>
        </row>
        <row r="344">
          <cell r="B344" t="str">
            <v>MEM-PRO-010-MDU-AEQ-7487</v>
          </cell>
        </row>
        <row r="345">
          <cell r="B345" t="str">
            <v>MEM-PRO-010-MDU-AEQ-7488</v>
          </cell>
        </row>
        <row r="346">
          <cell r="B346" t="str">
            <v>MEM-PRO-010-MDU-AEQ-7603</v>
          </cell>
        </row>
        <row r="347">
          <cell r="B347" t="str">
            <v>MEM-PRO-010-MDU-AEQ-7604</v>
          </cell>
        </row>
        <row r="348">
          <cell r="B348" t="str">
            <v>MEM-PRO-010-MDU-AEQ-7605</v>
          </cell>
        </row>
        <row r="349">
          <cell r="B349" t="str">
            <v>MEM-PRO-010-MDU-AEQ-7606</v>
          </cell>
        </row>
        <row r="350">
          <cell r="B350" t="str">
            <v>MEM-PRO-010-MDU-AEQ-7607</v>
          </cell>
        </row>
        <row r="351">
          <cell r="B351" t="str">
            <v>MEM-PRO-010-MDU-AEQ-7608</v>
          </cell>
        </row>
        <row r="352">
          <cell r="B352" t="str">
            <v>MEM-PRO-010-MDU-AEQ-7609</v>
          </cell>
        </row>
        <row r="353">
          <cell r="B353" t="str">
            <v>MEM-PRO-010-MDU-AEQ-7610</v>
          </cell>
        </row>
        <row r="354">
          <cell r="B354" t="str">
            <v>MEM-PRO-010-MDU-AEQ-7611</v>
          </cell>
        </row>
        <row r="355">
          <cell r="B355" t="str">
            <v>MEM-PRO-010-MDU-AEQ-7612</v>
          </cell>
        </row>
        <row r="356">
          <cell r="B356" t="str">
            <v>MEM-PRO-010-MDU-AEQ-7613</v>
          </cell>
        </row>
        <row r="357">
          <cell r="B357" t="str">
            <v>MEM-PRO-010-MDU-AEQ-7614</v>
          </cell>
        </row>
        <row r="358">
          <cell r="B358" t="str">
            <v>MEM-PRO-010-MDU-AEQ-7618</v>
          </cell>
        </row>
        <row r="359">
          <cell r="B359" t="str">
            <v>MEM-PRO-010-MDU-AEQ-7621</v>
          </cell>
        </row>
        <row r="360">
          <cell r="B360" t="str">
            <v>MEM-PRO-010-MDU-AEQ-7622</v>
          </cell>
        </row>
        <row r="361">
          <cell r="B361" t="str">
            <v>MEM-PRO-010-MDU-AEQ-7623</v>
          </cell>
        </row>
        <row r="362">
          <cell r="B362" t="str">
            <v>MEM-PRO-010-MDU-AEQ-7624</v>
          </cell>
        </row>
        <row r="363">
          <cell r="B363" t="str">
            <v>MEM-PRO-010-MDU-AEQ-7627</v>
          </cell>
        </row>
        <row r="364">
          <cell r="B364" t="str">
            <v>MEM-PRO-010-MDU-AEQ-7628</v>
          </cell>
        </row>
        <row r="365">
          <cell r="B365" t="str">
            <v>MEM-PRO-010-MDU-AEQ-7629</v>
          </cell>
        </row>
        <row r="366">
          <cell r="B366" t="str">
            <v>MEM-PRO-010-MDU-AEQ-7632</v>
          </cell>
        </row>
        <row r="367">
          <cell r="B367" t="str">
            <v>MEM-PRO-010-MDU-AEQ-7633</v>
          </cell>
        </row>
        <row r="368">
          <cell r="B368" t="str">
            <v>MEM-PRO-010-MDU-AEQ-7652</v>
          </cell>
        </row>
        <row r="369">
          <cell r="B369" t="str">
            <v>MEM-PRO-010-MDU-AEQ-7653</v>
          </cell>
        </row>
        <row r="370">
          <cell r="B370" t="str">
            <v>MEM-PRO-010-MDU-AEQ-7654</v>
          </cell>
        </row>
        <row r="371">
          <cell r="B371" t="str">
            <v>MEM-PRO-010-MDU-AEQ-7657</v>
          </cell>
        </row>
        <row r="372">
          <cell r="B372" t="str">
            <v>MEM-PRO-010-MDU-AEQ-7658</v>
          </cell>
        </row>
        <row r="373">
          <cell r="B373" t="str">
            <v>MEM-PRO-010-MDU-AEQ-7659</v>
          </cell>
        </row>
        <row r="374">
          <cell r="B374" t="str">
            <v>MEM-PRO-010-MDU-AEQ-7660</v>
          </cell>
        </row>
        <row r="375">
          <cell r="B375" t="str">
            <v>MEM-PRO-010-MDU-AEQ-7661</v>
          </cell>
        </row>
        <row r="376">
          <cell r="B376" t="str">
            <v>MEM-PRO-010-MDU-AEQ-7663</v>
          </cell>
        </row>
        <row r="377">
          <cell r="B377" t="str">
            <v>MEM-PRO-010-MDU-AEQ-7665</v>
          </cell>
        </row>
        <row r="378">
          <cell r="B378" t="str">
            <v>MEM-PRO-010-MDU-AEQ-7666</v>
          </cell>
        </row>
        <row r="379">
          <cell r="B379" t="str">
            <v>MEM-PRO-010-MDU-AEQ-7667</v>
          </cell>
        </row>
        <row r="380">
          <cell r="B380" t="str">
            <v>MEM-PRO-010-MDU-AEQ-7699</v>
          </cell>
        </row>
        <row r="381">
          <cell r="B381" t="str">
            <v>MEM-PRO-010-MDU-AEQ-7700</v>
          </cell>
        </row>
        <row r="382">
          <cell r="B382" t="str">
            <v>MEM-PRO-010-MDU-AEQ-7707</v>
          </cell>
        </row>
        <row r="383">
          <cell r="B383" t="str">
            <v>MEM-PRO-010-MDU-AEQ-7708</v>
          </cell>
        </row>
        <row r="384">
          <cell r="B384" t="str">
            <v>MEM-PRO-010-MDU-AEQ-7713</v>
          </cell>
        </row>
        <row r="385">
          <cell r="B385" t="str">
            <v>MEM-PRO-010-MDU-AEQ-7719</v>
          </cell>
        </row>
        <row r="386">
          <cell r="B386" t="str">
            <v>MEM-PRO-010-MDU-AEQ-7720</v>
          </cell>
        </row>
        <row r="387">
          <cell r="B387" t="str">
            <v>MEM-PRO-010-MDU-AEQ-7723</v>
          </cell>
        </row>
        <row r="388">
          <cell r="B388" t="str">
            <v>MEM-PRO-010-MDU-AEQ-7724</v>
          </cell>
        </row>
        <row r="389">
          <cell r="B389" t="str">
            <v>MEM-PRO-010-MDU-AEQ-7726</v>
          </cell>
        </row>
        <row r="390">
          <cell r="B390" t="str">
            <v>MEM-PRO-010-MDU-AEQ-7727</v>
          </cell>
        </row>
        <row r="391">
          <cell r="B391" t="str">
            <v>MEM-PRO-010-MDU-AEQ-7728</v>
          </cell>
        </row>
        <row r="392">
          <cell r="B392" t="str">
            <v>MEM-PRO-010-MDU-AEQ-7729</v>
          </cell>
        </row>
        <row r="393">
          <cell r="B393" t="str">
            <v>MEM-PRO-010-MDU-AEQ-7730</v>
          </cell>
        </row>
        <row r="394">
          <cell r="B394" t="str">
            <v>MEM-PRO-010-MDU-AEQ-7731</v>
          </cell>
        </row>
        <row r="395">
          <cell r="B395" t="str">
            <v>MEM-PRO-010-MDU-AEQ-7732</v>
          </cell>
        </row>
        <row r="396">
          <cell r="B396" t="str">
            <v>MEM-PRO-010-MDU-AEQ-7733</v>
          </cell>
        </row>
        <row r="397">
          <cell r="B397" t="str">
            <v>MEM-PRO-010-MDU-AEQ-7735</v>
          </cell>
        </row>
        <row r="398">
          <cell r="B398" t="str">
            <v>MEM-PRO-010-MDU-AEQ-7736</v>
          </cell>
        </row>
        <row r="399">
          <cell r="B399" t="str">
            <v>MEM-PRO-010-MDU-AEQ-7737</v>
          </cell>
        </row>
        <row r="400">
          <cell r="B400" t="str">
            <v>MEM-PRO-010-MDU-AEQ-7739</v>
          </cell>
        </row>
        <row r="401">
          <cell r="B401" t="str">
            <v>MEM-PRO-010-MDU-AEQ-7740</v>
          </cell>
        </row>
        <row r="402">
          <cell r="B402" t="str">
            <v>MEM-PRO-010-MDU-AEQ-7743</v>
          </cell>
        </row>
        <row r="403">
          <cell r="B403" t="str">
            <v>MEM-PRO-010-MDU-AEQ-7744</v>
          </cell>
        </row>
        <row r="404">
          <cell r="B404" t="str">
            <v>MEM-PRO-010-MDU-AEQ-7745</v>
          </cell>
        </row>
        <row r="405">
          <cell r="B405" t="str">
            <v>MEM-PRO-010-MDU-AEQ-7746</v>
          </cell>
        </row>
        <row r="406">
          <cell r="B406" t="str">
            <v>MEM-PRO-010-MDU-AEQ-7748</v>
          </cell>
        </row>
        <row r="407">
          <cell r="B407" t="str">
            <v>MEM-PRO-010-MDU-AEQ-7749</v>
          </cell>
        </row>
        <row r="408">
          <cell r="B408" t="str">
            <v>MEM-PRO-010-MDU-AEQ-7752</v>
          </cell>
        </row>
        <row r="409">
          <cell r="B409" t="str">
            <v>MEM-PRO-010-MDU-AEQ-7753</v>
          </cell>
        </row>
        <row r="410">
          <cell r="B410" t="str">
            <v>MEM-PRO-010-MDU-AEQ-7758</v>
          </cell>
        </row>
        <row r="411">
          <cell r="B411" t="str">
            <v>MEM-PRO-010-MDU-AEQ-7760</v>
          </cell>
        </row>
        <row r="412">
          <cell r="B412" t="str">
            <v>MEM-PRO-010-MDU-AEQ-7762</v>
          </cell>
        </row>
        <row r="413">
          <cell r="B413" t="str">
            <v>MEM-PRO-010-MDU-AEQ-7765</v>
          </cell>
        </row>
        <row r="414">
          <cell r="B414" t="str">
            <v>MEM-PRO-010-MDU-AEQ-7767</v>
          </cell>
        </row>
        <row r="415">
          <cell r="B415" t="str">
            <v>MEM-PRO-010-MDU-AEQ-7775</v>
          </cell>
        </row>
        <row r="416">
          <cell r="B416" t="str">
            <v>MEM-PRO-010-MDU-AEQ-7801</v>
          </cell>
        </row>
        <row r="417">
          <cell r="B417" t="str">
            <v>MEM-PRO-010-MDU-AEQ-7803</v>
          </cell>
        </row>
        <row r="418">
          <cell r="B418" t="str">
            <v>MEM-PRO-010-MDU-AEQ-7804</v>
          </cell>
        </row>
        <row r="419">
          <cell r="B419" t="str">
            <v>MEM-PRO-010-MDU-AEQ-7805</v>
          </cell>
        </row>
        <row r="420">
          <cell r="B420" t="str">
            <v>MEM-PRO-010-MDU-AEQ-7806</v>
          </cell>
        </row>
        <row r="421">
          <cell r="B421" t="str">
            <v>MEM-PRO-010-MDU-AEQ-7807</v>
          </cell>
        </row>
        <row r="422">
          <cell r="B422" t="str">
            <v>MEM-PRO-010-MDU-AEQ-7808</v>
          </cell>
        </row>
        <row r="423">
          <cell r="B423" t="str">
            <v>MEM-PRO-010-MDU-AEQ-7809</v>
          </cell>
        </row>
        <row r="424">
          <cell r="B424" t="str">
            <v>MEM-PRO-010-MDU-AEQ-7830</v>
          </cell>
        </row>
        <row r="425">
          <cell r="B425" t="str">
            <v>MEM-PRO-010-MDU-AEQ-7831</v>
          </cell>
        </row>
        <row r="426">
          <cell r="B426" t="str">
            <v>MEM-PRO-010-MDU-AEQ-7834</v>
          </cell>
        </row>
        <row r="427">
          <cell r="B427" t="str">
            <v>MEM-PRO-010-MDU-AEQ-7835</v>
          </cell>
        </row>
        <row r="428">
          <cell r="B428" t="str">
            <v>MEM-PRO-010-MDU-AEQ-7836</v>
          </cell>
        </row>
        <row r="429">
          <cell r="B429" t="str">
            <v>MEM-PRO-010-MDU-AEQ-7840</v>
          </cell>
        </row>
        <row r="430">
          <cell r="B430" t="str">
            <v>MEM-PRO-010-MDU-AEQ-7841</v>
          </cell>
        </row>
        <row r="431">
          <cell r="B431" t="str">
            <v>MEM-PRO-010-MDU-AEQ-7842</v>
          </cell>
        </row>
        <row r="432">
          <cell r="B432" t="str">
            <v>MEM-PRO-010-MDU-AEQ-7843</v>
          </cell>
        </row>
        <row r="433">
          <cell r="B433" t="str">
            <v>MEM-PRO-010-MDU-AEQ-7844</v>
          </cell>
        </row>
        <row r="434">
          <cell r="B434" t="str">
            <v>MEM-PRO-010-MDU-AEQ-7845</v>
          </cell>
        </row>
        <row r="435">
          <cell r="B435" t="str">
            <v>MEM-PRO-010-MDU-AEQ-7846</v>
          </cell>
        </row>
        <row r="436">
          <cell r="B436" t="str">
            <v>MEM-PRO-010-MDU-AEQ-7848</v>
          </cell>
        </row>
        <row r="437">
          <cell r="B437" t="str">
            <v>MEM-PRO-010-MDU-AEQ-7850</v>
          </cell>
        </row>
        <row r="438">
          <cell r="B438" t="str">
            <v>MEM-PRO-010-MDU-AEQ-7855</v>
          </cell>
        </row>
        <row r="439">
          <cell r="B439" t="str">
            <v>MEM-PRO-010-MDU-AEQ-7856</v>
          </cell>
        </row>
        <row r="440">
          <cell r="B440" t="str">
            <v>MEM-PRO-010-MDU-AEQ-7857</v>
          </cell>
        </row>
        <row r="441">
          <cell r="B441" t="str">
            <v>MEM-PRO-010-MDU-AEQ-7858</v>
          </cell>
        </row>
        <row r="442">
          <cell r="B442" t="str">
            <v>MEM-PRO-010-MDU-AEQ-7865</v>
          </cell>
        </row>
        <row r="443">
          <cell r="B443" t="str">
            <v>MEM-PRO-010-MDU-AEQ-7866</v>
          </cell>
        </row>
        <row r="444">
          <cell r="B444" t="str">
            <v>MEM-PRO-010-MDU-AEQ-7867</v>
          </cell>
        </row>
        <row r="445">
          <cell r="B445" t="str">
            <v>MEM-PRO-010-MDU-AEQ-7868</v>
          </cell>
        </row>
        <row r="446">
          <cell r="B446" t="str">
            <v>MEM-PRO-010-MDU-AEQ-7869</v>
          </cell>
        </row>
        <row r="447">
          <cell r="B447" t="str">
            <v>MEM-PRO-010-MDU-AEQ-7870</v>
          </cell>
        </row>
        <row r="448">
          <cell r="B448" t="str">
            <v>MEM-PRO-010-MDU-AEQ-7871</v>
          </cell>
        </row>
        <row r="449">
          <cell r="B449" t="str">
            <v>MEM-PRO-010-MDU-AEQ-7872</v>
          </cell>
        </row>
        <row r="450">
          <cell r="B450" t="str">
            <v>MEM-PRO-010-MDU-AEQ-7873</v>
          </cell>
        </row>
        <row r="451">
          <cell r="B451" t="str">
            <v>MEM-PRO-010-MDU-AEQ-7874</v>
          </cell>
        </row>
        <row r="452">
          <cell r="B452" t="str">
            <v>MEM-PRO-010-MDU-AEQ-7880</v>
          </cell>
        </row>
        <row r="453">
          <cell r="B453" t="str">
            <v>MEM-PRO-010-MDU-AEQ-7881</v>
          </cell>
        </row>
        <row r="454">
          <cell r="B454" t="str">
            <v>MEM-PRO-010-MDU-AEQ-7882</v>
          </cell>
        </row>
        <row r="455">
          <cell r="B455" t="str">
            <v>MEM-PRO-010-MDU-AEQ-7883</v>
          </cell>
        </row>
        <row r="456">
          <cell r="B456" t="str">
            <v>MEM-PRO-010-MDU-AEQ-7884</v>
          </cell>
        </row>
        <row r="457">
          <cell r="B457" t="str">
            <v>MEM-PRO-010-MDU-AEQ-7885</v>
          </cell>
        </row>
        <row r="458">
          <cell r="B458" t="str">
            <v>MEM-PRO-010-MDU-AEQ-7886</v>
          </cell>
        </row>
        <row r="459">
          <cell r="B459" t="str">
            <v>MEM-PRO-010-MDU-AEQ-7887</v>
          </cell>
        </row>
        <row r="460">
          <cell r="B460" t="str">
            <v>MEM-PRO-010-MDU-AEQ-7890</v>
          </cell>
        </row>
        <row r="461">
          <cell r="B461" t="str">
            <v>MEM-PRO-010-MDU-AEQ-7892</v>
          </cell>
        </row>
        <row r="462">
          <cell r="B462" t="str">
            <v>MEM-PRO-010-MDU-AEQ-7894</v>
          </cell>
        </row>
        <row r="463">
          <cell r="B463" t="str">
            <v>MEM-PRO-010-MDU-AEQ-7896</v>
          </cell>
        </row>
        <row r="464">
          <cell r="B464" t="str">
            <v>MEM-PRO-010-MDU-AEQ-7899</v>
          </cell>
        </row>
        <row r="465">
          <cell r="B465" t="str">
            <v>MEM-PRO-010-MDU-AEQ-7900</v>
          </cell>
        </row>
        <row r="466">
          <cell r="B466" t="str">
            <v>MEM-PRO-010-MDU-AEQ-7901</v>
          </cell>
        </row>
        <row r="467">
          <cell r="B467" t="str">
            <v>MEM-PRO-010-MDU-AEQ-7902</v>
          </cell>
        </row>
        <row r="468">
          <cell r="B468" t="str">
            <v>MEM-PRO-010-MDU-AEQ-7903</v>
          </cell>
        </row>
        <row r="469">
          <cell r="B469" t="str">
            <v>MEM-PRO-010-MDU-AEQ-9201</v>
          </cell>
        </row>
        <row r="470">
          <cell r="B470" t="str">
            <v>MEM-PRO-010-MDU-AEQ-9202</v>
          </cell>
        </row>
        <row r="471">
          <cell r="B471" t="str">
            <v>MEM-PRO-010-MDU-AEQ-9203</v>
          </cell>
        </row>
        <row r="472">
          <cell r="B472" t="str">
            <v>MEM-PRO-010-MDU-AEQ-9204</v>
          </cell>
        </row>
        <row r="473">
          <cell r="B473" t="str">
            <v>MEM-PRO-010-OP1-AEQ-1202</v>
          </cell>
        </row>
        <row r="474">
          <cell r="B474" t="str">
            <v>MEM-PRO-010-OP1-AEQ-1204</v>
          </cell>
        </row>
        <row r="475">
          <cell r="B475" t="str">
            <v>MEM-PRO-010-OP1-AEQ-1219</v>
          </cell>
        </row>
        <row r="476">
          <cell r="B476" t="str">
            <v>MEM-PRO-010-OP1-AEQ-1360</v>
          </cell>
        </row>
        <row r="477">
          <cell r="B477" t="str">
            <v>MEM-PRO-010-OP1-AEQ-1361</v>
          </cell>
        </row>
        <row r="478">
          <cell r="B478" t="str">
            <v>MEM-PRO-010-OP1-AEQ-1362</v>
          </cell>
        </row>
        <row r="479">
          <cell r="B479" t="str">
            <v>MEM-PRO-010-OP1-AEQ-1363</v>
          </cell>
        </row>
        <row r="480">
          <cell r="B480" t="str">
            <v>MEM-PRO-010-OP1-AEQ-1365</v>
          </cell>
        </row>
        <row r="481">
          <cell r="B481" t="str">
            <v>MEM-PRO-010-OP1-AEQ-1366</v>
          </cell>
        </row>
        <row r="482">
          <cell r="B482" t="str">
            <v>MEM-PRO-010-OP1-AEQ-3281</v>
          </cell>
        </row>
        <row r="483">
          <cell r="B483" t="str">
            <v>MEM-PRO-010-OP1-AEQ-3282</v>
          </cell>
        </row>
        <row r="484">
          <cell r="B484" t="str">
            <v>MEM-PRO-010-OP1-AEQ-3283</v>
          </cell>
        </row>
        <row r="485">
          <cell r="B485" t="str">
            <v>MEM-PRO-010-OP1-AEQ-3284</v>
          </cell>
        </row>
        <row r="486">
          <cell r="B486" t="str">
            <v>MEM-PRO-010-OP1-AEQ-3285</v>
          </cell>
        </row>
        <row r="487">
          <cell r="B487" t="str">
            <v>MEM-PRO-010-OP1-AEQ-3286</v>
          </cell>
        </row>
        <row r="488">
          <cell r="B488" t="str">
            <v>MEM-PRO-010-OP1-AEQ-3287</v>
          </cell>
        </row>
        <row r="489">
          <cell r="B489" t="str">
            <v>MEM-PRO-010-OP1-AEQ-3288</v>
          </cell>
        </row>
        <row r="490">
          <cell r="B490" t="str">
            <v>MEM-PRO-010-OP1-AEQ-3289</v>
          </cell>
        </row>
        <row r="491">
          <cell r="B491" t="str">
            <v>MEM-PRO-010-OP1-AEQ-3290</v>
          </cell>
        </row>
        <row r="492">
          <cell r="B492" t="str">
            <v>MEM-PRO-010-OP1-AEQ-3291</v>
          </cell>
        </row>
        <row r="493">
          <cell r="B493" t="str">
            <v>MEM-PRO-010-OP1-AEQ-3292</v>
          </cell>
        </row>
        <row r="494">
          <cell r="B494" t="str">
            <v>MEM-PRO-010-OP1-AEQ-3293</v>
          </cell>
        </row>
        <row r="495">
          <cell r="B495" t="str">
            <v>MEM-PRO-010-OP1-AEQ-3294</v>
          </cell>
        </row>
        <row r="496">
          <cell r="B496" t="str">
            <v>MEM-PRO-010-OP1-AEQ-3295</v>
          </cell>
        </row>
        <row r="497">
          <cell r="B497" t="str">
            <v>MEM-PRO-010-OP1-AEQ-3296</v>
          </cell>
        </row>
        <row r="498">
          <cell r="B498" t="str">
            <v>MEM-PRO-010-OP1-AEQ-3297</v>
          </cell>
        </row>
        <row r="499">
          <cell r="B499" t="str">
            <v>MEM-PRO-010-OP1-AEQ-3298</v>
          </cell>
        </row>
        <row r="500">
          <cell r="B500" t="str">
            <v>MEM-PRO-010-OP1-AEQ-3299</v>
          </cell>
        </row>
        <row r="501">
          <cell r="B501" t="str">
            <v>MEM-PRO-010-OP1-AEQ-3300</v>
          </cell>
        </row>
        <row r="502">
          <cell r="B502" t="str">
            <v>MEM-PRO-010-OP1-AEQ-3301</v>
          </cell>
        </row>
        <row r="503">
          <cell r="B503" t="str">
            <v>MEM-PRO-010-OP1-AEQ-3302</v>
          </cell>
        </row>
        <row r="504">
          <cell r="B504" t="str">
            <v>MEM-PRO-010-OP1-AEQ-3305</v>
          </cell>
        </row>
        <row r="505">
          <cell r="B505" t="str">
            <v>MEM-PRO-010-OP1-AEQ-3306</v>
          </cell>
        </row>
        <row r="506">
          <cell r="B506" t="str">
            <v>MEM-PRO-010-OP1-AEQ-3307</v>
          </cell>
        </row>
        <row r="507">
          <cell r="B507" t="str">
            <v>MEM-PRO-010-OP1-AEQ-3308</v>
          </cell>
        </row>
        <row r="508">
          <cell r="B508" t="str">
            <v>MEM-PRO-010-OP1-AEQ-3311</v>
          </cell>
        </row>
        <row r="509">
          <cell r="B509" t="str">
            <v>MEM-PRO-010-OP1-AEQ-3312</v>
          </cell>
        </row>
        <row r="510">
          <cell r="B510" t="str">
            <v>MEM-PRO-010-OP1-AEQ-3313</v>
          </cell>
        </row>
        <row r="511">
          <cell r="B511" t="str">
            <v>MEM-PRO-010-OP1-AEQ-3315</v>
          </cell>
        </row>
        <row r="512">
          <cell r="B512" t="str">
            <v>MEM-PRO-010-OP1-AEQ-3317</v>
          </cell>
        </row>
        <row r="513">
          <cell r="B513" t="str">
            <v>MEM-PRO-010-OP1-AEQ-3318</v>
          </cell>
        </row>
        <row r="514">
          <cell r="B514" t="str">
            <v>MEM-PRO-010-OP1-AEQ-3320</v>
          </cell>
        </row>
        <row r="515">
          <cell r="B515" t="str">
            <v>MEM-PRO-010-OP1-AEQ-3332</v>
          </cell>
        </row>
        <row r="516">
          <cell r="B516" t="str">
            <v>MEM-PRO-010-OP1-AEQ-3333</v>
          </cell>
        </row>
        <row r="517">
          <cell r="B517" t="str">
            <v>MEM-PRO-010-OP1-AEQ-3335</v>
          </cell>
        </row>
        <row r="518">
          <cell r="B518" t="str">
            <v>MEM-PRO-010-OP1-AEQ-3336</v>
          </cell>
        </row>
        <row r="519">
          <cell r="B519" t="str">
            <v>MEM-PRO-010-OP1-AEQ-3337</v>
          </cell>
        </row>
        <row r="520">
          <cell r="B520" t="str">
            <v>MEM-PRO-010-OP1-AEQ-3338</v>
          </cell>
        </row>
        <row r="521">
          <cell r="B521" t="str">
            <v>MEM-PRO-010-OP1-AEQ-3339</v>
          </cell>
        </row>
        <row r="522">
          <cell r="B522" t="str">
            <v>MEM-PRO-010-OP1-AEQ-3340</v>
          </cell>
        </row>
        <row r="523">
          <cell r="B523" t="str">
            <v>MEM-PRO-010-OP1-AEQ-3341</v>
          </cell>
        </row>
        <row r="524">
          <cell r="B524" t="str">
            <v>MEM-PRO-010-OP1-AEQ-3342</v>
          </cell>
        </row>
        <row r="525">
          <cell r="B525" t="str">
            <v>MEM-PRO-010-OP1-AEQ-3343</v>
          </cell>
        </row>
        <row r="526">
          <cell r="B526" t="str">
            <v>MEM-PRO-010-OP1-AEQ-3349</v>
          </cell>
        </row>
        <row r="527">
          <cell r="B527" t="str">
            <v>MEM-PRO-010-OP1-AEQ-3350</v>
          </cell>
        </row>
        <row r="528">
          <cell r="B528" t="str">
            <v>MEM-PRO-010-OP1-AEQ-3352</v>
          </cell>
        </row>
        <row r="529">
          <cell r="B529" t="str">
            <v>MEM-PRO-010-OP1-AEQ-3353</v>
          </cell>
        </row>
        <row r="530">
          <cell r="B530" t="str">
            <v>MEM-PRO-010-OP1-AEQ-3354</v>
          </cell>
        </row>
        <row r="531">
          <cell r="B531" t="str">
            <v>MEM-PRO-010-OP1-AEQ-3355</v>
          </cell>
        </row>
        <row r="532">
          <cell r="B532" t="str">
            <v>MEM-PRO-010-OP1-AEQ-4625</v>
          </cell>
        </row>
        <row r="533">
          <cell r="B533" t="str">
            <v>MEM-PRO-010-OP1-AEQ-4630</v>
          </cell>
        </row>
        <row r="534">
          <cell r="B534" t="str">
            <v>MEM-PRO-010-OP1-AEQ-4632</v>
          </cell>
        </row>
        <row r="535">
          <cell r="B535" t="str">
            <v>MEM-PRO-010-OP1-AEQ-4635</v>
          </cell>
        </row>
        <row r="536">
          <cell r="B536" t="str">
            <v>MEM-PRO-010-OP1-AEQ-4640</v>
          </cell>
        </row>
        <row r="537">
          <cell r="B537" t="str">
            <v>MEM-PRO-010-OP1-AEQ-4645</v>
          </cell>
        </row>
        <row r="538">
          <cell r="B538" t="str">
            <v>MEM-PRO-010-OP1-AEQ-4647</v>
          </cell>
        </row>
        <row r="539">
          <cell r="B539" t="str">
            <v>MEM-PRO-010-OP1-AEQ-4650</v>
          </cell>
        </row>
        <row r="540">
          <cell r="B540" t="str">
            <v>MEM-PRO-010-OP1-AEQ-4655</v>
          </cell>
        </row>
        <row r="541">
          <cell r="B541" t="str">
            <v>MEM-PRO-010-OP1-AEQ-4660</v>
          </cell>
        </row>
        <row r="542">
          <cell r="B542" t="str">
            <v>MEM-PRO-010-OP1-AEQ-4662</v>
          </cell>
        </row>
        <row r="543">
          <cell r="B543" t="str">
            <v>MEM-PRO-010-OP1-AEQ-4665</v>
          </cell>
        </row>
        <row r="544">
          <cell r="B544" t="str">
            <v>MEM-PRO-010-OP1-AEQ-4670</v>
          </cell>
        </row>
        <row r="545">
          <cell r="B545" t="str">
            <v>MEM-PRO-010-OP1-AEQ-4783</v>
          </cell>
        </row>
        <row r="546">
          <cell r="B546" t="str">
            <v>MEM-PRO-010-OPA-AEQ-1114</v>
          </cell>
        </row>
        <row r="547">
          <cell r="B547" t="str">
            <v>MEM-PRO-010-OPA-AEQ-1115</v>
          </cell>
        </row>
        <row r="548">
          <cell r="B548" t="str">
            <v>MEM-PRO-010-OPA-AEQ-1116</v>
          </cell>
        </row>
        <row r="549">
          <cell r="B549" t="str">
            <v>MEM-PRO-010-OPA-AEQ-1117</v>
          </cell>
        </row>
        <row r="550">
          <cell r="B550" t="str">
            <v>MEM-PRO-010-OPA-AEQ-1118</v>
          </cell>
        </row>
        <row r="551">
          <cell r="B551" t="str">
            <v>MEM-PRO-010-OPA-AEQ-1157</v>
          </cell>
        </row>
        <row r="552">
          <cell r="B552" t="str">
            <v>MEM-PRO-010-OPA-AEQ-1158</v>
          </cell>
        </row>
        <row r="553">
          <cell r="B553" t="str">
            <v>MEM-PRO-010-OPA-AEQ-1160</v>
          </cell>
        </row>
        <row r="554">
          <cell r="B554" t="str">
            <v>MEM-PRO-010-OPA-AEQ-1161</v>
          </cell>
        </row>
        <row r="555">
          <cell r="B555" t="str">
            <v>MEM-PRO-010-OPA-AEQ-1162</v>
          </cell>
        </row>
        <row r="556">
          <cell r="B556" t="str">
            <v>MEM-PRO-010-OPA-AEQ-1163</v>
          </cell>
        </row>
        <row r="557">
          <cell r="B557" t="str">
            <v>MEM-PRO-010-OPA-AEQ-1164</v>
          </cell>
        </row>
        <row r="558">
          <cell r="B558" t="str">
            <v>MEM-PRO-010-OPA-AEQ-1165</v>
          </cell>
        </row>
        <row r="559">
          <cell r="B559" t="str">
            <v>MEM-PRO-010-OPA-AEQ-1167</v>
          </cell>
        </row>
        <row r="560">
          <cell r="B560" t="str">
            <v>MEM-PRO-010-OPA-AEQ-1213</v>
          </cell>
        </row>
        <row r="561">
          <cell r="B561" t="str">
            <v>MEM-PRO-010-OPA-AEQ-1214</v>
          </cell>
        </row>
        <row r="562">
          <cell r="B562" t="str">
            <v>MEM-PRO-010-OPA-AEQ-1215</v>
          </cell>
        </row>
        <row r="563">
          <cell r="B563" t="str">
            <v>MEM-PRO-010-OPA-AEQ-1216</v>
          </cell>
        </row>
        <row r="564">
          <cell r="B564" t="str">
            <v>MEM-PRO-010-OPA-AEQ-1217</v>
          </cell>
        </row>
        <row r="565">
          <cell r="B565" t="str">
            <v>MEM-PRO-010-OPA-AEQ-1218</v>
          </cell>
        </row>
        <row r="566">
          <cell r="B566" t="str">
            <v>MEM-PRO-010-OPA-AEQ-1219</v>
          </cell>
        </row>
        <row r="567">
          <cell r="B567" t="str">
            <v>MEM-PRO-010-OPA-AEQ-1220</v>
          </cell>
        </row>
        <row r="568">
          <cell r="B568" t="str">
            <v>MEM-PRO-010-OPA-AEQ-1221</v>
          </cell>
        </row>
        <row r="569">
          <cell r="B569" t="str">
            <v>MEM-PRO-010-OPA-AEQ-1222</v>
          </cell>
        </row>
        <row r="570">
          <cell r="B570" t="str">
            <v>MEM-PRO-010-OPA-AEQ-1223</v>
          </cell>
        </row>
        <row r="571">
          <cell r="B571" t="str">
            <v>MEM-PRO-010-OPA-AEQ-1224</v>
          </cell>
        </row>
        <row r="572">
          <cell r="B572" t="str">
            <v>MEM-PRO-010-OPA-AEQ-1225</v>
          </cell>
        </row>
        <row r="573">
          <cell r="B573" t="str">
            <v>MEM-PRO-010-OPA-AEQ-1226</v>
          </cell>
        </row>
        <row r="574">
          <cell r="B574" t="str">
            <v>MEM-PRO-010-OPA-AEQ-1227</v>
          </cell>
        </row>
        <row r="575">
          <cell r="B575" t="str">
            <v>MEM-PRO-010-OPA-AEQ-1228</v>
          </cell>
        </row>
        <row r="576">
          <cell r="B576" t="str">
            <v>MEM-PRO-010-OPA-AEQ-1229</v>
          </cell>
        </row>
        <row r="577">
          <cell r="B577" t="str">
            <v>MEM-PRO-010-OPA-AEQ-1230</v>
          </cell>
        </row>
        <row r="578">
          <cell r="B578" t="str">
            <v>MEM-PRO-010-OPA-AEQ-1231</v>
          </cell>
        </row>
        <row r="579">
          <cell r="B579" t="str">
            <v>MEM-PRO-010-OPA-AEQ-1232</v>
          </cell>
        </row>
        <row r="580">
          <cell r="B580" t="str">
            <v>MEM-PRO-010-OPA-AEQ-1233</v>
          </cell>
        </row>
        <row r="581">
          <cell r="B581" t="str">
            <v>MEM-PRO-010-OPA-AEQ-1234</v>
          </cell>
        </row>
        <row r="582">
          <cell r="B582" t="str">
            <v>MEM-PRO-010-OPA-AEQ-1235</v>
          </cell>
        </row>
        <row r="583">
          <cell r="B583" t="str">
            <v>MEM-PRO-010-OPA-AEQ-1237</v>
          </cell>
        </row>
        <row r="584">
          <cell r="B584" t="str">
            <v>MEM-PRO-010-OPA-AEQ-1238</v>
          </cell>
        </row>
        <row r="585">
          <cell r="B585" t="str">
            <v>MEM-PRO-010-OPA-AEQ-1241</v>
          </cell>
        </row>
        <row r="586">
          <cell r="B586" t="str">
            <v>MEM-PRO-010-OPA-AEQ-1242</v>
          </cell>
        </row>
        <row r="587">
          <cell r="B587" t="str">
            <v>MEM-PRO-010-OPA-AEQ-1245</v>
          </cell>
        </row>
        <row r="588">
          <cell r="B588" t="str">
            <v>MEM-PRO-010-OPA-AEQ-1246</v>
          </cell>
        </row>
        <row r="589">
          <cell r="B589" t="str">
            <v>MEM-PRO-010-OPA-AEQ-1247</v>
          </cell>
        </row>
        <row r="590">
          <cell r="B590" t="str">
            <v>MEM-PRO-010-OPA-AEQ-1248</v>
          </cell>
        </row>
        <row r="591">
          <cell r="B591" t="str">
            <v>MEM-PRO-010-OPA-AEQ-1249</v>
          </cell>
        </row>
        <row r="592">
          <cell r="B592" t="str">
            <v>MEM-PRO-010-OPA-AEQ-1251</v>
          </cell>
        </row>
        <row r="593">
          <cell r="B593" t="str">
            <v>MEM-PRO-010-OPA-AEQ-1253</v>
          </cell>
        </row>
        <row r="594">
          <cell r="B594" t="str">
            <v>MEM-PRO-010-OPA-AEQ-1257</v>
          </cell>
        </row>
        <row r="595">
          <cell r="B595" t="str">
            <v>MEM-PRO-010-OPA-AEQ-1260</v>
          </cell>
        </row>
        <row r="596">
          <cell r="B596" t="str">
            <v>MEM-PRO-010-OPA-AEQ-1269</v>
          </cell>
        </row>
        <row r="597">
          <cell r="B597" t="str">
            <v>MEM-PRO-010-OPA-AEQ-1270</v>
          </cell>
        </row>
        <row r="598">
          <cell r="B598" t="str">
            <v>MEM-PRO-010-OPA-AEQ-1274</v>
          </cell>
        </row>
        <row r="599">
          <cell r="B599" t="str">
            <v>MEM-PRO-010-OPA-AEQ-1275</v>
          </cell>
        </row>
        <row r="600">
          <cell r="B600" t="str">
            <v>MEM-PRO-010-OPA-AEQ-1276</v>
          </cell>
        </row>
        <row r="601">
          <cell r="B601" t="str">
            <v>MEM-PRO-010-OPA-AEQ-1277</v>
          </cell>
        </row>
        <row r="602">
          <cell r="B602" t="str">
            <v>MEM-PRO-010-OPA-AEQ-1278</v>
          </cell>
        </row>
        <row r="603">
          <cell r="B603" t="str">
            <v>MEM-PRO-010-OPA-AEQ-1279</v>
          </cell>
        </row>
        <row r="604">
          <cell r="B604" t="str">
            <v>MEM-PRO-010-OPA-AEQ-1280</v>
          </cell>
        </row>
        <row r="605">
          <cell r="B605" t="str">
            <v>MEM-PRO-010-OPA-AEQ-1281</v>
          </cell>
        </row>
        <row r="606">
          <cell r="B606" t="str">
            <v>MEM-PRO-010-OPA-AEQ-1282</v>
          </cell>
        </row>
        <row r="607">
          <cell r="B607" t="str">
            <v>MEM-PRO-010-OPA-AEQ-1283</v>
          </cell>
        </row>
        <row r="608">
          <cell r="B608" t="str">
            <v>MEM-PRO-010-OPA-AEQ-1284</v>
          </cell>
        </row>
        <row r="609">
          <cell r="B609" t="str">
            <v>MEM-PRO-010-P3A-AEQ-6490</v>
          </cell>
        </row>
        <row r="610">
          <cell r="B610" t="str">
            <v>MEM-PRO-010-P3A-AEQ-6491</v>
          </cell>
        </row>
        <row r="611">
          <cell r="B611" t="str">
            <v>MEM-PRO-010-P3A-AEQ-6492</v>
          </cell>
        </row>
        <row r="612">
          <cell r="B612" t="str">
            <v>MEM-PRO-010-P3A-AEQ-6496</v>
          </cell>
        </row>
        <row r="613">
          <cell r="B613" t="str">
            <v>MEM-PRO-010-P3A-AEQ-6499</v>
          </cell>
        </row>
        <row r="614">
          <cell r="B614" t="str">
            <v>MEM-PRO-010-P3A-AEQ-6500</v>
          </cell>
        </row>
        <row r="615">
          <cell r="B615" t="str">
            <v>MEM-PRO-010-P3A-AEQ-6503</v>
          </cell>
        </row>
        <row r="616">
          <cell r="B616" t="str">
            <v>MEM-PRO-010-P3A-AEQ-6518</v>
          </cell>
        </row>
        <row r="617">
          <cell r="B617" t="str">
            <v>MEM-PRO-010-P3A-AEQ-6519</v>
          </cell>
        </row>
        <row r="618">
          <cell r="B618" t="str">
            <v>MEM-PRO-010-P3A-AEQ-6520</v>
          </cell>
        </row>
        <row r="619">
          <cell r="B619" t="str">
            <v>MEM-PRO-010-P3A-AEQ-6521</v>
          </cell>
        </row>
        <row r="620">
          <cell r="B620" t="str">
            <v>MEM-PRO-010-P3A-AEQ-6523</v>
          </cell>
        </row>
        <row r="621">
          <cell r="B621" t="str">
            <v>MEM-PRO-010-P3A-AEQ-6524</v>
          </cell>
        </row>
        <row r="622">
          <cell r="B622" t="str">
            <v>MEM-PRO-010-P3A-AEQ-6530</v>
          </cell>
        </row>
        <row r="623">
          <cell r="B623" t="str">
            <v>MEM-PRO-010-P3A-AEQ-6531</v>
          </cell>
        </row>
        <row r="624">
          <cell r="B624" t="str">
            <v>MEM-PRO-010-P3A-AEQ-6532</v>
          </cell>
        </row>
        <row r="625">
          <cell r="B625" t="str">
            <v>MEM-PRO-010-P3A-AEQ-6539</v>
          </cell>
        </row>
        <row r="626">
          <cell r="B626" t="str">
            <v>MEM-PRO-010-P3A-AEQ-6545</v>
          </cell>
        </row>
        <row r="627">
          <cell r="B627" t="str">
            <v>MEM-PRO-010-P3A-AEQ-6549</v>
          </cell>
        </row>
        <row r="628">
          <cell r="B628" t="str">
            <v>MEM-PRO-010-P3A-AEQ-6550</v>
          </cell>
        </row>
        <row r="629">
          <cell r="B629" t="str">
            <v>MEM-PRO-010-P3A-AEQ-6551</v>
          </cell>
        </row>
        <row r="630">
          <cell r="B630" t="str">
            <v>MEM-PRO-010-P3A-AEQ-6552</v>
          </cell>
        </row>
        <row r="631">
          <cell r="B631" t="str">
            <v>MEM-PRO-010-P3A-AEQ-6559</v>
          </cell>
        </row>
        <row r="632">
          <cell r="B632" t="str">
            <v>MEM-PRO-010-P3A-AEQ-6562</v>
          </cell>
        </row>
        <row r="633">
          <cell r="B633" t="str">
            <v>MEM-PRO-010-P3A-AEQ-6563</v>
          </cell>
        </row>
        <row r="634">
          <cell r="B634" t="str">
            <v>MEM-PRO-010-P3A-AEQ-6565</v>
          </cell>
        </row>
        <row r="635">
          <cell r="B635" t="str">
            <v>MEM-PRO-010-P3A-AEQ-6570</v>
          </cell>
        </row>
        <row r="636">
          <cell r="B636" t="str">
            <v>MEM-PRO-010-P3A-AEQ-6571</v>
          </cell>
        </row>
        <row r="637">
          <cell r="B637" t="str">
            <v>MEM-PRO-010-P3A-AEQ-6572</v>
          </cell>
        </row>
        <row r="638">
          <cell r="B638" t="str">
            <v>MEM-PRO-010-P3A-AEQ-6579</v>
          </cell>
        </row>
        <row r="639">
          <cell r="B639" t="str">
            <v>MEM-PRO-010-P3A-AEQ-6585</v>
          </cell>
        </row>
        <row r="640">
          <cell r="B640" t="str">
            <v>MEM-PRO-010-P3A-AEQ-6589</v>
          </cell>
        </row>
        <row r="641">
          <cell r="B641" t="str">
            <v>MEM-PRO-010-P3A-AEQ-6590</v>
          </cell>
        </row>
        <row r="642">
          <cell r="B642" t="str">
            <v>MEM-PRO-010-P3A-AEQ-6591</v>
          </cell>
        </row>
        <row r="643">
          <cell r="B643" t="str">
            <v>MEM-PRO-010-P3A-AEQ-6592</v>
          </cell>
        </row>
        <row r="644">
          <cell r="B644" t="str">
            <v>MEM-PRO-010-P3A-AEQ-6599</v>
          </cell>
        </row>
        <row r="645">
          <cell r="B645" t="str">
            <v>MEM-PRO-010-P3A-AEQ-6620</v>
          </cell>
        </row>
        <row r="646">
          <cell r="B646" t="str">
            <v>MEM-PRO-010-P3A-AEQ-6621</v>
          </cell>
        </row>
        <row r="647">
          <cell r="B647" t="str">
            <v>MEM-PRO-010-P3A-AEQ-6701</v>
          </cell>
        </row>
        <row r="648">
          <cell r="B648" t="str">
            <v>MEM-PRO-010-P3A-AEQ-6702</v>
          </cell>
        </row>
        <row r="649">
          <cell r="B649" t="str">
            <v>MEM-PRO-010-P3A-AEQ-6703</v>
          </cell>
        </row>
        <row r="650">
          <cell r="B650" t="str">
            <v>MEM-PRO-010-P3A-AEQ-6708</v>
          </cell>
        </row>
        <row r="651">
          <cell r="B651" t="str">
            <v>MEM-PRO-010-P3A-AEQ-6755</v>
          </cell>
        </row>
        <row r="652">
          <cell r="B652" t="str">
            <v>MEM-PRO-010-P3A-AEQ-6772</v>
          </cell>
        </row>
        <row r="653">
          <cell r="B653" t="str">
            <v>MEM-PRO-010-P3A-AEQ-MP3A</v>
          </cell>
        </row>
        <row r="654">
          <cell r="B654" t="str">
            <v>MEM-PRO-010-PKG-SBB-7027</v>
          </cell>
        </row>
        <row r="655">
          <cell r="B655" t="str">
            <v>MEM-PRO-010-PKG-SBB-7031</v>
          </cell>
        </row>
        <row r="656">
          <cell r="B656" t="str">
            <v>MEM-PRO-010-PKG-SBB-7037</v>
          </cell>
        </row>
        <row r="657">
          <cell r="B657" t="str">
            <v>MEM-PRO-010-PKG-SBB-7038</v>
          </cell>
        </row>
        <row r="658">
          <cell r="B658" t="str">
            <v>MEM-PRO-010-PKG-SBB-7039</v>
          </cell>
        </row>
        <row r="659">
          <cell r="B659" t="str">
            <v>MEM-PRO-010-PKG-SBB-7040</v>
          </cell>
        </row>
        <row r="660">
          <cell r="B660" t="str">
            <v>MEM-PRO-010-PKG-SBB-7041</v>
          </cell>
        </row>
        <row r="661">
          <cell r="B661" t="str">
            <v>MEM-PRO-010-PKG-SBB-704103</v>
          </cell>
        </row>
        <row r="662">
          <cell r="B662" t="str">
            <v>MEM-PRO-010-PKG-SBB-704104</v>
          </cell>
        </row>
        <row r="663">
          <cell r="B663" t="str">
            <v>MEM-PRO-010-PKG-SBB-7042</v>
          </cell>
        </row>
        <row r="664">
          <cell r="B664" t="str">
            <v>MEM-PRO-010-PKG-SBB-7043</v>
          </cell>
        </row>
        <row r="665">
          <cell r="B665" t="str">
            <v>MEM-PRO-010-PKG-SBB-7045</v>
          </cell>
        </row>
        <row r="666">
          <cell r="B666" t="str">
            <v>MEM-PRO-010-PKG-SBB-7046</v>
          </cell>
        </row>
        <row r="667">
          <cell r="B667" t="str">
            <v>MEM-PRO-010-PKG-SBB-7047</v>
          </cell>
        </row>
        <row r="668">
          <cell r="B668" t="str">
            <v>MEM-PRO-010-PKG-SBB-7048</v>
          </cell>
        </row>
        <row r="669">
          <cell r="B669" t="str">
            <v>MEM-PRO-010-PKG-SBB-7049</v>
          </cell>
        </row>
        <row r="670">
          <cell r="B670" t="str">
            <v>MEM-PRO-010-PKG-SBB-7050</v>
          </cell>
        </row>
        <row r="671">
          <cell r="B671" t="str">
            <v>MEM-PRO-010-PKG-SBB-8209</v>
          </cell>
        </row>
        <row r="672">
          <cell r="B672" t="str">
            <v>MEM-PRO-010-PKG-SBB-8300</v>
          </cell>
        </row>
        <row r="673">
          <cell r="B673" t="str">
            <v>MEM-PRO-010-PKG-SBB-8301</v>
          </cell>
        </row>
        <row r="674">
          <cell r="B674" t="str">
            <v>MEM-PRO-010-PKG-SBB-8302</v>
          </cell>
        </row>
        <row r="675">
          <cell r="B675" t="str">
            <v>MEM-PRO-010-PKG-SBB-8303</v>
          </cell>
        </row>
        <row r="676">
          <cell r="B676" t="str">
            <v>MEM-PRO-010-PKG-SBB-8304</v>
          </cell>
        </row>
        <row r="677">
          <cell r="B677" t="str">
            <v>MEM-PRO-010-PKG-SBB-8315</v>
          </cell>
        </row>
        <row r="678">
          <cell r="B678" t="str">
            <v>MEM-PRO-010-RAL-AEQ-4313</v>
          </cell>
        </row>
        <row r="679">
          <cell r="B679" t="str">
            <v>MEM-PRO-010-RAL-AEQ-4315</v>
          </cell>
        </row>
        <row r="680">
          <cell r="B680" t="str">
            <v>MEM-PRO-010-RAL-AEQ-4316</v>
          </cell>
        </row>
        <row r="681">
          <cell r="B681" t="str">
            <v>MEM-PRO-010-RAL-AEQ-4323</v>
          </cell>
        </row>
        <row r="682">
          <cell r="B682" t="str">
            <v>MEM-PRO-010-RAL-AEQ-4325</v>
          </cell>
        </row>
        <row r="683">
          <cell r="B683" t="str">
            <v>MEM-PRO-010-RAL-AEQ-4327</v>
          </cell>
        </row>
        <row r="684">
          <cell r="B684" t="str">
            <v>MEM-PRO-010-RAL-AEQ-4329</v>
          </cell>
        </row>
        <row r="685">
          <cell r="B685" t="str">
            <v>MEM-PRO-010-RAL-AEQ-4333</v>
          </cell>
        </row>
        <row r="686">
          <cell r="B686" t="str">
            <v>MEM-PRO-010-RAL-AEQ-4334</v>
          </cell>
        </row>
        <row r="687">
          <cell r="B687" t="str">
            <v>MEM-PRO-010-RAL-AEQ-8232</v>
          </cell>
        </row>
        <row r="688">
          <cell r="B688" t="str">
            <v>MEM-PRO-010-RAL-AEQ-8233</v>
          </cell>
        </row>
        <row r="689">
          <cell r="B689" t="str">
            <v>MEM-PRO-010-RAL-AEQ-8237</v>
          </cell>
        </row>
        <row r="690">
          <cell r="B690" t="str">
            <v>MEM-PRO-010-RAL-AEQ-8238</v>
          </cell>
        </row>
        <row r="691">
          <cell r="B691" t="str">
            <v>MEM-PRO-010-RAL-AEQ-8300</v>
          </cell>
        </row>
        <row r="692">
          <cell r="B692" t="str">
            <v>MEM-PRO-010-RAL-AEQ-8301</v>
          </cell>
        </row>
        <row r="693">
          <cell r="B693" t="str">
            <v>MEM-PRO-010-RAL-AEQ-8503</v>
          </cell>
        </row>
        <row r="694">
          <cell r="B694" t="str">
            <v>MEM-PRO-010-RAL-AEQ-8551</v>
          </cell>
        </row>
        <row r="695">
          <cell r="B695" t="str">
            <v>MEM-PRO-010-RAL-AEQ-9045</v>
          </cell>
        </row>
        <row r="696">
          <cell r="B696" t="str">
            <v>MEM-PRO-010-RAL-AEQ-9125</v>
          </cell>
        </row>
        <row r="697">
          <cell r="B697" t="str">
            <v>MEM-PRO-010-RWS-SRW-3330</v>
          </cell>
        </row>
        <row r="698">
          <cell r="B698" t="str">
            <v>MEM-PRO-010-RWS-SRW-4702</v>
          </cell>
        </row>
        <row r="699">
          <cell r="B699" t="str">
            <v>MEM-PRO-010-RWS-SRW-4770</v>
          </cell>
        </row>
        <row r="700">
          <cell r="B700" t="str">
            <v>MEM-PRO-010-RWS-SRW-4771</v>
          </cell>
        </row>
        <row r="701">
          <cell r="B701" t="str">
            <v>MEM-PRO-010-RWS-SRW-4774</v>
          </cell>
        </row>
        <row r="702">
          <cell r="B702" t="str">
            <v>MEM-PRO-010-RWS-SRW-4775</v>
          </cell>
        </row>
        <row r="703">
          <cell r="B703" t="str">
            <v>MEM-PRO-010-RWS-SRW-4778</v>
          </cell>
        </row>
        <row r="704">
          <cell r="B704" t="str">
            <v>MEM-PRO-010-RWS-SRW-4779</v>
          </cell>
        </row>
        <row r="705">
          <cell r="B705" t="str">
            <v>MEM-PRO-010-RWS-SRW-4782</v>
          </cell>
        </row>
        <row r="706">
          <cell r="B706" t="str">
            <v>MEM-PRO-010-RWS-SRW-4783</v>
          </cell>
        </row>
        <row r="707">
          <cell r="B707" t="str">
            <v>MEM-PRO-010-RWS-SRW-4784</v>
          </cell>
        </row>
        <row r="708">
          <cell r="B708" t="str">
            <v>MEM-PRO-010-RWS-SRW-5200</v>
          </cell>
        </row>
        <row r="709">
          <cell r="B709" t="str">
            <v>MEM-PRO-010-RWS-SRW-5201</v>
          </cell>
        </row>
        <row r="710">
          <cell r="B710" t="str">
            <v>MEM-PRO-010-RWS-SRW-5206</v>
          </cell>
        </row>
        <row r="711">
          <cell r="B711" t="str">
            <v>MEM-PRO-010-RWS-SRW-5212</v>
          </cell>
        </row>
        <row r="712">
          <cell r="B712" t="str">
            <v>MEM-PRO-010-RWS-SRW-5216</v>
          </cell>
        </row>
        <row r="713">
          <cell r="B713" t="str">
            <v>MEM-PRO-010-RWS-SRW-5221</v>
          </cell>
        </row>
        <row r="714">
          <cell r="B714" t="str">
            <v>MEM-PRO-010-RWS-SRW-5250</v>
          </cell>
        </row>
        <row r="715">
          <cell r="B715" t="str">
            <v>MEM-PRO-010-RWS-SRW-5251</v>
          </cell>
        </row>
        <row r="716">
          <cell r="B716" t="str">
            <v>MEM-PRO-010-RWS-SRW-5252</v>
          </cell>
        </row>
        <row r="717">
          <cell r="B717" t="str">
            <v>MEM-PRO-010-RWS-SRW-5254</v>
          </cell>
        </row>
        <row r="718">
          <cell r="B718" t="str">
            <v>MEM-PRO-010-RWS-SRW-5257</v>
          </cell>
        </row>
        <row r="719">
          <cell r="B719" t="str">
            <v>MEM-PRO-010-RWS-SRW-5261</v>
          </cell>
        </row>
        <row r="720">
          <cell r="B720" t="str">
            <v>MEM-PRO-010-RWS-SRW-5531</v>
          </cell>
        </row>
        <row r="721">
          <cell r="B721" t="str">
            <v>MEM-PRO-010-RWS-SRW-5535</v>
          </cell>
        </row>
        <row r="722">
          <cell r="B722" t="str">
            <v>MEM-PRO-010-RWS-SRW-5536</v>
          </cell>
        </row>
        <row r="723">
          <cell r="B723" t="str">
            <v>MEM-PRO-010-SHE-EMS-4256</v>
          </cell>
        </row>
        <row r="724">
          <cell r="B724" t="str">
            <v>MEM-PRO-010-SHE-OFF-001</v>
          </cell>
        </row>
        <row r="725">
          <cell r="B725" t="str">
            <v>MEM-PRO-010-SHE-SFS-9900</v>
          </cell>
        </row>
        <row r="726">
          <cell r="B726" t="str">
            <v>MEM-PRO-010-SLM-AEQ-5674</v>
          </cell>
        </row>
        <row r="727">
          <cell r="B727" t="str">
            <v>MEM-PRO-010-SLM-AEQ-5678</v>
          </cell>
        </row>
        <row r="728">
          <cell r="B728" t="str">
            <v>MEM-PRO-010-SLM-AEQ-5679</v>
          </cell>
        </row>
        <row r="729">
          <cell r="B729" t="str">
            <v>MEM-PRO-010-SLM-AEQ-5681</v>
          </cell>
        </row>
        <row r="730">
          <cell r="B730" t="str">
            <v>MEM-PRO-010-SLM-AEQ-5682</v>
          </cell>
        </row>
        <row r="731">
          <cell r="B731" t="str">
            <v>MEM-PRO-010-SLM-AEQ-5683</v>
          </cell>
        </row>
        <row r="732">
          <cell r="B732" t="str">
            <v>MEM-PRO-010-SLM-AEQ-5684</v>
          </cell>
        </row>
        <row r="733">
          <cell r="B733" t="str">
            <v>MEM-PRO-010-SLM-AEQ-5688</v>
          </cell>
        </row>
        <row r="734">
          <cell r="B734" t="str">
            <v>MEM-PRO-010-SLM-AEQ-5689</v>
          </cell>
        </row>
        <row r="735">
          <cell r="B735" t="str">
            <v>MEM-PRO-010-SLM-AEQ-5691</v>
          </cell>
        </row>
        <row r="736">
          <cell r="B736" t="str">
            <v>MEM-PRO-010-SLM-AEQ-5692</v>
          </cell>
        </row>
        <row r="737">
          <cell r="B737" t="str">
            <v>MEM-PRO-010-SLM-AEQ-5693</v>
          </cell>
        </row>
        <row r="738">
          <cell r="B738" t="str">
            <v>MEM-PRO-010-SLM-AEQ-5699</v>
          </cell>
        </row>
        <row r="739">
          <cell r="B739" t="str">
            <v>MEM-PRO-010-SLM-AEQ-5700</v>
          </cell>
        </row>
        <row r="740">
          <cell r="B740" t="str">
            <v>MEM-PRO-010-SLM-AEQ-5701</v>
          </cell>
        </row>
        <row r="741">
          <cell r="B741" t="str">
            <v>MEM-PRO-010-SLM-AEQ-5702</v>
          </cell>
        </row>
        <row r="742">
          <cell r="B742" t="str">
            <v>MEM-PRO-010-SLM-AEQ-5703</v>
          </cell>
        </row>
        <row r="743">
          <cell r="B743" t="str">
            <v>MEM-PRO-010-SLM-AEQ-5704</v>
          </cell>
        </row>
        <row r="744">
          <cell r="B744" t="str">
            <v>MEM-PRO-010-SLM-AEQ-5705</v>
          </cell>
        </row>
        <row r="745">
          <cell r="B745" t="str">
            <v>MEM-PRO-010-SLM-AEQ-5711</v>
          </cell>
        </row>
        <row r="746">
          <cell r="B746" t="str">
            <v>MEM-PRO-010-SLM-AEQ-5712</v>
          </cell>
        </row>
        <row r="747">
          <cell r="B747" t="str">
            <v>MEM-PRO-010-SLM-AEQ-5713</v>
          </cell>
        </row>
        <row r="748">
          <cell r="B748" t="str">
            <v>MEM-PRO-010-SLM-AEQ-5747</v>
          </cell>
        </row>
        <row r="749">
          <cell r="B749" t="str">
            <v>MEM-PRO-010-SLM-AEQ-5796</v>
          </cell>
        </row>
        <row r="750">
          <cell r="B750" t="str">
            <v>MEM-PRO-010-SLM-AEQ-5797</v>
          </cell>
        </row>
        <row r="751">
          <cell r="B751" t="str">
            <v>MEM-PRO-010-SLM-AEQ-5800</v>
          </cell>
        </row>
        <row r="752">
          <cell r="B752" t="str">
            <v>MEM-PRO-010-SLM-AEQ-5810</v>
          </cell>
        </row>
        <row r="753">
          <cell r="B753" t="str">
            <v>MEM-PRO-010-SLM-AEQ-5815</v>
          </cell>
        </row>
        <row r="754">
          <cell r="B754" t="str">
            <v>MEM-PRO-010-SLM-AEQ-5825</v>
          </cell>
        </row>
        <row r="755">
          <cell r="B755" t="str">
            <v>MEM-PRO-010-SLM-AEQ-5827</v>
          </cell>
        </row>
        <row r="756">
          <cell r="B756" t="str">
            <v>MEM-PRO-010-SLM-AEQ-5869</v>
          </cell>
        </row>
        <row r="757">
          <cell r="B757" t="str">
            <v>MEM-PRO-010-SLM-AEQ-5877</v>
          </cell>
        </row>
        <row r="758">
          <cell r="B758" t="str">
            <v>MEM-PRO-010-SLM-AEQ-5900</v>
          </cell>
        </row>
        <row r="759">
          <cell r="B759" t="str">
            <v>MEM-PRO-010-SLM-AEQ-5903</v>
          </cell>
        </row>
        <row r="760">
          <cell r="B760" t="str">
            <v>MEM-PRO-010-SLM-AEQ-5904</v>
          </cell>
        </row>
        <row r="761">
          <cell r="B761" t="str">
            <v>MEM-PRO-010-SLM-AEQ-5905</v>
          </cell>
        </row>
        <row r="762">
          <cell r="B762" t="str">
            <v>MEM-PRO-010-SLM-AEQ-5912</v>
          </cell>
        </row>
        <row r="763">
          <cell r="B763" t="str">
            <v>MEM-PRO-010-SLM-AEQ-5947</v>
          </cell>
        </row>
        <row r="764">
          <cell r="B764" t="str">
            <v>MEM-PRO-010-SLM-AEQ-6000</v>
          </cell>
        </row>
        <row r="765">
          <cell r="B765" t="str">
            <v>MEM-PRO-010-SLM-AEQ-6001</v>
          </cell>
        </row>
        <row r="766">
          <cell r="B766" t="str">
            <v>MEM-PRO-010-SLM-AEQ-6002</v>
          </cell>
        </row>
        <row r="767">
          <cell r="B767" t="str">
            <v>MEM-PRO-010-SLM-AEQ-6003</v>
          </cell>
        </row>
        <row r="768">
          <cell r="B768" t="str">
            <v>MEM-PRO-010-SLM-AEQ-6004</v>
          </cell>
        </row>
        <row r="769">
          <cell r="B769" t="str">
            <v>MEM-PRO-010-SLM-AEQ-6005</v>
          </cell>
        </row>
        <row r="770">
          <cell r="B770" t="str">
            <v>MEM-PRO-010-SLM-AEQ-6006</v>
          </cell>
        </row>
        <row r="771">
          <cell r="B771" t="str">
            <v>MEM-PRO-010-SLM-AEQ-6007</v>
          </cell>
        </row>
        <row r="772">
          <cell r="B772" t="str">
            <v>MEM-PRO-010-SLM-AEQ-6008</v>
          </cell>
        </row>
        <row r="773">
          <cell r="B773" t="str">
            <v>MEM-PRO-010-SLM-AEQ-6009</v>
          </cell>
        </row>
        <row r="774">
          <cell r="B774" t="str">
            <v>MEM-PRO-010-SLM-AEQ-6010</v>
          </cell>
        </row>
        <row r="775">
          <cell r="B775" t="str">
            <v>MEM-PRO-010-SLM-AEQ-6011</v>
          </cell>
        </row>
        <row r="776">
          <cell r="B776" t="str">
            <v>MEM-PRO-010-SLM-AEQ-6012</v>
          </cell>
        </row>
        <row r="777">
          <cell r="B777" t="str">
            <v>MEM-PRO-010-SLM-AEQ-6013</v>
          </cell>
        </row>
        <row r="778">
          <cell r="B778" t="str">
            <v>MEM-PRO-010-SLM-AEQ-6015</v>
          </cell>
        </row>
        <row r="779">
          <cell r="B779" t="str">
            <v>MEM-PRO-010-SLM-AEQ-6016</v>
          </cell>
        </row>
        <row r="780">
          <cell r="B780" t="str">
            <v>MEM-PRO-010-SLM-AEQ-6024</v>
          </cell>
        </row>
        <row r="781">
          <cell r="B781" t="str">
            <v>MEM-PRO-010-SLM-AEQ-6025</v>
          </cell>
        </row>
        <row r="782">
          <cell r="B782" t="str">
            <v>MEM-PRO-010-SLM-AEQ-6026</v>
          </cell>
        </row>
        <row r="783">
          <cell r="B783" t="str">
            <v>MEM-PRO-010-SLM-AEQ-6045</v>
          </cell>
        </row>
        <row r="784">
          <cell r="B784" t="str">
            <v>MEM-PRO-010-SLM-AEQ-6801</v>
          </cell>
        </row>
        <row r="785">
          <cell r="B785" t="str">
            <v>MEM-PRO-010-STS-CSY-4035</v>
          </cell>
        </row>
        <row r="786">
          <cell r="B786" t="str">
            <v>MEM-PRO-010-STS-SUS-6670</v>
          </cell>
        </row>
        <row r="787">
          <cell r="B787" t="str">
            <v>MEM-PRO-010-STS-TK2-0020</v>
          </cell>
        </row>
        <row r="788">
          <cell r="B788" t="str">
            <v>MEM-PRO-010-STS-TK2-2363</v>
          </cell>
        </row>
        <row r="789">
          <cell r="B789" t="str">
            <v>MEM-PRO-010-STS-TK2-2364</v>
          </cell>
        </row>
        <row r="790">
          <cell r="B790" t="str">
            <v>MEM-PRO-010-STS-TK2-2387</v>
          </cell>
        </row>
        <row r="791">
          <cell r="B791" t="str">
            <v>MEM-PRO-010-STS-TK2-2388</v>
          </cell>
        </row>
        <row r="792">
          <cell r="B792" t="str">
            <v>MEM-PRO-010-STS-TK2-3827</v>
          </cell>
        </row>
        <row r="793">
          <cell r="B793" t="str">
            <v>MEM-PRO-010-STS-TK2-5016</v>
          </cell>
        </row>
        <row r="794">
          <cell r="B794" t="str">
            <v>MEM-PRO-010-STS-TK2-5034</v>
          </cell>
        </row>
        <row r="795">
          <cell r="B795" t="str">
            <v>MEM-PRO-010-STS-TK2-5083</v>
          </cell>
        </row>
        <row r="796">
          <cell r="B796" t="str">
            <v>MEM-PRO-010-STS-TK2-5085</v>
          </cell>
        </row>
        <row r="797">
          <cell r="B797" t="str">
            <v>MEM-PRO-010-STS-TK2-5090</v>
          </cell>
        </row>
        <row r="798">
          <cell r="B798" t="str">
            <v>MEM-PRO-010-STS-TK2-5091</v>
          </cell>
        </row>
        <row r="799">
          <cell r="B799" t="str">
            <v>MEM-PRO-010-STS-TK2-5092</v>
          </cell>
        </row>
        <row r="800">
          <cell r="B800" t="str">
            <v>MEM-PRO-010-STS-TK2-5093</v>
          </cell>
        </row>
        <row r="801">
          <cell r="B801" t="str">
            <v>MEM-PRO-010-STS-TK2-5094</v>
          </cell>
        </row>
        <row r="802">
          <cell r="B802" t="str">
            <v>MEM-PRO-010-STS-TK2-5095</v>
          </cell>
        </row>
        <row r="803">
          <cell r="B803" t="str">
            <v>MEM-PRO-010-STS-UFS-5035</v>
          </cell>
        </row>
        <row r="804">
          <cell r="B804" t="str">
            <v>MEM-PRO-010-STS-UFS-5036</v>
          </cell>
        </row>
        <row r="805">
          <cell r="B805" t="str">
            <v>MEM-PRO-010-STS-UFS-5037</v>
          </cell>
        </row>
        <row r="806">
          <cell r="B806" t="str">
            <v>MEM-PRO-010-STS-UFS-5038</v>
          </cell>
        </row>
        <row r="807">
          <cell r="B807" t="str">
            <v>MEM-PRO-010-STS-UFS-5039</v>
          </cell>
        </row>
        <row r="808">
          <cell r="B808" t="str">
            <v>MEM-PRO-010-STS-UFS-5040</v>
          </cell>
        </row>
        <row r="809">
          <cell r="B809" t="str">
            <v>MEM-PRO-010-STS-UFS-6386</v>
          </cell>
        </row>
        <row r="810">
          <cell r="B810" t="str">
            <v>MEM-PRO-010-STS-UFS-6401</v>
          </cell>
        </row>
        <row r="811">
          <cell r="B811" t="str">
            <v>MEM-PRO-010-STS-UFS-6402</v>
          </cell>
        </row>
        <row r="812">
          <cell r="B812" t="str">
            <v>MEM-PRO-010-STS-UFS-6403</v>
          </cell>
        </row>
        <row r="813">
          <cell r="B813" t="str">
            <v>MEM-PRO-010-STS-UFS-6409</v>
          </cell>
        </row>
        <row r="814">
          <cell r="B814" t="str">
            <v>MEM-PRO-010-STS-UFS-6442</v>
          </cell>
        </row>
        <row r="815">
          <cell r="B815" t="str">
            <v>MEM-PRO-010-STS-UFS-6446</v>
          </cell>
        </row>
        <row r="816">
          <cell r="B816" t="str">
            <v>MEM-PRO-010-UNL-AEQ-0999</v>
          </cell>
        </row>
        <row r="817">
          <cell r="B817" t="str">
            <v>MEM-PRO-010-UNL-AEQ-4596</v>
          </cell>
        </row>
        <row r="818">
          <cell r="B818" t="str">
            <v>MEM-PRO-010-UTL-CHS-9110</v>
          </cell>
        </row>
        <row r="819">
          <cell r="B819" t="str">
            <v>MEM-PRO-010-UTL-CHS-911004</v>
          </cell>
        </row>
        <row r="820">
          <cell r="B820" t="str">
            <v>MEM-PRO-010-UTL-CHS-9111</v>
          </cell>
        </row>
        <row r="821">
          <cell r="B821" t="str">
            <v>MEM-PRO-010-UTL-CHS-911104</v>
          </cell>
        </row>
        <row r="822">
          <cell r="B822" t="str">
            <v>MEM-PRO-010-UTL-CHS-9112</v>
          </cell>
        </row>
        <row r="823">
          <cell r="B823" t="str">
            <v>MEM-PRO-010-UTL-CHS-911204</v>
          </cell>
        </row>
        <row r="824">
          <cell r="B824" t="str">
            <v>MEM-PRO-010-UTL-CHS-9304</v>
          </cell>
        </row>
        <row r="825">
          <cell r="B825" t="str">
            <v>MEM-PRO-010-UTL-CHS-9305</v>
          </cell>
        </row>
        <row r="826">
          <cell r="B826" t="str">
            <v>MEM-PRO-010-UTL-CHS-9306</v>
          </cell>
        </row>
        <row r="827">
          <cell r="B827" t="str">
            <v>MEM-PRO-010-UTL-CHS-9307</v>
          </cell>
        </row>
        <row r="828">
          <cell r="B828" t="str">
            <v>MEM-PRO-010-UTL-CSY-5400</v>
          </cell>
        </row>
        <row r="829">
          <cell r="B829" t="str">
            <v>MEM-PRO-010-UTL-CWS-8504</v>
          </cell>
        </row>
        <row r="830">
          <cell r="B830" t="str">
            <v>MEM-PRO-010-UTL-CWS-8505</v>
          </cell>
        </row>
        <row r="831">
          <cell r="B831" t="str">
            <v>MEM-PRO-010-UTL-CWS-8506</v>
          </cell>
        </row>
        <row r="832">
          <cell r="B832" t="str">
            <v>MEM-PRO-010-UTL-CWS-8510</v>
          </cell>
        </row>
        <row r="833">
          <cell r="B833" t="str">
            <v>MEM-PRO-010-UTL-CWS-8520</v>
          </cell>
        </row>
        <row r="834">
          <cell r="B834" t="str">
            <v>MEM-PRO-010-UTL-CWS-8525</v>
          </cell>
        </row>
        <row r="835">
          <cell r="B835" t="str">
            <v>MEM-PRO-010-UTL-CWS-8530</v>
          </cell>
        </row>
        <row r="836">
          <cell r="B836" t="str">
            <v>MEM-PRO-010-UTL-CWS-8586</v>
          </cell>
        </row>
        <row r="837">
          <cell r="B837" t="str">
            <v>MEM-PRO-010-UTL-CWS-8587</v>
          </cell>
        </row>
        <row r="838">
          <cell r="B838" t="str">
            <v>MEM-PRO-010-UTL-CWS-8588</v>
          </cell>
        </row>
        <row r="839">
          <cell r="B839" t="str">
            <v>MEM-PRO-010-UTL-CWS-8589</v>
          </cell>
        </row>
        <row r="840">
          <cell r="B840" t="str">
            <v>MEM-PRO-010-UTL-IAS-0820</v>
          </cell>
        </row>
        <row r="841">
          <cell r="B841" t="str">
            <v>MEM-PRO-010-UTL-IAS-0890</v>
          </cell>
        </row>
        <row r="842">
          <cell r="B842" t="str">
            <v>MEM-PRO-010-UTL-IAS-0891</v>
          </cell>
        </row>
        <row r="843">
          <cell r="B843" t="str">
            <v>MEM-PRO-010-UTL-IAS-0892</v>
          </cell>
        </row>
        <row r="844">
          <cell r="B844" t="str">
            <v>MEM-PRO-010-UTL-IAS-0893</v>
          </cell>
        </row>
        <row r="845">
          <cell r="B845" t="str">
            <v>MEM-PRO-010-UTL-IAS-1401</v>
          </cell>
        </row>
        <row r="846">
          <cell r="B846" t="str">
            <v>MEM-PRO-010-UTL-IAS-1402</v>
          </cell>
        </row>
        <row r="847">
          <cell r="B847" t="str">
            <v>MEM-PRO-010-UTL-IAS-2100</v>
          </cell>
        </row>
        <row r="848">
          <cell r="B848" t="str">
            <v>MEM-PRO-010-UTL-IAS-2105</v>
          </cell>
        </row>
        <row r="849">
          <cell r="B849" t="str">
            <v>MEM-PRO-010-UTL-IAS-2130</v>
          </cell>
        </row>
        <row r="850">
          <cell r="B850" t="str">
            <v>MEM-PRO-010-UTL-IAS-2131</v>
          </cell>
        </row>
        <row r="851">
          <cell r="B851" t="str">
            <v>MEM-PRO-010-UTL-IAS-2700</v>
          </cell>
        </row>
        <row r="852">
          <cell r="B852" t="str">
            <v>MEM-PRO-010-UTL-IAS-2800</v>
          </cell>
        </row>
        <row r="853">
          <cell r="B853" t="str">
            <v>MEM-PRO-010-UTL-IAS-2805</v>
          </cell>
        </row>
        <row r="854">
          <cell r="B854" t="str">
            <v>MEM-PRO-010-UTL-IAS-2808</v>
          </cell>
        </row>
        <row r="855">
          <cell r="B855" t="str">
            <v>MEM-PRO-010-UTL-IAS-2809</v>
          </cell>
        </row>
        <row r="856">
          <cell r="B856" t="str">
            <v>MEM-PRO-010-UTL-IAS-2810</v>
          </cell>
        </row>
        <row r="857">
          <cell r="B857" t="str">
            <v>MEM-PRO-010-UTL-IAS-2812</v>
          </cell>
        </row>
        <row r="858">
          <cell r="B858" t="str">
            <v>MEM-PRO-010-UTL-IAS-2813</v>
          </cell>
        </row>
        <row r="859">
          <cell r="B859" t="str">
            <v>MEM-PRO-010-UTL-IAS-2816</v>
          </cell>
        </row>
        <row r="860">
          <cell r="B860" t="str">
            <v>MEM-PRO-010-UTL-IAS-2820</v>
          </cell>
        </row>
        <row r="861">
          <cell r="B861" t="str">
            <v>MEM-PRO-010-UTL-IAS-4104</v>
          </cell>
        </row>
        <row r="862">
          <cell r="B862" t="str">
            <v>MEM-PRO-010-UTL-IAS-4124</v>
          </cell>
        </row>
        <row r="863">
          <cell r="B863" t="str">
            <v>MEM-PRO-010-UTL-IAS-4128</v>
          </cell>
        </row>
        <row r="864">
          <cell r="B864" t="str">
            <v>MEM-PRO-010-UTL-IAS-4129</v>
          </cell>
        </row>
        <row r="865">
          <cell r="B865" t="str">
            <v>MEM-PRO-010-UTL-IAS-4130</v>
          </cell>
        </row>
        <row r="866">
          <cell r="B866" t="str">
            <v>MEM-PRO-010-UTL-IAS-4131</v>
          </cell>
        </row>
        <row r="867">
          <cell r="B867" t="str">
            <v>MEM-PRO-010-UTL-IAS-4132</v>
          </cell>
        </row>
        <row r="868">
          <cell r="B868" t="str">
            <v>MEM-PRO-010-UTL-IAS-4133</v>
          </cell>
        </row>
        <row r="869">
          <cell r="B869" t="str">
            <v>MEM-PRO-010-UTL-IAS-4142</v>
          </cell>
        </row>
        <row r="870">
          <cell r="B870" t="str">
            <v>MEM-PRO-010-UTL-IAS-4175</v>
          </cell>
        </row>
        <row r="871">
          <cell r="B871" t="str">
            <v>MEM-PRO-010-UTL-IAS-4177</v>
          </cell>
        </row>
        <row r="872">
          <cell r="B872" t="str">
            <v>MEM-PRO-010-UTL-IAS-4178</v>
          </cell>
        </row>
        <row r="873">
          <cell r="B873" t="str">
            <v>MEM-PRO-010-UTL-IAS-4181</v>
          </cell>
        </row>
        <row r="874">
          <cell r="B874" t="str">
            <v>MEM-PRO-010-UTL-IAS-4182</v>
          </cell>
        </row>
        <row r="875">
          <cell r="B875" t="str">
            <v>MEM-PRO-010-UTL-IAS-4183</v>
          </cell>
        </row>
        <row r="876">
          <cell r="B876" t="str">
            <v>MEM-PRO-010-UTL-IAS-4185</v>
          </cell>
        </row>
        <row r="877">
          <cell r="B877" t="str">
            <v>MEM-PRO-010-UTL-IAS-4186</v>
          </cell>
        </row>
        <row r="878">
          <cell r="B878" t="str">
            <v>MEM-PRO-010-UTL-IAS-4500</v>
          </cell>
        </row>
        <row r="879">
          <cell r="B879" t="str">
            <v>MEM-PRO-010-UTL-IAS-4501</v>
          </cell>
        </row>
        <row r="880">
          <cell r="B880" t="str">
            <v>MEM-PRO-010-UTL-IAS-4502</v>
          </cell>
        </row>
        <row r="881">
          <cell r="B881" t="str">
            <v>MEM-PRO-010-UTL-IAS-8293</v>
          </cell>
        </row>
        <row r="882">
          <cell r="B882" t="str">
            <v>MEM-PRO-010-UTL-IAS-8294</v>
          </cell>
        </row>
        <row r="883">
          <cell r="B883" t="str">
            <v>MEM-PRO-010-UTL-IAS-9160</v>
          </cell>
        </row>
        <row r="884">
          <cell r="B884" t="str">
            <v>MEM-PRO-010-UTL-IAS-9174</v>
          </cell>
        </row>
        <row r="885">
          <cell r="B885" t="str">
            <v>MEM-PRO-010-UTL-MOA-1099</v>
          </cell>
        </row>
        <row r="886">
          <cell r="B886" t="str">
            <v>MEM-PRO-010-UTL-MOA-1100</v>
          </cell>
        </row>
        <row r="887">
          <cell r="B887" t="str">
            <v>MEM-PRO-010-UTL-NPW-4251</v>
          </cell>
        </row>
        <row r="888">
          <cell r="B888" t="str">
            <v>MEM-PRO-010-UTL-PRW-2493</v>
          </cell>
        </row>
        <row r="889">
          <cell r="B889" t="str">
            <v>MEM-PRO-010-UTL-PRW-2494</v>
          </cell>
        </row>
        <row r="890">
          <cell r="B890" t="str">
            <v>MEM-PRO-010-UTL-PRW-249401</v>
          </cell>
        </row>
        <row r="891">
          <cell r="B891" t="str">
            <v>MEM-PRO-010-UTL-PRW-2495</v>
          </cell>
        </row>
        <row r="892">
          <cell r="B892" t="str">
            <v>MEM-PRO-010-UTL-PRW-2496</v>
          </cell>
        </row>
        <row r="893">
          <cell r="B893" t="str">
            <v>MEM-PRO-010-UTL-PRW-2497</v>
          </cell>
        </row>
        <row r="894">
          <cell r="B894" t="str">
            <v>MEM-PRO-010-UTL-PRW-2499</v>
          </cell>
        </row>
        <row r="895">
          <cell r="B895" t="str">
            <v>MEM-PRO-010-UTL-PRW-2501</v>
          </cell>
        </row>
        <row r="896">
          <cell r="B896" t="str">
            <v>MEM-PRO-010-UTL-PRW-2502</v>
          </cell>
        </row>
        <row r="897">
          <cell r="B897" t="str">
            <v>MEM-PRO-010-UTL-PRW-4211</v>
          </cell>
        </row>
        <row r="898">
          <cell r="B898" t="str">
            <v>MEM-PRO-010-UTL-PRW-6556</v>
          </cell>
        </row>
        <row r="899">
          <cell r="B899" t="str">
            <v>MEM-PRO-010-UTL-PRW-6557</v>
          </cell>
        </row>
        <row r="900">
          <cell r="B900" t="str">
            <v>MEM-PRO-010-UTL-PRW-6558</v>
          </cell>
        </row>
        <row r="901">
          <cell r="B901" t="str">
            <v>MEM-PRO-010-UTL-PRW-6559</v>
          </cell>
        </row>
        <row r="902">
          <cell r="B902" t="str">
            <v>MEM-PRO-010-UTL-VAC-1041</v>
          </cell>
        </row>
        <row r="903">
          <cell r="B903" t="str">
            <v>MEM-PRO-010-UTL-VAC-1043</v>
          </cell>
        </row>
        <row r="904">
          <cell r="B904" t="str">
            <v>MEM-PRO-010-UTL-VAC-1044</v>
          </cell>
        </row>
        <row r="905">
          <cell r="B905" t="str">
            <v>MEM-PRO-010-WEY-AEQ-4067</v>
          </cell>
        </row>
        <row r="906">
          <cell r="B906" t="str">
            <v>MEM-PRO-010-WEY-AEQ-4069</v>
          </cell>
        </row>
        <row r="907">
          <cell r="B907" t="str">
            <v>MEM-PRO-010-WEY-AEQ-4658</v>
          </cell>
        </row>
        <row r="908">
          <cell r="B908" t="str">
            <v>MEM-PRO-010-WEY-AEQ-4659</v>
          </cell>
        </row>
        <row r="909">
          <cell r="B909" t="str">
            <v>MEM-PRO-010-WEY-AEQ-4704</v>
          </cell>
        </row>
        <row r="910">
          <cell r="B910" t="str">
            <v>MEM-PRO-010-WEY-AEQ-4706</v>
          </cell>
        </row>
        <row r="911">
          <cell r="B911" t="str">
            <v>MEM-PRO-010-WEY-AEQ-4708</v>
          </cell>
        </row>
        <row r="912">
          <cell r="B912" t="str">
            <v>MEM-PRO-010-WEY-AEQ-4737</v>
          </cell>
        </row>
        <row r="913">
          <cell r="B913" t="str">
            <v>MEM-PRO-010-WEY-AEQ-4789</v>
          </cell>
        </row>
        <row r="914">
          <cell r="B914" t="str">
            <v>MEM-PRO-010-WEY-AEQ-4791</v>
          </cell>
        </row>
        <row r="915">
          <cell r="B915" t="str">
            <v>MEM-PRO-010-WEY-AEQ-4793</v>
          </cell>
        </row>
        <row r="916">
          <cell r="B916" t="str">
            <v>MEM-PRO-010-WEY-AEQ-4794</v>
          </cell>
        </row>
        <row r="917">
          <cell r="B917" t="str">
            <v>MEM-PRO-010-WEY-AEQ-4795</v>
          </cell>
        </row>
        <row r="918">
          <cell r="B918" t="str">
            <v>MEM-PRO-010-WEY-AEQ-4798</v>
          </cell>
        </row>
        <row r="919">
          <cell r="B919" t="str">
            <v>MEM-PRO-010-WEY-AEQ-4799</v>
          </cell>
        </row>
        <row r="920">
          <cell r="B920" t="str">
            <v>MEM-PRO-010-XTR-1EX-4570</v>
          </cell>
        </row>
        <row r="921">
          <cell r="B921" t="str">
            <v>MEM-PRO-010-XTR-1EX-4571</v>
          </cell>
        </row>
        <row r="922">
          <cell r="B922" t="str">
            <v>MEM-PRO-011-BGY-FCS-3962</v>
          </cell>
        </row>
        <row r="923">
          <cell r="B923" t="str">
            <v>MEM-PRO-011-BGY-FCS-4825</v>
          </cell>
        </row>
        <row r="924">
          <cell r="B924" t="str">
            <v>MEM-PRO-011-BGY-FCS-4845</v>
          </cell>
        </row>
        <row r="925">
          <cell r="B925" t="str">
            <v>MEM-PRO-011-BGY-FCS-4855</v>
          </cell>
        </row>
        <row r="926">
          <cell r="B926" t="str">
            <v>MEM-PRO-011-BGY-FCS-4880</v>
          </cell>
        </row>
        <row r="927">
          <cell r="B927" t="str">
            <v>MEM-PRO-011-BGY-FCS-4890</v>
          </cell>
        </row>
        <row r="928">
          <cell r="B928" t="str">
            <v>MEM-PRO-011-BGY-TIL-3964</v>
          </cell>
        </row>
        <row r="929">
          <cell r="B929" t="str">
            <v>MEM-PRO-011-BGY-TIL-4790</v>
          </cell>
        </row>
        <row r="930">
          <cell r="B930" t="str">
            <v>MEM-PRO-011-BLD-AHU-1190</v>
          </cell>
        </row>
        <row r="931">
          <cell r="B931" t="str">
            <v>MEM-PRO-011-BLD-AHU-1191</v>
          </cell>
        </row>
        <row r="932">
          <cell r="B932" t="str">
            <v>MEM-PRO-011-BLD-AHU-1192</v>
          </cell>
        </row>
        <row r="933">
          <cell r="B933" t="str">
            <v>MEM-PRO-011-BLD-AHU-9051</v>
          </cell>
        </row>
        <row r="934">
          <cell r="B934" t="str">
            <v>MEM-PRO-011-BLD-AHU-9052</v>
          </cell>
        </row>
        <row r="935">
          <cell r="B935" t="str">
            <v>MEM-PRO-011-BLD-AHU-9055</v>
          </cell>
        </row>
        <row r="936">
          <cell r="B936" t="str">
            <v>MEM-PRO-011-BLD-AHU-9070</v>
          </cell>
        </row>
        <row r="937">
          <cell r="B937" t="str">
            <v>MEM-PRO-011-BLD-AHU-9088</v>
          </cell>
        </row>
        <row r="938">
          <cell r="B938" t="str">
            <v>MEM-PRO-011-BLD-AHU-9089</v>
          </cell>
        </row>
        <row r="939">
          <cell r="B939" t="str">
            <v>MEM-PRO-011-BLD-AHU-9092</v>
          </cell>
        </row>
        <row r="940">
          <cell r="B940" t="str">
            <v>MEM-PRO-011-BLD-AHU-9122</v>
          </cell>
        </row>
        <row r="941">
          <cell r="B941" t="str">
            <v>MEM-PRO-011-BLD-AHU-9330</v>
          </cell>
        </row>
        <row r="942">
          <cell r="B942" t="str">
            <v>MEM-PRO-011-BLD-HOI-1290</v>
          </cell>
        </row>
        <row r="943">
          <cell r="B943" t="str">
            <v>MEM-PRO-011-BLD-HOI-4188</v>
          </cell>
        </row>
        <row r="944">
          <cell r="B944" t="str">
            <v>MEM-PRO-011-BLD-HOI-4189</v>
          </cell>
        </row>
        <row r="945">
          <cell r="B945" t="str">
            <v>MEM-PRO-011-BLD-HOI-5536</v>
          </cell>
        </row>
        <row r="946">
          <cell r="B946" t="str">
            <v>MEM-PRO-011-BLD-HOI-9119</v>
          </cell>
        </row>
        <row r="947">
          <cell r="B947" t="str">
            <v>MEM-PRO-011-BLD-OFF-9021</v>
          </cell>
        </row>
        <row r="948">
          <cell r="B948" t="str">
            <v>MEM-PRO-011-BLD-OFF-9120</v>
          </cell>
        </row>
        <row r="949">
          <cell r="B949" t="str">
            <v>MEM-PRO-011-BLD-PPA-1099</v>
          </cell>
        </row>
        <row r="950">
          <cell r="B950" t="str">
            <v>MEM-PRO-011-BLD-PPA-1325</v>
          </cell>
        </row>
        <row r="951">
          <cell r="B951" t="str">
            <v>MEM-PRO-011-BLD-PPA-3968</v>
          </cell>
        </row>
        <row r="952">
          <cell r="B952" t="str">
            <v>MEM-PRO-011-BLD-PPA-3969</v>
          </cell>
        </row>
        <row r="953">
          <cell r="B953" t="str">
            <v>MEM-PRO-011-BLD-PPA-3970</v>
          </cell>
        </row>
        <row r="954">
          <cell r="B954" t="str">
            <v>MEM-PRO-011-CHL-CCS-0341</v>
          </cell>
        </row>
        <row r="955">
          <cell r="B955" t="str">
            <v>MEM-PRO-011-CHL-CCS-4595</v>
          </cell>
        </row>
        <row r="956">
          <cell r="B956" t="str">
            <v>MEM-PRO-011-CHL-CCS-4596</v>
          </cell>
        </row>
        <row r="957">
          <cell r="B957" t="str">
            <v>MEM-PRO-011-CHL-CCS-4600</v>
          </cell>
        </row>
        <row r="958">
          <cell r="B958" t="str">
            <v>MEM-PRO-011-CHL-CCS-4601</v>
          </cell>
        </row>
        <row r="959">
          <cell r="B959" t="str">
            <v>MEM-PRO-011-CHL-CCS-4615</v>
          </cell>
        </row>
        <row r="960">
          <cell r="B960" t="str">
            <v>MEM-PRO-011-CHL-CUC-4580</v>
          </cell>
        </row>
        <row r="961">
          <cell r="B961" t="str">
            <v>MEM-PRO-011-CHL-CUC-4585</v>
          </cell>
        </row>
        <row r="962">
          <cell r="B962" t="str">
            <v>MEM-PRO-011-CIP-CAC-3943</v>
          </cell>
        </row>
        <row r="963">
          <cell r="B963" t="str">
            <v>MEM-PRO-011-CIP-CAC-3944</v>
          </cell>
        </row>
        <row r="964">
          <cell r="B964" t="str">
            <v>MEM-PRO-011-CIP-CAC-3945</v>
          </cell>
        </row>
        <row r="965">
          <cell r="B965" t="str">
            <v>MEM-PRO-011-CIP-CAC-3981</v>
          </cell>
        </row>
        <row r="966">
          <cell r="B966" t="str">
            <v>MEM-PRO-011-CIP-CAC-3986</v>
          </cell>
        </row>
        <row r="967">
          <cell r="B967" t="str">
            <v>MEM-PRO-011-CIP-CAC-4150</v>
          </cell>
        </row>
        <row r="968">
          <cell r="B968" t="str">
            <v>MEM-PRO-011-CIP-CAC-4166</v>
          </cell>
        </row>
        <row r="969">
          <cell r="B969" t="str">
            <v>MEM-PRO-011-CIP-CAC-4559</v>
          </cell>
        </row>
        <row r="970">
          <cell r="B970" t="str">
            <v>MEM-PRO-011-CIP-CAC-4606</v>
          </cell>
        </row>
        <row r="971">
          <cell r="B971" t="str">
            <v>MEM-PRO-011-CIP-CAC-4607</v>
          </cell>
        </row>
        <row r="972">
          <cell r="B972" t="str">
            <v>MEM-PRO-011-CIP-DAC-3951</v>
          </cell>
        </row>
        <row r="973">
          <cell r="B973" t="str">
            <v>MEM-PRO-011-CIP-DAC-3952</v>
          </cell>
        </row>
        <row r="974">
          <cell r="B974" t="str">
            <v>MEM-PRO-011-CIP-DAC-3953</v>
          </cell>
        </row>
        <row r="975">
          <cell r="B975" t="str">
            <v>MEM-PRO-011-CIP-DAC-4602</v>
          </cell>
        </row>
        <row r="976">
          <cell r="B976" t="str">
            <v>MEM-PRO-011-CIP-DAC-4603</v>
          </cell>
        </row>
        <row r="977">
          <cell r="B977" t="str">
            <v>MEM-PRO-011-CIP-DAC-4605</v>
          </cell>
        </row>
        <row r="978">
          <cell r="B978" t="str">
            <v>MEM-PRO-011-CIP-DAC-4621</v>
          </cell>
        </row>
        <row r="979">
          <cell r="B979" t="str">
            <v>MEM-PRO-011-CIP-DAC-4622</v>
          </cell>
        </row>
        <row r="980">
          <cell r="B980" t="str">
            <v>MEM-PRO-011-CIP-DAC-4684</v>
          </cell>
        </row>
        <row r="981">
          <cell r="B981" t="str">
            <v>MEM-PRO-011-CIP-DAC-4685</v>
          </cell>
        </row>
        <row r="982">
          <cell r="B982" t="str">
            <v>MEM-PRO-011-CIP-DAC-4770</v>
          </cell>
        </row>
        <row r="983">
          <cell r="B983" t="str">
            <v>MEM-PRO-011-CIP-DAC-4771</v>
          </cell>
        </row>
        <row r="984">
          <cell r="B984" t="str">
            <v>MEM-PRO-011-CIP-DAC-4772</v>
          </cell>
        </row>
        <row r="985">
          <cell r="B985" t="str">
            <v>MEM-PRO-011-CIP-DAC-4773</v>
          </cell>
        </row>
        <row r="986">
          <cell r="B986" t="str">
            <v>MEM-PRO-011-CIP-DAC-4824</v>
          </cell>
        </row>
        <row r="987">
          <cell r="B987" t="str">
            <v>MEM-PRO-011-CIP-DAC-4920</v>
          </cell>
        </row>
        <row r="988">
          <cell r="B988" t="str">
            <v>MEM-PRO-011-CIP-MAC-5600</v>
          </cell>
        </row>
        <row r="989">
          <cell r="B989" t="str">
            <v>MEM-PRO-011-CIP-MAC-5601</v>
          </cell>
        </row>
        <row r="990">
          <cell r="B990" t="str">
            <v>MEM-PRO-011-CIP-MAC-5602</v>
          </cell>
        </row>
        <row r="991">
          <cell r="B991" t="str">
            <v>MEM-PRO-011-CIP-MAC-5603</v>
          </cell>
        </row>
        <row r="992">
          <cell r="B992" t="str">
            <v>MEM-PRO-011-CIP-MAC-5604</v>
          </cell>
        </row>
        <row r="993">
          <cell r="B993" t="str">
            <v>MEM-PRO-011-CIP-MAC-5607</v>
          </cell>
        </row>
        <row r="994">
          <cell r="B994" t="str">
            <v>MEM-PRO-011-CIP-MAC-5608</v>
          </cell>
        </row>
        <row r="995">
          <cell r="B995" t="str">
            <v>MEM-PRO-011-CIP-MAC-5609</v>
          </cell>
        </row>
        <row r="996">
          <cell r="B996" t="str">
            <v>MEM-PRO-011-CIP-SAC-3946</v>
          </cell>
        </row>
        <row r="997">
          <cell r="B997" t="str">
            <v>MEM-PRO-011-CIP-SAC-3947</v>
          </cell>
        </row>
        <row r="998">
          <cell r="B998" t="str">
            <v>MEM-PRO-011-CIP-SAC-3948</v>
          </cell>
        </row>
        <row r="999">
          <cell r="B999" t="str">
            <v>MEM-PRO-011-CIP-SAC-3949</v>
          </cell>
        </row>
        <row r="1000">
          <cell r="B1000" t="str">
            <v>MEM-PRO-011-CIP-SAC-3950</v>
          </cell>
        </row>
        <row r="1001">
          <cell r="B1001" t="str">
            <v>MEM-PRO-011-CIP-SAC-4547</v>
          </cell>
        </row>
        <row r="1002">
          <cell r="B1002" t="str">
            <v>MEM-PRO-011-CIP-SAC-5000</v>
          </cell>
        </row>
        <row r="1003">
          <cell r="B1003" t="str">
            <v>MEM-PRO-011-CIP-SAC-5001</v>
          </cell>
        </row>
        <row r="1004">
          <cell r="B1004" t="str">
            <v>MEM-PRO-011-CIP-SAC-5002</v>
          </cell>
        </row>
        <row r="1005">
          <cell r="B1005" t="str">
            <v>MEM-PRO-011-CIP-SAC-5003</v>
          </cell>
        </row>
        <row r="1006">
          <cell r="B1006" t="str">
            <v>MEM-PRO-011-CIP-SAC-5004</v>
          </cell>
        </row>
        <row r="1007">
          <cell r="B1007" t="str">
            <v>MEM-PRO-011-CIP-SAC-5005</v>
          </cell>
        </row>
        <row r="1008">
          <cell r="B1008" t="str">
            <v>MEM-PRO-011-CIP-SAC-5006</v>
          </cell>
        </row>
        <row r="1009">
          <cell r="B1009" t="str">
            <v>MEM-PRO-011-CIP-SAC-5007</v>
          </cell>
        </row>
        <row r="1010">
          <cell r="B1010" t="str">
            <v>MEM-PRO-011-CIP-SAC-5013</v>
          </cell>
        </row>
        <row r="1011">
          <cell r="B1011" t="str">
            <v>MEM-PRO-011-CIP-SAC-5015</v>
          </cell>
        </row>
        <row r="1012">
          <cell r="B1012" t="str">
            <v>MEM-PRO-011-CIP-SAC-5016</v>
          </cell>
        </row>
        <row r="1013">
          <cell r="B1013" t="str">
            <v>MEM-PRO-011-CIP-SAC-5017</v>
          </cell>
        </row>
        <row r="1014">
          <cell r="B1014" t="str">
            <v>MEM-PRO-011-CIP-SAC-5020</v>
          </cell>
        </row>
        <row r="1015">
          <cell r="B1015" t="str">
            <v>MEM-PRO-011-CIP-SAC-5021</v>
          </cell>
        </row>
        <row r="1016">
          <cell r="B1016" t="str">
            <v>MEM-PRO-011-CIP-SAC-5022</v>
          </cell>
        </row>
        <row r="1017">
          <cell r="B1017" t="str">
            <v>MEM-PRO-011-CIP-SAC-5023</v>
          </cell>
        </row>
        <row r="1018">
          <cell r="B1018" t="str">
            <v>MEM-PRO-011-CIP-SAC-5028</v>
          </cell>
        </row>
        <row r="1019">
          <cell r="B1019" t="str">
            <v>MEM-PRO-011-CIP-SAC-5029</v>
          </cell>
        </row>
        <row r="1020">
          <cell r="B1020" t="str">
            <v>MEM-PRO-011-CIP-SAC-5030</v>
          </cell>
        </row>
        <row r="1021">
          <cell r="B1021" t="str">
            <v>MEM-PRO-011-CIP-SAC-5035</v>
          </cell>
        </row>
        <row r="1022">
          <cell r="B1022" t="str">
            <v>MEM-PRO-011-CIP-SAC-5037</v>
          </cell>
        </row>
        <row r="1023">
          <cell r="B1023" t="str">
            <v>MEM-PRO-011-CIP-SAC-5041</v>
          </cell>
        </row>
        <row r="1024">
          <cell r="B1024" t="str">
            <v>MEM-PRO-011-CIP-SAC-5042</v>
          </cell>
        </row>
        <row r="1025">
          <cell r="B1025" t="str">
            <v>MEM-PRO-011-CIP-SAC-5043</v>
          </cell>
        </row>
        <row r="1026">
          <cell r="B1026" t="str">
            <v>MEM-PRO-011-CIP-SAC-5051</v>
          </cell>
        </row>
        <row r="1027">
          <cell r="B1027" t="str">
            <v>MEM-PRO-011-CIP-SAC-5053</v>
          </cell>
        </row>
        <row r="1028">
          <cell r="B1028" t="str">
            <v>MEM-PRO-011-CIP-TAC-3946</v>
          </cell>
        </row>
        <row r="1029">
          <cell r="B1029" t="str">
            <v>MEM-PRO-011-CIP-TAC-3947</v>
          </cell>
        </row>
        <row r="1030">
          <cell r="B1030" t="str">
            <v>MEM-PRO-011-CIP-TAC-3948</v>
          </cell>
        </row>
        <row r="1031">
          <cell r="B1031" t="str">
            <v>MEM-PRO-011-CIP-TAC-3949</v>
          </cell>
        </row>
        <row r="1032">
          <cell r="B1032" t="str">
            <v>MEM-PRO-011-CIP-TAC-3950</v>
          </cell>
        </row>
        <row r="1033">
          <cell r="B1033" t="str">
            <v>MEM-PRO-011-CIP-TAC-5000</v>
          </cell>
        </row>
        <row r="1034">
          <cell r="B1034" t="str">
            <v>MEM-PRO-011-CIP-TAC-5001</v>
          </cell>
        </row>
        <row r="1035">
          <cell r="B1035" t="str">
            <v>MEM-PRO-011-CIP-TAC-5002</v>
          </cell>
        </row>
        <row r="1036">
          <cell r="B1036" t="str">
            <v>MEM-PRO-011-CIP-TAC-5003</v>
          </cell>
        </row>
        <row r="1037">
          <cell r="B1037" t="str">
            <v>MEM-PRO-011-CIP-TAC-5004</v>
          </cell>
        </row>
        <row r="1038">
          <cell r="B1038" t="str">
            <v>MEM-PRO-011-CIP-TAC-5005</v>
          </cell>
        </row>
        <row r="1039">
          <cell r="B1039" t="str">
            <v>MEM-PRO-011-CIP-TAC-5006</v>
          </cell>
        </row>
        <row r="1040">
          <cell r="B1040" t="str">
            <v>MEM-PRO-011-CIP-TAC-5007</v>
          </cell>
        </row>
        <row r="1041">
          <cell r="B1041" t="str">
            <v>MEM-PRO-011-CIP-TAC-5013</v>
          </cell>
        </row>
        <row r="1042">
          <cell r="B1042" t="str">
            <v>MEM-PRO-011-CIP-TAC-5015</v>
          </cell>
        </row>
        <row r="1043">
          <cell r="B1043" t="str">
            <v>MEM-PRO-011-CIP-TAC-5016</v>
          </cell>
        </row>
        <row r="1044">
          <cell r="B1044" t="str">
            <v>MEM-PRO-011-CIP-TAC-5017</v>
          </cell>
        </row>
        <row r="1045">
          <cell r="B1045" t="str">
            <v>MEM-PRO-011-CIP-TAC-5020</v>
          </cell>
        </row>
        <row r="1046">
          <cell r="B1046" t="str">
            <v>MEM-PRO-011-CIP-TAC-5021</v>
          </cell>
        </row>
        <row r="1047">
          <cell r="B1047" t="str">
            <v>MEM-PRO-011-CIP-TAC-5022</v>
          </cell>
        </row>
        <row r="1048">
          <cell r="B1048" t="str">
            <v>MEM-PRO-011-CIP-TAC-5023</v>
          </cell>
        </row>
        <row r="1049">
          <cell r="B1049" t="str">
            <v>MEM-PRO-011-CIP-TAC-5028</v>
          </cell>
        </row>
        <row r="1050">
          <cell r="B1050" t="str">
            <v>MEM-PRO-011-CIP-TAC-5029</v>
          </cell>
        </row>
        <row r="1051">
          <cell r="B1051" t="str">
            <v>MEM-PRO-011-CIP-TAC-5030</v>
          </cell>
        </row>
        <row r="1052">
          <cell r="B1052" t="str">
            <v>MEM-PRO-011-CIP-TAC-5035</v>
          </cell>
        </row>
        <row r="1053">
          <cell r="B1053" t="str">
            <v>MEM-PRO-011-CIP-TAC-5037</v>
          </cell>
        </row>
        <row r="1054">
          <cell r="B1054" t="str">
            <v>MEM-PRO-011-CIP-TAC-5041</v>
          </cell>
        </row>
        <row r="1055">
          <cell r="B1055" t="str">
            <v>MEM-PRO-011-CIP-TAC-5042</v>
          </cell>
        </row>
        <row r="1056">
          <cell r="B1056" t="str">
            <v>MEM-PRO-011-CIP-TAC-5043</v>
          </cell>
        </row>
        <row r="1057">
          <cell r="B1057" t="str">
            <v>MEM-PRO-011-CIP-TAC-5051</v>
          </cell>
        </row>
        <row r="1058">
          <cell r="B1058" t="str">
            <v>MEM-PRO-011-CIP-TAC-5053</v>
          </cell>
        </row>
        <row r="1059">
          <cell r="B1059" t="str">
            <v>MEM-PRO-011-CON-1SC-4465</v>
          </cell>
        </row>
        <row r="1060">
          <cell r="B1060" t="str">
            <v>MEM-PRO-011-CON-1SC-4495</v>
          </cell>
        </row>
        <row r="1061">
          <cell r="B1061" t="str">
            <v>MEM-PRO-011-CON-1SC-4500</v>
          </cell>
        </row>
        <row r="1062">
          <cell r="B1062" t="str">
            <v>MEM-PRO-011-CON-1SC-4505</v>
          </cell>
        </row>
        <row r="1063">
          <cell r="B1063" t="str">
            <v>MEM-PRO-011-CON-1SC-4510</v>
          </cell>
        </row>
        <row r="1064">
          <cell r="B1064" t="str">
            <v>MEM-PRO-011-CON-1SC-4530</v>
          </cell>
        </row>
        <row r="1065">
          <cell r="B1065" t="str">
            <v>MEM-PRO-011-CON-1SC-4555</v>
          </cell>
        </row>
        <row r="1066">
          <cell r="B1066" t="str">
            <v>MEM-PRO-011-CON-1SC-4557</v>
          </cell>
        </row>
        <row r="1067">
          <cell r="B1067" t="str">
            <v>MEM-PRO-011-CON-1SC-4560</v>
          </cell>
        </row>
        <row r="1068">
          <cell r="B1068" t="str">
            <v>MEM-PRO-011-CON-1SC-4565</v>
          </cell>
        </row>
        <row r="1069">
          <cell r="B1069" t="str">
            <v>MEM-PRO-011-FED-FED-3281</v>
          </cell>
        </row>
        <row r="1070">
          <cell r="B1070" t="str">
            <v>MEM-PRO-011-FED-FED-3282</v>
          </cell>
        </row>
        <row r="1071">
          <cell r="B1071" t="str">
            <v>MEM-PRO-011-FED-FED-3283</v>
          </cell>
        </row>
        <row r="1072">
          <cell r="B1072" t="str">
            <v>MEM-PRO-011-FED-FED-3284</v>
          </cell>
        </row>
        <row r="1073">
          <cell r="B1073" t="str">
            <v>MEM-PRO-011-FED-FED-3285</v>
          </cell>
        </row>
        <row r="1074">
          <cell r="B1074" t="str">
            <v>MEM-PRO-011-FED-FED-3286</v>
          </cell>
        </row>
        <row r="1075">
          <cell r="B1075" t="str">
            <v>MEM-PRO-011-FED-FED-3287</v>
          </cell>
        </row>
        <row r="1076">
          <cell r="B1076" t="str">
            <v>MEM-PRO-011-FED-FED-3288</v>
          </cell>
        </row>
        <row r="1077">
          <cell r="B1077" t="str">
            <v>MEM-PRO-011-FED-FED-3289</v>
          </cell>
        </row>
        <row r="1078">
          <cell r="B1078" t="str">
            <v>MEM-PRO-011-FED-FED-3290</v>
          </cell>
        </row>
        <row r="1079">
          <cell r="B1079" t="str">
            <v>MEM-PRO-011-FED-FED-3291</v>
          </cell>
        </row>
        <row r="1080">
          <cell r="B1080" t="str">
            <v>MEM-PRO-011-FED-FED-3292</v>
          </cell>
        </row>
        <row r="1081">
          <cell r="B1081" t="str">
            <v>MEM-PRO-011-FED-FED-3293</v>
          </cell>
        </row>
        <row r="1082">
          <cell r="B1082" t="str">
            <v>MEM-PRO-011-FED-FED-3294</v>
          </cell>
        </row>
        <row r="1083">
          <cell r="B1083" t="str">
            <v>MEM-PRO-011-FED-FED-3295</v>
          </cell>
        </row>
        <row r="1084">
          <cell r="B1084" t="str">
            <v>MEM-PRO-011-FED-FED-3296</v>
          </cell>
        </row>
        <row r="1085">
          <cell r="B1085" t="str">
            <v>MEM-PRO-011-FED-FED-3297</v>
          </cell>
        </row>
        <row r="1086">
          <cell r="B1086" t="str">
            <v>MEM-PRO-011-FED-FED-3298</v>
          </cell>
        </row>
        <row r="1087">
          <cell r="B1087" t="str">
            <v>MEM-PRO-011-FED-FED-3299</v>
          </cell>
        </row>
        <row r="1088">
          <cell r="B1088" t="str">
            <v>MEM-PRO-011-FED-FED-3300</v>
          </cell>
        </row>
        <row r="1089">
          <cell r="B1089" t="str">
            <v>MEM-PRO-011-FED-FED-3301</v>
          </cell>
        </row>
        <row r="1090">
          <cell r="B1090" t="str">
            <v>MEM-PRO-011-FED-FED-3302</v>
          </cell>
        </row>
        <row r="1091">
          <cell r="B1091" t="str">
            <v>MEM-PRO-011-FED-FED-3305</v>
          </cell>
        </row>
        <row r="1092">
          <cell r="B1092" t="str">
            <v>MEM-PRO-011-FED-FED-3306</v>
          </cell>
        </row>
        <row r="1093">
          <cell r="B1093" t="str">
            <v>MEM-PRO-011-FED-FED-3307</v>
          </cell>
        </row>
        <row r="1094">
          <cell r="B1094" t="str">
            <v>MEM-PRO-011-FED-FED-3308</v>
          </cell>
        </row>
        <row r="1095">
          <cell r="B1095" t="str">
            <v>MEM-PRO-011-FED-FED-3311</v>
          </cell>
        </row>
        <row r="1096">
          <cell r="B1096" t="str">
            <v>MEM-PRO-011-FED-FED-3312</v>
          </cell>
        </row>
        <row r="1097">
          <cell r="B1097" t="str">
            <v>MEM-PRO-011-FED-FED-3313</v>
          </cell>
        </row>
        <row r="1098">
          <cell r="B1098" t="str">
            <v>MEM-PRO-011-FED-FED-3315</v>
          </cell>
        </row>
        <row r="1099">
          <cell r="B1099" t="str">
            <v>MEM-PRO-011-FED-FED-3317</v>
          </cell>
        </row>
        <row r="1100">
          <cell r="B1100" t="str">
            <v>MEM-PRO-011-FED-FED-3318</v>
          </cell>
        </row>
        <row r="1101">
          <cell r="B1101" t="str">
            <v>MEM-PRO-011-FED-FED-3320</v>
          </cell>
        </row>
        <row r="1102">
          <cell r="B1102" t="str">
            <v>MEM-PRO-011-FED-FED-3332</v>
          </cell>
        </row>
        <row r="1103">
          <cell r="B1103" t="str">
            <v>MEM-PRO-011-FED-FED-3333</v>
          </cell>
        </row>
        <row r="1104">
          <cell r="B1104" t="str">
            <v>MEM-PRO-011-FED-FED-3335</v>
          </cell>
        </row>
        <row r="1105">
          <cell r="B1105" t="str">
            <v>MEM-PRO-011-FED-FED-3336</v>
          </cell>
        </row>
        <row r="1106">
          <cell r="B1106" t="str">
            <v>MEM-PRO-011-FED-FED-3337</v>
          </cell>
        </row>
        <row r="1107">
          <cell r="B1107" t="str">
            <v>MEM-PRO-011-FED-FED-3338</v>
          </cell>
        </row>
        <row r="1108">
          <cell r="B1108" t="str">
            <v>MEM-PRO-011-FED-FED-3339</v>
          </cell>
        </row>
        <row r="1109">
          <cell r="B1109" t="str">
            <v>MEM-PRO-011-FED-FED-3340</v>
          </cell>
        </row>
        <row r="1110">
          <cell r="B1110" t="str">
            <v>MEM-PRO-011-FED-FED-3341</v>
          </cell>
        </row>
        <row r="1111">
          <cell r="B1111" t="str">
            <v>MEM-PRO-011-FED-FED-3342</v>
          </cell>
        </row>
        <row r="1112">
          <cell r="B1112" t="str">
            <v>MEM-PRO-011-FED-FED-3343</v>
          </cell>
        </row>
        <row r="1113">
          <cell r="B1113" t="str">
            <v>MEM-PRO-011-FED-FED-3349</v>
          </cell>
        </row>
        <row r="1114">
          <cell r="B1114" t="str">
            <v>MEM-PRO-011-FED-FED-3350</v>
          </cell>
        </row>
        <row r="1115">
          <cell r="B1115" t="str">
            <v>MEM-PRO-011-FED-FED-3352</v>
          </cell>
        </row>
        <row r="1116">
          <cell r="B1116" t="str">
            <v>MEM-PRO-011-FED-FED-3353</v>
          </cell>
        </row>
        <row r="1117">
          <cell r="B1117" t="str">
            <v>MEM-PRO-011-FED-FED-3354</v>
          </cell>
        </row>
        <row r="1118">
          <cell r="B1118" t="str">
            <v>MEM-PRO-011-FED-FED-3355</v>
          </cell>
        </row>
        <row r="1119">
          <cell r="B1119" t="str">
            <v>MEM-PRO-011-FED-FED-4596</v>
          </cell>
        </row>
        <row r="1120">
          <cell r="B1120" t="str">
            <v>MEM-PRO-011-HPF-SDF-4900</v>
          </cell>
        </row>
        <row r="1121">
          <cell r="B1121" t="str">
            <v>MEM-PRO-011-HPF-SDF-4925</v>
          </cell>
        </row>
        <row r="1122">
          <cell r="B1122" t="str">
            <v>MEM-PRO-011-HPF-SDF-4930</v>
          </cell>
        </row>
        <row r="1123">
          <cell r="B1123" t="str">
            <v>MEM-PRO-011-HPF-SDF-4952</v>
          </cell>
        </row>
        <row r="1124">
          <cell r="B1124" t="str">
            <v>MEM-PRO-011-IDN-HYS-4770</v>
          </cell>
        </row>
        <row r="1125">
          <cell r="B1125" t="str">
            <v>MEM-PRO-011-IDN-HYS-4773</v>
          </cell>
        </row>
        <row r="1126">
          <cell r="B1126" t="str">
            <v>MEM-PRO-011-IDN-IDF-0515</v>
          </cell>
        </row>
        <row r="1127">
          <cell r="B1127" t="str">
            <v>MEM-PRO-011-IDN-IDF-0516</v>
          </cell>
        </row>
        <row r="1128">
          <cell r="B1128" t="str">
            <v>MEM-PRO-011-IDN-IDF-0517</v>
          </cell>
        </row>
        <row r="1129">
          <cell r="B1129" t="str">
            <v>MEM-PRO-011-IDN-IDF-0519</v>
          </cell>
        </row>
        <row r="1130">
          <cell r="B1130" t="str">
            <v>MEM-PRO-011-IDN-IDF-0520</v>
          </cell>
        </row>
        <row r="1131">
          <cell r="B1131" t="str">
            <v>MEM-PRO-011-IDN-IDF-4675</v>
          </cell>
        </row>
        <row r="1132">
          <cell r="B1132" t="str">
            <v>MEM-PRO-011-IDN-IDF-4680</v>
          </cell>
        </row>
        <row r="1133">
          <cell r="B1133" t="str">
            <v>MEM-PRO-011-IDN-IDF-4695</v>
          </cell>
        </row>
        <row r="1134">
          <cell r="B1134" t="str">
            <v>MEM-PRO-011-IDN-IDF-4776</v>
          </cell>
        </row>
        <row r="1135">
          <cell r="B1135" t="str">
            <v>MEM-PRO-011-IDN-IDF-4777</v>
          </cell>
        </row>
        <row r="1136">
          <cell r="B1136" t="str">
            <v>MEM-PRO-011-IDN-IDF-4950</v>
          </cell>
        </row>
        <row r="1137">
          <cell r="B1137" t="str">
            <v>MEM-PRO-011-IDN-IDF-4951</v>
          </cell>
        </row>
        <row r="1138">
          <cell r="B1138" t="str">
            <v>MEM-PRO-011-IDN-IDF-9123</v>
          </cell>
        </row>
        <row r="1139">
          <cell r="B1139" t="str">
            <v>MEM-PRO-011-IDN-IDF-9124</v>
          </cell>
        </row>
        <row r="1140">
          <cell r="B1140" t="str">
            <v>MEM-PRO-011-MEB-CLF-4270</v>
          </cell>
        </row>
        <row r="1141">
          <cell r="B1141" t="str">
            <v>MEM-PRO-011-MEB-CLF-5500</v>
          </cell>
        </row>
        <row r="1142">
          <cell r="B1142" t="str">
            <v>MEM-PRO-011-MEB-CLF-5501</v>
          </cell>
        </row>
        <row r="1143">
          <cell r="B1143" t="str">
            <v>MEM-PRO-011-MEB-CLF-5504</v>
          </cell>
        </row>
        <row r="1144">
          <cell r="B1144" t="str">
            <v>MEM-PRO-011-MEB-CLF-5506</v>
          </cell>
        </row>
        <row r="1145">
          <cell r="B1145" t="str">
            <v>MEM-PRO-011-MEB-CLF-5508</v>
          </cell>
        </row>
        <row r="1146">
          <cell r="B1146" t="str">
            <v>MEM-PRO-011-MEB-CLF-5516</v>
          </cell>
        </row>
        <row r="1147">
          <cell r="B1147" t="str">
            <v>MEM-PRO-011-MEB-CLF-7460</v>
          </cell>
        </row>
        <row r="1148">
          <cell r="B1148" t="str">
            <v>MEM-PRO-011-MEB-CLF-9328</v>
          </cell>
        </row>
        <row r="1149">
          <cell r="B1149" t="str">
            <v>MEM-PRO-011-MEB-FCS-5620</v>
          </cell>
        </row>
        <row r="1150">
          <cell r="B1150" t="str">
            <v>MEM-PRO-011-MEB-FCS-5643</v>
          </cell>
        </row>
        <row r="1151">
          <cell r="B1151" t="str">
            <v>MEM-PRO-011-MEB-FCS-5696</v>
          </cell>
        </row>
        <row r="1152">
          <cell r="B1152" t="str">
            <v>MEM-PRO-011-MEB-FCS-5801</v>
          </cell>
        </row>
        <row r="1153">
          <cell r="B1153" t="str">
            <v>MEM-PRO-011-MEB-FCS-5804</v>
          </cell>
        </row>
        <row r="1154">
          <cell r="B1154" t="str">
            <v>MEM-PRO-011-MEB-FCS-5810</v>
          </cell>
        </row>
        <row r="1155">
          <cell r="B1155" t="str">
            <v>MEM-PRO-011-MEB-FCS-5824</v>
          </cell>
        </row>
        <row r="1156">
          <cell r="B1156" t="str">
            <v>MEM-PRO-011-MEB-FCS-5827</v>
          </cell>
        </row>
        <row r="1157">
          <cell r="B1157" t="str">
            <v>MEM-PRO-011-MEB-FCS-5829</v>
          </cell>
        </row>
        <row r="1158">
          <cell r="B1158" t="str">
            <v>MEM-PRO-011-MEB-FCS-5830</v>
          </cell>
        </row>
        <row r="1159">
          <cell r="B1159" t="str">
            <v>MEM-PRO-011-MEB-FCS-5831</v>
          </cell>
        </row>
        <row r="1160">
          <cell r="B1160" t="str">
            <v>MEM-PRO-011-MEB-FCS-5832</v>
          </cell>
        </row>
        <row r="1161">
          <cell r="B1161" t="str">
            <v>MEM-PRO-011-MEB-FCS-5835</v>
          </cell>
        </row>
        <row r="1162">
          <cell r="B1162" t="str">
            <v>MEM-PRO-011-MEB-FCS-5845</v>
          </cell>
        </row>
        <row r="1163">
          <cell r="B1163" t="str">
            <v>MEM-PRO-011-MEB-FCS-5860</v>
          </cell>
        </row>
        <row r="1164">
          <cell r="B1164" t="str">
            <v>MEM-PRO-011-MEB-FCS-5895</v>
          </cell>
        </row>
        <row r="1165">
          <cell r="B1165" t="str">
            <v>MEM-PRO-011-MEB-MES-5902</v>
          </cell>
        </row>
        <row r="1166">
          <cell r="B1166" t="str">
            <v>MEM-PRO-011-MEB-MES-5909</v>
          </cell>
        </row>
        <row r="1167">
          <cell r="B1167" t="str">
            <v>MEM-PRO-011-MEB-MES-5912</v>
          </cell>
        </row>
        <row r="1168">
          <cell r="B1168" t="str">
            <v>MEM-PRO-011-MEB-MES-5913</v>
          </cell>
        </row>
        <row r="1169">
          <cell r="B1169" t="str">
            <v>MEM-PRO-011-MEB-MES-5914</v>
          </cell>
        </row>
        <row r="1170">
          <cell r="B1170" t="str">
            <v>MEM-PRO-011-MEB-MES-5924</v>
          </cell>
        </row>
        <row r="1171">
          <cell r="B1171" t="str">
            <v>MEM-PRO-011-MEB-MES-5925</v>
          </cell>
        </row>
        <row r="1172">
          <cell r="B1172" t="str">
            <v>MEM-PRO-011-MEB-MES-5926</v>
          </cell>
        </row>
        <row r="1173">
          <cell r="B1173" t="str">
            <v>MEM-PRO-011-MEB-MES-5928</v>
          </cell>
        </row>
        <row r="1174">
          <cell r="B1174" t="str">
            <v>MEM-PRO-011-MEB-MES-5930</v>
          </cell>
        </row>
        <row r="1175">
          <cell r="B1175" t="str">
            <v>MEM-PRO-011-MEB-MES-5931</v>
          </cell>
        </row>
        <row r="1176">
          <cell r="B1176" t="str">
            <v>MEM-PRO-011-MEB-MES-5940</v>
          </cell>
        </row>
        <row r="1177">
          <cell r="B1177" t="str">
            <v>MEM-PRO-011-MEB-MES-5941</v>
          </cell>
        </row>
        <row r="1178">
          <cell r="B1178" t="str">
            <v>MEM-PRO-011-MEB-MES-5942</v>
          </cell>
        </row>
        <row r="1179">
          <cell r="B1179" t="str">
            <v>MEM-PRO-011-MEB-MES-5943</v>
          </cell>
        </row>
        <row r="1180">
          <cell r="B1180" t="str">
            <v>MEM-PRO-011-MEB-MES-5944</v>
          </cell>
        </row>
        <row r="1181">
          <cell r="B1181" t="str">
            <v>MEM-PRO-011-MEB-MES-5945</v>
          </cell>
        </row>
        <row r="1182">
          <cell r="B1182" t="str">
            <v>MEM-PRO-011-MEB-MES-5946</v>
          </cell>
        </row>
        <row r="1183">
          <cell r="B1183" t="str">
            <v>MEM-PRO-011-MEB-MES-5947</v>
          </cell>
        </row>
        <row r="1184">
          <cell r="B1184" t="str">
            <v>MEM-PRO-011-PKG-BLD-1201</v>
          </cell>
        </row>
        <row r="1185">
          <cell r="B1185" t="str">
            <v>MEM-PRO-011-PKG-BLD-1208</v>
          </cell>
        </row>
        <row r="1186">
          <cell r="B1186" t="str">
            <v>MEM-PRO-011-PKG-BLD-1236</v>
          </cell>
        </row>
        <row r="1187">
          <cell r="B1187" t="str">
            <v>MEM-PRO-011-PKG-BLD-1239</v>
          </cell>
        </row>
        <row r="1188">
          <cell r="B1188" t="str">
            <v>MEM-PRO-011-PKG-BLD-1240</v>
          </cell>
        </row>
        <row r="1189">
          <cell r="B1189" t="str">
            <v>MEM-PRO-011-PKG-BLD-5309</v>
          </cell>
        </row>
        <row r="1190">
          <cell r="B1190" t="str">
            <v>MEM-PRO-011-PKG-BLD-5310</v>
          </cell>
        </row>
        <row r="1191">
          <cell r="B1191" t="str">
            <v>MEM-PRO-011-PKG-BLD-5378</v>
          </cell>
        </row>
        <row r="1192">
          <cell r="B1192" t="str">
            <v>MEM-PRO-011-PKG-BLD-5379</v>
          </cell>
        </row>
        <row r="1193">
          <cell r="B1193" t="str">
            <v>MEM-PRO-011-PKG-BLD-6625</v>
          </cell>
        </row>
        <row r="1194">
          <cell r="B1194" t="str">
            <v>MEM-PRO-011-PKG-BLD-6627</v>
          </cell>
        </row>
        <row r="1195">
          <cell r="B1195" t="str">
            <v>MEM-PRO-011-PKG-BLD-6630</v>
          </cell>
        </row>
        <row r="1196">
          <cell r="B1196" t="str">
            <v>MEM-PRO-011-PKG-BLD-6631</v>
          </cell>
        </row>
        <row r="1197">
          <cell r="B1197" t="str">
            <v>MEM-PRO-011-PKG-BLD-6632</v>
          </cell>
        </row>
        <row r="1198">
          <cell r="B1198" t="str">
            <v>MEM-PRO-011-PKG-BLD-6633</v>
          </cell>
        </row>
        <row r="1199">
          <cell r="B1199" t="str">
            <v>MEM-PRO-011-PKG-BLD-6639</v>
          </cell>
        </row>
        <row r="1200">
          <cell r="B1200" t="str">
            <v>MEM-PRO-011-PKG-BLD-6640</v>
          </cell>
        </row>
        <row r="1201">
          <cell r="B1201" t="str">
            <v>MEM-PRO-011-PKG-BLD-6645</v>
          </cell>
        </row>
        <row r="1202">
          <cell r="B1202" t="str">
            <v>MEM-PRO-011-PKG-BLD-6650</v>
          </cell>
        </row>
        <row r="1203">
          <cell r="B1203" t="str">
            <v>MEM-PRO-011-PKG-BLD-6651</v>
          </cell>
        </row>
        <row r="1204">
          <cell r="B1204" t="str">
            <v>MEM-PRO-011-PKG-BLD-6653</v>
          </cell>
        </row>
        <row r="1205">
          <cell r="B1205" t="str">
            <v>MEM-PRO-011-PKG-BLD-6655</v>
          </cell>
        </row>
        <row r="1206">
          <cell r="B1206" t="str">
            <v>MEM-PRO-011-PKG-BLD-6656</v>
          </cell>
        </row>
        <row r="1207">
          <cell r="B1207" t="str">
            <v>MEM-PRO-011-PKG-BLD-6657</v>
          </cell>
        </row>
        <row r="1208">
          <cell r="B1208" t="str">
            <v>MEM-PRO-011-PKG-BLD-6658</v>
          </cell>
        </row>
        <row r="1209">
          <cell r="B1209" t="str">
            <v>MEM-PRO-011-PKG-BLD-6659</v>
          </cell>
        </row>
        <row r="1210">
          <cell r="B1210" t="str">
            <v>MEM-PRO-011-PKG-BLD-6660</v>
          </cell>
        </row>
        <row r="1211">
          <cell r="B1211" t="str">
            <v>MEM-PRO-011-PKG-BLD-6676</v>
          </cell>
        </row>
        <row r="1212">
          <cell r="B1212" t="str">
            <v>MEM-PRO-011-PKG-BLD-6681</v>
          </cell>
        </row>
        <row r="1213">
          <cell r="B1213" t="str">
            <v>MEM-PRO-011-PKG-BLD-6682</v>
          </cell>
        </row>
        <row r="1214">
          <cell r="B1214" t="str">
            <v>MEM-PRO-011-PKG-BLD-6685</v>
          </cell>
        </row>
        <row r="1215">
          <cell r="B1215" t="str">
            <v>MEM-PRO-011-PKG-BLD-6686</v>
          </cell>
        </row>
        <row r="1216">
          <cell r="B1216" t="str">
            <v>MEM-PRO-011-PKG-BLD-6694</v>
          </cell>
        </row>
        <row r="1217">
          <cell r="B1217" t="str">
            <v>MEM-PRO-011-PKG-BLD-6695</v>
          </cell>
        </row>
        <row r="1218">
          <cell r="B1218" t="str">
            <v>MEM-PRO-011-PKG-BLD-6815</v>
          </cell>
        </row>
        <row r="1219">
          <cell r="B1219" t="str">
            <v>MEM-PRO-011-PKG-OPA-1114</v>
          </cell>
        </row>
        <row r="1220">
          <cell r="B1220" t="str">
            <v>MEM-PRO-011-PKG-OPA-1115</v>
          </cell>
        </row>
        <row r="1221">
          <cell r="B1221" t="str">
            <v>MEM-PRO-011-PKG-OPA-1116</v>
          </cell>
        </row>
        <row r="1222">
          <cell r="B1222" t="str">
            <v>MEM-PRO-011-PKG-OPA-1117</v>
          </cell>
        </row>
        <row r="1223">
          <cell r="B1223" t="str">
            <v>MEM-PRO-011-PKG-OPA-1118</v>
          </cell>
        </row>
        <row r="1224">
          <cell r="B1224" t="str">
            <v>MEM-PRO-011-PKG-OPA-1157</v>
          </cell>
        </row>
        <row r="1225">
          <cell r="B1225" t="str">
            <v>MEM-PRO-011-PKG-OPA-1158</v>
          </cell>
        </row>
        <row r="1226">
          <cell r="B1226" t="str">
            <v>MEM-PRO-011-PKG-OPA-1160</v>
          </cell>
        </row>
        <row r="1227">
          <cell r="B1227" t="str">
            <v>MEM-PRO-011-PKG-OPA-1161</v>
          </cell>
        </row>
        <row r="1228">
          <cell r="B1228" t="str">
            <v>MEM-PRO-011-PKG-OPA-1162</v>
          </cell>
        </row>
        <row r="1229">
          <cell r="B1229" t="str">
            <v>MEM-PRO-011-PKG-OPA-1163</v>
          </cell>
        </row>
        <row r="1230">
          <cell r="B1230" t="str">
            <v>MEM-PRO-011-PKG-OPA-1164</v>
          </cell>
        </row>
        <row r="1231">
          <cell r="B1231" t="str">
            <v>MEM-PRO-011-PKG-OPA-1165</v>
          </cell>
        </row>
        <row r="1232">
          <cell r="B1232" t="str">
            <v>MEM-PRO-011-PKG-OPA-1167</v>
          </cell>
        </row>
        <row r="1233">
          <cell r="B1233" t="str">
            <v>MEM-PRO-011-PKG-OPA-1213</v>
          </cell>
        </row>
        <row r="1234">
          <cell r="B1234" t="str">
            <v>MEM-PRO-011-PKG-OPA-1214</v>
          </cell>
        </row>
        <row r="1235">
          <cell r="B1235" t="str">
            <v>MEM-PRO-011-PKG-OPA-1215</v>
          </cell>
        </row>
        <row r="1236">
          <cell r="B1236" t="str">
            <v>MEM-PRO-011-PKG-OPA-1216</v>
          </cell>
        </row>
        <row r="1237">
          <cell r="B1237" t="str">
            <v>MEM-PRO-011-PKG-OPA-1217</v>
          </cell>
        </row>
        <row r="1238">
          <cell r="B1238" t="str">
            <v>MEM-PRO-011-PKG-OPA-1218</v>
          </cell>
        </row>
        <row r="1239">
          <cell r="B1239" t="str">
            <v>MEM-PRO-011-PKG-OPA-1219</v>
          </cell>
        </row>
        <row r="1240">
          <cell r="B1240" t="str">
            <v>MEM-PRO-011-PKG-OPA-1220</v>
          </cell>
        </row>
        <row r="1241">
          <cell r="B1241" t="str">
            <v>MEM-PRO-011-PKG-OPA-1221</v>
          </cell>
        </row>
        <row r="1242">
          <cell r="B1242" t="str">
            <v>MEM-PRO-011-PKG-OPA-1222</v>
          </cell>
        </row>
        <row r="1243">
          <cell r="B1243" t="str">
            <v>MEM-PRO-011-PKG-OPA-1223</v>
          </cell>
        </row>
        <row r="1244">
          <cell r="B1244" t="str">
            <v>MEM-PRO-011-PKG-OPA-1224</v>
          </cell>
        </row>
        <row r="1245">
          <cell r="B1245" t="str">
            <v>MEM-PRO-011-PKG-OPA-1225</v>
          </cell>
        </row>
        <row r="1246">
          <cell r="B1246" t="str">
            <v>MEM-PRO-011-PKG-OPA-1226</v>
          </cell>
        </row>
        <row r="1247">
          <cell r="B1247" t="str">
            <v>MEM-PRO-011-PKG-OPA-1227</v>
          </cell>
        </row>
        <row r="1248">
          <cell r="B1248" t="str">
            <v>MEM-PRO-011-PKG-OPA-1228</v>
          </cell>
        </row>
        <row r="1249">
          <cell r="B1249" t="str">
            <v>MEM-PRO-011-PKG-OPA-1229</v>
          </cell>
        </row>
        <row r="1250">
          <cell r="B1250" t="str">
            <v>MEM-PRO-011-PKG-OPA-1230</v>
          </cell>
        </row>
        <row r="1251">
          <cell r="B1251" t="str">
            <v>MEM-PRO-011-PKG-OPA-1231</v>
          </cell>
        </row>
        <row r="1252">
          <cell r="B1252" t="str">
            <v>MEM-PRO-011-PKG-OPA-1232</v>
          </cell>
        </row>
        <row r="1253">
          <cell r="B1253" t="str">
            <v>MEM-PRO-011-PKG-OPA-1233</v>
          </cell>
        </row>
        <row r="1254">
          <cell r="B1254" t="str">
            <v>MEM-PRO-011-PKG-OPA-1234</v>
          </cell>
        </row>
        <row r="1255">
          <cell r="B1255" t="str">
            <v>MEM-PRO-011-PKG-OPA-1235</v>
          </cell>
        </row>
        <row r="1256">
          <cell r="B1256" t="str">
            <v>MEM-PRO-011-PKG-OPA-1237</v>
          </cell>
        </row>
        <row r="1257">
          <cell r="B1257" t="str">
            <v>MEM-PRO-011-PKG-OPA-1238</v>
          </cell>
        </row>
        <row r="1258">
          <cell r="B1258" t="str">
            <v>MEM-PRO-011-PKG-OPA-1241</v>
          </cell>
        </row>
        <row r="1259">
          <cell r="B1259" t="str">
            <v>MEM-PRO-011-PKG-OPA-1242</v>
          </cell>
        </row>
        <row r="1260">
          <cell r="B1260" t="str">
            <v>MEM-PRO-011-PKG-OPA-1245</v>
          </cell>
        </row>
        <row r="1261">
          <cell r="B1261" t="str">
            <v>MEM-PRO-011-PKG-OPA-1246</v>
          </cell>
        </row>
        <row r="1262">
          <cell r="B1262" t="str">
            <v>MEM-PRO-011-PKG-OPA-1247</v>
          </cell>
        </row>
        <row r="1263">
          <cell r="B1263" t="str">
            <v>MEM-PRO-011-PKG-OPA-1248</v>
          </cell>
        </row>
        <row r="1264">
          <cell r="B1264" t="str">
            <v>MEM-PRO-011-PKG-OPA-1249</v>
          </cell>
        </row>
        <row r="1265">
          <cell r="B1265" t="str">
            <v>MEM-PRO-011-PKG-OPA-1251</v>
          </cell>
        </row>
        <row r="1266">
          <cell r="B1266" t="str">
            <v>MEM-PRO-011-PKG-OPA-1253</v>
          </cell>
        </row>
        <row r="1267">
          <cell r="B1267" t="str">
            <v>MEM-PRO-011-PKG-OPA-1260</v>
          </cell>
        </row>
        <row r="1268">
          <cell r="B1268" t="str">
            <v>MEM-PRO-011-PKG-OPA-1269</v>
          </cell>
        </row>
        <row r="1269">
          <cell r="B1269" t="str">
            <v>MEM-PRO-011-PKG-OPA-1270</v>
          </cell>
        </row>
        <row r="1270">
          <cell r="B1270" t="str">
            <v>MEM-PRO-011-PKG-OPA-1274</v>
          </cell>
        </row>
        <row r="1271">
          <cell r="B1271" t="str">
            <v>MEM-PRO-011-PKG-OPA-1275</v>
          </cell>
        </row>
        <row r="1272">
          <cell r="B1272" t="str">
            <v>MEM-PRO-011-PKG-OPA-1276</v>
          </cell>
        </row>
        <row r="1273">
          <cell r="B1273" t="str">
            <v>MEM-PRO-011-PKG-OPA-1277</v>
          </cell>
        </row>
        <row r="1274">
          <cell r="B1274" t="str">
            <v>MEM-PRO-011-PKG-OPA-1278</v>
          </cell>
        </row>
        <row r="1275">
          <cell r="B1275" t="str">
            <v>MEM-PRO-011-PKG-OPA-1279</v>
          </cell>
        </row>
        <row r="1276">
          <cell r="B1276" t="str">
            <v>MEM-PRO-011-PKG-OPA-1280</v>
          </cell>
        </row>
        <row r="1277">
          <cell r="B1277" t="str">
            <v>MEM-PRO-011-PKG-OPA-1281</v>
          </cell>
        </row>
        <row r="1278">
          <cell r="B1278" t="str">
            <v>MEM-PRO-011-PKG-OPA-1282</v>
          </cell>
        </row>
        <row r="1279">
          <cell r="B1279" t="str">
            <v>MEM-PRO-011-PKG-OPA-1283</v>
          </cell>
        </row>
        <row r="1280">
          <cell r="B1280" t="str">
            <v>MEM-PRO-011-PKG-OPA-1284</v>
          </cell>
        </row>
        <row r="1281">
          <cell r="B1281" t="str">
            <v>MEM-PRO-011-PKG-PAK-5300</v>
          </cell>
        </row>
        <row r="1282">
          <cell r="B1282" t="str">
            <v>MEM-PRO-011-PKG-PAK-5302</v>
          </cell>
        </row>
        <row r="1283">
          <cell r="B1283" t="str">
            <v>MEM-PRO-011-PKG-PAK-5304</v>
          </cell>
        </row>
        <row r="1284">
          <cell r="B1284" t="str">
            <v>MEM-PRO-011-PKG-PAK-5305</v>
          </cell>
        </row>
        <row r="1285">
          <cell r="B1285" t="str">
            <v>MEM-PRO-011-PKG-PAK-5306</v>
          </cell>
        </row>
        <row r="1286">
          <cell r="B1286" t="str">
            <v>MEM-PRO-011-PKG-PAK-5307</v>
          </cell>
        </row>
        <row r="1287">
          <cell r="B1287" t="str">
            <v>MEM-PRO-011-PKG-PAK-5315</v>
          </cell>
        </row>
        <row r="1288">
          <cell r="B1288" t="str">
            <v>MEM-PRO-011-PKG-PAK-5317</v>
          </cell>
        </row>
        <row r="1289">
          <cell r="B1289" t="str">
            <v>MEM-PRO-011-PKG-PAK-5318</v>
          </cell>
        </row>
        <row r="1290">
          <cell r="B1290" t="str">
            <v>MEM-PRO-011-PKG-PAK-5320</v>
          </cell>
        </row>
        <row r="1291">
          <cell r="B1291" t="str">
            <v>MEM-PRO-011-PKG-PAK-5322</v>
          </cell>
        </row>
        <row r="1292">
          <cell r="B1292" t="str">
            <v>MEM-PRO-011-PKG-PAK-5323</v>
          </cell>
        </row>
        <row r="1293">
          <cell r="B1293" t="str">
            <v>MEM-PRO-011-PKG-PAK-5324</v>
          </cell>
        </row>
        <row r="1294">
          <cell r="B1294" t="str">
            <v>MEM-PRO-011-PKG-PAK-5325</v>
          </cell>
        </row>
        <row r="1295">
          <cell r="B1295" t="str">
            <v>MEM-PRO-011-PKG-PAK-5326</v>
          </cell>
        </row>
        <row r="1296">
          <cell r="B1296" t="str">
            <v>MEM-PRO-011-PKG-PAK-5365</v>
          </cell>
        </row>
        <row r="1297">
          <cell r="B1297" t="str">
            <v>MEM-PRO-011-PKG-PAK-5366</v>
          </cell>
        </row>
        <row r="1298">
          <cell r="B1298" t="str">
            <v>MEM-PRO-011-PKG-PAK-5367</v>
          </cell>
        </row>
        <row r="1299">
          <cell r="B1299" t="str">
            <v>MEM-PRO-011-PKG-PAL-5328</v>
          </cell>
        </row>
        <row r="1300">
          <cell r="B1300" t="str">
            <v>MEM-PRO-011-PKG-PAL-5329</v>
          </cell>
        </row>
        <row r="1301">
          <cell r="B1301" t="str">
            <v>MEM-PRO-011-PKG-PAL-5330</v>
          </cell>
        </row>
        <row r="1302">
          <cell r="B1302" t="str">
            <v>MEM-PRO-011-PKG-PAL-5331</v>
          </cell>
        </row>
        <row r="1303">
          <cell r="B1303" t="str">
            <v>MEM-PRO-011-PKG-PAL-5332</v>
          </cell>
        </row>
        <row r="1304">
          <cell r="B1304" t="str">
            <v>MEM-PRO-011-PKG-PAL-5333</v>
          </cell>
        </row>
        <row r="1305">
          <cell r="B1305" t="str">
            <v>MEM-PRO-011-PKG-PAL-5340</v>
          </cell>
        </row>
        <row r="1306">
          <cell r="B1306" t="str">
            <v>MEM-PRO-011-PKG-PAL-5342</v>
          </cell>
        </row>
        <row r="1307">
          <cell r="B1307" t="str">
            <v>MEM-PRO-011-PKG-PAL-5343</v>
          </cell>
        </row>
        <row r="1308">
          <cell r="B1308" t="str">
            <v>MEM-PRO-011-PKG-PAL-5344</v>
          </cell>
        </row>
        <row r="1309">
          <cell r="B1309" t="str">
            <v>MEM-PRO-011-PKG-PAL-5345</v>
          </cell>
        </row>
        <row r="1310">
          <cell r="B1310" t="str">
            <v>MEM-PRO-011-PKG-PAL-5346</v>
          </cell>
        </row>
        <row r="1311">
          <cell r="B1311" t="str">
            <v>MEM-PRO-011-PKG-PAL-5347</v>
          </cell>
        </row>
        <row r="1312">
          <cell r="B1312" t="str">
            <v>MEM-PRO-011-PKG-PAL-5348</v>
          </cell>
        </row>
        <row r="1313">
          <cell r="B1313" t="str">
            <v>MEM-PRO-011-PKG-PAL-5350</v>
          </cell>
        </row>
        <row r="1314">
          <cell r="B1314" t="str">
            <v>MEM-PRO-011-PKG-PAL-5351</v>
          </cell>
        </row>
        <row r="1315">
          <cell r="B1315" t="str">
            <v>MEM-PRO-011-PKG-PAL-5352</v>
          </cell>
        </row>
        <row r="1316">
          <cell r="B1316" t="str">
            <v>MEM-PRO-011-PKG-PAL-5353</v>
          </cell>
        </row>
        <row r="1317">
          <cell r="B1317" t="str">
            <v>MEM-PRO-011-PKG-PAL-5354</v>
          </cell>
        </row>
        <row r="1318">
          <cell r="B1318" t="str">
            <v>MEM-PRO-011-PKG-PAL-5355</v>
          </cell>
        </row>
        <row r="1319">
          <cell r="B1319" t="str">
            <v>MEM-PRO-011-PKG-PAL-5356</v>
          </cell>
        </row>
        <row r="1320">
          <cell r="B1320" t="str">
            <v>MEM-PRO-011-PKG-PAL-5357</v>
          </cell>
        </row>
        <row r="1321">
          <cell r="B1321" t="str">
            <v>MEM-PRO-011-PKG-PAL-5360</v>
          </cell>
        </row>
        <row r="1322">
          <cell r="B1322" t="str">
            <v>MEM-PRO-011-PKG-PAL-5361</v>
          </cell>
        </row>
        <row r="1323">
          <cell r="B1323" t="str">
            <v>MEM-PRO-011-PKG-PAL-5362</v>
          </cell>
        </row>
        <row r="1324">
          <cell r="B1324" t="str">
            <v>MEM-PRO-011-SPR-BRN-1120</v>
          </cell>
        </row>
        <row r="1325">
          <cell r="B1325" t="str">
            <v>MEM-PRO-011-SPR-BRN-1121</v>
          </cell>
        </row>
        <row r="1326">
          <cell r="B1326" t="str">
            <v>MEM-PRO-011-SPR-BRN-1122</v>
          </cell>
        </row>
        <row r="1327">
          <cell r="B1327" t="str">
            <v>MEM-PRO-011-SPR-BRN-1131</v>
          </cell>
        </row>
        <row r="1328">
          <cell r="B1328" t="str">
            <v>MEM-PRO-011-SPR-BRN-1138</v>
          </cell>
        </row>
        <row r="1329">
          <cell r="B1329" t="str">
            <v>MEM-PRO-011-SPR-BRN-1139</v>
          </cell>
        </row>
        <row r="1330">
          <cell r="B1330" t="str">
            <v>MEM-PRO-011-SPR-BRN-1141</v>
          </cell>
        </row>
        <row r="1331">
          <cell r="B1331" t="str">
            <v>MEM-PRO-011-SPR-BRN-1142</v>
          </cell>
        </row>
        <row r="1332">
          <cell r="B1332" t="str">
            <v>MEM-PRO-011-SPR-BRN-1145</v>
          </cell>
        </row>
        <row r="1333">
          <cell r="B1333" t="str">
            <v>MEM-PRO-011-SPR-BRN-1146</v>
          </cell>
        </row>
        <row r="1334">
          <cell r="B1334" t="str">
            <v>MEM-PRO-011-SPR-BRN-1150</v>
          </cell>
        </row>
        <row r="1335">
          <cell r="B1335" t="str">
            <v>MEM-PRO-011-SPR-DCO-1075</v>
          </cell>
        </row>
        <row r="1336">
          <cell r="B1336" t="str">
            <v>MEM-PRO-011-SPR-DRY-0999</v>
          </cell>
        </row>
        <row r="1337">
          <cell r="B1337" t="str">
            <v>MEM-PRO-011-SPR-DRY-1000</v>
          </cell>
        </row>
        <row r="1338">
          <cell r="B1338" t="str">
            <v>MEM-PRO-011-SPR-DRY-1001</v>
          </cell>
        </row>
        <row r="1339">
          <cell r="B1339" t="str">
            <v>MEM-PRO-011-SPR-DRY-1003</v>
          </cell>
        </row>
        <row r="1340">
          <cell r="B1340" t="str">
            <v>MEM-PRO-011-SPR-DRY-1004</v>
          </cell>
        </row>
        <row r="1341">
          <cell r="B1341" t="str">
            <v>MEM-PRO-011-SPR-DRY-1005</v>
          </cell>
        </row>
        <row r="1342">
          <cell r="B1342" t="str">
            <v>MEM-PRO-011-SPR-DRY-1009</v>
          </cell>
        </row>
        <row r="1343">
          <cell r="B1343" t="str">
            <v>MEM-PRO-011-SPR-DRY-1010</v>
          </cell>
        </row>
        <row r="1344">
          <cell r="B1344" t="str">
            <v>MEM-PRO-011-SPR-DRY-1020</v>
          </cell>
        </row>
        <row r="1345">
          <cell r="B1345" t="str">
            <v>MEM-PRO-011-SPR-DRY-1021</v>
          </cell>
        </row>
        <row r="1346">
          <cell r="B1346" t="str">
            <v>MEM-PRO-011-SPR-DRY-1025</v>
          </cell>
        </row>
        <row r="1347">
          <cell r="B1347" t="str">
            <v>MEM-PRO-011-SPR-DRY-1028</v>
          </cell>
        </row>
        <row r="1348">
          <cell r="B1348" t="str">
            <v>MEM-PRO-011-SPR-DRY-1035</v>
          </cell>
        </row>
        <row r="1349">
          <cell r="B1349" t="str">
            <v>MEM-PRO-011-SPR-DRY-1040</v>
          </cell>
        </row>
        <row r="1350">
          <cell r="B1350" t="str">
            <v>MEM-PRO-011-SPR-DRY-1041</v>
          </cell>
        </row>
        <row r="1351">
          <cell r="B1351" t="str">
            <v>MEM-PRO-011-SPR-DRY-1045</v>
          </cell>
        </row>
        <row r="1352">
          <cell r="B1352" t="str">
            <v>MEM-PRO-011-SPR-DRY-1048</v>
          </cell>
        </row>
        <row r="1353">
          <cell r="B1353" t="str">
            <v>MEM-PRO-011-SPR-DRY-1055</v>
          </cell>
        </row>
        <row r="1354">
          <cell r="B1354" t="str">
            <v>MEM-PRO-011-SPR-DRY-1056</v>
          </cell>
        </row>
        <row r="1355">
          <cell r="B1355" t="str">
            <v>MEM-PRO-011-SPR-DRY-1057</v>
          </cell>
        </row>
        <row r="1356">
          <cell r="B1356" t="str">
            <v>MEM-PRO-011-SPR-DRY-1060</v>
          </cell>
        </row>
        <row r="1357">
          <cell r="B1357" t="str">
            <v>MEM-PRO-011-SPR-DRY-1061</v>
          </cell>
        </row>
        <row r="1358">
          <cell r="B1358" t="str">
            <v>MEM-PRO-011-SPR-DRY-1065</v>
          </cell>
        </row>
        <row r="1359">
          <cell r="B1359" t="str">
            <v>MEM-PRO-011-SPR-DRY-1068</v>
          </cell>
        </row>
        <row r="1360">
          <cell r="B1360" t="str">
            <v>MEM-PRO-011-SPR-DRY-1080</v>
          </cell>
        </row>
        <row r="1361">
          <cell r="B1361" t="str">
            <v>MEM-PRO-011-SPR-DRY-1081</v>
          </cell>
        </row>
        <row r="1362">
          <cell r="B1362" t="str">
            <v>MEM-PRO-011-SPR-DRY-1085</v>
          </cell>
        </row>
        <row r="1363">
          <cell r="B1363" t="str">
            <v>MEM-PRO-011-SPR-DRY-1088</v>
          </cell>
        </row>
        <row r="1364">
          <cell r="B1364" t="str">
            <v>MEM-PRO-011-SPR-DRY-1093</v>
          </cell>
        </row>
        <row r="1365">
          <cell r="B1365" t="str">
            <v>MEM-PRO-011-SPR-PRC-1098</v>
          </cell>
        </row>
        <row r="1366">
          <cell r="B1366" t="str">
            <v>MEM-PRO-011-SPR-PRC-1100</v>
          </cell>
        </row>
        <row r="1367">
          <cell r="B1367" t="str">
            <v>MEM-PRO-011-SPR-PRC-1101</v>
          </cell>
        </row>
        <row r="1368">
          <cell r="B1368" t="str">
            <v>MEM-PRO-011-SPR-PRC-1102</v>
          </cell>
        </row>
        <row r="1369">
          <cell r="B1369" t="str">
            <v>MEM-PRO-011-SPR-PRC-1103</v>
          </cell>
        </row>
        <row r="1370">
          <cell r="B1370" t="str">
            <v>MEM-PRO-011-SPR-PRC-1104</v>
          </cell>
        </row>
        <row r="1371">
          <cell r="B1371" t="str">
            <v>MEM-PRO-011-SPR-PRC-1105</v>
          </cell>
        </row>
        <row r="1372">
          <cell r="B1372" t="str">
            <v>MEM-PRO-011-SPR-PRC-1106</v>
          </cell>
        </row>
        <row r="1373">
          <cell r="B1373" t="str">
            <v>MEM-PRO-011-SPR-PRC-1107</v>
          </cell>
        </row>
        <row r="1374">
          <cell r="B1374" t="str">
            <v>MEM-PRO-011-SPR-PRC-1108</v>
          </cell>
        </row>
        <row r="1375">
          <cell r="B1375" t="str">
            <v>MEM-PRO-011-SPR-PRC-1109</v>
          </cell>
        </row>
        <row r="1376">
          <cell r="B1376" t="str">
            <v>MEM-PRO-011-SPR-PRC-1110</v>
          </cell>
        </row>
        <row r="1377">
          <cell r="B1377" t="str">
            <v>MEM-PRO-011-SPR-PRC-1111</v>
          </cell>
        </row>
        <row r="1378">
          <cell r="B1378" t="str">
            <v>MEM-PRO-011-SPR-PRC-1112</v>
          </cell>
        </row>
        <row r="1379">
          <cell r="B1379" t="str">
            <v>MEM-PRO-011-SPR-PRC-1119</v>
          </cell>
        </row>
        <row r="1380">
          <cell r="B1380" t="str">
            <v>MEM-PRO-011-SPR-PRC-1292</v>
          </cell>
        </row>
        <row r="1381">
          <cell r="B1381" t="str">
            <v>MEM-PRO-011-SPR-PRC-1293</v>
          </cell>
        </row>
        <row r="1382">
          <cell r="B1382" t="str">
            <v>MEM-PRO-011-SPR-SUS-1310</v>
          </cell>
        </row>
        <row r="1383">
          <cell r="B1383" t="str">
            <v>MEM-PRO-011-SPR-SUS-1311</v>
          </cell>
        </row>
        <row r="1384">
          <cell r="B1384" t="str">
            <v>MEM-PRO-011-SPR-SUS-1317</v>
          </cell>
        </row>
        <row r="1385">
          <cell r="B1385" t="str">
            <v>MEM-PRO-011-UTL-CSY-1360</v>
          </cell>
        </row>
        <row r="1386">
          <cell r="B1386" t="str">
            <v>MEM-PRO-011-UTL-CSY-1362</v>
          </cell>
        </row>
        <row r="1387">
          <cell r="B1387" t="str">
            <v>MEM-PRO-011-UTL-CSY-1363</v>
          </cell>
        </row>
        <row r="1388">
          <cell r="B1388" t="str">
            <v>MEM-PRO-011-UTL-CSY-4180</v>
          </cell>
        </row>
        <row r="1389">
          <cell r="B1389" t="str">
            <v>MEM-PRO-011-UTL-CSY-4181</v>
          </cell>
        </row>
        <row r="1390">
          <cell r="B1390" t="str">
            <v>MEM-PRO-011-UTL-CSY-4183</v>
          </cell>
        </row>
        <row r="1391">
          <cell r="B1391" t="str">
            <v>MEM-PRO-011-UTL-CSY-4184</v>
          </cell>
        </row>
        <row r="1392">
          <cell r="B1392" t="str">
            <v>MEM-PRO-011-UTL-CSY-4285</v>
          </cell>
        </row>
        <row r="1393">
          <cell r="B1393" t="str">
            <v>MEM-PRO-011-UTL-CSY-4776</v>
          </cell>
        </row>
        <row r="1394">
          <cell r="B1394" t="str">
            <v>MEM-PRO-011-UTL-CSY-7185</v>
          </cell>
        </row>
        <row r="1395">
          <cell r="B1395" t="str">
            <v>MEM-PRO-011-UTL-CSY-9063</v>
          </cell>
        </row>
        <row r="1396">
          <cell r="B1396" t="str">
            <v>MEM-PRO-011-UTL-HRC-4385</v>
          </cell>
        </row>
        <row r="1397">
          <cell r="B1397" t="str">
            <v>MEM-PRO-011-UTL-HRC-4539</v>
          </cell>
        </row>
        <row r="1398">
          <cell r="B1398" t="str">
            <v>MEM-PRO-011-UTL-HRC-4545</v>
          </cell>
        </row>
        <row r="1399">
          <cell r="B1399" t="str">
            <v>MEM-PRO-011-UTL-NPW-4521</v>
          </cell>
        </row>
        <row r="1400">
          <cell r="B1400" t="str">
            <v>MEM-PRO-011-UTL-PRW-9313</v>
          </cell>
        </row>
        <row r="1401">
          <cell r="B1401" t="str">
            <v>MEM-PRO-011-UTL-PWS-5538</v>
          </cell>
        </row>
        <row r="1402">
          <cell r="B1402" t="str">
            <v>MEM-PRO-011-WEI-WIS-4006</v>
          </cell>
        </row>
        <row r="1403">
          <cell r="B1403" t="str">
            <v>MEM-PRO-011-WEI-WIS-4007</v>
          </cell>
        </row>
        <row r="1404">
          <cell r="B1404" t="str">
            <v>MEM-PRO-011-WEI-WIS-4008</v>
          </cell>
        </row>
        <row r="1405">
          <cell r="B1405" t="str">
            <v>MEM-PRO-011-WEI-WIS-4009</v>
          </cell>
        </row>
        <row r="1406">
          <cell r="B1406" t="str">
            <v>MEM-PRO-011-WEI-WIS-4010</v>
          </cell>
        </row>
        <row r="1407">
          <cell r="B1407" t="str">
            <v>MEM-PRO-011-WEI-WIS-4011</v>
          </cell>
        </row>
        <row r="1408">
          <cell r="B1408" t="str">
            <v>MEM-PRO-011-WEI-WIS-4012</v>
          </cell>
        </row>
        <row r="1409">
          <cell r="B1409" t="str">
            <v>MEM-PRO-011-WEI-WIS-4013</v>
          </cell>
        </row>
        <row r="1410">
          <cell r="B1410" t="str">
            <v>MEM-PRO-011-WEI-WIS-4017</v>
          </cell>
        </row>
        <row r="1411">
          <cell r="B1411" t="str">
            <v>MEM-PRO-011-WEI-WIS-4020</v>
          </cell>
        </row>
        <row r="1412">
          <cell r="B1412" t="str">
            <v>MEM-PRO-011-WEI-WIS-4025</v>
          </cell>
        </row>
        <row r="1413">
          <cell r="B1413" t="str">
            <v>MEM-PRO-011-WEI-WIS-4030</v>
          </cell>
        </row>
        <row r="1414">
          <cell r="B1414" t="str">
            <v>MEM-PRO-011-WEI-WIS-4035</v>
          </cell>
        </row>
        <row r="1415">
          <cell r="B1415" t="str">
            <v>MEM-PRO-011-WEI-WIS-4065</v>
          </cell>
        </row>
        <row r="1416">
          <cell r="B1416" t="str">
            <v>MEM-PRO-011-WEI-WIS-4070</v>
          </cell>
        </row>
        <row r="1417">
          <cell r="B1417" t="str">
            <v>MEM-PRO-011-WEI-WIS-4075</v>
          </cell>
        </row>
        <row r="1418">
          <cell r="B1418" t="str">
            <v>MEM-PRO-011-WEI-WIS-4080</v>
          </cell>
        </row>
        <row r="1419">
          <cell r="B1419" t="str">
            <v>MEM-PRO-011-WEI-WIS-4085</v>
          </cell>
        </row>
        <row r="1420">
          <cell r="B1420" t="str">
            <v>MEM-PRO-011-WEI-WIS-4086</v>
          </cell>
        </row>
        <row r="1421">
          <cell r="B1421" t="str">
            <v>MEM-PRO-011-WEI-WIS-4089</v>
          </cell>
        </row>
        <row r="1422">
          <cell r="B1422" t="str">
            <v>MEM-PRO-011-WEI-WIS-4090</v>
          </cell>
        </row>
        <row r="1423">
          <cell r="B1423" t="str">
            <v>MEM-PRO-011-WEI-WIS-4092</v>
          </cell>
        </row>
        <row r="1424">
          <cell r="B1424" t="str">
            <v>MEM-PRO-011-WEI-WIS-4095</v>
          </cell>
        </row>
        <row r="1425">
          <cell r="B1425" t="str">
            <v>MEM-PRO-011-WEI-WIS-4096</v>
          </cell>
        </row>
        <row r="1426">
          <cell r="B1426" t="str">
            <v>MEM-PRO-011-WEI-WIS-4101</v>
          </cell>
        </row>
        <row r="1427">
          <cell r="B1427" t="str">
            <v>MEM-PRO-011-WEI-WIS-4102</v>
          </cell>
        </row>
        <row r="1428">
          <cell r="B1428" t="str">
            <v>MEM-PRO-011-WEI-WIS-4104</v>
          </cell>
        </row>
        <row r="1429">
          <cell r="B1429" t="str">
            <v>MEM-PRO-011-WEI-WIS-4105</v>
          </cell>
        </row>
        <row r="1430">
          <cell r="B1430" t="str">
            <v>MEM-PRO-011-WEI-WIS-4106</v>
          </cell>
        </row>
        <row r="1431">
          <cell r="B1431" t="str">
            <v>MEM-PRO-011-WEI-WIS-4107</v>
          </cell>
        </row>
        <row r="1432">
          <cell r="B1432" t="str">
            <v>MEM-PRO-011-WEI-WIS-4108</v>
          </cell>
        </row>
        <row r="1433">
          <cell r="B1433" t="str">
            <v>MEM-PRO-011-WEI-WIS-4109</v>
          </cell>
        </row>
        <row r="1434">
          <cell r="B1434" t="str">
            <v>MEM-PRO-011-WEI-WIS-4110</v>
          </cell>
        </row>
        <row r="1435">
          <cell r="B1435" t="str">
            <v>MEM-PRO-011-WEI-WIS-4111</v>
          </cell>
        </row>
        <row r="1436">
          <cell r="B1436" t="str">
            <v>MEM-PRO-011-WEI-WIS-4112</v>
          </cell>
        </row>
        <row r="1437">
          <cell r="B1437" t="str">
            <v>MEM-PRO-011-WEI-WIS-4113</v>
          </cell>
        </row>
        <row r="1438">
          <cell r="B1438" t="str">
            <v>MEM-PRO-011-WEI-WIS-4114</v>
          </cell>
        </row>
        <row r="1439">
          <cell r="B1439" t="str">
            <v>MEM-PRO-011-WEI-WIS-4115</v>
          </cell>
        </row>
        <row r="1440">
          <cell r="B1440" t="str">
            <v>MEM-PRO-011-WEI-WIS-4117</v>
          </cell>
        </row>
        <row r="1441">
          <cell r="B1441" t="str">
            <v>MEM-PRO-011-WEI-WIS-4118</v>
          </cell>
        </row>
        <row r="1442">
          <cell r="B1442" t="str">
            <v>MEM-PRO-011-WEI-WIS-4119</v>
          </cell>
        </row>
        <row r="1443">
          <cell r="B1443" t="str">
            <v>MEM-PRO-011-WEI-WIS-4120</v>
          </cell>
        </row>
        <row r="1444">
          <cell r="B1444" t="str">
            <v>MEM-PRO-011-WEI-WIS-4121</v>
          </cell>
        </row>
        <row r="1445">
          <cell r="B1445" t="str">
            <v>MEM-PRO-011-WEI-WIS-4122</v>
          </cell>
        </row>
        <row r="1446">
          <cell r="B1446" t="str">
            <v>MEM-PRO-011-WEI-WIS-4123</v>
          </cell>
        </row>
        <row r="1447">
          <cell r="B1447" t="str">
            <v>MEM-PRO-011-WEI-WIS-4125</v>
          </cell>
        </row>
        <row r="1448">
          <cell r="B1448" t="str">
            <v>MEM-PRO-011-WEI-WIS-4127</v>
          </cell>
        </row>
        <row r="1449">
          <cell r="B1449" t="str">
            <v>MEM-PRO-011-WEI-WIS-4134</v>
          </cell>
        </row>
        <row r="1450">
          <cell r="B1450" t="str">
            <v>MEM-PRO-011-WEI-WIS-4135</v>
          </cell>
        </row>
        <row r="1451">
          <cell r="B1451" t="str">
            <v>MEM-PRO-011-WEI-WIS-4136</v>
          </cell>
        </row>
        <row r="1452">
          <cell r="B1452" t="str">
            <v>MEM-PRO-011-WEI-WIS-4137</v>
          </cell>
        </row>
        <row r="1453">
          <cell r="B1453" t="str">
            <v>MEM-PRO-011-WEI-WIS-4138</v>
          </cell>
        </row>
        <row r="1454">
          <cell r="B1454" t="str">
            <v>MEM-PRO-011-WEI-WIS-4139</v>
          </cell>
        </row>
        <row r="1455">
          <cell r="B1455" t="str">
            <v>MEM-PRO-011-WEI-WIS-4140</v>
          </cell>
        </row>
        <row r="1456">
          <cell r="B1456" t="str">
            <v>MEM-PRO-011-WEI-WIS-4142</v>
          </cell>
        </row>
        <row r="1457">
          <cell r="B1457" t="str">
            <v>MEM-PRO-011-WEI-WIS-4143</v>
          </cell>
        </row>
        <row r="1458">
          <cell r="B1458" t="str">
            <v>MEM-PRO-011-WEI-WIS-4144</v>
          </cell>
        </row>
        <row r="1459">
          <cell r="B1459" t="str">
            <v>MEM-PRO-011-WEI-WIS-4145</v>
          </cell>
        </row>
        <row r="1460">
          <cell r="B1460" t="str">
            <v>MEM-PRO-011-WEI-WIS-4146</v>
          </cell>
        </row>
        <row r="1461">
          <cell r="B1461" t="str">
            <v>MEM-PRO-011-WEI-WIS-4148</v>
          </cell>
        </row>
        <row r="1462">
          <cell r="B1462" t="str">
            <v>MEM-PRO-011-WEI-WIS-4151</v>
          </cell>
        </row>
        <row r="1463">
          <cell r="B1463" t="str">
            <v>MEM-PRO-011-WEI-WIS-4154</v>
          </cell>
        </row>
        <row r="1464">
          <cell r="B1464" t="str">
            <v>MEM-PRO-011-WEI-WIS-4155</v>
          </cell>
        </row>
        <row r="1465">
          <cell r="B1465" t="str">
            <v>MEM-PRO-011-WEI-WIS-4156</v>
          </cell>
        </row>
        <row r="1466">
          <cell r="B1466" t="str">
            <v>MEM-PRO-011-WEI-WIS-4157</v>
          </cell>
        </row>
        <row r="1467">
          <cell r="B1467" t="str">
            <v>MEM-PRO-011-WEI-WIS-4158</v>
          </cell>
        </row>
        <row r="1468">
          <cell r="B1468" t="str">
            <v>MEM-PRO-011-WEI-WIS-4164</v>
          </cell>
        </row>
        <row r="1469">
          <cell r="B1469" t="str">
            <v>MEM-PRO-011-WEI-WIS-4175</v>
          </cell>
        </row>
        <row r="1470">
          <cell r="B1470" t="str">
            <v>MEM-PRO-011-WEI-WIS-4179</v>
          </cell>
        </row>
        <row r="1471">
          <cell r="B1471" t="str">
            <v>MEM-PRO-011-WEI-WIS-4182</v>
          </cell>
        </row>
        <row r="1472">
          <cell r="B1472" t="str">
            <v>MEM-PRO-011-WEI-WIS-4185</v>
          </cell>
        </row>
        <row r="1473">
          <cell r="B1473" t="str">
            <v>MEM-PRO-011-WEI-WIS-4195</v>
          </cell>
        </row>
        <row r="1474">
          <cell r="B1474" t="str">
            <v>MEM-PRO-011-WEI-WIS-4200</v>
          </cell>
        </row>
        <row r="1475">
          <cell r="B1475" t="str">
            <v>MEM-PRO-011-WEI-WIS-6430</v>
          </cell>
        </row>
        <row r="1476">
          <cell r="B1476" t="str">
            <v>MEM-PRO-011-WEI-WIS-6451</v>
          </cell>
        </row>
        <row r="1477">
          <cell r="B1477" t="str">
            <v>MEM-PRO-011-WEI-WIS-6452</v>
          </cell>
        </row>
        <row r="1478">
          <cell r="B1478" t="str">
            <v>MEM-PRO-011-WEI-WIS-6453</v>
          </cell>
        </row>
        <row r="1479">
          <cell r="B1479" t="str">
            <v>MEM-PRO-011-WEI-WIS-6454</v>
          </cell>
        </row>
        <row r="1480">
          <cell r="B1480" t="str">
            <v>MEM-PRO-011-WEI-WIS-6455</v>
          </cell>
        </row>
        <row r="1481">
          <cell r="B1481" t="str">
            <v>MEM-PRO-011-WEI-WIS-6456</v>
          </cell>
        </row>
        <row r="1482">
          <cell r="B1482" t="str">
            <v>MEM-PRO-011-WEI-WIS-6461</v>
          </cell>
        </row>
        <row r="1483">
          <cell r="B1483" t="str">
            <v>MEM-PRO-011-WEI-WIS-6462</v>
          </cell>
        </row>
        <row r="1484">
          <cell r="B1484" t="str">
            <v>MEM-PRO-011-WEI-WIS-6465</v>
          </cell>
        </row>
        <row r="1485">
          <cell r="B1485" t="str">
            <v>MEM-PRO-011-WEI-WIS-6469</v>
          </cell>
        </row>
        <row r="1486">
          <cell r="B1486" t="str">
            <v>MEM-PRO-011-WEI-WIS-6471</v>
          </cell>
        </row>
        <row r="1487">
          <cell r="B1487" t="str">
            <v>MEM-PRO-011-WSH-CWH-4315</v>
          </cell>
        </row>
        <row r="1488">
          <cell r="B1488" t="str">
            <v>MEM-PRO-011-WSH-CWH-4330</v>
          </cell>
        </row>
        <row r="1489">
          <cell r="B1489" t="str">
            <v>MEM-PRO-011-WSH-CWH-4375</v>
          </cell>
        </row>
        <row r="1490">
          <cell r="B1490" t="str">
            <v>MEM-PRO-011-WSH-CWH-4380</v>
          </cell>
        </row>
        <row r="1491">
          <cell r="B1491" t="str">
            <v>MEM-PRO-011-WSH-WRE-4435</v>
          </cell>
        </row>
        <row r="1492">
          <cell r="B1492" t="str">
            <v>MEM-PRO-011-XTR-1EX-0714</v>
          </cell>
        </row>
        <row r="1493">
          <cell r="B1493" t="str">
            <v>MEM-PRO-011-XTR-1EX-4001</v>
          </cell>
        </row>
        <row r="1494">
          <cell r="B1494" t="str">
            <v>MEM-PRO-011-XTR-1EX-4002</v>
          </cell>
        </row>
        <row r="1495">
          <cell r="B1495" t="str">
            <v>MEM-PRO-011-XTR-1EX-4005</v>
          </cell>
        </row>
        <row r="1496">
          <cell r="B1496" t="str">
            <v>MEM-PRO-011-XTR-1EX-4159</v>
          </cell>
        </row>
        <row r="1497">
          <cell r="B1497" t="str">
            <v>MEM-PRO-011-XTR-1EX-4160</v>
          </cell>
        </row>
        <row r="1498">
          <cell r="B1498" t="str">
            <v>MEM-PRO-011-XTR-1EX-4161</v>
          </cell>
        </row>
        <row r="1499">
          <cell r="B1499" t="str">
            <v>MEM-PRO-011-XTR-1EX-4165</v>
          </cell>
        </row>
        <row r="1500">
          <cell r="B1500" t="str">
            <v>MEM-PRO-011-XTR-1EX-4170</v>
          </cell>
        </row>
        <row r="1501">
          <cell r="B1501" t="str">
            <v>MEM-PRO-011-XTR-1EX-4351</v>
          </cell>
        </row>
        <row r="1502">
          <cell r="B1502" t="str">
            <v>MEM-PRO-011-XTR-1EX-4352</v>
          </cell>
        </row>
        <row r="1503">
          <cell r="B1503" t="str">
            <v>MEM-PRO-011-XTR-1EX-9320</v>
          </cell>
        </row>
        <row r="1504">
          <cell r="B1504" t="str">
            <v>MEM-PRO-011-XTR-1EX-9321</v>
          </cell>
        </row>
        <row r="1505">
          <cell r="B1505" t="str">
            <v>MEM-PRO-011-XTR-1EX-9331</v>
          </cell>
        </row>
        <row r="1506">
          <cell r="B1506" t="str">
            <v>MEM-PRO-011-XTR-2EX-4260</v>
          </cell>
        </row>
        <row r="1507">
          <cell r="B1507" t="str">
            <v>MEM-PRO-011-XTR-2EX-4265</v>
          </cell>
        </row>
        <row r="1508">
          <cell r="B1508" t="str">
            <v>MEM-PRO-011-XTR-2EX-4340</v>
          </cell>
        </row>
        <row r="1509">
          <cell r="B1509" t="str">
            <v>MEM-PRO-011-XTR-2EX-4341</v>
          </cell>
        </row>
        <row r="1510">
          <cell r="B1510" t="str">
            <v>MEM-PRO-011-XTR-2EX-4350</v>
          </cell>
        </row>
        <row r="1511">
          <cell r="B1511" t="str">
            <v>MEM-PRO-011-XTR-2EX-4353</v>
          </cell>
        </row>
        <row r="1512">
          <cell r="B1512" t="str">
            <v>MEM-PRO-011-XTR-2EX-9323</v>
          </cell>
        </row>
        <row r="1513">
          <cell r="B1513" t="str">
            <v>MEM-PRO-011-XTR-3EX-0715</v>
          </cell>
        </row>
        <row r="1514">
          <cell r="B1514" t="str">
            <v>MEM-PRO-011-XTR-3EX-0716</v>
          </cell>
        </row>
        <row r="1515">
          <cell r="B1515" t="str">
            <v>MEM-PRO-011-XTR-3EX-2628</v>
          </cell>
        </row>
        <row r="1516">
          <cell r="B1516" t="str">
            <v>MEM-PRO-011-XTR-3EX-7232</v>
          </cell>
        </row>
        <row r="1517">
          <cell r="B1517" t="str">
            <v>MEM-PRO-011-XTR-3EX-7506</v>
          </cell>
        </row>
        <row r="1518">
          <cell r="B1518" t="str">
            <v>MEM-PRO-011-XTR-3EX-9319</v>
          </cell>
        </row>
        <row r="1519">
          <cell r="B1519" t="str">
            <v>MEM-PRO-011-XTR-3EX-9322</v>
          </cell>
        </row>
        <row r="1520">
          <cell r="B1520" t="str">
            <v>MEM-PRO-011-XTR-3EX-9326</v>
          </cell>
        </row>
        <row r="1521">
          <cell r="B1521" t="str">
            <v>MEM-PRO-013-BGY-FCS-6106</v>
          </cell>
        </row>
        <row r="1522">
          <cell r="B1522" t="str">
            <v>MEM-PRO-013-BGY-FCS-6169</v>
          </cell>
        </row>
        <row r="1523">
          <cell r="B1523" t="str">
            <v>MEM-PRO-013-BGY-FCS-6222</v>
          </cell>
        </row>
        <row r="1524">
          <cell r="B1524" t="str">
            <v>MEM-PRO-013-BGY-FCS-6243</v>
          </cell>
        </row>
        <row r="1525">
          <cell r="B1525" t="str">
            <v>MEM-PRO-013-BGY-FCS-6244</v>
          </cell>
        </row>
        <row r="1526">
          <cell r="B1526" t="str">
            <v>MEM-PRO-013-BGY-FCS-6249</v>
          </cell>
        </row>
        <row r="1527">
          <cell r="B1527" t="str">
            <v>MEM-PRO-013-BGY-FCS-6250</v>
          </cell>
        </row>
        <row r="1528">
          <cell r="B1528" t="str">
            <v>MEM-PRO-013-BGY-FCS-6251</v>
          </cell>
        </row>
        <row r="1529">
          <cell r="B1529" t="str">
            <v>MEM-PRO-013-BGY-FCS-6255</v>
          </cell>
        </row>
        <row r="1530">
          <cell r="B1530" t="str">
            <v>MEM-PRO-013-BGY-FCS-6256</v>
          </cell>
        </row>
        <row r="1531">
          <cell r="B1531" t="str">
            <v>MEM-PRO-013-BGY-FCS-6266</v>
          </cell>
        </row>
        <row r="1532">
          <cell r="B1532" t="str">
            <v>MEM-PRO-013-BGY-FCS-6268</v>
          </cell>
        </row>
        <row r="1533">
          <cell r="B1533" t="str">
            <v>MEM-PRO-013-BGY-FCS-6274</v>
          </cell>
        </row>
        <row r="1534">
          <cell r="B1534" t="str">
            <v>MEM-PRO-013-BGY-FCS-6276</v>
          </cell>
        </row>
        <row r="1535">
          <cell r="B1535" t="str">
            <v>MEM-PRO-013-BGY-FCS-6293</v>
          </cell>
        </row>
        <row r="1536">
          <cell r="B1536" t="str">
            <v>MEM-PRO-013-BGY-FCS-6295</v>
          </cell>
        </row>
        <row r="1537">
          <cell r="B1537" t="str">
            <v>MEM-PRO-013-BGY-FCS-6297</v>
          </cell>
        </row>
        <row r="1538">
          <cell r="B1538" t="str">
            <v>MEM-PRO-013-BGY-TIL-6113</v>
          </cell>
        </row>
        <row r="1539">
          <cell r="B1539" t="str">
            <v>MEM-PRO-013-BGY-TIL-6194</v>
          </cell>
        </row>
        <row r="1540">
          <cell r="B1540" t="str">
            <v>MEM-PRO-013-BGY-TIL-6197</v>
          </cell>
        </row>
        <row r="1541">
          <cell r="B1541" t="str">
            <v>MEM-PRO-013-BGY-TIL-6210</v>
          </cell>
        </row>
        <row r="1542">
          <cell r="B1542" t="str">
            <v>MEM-PRO-013-BGY-TIL-6248</v>
          </cell>
        </row>
        <row r="1543">
          <cell r="B1543" t="str">
            <v>MEM-PRO-013-BGY-TIL-6261</v>
          </cell>
        </row>
        <row r="1544">
          <cell r="B1544" t="str">
            <v>MEM-PRO-013-BGY-TIL-6262</v>
          </cell>
        </row>
        <row r="1545">
          <cell r="B1545" t="str">
            <v>MEM-PRO-013-BGY-TIL-6311</v>
          </cell>
        </row>
        <row r="1546">
          <cell r="B1546" t="str">
            <v>MEM-PRO-013-BGY-TIL-6316</v>
          </cell>
        </row>
        <row r="1547">
          <cell r="B1547" t="str">
            <v>MEM-PRO-013-BGY-TIL-6350</v>
          </cell>
        </row>
        <row r="1548">
          <cell r="B1548" t="str">
            <v>MEM-PRO-013-BLD-AHU-2680</v>
          </cell>
        </row>
        <row r="1549">
          <cell r="B1549" t="str">
            <v>MEM-PRO-013-BLD-AHU-2681</v>
          </cell>
        </row>
        <row r="1550">
          <cell r="B1550" t="str">
            <v>MEM-PRO-013-BLD-AHU-2750</v>
          </cell>
        </row>
        <row r="1551">
          <cell r="B1551" t="str">
            <v>MEM-PRO-013-BLD-AHU-2751</v>
          </cell>
        </row>
        <row r="1552">
          <cell r="B1552" t="str">
            <v>MEM-PRO-013-BLD-AHU-9056</v>
          </cell>
        </row>
        <row r="1553">
          <cell r="B1553" t="str">
            <v>MEM-PRO-013-BLD-AHU-9057</v>
          </cell>
        </row>
        <row r="1554">
          <cell r="B1554" t="str">
            <v>MEM-PRO-013-BLD-AHU-9058</v>
          </cell>
        </row>
        <row r="1555">
          <cell r="B1555" t="str">
            <v>MEM-PRO-013-BLD-AHU-9063</v>
          </cell>
        </row>
        <row r="1556">
          <cell r="B1556" t="str">
            <v>MEM-PRO-013-BLD-AHU-9090</v>
          </cell>
        </row>
        <row r="1557">
          <cell r="B1557" t="str">
            <v>MEM-PRO-013-BLD-AHU-9091</v>
          </cell>
        </row>
        <row r="1558">
          <cell r="B1558" t="str">
            <v>MEM-PRO-013-BLD-AHU-9101</v>
          </cell>
        </row>
        <row r="1559">
          <cell r="B1559" t="str">
            <v>MEM-PRO-013-BLD-AHU-9141</v>
          </cell>
        </row>
        <row r="1560">
          <cell r="B1560" t="str">
            <v>MEM-PRO-013-BLD-AHU-9142</v>
          </cell>
        </row>
        <row r="1561">
          <cell r="B1561" t="str">
            <v>MEM-PRO-013-BLD-AHU-9143</v>
          </cell>
        </row>
        <row r="1562">
          <cell r="B1562" t="str">
            <v>MEM-PRO-013-BLD-AHU-9146</v>
          </cell>
        </row>
        <row r="1563">
          <cell r="B1563" t="str">
            <v>MEM-PRO-013-BLD-AHU-9147</v>
          </cell>
        </row>
        <row r="1564">
          <cell r="B1564" t="str">
            <v>MEM-PRO-013-BLD-AHU-9148</v>
          </cell>
        </row>
        <row r="1565">
          <cell r="B1565" t="str">
            <v>MEM-PRO-013-BLD-AHU-9150</v>
          </cell>
        </row>
        <row r="1566">
          <cell r="B1566" t="str">
            <v>MEM-PRO-013-BLD-AHU-9152</v>
          </cell>
        </row>
        <row r="1567">
          <cell r="B1567" t="str">
            <v>MEM-PRO-013-BLD-AHU-9153</v>
          </cell>
        </row>
        <row r="1568">
          <cell r="B1568" t="str">
            <v>MEM-PRO-013-BLD-AHU-9154</v>
          </cell>
        </row>
        <row r="1569">
          <cell r="B1569" t="str">
            <v>MEM-PRO-013-BLD-AHU-9155</v>
          </cell>
        </row>
        <row r="1570">
          <cell r="B1570" t="str">
            <v>MEM-PRO-013-BLD-AHU-9156</v>
          </cell>
        </row>
        <row r="1571">
          <cell r="B1571" t="str">
            <v>MEM-PRO-013-BLD-AHU-9157</v>
          </cell>
        </row>
        <row r="1572">
          <cell r="B1572" t="str">
            <v>MEM-PRO-013-BLD-AHU-9158</v>
          </cell>
        </row>
        <row r="1573">
          <cell r="B1573" t="str">
            <v>MEM-PRO-013-BLD-AHU-9159</v>
          </cell>
        </row>
        <row r="1574">
          <cell r="B1574" t="str">
            <v>MEM-PRO-013-BLD-AHU-9160</v>
          </cell>
        </row>
        <row r="1575">
          <cell r="B1575" t="str">
            <v>MEM-PRO-013-BLD-AHU-9161</v>
          </cell>
        </row>
        <row r="1576">
          <cell r="B1576" t="str">
            <v>MEM-PRO-013-BLD-AHU-9162</v>
          </cell>
        </row>
        <row r="1577">
          <cell r="B1577" t="str">
            <v>MEM-PRO-013-BLD-AHU-9163</v>
          </cell>
        </row>
        <row r="1578">
          <cell r="B1578" t="str">
            <v>MEM-PRO-013-BLD-AHU-9164</v>
          </cell>
        </row>
        <row r="1579">
          <cell r="B1579" t="str">
            <v>MEM-PRO-013-BLD-AHU-9165</v>
          </cell>
        </row>
        <row r="1580">
          <cell r="B1580" t="str">
            <v>MEM-PRO-013-BLD-AHU-9175</v>
          </cell>
        </row>
        <row r="1581">
          <cell r="B1581" t="str">
            <v>MEM-PRO-013-BLD-AHU-9329</v>
          </cell>
        </row>
        <row r="1582">
          <cell r="B1582" t="str">
            <v>MEM-PRO-013-BLD-HOI-0342</v>
          </cell>
        </row>
        <row r="1583">
          <cell r="B1583" t="str">
            <v>MEM-PRO-013-BLD-HOI-0343</v>
          </cell>
        </row>
        <row r="1584">
          <cell r="B1584" t="str">
            <v>MEM-PRO-013-BLD-HOI-0344</v>
          </cell>
        </row>
        <row r="1585">
          <cell r="B1585" t="str">
            <v>MEM-PRO-013-BLD-HOI-0345</v>
          </cell>
        </row>
        <row r="1586">
          <cell r="B1586" t="str">
            <v>MEM-PRO-013-BLD-HOI-0704</v>
          </cell>
        </row>
        <row r="1587">
          <cell r="B1587" t="str">
            <v>MEM-PRO-013-BLD-HOI-2472</v>
          </cell>
        </row>
        <row r="1588">
          <cell r="B1588" t="str">
            <v>MEM-PRO-013-BLD-HOI-2598</v>
          </cell>
        </row>
        <row r="1589">
          <cell r="B1589" t="str">
            <v>MEM-PRO-013-BLD-HOI-2599</v>
          </cell>
        </row>
        <row r="1590">
          <cell r="B1590" t="str">
            <v>MEM-PRO-013-BLD-HOI-2600</v>
          </cell>
        </row>
        <row r="1591">
          <cell r="B1591" t="str">
            <v>MEM-PRO-013-BLD-HOI-7250</v>
          </cell>
        </row>
        <row r="1592">
          <cell r="B1592" t="str">
            <v>MEM-PRO-013-BLD-HOI-9099</v>
          </cell>
        </row>
        <row r="1593">
          <cell r="B1593" t="str">
            <v>MEM-PRO-013-BLD-HOI-9235</v>
          </cell>
        </row>
        <row r="1594">
          <cell r="B1594" t="str">
            <v>MEM-PRO-013-BLD-HOI-9327</v>
          </cell>
        </row>
        <row r="1595">
          <cell r="B1595" t="str">
            <v>MEM-PRO-013-BLD-HOI-9901</v>
          </cell>
        </row>
        <row r="1596">
          <cell r="B1596" t="str">
            <v>MEM-PRO-013-BLD-OFF-9100</v>
          </cell>
        </row>
        <row r="1597">
          <cell r="B1597" t="str">
            <v>MEM-PRO-013-BLD-OFF-9102</v>
          </cell>
        </row>
        <row r="1598">
          <cell r="B1598" t="str">
            <v>MEM-PRO-013-BLD-OFF-9103</v>
          </cell>
        </row>
        <row r="1599">
          <cell r="B1599" t="str">
            <v>MEM-PRO-013-CHL-CCS-0107</v>
          </cell>
        </row>
        <row r="1600">
          <cell r="B1600" t="str">
            <v>MEM-PRO-013-CHL-CCS-0108</v>
          </cell>
        </row>
        <row r="1601">
          <cell r="B1601" t="str">
            <v>MEM-PRO-013-CHL-CCS-0181</v>
          </cell>
        </row>
        <row r="1602">
          <cell r="B1602" t="str">
            <v>MEM-PRO-013-CHL-CCS-0182</v>
          </cell>
        </row>
        <row r="1603">
          <cell r="B1603" t="str">
            <v>MEM-PRO-013-CHL-CCS-6115</v>
          </cell>
        </row>
        <row r="1604">
          <cell r="B1604" t="str">
            <v>MEM-PRO-013-CHL-CUC-0160</v>
          </cell>
        </row>
        <row r="1605">
          <cell r="B1605" t="str">
            <v>MEM-PRO-013-CHL-CUC-0161</v>
          </cell>
        </row>
        <row r="1606">
          <cell r="B1606" t="str">
            <v>MEM-PRO-013-CHL-CUC-0162</v>
          </cell>
        </row>
        <row r="1607">
          <cell r="B1607" t="str">
            <v>MEM-PRO-013-CHL-CUC-0163</v>
          </cell>
        </row>
        <row r="1608">
          <cell r="B1608" t="str">
            <v>MEM-PRO-013-CHL-CUC-0389</v>
          </cell>
        </row>
        <row r="1609">
          <cell r="B1609" t="str">
            <v>MEM-PRO-013-CHL-CUC-0390</v>
          </cell>
        </row>
        <row r="1610">
          <cell r="B1610" t="str">
            <v>MEM-PRO-013-CHL-REW-1451</v>
          </cell>
        </row>
        <row r="1611">
          <cell r="B1611" t="str">
            <v>MEM-PRO-013-CHM-CAD-1099</v>
          </cell>
        </row>
        <row r="1612">
          <cell r="B1612" t="str">
            <v>MEM-PRO-013-CIP-CAC-0113</v>
          </cell>
        </row>
        <row r="1613">
          <cell r="B1613" t="str">
            <v>MEM-PRO-013-CIP-CAC-0307</v>
          </cell>
        </row>
        <row r="1614">
          <cell r="B1614" t="str">
            <v>MEM-PRO-013-CIP-CAC-0337</v>
          </cell>
        </row>
        <row r="1615">
          <cell r="B1615" t="str">
            <v>MEM-PRO-013-CIP-CAC-0338</v>
          </cell>
        </row>
        <row r="1616">
          <cell r="B1616" t="str">
            <v>MEM-PRO-013-CIP-CAC-4745</v>
          </cell>
        </row>
        <row r="1617">
          <cell r="B1617" t="str">
            <v>MEM-PRO-013-CIP-CAC-4746</v>
          </cell>
        </row>
        <row r="1618">
          <cell r="B1618" t="str">
            <v>MEM-PRO-013-CIP-CAC-6189</v>
          </cell>
        </row>
        <row r="1619">
          <cell r="B1619" t="str">
            <v>MEM-PRO-013-CIP-CAC-6190</v>
          </cell>
        </row>
        <row r="1620">
          <cell r="B1620" t="str">
            <v>MEM-PRO-013-CIP-CAC-6191</v>
          </cell>
        </row>
        <row r="1621">
          <cell r="B1621" t="str">
            <v>MEM-PRO-013-CIP-CAC-6192</v>
          </cell>
        </row>
        <row r="1622">
          <cell r="B1622" t="str">
            <v>MEM-PRO-013-CIP-CAC-6193</v>
          </cell>
        </row>
        <row r="1623">
          <cell r="B1623" t="str">
            <v>MEM-PRO-013-CIP-CAC-6346</v>
          </cell>
        </row>
        <row r="1624">
          <cell r="B1624" t="str">
            <v>MEM-PRO-013-CIP-CAC-9455</v>
          </cell>
        </row>
        <row r="1625">
          <cell r="B1625" t="str">
            <v>MEM-PRO-013-CIP-CAC-9483</v>
          </cell>
        </row>
        <row r="1626">
          <cell r="B1626" t="str">
            <v>MEM-PRO-013-CIP-DAC-2661</v>
          </cell>
        </row>
        <row r="1627">
          <cell r="B1627" t="str">
            <v>MEM-PRO-013-CIP-DAC-7927</v>
          </cell>
        </row>
        <row r="1628">
          <cell r="B1628" t="str">
            <v>MEM-PRO-013-CIP-LCP-6004</v>
          </cell>
        </row>
        <row r="1629">
          <cell r="B1629" t="str">
            <v>MEM-PRO-013-CIP-LCP-6020</v>
          </cell>
        </row>
        <row r="1630">
          <cell r="B1630" t="str">
            <v>MEM-PRO-013-CIP-SAC-1099</v>
          </cell>
        </row>
        <row r="1631">
          <cell r="B1631" t="str">
            <v>MEM-PRO-013-CIP-SAC-4700</v>
          </cell>
        </row>
        <row r="1632">
          <cell r="B1632" t="str">
            <v>MEM-PRO-013-CIP-SAC-4701</v>
          </cell>
        </row>
        <row r="1633">
          <cell r="B1633" t="str">
            <v>MEM-PRO-013-CIP-SAC-4702</v>
          </cell>
        </row>
        <row r="1634">
          <cell r="B1634" t="str">
            <v>MEM-PRO-013-CIP-SAC-4738</v>
          </cell>
        </row>
        <row r="1635">
          <cell r="B1635" t="str">
            <v>MEM-PRO-013-CIP-SAC-4739</v>
          </cell>
        </row>
        <row r="1636">
          <cell r="B1636" t="str">
            <v>MEM-PRO-013-CIP-SAC-4747</v>
          </cell>
        </row>
        <row r="1637">
          <cell r="B1637" t="str">
            <v>MEM-PRO-013-CIP-SAC-4748</v>
          </cell>
        </row>
        <row r="1638">
          <cell r="B1638" t="str">
            <v>MEM-PRO-013-CIP-SAC-4749</v>
          </cell>
        </row>
        <row r="1639">
          <cell r="B1639" t="str">
            <v>MEM-PRO-013-CIP-SAC-4750</v>
          </cell>
        </row>
        <row r="1640">
          <cell r="B1640" t="str">
            <v>MEM-PRO-013-CIP-SAC-6112</v>
          </cell>
        </row>
        <row r="1641">
          <cell r="B1641" t="str">
            <v>MEM-PRO-013-CIP-SAC-9196</v>
          </cell>
        </row>
        <row r="1642">
          <cell r="B1642" t="str">
            <v>MEM-PRO-013-CON-CON-0075</v>
          </cell>
        </row>
        <row r="1643">
          <cell r="B1643" t="str">
            <v>MEM-PRO-013-CON-CON-0096</v>
          </cell>
        </row>
        <row r="1644">
          <cell r="B1644" t="str">
            <v>MEM-PRO-013-CON-CON-0097</v>
          </cell>
        </row>
        <row r="1645">
          <cell r="B1645" t="str">
            <v>MEM-PRO-013-CON-CON-0098</v>
          </cell>
        </row>
        <row r="1646">
          <cell r="B1646" t="str">
            <v>MEM-PRO-013-CON-CON-0099</v>
          </cell>
        </row>
        <row r="1647">
          <cell r="B1647" t="str">
            <v>MEM-PRO-013-CON-CON-0260</v>
          </cell>
        </row>
        <row r="1648">
          <cell r="B1648" t="str">
            <v>MEM-PRO-013-CON-CON-0270</v>
          </cell>
        </row>
        <row r="1649">
          <cell r="B1649" t="str">
            <v>MEM-PRO-013-CON-CON-0279</v>
          </cell>
        </row>
        <row r="1650">
          <cell r="B1650" t="str">
            <v>MEM-PRO-013-CON-CON-0281</v>
          </cell>
        </row>
        <row r="1651">
          <cell r="B1651" t="str">
            <v>MEM-PRO-013-CON-CON-0610</v>
          </cell>
        </row>
        <row r="1652">
          <cell r="B1652" t="str">
            <v>MEM-PRO-013-CON-CRE-0133</v>
          </cell>
        </row>
        <row r="1653">
          <cell r="B1653" t="str">
            <v>MEM-PRO-013-CON-CRE-0134</v>
          </cell>
        </row>
        <row r="1654">
          <cell r="B1654" t="str">
            <v>MEM-PRO-013-CON-CRE-0137</v>
          </cell>
        </row>
        <row r="1655">
          <cell r="B1655" t="str">
            <v>MEM-PRO-013-CON-CRE-0148</v>
          </cell>
        </row>
        <row r="1656">
          <cell r="B1656" t="str">
            <v>MEM-PRO-013-CON-CRE-0149</v>
          </cell>
        </row>
        <row r="1657">
          <cell r="B1657" t="str">
            <v>MEM-PRO-013-CON-CRE-0153</v>
          </cell>
        </row>
        <row r="1658">
          <cell r="B1658" t="str">
            <v>MEM-PRO-013-CON-CRE-0165</v>
          </cell>
        </row>
        <row r="1659">
          <cell r="B1659" t="str">
            <v>MEM-PRO-013-CON-CRE-0166</v>
          </cell>
        </row>
        <row r="1660">
          <cell r="B1660" t="str">
            <v>MEM-PRO-013-CON-CRE-0280</v>
          </cell>
        </row>
        <row r="1661">
          <cell r="B1661" t="str">
            <v>MEM-PRO-013-CON-CRE-0392</v>
          </cell>
        </row>
        <row r="1662">
          <cell r="B1662" t="str">
            <v>MEM-PRO-013-CON-CRE-0458</v>
          </cell>
        </row>
        <row r="1663">
          <cell r="B1663" t="str">
            <v>MEM-PRO-013-CON-CRE-0462</v>
          </cell>
        </row>
        <row r="1664">
          <cell r="B1664" t="str">
            <v>MEM-PRO-013-CON-CRE-0580</v>
          </cell>
        </row>
        <row r="1665">
          <cell r="B1665" t="str">
            <v>MEM-PRO-013-CON-CRE-0627</v>
          </cell>
        </row>
        <row r="1666">
          <cell r="B1666" t="str">
            <v>MEM-PRO-013-CON-CRE-0628</v>
          </cell>
        </row>
        <row r="1667">
          <cell r="B1667" t="str">
            <v>MEM-PRO-013-CON-CRE-0630</v>
          </cell>
        </row>
        <row r="1668">
          <cell r="B1668" t="str">
            <v>MEM-PRO-013-FED-BRN-3402</v>
          </cell>
        </row>
        <row r="1669">
          <cell r="B1669" t="str">
            <v>MEM-PRO-013-FED-BRN-3403</v>
          </cell>
        </row>
        <row r="1670">
          <cell r="B1670" t="str">
            <v>MEM-PRO-013-FED-FED-3020</v>
          </cell>
        </row>
        <row r="1671">
          <cell r="B1671" t="str">
            <v>MEM-PRO-013-FED-FED-3021</v>
          </cell>
        </row>
        <row r="1672">
          <cell r="B1672" t="str">
            <v>MEM-PRO-013-FED-FED-3026</v>
          </cell>
        </row>
        <row r="1673">
          <cell r="B1673" t="str">
            <v>MEM-PRO-013-FED-FED-3031</v>
          </cell>
        </row>
        <row r="1674">
          <cell r="B1674" t="str">
            <v>MEM-PRO-013-FED-FED-3036</v>
          </cell>
        </row>
        <row r="1675">
          <cell r="B1675" t="str">
            <v>MEM-PRO-013-FED-FED-3045</v>
          </cell>
        </row>
        <row r="1676">
          <cell r="B1676" t="str">
            <v>MEM-PRO-013-FED-FED-3399</v>
          </cell>
        </row>
        <row r="1677">
          <cell r="B1677" t="str">
            <v>MEM-PRO-013-FED-FED-3405</v>
          </cell>
        </row>
        <row r="1678">
          <cell r="B1678" t="str">
            <v>MEM-PRO-013-FED-FED-3406</v>
          </cell>
        </row>
        <row r="1679">
          <cell r="B1679" t="str">
            <v>MEM-PRO-013-FED-FED-3407</v>
          </cell>
        </row>
        <row r="1680">
          <cell r="B1680" t="str">
            <v>MEM-PRO-013-FED-FED-3409</v>
          </cell>
        </row>
        <row r="1681">
          <cell r="B1681" t="str">
            <v>MEM-PRO-013-FED-FED-3410</v>
          </cell>
        </row>
        <row r="1682">
          <cell r="B1682" t="str">
            <v>MEM-PRO-013-FED-FED-3411</v>
          </cell>
        </row>
        <row r="1683">
          <cell r="B1683" t="str">
            <v>MEM-PRO-013-FED-FED-3412</v>
          </cell>
        </row>
        <row r="1684">
          <cell r="B1684" t="str">
            <v>MEM-PRO-013-FED-FED-3414</v>
          </cell>
        </row>
        <row r="1685">
          <cell r="B1685" t="str">
            <v>MEM-PRO-013-FED-FED-3415</v>
          </cell>
        </row>
        <row r="1686">
          <cell r="B1686" t="str">
            <v>MEM-PRO-013-FED-FED-3416</v>
          </cell>
        </row>
        <row r="1687">
          <cell r="B1687" t="str">
            <v>MEM-PRO-013-FED-FED-3418</v>
          </cell>
        </row>
        <row r="1688">
          <cell r="B1688" t="str">
            <v>MEM-PRO-013-FED-FED-3419</v>
          </cell>
        </row>
        <row r="1689">
          <cell r="B1689" t="str">
            <v>MEM-PRO-013-FED-FED-3420</v>
          </cell>
        </row>
        <row r="1690">
          <cell r="B1690" t="str">
            <v>MEM-PRO-013-FED-FED-3422</v>
          </cell>
        </row>
        <row r="1691">
          <cell r="B1691" t="str">
            <v>MEM-PRO-013-FED-SLT-0295</v>
          </cell>
        </row>
        <row r="1692">
          <cell r="B1692" t="str">
            <v>MEM-PRO-013-FED-SLT-0594</v>
          </cell>
        </row>
        <row r="1693">
          <cell r="B1693" t="str">
            <v>MEM-PRO-013-FED-SLT-3241</v>
          </cell>
        </row>
        <row r="1694">
          <cell r="B1694" t="str">
            <v>MEM-PRO-013-FED-SLT-3243</v>
          </cell>
        </row>
        <row r="1695">
          <cell r="B1695" t="str">
            <v>MEM-PRO-013-FED-SLT-3253</v>
          </cell>
        </row>
        <row r="1696">
          <cell r="B1696" t="str">
            <v>MEM-PRO-013-FED-SLT-3257</v>
          </cell>
        </row>
        <row r="1697">
          <cell r="B1697" t="str">
            <v>MEM-PRO-013-FED-SLT-3260</v>
          </cell>
        </row>
        <row r="1698">
          <cell r="B1698" t="str">
            <v>MEM-PRO-013-FED-SLT-3262</v>
          </cell>
        </row>
        <row r="1699">
          <cell r="B1699" t="str">
            <v>MEM-PRO-013-FED-SLT-3358</v>
          </cell>
        </row>
        <row r="1700">
          <cell r="B1700" t="str">
            <v>MEM-PRO-013-FED-SLT-3359</v>
          </cell>
        </row>
        <row r="1701">
          <cell r="B1701" t="str">
            <v>MEM-PRO-013-FED-SUS-3380</v>
          </cell>
        </row>
        <row r="1702">
          <cell r="B1702" t="str">
            <v>MEM-PRO-013-FED-SUS-3381</v>
          </cell>
        </row>
        <row r="1703">
          <cell r="B1703" t="str">
            <v>MEM-PRO-013-FED-SUS-7906</v>
          </cell>
        </row>
        <row r="1704">
          <cell r="B1704" t="str">
            <v>MEM-PRO-013-FED-SUS-7916</v>
          </cell>
        </row>
        <row r="1705">
          <cell r="B1705" t="str">
            <v>MEM-PRO-013-GRD-MFG-6431</v>
          </cell>
        </row>
        <row r="1706">
          <cell r="B1706" t="str">
            <v>MEM-PRO-013-HPF-SDF-6170</v>
          </cell>
        </row>
        <row r="1707">
          <cell r="B1707" t="str">
            <v>MEM-PRO-013-HPF-SDF-6171</v>
          </cell>
        </row>
        <row r="1708">
          <cell r="B1708" t="str">
            <v>MEM-PRO-013-HPF-SDF-6172</v>
          </cell>
        </row>
        <row r="1709">
          <cell r="B1709" t="str">
            <v>MEM-PRO-013-HPF-SDF-6173</v>
          </cell>
        </row>
        <row r="1710">
          <cell r="B1710" t="str">
            <v>MEM-PRO-013-HPF-SDF-6634</v>
          </cell>
        </row>
        <row r="1711">
          <cell r="B1711" t="str">
            <v>MEM-PRO-013-IDN-HYS-0115</v>
          </cell>
        </row>
        <row r="1712">
          <cell r="B1712" t="str">
            <v>MEM-PRO-013-IDN-HYS-0117</v>
          </cell>
        </row>
        <row r="1713">
          <cell r="B1713" t="str">
            <v>MEM-PRO-013-IDN-HYS-6322</v>
          </cell>
        </row>
        <row r="1714">
          <cell r="B1714" t="str">
            <v>MEM-PRO-013-IDN-HYS-6323</v>
          </cell>
        </row>
        <row r="1715">
          <cell r="B1715" t="str">
            <v>MEM-PRO-013-IDN-HYS-6326</v>
          </cell>
        </row>
        <row r="1716">
          <cell r="B1716" t="str">
            <v>MEM-PRO-013-IDN-HYS-6327</v>
          </cell>
        </row>
        <row r="1717">
          <cell r="B1717" t="str">
            <v>MEM-PRO-013-IDN-HYS-6333</v>
          </cell>
        </row>
        <row r="1718">
          <cell r="B1718" t="str">
            <v>MEM-PRO-013-IDN-HYS-6631</v>
          </cell>
        </row>
        <row r="1719">
          <cell r="B1719" t="str">
            <v>MEM-PRO-013-IDN-IDF-6107</v>
          </cell>
        </row>
        <row r="1720">
          <cell r="B1720" t="str">
            <v>MEM-PRO-013-IDN-IDF-6118</v>
          </cell>
        </row>
        <row r="1721">
          <cell r="B1721" t="str">
            <v>MEM-PRO-013-IDN-IDF-6119</v>
          </cell>
        </row>
        <row r="1722">
          <cell r="B1722" t="str">
            <v>MEM-PRO-013-IDN-IDF-6124</v>
          </cell>
        </row>
        <row r="1723">
          <cell r="B1723" t="str">
            <v>MEM-PRO-013-IDN-IDF-6279</v>
          </cell>
        </row>
        <row r="1724">
          <cell r="B1724" t="str">
            <v>MEM-PRO-013-IDN-IDF-6286</v>
          </cell>
        </row>
        <row r="1725">
          <cell r="B1725" t="str">
            <v>MEM-PRO-013-IDN-IDF-6288</v>
          </cell>
        </row>
        <row r="1726">
          <cell r="B1726" t="str">
            <v>MEM-PRO-013-IDN-IDF-6289</v>
          </cell>
        </row>
        <row r="1727">
          <cell r="B1727" t="str">
            <v>MEM-PRO-013-IDN-IDF-6627</v>
          </cell>
        </row>
        <row r="1728">
          <cell r="B1728" t="str">
            <v>MEM-PRO-013-PCP-PCT-0083</v>
          </cell>
        </row>
        <row r="1729">
          <cell r="B1729" t="str">
            <v>MEM-PRO-013-PCP-PCT-0084</v>
          </cell>
        </row>
        <row r="1730">
          <cell r="B1730" t="str">
            <v>MEM-PRO-013-PCP-PCT-0090</v>
          </cell>
        </row>
        <row r="1731">
          <cell r="B1731" t="str">
            <v>MEM-PRO-013-PCP-PHA-0080</v>
          </cell>
        </row>
        <row r="1732">
          <cell r="B1732" t="str">
            <v>MEM-PRO-013-PCP-PHA-0081</v>
          </cell>
        </row>
        <row r="1733">
          <cell r="B1733" t="str">
            <v>MEM-PRO-013-PCP-PHA-0082</v>
          </cell>
        </row>
        <row r="1734">
          <cell r="B1734" t="str">
            <v>MEM-PRO-013-PKG-BLD-2186</v>
          </cell>
        </row>
        <row r="1735">
          <cell r="B1735" t="str">
            <v>MEM-PRO-013-PKG-BLD-2190</v>
          </cell>
        </row>
        <row r="1736">
          <cell r="B1736" t="str">
            <v>MEM-PRO-013-PKG-PAK-1171</v>
          </cell>
        </row>
        <row r="1737">
          <cell r="B1737" t="str">
            <v>MEM-PRO-013-PKG-PAK-1178</v>
          </cell>
        </row>
        <row r="1738">
          <cell r="B1738" t="str">
            <v>MEM-PRO-013-PKG-PAK-1180</v>
          </cell>
        </row>
        <row r="1739">
          <cell r="B1739" t="str">
            <v>MEM-PRO-013-PKG-PAK-1192</v>
          </cell>
        </row>
        <row r="1740">
          <cell r="B1740" t="str">
            <v>MEM-PRO-013-PKG-PAK-2177</v>
          </cell>
        </row>
        <row r="1741">
          <cell r="B1741" t="str">
            <v>MEM-PRO-013-PKG-PAK-2181</v>
          </cell>
        </row>
        <row r="1742">
          <cell r="B1742" t="str">
            <v>MEM-PRO-013-PKG-PAK-2184</v>
          </cell>
        </row>
        <row r="1743">
          <cell r="B1743" t="str">
            <v>MEM-PRO-013-PKG-PAK-2188</v>
          </cell>
        </row>
        <row r="1744">
          <cell r="B1744" t="str">
            <v>MEM-PRO-013-PKG-PAK-2198</v>
          </cell>
        </row>
        <row r="1745">
          <cell r="B1745" t="str">
            <v>MEM-PRO-013-PKG-PAK-2199</v>
          </cell>
        </row>
        <row r="1746">
          <cell r="B1746" t="str">
            <v>MEM-PRO-013-PKG-PAK-2208</v>
          </cell>
        </row>
        <row r="1747">
          <cell r="B1747" t="str">
            <v>MEM-PRO-013-PKG-PAK-2210</v>
          </cell>
        </row>
        <row r="1748">
          <cell r="B1748" t="str">
            <v>MEM-PRO-013-PKG-PAK-2213</v>
          </cell>
        </row>
        <row r="1749">
          <cell r="B1749" t="str">
            <v>MEM-PRO-013-PKG-PAK-2214</v>
          </cell>
        </row>
        <row r="1750">
          <cell r="B1750" t="str">
            <v>MEM-PRO-013-PKG-PAK-2215</v>
          </cell>
        </row>
        <row r="1751">
          <cell r="B1751" t="str">
            <v>MEM-PRO-013-PKG-PAK-2217</v>
          </cell>
        </row>
        <row r="1752">
          <cell r="B1752" t="str">
            <v>MEM-PRO-013-PKG-PAK-2218</v>
          </cell>
        </row>
        <row r="1753">
          <cell r="B1753" t="str">
            <v>MEM-PRO-013-PKG-PAK-2219</v>
          </cell>
        </row>
        <row r="1754">
          <cell r="B1754" t="str">
            <v>MEM-PRO-013-PKG-PAK-2222</v>
          </cell>
        </row>
        <row r="1755">
          <cell r="B1755" t="str">
            <v>MEM-PRO-013-PKG-PAK-2224</v>
          </cell>
        </row>
        <row r="1756">
          <cell r="B1756" t="str">
            <v>MEM-PRO-013-PKG-PAK-2230</v>
          </cell>
        </row>
        <row r="1757">
          <cell r="B1757" t="str">
            <v>MEM-PRO-013-PKG-PAK-2232</v>
          </cell>
        </row>
        <row r="1758">
          <cell r="B1758" t="str">
            <v>MEM-PRO-013-PKG-PAK-2233</v>
          </cell>
        </row>
        <row r="1759">
          <cell r="B1759" t="str">
            <v>MEM-PRO-013-PKG-PAK-2234</v>
          </cell>
        </row>
        <row r="1760">
          <cell r="B1760" t="str">
            <v>MEM-PRO-013-PKG-PAK-2238</v>
          </cell>
        </row>
        <row r="1761">
          <cell r="B1761" t="str">
            <v>MEM-PRO-013-PKG-PAK-2239</v>
          </cell>
        </row>
        <row r="1762">
          <cell r="B1762" t="str">
            <v>MEM-PRO-013-PKG-PAK-2242</v>
          </cell>
        </row>
        <row r="1763">
          <cell r="B1763" t="str">
            <v>MEM-PRO-013-PKG-PAK-2246</v>
          </cell>
        </row>
        <row r="1764">
          <cell r="B1764" t="str">
            <v>MEM-PRO-013-PKG-PAK-2249</v>
          </cell>
        </row>
        <row r="1765">
          <cell r="B1765" t="str">
            <v>MEM-PRO-013-PKG-PAK-2254</v>
          </cell>
        </row>
        <row r="1766">
          <cell r="B1766" t="str">
            <v>MEM-PRO-013-PKG-PAK-2256</v>
          </cell>
        </row>
        <row r="1767">
          <cell r="B1767" t="str">
            <v>MEM-PRO-013-PKG-PAK-2257</v>
          </cell>
        </row>
        <row r="1768">
          <cell r="B1768" t="str">
            <v>MEM-PRO-013-PKG-PAK-2258</v>
          </cell>
        </row>
        <row r="1769">
          <cell r="B1769" t="str">
            <v>MEM-PRO-013-PKG-PAK-2262</v>
          </cell>
        </row>
        <row r="1770">
          <cell r="B1770" t="str">
            <v>MEM-PRO-013-PKG-PAK-2264</v>
          </cell>
        </row>
        <row r="1771">
          <cell r="B1771" t="str">
            <v>MEM-PRO-013-PKG-PAK-2267</v>
          </cell>
        </row>
        <row r="1772">
          <cell r="B1772" t="str">
            <v>MEM-PRO-013-PKG-PAK-2270</v>
          </cell>
        </row>
        <row r="1773">
          <cell r="B1773" t="str">
            <v>MEM-PRO-013-PKG-PAK-2271</v>
          </cell>
        </row>
        <row r="1774">
          <cell r="B1774" t="str">
            <v>MEM-PRO-013-PKG-PAK-2272</v>
          </cell>
        </row>
        <row r="1775">
          <cell r="B1775" t="str">
            <v>MEM-PRO-013-PKG-PAK-2273</v>
          </cell>
        </row>
        <row r="1776">
          <cell r="B1776" t="str">
            <v>MEM-PRO-013-PKG-PAK-2275</v>
          </cell>
        </row>
        <row r="1777">
          <cell r="B1777" t="str">
            <v>MEM-PRO-013-PKG-PAK-2277</v>
          </cell>
        </row>
        <row r="1778">
          <cell r="B1778" t="str">
            <v>MEM-PRO-013-PKG-PAK-2351</v>
          </cell>
        </row>
        <row r="1779">
          <cell r="B1779" t="str">
            <v>MEM-PRO-013-PKG-PAK-2354</v>
          </cell>
        </row>
        <row r="1780">
          <cell r="B1780" t="str">
            <v>MEM-PRO-013-PKG-PAK-6879</v>
          </cell>
        </row>
        <row r="1781">
          <cell r="B1781" t="str">
            <v>MEM-PRO-013-PKG-PAL-5363</v>
          </cell>
        </row>
        <row r="1782">
          <cell r="B1782" t="str">
            <v>MEM-PRO-013-PKG-SUS-2359</v>
          </cell>
        </row>
        <row r="1783">
          <cell r="B1783" t="str">
            <v>MEM-PRO-013-SPR-AIS-2524</v>
          </cell>
        </row>
        <row r="1784">
          <cell r="B1784" t="str">
            <v>MEM-PRO-013-SPR-AIS-2525</v>
          </cell>
        </row>
        <row r="1785">
          <cell r="B1785" t="str">
            <v>MEM-PRO-013-SPR-BRN-2433</v>
          </cell>
        </row>
        <row r="1786">
          <cell r="B1786" t="str">
            <v>MEM-PRO-013-SPR-BRN-9144</v>
          </cell>
        </row>
        <row r="1787">
          <cell r="B1787" t="str">
            <v>MEM-PRO-013-SPR-BRN-9145</v>
          </cell>
        </row>
        <row r="1788">
          <cell r="B1788" t="str">
            <v>MEM-PRO-013-SPR-DRY-2431</v>
          </cell>
        </row>
        <row r="1789">
          <cell r="B1789" t="str">
            <v>MEM-PRO-013-SPR-DRY-2448</v>
          </cell>
        </row>
        <row r="1790">
          <cell r="B1790" t="str">
            <v>MEM-PRO-013-SPR-DRY-2458</v>
          </cell>
        </row>
        <row r="1791">
          <cell r="B1791" t="str">
            <v>MEM-PRO-013-SPR-DRY-2473</v>
          </cell>
        </row>
        <row r="1792">
          <cell r="B1792" t="str">
            <v>MEM-PRO-013-SPR-DRY-2477</v>
          </cell>
        </row>
        <row r="1793">
          <cell r="B1793" t="str">
            <v>MEM-PRO-013-SPR-DRY-2481</v>
          </cell>
        </row>
        <row r="1794">
          <cell r="B1794" t="str">
            <v>MEM-PRO-013-SPR-DRY-2485</v>
          </cell>
        </row>
        <row r="1795">
          <cell r="B1795" t="str">
            <v>MEM-PRO-013-SPR-DRY-2489</v>
          </cell>
        </row>
        <row r="1796">
          <cell r="B1796" t="str">
            <v>MEM-PRO-013-SPR-DRY-2492</v>
          </cell>
        </row>
        <row r="1797">
          <cell r="B1797" t="str">
            <v>MEM-PRO-013-SPR-DRY-2508</v>
          </cell>
        </row>
        <row r="1798">
          <cell r="B1798" t="str">
            <v>MEM-PRO-013-SPR-DRY-2522</v>
          </cell>
        </row>
        <row r="1799">
          <cell r="B1799" t="str">
            <v>MEM-PRO-013-SPR-DRY-2526</v>
          </cell>
        </row>
        <row r="1800">
          <cell r="B1800" t="str">
            <v>MEM-PRO-013-SPR-DRY-2531</v>
          </cell>
        </row>
        <row r="1801">
          <cell r="B1801" t="str">
            <v>MEM-PRO-013-SPR-DRY-2535</v>
          </cell>
        </row>
        <row r="1802">
          <cell r="B1802" t="str">
            <v>MEM-PRO-013-SPR-DRY-2537</v>
          </cell>
        </row>
        <row r="1803">
          <cell r="B1803" t="str">
            <v>MEM-PRO-013-SPR-DRY-2546</v>
          </cell>
        </row>
        <row r="1804">
          <cell r="B1804" t="str">
            <v>MEM-PRO-013-SPR-DRY-2558</v>
          </cell>
        </row>
        <row r="1805">
          <cell r="B1805" t="str">
            <v>MEM-PRO-013-SPR-DRY-2559</v>
          </cell>
        </row>
        <row r="1806">
          <cell r="B1806" t="str">
            <v>MEM-PRO-013-SPR-DRY-MP3B</v>
          </cell>
        </row>
        <row r="1807">
          <cell r="B1807" t="str">
            <v>MEM-PRO-013-SPR-PRC-2545</v>
          </cell>
        </row>
        <row r="1808">
          <cell r="B1808" t="str">
            <v>MEM-PRO-013-SPR-SUS-2496</v>
          </cell>
        </row>
        <row r="1809">
          <cell r="B1809" t="str">
            <v>MEM-PRO-013-SPR-SUS-2562</v>
          </cell>
        </row>
        <row r="1810">
          <cell r="B1810" t="str">
            <v>MEM-PRO-013-SPR-SUS-2573</v>
          </cell>
        </row>
        <row r="1811">
          <cell r="B1811" t="str">
            <v>MEM-PRO-013-SPR-SUS-2577</v>
          </cell>
        </row>
        <row r="1812">
          <cell r="B1812" t="str">
            <v>MEM-PRO-013-SPR-SUS-2582</v>
          </cell>
        </row>
        <row r="1813">
          <cell r="B1813" t="str">
            <v>MEM-PRO-013-SPR-SUS-2584</v>
          </cell>
        </row>
        <row r="1814">
          <cell r="B1814" t="str">
            <v>MEM-PRO-013-SPR-SUS-2585</v>
          </cell>
        </row>
        <row r="1815">
          <cell r="B1815" t="str">
            <v>MEM-PRO-013-SPR-SUS-2634</v>
          </cell>
        </row>
        <row r="1816">
          <cell r="B1816" t="str">
            <v>MEM-PRO-013-SPR-SUS-2702</v>
          </cell>
        </row>
        <row r="1817">
          <cell r="B1817" t="str">
            <v>MEM-PRO-013-SPR-SUS-2703</v>
          </cell>
        </row>
        <row r="1818">
          <cell r="B1818" t="str">
            <v>MEM-PRO-013-SPR-SUS-2704</v>
          </cell>
        </row>
        <row r="1819">
          <cell r="B1819" t="str">
            <v>MEM-PRO-013-SPR-SUS-2705</v>
          </cell>
        </row>
        <row r="1820">
          <cell r="B1820" t="str">
            <v>MEM-PRO-013-UTL-CHS-6342</v>
          </cell>
        </row>
        <row r="1821">
          <cell r="B1821" t="str">
            <v>MEM-PRO-013-UTL-CHS-6343</v>
          </cell>
        </row>
        <row r="1822">
          <cell r="B1822" t="str">
            <v>MEM-PRO-013-UTL-CSY-0051</v>
          </cell>
        </row>
        <row r="1823">
          <cell r="B1823" t="str">
            <v>MEM-PRO-013-UTL-CSY-0052</v>
          </cell>
        </row>
        <row r="1824">
          <cell r="B1824" t="str">
            <v>MEM-PRO-013-UTL-CSY-0053</v>
          </cell>
        </row>
        <row r="1825">
          <cell r="B1825" t="str">
            <v>MEM-PRO-013-UTL-CSY-0277</v>
          </cell>
        </row>
        <row r="1826">
          <cell r="B1826" t="str">
            <v>MEM-PRO-013-UTL-CSY-0304</v>
          </cell>
        </row>
        <row r="1827">
          <cell r="B1827" t="str">
            <v>MEM-PRO-013-UTL-CSY-0360</v>
          </cell>
        </row>
        <row r="1828">
          <cell r="B1828" t="str">
            <v>MEM-PRO-013-UTL-CSY-1385</v>
          </cell>
        </row>
        <row r="1829">
          <cell r="B1829" t="str">
            <v>MEM-PRO-013-UTL-CSY-4701</v>
          </cell>
        </row>
        <row r="1830">
          <cell r="B1830" t="str">
            <v>MEM-PRO-013-UTL-CSY-4704</v>
          </cell>
        </row>
        <row r="1831">
          <cell r="B1831" t="str">
            <v>MEM-PRO-013-UTL-CSY-4706</v>
          </cell>
        </row>
        <row r="1832">
          <cell r="B1832" t="str">
            <v>MEM-PRO-013-UTL-CSY-4712</v>
          </cell>
        </row>
        <row r="1833">
          <cell r="B1833" t="str">
            <v>MEM-PRO-013-UTL-CSY-4714</v>
          </cell>
        </row>
        <row r="1834">
          <cell r="B1834" t="str">
            <v>MEM-PRO-013-UTL-CSY-5640</v>
          </cell>
        </row>
        <row r="1835">
          <cell r="B1835" t="str">
            <v>MEM-PRO-013-UTL-CSY-6143</v>
          </cell>
        </row>
        <row r="1836">
          <cell r="B1836" t="str">
            <v>MEM-PRO-013-UTL-CSY-6144</v>
          </cell>
        </row>
        <row r="1837">
          <cell r="B1837" t="str">
            <v>MEM-PRO-013-UTL-CSY-6331</v>
          </cell>
        </row>
        <row r="1838">
          <cell r="B1838" t="str">
            <v>MEM-PRO-013-UTL-CSY-6340</v>
          </cell>
        </row>
        <row r="1839">
          <cell r="B1839" t="str">
            <v>MEM-PRO-013-UTL-CSY-6341</v>
          </cell>
        </row>
        <row r="1840">
          <cell r="B1840" t="str">
            <v>MEM-PRO-013-UTL-CSY-7049</v>
          </cell>
        </row>
        <row r="1841">
          <cell r="B1841" t="str">
            <v>MEM-PRO-013-UTL-CSY-7050</v>
          </cell>
        </row>
        <row r="1842">
          <cell r="B1842" t="str">
            <v>MEM-PRO-013-UTL-CSY-7051</v>
          </cell>
        </row>
        <row r="1843">
          <cell r="B1843" t="str">
            <v>MEM-PRO-013-UTL-CSY-7052</v>
          </cell>
        </row>
        <row r="1844">
          <cell r="B1844" t="str">
            <v>MEM-PRO-013-UTL-CSY-7065</v>
          </cell>
        </row>
        <row r="1845">
          <cell r="B1845" t="str">
            <v>MEM-PRO-013-UTL-CSY-7066</v>
          </cell>
        </row>
        <row r="1846">
          <cell r="B1846" t="str">
            <v>MEM-PRO-013-UTL-CSY-7067</v>
          </cell>
        </row>
        <row r="1847">
          <cell r="B1847" t="str">
            <v>MEM-PRO-013-UTL-HRC-0151</v>
          </cell>
        </row>
        <row r="1848">
          <cell r="B1848" t="str">
            <v>MEM-PRO-013-UTL-HRC-0152</v>
          </cell>
        </row>
        <row r="1849">
          <cell r="B1849" t="str">
            <v>MEM-PRO-013-UTL-IAS-2465</v>
          </cell>
        </row>
        <row r="1850">
          <cell r="B1850" t="str">
            <v>MEM-PRO-013-UTL-IAS-2466</v>
          </cell>
        </row>
        <row r="1851">
          <cell r="B1851" t="str">
            <v>MEM-PRO-013-UTL-IAS-2657</v>
          </cell>
        </row>
        <row r="1852">
          <cell r="B1852" t="str">
            <v>MEM-PRO-013-UTL-IAS-2658</v>
          </cell>
        </row>
        <row r="1853">
          <cell r="B1853" t="str">
            <v>MEM-PRO-013-UTL-IAS-2659</v>
          </cell>
        </row>
        <row r="1854">
          <cell r="B1854" t="str">
            <v>MEM-PRO-013-UTL-IAS-2660</v>
          </cell>
        </row>
        <row r="1855">
          <cell r="B1855" t="str">
            <v>MEM-PRO-013-UTL-JCK-0120</v>
          </cell>
        </row>
        <row r="1856">
          <cell r="B1856" t="str">
            <v>MEM-PRO-013-UTL-LAL-6002</v>
          </cell>
        </row>
        <row r="1857">
          <cell r="B1857" t="str">
            <v>MEM-PRO-013-UTL-LAL-6003</v>
          </cell>
        </row>
        <row r="1858">
          <cell r="B1858" t="str">
            <v>MEM-PRO-013-UTL-LAL-6005</v>
          </cell>
        </row>
        <row r="1859">
          <cell r="B1859" t="str">
            <v>MEM-PRO-013-UTL-LAL-6015</v>
          </cell>
        </row>
        <row r="1860">
          <cell r="B1860" t="str">
            <v>MEM-PRO-013-UTL-LAL-6025</v>
          </cell>
        </row>
        <row r="1861">
          <cell r="B1861" t="str">
            <v>MEM-PRO-013-UTL-LAL-6363</v>
          </cell>
        </row>
        <row r="1862">
          <cell r="B1862" t="str">
            <v>MEM-PRO-013-UTL-LAL-6364</v>
          </cell>
        </row>
        <row r="1863">
          <cell r="B1863" t="str">
            <v>MEM-PRO-013-UTL-LAL-7246</v>
          </cell>
        </row>
        <row r="1864">
          <cell r="B1864" t="str">
            <v>MEM-PRO-013-UTL-LAL-7248</v>
          </cell>
        </row>
        <row r="1865">
          <cell r="B1865" t="str">
            <v>MEM-PRO-013-UTL-LAL-7249</v>
          </cell>
        </row>
        <row r="1866">
          <cell r="B1866" t="str">
            <v>MEM-PRO-013-UTL-LAL-7253</v>
          </cell>
        </row>
        <row r="1867">
          <cell r="B1867" t="str">
            <v>MEM-PRO-013-UTL-LAL-7451</v>
          </cell>
        </row>
        <row r="1868">
          <cell r="B1868" t="str">
            <v>MEM-PRO-013-UTL-LAL-7452</v>
          </cell>
        </row>
        <row r="1869">
          <cell r="B1869" t="str">
            <v>MEM-PRO-013-UTL-LAL-7483</v>
          </cell>
        </row>
        <row r="1870">
          <cell r="B1870" t="str">
            <v>MEM-PRO-013-UTL-NPW-0293</v>
          </cell>
        </row>
        <row r="1871">
          <cell r="B1871" t="str">
            <v>MEM-PRO-013-UTL-NPW-6299</v>
          </cell>
        </row>
        <row r="1872">
          <cell r="B1872" t="str">
            <v>MEM-PRO-013-UTL-PRW-7281</v>
          </cell>
        </row>
        <row r="1873">
          <cell r="B1873" t="str">
            <v>MEM-PRO-013-UTL-PWS-1423</v>
          </cell>
        </row>
        <row r="1874">
          <cell r="B1874" t="str">
            <v>MEM-PRO-013-UTL-VAC-0470</v>
          </cell>
        </row>
        <row r="1875">
          <cell r="B1875" t="str">
            <v>MEM-PRO-013-UTL-VAC-0471</v>
          </cell>
        </row>
        <row r="1876">
          <cell r="B1876" t="str">
            <v>MEM-PRO-013-UTL-VAC-0473</v>
          </cell>
        </row>
        <row r="1877">
          <cell r="B1877" t="str">
            <v>MEM-PRO-013-UTL-VAC-0474</v>
          </cell>
        </row>
        <row r="1878">
          <cell r="B1878" t="str">
            <v>MEM-PRO-013-WEI-1EX-0051</v>
          </cell>
        </row>
        <row r="1879">
          <cell r="B1879" t="str">
            <v>MEM-PRO-013-WEI-WIS-0005</v>
          </cell>
        </row>
        <row r="1880">
          <cell r="B1880" t="str">
            <v>MEM-PRO-013-WEI-WIS-0010</v>
          </cell>
        </row>
        <row r="1881">
          <cell r="B1881" t="str">
            <v>MEM-PRO-013-WEI-WIS-0011</v>
          </cell>
        </row>
        <row r="1882">
          <cell r="B1882" t="str">
            <v>MEM-PRO-013-WEI-WIS-0012</v>
          </cell>
        </row>
        <row r="1883">
          <cell r="B1883" t="str">
            <v>MEM-PRO-013-WEI-WIS-0013</v>
          </cell>
        </row>
        <row r="1884">
          <cell r="B1884" t="str">
            <v>MEM-PRO-013-WEI-WIS-0014</v>
          </cell>
        </row>
        <row r="1885">
          <cell r="B1885" t="str">
            <v>MEM-PRO-013-WEI-WIS-0015</v>
          </cell>
        </row>
        <row r="1886">
          <cell r="B1886" t="str">
            <v>MEM-PRO-013-WEI-WIS-0020</v>
          </cell>
        </row>
        <row r="1887">
          <cell r="B1887" t="str">
            <v>MEM-PRO-013-WEI-WIS-0022</v>
          </cell>
        </row>
        <row r="1888">
          <cell r="B1888" t="str">
            <v>MEM-PRO-013-WEI-WIS-0030</v>
          </cell>
        </row>
        <row r="1889">
          <cell r="B1889" t="str">
            <v>MEM-PRO-013-WEI-WIS-0349</v>
          </cell>
        </row>
        <row r="1890">
          <cell r="B1890" t="str">
            <v>MEM-PRO-013-WEI-WIS-0350</v>
          </cell>
        </row>
        <row r="1891">
          <cell r="B1891" t="str">
            <v>MEM-PRO-013-WEI-WIS-0351</v>
          </cell>
        </row>
        <row r="1892">
          <cell r="B1892" t="str">
            <v>MEM-PRO-013-WEI-WIS-0352</v>
          </cell>
        </row>
        <row r="1893">
          <cell r="B1893" t="str">
            <v>MEM-PRO-013-WEI-WIS-0540</v>
          </cell>
        </row>
        <row r="1894">
          <cell r="B1894" t="str">
            <v>MEM-PRO-013-WEI-WIS-1400</v>
          </cell>
        </row>
        <row r="1895">
          <cell r="B1895" t="str">
            <v>MEM-PRO-013-WEI-WIS-6431</v>
          </cell>
        </row>
        <row r="1896">
          <cell r="B1896" t="str">
            <v>MEM-PRO-013-WSH-CWH-0085</v>
          </cell>
        </row>
        <row r="1897">
          <cell r="B1897" t="str">
            <v>MEM-PRO-013-WSH-CWH-0086</v>
          </cell>
        </row>
        <row r="1898">
          <cell r="B1898" t="str">
            <v>MEM-PRO-013-WSH-CWH-0087</v>
          </cell>
        </row>
        <row r="1899">
          <cell r="B1899" t="str">
            <v>MEM-PRO-013-WSH-CWH-0145</v>
          </cell>
        </row>
        <row r="1900">
          <cell r="B1900" t="str">
            <v>MEM-PRO-013-WSH-CWH-0278</v>
          </cell>
        </row>
        <row r="1901">
          <cell r="B1901" t="str">
            <v>MEM-PRO-013-WSH-WRE-0071</v>
          </cell>
        </row>
        <row r="1902">
          <cell r="B1902" t="str">
            <v>MEM-PRO-013-WSH-WRE-0072</v>
          </cell>
        </row>
        <row r="1903">
          <cell r="B1903" t="str">
            <v>MEM-PRO-013-WSH-WRE-0073</v>
          </cell>
        </row>
        <row r="1904">
          <cell r="B1904" t="str">
            <v>MEM-PRO-013-WSH-WRE-0089</v>
          </cell>
        </row>
        <row r="1905">
          <cell r="B1905" t="str">
            <v>MEM-PRO-013-WSH-WRE-0118</v>
          </cell>
        </row>
        <row r="1906">
          <cell r="B1906" t="str">
            <v>MEM-PRO-013-WSH-WRE-0120</v>
          </cell>
        </row>
        <row r="1907">
          <cell r="B1907" t="str">
            <v>MEM-PRO-013-XTR-1EX-0043</v>
          </cell>
        </row>
        <row r="1908">
          <cell r="B1908" t="str">
            <v>MEM-PRO-013-XTR-1EX-0044</v>
          </cell>
        </row>
        <row r="1909">
          <cell r="B1909" t="str">
            <v>MEM-PRO-013-XTR-1EX-0045</v>
          </cell>
        </row>
        <row r="1910">
          <cell r="B1910" t="str">
            <v>MEM-PRO-013-XTR-1EX-0056</v>
          </cell>
        </row>
        <row r="1911">
          <cell r="B1911" t="str">
            <v>MEM-PRO-013-XTR-1EX-7316</v>
          </cell>
        </row>
        <row r="1912">
          <cell r="B1912" t="str">
            <v>MEM-PRO-013-XTR-1EX-9300</v>
          </cell>
        </row>
        <row r="1913">
          <cell r="B1913" t="str">
            <v>MEM-PRO-013-XTR-1EX-9301</v>
          </cell>
        </row>
        <row r="1914">
          <cell r="B1914" t="str">
            <v>MEM-PRO-013-XTR-1EX-9302</v>
          </cell>
        </row>
        <row r="1915">
          <cell r="B1915" t="str">
            <v>MEM-PRO-013-XTR-1EX-9308</v>
          </cell>
        </row>
        <row r="1916">
          <cell r="B1916" t="str">
            <v>MEM-PRO-013-XTR-1EX-9310</v>
          </cell>
        </row>
        <row r="1917">
          <cell r="B1917" t="str">
            <v>MEM-PRO-013-XTR-2EX-0620</v>
          </cell>
        </row>
        <row r="1918">
          <cell r="B1918" t="str">
            <v>MEM-PRO-013-XTR-2EX-0718</v>
          </cell>
        </row>
        <row r="1919">
          <cell r="B1919" t="str">
            <v>MEM-PRO-013-XTR-2EX-5735</v>
          </cell>
        </row>
        <row r="1920">
          <cell r="B1920" t="str">
            <v>MEM-PRO-013-XTR-2EX-5736</v>
          </cell>
        </row>
        <row r="1921">
          <cell r="B1921" t="str">
            <v>MEM-PRO-013-XTR-2EX-9303</v>
          </cell>
        </row>
        <row r="1922">
          <cell r="B1922" t="str">
            <v>MEM-PRO-013-XTR-2EX-9309</v>
          </cell>
        </row>
        <row r="1923">
          <cell r="B1923" t="str">
            <v>MEM-PRO-013-XTR-2EX-9314</v>
          </cell>
        </row>
        <row r="1924">
          <cell r="B1924" t="str">
            <v>MEM-PRO-013-XTR-2EX-9316</v>
          </cell>
        </row>
        <row r="1925">
          <cell r="B1925" t="str">
            <v>MEM-PRO-013-XTR-2EX-9317</v>
          </cell>
        </row>
        <row r="1926">
          <cell r="B1926" t="str">
            <v>MEM-PRO-013-XTR-3EX-0291</v>
          </cell>
        </row>
        <row r="1927">
          <cell r="B1927" t="str">
            <v>MEM-PRO-013-XTR-3EX-0299</v>
          </cell>
        </row>
        <row r="1928">
          <cell r="B1928" t="str">
            <v>MEM-PRO-013-XTR-3EX-0300</v>
          </cell>
        </row>
        <row r="1929">
          <cell r="B1929" t="str">
            <v>MEM-PRO-013-XTR-3EX-0301</v>
          </cell>
        </row>
        <row r="1930">
          <cell r="B1930" t="str">
            <v>MEM-PRO-013-XTR-3EX-0594</v>
          </cell>
        </row>
        <row r="1931">
          <cell r="B1931" t="str">
            <v>MEM-PRO-013-XTR-3EX-7136</v>
          </cell>
        </row>
        <row r="1932">
          <cell r="B1932" t="str">
            <v>MEM-PRO-013-XTR-3EX-9315</v>
          </cell>
        </row>
        <row r="1933">
          <cell r="B1933" t="str">
            <v>MEM-PRO-013-XTR-3EX-9324</v>
          </cell>
        </row>
        <row r="1934">
          <cell r="B1934" t="str">
            <v>MEM-PRO-014-BGY-FCS-3448</v>
          </cell>
        </row>
        <row r="1935">
          <cell r="B1935" t="str">
            <v>MEM-PRO-014-BGY-FCS-3453</v>
          </cell>
        </row>
        <row r="1936">
          <cell r="B1936" t="str">
            <v>MEM-PRO-014-BGY-FCS-3457</v>
          </cell>
        </row>
        <row r="1937">
          <cell r="B1937" t="str">
            <v>MEM-PRO-014-BGY-FCS-3461</v>
          </cell>
        </row>
        <row r="1938">
          <cell r="B1938" t="str">
            <v>MEM-PRO-014-BGY-FCS-3471</v>
          </cell>
        </row>
        <row r="1939">
          <cell r="B1939" t="str">
            <v>MEM-PRO-014-BGY-FCS-3475</v>
          </cell>
        </row>
        <row r="1940">
          <cell r="B1940" t="str">
            <v>MEM-PRO-014-BGY-FCS-3506</v>
          </cell>
        </row>
        <row r="1941">
          <cell r="B1941" t="str">
            <v>MEM-PRO-014-BGY-FCS-3518</v>
          </cell>
        </row>
        <row r="1942">
          <cell r="B1942" t="str">
            <v>MEM-PRO-014-BGY-FCS-3523</v>
          </cell>
        </row>
        <row r="1943">
          <cell r="B1943" t="str">
            <v>MEM-PRO-014-BGY-FCS-3530</v>
          </cell>
        </row>
        <row r="1944">
          <cell r="B1944" t="str">
            <v>MEM-PRO-014-BGY-FCS-3534</v>
          </cell>
        </row>
        <row r="1945">
          <cell r="B1945" t="str">
            <v>MEM-PRO-014-BGY-FCS-3539</v>
          </cell>
        </row>
        <row r="1946">
          <cell r="B1946" t="str">
            <v>MEM-PRO-014-BGY-FCS-3550</v>
          </cell>
        </row>
        <row r="1947">
          <cell r="B1947" t="str">
            <v>MEM-PRO-014-BGY-TIL-3435</v>
          </cell>
        </row>
        <row r="1948">
          <cell r="B1948" t="str">
            <v>MEM-PRO-014-BGY-TIL-3437</v>
          </cell>
        </row>
        <row r="1949">
          <cell r="B1949" t="str">
            <v>MEM-PRO-014-BGY-TIL-3438</v>
          </cell>
        </row>
        <row r="1950">
          <cell r="B1950" t="str">
            <v>MEM-PRO-014-BGY-TIL-3505</v>
          </cell>
        </row>
        <row r="1951">
          <cell r="B1951" t="str">
            <v>MEM-PRO-014-BGY-TIL-3507</v>
          </cell>
        </row>
        <row r="1952">
          <cell r="B1952" t="str">
            <v>MEM-PRO-014-BGY-TIL-3511</v>
          </cell>
        </row>
        <row r="1953">
          <cell r="B1953" t="str">
            <v>MEM-PRO-014-BLD-AHU-0004</v>
          </cell>
        </row>
        <row r="1954">
          <cell r="B1954" t="str">
            <v>MEM-PRO-014-BLD-AHU-0005</v>
          </cell>
        </row>
        <row r="1955">
          <cell r="B1955" t="str">
            <v>MEM-PRO-014-BLD-AHU-3820</v>
          </cell>
        </row>
        <row r="1956">
          <cell r="B1956" t="str">
            <v>MEM-PRO-014-BLD-AHU-382011</v>
          </cell>
        </row>
        <row r="1957">
          <cell r="B1957" t="str">
            <v>MEM-PRO-014-BLD-AHU-4308</v>
          </cell>
        </row>
        <row r="1958">
          <cell r="B1958" t="str">
            <v>MEM-PRO-014-BLD-AHU-4310</v>
          </cell>
        </row>
        <row r="1959">
          <cell r="B1959" t="str">
            <v>MEM-PRO-014-BLD-AHU-4329</v>
          </cell>
        </row>
        <row r="1960">
          <cell r="B1960" t="str">
            <v>MEM-PRO-014-BLD-AHU-4330</v>
          </cell>
        </row>
        <row r="1961">
          <cell r="B1961" t="str">
            <v>MEM-PRO-014-BLD-AHU-4336</v>
          </cell>
        </row>
        <row r="1962">
          <cell r="B1962" t="str">
            <v>MEM-PRO-014-BLD-AHU-4337</v>
          </cell>
        </row>
        <row r="1963">
          <cell r="B1963" t="str">
            <v>MEM-PRO-014-BLD-AHU-4338</v>
          </cell>
        </row>
        <row r="1964">
          <cell r="B1964" t="str">
            <v>MEM-PRO-014-BLD-AHU-4340</v>
          </cell>
        </row>
        <row r="1965">
          <cell r="B1965" t="str">
            <v>MEM-PRO-014-BLD-AHU-4341</v>
          </cell>
        </row>
        <row r="1966">
          <cell r="B1966" t="str">
            <v>MEM-PRO-014-BLD-AHU-4342</v>
          </cell>
        </row>
        <row r="1967">
          <cell r="B1967" t="str">
            <v>MEM-PRO-014-BLD-AHU-4343</v>
          </cell>
        </row>
        <row r="1968">
          <cell r="B1968" t="str">
            <v>MEM-PRO-014-BLD-AHU-4348</v>
          </cell>
        </row>
        <row r="1969">
          <cell r="B1969" t="str">
            <v>MEM-PRO-014-BLD-AHU-4349</v>
          </cell>
        </row>
        <row r="1970">
          <cell r="B1970" t="str">
            <v>MEM-PRO-014-BLD-AHU-4352</v>
          </cell>
        </row>
        <row r="1971">
          <cell r="B1971" t="str">
            <v>MEM-PRO-014-BLD-AHU-4354</v>
          </cell>
        </row>
        <row r="1972">
          <cell r="B1972" t="str">
            <v>MEM-PRO-014-BLD-AHU-4355</v>
          </cell>
        </row>
        <row r="1973">
          <cell r="B1973" t="str">
            <v>MEM-PRO-014-BLD-AHU-4357</v>
          </cell>
        </row>
        <row r="1974">
          <cell r="B1974" t="str">
            <v>MEM-PRO-014-BLD-AHU-4359</v>
          </cell>
        </row>
        <row r="1975">
          <cell r="B1975" t="str">
            <v>MEM-PRO-014-BLD-AHU-4360</v>
          </cell>
        </row>
        <row r="1976">
          <cell r="B1976" t="str">
            <v>MEM-PRO-014-BLD-AHU-4362</v>
          </cell>
        </row>
        <row r="1977">
          <cell r="B1977" t="str">
            <v>MEM-PRO-014-BLD-AHU-4366</v>
          </cell>
        </row>
        <row r="1978">
          <cell r="B1978" t="str">
            <v>MEM-PRO-014-BLD-AHU-4368</v>
          </cell>
        </row>
        <row r="1979">
          <cell r="B1979" t="str">
            <v>MEM-PRO-014-BLD-AHU-4369</v>
          </cell>
        </row>
        <row r="1980">
          <cell r="B1980" t="str">
            <v>MEM-PRO-014-BLD-AHU-4370</v>
          </cell>
        </row>
        <row r="1981">
          <cell r="B1981" t="str">
            <v>MEM-PRO-014-BLD-AHU-4371</v>
          </cell>
        </row>
        <row r="1982">
          <cell r="B1982" t="str">
            <v>MEM-PRO-014-BLD-AHU-4372</v>
          </cell>
        </row>
        <row r="1983">
          <cell r="B1983" t="str">
            <v>MEM-PRO-014-BLD-AHU-4377</v>
          </cell>
        </row>
        <row r="1984">
          <cell r="B1984" t="str">
            <v>MEM-PRO-014-BLD-AHU-4381</v>
          </cell>
        </row>
        <row r="1985">
          <cell r="B1985" t="str">
            <v>MEM-PRO-014-BLD-AHU-4382</v>
          </cell>
        </row>
        <row r="1986">
          <cell r="B1986" t="str">
            <v>MEM-PRO-014-BLD-AHU-4385</v>
          </cell>
        </row>
        <row r="1987">
          <cell r="B1987" t="str">
            <v>MEM-PRO-014-BLD-AHU-4386</v>
          </cell>
        </row>
        <row r="1988">
          <cell r="B1988" t="str">
            <v>MEM-PRO-014-BLD-AHU-4387</v>
          </cell>
        </row>
        <row r="1989">
          <cell r="B1989" t="str">
            <v>MEM-PRO-014-BLD-AHU-4390</v>
          </cell>
        </row>
        <row r="1990">
          <cell r="B1990" t="str">
            <v>MEM-PRO-014-BLD-AHU-4392</v>
          </cell>
        </row>
        <row r="1991">
          <cell r="B1991" t="str">
            <v>MEM-PRO-014-BLD-AHU-4396</v>
          </cell>
        </row>
        <row r="1992">
          <cell r="B1992" t="str">
            <v>MEM-PRO-014-BLD-AHU-4397</v>
          </cell>
        </row>
        <row r="1993">
          <cell r="B1993" t="str">
            <v>MEM-PRO-014-BLD-AHU-4400</v>
          </cell>
        </row>
        <row r="1994">
          <cell r="B1994" t="str">
            <v>MEM-PRO-014-BLD-AHU-4401</v>
          </cell>
        </row>
        <row r="1995">
          <cell r="B1995" t="str">
            <v>MEM-PRO-014-BLD-AHU-4403</v>
          </cell>
        </row>
        <row r="1996">
          <cell r="B1996" t="str">
            <v>MEM-PRO-014-BLD-AHU-4404</v>
          </cell>
        </row>
        <row r="1997">
          <cell r="B1997" t="str">
            <v>MEM-PRO-014-BLD-AHU-4405</v>
          </cell>
        </row>
        <row r="1998">
          <cell r="B1998" t="str">
            <v>MEM-PRO-014-BLD-AHU-4406</v>
          </cell>
        </row>
        <row r="1999">
          <cell r="B1999" t="str">
            <v>MEM-PRO-014-BLD-AHU-4407</v>
          </cell>
        </row>
        <row r="2000">
          <cell r="B2000" t="str">
            <v>MEM-PRO-014-BLD-AHU-4408</v>
          </cell>
        </row>
        <row r="2001">
          <cell r="B2001" t="str">
            <v>MEM-PRO-014-BLD-AHU-4409</v>
          </cell>
        </row>
        <row r="2002">
          <cell r="B2002" t="str">
            <v>MEM-PRO-014-BLD-AHU-4410</v>
          </cell>
        </row>
        <row r="2003">
          <cell r="B2003" t="str">
            <v>MEM-PRO-014-BLD-AHU-4411</v>
          </cell>
        </row>
        <row r="2004">
          <cell r="B2004" t="str">
            <v>MEM-PRO-014-BLD-AHU-4433</v>
          </cell>
        </row>
        <row r="2005">
          <cell r="B2005" t="str">
            <v>MEM-PRO-014-BLD-AHU-4443</v>
          </cell>
        </row>
        <row r="2006">
          <cell r="B2006" t="str">
            <v>MEM-PRO-014-BLD-AHU-4447</v>
          </cell>
        </row>
        <row r="2007">
          <cell r="B2007" t="str">
            <v>MEM-PRO-014-BLD-AHU-4448</v>
          </cell>
        </row>
        <row r="2008">
          <cell r="B2008" t="str">
            <v>MEM-PRO-014-BLD-AHU-4449</v>
          </cell>
        </row>
        <row r="2009">
          <cell r="B2009" t="str">
            <v>MEM-PRO-014-BLD-AHU-4450</v>
          </cell>
        </row>
        <row r="2010">
          <cell r="B2010" t="str">
            <v>MEM-PRO-014-BLD-AHU-9158</v>
          </cell>
        </row>
        <row r="2011">
          <cell r="B2011" t="str">
            <v>MEM-PRO-014-BLD-AHU-9162</v>
          </cell>
        </row>
        <row r="2012">
          <cell r="B2012" t="str">
            <v>MEM-PRO-014-BLD-AHU-9164</v>
          </cell>
        </row>
        <row r="2013">
          <cell r="B2013" t="str">
            <v>MEM-PRO-014-BLD-HOI-0007</v>
          </cell>
        </row>
        <row r="2014">
          <cell r="B2014" t="str">
            <v>MEM-PRO-014-BLD-HOI-2318</v>
          </cell>
        </row>
        <row r="2015">
          <cell r="B2015" t="str">
            <v>MEM-PRO-014-BLD-HOI-2319</v>
          </cell>
        </row>
        <row r="2016">
          <cell r="B2016" t="str">
            <v>MEM-PRO-014-BLD-HOI-3952</v>
          </cell>
        </row>
        <row r="2017">
          <cell r="B2017" t="str">
            <v>MEM-PRO-014-BLD-HOI-3953</v>
          </cell>
        </row>
        <row r="2018">
          <cell r="B2018" t="str">
            <v>MEM-PRO-014-BLD-HOI-4071</v>
          </cell>
        </row>
        <row r="2019">
          <cell r="B2019" t="str">
            <v>MEM-PRO-014-BLD-HOI-4760</v>
          </cell>
        </row>
        <row r="2020">
          <cell r="B2020" t="str">
            <v>MEM-PRO-014-BLD-HOI-4761</v>
          </cell>
        </row>
        <row r="2021">
          <cell r="B2021" t="str">
            <v>MEM-PRO-014-BLD-HOI-4762</v>
          </cell>
        </row>
        <row r="2022">
          <cell r="B2022" t="str">
            <v>MEM-PRO-014-BLD-HOI-4763</v>
          </cell>
        </row>
        <row r="2023">
          <cell r="B2023" t="str">
            <v>MEM-PRO-014-BLD-HOI-4764</v>
          </cell>
        </row>
        <row r="2024">
          <cell r="B2024" t="str">
            <v>MEM-PRO-014-BLD-OFF-9021</v>
          </cell>
        </row>
        <row r="2025">
          <cell r="B2025" t="str">
            <v>MEM-PRO-014-BLD-PPA-3351</v>
          </cell>
        </row>
        <row r="2026">
          <cell r="B2026" t="str">
            <v>MEM-PRO-014-BLD-PPA-3488</v>
          </cell>
        </row>
        <row r="2027">
          <cell r="B2027" t="str">
            <v>MEM-PRO-014-BLD-PPA-3549</v>
          </cell>
        </row>
        <row r="2028">
          <cell r="B2028" t="str">
            <v>MEM-PRO-014-BLD-PPA-4750</v>
          </cell>
        </row>
        <row r="2029">
          <cell r="B2029" t="str">
            <v>MEM-PRO-014-BLD-PPA-4767</v>
          </cell>
        </row>
        <row r="2030">
          <cell r="B2030" t="str">
            <v>MEM-PRO-014-BLD-PPA-8665</v>
          </cell>
        </row>
        <row r="2031">
          <cell r="B2031" t="str">
            <v>MEM-PRO-014-CHL-CCS-3335</v>
          </cell>
        </row>
        <row r="2032">
          <cell r="B2032" t="str">
            <v>MEM-PRO-014-CHL-CCS-3336</v>
          </cell>
        </row>
        <row r="2033">
          <cell r="B2033" t="str">
            <v>MEM-PRO-014-CHL-CCS-3348</v>
          </cell>
        </row>
        <row r="2034">
          <cell r="B2034" t="str">
            <v>MEM-PRO-014-CHL-CCS-3349</v>
          </cell>
        </row>
        <row r="2035">
          <cell r="B2035" t="str">
            <v>MEM-PRO-014-CHL-CCS-4068</v>
          </cell>
        </row>
        <row r="2036">
          <cell r="B2036" t="str">
            <v>MEM-PRO-014-CHL-CUC-3325</v>
          </cell>
        </row>
        <row r="2037">
          <cell r="B2037" t="str">
            <v>MEM-PRO-014-CHL-CUC-3327</v>
          </cell>
        </row>
        <row r="2038">
          <cell r="B2038" t="str">
            <v>MEM-PRO-014-CHL-CUC-3340</v>
          </cell>
        </row>
        <row r="2039">
          <cell r="B2039" t="str">
            <v>MEM-PRO-014-CHL-CUC-3342</v>
          </cell>
        </row>
        <row r="2040">
          <cell r="B2040" t="str">
            <v>MEM-PRO-014-CHL-CUC-3346</v>
          </cell>
        </row>
        <row r="2041">
          <cell r="B2041" t="str">
            <v>MEM-PRO-014-CHL-CUC-4064</v>
          </cell>
        </row>
        <row r="2042">
          <cell r="B2042" t="str">
            <v>MEM-PRO-014-CHL-CUC-4066</v>
          </cell>
        </row>
        <row r="2043">
          <cell r="B2043" t="str">
            <v>MEM-PRO-014-CHL-CUC-4079</v>
          </cell>
        </row>
        <row r="2044">
          <cell r="B2044" t="str">
            <v>MEM-PRO-014-CHL-CUC-4084</v>
          </cell>
        </row>
        <row r="2045">
          <cell r="B2045" t="str">
            <v>MEM-PRO-014-CIP-CAC-2269</v>
          </cell>
        </row>
        <row r="2046">
          <cell r="B2046" t="str">
            <v>MEM-PRO-014-CIP-CAC-2302</v>
          </cell>
        </row>
        <row r="2047">
          <cell r="B2047" t="str">
            <v>MEM-PRO-014-CIP-CAC-2303</v>
          </cell>
        </row>
        <row r="2048">
          <cell r="B2048" t="str">
            <v>MEM-PRO-014-CIP-CAC-2304</v>
          </cell>
        </row>
        <row r="2049">
          <cell r="B2049" t="str">
            <v>MEM-PRO-014-CIP-CAC-2305</v>
          </cell>
        </row>
        <row r="2050">
          <cell r="B2050" t="str">
            <v>MEM-PRO-014-CIP-CAC-2306</v>
          </cell>
        </row>
        <row r="2051">
          <cell r="B2051" t="str">
            <v>MEM-PRO-014-CIP-CAC-2324</v>
          </cell>
        </row>
        <row r="2052">
          <cell r="B2052" t="str">
            <v>MEM-PRO-014-CIP-CAC-2325</v>
          </cell>
        </row>
        <row r="2053">
          <cell r="B2053" t="str">
            <v>MEM-PRO-014-CIP-CAC-2384</v>
          </cell>
        </row>
        <row r="2054">
          <cell r="B2054" t="str">
            <v>MEM-PRO-014-CIP-CAC-3022</v>
          </cell>
        </row>
        <row r="2055">
          <cell r="B2055" t="str">
            <v>MEM-PRO-014-CIP-CAC-3057</v>
          </cell>
        </row>
        <row r="2056">
          <cell r="B2056" t="str">
            <v>MEM-PRO-014-CIP-CAC-3345</v>
          </cell>
        </row>
        <row r="2057">
          <cell r="B2057" t="str">
            <v>MEM-PRO-014-CIP-CAC-4005</v>
          </cell>
        </row>
        <row r="2058">
          <cell r="B2058" t="str">
            <v>MEM-PRO-014-CIP-CAC-4006</v>
          </cell>
        </row>
        <row r="2059">
          <cell r="B2059" t="str">
            <v>MEM-PRO-014-CIP-CAC-4027</v>
          </cell>
        </row>
        <row r="2060">
          <cell r="B2060" t="str">
            <v>MEM-PRO-014-CIP-CAC-4028</v>
          </cell>
        </row>
        <row r="2061">
          <cell r="B2061" t="str">
            <v>MEM-PRO-014-CIP-CAC-4029</v>
          </cell>
        </row>
        <row r="2062">
          <cell r="B2062" t="str">
            <v>MEM-PRO-014-CIP-CAC-4030</v>
          </cell>
        </row>
        <row r="2063">
          <cell r="B2063" t="str">
            <v>MEM-PRO-014-CIP-CAC-4045</v>
          </cell>
        </row>
        <row r="2064">
          <cell r="B2064" t="str">
            <v>MEM-PRO-014-CIP-CAC-4654</v>
          </cell>
        </row>
        <row r="2065">
          <cell r="B2065" t="str">
            <v>MEM-PRO-014-CIP-DAC-4040</v>
          </cell>
        </row>
        <row r="2066">
          <cell r="B2066" t="str">
            <v>MEM-PRO-014-CIP-DAC-4050</v>
          </cell>
        </row>
        <row r="2067">
          <cell r="B2067" t="str">
            <v>MEM-PRO-014-CIP-DAC-4051</v>
          </cell>
        </row>
        <row r="2068">
          <cell r="B2068" t="str">
            <v>MEM-PRO-014-CIP-DAC-4052</v>
          </cell>
        </row>
        <row r="2069">
          <cell r="B2069" t="str">
            <v>MEM-PRO-014-CIP-DAC-4705</v>
          </cell>
        </row>
        <row r="2070">
          <cell r="B2070" t="str">
            <v>MEM-PRO-014-CIP-DAC-5563</v>
          </cell>
        </row>
        <row r="2071">
          <cell r="B2071" t="str">
            <v>MEM-PRO-014-CIP-DAC-9192</v>
          </cell>
        </row>
        <row r="2072">
          <cell r="B2072" t="str">
            <v>MEM-PRO-014-CIP-SAC-3411</v>
          </cell>
        </row>
        <row r="2073">
          <cell r="B2073" t="str">
            <v>MEM-PRO-014-CIP-SAC-3412</v>
          </cell>
        </row>
        <row r="2074">
          <cell r="B2074" t="str">
            <v>MEM-PRO-014-CIP-SAC-3413</v>
          </cell>
        </row>
        <row r="2075">
          <cell r="B2075" t="str">
            <v>MEM-PRO-014-CIP-SAC-3414</v>
          </cell>
        </row>
        <row r="2076">
          <cell r="B2076" t="str">
            <v>MEM-PRO-014-CIP-SAC-4001</v>
          </cell>
        </row>
        <row r="2077">
          <cell r="B2077" t="str">
            <v>MEM-PRO-014-CIP-SAC-4002</v>
          </cell>
        </row>
        <row r="2078">
          <cell r="B2078" t="str">
            <v>MEM-PRO-014-CIP-SAC-4003</v>
          </cell>
        </row>
        <row r="2079">
          <cell r="B2079" t="str">
            <v>MEM-PRO-014-CIP-SAC-4007</v>
          </cell>
        </row>
        <row r="2080">
          <cell r="B2080" t="str">
            <v>MEM-PRO-014-CIP-SAC-4008</v>
          </cell>
        </row>
        <row r="2081">
          <cell r="B2081" t="str">
            <v>MEM-PRO-014-CIP-SAC-4014</v>
          </cell>
        </row>
        <row r="2082">
          <cell r="B2082" t="str">
            <v>MEM-PRO-014-CIP-SAC-4016</v>
          </cell>
        </row>
        <row r="2083">
          <cell r="B2083" t="str">
            <v>MEM-PRO-014-CIP-SAC-4019</v>
          </cell>
        </row>
        <row r="2084">
          <cell r="B2084" t="str">
            <v>MEM-PRO-014-CIP-SAC-4020</v>
          </cell>
        </row>
        <row r="2085">
          <cell r="B2085" t="str">
            <v>MEM-PRO-014-CIP-SAC-4055</v>
          </cell>
        </row>
        <row r="2086">
          <cell r="B2086" t="str">
            <v>MEM-PRO-014-CIP-SAC-4724</v>
          </cell>
        </row>
        <row r="2087">
          <cell r="B2087" t="str">
            <v>MEM-PRO-014-CIP-SAC-4725</v>
          </cell>
        </row>
        <row r="2088">
          <cell r="B2088" t="str">
            <v>MEM-PRO-014-CIP-SAC-4755</v>
          </cell>
        </row>
        <row r="2089">
          <cell r="B2089" t="str">
            <v>MEM-PRO-014-CIP-SAC-9204</v>
          </cell>
        </row>
        <row r="2090">
          <cell r="B2090" t="str">
            <v>MEM-PRO-014-CIP-TAC-4003</v>
          </cell>
        </row>
        <row r="2091">
          <cell r="B2091" t="str">
            <v>MEM-PRO-014-CIP-TAC-4014</v>
          </cell>
        </row>
        <row r="2092">
          <cell r="B2092" t="str">
            <v>MEM-PRO-014-CON-CON-3296</v>
          </cell>
        </row>
        <row r="2093">
          <cell r="B2093" t="str">
            <v>MEM-PRO-014-CON-CON-3297</v>
          </cell>
        </row>
        <row r="2094">
          <cell r="B2094" t="str">
            <v>MEM-PRO-014-CON-CON-3304</v>
          </cell>
        </row>
        <row r="2095">
          <cell r="B2095" t="str">
            <v>MEM-PRO-014-CON-CON-3319</v>
          </cell>
        </row>
        <row r="2096">
          <cell r="B2096" t="str">
            <v>MEM-PRO-014-CON-CON-3320</v>
          </cell>
        </row>
        <row r="2097">
          <cell r="B2097" t="str">
            <v>MEM-PRO-014-CON-CON-3321</v>
          </cell>
        </row>
        <row r="2098">
          <cell r="B2098" t="str">
            <v>MEM-PRO-014-CON-CON-3875</v>
          </cell>
        </row>
        <row r="2099">
          <cell r="B2099" t="str">
            <v>MEM-PRO-014-CON-CON-4085</v>
          </cell>
        </row>
        <row r="2100">
          <cell r="B2100" t="str">
            <v>MEM-PRO-014-CON-CON-4092</v>
          </cell>
        </row>
        <row r="2101">
          <cell r="B2101" t="str">
            <v>MEM-PRO-014-CON-CRE-2183</v>
          </cell>
        </row>
        <row r="2102">
          <cell r="B2102" t="str">
            <v>MEM-PRO-014-CON-CRE-2184</v>
          </cell>
        </row>
        <row r="2103">
          <cell r="B2103" t="str">
            <v>MEM-PRO-014-CON-CRE-3004</v>
          </cell>
        </row>
        <row r="2104">
          <cell r="B2104" t="str">
            <v>MEM-PRO-014-CON-CRE-3333</v>
          </cell>
        </row>
        <row r="2105">
          <cell r="B2105" t="str">
            <v>MEM-PRO-014-CON-CRE-3344</v>
          </cell>
        </row>
        <row r="2106">
          <cell r="B2106" t="str">
            <v>MEM-PRO-014-CON-CRE-3363</v>
          </cell>
        </row>
        <row r="2107">
          <cell r="B2107" t="str">
            <v>MEM-PRO-014-CON-CRE-4060</v>
          </cell>
        </row>
        <row r="2108">
          <cell r="B2108" t="str">
            <v>MEM-PRO-014-CON-CRE-4072</v>
          </cell>
        </row>
        <row r="2109">
          <cell r="B2109" t="str">
            <v>MEM-PRO-014-CON-CRE-4073</v>
          </cell>
        </row>
        <row r="2110">
          <cell r="B2110" t="str">
            <v>MEM-PRO-014-CON-CRE-4074</v>
          </cell>
        </row>
        <row r="2111">
          <cell r="B2111" t="str">
            <v>MEM-PRO-014-CON-CRE-4075</v>
          </cell>
        </row>
        <row r="2112">
          <cell r="B2112" t="str">
            <v>MEM-PRO-014-CON-CRE-4076</v>
          </cell>
        </row>
        <row r="2113">
          <cell r="B2113" t="str">
            <v>MEM-PRO-014-CON-CRE-4095</v>
          </cell>
        </row>
        <row r="2114">
          <cell r="B2114" t="str">
            <v>MEM-PRO-014-CON-CRE-4097</v>
          </cell>
        </row>
        <row r="2115">
          <cell r="B2115" t="str">
            <v>MEM-PRO-014-CON-CRE-4098</v>
          </cell>
        </row>
        <row r="2116">
          <cell r="B2116" t="str">
            <v>MEM-PRO-014-CON-WRE-3237</v>
          </cell>
        </row>
        <row r="2117">
          <cell r="B2117" t="str">
            <v>MEM-PRO-014-CON-WRE-3290</v>
          </cell>
        </row>
        <row r="2118">
          <cell r="B2118" t="str">
            <v>MEM-PRO-014-CON-WRE-3291</v>
          </cell>
        </row>
        <row r="2119">
          <cell r="B2119" t="str">
            <v>MEM-PRO-014-FED-BRN-3850</v>
          </cell>
        </row>
        <row r="2120">
          <cell r="B2120" t="str">
            <v>MEM-PRO-014-FED-BRN-3853</v>
          </cell>
        </row>
        <row r="2121">
          <cell r="B2121" t="str">
            <v>MEM-PRO-014-FED-FED-0018</v>
          </cell>
        </row>
        <row r="2122">
          <cell r="B2122" t="str">
            <v>MEM-PRO-014-FED-FED-2297</v>
          </cell>
        </row>
        <row r="2123">
          <cell r="B2123" t="str">
            <v>MEM-PRO-014-FED-FED-2369</v>
          </cell>
        </row>
        <row r="2124">
          <cell r="B2124" t="str">
            <v>MEM-PRO-014-FED-FED-3800</v>
          </cell>
        </row>
        <row r="2125">
          <cell r="B2125" t="str">
            <v>MEM-PRO-014-FED-FED-3802</v>
          </cell>
        </row>
        <row r="2126">
          <cell r="B2126" t="str">
            <v>MEM-PRO-014-FED-FED-3803</v>
          </cell>
        </row>
        <row r="2127">
          <cell r="B2127" t="str">
            <v>MEM-PRO-014-FED-FED-3804</v>
          </cell>
        </row>
        <row r="2128">
          <cell r="B2128" t="str">
            <v>MEM-PRO-014-FED-FED-3806</v>
          </cell>
        </row>
        <row r="2129">
          <cell r="B2129" t="str">
            <v>MEM-PRO-014-FED-FED-3808</v>
          </cell>
        </row>
        <row r="2130">
          <cell r="B2130" t="str">
            <v>MEM-PRO-014-FED-FED-3820</v>
          </cell>
        </row>
        <row r="2131">
          <cell r="B2131" t="str">
            <v>MEM-PRO-014-FED-FED-3823</v>
          </cell>
        </row>
        <row r="2132">
          <cell r="B2132" t="str">
            <v>MEM-PRO-014-FED-FED-3825</v>
          </cell>
        </row>
        <row r="2133">
          <cell r="B2133" t="str">
            <v>MEM-PRO-014-FED-FED-3827</v>
          </cell>
        </row>
        <row r="2134">
          <cell r="B2134" t="str">
            <v>MEM-PRO-014-FED-FED-3828</v>
          </cell>
        </row>
        <row r="2135">
          <cell r="B2135" t="str">
            <v>MEM-PRO-014-FED-FED-3829</v>
          </cell>
        </row>
        <row r="2136">
          <cell r="B2136" t="str">
            <v>MEM-PRO-014-FED-FED-3831</v>
          </cell>
        </row>
        <row r="2137">
          <cell r="B2137" t="str">
            <v>MEM-PRO-014-FED-FED-3832</v>
          </cell>
        </row>
        <row r="2138">
          <cell r="B2138" t="str">
            <v>MEM-PRO-014-FED-FED-3835</v>
          </cell>
        </row>
        <row r="2139">
          <cell r="B2139" t="str">
            <v>MEM-PRO-014-FED-FED-3836</v>
          </cell>
        </row>
        <row r="2140">
          <cell r="B2140" t="str">
            <v>MEM-PRO-014-FED-FED-3837</v>
          </cell>
        </row>
        <row r="2141">
          <cell r="B2141" t="str">
            <v>MEM-PRO-014-FED-FED-3843</v>
          </cell>
        </row>
        <row r="2142">
          <cell r="B2142" t="str">
            <v>MEM-PRO-014-FED-FED-3844</v>
          </cell>
        </row>
        <row r="2143">
          <cell r="B2143" t="str">
            <v>MEM-PRO-014-FED-FED-3847</v>
          </cell>
        </row>
        <row r="2144">
          <cell r="B2144" t="str">
            <v>MEM-PRO-014-FED-FED-3848</v>
          </cell>
        </row>
        <row r="2145">
          <cell r="B2145" t="str">
            <v>MEM-PRO-014-FED-FED-3863</v>
          </cell>
        </row>
        <row r="2146">
          <cell r="B2146" t="str">
            <v>MEM-PRO-014-FED-FED-3864</v>
          </cell>
        </row>
        <row r="2147">
          <cell r="B2147" t="str">
            <v>MEM-PRO-014-FED-FED-3865</v>
          </cell>
        </row>
        <row r="2148">
          <cell r="B2148" t="str">
            <v>MEM-PRO-014-FED-FED-3866</v>
          </cell>
        </row>
        <row r="2149">
          <cell r="B2149" t="str">
            <v>MEM-PRO-014-FED-FED-3868</v>
          </cell>
        </row>
        <row r="2150">
          <cell r="B2150" t="str">
            <v>MEM-PRO-014-FED-FED-9001</v>
          </cell>
        </row>
        <row r="2151">
          <cell r="B2151" t="str">
            <v>MEM-PRO-014-FED-PIP-9001</v>
          </cell>
        </row>
        <row r="2152">
          <cell r="B2152" t="str">
            <v>MEM-PRO-014-FED-SLT-2201</v>
          </cell>
        </row>
        <row r="2153">
          <cell r="B2153" t="str">
            <v>MEM-PRO-014-FED-SLT-3203</v>
          </cell>
        </row>
        <row r="2154">
          <cell r="B2154" t="str">
            <v>MEM-PRO-014-FED-SLT-3241</v>
          </cell>
        </row>
        <row r="2155">
          <cell r="B2155" t="str">
            <v>MEM-PRO-014-FED-SUS-3807</v>
          </cell>
        </row>
        <row r="2156">
          <cell r="B2156" t="str">
            <v>MEM-PRO-014-FED-SUS-3826</v>
          </cell>
        </row>
        <row r="2157">
          <cell r="B2157" t="str">
            <v>MEM-PRO-014-FED-SUS-3833</v>
          </cell>
        </row>
        <row r="2158">
          <cell r="B2158" t="str">
            <v>MEM-PRO-014-FED-SUS-3840</v>
          </cell>
        </row>
        <row r="2159">
          <cell r="B2159" t="str">
            <v>MEM-PRO-014-FED-SUS-3858</v>
          </cell>
        </row>
        <row r="2160">
          <cell r="B2160" t="str">
            <v>MEM-PRO-014-FED-SUS-4290</v>
          </cell>
        </row>
        <row r="2161">
          <cell r="B2161" t="str">
            <v>MEM-PRO-014-GRD-MFG-3006</v>
          </cell>
        </row>
        <row r="2162">
          <cell r="B2162" t="str">
            <v>MEM-PRO-014-GRD-MFG-3007</v>
          </cell>
        </row>
        <row r="2163">
          <cell r="B2163" t="str">
            <v>MEM-PRO-014-GRD-MFG-3008</v>
          </cell>
        </row>
        <row r="2164">
          <cell r="B2164" t="str">
            <v>MEM-PRO-014-GRD-MFG-3009</v>
          </cell>
        </row>
        <row r="2165">
          <cell r="B2165" t="str">
            <v>MEM-PRO-014-GRD-MFG-3010</v>
          </cell>
        </row>
        <row r="2166">
          <cell r="B2166" t="str">
            <v>MEM-PRO-014-GRD-MFG-3011</v>
          </cell>
        </row>
        <row r="2167">
          <cell r="B2167" t="str">
            <v>MEM-PRO-014-GRD-MFG-3012</v>
          </cell>
        </row>
        <row r="2168">
          <cell r="B2168" t="str">
            <v>MEM-PRO-014-GRD-MFG-3014</v>
          </cell>
        </row>
        <row r="2169">
          <cell r="B2169" t="str">
            <v>MEM-PRO-014-GRD-MFG-3016</v>
          </cell>
        </row>
        <row r="2170">
          <cell r="B2170" t="str">
            <v>MEM-PRO-014-GRD-MFG-3019</v>
          </cell>
        </row>
        <row r="2171">
          <cell r="B2171" t="str">
            <v>MEM-PRO-014-GRD-MFG-3020</v>
          </cell>
        </row>
        <row r="2172">
          <cell r="B2172" t="str">
            <v>MEM-PRO-014-GRD-MFG-3024</v>
          </cell>
        </row>
        <row r="2173">
          <cell r="B2173" t="str">
            <v>MEM-PRO-014-GRD-MFG-3025</v>
          </cell>
        </row>
        <row r="2174">
          <cell r="B2174" t="str">
            <v>MEM-PRO-014-GRD-MFG-3027</v>
          </cell>
        </row>
        <row r="2175">
          <cell r="B2175" t="str">
            <v>MEM-PRO-014-GRD-MFG-3029</v>
          </cell>
        </row>
        <row r="2176">
          <cell r="B2176" t="str">
            <v>MEM-PRO-014-GRD-MFG-3032</v>
          </cell>
        </row>
        <row r="2177">
          <cell r="B2177" t="str">
            <v>MEM-PRO-014-GRD-MFG-3033</v>
          </cell>
        </row>
        <row r="2178">
          <cell r="B2178" t="str">
            <v>MEM-PRO-014-GRD-MFG-3041</v>
          </cell>
        </row>
        <row r="2179">
          <cell r="B2179" t="str">
            <v>MEM-PRO-014-GRD-MFG-3042</v>
          </cell>
        </row>
        <row r="2180">
          <cell r="B2180" t="str">
            <v>MEM-PRO-014-GRD-MFG-3043</v>
          </cell>
        </row>
        <row r="2181">
          <cell r="B2181" t="str">
            <v>MEM-PRO-014-GRD-MFG-3046</v>
          </cell>
        </row>
        <row r="2182">
          <cell r="B2182" t="str">
            <v>MEM-PRO-014-GRD-MFG-3047</v>
          </cell>
        </row>
        <row r="2183">
          <cell r="B2183" t="str">
            <v>MEM-PRO-014-GRD-MFG-3048</v>
          </cell>
        </row>
        <row r="2184">
          <cell r="B2184" t="str">
            <v>MEM-PRO-014-GRD-SUS-3018</v>
          </cell>
        </row>
        <row r="2185">
          <cell r="B2185" t="str">
            <v>MEM-PRO-014-GRD-SUS-3036</v>
          </cell>
        </row>
        <row r="2186">
          <cell r="B2186" t="str">
            <v>MEM-PRO-014-HPF-SDF-3577</v>
          </cell>
        </row>
        <row r="2187">
          <cell r="B2187" t="str">
            <v>MEM-PRO-014-HPF-SDF-3581</v>
          </cell>
        </row>
        <row r="2188">
          <cell r="B2188" t="str">
            <v>MEM-PRO-014-HPF-SDF-3583</v>
          </cell>
        </row>
        <row r="2189">
          <cell r="B2189" t="str">
            <v>MEM-PRO-014-HPF-SDF-3587</v>
          </cell>
        </row>
        <row r="2190">
          <cell r="B2190" t="str">
            <v>MEM-PRO-014-HPF-SDF-3594</v>
          </cell>
        </row>
        <row r="2191">
          <cell r="B2191" t="str">
            <v>MEM-PRO-014-HPF-SDF-3598</v>
          </cell>
        </row>
        <row r="2192">
          <cell r="B2192" t="str">
            <v>MEM-PRO-014-HPF-SDF-9212</v>
          </cell>
        </row>
        <row r="2193">
          <cell r="B2193" t="str">
            <v>MEM-PRO-014-IDN-HYS-3383</v>
          </cell>
        </row>
        <row r="2194">
          <cell r="B2194" t="str">
            <v>MEM-PRO-014-IDN-HYS-3560</v>
          </cell>
        </row>
        <row r="2195">
          <cell r="B2195" t="str">
            <v>MEM-PRO-014-IDN-HYS-3561</v>
          </cell>
        </row>
        <row r="2196">
          <cell r="B2196" t="str">
            <v>MEM-PRO-014-IDN-HYS-3562</v>
          </cell>
        </row>
        <row r="2197">
          <cell r="B2197" t="str">
            <v>MEM-PRO-014-IDN-HYS-3567</v>
          </cell>
        </row>
        <row r="2198">
          <cell r="B2198" t="str">
            <v>MEM-PRO-014-IDN-HYS-3571</v>
          </cell>
        </row>
        <row r="2199">
          <cell r="B2199" t="str">
            <v>MEM-PRO-014-IDN-HYS-3572</v>
          </cell>
        </row>
        <row r="2200">
          <cell r="B2200" t="str">
            <v>MEM-PRO-014-IDN-HYS-5678</v>
          </cell>
        </row>
        <row r="2201">
          <cell r="B2201" t="str">
            <v>MEM-PRO-014-IDN-HYS-5679</v>
          </cell>
        </row>
        <row r="2202">
          <cell r="B2202" t="str">
            <v>MEM-PRO-014-IDN-HYS-5681</v>
          </cell>
        </row>
        <row r="2203">
          <cell r="B2203" t="str">
            <v>MEM-PRO-014-IDN-HYS-8402</v>
          </cell>
        </row>
        <row r="2204">
          <cell r="B2204" t="str">
            <v>MEM-PRO-014-IDN-HYS-8403</v>
          </cell>
        </row>
        <row r="2205">
          <cell r="B2205" t="str">
            <v>MEM-PRO-014-IDN-HYS-8405</v>
          </cell>
        </row>
        <row r="2206">
          <cell r="B2206" t="str">
            <v>MEM-PRO-014-IDN-IDF-3350</v>
          </cell>
        </row>
        <row r="2207">
          <cell r="B2207" t="str">
            <v>MEM-PRO-014-IDN-IDF-3352</v>
          </cell>
        </row>
        <row r="2208">
          <cell r="B2208" t="str">
            <v>MEM-PRO-014-IDN-IDF-3423</v>
          </cell>
        </row>
        <row r="2209">
          <cell r="B2209" t="str">
            <v>MEM-PRO-014-IDN-IDF-3424</v>
          </cell>
        </row>
        <row r="2210">
          <cell r="B2210" t="str">
            <v>MEM-PRO-014-IDN-IDF-3425</v>
          </cell>
        </row>
        <row r="2211">
          <cell r="B2211" t="str">
            <v>MEM-PRO-014-IDN-IDF-4704</v>
          </cell>
        </row>
        <row r="2212">
          <cell r="B2212" t="str">
            <v>MEM-PRO-014-IDN-IDF-4706</v>
          </cell>
        </row>
        <row r="2213">
          <cell r="B2213" t="str">
            <v>MEM-PRO-014-IDN-IDF-4710</v>
          </cell>
        </row>
        <row r="2214">
          <cell r="B2214" t="str">
            <v>MEM-PRO-014-PCP-PCT-3231</v>
          </cell>
        </row>
        <row r="2215">
          <cell r="B2215" t="str">
            <v>MEM-PRO-014-PCP-PHA-3221</v>
          </cell>
        </row>
        <row r="2216">
          <cell r="B2216" t="str">
            <v>MEM-PRO-014-PCP-PHA-3222</v>
          </cell>
        </row>
        <row r="2217">
          <cell r="B2217" t="str">
            <v>MEM-PRO-014-PCP-PHA-3223</v>
          </cell>
        </row>
        <row r="2218">
          <cell r="B2218" t="str">
            <v>MEM-PRO-014-PCP-PHA-3224</v>
          </cell>
        </row>
        <row r="2219">
          <cell r="B2219" t="str">
            <v>MEM-PRO-014-PCP-PHA-3228</v>
          </cell>
        </row>
        <row r="2220">
          <cell r="B2220" t="str">
            <v>MEM-PRO-014-PKG-BLD-3696</v>
          </cell>
        </row>
        <row r="2221">
          <cell r="B2221" t="str">
            <v>MEM-PRO-014-PKG-BLD-3697</v>
          </cell>
        </row>
        <row r="2222">
          <cell r="B2222" t="str">
            <v>MEM-PRO-014-PKG-BLD-3699</v>
          </cell>
        </row>
        <row r="2223">
          <cell r="B2223" t="str">
            <v>MEM-PRO-014-PKG-BLD-3702</v>
          </cell>
        </row>
        <row r="2224">
          <cell r="B2224" t="str">
            <v>MEM-PRO-014-PKG-BLD-3704</v>
          </cell>
        </row>
        <row r="2225">
          <cell r="B2225" t="str">
            <v>MEM-PRO-014-PKG-BLD-3706</v>
          </cell>
        </row>
        <row r="2226">
          <cell r="B2226" t="str">
            <v>MEM-PRO-014-PKG-BLD-3710</v>
          </cell>
        </row>
        <row r="2227">
          <cell r="B2227" t="str">
            <v>MEM-PRO-014-PKG-BLD-3712</v>
          </cell>
        </row>
        <row r="2228">
          <cell r="B2228" t="str">
            <v>MEM-PRO-014-PKG-BLD-3746</v>
          </cell>
        </row>
        <row r="2229">
          <cell r="B2229" t="str">
            <v>MEM-PRO-014-PKG-BLD-3747</v>
          </cell>
        </row>
        <row r="2230">
          <cell r="B2230" t="str">
            <v>MEM-PRO-014-PKG-BLD-3749</v>
          </cell>
        </row>
        <row r="2231">
          <cell r="B2231" t="str">
            <v>MEM-PRO-014-PKG-BLD-3756</v>
          </cell>
        </row>
        <row r="2232">
          <cell r="B2232" t="str">
            <v>MEM-PRO-014-PKG-BLD-3767</v>
          </cell>
        </row>
        <row r="2233">
          <cell r="B2233" t="str">
            <v>MEM-PRO-014-PKG-BLD-3775</v>
          </cell>
        </row>
        <row r="2234">
          <cell r="B2234" t="str">
            <v>MEM-PRO-014-PKG-BLD-3777</v>
          </cell>
        </row>
        <row r="2235">
          <cell r="B2235" t="str">
            <v>MEM-PRO-014-PKG-BLD-3778</v>
          </cell>
        </row>
        <row r="2236">
          <cell r="B2236" t="str">
            <v>MEM-PRO-014-PKG-BLD-3779</v>
          </cell>
        </row>
        <row r="2237">
          <cell r="B2237" t="str">
            <v>MEM-PRO-014-PKG-PAK-1159</v>
          </cell>
        </row>
        <row r="2238">
          <cell r="B2238" t="str">
            <v>MEM-PRO-014-PKG-PAK-3720</v>
          </cell>
        </row>
        <row r="2239">
          <cell r="B2239" t="str">
            <v>MEM-PRO-014-PKG-PAK-4180</v>
          </cell>
        </row>
        <row r="2240">
          <cell r="B2240" t="str">
            <v>MEM-PRO-014-PKG-PAK-4900</v>
          </cell>
        </row>
        <row r="2241">
          <cell r="B2241" t="str">
            <v>MEM-PRO-014-PKG-PAK-4902</v>
          </cell>
        </row>
        <row r="2242">
          <cell r="B2242" t="str">
            <v>MEM-PRO-014-PKG-PAK-4903</v>
          </cell>
        </row>
        <row r="2243">
          <cell r="B2243" t="str">
            <v>MEM-PRO-014-PKG-PAK-4905</v>
          </cell>
        </row>
        <row r="2244">
          <cell r="B2244" t="str">
            <v>MEM-PRO-014-PKG-PAK-4906</v>
          </cell>
        </row>
        <row r="2245">
          <cell r="B2245" t="str">
            <v>MEM-PRO-014-PKG-PAK-4907</v>
          </cell>
        </row>
        <row r="2246">
          <cell r="B2246" t="str">
            <v>MEM-PRO-014-PKG-PAK-4908</v>
          </cell>
        </row>
        <row r="2247">
          <cell r="B2247" t="str">
            <v>MEM-PRO-014-PKG-PAK-4909</v>
          </cell>
        </row>
        <row r="2248">
          <cell r="B2248" t="str">
            <v>MEM-PRO-014-PKG-PAK-4910</v>
          </cell>
        </row>
        <row r="2249">
          <cell r="B2249" t="str">
            <v>MEM-PRO-014-PKG-PAK-4911</v>
          </cell>
        </row>
        <row r="2250">
          <cell r="B2250" t="str">
            <v>MEM-PRO-014-PKG-PAK-4920</v>
          </cell>
        </row>
        <row r="2251">
          <cell r="B2251" t="str">
            <v>MEM-PRO-014-PKG-PAK-4921</v>
          </cell>
        </row>
        <row r="2252">
          <cell r="B2252" t="str">
            <v>MEM-PRO-014-PKG-PAK-5376</v>
          </cell>
        </row>
        <row r="2253">
          <cell r="B2253" t="str">
            <v>MEM-PRO-014-PKG-PAL-0344</v>
          </cell>
        </row>
        <row r="2254">
          <cell r="B2254" t="str">
            <v>MEM-PRO-014-PKG-PAL-4922</v>
          </cell>
        </row>
        <row r="2255">
          <cell r="B2255" t="str">
            <v>MEM-PRO-014-PKG-PAL-4935</v>
          </cell>
        </row>
        <row r="2256">
          <cell r="B2256" t="str">
            <v>MEM-PRO-014-PKG-PAL-4936</v>
          </cell>
        </row>
        <row r="2257">
          <cell r="B2257" t="str">
            <v>MEM-PRO-014-PKG-PAL-4937</v>
          </cell>
        </row>
        <row r="2258">
          <cell r="B2258" t="str">
            <v>MEM-PRO-014-PKG-PAL-4938</v>
          </cell>
        </row>
        <row r="2259">
          <cell r="B2259" t="str">
            <v>MEM-PRO-014-PKG-PAL-4939</v>
          </cell>
        </row>
        <row r="2260">
          <cell r="B2260" t="str">
            <v>MEM-PRO-014-PKG-PAL-4940</v>
          </cell>
        </row>
        <row r="2261">
          <cell r="B2261" t="str">
            <v>MEM-PRO-014-PKG-PAL-4941</v>
          </cell>
        </row>
        <row r="2262">
          <cell r="B2262" t="str">
            <v>MEM-PRO-014-PKG-PAL-4942</v>
          </cell>
        </row>
        <row r="2263">
          <cell r="B2263" t="str">
            <v>MEM-PRO-014-PKG-PAL-4943</v>
          </cell>
        </row>
        <row r="2264">
          <cell r="B2264" t="str">
            <v>MEM-PRO-014-PKG-PAL-4944</v>
          </cell>
        </row>
        <row r="2265">
          <cell r="B2265" t="str">
            <v>MEM-PRO-014-PKG-PAL-4945</v>
          </cell>
        </row>
        <row r="2266">
          <cell r="B2266" t="str">
            <v>MEM-PRO-014-PKG-PAL-4946</v>
          </cell>
        </row>
        <row r="2267">
          <cell r="B2267" t="str">
            <v>MEM-PRO-014-PKG-PAL-4947</v>
          </cell>
        </row>
        <row r="2268">
          <cell r="B2268" t="str">
            <v>MEM-PRO-014-PKG-PAL-4948</v>
          </cell>
        </row>
        <row r="2269">
          <cell r="B2269" t="str">
            <v>MEM-PRO-014-PKG-PAL-4950</v>
          </cell>
        </row>
        <row r="2270">
          <cell r="B2270" t="str">
            <v>MEM-PRO-014-PKG-PAL-4951</v>
          </cell>
        </row>
        <row r="2271">
          <cell r="B2271" t="str">
            <v>MEM-PRO-014-PKG-PAL-4952</v>
          </cell>
        </row>
        <row r="2272">
          <cell r="B2272" t="str">
            <v>MEM-PRO-014-PKG-PAL-4953</v>
          </cell>
        </row>
        <row r="2273">
          <cell r="B2273" t="str">
            <v>MEM-PRO-014-PKG-PAL-4954</v>
          </cell>
        </row>
        <row r="2274">
          <cell r="B2274" t="str">
            <v>MEM-PRO-014-PKG-PAL-4955</v>
          </cell>
        </row>
        <row r="2275">
          <cell r="B2275" t="str">
            <v>MEM-PRO-014-PKG-PAL-4956</v>
          </cell>
        </row>
        <row r="2276">
          <cell r="B2276" t="str">
            <v>MEM-PRO-014-PKG-PAL-4957</v>
          </cell>
        </row>
        <row r="2277">
          <cell r="B2277" t="str">
            <v>MEM-PRO-014-PKG-PAL-4958</v>
          </cell>
        </row>
        <row r="2278">
          <cell r="B2278" t="str">
            <v>MEM-PRO-014-PKG-PRC-4913</v>
          </cell>
        </row>
        <row r="2279">
          <cell r="B2279" t="str">
            <v>MEM-PRO-014-PKG-PRC-4918</v>
          </cell>
        </row>
        <row r="2280">
          <cell r="B2280" t="str">
            <v>MEM-PRO-014-SPR-BRN-3754</v>
          </cell>
        </row>
        <row r="2281">
          <cell r="B2281" t="str">
            <v>MEM-PRO-014-SPR-DRY-3608</v>
          </cell>
        </row>
        <row r="2282">
          <cell r="B2282" t="str">
            <v>MEM-PRO-014-SPR-DRY-3610</v>
          </cell>
        </row>
        <row r="2283">
          <cell r="B2283" t="str">
            <v>MEM-PRO-014-SPR-DRY-3617</v>
          </cell>
        </row>
        <row r="2284">
          <cell r="B2284" t="str">
            <v>MEM-PRO-014-SPR-DRY-3618</v>
          </cell>
        </row>
        <row r="2285">
          <cell r="B2285" t="str">
            <v>MEM-PRO-014-SPR-DRY-3619</v>
          </cell>
        </row>
        <row r="2286">
          <cell r="B2286" t="str">
            <v>MEM-PRO-014-SPR-DRY-3627</v>
          </cell>
        </row>
        <row r="2287">
          <cell r="B2287" t="str">
            <v>MEM-PRO-014-SPR-DRY-3628</v>
          </cell>
        </row>
        <row r="2288">
          <cell r="B2288" t="str">
            <v>MEM-PRO-014-SPR-DRY-3634</v>
          </cell>
        </row>
        <row r="2289">
          <cell r="B2289" t="str">
            <v>MEM-PRO-014-SPR-DRY-3635</v>
          </cell>
        </row>
        <row r="2290">
          <cell r="B2290" t="str">
            <v>MEM-PRO-014-SPR-DRY-3636</v>
          </cell>
        </row>
        <row r="2291">
          <cell r="B2291" t="str">
            <v>MEM-PRO-014-SPR-DRY-3642</v>
          </cell>
        </row>
        <row r="2292">
          <cell r="B2292" t="str">
            <v>MEM-PRO-014-SPR-DRY-3643</v>
          </cell>
        </row>
        <row r="2293">
          <cell r="B2293" t="str">
            <v>MEM-PRO-014-SPR-DRY-3647</v>
          </cell>
        </row>
        <row r="2294">
          <cell r="B2294" t="str">
            <v>MEM-PRO-014-SPR-DRY-3662</v>
          </cell>
        </row>
        <row r="2295">
          <cell r="B2295" t="str">
            <v>MEM-PRO-014-SPR-DRY-3685</v>
          </cell>
        </row>
        <row r="2296">
          <cell r="B2296" t="str">
            <v>MEM-PRO-014-SPR-DRY-3686</v>
          </cell>
        </row>
        <row r="2297">
          <cell r="B2297" t="str">
            <v>MEM-PRO-014-SPR-DRY-3687</v>
          </cell>
        </row>
        <row r="2298">
          <cell r="B2298" t="str">
            <v>MEM-PRO-014-SPR-DRY-3688</v>
          </cell>
        </row>
        <row r="2299">
          <cell r="B2299" t="str">
            <v>MEM-PRO-014-SPR-DRY-3689</v>
          </cell>
        </row>
        <row r="2300">
          <cell r="B2300" t="str">
            <v>MEM-PRO-014-SPR-DRY-3690</v>
          </cell>
        </row>
        <row r="2301">
          <cell r="B2301" t="str">
            <v>MEM-PRO-014-SPR-DRY-3691</v>
          </cell>
        </row>
        <row r="2302">
          <cell r="B2302" t="str">
            <v>MEM-PRO-014-SPR-DRY-3692</v>
          </cell>
        </row>
        <row r="2303">
          <cell r="B2303" t="str">
            <v>MEM-PRO-014-SPR-DRY-3761</v>
          </cell>
        </row>
        <row r="2304">
          <cell r="B2304" t="str">
            <v>MEM-PRO-014-SPR-DRY-3820</v>
          </cell>
        </row>
        <row r="2305">
          <cell r="B2305" t="str">
            <v>MEM-PRO-014-SPR-DRY-382010</v>
          </cell>
        </row>
        <row r="2306">
          <cell r="B2306" t="str">
            <v>MEM-PRO-014-SPR-PRC-3644</v>
          </cell>
        </row>
        <row r="2307">
          <cell r="B2307" t="str">
            <v>MEM-PRO-014-SPR-PRC-3646</v>
          </cell>
        </row>
        <row r="2308">
          <cell r="B2308" t="str">
            <v>MEM-PRO-014-SPR-PRC-3648</v>
          </cell>
        </row>
        <row r="2309">
          <cell r="B2309" t="str">
            <v>MEM-PRO-014-SPR-PRC-3649</v>
          </cell>
        </row>
        <row r="2310">
          <cell r="B2310" t="str">
            <v>MEM-PRO-014-SPR-PRC-3650</v>
          </cell>
        </row>
        <row r="2311">
          <cell r="B2311" t="str">
            <v>MEM-PRO-014-SPR-PRC-3651</v>
          </cell>
        </row>
        <row r="2312">
          <cell r="B2312" t="str">
            <v>MEM-PRO-014-SPR-PRC-3655</v>
          </cell>
        </row>
        <row r="2313">
          <cell r="B2313" t="str">
            <v>MEM-PRO-014-SPR-PRC-3700</v>
          </cell>
        </row>
        <row r="2314">
          <cell r="B2314" t="str">
            <v>MEM-PRO-014-SPR-PRC-3705</v>
          </cell>
        </row>
        <row r="2315">
          <cell r="B2315" t="str">
            <v>MEM-PRO-014-SPR-PRC-4070</v>
          </cell>
        </row>
        <row r="2316">
          <cell r="B2316" t="str">
            <v>MEM-PRO-014-SPR-PRC-4913</v>
          </cell>
        </row>
        <row r="2317">
          <cell r="B2317" t="str">
            <v>MEM-PRO-014-SPR-PRC-4918</v>
          </cell>
        </row>
        <row r="2318">
          <cell r="B2318" t="str">
            <v>MEM-PRO-014-SPR-PRC-5200</v>
          </cell>
        </row>
        <row r="2319">
          <cell r="B2319" t="str">
            <v>MEM-PRO-014-SPR-PRC-5201</v>
          </cell>
        </row>
        <row r="2320">
          <cell r="B2320" t="str">
            <v>MEM-PRO-014-SPR-PRC-5203</v>
          </cell>
        </row>
        <row r="2321">
          <cell r="B2321" t="str">
            <v>MEM-PRO-014-SPR-PRC-5205</v>
          </cell>
        </row>
        <row r="2322">
          <cell r="B2322" t="str">
            <v>MEM-PRO-014-SPR-PRC-5212</v>
          </cell>
        </row>
        <row r="2323">
          <cell r="B2323" t="str">
            <v>MEM-PRO-014-SPR-PRC-5216</v>
          </cell>
        </row>
        <row r="2324">
          <cell r="B2324" t="str">
            <v>MEM-PRO-014-SPR-PRC-5221</v>
          </cell>
        </row>
        <row r="2325">
          <cell r="B2325" t="str">
            <v>MEM-PRO-014-SPR-SUS-3680</v>
          </cell>
        </row>
        <row r="2326">
          <cell r="B2326" t="str">
            <v>MEM-PRO-014-SPR-SUS-9200</v>
          </cell>
        </row>
        <row r="2327">
          <cell r="B2327" t="str">
            <v>MEM-PRO-014-SPR-SUS-9260</v>
          </cell>
        </row>
        <row r="2328">
          <cell r="B2328" t="str">
            <v>MEM-PRO-014-SPR-SUS-9262</v>
          </cell>
        </row>
        <row r="2329">
          <cell r="B2329" t="str">
            <v>MEM-PRO-014-SPR-SUS-9267</v>
          </cell>
        </row>
        <row r="2330">
          <cell r="B2330" t="str">
            <v>MEM-PRO-014-SPR-SUS-9272</v>
          </cell>
        </row>
        <row r="2331">
          <cell r="B2331" t="str">
            <v>MEM-PRO-014-STS-ALK-5101</v>
          </cell>
        </row>
        <row r="2332">
          <cell r="B2332" t="str">
            <v>MEM-PRO-014-STS-ALK-5103</v>
          </cell>
        </row>
        <row r="2333">
          <cell r="B2333" t="str">
            <v>MEM-PRO-014-STS-ALK-5108</v>
          </cell>
        </row>
        <row r="2334">
          <cell r="B2334" t="str">
            <v>MEM-PRO-014-STS-ALK-5110</v>
          </cell>
        </row>
        <row r="2335">
          <cell r="B2335" t="str">
            <v>MEM-PRO-014-STS-ALK-5113</v>
          </cell>
        </row>
        <row r="2336">
          <cell r="B2336" t="str">
            <v>MEM-PRO-014-STS-ALK-6401</v>
          </cell>
        </row>
        <row r="2337">
          <cell r="B2337" t="str">
            <v>MEM-PRO-014-STS-SUS-6670</v>
          </cell>
        </row>
        <row r="2338">
          <cell r="B2338" t="str">
            <v>MEM-PRO-014-UTL-CHS-4151</v>
          </cell>
        </row>
        <row r="2339">
          <cell r="B2339" t="str">
            <v>MEM-PRO-014-UTL-CHS-4152</v>
          </cell>
        </row>
        <row r="2340">
          <cell r="B2340" t="str">
            <v>MEM-PRO-014-UTL-CHS-4154</v>
          </cell>
        </row>
        <row r="2341">
          <cell r="B2341" t="str">
            <v>MEM-PRO-014-UTL-CHS-4159</v>
          </cell>
        </row>
        <row r="2342">
          <cell r="B2342" t="str">
            <v>MEM-PRO-014-UTL-CHS-4160</v>
          </cell>
        </row>
        <row r="2343">
          <cell r="B2343" t="str">
            <v>MEM-PRO-014-UTL-CHS-4161</v>
          </cell>
        </row>
        <row r="2344">
          <cell r="B2344" t="str">
            <v>MEM-PRO-014-UTL-CHS-4162</v>
          </cell>
        </row>
        <row r="2345">
          <cell r="B2345" t="str">
            <v>MEM-PRO-014-UTL-CHS-9150</v>
          </cell>
        </row>
        <row r="2346">
          <cell r="B2346" t="str">
            <v>MEM-PRO-014-UTL-CHS-9151</v>
          </cell>
        </row>
        <row r="2347">
          <cell r="B2347" t="str">
            <v>MEM-PRO-014-UTL-CHS-9159</v>
          </cell>
        </row>
        <row r="2348">
          <cell r="B2348" t="str">
            <v>MEM-PRO-014-UTL-CSY-2283</v>
          </cell>
        </row>
        <row r="2349">
          <cell r="B2349" t="str">
            <v>MEM-PRO-014-UTL-CSY-2740</v>
          </cell>
        </row>
        <row r="2350">
          <cell r="B2350" t="str">
            <v>MEM-PRO-014-UTL-CSY-3244</v>
          </cell>
        </row>
        <row r="2351">
          <cell r="B2351" t="str">
            <v>MEM-PRO-014-UTL-CSY-3245</v>
          </cell>
        </row>
        <row r="2352">
          <cell r="B2352" t="str">
            <v>MEM-PRO-014-UTL-CSY-3381</v>
          </cell>
        </row>
        <row r="2353">
          <cell r="B2353" t="str">
            <v>MEM-PRO-014-UTL-CSY-3387</v>
          </cell>
        </row>
        <row r="2354">
          <cell r="B2354" t="str">
            <v>MEM-PRO-014-UTL-CSY-3388</v>
          </cell>
        </row>
        <row r="2355">
          <cell r="B2355" t="str">
            <v>MEM-PRO-014-UTL-CSY-3403</v>
          </cell>
        </row>
        <row r="2356">
          <cell r="B2356" t="str">
            <v>MEM-PRO-014-UTL-CSY-3404</v>
          </cell>
        </row>
        <row r="2357">
          <cell r="B2357" t="str">
            <v>MEM-PRO-014-UTL-CSY-3486</v>
          </cell>
        </row>
        <row r="2358">
          <cell r="B2358" t="str">
            <v>MEM-PRO-014-UTL-CSY-3487</v>
          </cell>
        </row>
        <row r="2359">
          <cell r="B2359" t="str">
            <v>MEM-PRO-014-UTL-CSY-3489</v>
          </cell>
        </row>
        <row r="2360">
          <cell r="B2360" t="str">
            <v>MEM-PRO-014-UTL-CSY-3490</v>
          </cell>
        </row>
        <row r="2361">
          <cell r="B2361" t="str">
            <v>MEM-PRO-014-UTL-CSY-3491</v>
          </cell>
        </row>
        <row r="2362">
          <cell r="B2362" t="str">
            <v>MEM-PRO-014-UTL-CSY-3497</v>
          </cell>
        </row>
        <row r="2363">
          <cell r="B2363" t="str">
            <v>MEM-PRO-014-UTL-CSY-3498</v>
          </cell>
        </row>
        <row r="2364">
          <cell r="B2364" t="str">
            <v>MEM-PRO-014-UTL-CSY-3499</v>
          </cell>
        </row>
        <row r="2365">
          <cell r="B2365" t="str">
            <v>MEM-PRO-014-UTL-CSY-3532</v>
          </cell>
        </row>
        <row r="2366">
          <cell r="B2366" t="str">
            <v>MEM-PRO-014-UTL-CSY-3540</v>
          </cell>
        </row>
        <row r="2367">
          <cell r="B2367" t="str">
            <v>MEM-PRO-014-UTL-CSY-3541</v>
          </cell>
        </row>
        <row r="2368">
          <cell r="B2368" t="str">
            <v>MEM-PRO-014-UTL-CSY-3542</v>
          </cell>
        </row>
        <row r="2369">
          <cell r="B2369" t="str">
            <v>MEM-PRO-014-UTL-CSY-3544</v>
          </cell>
        </row>
        <row r="2370">
          <cell r="B2370" t="str">
            <v>MEM-PRO-014-UTL-CSY-3545</v>
          </cell>
        </row>
        <row r="2371">
          <cell r="B2371" t="str">
            <v>MEM-PRO-014-UTL-CSY-3555</v>
          </cell>
        </row>
        <row r="2372">
          <cell r="B2372" t="str">
            <v>MEM-PRO-014-UTL-CSY-3582</v>
          </cell>
        </row>
        <row r="2373">
          <cell r="B2373" t="str">
            <v>MEM-PRO-014-UTL-CSY-3906</v>
          </cell>
        </row>
        <row r="2374">
          <cell r="B2374" t="str">
            <v>MEM-PRO-014-UTL-CSY-4316</v>
          </cell>
        </row>
        <row r="2375">
          <cell r="B2375" t="str">
            <v>MEM-PRO-014-UTL-CSY-4711</v>
          </cell>
        </row>
        <row r="2376">
          <cell r="B2376" t="str">
            <v>MEM-PRO-014-UTL-CSY-4712</v>
          </cell>
        </row>
        <row r="2377">
          <cell r="B2377" t="str">
            <v>MEM-PRO-014-UTL-CSY-4714</v>
          </cell>
        </row>
        <row r="2378">
          <cell r="B2378" t="str">
            <v>MEM-PRO-014-UTL-CSY-4747</v>
          </cell>
        </row>
        <row r="2379">
          <cell r="B2379" t="str">
            <v>MEM-PRO-014-UTL-CSY-5504</v>
          </cell>
        </row>
        <row r="2380">
          <cell r="B2380" t="str">
            <v>MEM-PRO-014-UTL-CSY-5506</v>
          </cell>
        </row>
        <row r="2381">
          <cell r="B2381" t="str">
            <v>MEM-PRO-014-UTL-CSY-5507</v>
          </cell>
        </row>
        <row r="2382">
          <cell r="B2382" t="str">
            <v>MEM-PRO-014-UTL-CSY-5518</v>
          </cell>
        </row>
        <row r="2383">
          <cell r="B2383" t="str">
            <v>MEM-PRO-014-UTL-CSY-5519</v>
          </cell>
        </row>
        <row r="2384">
          <cell r="B2384" t="str">
            <v>MEM-PRO-014-UTL-CSY-5520</v>
          </cell>
        </row>
        <row r="2385">
          <cell r="B2385" t="str">
            <v>MEM-PRO-014-UTL-CSY-5545</v>
          </cell>
        </row>
        <row r="2386">
          <cell r="B2386" t="str">
            <v>MEM-PRO-014-UTL-CSY-5546</v>
          </cell>
        </row>
        <row r="2387">
          <cell r="B2387" t="str">
            <v>MEM-PRO-014-UTL-CSY-5800</v>
          </cell>
        </row>
        <row r="2388">
          <cell r="B2388" t="str">
            <v>MEM-PRO-014-UTL-CSY-5801</v>
          </cell>
        </row>
        <row r="2389">
          <cell r="B2389" t="str">
            <v>MEM-PRO-014-UTL-CSY-9174</v>
          </cell>
        </row>
        <row r="2390">
          <cell r="B2390" t="str">
            <v>MEM-PRO-014-UTL-CSY-9177</v>
          </cell>
        </row>
        <row r="2391">
          <cell r="B2391" t="str">
            <v>MEM-PRO-014-UTL-CWS-0001</v>
          </cell>
        </row>
        <row r="2392">
          <cell r="B2392" t="str">
            <v>MEM-PRO-014-UTL-CWS-4101</v>
          </cell>
        </row>
        <row r="2393">
          <cell r="B2393" t="str">
            <v>MEM-PRO-014-UTL-CWS-4104</v>
          </cell>
        </row>
        <row r="2394">
          <cell r="B2394" t="str">
            <v>MEM-PRO-014-UTL-CWS-4111</v>
          </cell>
        </row>
        <row r="2395">
          <cell r="B2395" t="str">
            <v>MEM-PRO-014-UTL-CWS-4113</v>
          </cell>
        </row>
        <row r="2396">
          <cell r="B2396" t="str">
            <v>MEM-PRO-014-UTL-CWS-4114</v>
          </cell>
        </row>
        <row r="2397">
          <cell r="B2397" t="str">
            <v>MEM-PRO-014-UTL-CWS-4115</v>
          </cell>
        </row>
        <row r="2398">
          <cell r="B2398" t="str">
            <v>MEM-PRO-014-UTL-CWS-4116</v>
          </cell>
        </row>
        <row r="2399">
          <cell r="B2399" t="str">
            <v>MEM-PRO-014-UTL-CWS-4117</v>
          </cell>
        </row>
        <row r="2400">
          <cell r="B2400" t="str">
            <v>MEM-PRO-014-UTL-CWS-4120</v>
          </cell>
        </row>
        <row r="2401">
          <cell r="B2401" t="str">
            <v>MEM-PRO-014-UTL-CWS-5708</v>
          </cell>
        </row>
        <row r="2402">
          <cell r="B2402" t="str">
            <v>MEM-PRO-014-UTL-HRC-4080</v>
          </cell>
        </row>
        <row r="2403">
          <cell r="B2403" t="str">
            <v>MEM-PRO-014-UTL-HRC-4081</v>
          </cell>
        </row>
        <row r="2404">
          <cell r="B2404" t="str">
            <v>MEM-PRO-014-UTL-HRC-4082</v>
          </cell>
        </row>
        <row r="2405">
          <cell r="B2405" t="str">
            <v>MEM-PRO-014-UTL-HRC-4083</v>
          </cell>
        </row>
        <row r="2406">
          <cell r="B2406" t="str">
            <v>MEM-PRO-014-UTL-HRC-4450</v>
          </cell>
        </row>
        <row r="2407">
          <cell r="B2407" t="str">
            <v>MEM-PRO-015-UTL-HRC-4461</v>
          </cell>
        </row>
        <row r="2408">
          <cell r="B2408" t="str">
            <v>MEM-PRO-014-UTL-HRC-4453</v>
          </cell>
        </row>
        <row r="2409">
          <cell r="B2409" t="str">
            <v>MEM-PRO-014-UTL-HRC-4454</v>
          </cell>
        </row>
        <row r="2410">
          <cell r="B2410" t="str">
            <v>MEM-PRO-015-UTL-HRC-4460</v>
          </cell>
        </row>
        <row r="2411">
          <cell r="B2411" t="str">
            <v>MEM-PRO-014-UTL-HRC-4461</v>
          </cell>
        </row>
        <row r="2412">
          <cell r="B2412" t="str">
            <v>MEM-PRO-014-UTL-HRC-4462</v>
          </cell>
        </row>
        <row r="2413">
          <cell r="B2413" t="str">
            <v>MEM-PRO-014-UTL-HRC-9208</v>
          </cell>
        </row>
        <row r="2414">
          <cell r="B2414" t="str">
            <v>MEM-PRO-014-UTL-IAS-3780</v>
          </cell>
        </row>
        <row r="2415">
          <cell r="B2415" t="str">
            <v>MEM-PRO-014-UTL-IAS-4120</v>
          </cell>
        </row>
        <row r="2416">
          <cell r="B2416" t="str">
            <v>MEM-PRO-014-UTL-IAS-4126</v>
          </cell>
        </row>
        <row r="2417">
          <cell r="B2417" t="str">
            <v>MEM-PRO-014-UTL-IAS-4127</v>
          </cell>
        </row>
        <row r="2418">
          <cell r="B2418" t="str">
            <v>MEM-PRO-014-UTL-IAS-4130</v>
          </cell>
        </row>
        <row r="2419">
          <cell r="B2419" t="str">
            <v>MEM-PRO-014-UTL-IAS-4136</v>
          </cell>
        </row>
        <row r="2420">
          <cell r="B2420" t="str">
            <v>MEM-PRO-014-UTL-MOA-1099</v>
          </cell>
        </row>
        <row r="2421">
          <cell r="B2421" t="str">
            <v>MEM-PRO-014-UTL-NPW-4217</v>
          </cell>
        </row>
        <row r="2422">
          <cell r="B2422" t="str">
            <v>MEM-PRO-014-UTL-NPW-4219</v>
          </cell>
        </row>
        <row r="2423">
          <cell r="B2423" t="str">
            <v>MEM-PRO-014-UTL-NPW-4220</v>
          </cell>
        </row>
        <row r="2424">
          <cell r="B2424" t="str">
            <v>MEM-PRO-014-UTL-NPW-4221</v>
          </cell>
        </row>
        <row r="2425">
          <cell r="B2425" t="str">
            <v>MEM-PRO-014-UTL-NPW-4222</v>
          </cell>
        </row>
        <row r="2426">
          <cell r="B2426" t="str">
            <v>MEM-PRO-014-UTL-NPW-4253</v>
          </cell>
        </row>
        <row r="2427">
          <cell r="B2427" t="str">
            <v>MEM-PRO-014-UTL-PPA-4767</v>
          </cell>
        </row>
        <row r="2428">
          <cell r="B2428" t="str">
            <v>MEM-PRO-014-UTL-PRW-4201</v>
          </cell>
        </row>
        <row r="2429">
          <cell r="B2429" t="str">
            <v>MEM-PRO-014-UTL-PRW-4203</v>
          </cell>
        </row>
        <row r="2430">
          <cell r="B2430" t="str">
            <v>MEM-PRO-014-UTL-PRW-4204</v>
          </cell>
        </row>
        <row r="2431">
          <cell r="B2431" t="str">
            <v>MEM-PRO-014-UTL-PRW-4208</v>
          </cell>
        </row>
        <row r="2432">
          <cell r="B2432" t="str">
            <v>MEM-PRO-014-UTL-PRW-4209</v>
          </cell>
        </row>
        <row r="2433">
          <cell r="B2433" t="str">
            <v>MEM-PRO-014-UTL-PRW-4211</v>
          </cell>
        </row>
        <row r="2434">
          <cell r="B2434" t="str">
            <v>MEM-PRO-014-UTL-PRW-4214</v>
          </cell>
        </row>
        <row r="2435">
          <cell r="B2435" t="str">
            <v>MEM-PRO-014-UTL-PRW-4215</v>
          </cell>
        </row>
        <row r="2436">
          <cell r="B2436" t="str">
            <v>MEM-PRO-014-UTL-PRW-4216</v>
          </cell>
        </row>
        <row r="2437">
          <cell r="B2437" t="str">
            <v>MEM-PRO-014-UTL-PWS-4250</v>
          </cell>
        </row>
        <row r="2438">
          <cell r="B2438" t="str">
            <v>MEM-PRO-014-UTL-PWS-4254</v>
          </cell>
        </row>
        <row r="2439">
          <cell r="B2439" t="str">
            <v>MEM-PRO-014-UTL-PWS-5138</v>
          </cell>
        </row>
        <row r="2440">
          <cell r="B2440" t="str">
            <v>MEM-PRO-014-UTL-STM-4289</v>
          </cell>
        </row>
        <row r="2441">
          <cell r="B2441" t="str">
            <v>MEM-PRO-014-UTL-SUS-3732</v>
          </cell>
        </row>
        <row r="2442">
          <cell r="B2442" t="str">
            <v>MEM-PRO-014-UTL-SUS-5589</v>
          </cell>
        </row>
        <row r="2443">
          <cell r="B2443" t="str">
            <v>MEM-PRO-014-UTL-SUS-9200</v>
          </cell>
        </row>
        <row r="2444">
          <cell r="B2444" t="str">
            <v>MEM-PRO-014-UTL-VAC-1000</v>
          </cell>
        </row>
        <row r="2445">
          <cell r="B2445" t="str">
            <v>MEM-PRO-014-UTL-VAC-1006</v>
          </cell>
        </row>
        <row r="2446">
          <cell r="B2446" t="str">
            <v>MEM-PRO-014-UTL-VAC-1007</v>
          </cell>
        </row>
        <row r="2447">
          <cell r="B2447" t="str">
            <v>MEM-PRO-014-UTL-VAC-1008</v>
          </cell>
        </row>
        <row r="2448">
          <cell r="B2448" t="str">
            <v>MEM-PRO-014-UTL-VAC-1009</v>
          </cell>
        </row>
        <row r="2449">
          <cell r="B2449" t="str">
            <v>MEM-PRO-014-WEI-WIS-3034</v>
          </cell>
        </row>
        <row r="2450">
          <cell r="B2450" t="str">
            <v>MEM-PRO-014-WEI-WIS-3037</v>
          </cell>
        </row>
        <row r="2451">
          <cell r="B2451" t="str">
            <v>MEM-PRO-014-WEI-WIS-3038</v>
          </cell>
        </row>
        <row r="2452">
          <cell r="B2452" t="str">
            <v>MEM-PRO-014-WEI-WIS-3039</v>
          </cell>
        </row>
        <row r="2453">
          <cell r="B2453" t="str">
            <v>MEM-PRO-014-WEI-WIS-3040</v>
          </cell>
        </row>
        <row r="2454">
          <cell r="B2454" t="str">
            <v>MEM-PRO-014-WEI-WIS-3050</v>
          </cell>
        </row>
        <row r="2455">
          <cell r="B2455" t="str">
            <v>MEM-PRO-014-WEI-WIS-3051</v>
          </cell>
        </row>
        <row r="2456">
          <cell r="B2456" t="str">
            <v>MEM-PRO-014-WEI-WIS-3052</v>
          </cell>
        </row>
        <row r="2457">
          <cell r="B2457" t="str">
            <v>MEM-PRO-014-WEI-WIS-3055</v>
          </cell>
        </row>
        <row r="2458">
          <cell r="B2458" t="str">
            <v>MEM-PRO-014-WEI-WIS-3081</v>
          </cell>
        </row>
        <row r="2459">
          <cell r="B2459" t="str">
            <v>MEM-PRO-014-WEI-WIS-3083</v>
          </cell>
        </row>
        <row r="2460">
          <cell r="B2460" t="str">
            <v>MEM-PRO-014-WEI-WIS-3084</v>
          </cell>
        </row>
        <row r="2461">
          <cell r="B2461" t="str">
            <v>MEM-PRO-014-WEI-WIS-3085</v>
          </cell>
        </row>
        <row r="2462">
          <cell r="B2462" t="str">
            <v>MEM-PRO-014-WEI-WIS-3086</v>
          </cell>
        </row>
        <row r="2463">
          <cell r="B2463" t="str">
            <v>MEM-PRO-014-WEI-WIS-3087</v>
          </cell>
        </row>
        <row r="2464">
          <cell r="B2464" t="str">
            <v>MEM-PRO-014-WEI-WIS-3089</v>
          </cell>
        </row>
        <row r="2465">
          <cell r="B2465" t="str">
            <v>MEM-PRO-014-WEI-WIS-3090</v>
          </cell>
        </row>
        <row r="2466">
          <cell r="B2466" t="str">
            <v>MEM-PRO-014-WEI-WIS-3094</v>
          </cell>
        </row>
        <row r="2467">
          <cell r="B2467" t="str">
            <v>MEM-PRO-014-WEI-WIS-3099</v>
          </cell>
        </row>
        <row r="2468">
          <cell r="B2468" t="str">
            <v>MEM-PRO-014-WEI-WIS-3100</v>
          </cell>
        </row>
        <row r="2469">
          <cell r="B2469" t="str">
            <v>MEM-PRO-014-WEI-WIS-3106</v>
          </cell>
        </row>
        <row r="2470">
          <cell r="B2470" t="str">
            <v>MEM-PRO-014-WEI-WIS-3107</v>
          </cell>
        </row>
        <row r="2471">
          <cell r="B2471" t="str">
            <v>MEM-PRO-014-WEI-WIS-3108</v>
          </cell>
        </row>
        <row r="2472">
          <cell r="B2472" t="str">
            <v>MEM-PRO-014-WEI-WIS-4294</v>
          </cell>
        </row>
        <row r="2473">
          <cell r="B2473" t="str">
            <v>MEM-PRO-014-WEI-WIS-4295</v>
          </cell>
        </row>
        <row r="2474">
          <cell r="B2474" t="str">
            <v>MEM-PRO-014-WEI-WIS-4301</v>
          </cell>
        </row>
        <row r="2475">
          <cell r="B2475" t="str">
            <v>MEM-PRO-014-WEI-WIS-4303</v>
          </cell>
        </row>
        <row r="2476">
          <cell r="B2476" t="str">
            <v>MEM-PRO-014-WSH-CWH-3246</v>
          </cell>
        </row>
        <row r="2477">
          <cell r="B2477" t="str">
            <v>MEM-PRO-014-WSH-CWH-3256</v>
          </cell>
        </row>
        <row r="2478">
          <cell r="B2478" t="str">
            <v>MEM-PRO-014-WSH-CWH-3266</v>
          </cell>
        </row>
        <row r="2479">
          <cell r="B2479" t="str">
            <v>MEM-PRO-014-WSH-CWH-3276</v>
          </cell>
        </row>
        <row r="2480">
          <cell r="B2480" t="str">
            <v>MEM-PRO-014-WSH-CWH-4638</v>
          </cell>
        </row>
        <row r="2481">
          <cell r="B2481" t="str">
            <v>MEM-PRO-014-WSH-WRE-3210</v>
          </cell>
        </row>
        <row r="2482">
          <cell r="B2482" t="str">
            <v>MEM-PRO-014-WSH-WRE-3232</v>
          </cell>
        </row>
        <row r="2483">
          <cell r="B2483" t="str">
            <v>MEM-PRO-014-WSH-WRE-3233</v>
          </cell>
        </row>
        <row r="2484">
          <cell r="B2484" t="str">
            <v>MEM-PRO-014-WSH-WRE-3234</v>
          </cell>
        </row>
        <row r="2485">
          <cell r="B2485" t="str">
            <v>MEM-PRO-014-WSH-WRE-3237</v>
          </cell>
        </row>
        <row r="2486">
          <cell r="B2486" t="str">
            <v>MEM-PRO-014-WSH-WRE-3286</v>
          </cell>
        </row>
        <row r="2487">
          <cell r="B2487" t="str">
            <v>MEM-PRO-014-WSH-WRE-3289</v>
          </cell>
        </row>
        <row r="2488">
          <cell r="B2488" t="str">
            <v>MEM-PRO-014-WSH-WRE-3290</v>
          </cell>
        </row>
        <row r="2489">
          <cell r="B2489" t="str">
            <v>MEM-PRO-014-WSH-WRE-3291</v>
          </cell>
        </row>
        <row r="2490">
          <cell r="B2490" t="str">
            <v>MEM-PRO-014-WSH-WRE-3326</v>
          </cell>
        </row>
        <row r="2491">
          <cell r="B2491" t="str">
            <v>MEM-PRO-014-XTR-1EX-3021</v>
          </cell>
        </row>
        <row r="2492">
          <cell r="B2492" t="str">
            <v>MEM-PRO-014-XTR-1EX-3054</v>
          </cell>
        </row>
        <row r="2493">
          <cell r="B2493" t="str">
            <v>MEM-PRO-014-XTR-1EX-3112</v>
          </cell>
        </row>
        <row r="2494">
          <cell r="B2494" t="str">
            <v>MEM-PRO-014-XTR-1EX-3113</v>
          </cell>
        </row>
        <row r="2495">
          <cell r="B2495" t="str">
            <v>MEM-PRO-014-XTR-1EX-3114</v>
          </cell>
        </row>
        <row r="2496">
          <cell r="B2496" t="str">
            <v>MEM-PRO-014-XTR-1EX-3128</v>
          </cell>
        </row>
        <row r="2497">
          <cell r="B2497" t="str">
            <v>MEM-PRO-014-XTR-1EX-3133</v>
          </cell>
        </row>
        <row r="2498">
          <cell r="B2498" t="str">
            <v>MEM-PRO-014-XTR-1EX-3137</v>
          </cell>
        </row>
        <row r="2499">
          <cell r="B2499" t="str">
            <v>MEM-PRO-014-XTR-1EX-3141</v>
          </cell>
        </row>
        <row r="2500">
          <cell r="B2500" t="str">
            <v>MEM-PRO-014-XTR-1EX-3151</v>
          </cell>
        </row>
        <row r="2501">
          <cell r="B2501" t="str">
            <v>MEM-PRO-014-XTR-1EX-3161</v>
          </cell>
        </row>
        <row r="2502">
          <cell r="B2502" t="str">
            <v>MEM-PRO-014-XTR-1EX-3207</v>
          </cell>
        </row>
        <row r="2503">
          <cell r="B2503" t="str">
            <v>MEM-PRO-014-XTR-1EX-3215</v>
          </cell>
        </row>
        <row r="2504">
          <cell r="B2504" t="str">
            <v>MEM-PRO-014-XTR-1EX-3216</v>
          </cell>
        </row>
        <row r="2505">
          <cell r="B2505" t="str">
            <v>MEM-PRO-014-XTR-1EX-3217</v>
          </cell>
        </row>
        <row r="2506">
          <cell r="B2506" t="str">
            <v>MEM-PRO-014-XTR-1EX-3218</v>
          </cell>
        </row>
        <row r="2507">
          <cell r="B2507" t="str">
            <v>MEM-PRO-014-XTR-1EX-3904</v>
          </cell>
        </row>
        <row r="2508">
          <cell r="B2508" t="str">
            <v>MEM-PRO-014-XTR-1EX-4570</v>
          </cell>
        </row>
        <row r="2509">
          <cell r="B2509" t="str">
            <v>MEM-PRO-014-XTR-1EX-4571</v>
          </cell>
        </row>
        <row r="2510">
          <cell r="B2510" t="str">
            <v>MEM-PRO-014-XTR-1EX-9216</v>
          </cell>
        </row>
        <row r="2511">
          <cell r="B2511" t="str">
            <v>MEM-PRO-014-XTR-2EX-2202</v>
          </cell>
        </row>
        <row r="2512">
          <cell r="B2512" t="str">
            <v>MEM-PRO-014-XTR-2EX-2203</v>
          </cell>
        </row>
        <row r="2513">
          <cell r="B2513" t="str">
            <v>MEM-PRO-014-XTR-2EX-2309</v>
          </cell>
        </row>
        <row r="2514">
          <cell r="B2514" t="str">
            <v>MEM-PRO-014-XTR-2EX-3023</v>
          </cell>
        </row>
        <row r="2515">
          <cell r="B2515" t="str">
            <v>MEM-PRO-014-XTR-2EX-3130</v>
          </cell>
        </row>
        <row r="2516">
          <cell r="B2516" t="str">
            <v>MEM-PRO-014-XTR-2EX-3171</v>
          </cell>
        </row>
        <row r="2517">
          <cell r="B2517" t="str">
            <v>MEM-PRO-014-XTR-2EX-3179</v>
          </cell>
        </row>
        <row r="2518">
          <cell r="B2518" t="str">
            <v>MEM-PRO-014-XTR-2EX-3212</v>
          </cell>
        </row>
        <row r="2519">
          <cell r="B2519" t="str">
            <v>MEM-PRO-014-XTR-3EX-3149</v>
          </cell>
        </row>
        <row r="2520">
          <cell r="B2520" t="str">
            <v>MEM-PRO-015-BGY-FCS-3453</v>
          </cell>
        </row>
        <row r="2521">
          <cell r="B2521" t="str">
            <v>MEM-PRO-015-BGY-FCS-3457</v>
          </cell>
        </row>
        <row r="2522">
          <cell r="B2522" t="str">
            <v>MEM-PRO-015-BGY-FCS-3461</v>
          </cell>
        </row>
        <row r="2523">
          <cell r="B2523" t="str">
            <v>MEM-PRO-015-BGY-FCS-3471</v>
          </cell>
        </row>
        <row r="2524">
          <cell r="B2524" t="str">
            <v>MEM-PRO-015-BGY-FCS-3475</v>
          </cell>
        </row>
        <row r="2525">
          <cell r="B2525" t="str">
            <v>MEM-PRO-015-BGY-FCS-3523</v>
          </cell>
        </row>
        <row r="2526">
          <cell r="B2526" t="str">
            <v>MEM-PRO-015-BGY-FCS-3530</v>
          </cell>
        </row>
        <row r="2527">
          <cell r="B2527" t="str">
            <v>MEM-PRO-015-BGY-FCS-3531</v>
          </cell>
        </row>
        <row r="2528">
          <cell r="B2528" t="str">
            <v>MEM-PRO-015-BGY-FCS-3534</v>
          </cell>
        </row>
        <row r="2529">
          <cell r="B2529" t="str">
            <v>MEM-PRO-015-BGY-FCS-3539</v>
          </cell>
        </row>
        <row r="2530">
          <cell r="B2530" t="str">
            <v>MEM-PRO-015-BGY-FCS-9241</v>
          </cell>
        </row>
        <row r="2531">
          <cell r="B2531" t="str">
            <v>MEM-PRO-015-BGY-TIL-3437</v>
          </cell>
        </row>
        <row r="2532">
          <cell r="B2532" t="str">
            <v>MEM-PRO-015-BGY-TIL-3438</v>
          </cell>
        </row>
        <row r="2533">
          <cell r="B2533" t="str">
            <v>MEM-PRO-015-BGY-TIL-3448</v>
          </cell>
        </row>
        <row r="2534">
          <cell r="B2534" t="str">
            <v>MEM-PRO-015-BGY-TIL-3507</v>
          </cell>
        </row>
        <row r="2535">
          <cell r="B2535" t="str">
            <v>MEM-PRO-015-BGY-TIL-3511</v>
          </cell>
        </row>
        <row r="2536">
          <cell r="B2536" t="str">
            <v>MEM-PRO-015-BGY-TIL-3518</v>
          </cell>
        </row>
        <row r="2537">
          <cell r="B2537" t="str">
            <v>MEM-PRO-015-BLD-AHU-4300</v>
          </cell>
        </row>
        <row r="2538">
          <cell r="B2538" t="str">
            <v>MEM-PRO-015-BLD-AHU-4301</v>
          </cell>
        </row>
        <row r="2539">
          <cell r="B2539" t="str">
            <v>MEM-PRO-015-BLD-AHU-4302</v>
          </cell>
        </row>
        <row r="2540">
          <cell r="B2540" t="str">
            <v>MEM-PRO-015-BLD-AHU-4303</v>
          </cell>
        </row>
        <row r="2541">
          <cell r="B2541" t="str">
            <v>MEM-PRO-015-BLD-AHU-4304</v>
          </cell>
        </row>
        <row r="2542">
          <cell r="B2542" t="str">
            <v>MEM-PRO-015-BLD-AHU-4305</v>
          </cell>
        </row>
        <row r="2543">
          <cell r="B2543" t="str">
            <v>MEM-PRO-015-BLD-AHU-4306</v>
          </cell>
        </row>
        <row r="2544">
          <cell r="B2544" t="str">
            <v>MEM-PRO-015-BLD-AHU-4307</v>
          </cell>
        </row>
        <row r="2545">
          <cell r="B2545" t="str">
            <v>MEM-PRO-015-BLD-AHU-4308</v>
          </cell>
        </row>
        <row r="2546">
          <cell r="B2546" t="str">
            <v>MEM-PRO-015-BLD-AHU-4309</v>
          </cell>
        </row>
        <row r="2547">
          <cell r="B2547" t="str">
            <v>MEM-PRO-015-BLD-AHU-4310</v>
          </cell>
        </row>
        <row r="2548">
          <cell r="B2548" t="str">
            <v>MEM-PRO-015-BLD-AHU-4311</v>
          </cell>
        </row>
        <row r="2549">
          <cell r="B2549" t="str">
            <v>MEM-PRO-015-BLD-AHU-4312</v>
          </cell>
        </row>
        <row r="2550">
          <cell r="B2550" t="str">
            <v>MEM-PRO-015-BLD-AHU-4313</v>
          </cell>
        </row>
        <row r="2551">
          <cell r="B2551" t="str">
            <v>MEM-PRO-015-BLD-AHU-4314</v>
          </cell>
        </row>
        <row r="2552">
          <cell r="B2552" t="str">
            <v>MEM-PRO-015-BLD-AHU-4315</v>
          </cell>
        </row>
        <row r="2553">
          <cell r="B2553" t="str">
            <v>MEM-PRO-015-BLD-AHU-4316</v>
          </cell>
        </row>
        <row r="2554">
          <cell r="B2554" t="str">
            <v>MEM-PRO-015-BLD-AHU-4317</v>
          </cell>
        </row>
        <row r="2555">
          <cell r="B2555" t="str">
            <v>MEM-PRO-015-BLD-AHU-4318</v>
          </cell>
        </row>
        <row r="2556">
          <cell r="B2556" t="str">
            <v>MEM-PRO-015-BLD-AHU-4319</v>
          </cell>
        </row>
        <row r="2557">
          <cell r="B2557" t="str">
            <v>MEM-PRO-015-BLD-AHU-4321</v>
          </cell>
        </row>
        <row r="2558">
          <cell r="B2558" t="str">
            <v>MEM-PRO-015-BLD-AHU-4322</v>
          </cell>
        </row>
        <row r="2559">
          <cell r="B2559" t="str">
            <v>MEM-PRO-015-BLD-AHU-4323</v>
          </cell>
        </row>
        <row r="2560">
          <cell r="B2560" t="str">
            <v>MEM-PRO-015-BLD-AHU-4324</v>
          </cell>
        </row>
        <row r="2561">
          <cell r="B2561" t="str">
            <v>MEM-PRO-015-BLD-AHU-4325</v>
          </cell>
        </row>
        <row r="2562">
          <cell r="B2562" t="str">
            <v>MEM-PRO-015-BLD-AHU-4327</v>
          </cell>
        </row>
        <row r="2563">
          <cell r="B2563" t="str">
            <v>MEM-PRO-015-BLD-AHU-4332</v>
          </cell>
        </row>
        <row r="2564">
          <cell r="B2564" t="str">
            <v>MEM-PRO-015-BLD-AHU-4333</v>
          </cell>
        </row>
        <row r="2565">
          <cell r="B2565" t="str">
            <v>MEM-PRO-015-BLD-AHU-4334</v>
          </cell>
        </row>
        <row r="2566">
          <cell r="B2566" t="str">
            <v>MEM-PRO-015-BLD-AHU-4335</v>
          </cell>
        </row>
        <row r="2567">
          <cell r="B2567" t="str">
            <v>MEM-PRO-015-BLD-AHU-4336</v>
          </cell>
        </row>
        <row r="2568">
          <cell r="B2568" t="str">
            <v>MEM-PRO-015-BLD-AHU-4337</v>
          </cell>
        </row>
        <row r="2569">
          <cell r="B2569" t="str">
            <v>MEM-PRO-015-BLD-AHU-4338</v>
          </cell>
        </row>
        <row r="2570">
          <cell r="B2570" t="str">
            <v>MEM-PRO-015-BLD-AHU-4339</v>
          </cell>
        </row>
        <row r="2571">
          <cell r="B2571" t="str">
            <v>MEM-PRO-015-BLD-AHU-4340</v>
          </cell>
        </row>
        <row r="2572">
          <cell r="B2572" t="str">
            <v>MEM-PRO-015-BLD-AHU-4341</v>
          </cell>
        </row>
        <row r="2573">
          <cell r="B2573" t="str">
            <v>MEM-PRO-015-BLD-AHU-4342</v>
          </cell>
        </row>
        <row r="2574">
          <cell r="B2574" t="str">
            <v>MEM-PRO-015-BLD-AHU-4343</v>
          </cell>
        </row>
        <row r="2575">
          <cell r="B2575" t="str">
            <v>MEM-PRO-015-BLD-AHU-4344</v>
          </cell>
        </row>
        <row r="2576">
          <cell r="B2576" t="str">
            <v>MEM-PRO-015-BLD-AHU-4345</v>
          </cell>
        </row>
        <row r="2577">
          <cell r="B2577" t="str">
            <v>MEM-PRO-015-BLD-AHU-4346</v>
          </cell>
        </row>
        <row r="2578">
          <cell r="B2578" t="str">
            <v>MEM-PRO-015-BLD-AHU-4347</v>
          </cell>
        </row>
        <row r="2579">
          <cell r="B2579" t="str">
            <v>MEM-PRO-015-BLD-AHU-4348</v>
          </cell>
        </row>
        <row r="2580">
          <cell r="B2580" t="str">
            <v>MEM-PRO-015-BLD-AHU-4349</v>
          </cell>
        </row>
        <row r="2581">
          <cell r="B2581" t="str">
            <v>MEM-PRO-015-BLD-AHU-4350</v>
          </cell>
        </row>
        <row r="2582">
          <cell r="B2582" t="str">
            <v>MEM-PRO-015-BLD-AHU-4351</v>
          </cell>
        </row>
        <row r="2583">
          <cell r="B2583" t="str">
            <v>MEM-PRO-015-BLD-AHU-4352</v>
          </cell>
        </row>
        <row r="2584">
          <cell r="B2584" t="str">
            <v>MEM-PRO-015-BLD-AHU-4353</v>
          </cell>
        </row>
        <row r="2585">
          <cell r="B2585" t="str">
            <v>MEM-PRO-015-BLD-AHU-4354</v>
          </cell>
        </row>
        <row r="2586">
          <cell r="B2586" t="str">
            <v>MEM-PRO-015-BLD-AHU-4355</v>
          </cell>
        </row>
        <row r="2587">
          <cell r="B2587" t="str">
            <v>MEM-PRO-015-BLD-AHU-4356</v>
          </cell>
        </row>
        <row r="2588">
          <cell r="B2588" t="str">
            <v>MEM-PRO-015-BLD-AHU-4357</v>
          </cell>
        </row>
        <row r="2589">
          <cell r="B2589" t="str">
            <v>MEM-PRO-015-BLD-AHU-4358</v>
          </cell>
        </row>
        <row r="2590">
          <cell r="B2590" t="str">
            <v>MEM-PRO-015-BLD-AHU-4359</v>
          </cell>
        </row>
        <row r="2591">
          <cell r="B2591" t="str">
            <v>MEM-PRO-015-BLD-AHU-4364</v>
          </cell>
        </row>
        <row r="2592">
          <cell r="B2592" t="str">
            <v>MEM-PRO-015-BLD-AHU-4365</v>
          </cell>
        </row>
        <row r="2593">
          <cell r="B2593" t="str">
            <v>MEM-PRO-015-BLD-AHU-4366</v>
          </cell>
        </row>
        <row r="2594">
          <cell r="B2594" t="str">
            <v>MEM-PRO-015-BLD-AHU-4367</v>
          </cell>
        </row>
        <row r="2595">
          <cell r="B2595" t="str">
            <v>MEM-PRO-015-BLD-AHU-4368</v>
          </cell>
        </row>
        <row r="2596">
          <cell r="B2596" t="str">
            <v>MEM-PRO-015-BLD-AHU-4369</v>
          </cell>
        </row>
        <row r="2597">
          <cell r="B2597" t="str">
            <v>MEM-PRO-015-BLD-AHU-4370</v>
          </cell>
        </row>
        <row r="2598">
          <cell r="B2598" t="str">
            <v>MEM-PRO-015-BLD-AHU-4371</v>
          </cell>
        </row>
        <row r="2599">
          <cell r="B2599" t="str">
            <v>MEM-PRO-015-BLD-AHU-4372</v>
          </cell>
        </row>
        <row r="2600">
          <cell r="B2600" t="str">
            <v>MEM-PRO-015-BLD-AHU-4373</v>
          </cell>
        </row>
        <row r="2601">
          <cell r="B2601" t="str">
            <v>MEM-PRO-015-BLD-AHU-4374</v>
          </cell>
        </row>
        <row r="2602">
          <cell r="B2602" t="str">
            <v>MEM-PRO-015-BLD-AHU-4375</v>
          </cell>
        </row>
        <row r="2603">
          <cell r="B2603" t="str">
            <v>MEM-PRO-015-BLD-AHU-4376</v>
          </cell>
        </row>
        <row r="2604">
          <cell r="B2604" t="str">
            <v>MEM-PRO-015-BLD-AHU-4377</v>
          </cell>
        </row>
        <row r="2605">
          <cell r="B2605" t="str">
            <v>MEM-PRO-015-BLD-AHU-4378</v>
          </cell>
        </row>
        <row r="2606">
          <cell r="B2606" t="str">
            <v>MEM-PRO-015-BLD-AHU-4379</v>
          </cell>
        </row>
        <row r="2607">
          <cell r="B2607" t="str">
            <v>MEM-PRO-015-BLD-AHU-4380</v>
          </cell>
        </row>
        <row r="2608">
          <cell r="B2608" t="str">
            <v>MEM-PRO-015-BLD-AHU-4381</v>
          </cell>
        </row>
        <row r="2609">
          <cell r="B2609" t="str">
            <v>MEM-PRO-015-BLD-AHU-4382</v>
          </cell>
        </row>
        <row r="2610">
          <cell r="B2610" t="str">
            <v>MEM-PRO-015-BLD-AHU-4383</v>
          </cell>
        </row>
        <row r="2611">
          <cell r="B2611" t="str">
            <v>MEM-PRO-015-BLD-AHU-4384</v>
          </cell>
        </row>
        <row r="2612">
          <cell r="B2612" t="str">
            <v>MEM-PRO-015-BLD-AHU-4385</v>
          </cell>
        </row>
        <row r="2613">
          <cell r="B2613" t="str">
            <v>MEM-PRO-015-BLD-AHU-4386</v>
          </cell>
        </row>
        <row r="2614">
          <cell r="B2614" t="str">
            <v>MEM-PRO-015-BLD-AHU-4387</v>
          </cell>
        </row>
        <row r="2615">
          <cell r="B2615" t="str">
            <v>MEM-PRO-015-BLD-AHU-4388</v>
          </cell>
        </row>
        <row r="2616">
          <cell r="B2616" t="str">
            <v>MEM-PRO-015-BLD-AHU-4389</v>
          </cell>
        </row>
        <row r="2617">
          <cell r="B2617" t="str">
            <v>MEM-PRO-015-BLD-AHU-4390</v>
          </cell>
        </row>
        <row r="2618">
          <cell r="B2618" t="str">
            <v>MEM-PRO-015-BLD-AHU-4391</v>
          </cell>
        </row>
        <row r="2619">
          <cell r="B2619" t="str">
            <v>MEM-PRO-015-BLD-AHU-4392</v>
          </cell>
        </row>
        <row r="2620">
          <cell r="B2620" t="str">
            <v>MEM-PRO-015-BLD-AHU-4393</v>
          </cell>
        </row>
        <row r="2621">
          <cell r="B2621" t="str">
            <v>MEM-PRO-015-BLD-AHU-4394</v>
          </cell>
        </row>
        <row r="2622">
          <cell r="B2622" t="str">
            <v>MEM-PRO-015-BLD-AHU-4395</v>
          </cell>
        </row>
        <row r="2623">
          <cell r="B2623" t="str">
            <v>MEM-PRO-015-BLD-AHU-4400</v>
          </cell>
        </row>
        <row r="2624">
          <cell r="B2624" t="str">
            <v>MEM-PRO-015-BLD-AHU-4401</v>
          </cell>
        </row>
        <row r="2625">
          <cell r="B2625" t="str">
            <v>MEM-PRO-015-BLD-AHU-4402</v>
          </cell>
        </row>
        <row r="2626">
          <cell r="B2626" t="str">
            <v>MEM-PRO-015-BLD-AHU-4403</v>
          </cell>
        </row>
        <row r="2627">
          <cell r="B2627" t="str">
            <v>MEM-PRO-015-BLD-AHU-4404</v>
          </cell>
        </row>
        <row r="2628">
          <cell r="B2628" t="str">
            <v>MEM-PRO-015-BLD-AHU-4412</v>
          </cell>
        </row>
        <row r="2629">
          <cell r="B2629" t="str">
            <v>MEM-PRO-015-BLD-AHU-4415</v>
          </cell>
        </row>
        <row r="2630">
          <cell r="B2630" t="str">
            <v>MEM-PRO-015-BLD-AHU-4427</v>
          </cell>
        </row>
        <row r="2631">
          <cell r="B2631" t="str">
            <v>MEM-PRO-015-BLD-AHU-4428</v>
          </cell>
        </row>
        <row r="2632">
          <cell r="B2632" t="str">
            <v>MEM-PRO-015-BLD-AHU-4429</v>
          </cell>
        </row>
        <row r="2633">
          <cell r="B2633" t="str">
            <v>MEM-PRO-015-BLD-AHU-4430</v>
          </cell>
        </row>
        <row r="2634">
          <cell r="B2634" t="str">
            <v>MEM-PRO-015-BLD-AHU-4431</v>
          </cell>
        </row>
        <row r="2635">
          <cell r="B2635" t="str">
            <v>MEM-PRO-015-BLD-AHU-4432</v>
          </cell>
        </row>
        <row r="2636">
          <cell r="B2636" t="str">
            <v>MEM-PRO-015-BLD-AHU-4444</v>
          </cell>
        </row>
        <row r="2637">
          <cell r="B2637" t="str">
            <v>MEM-PRO-015-BLD-AHU-4800</v>
          </cell>
        </row>
        <row r="2638">
          <cell r="B2638" t="str">
            <v>MEM-PRO-015-BLD-AHU-4801</v>
          </cell>
        </row>
        <row r="2639">
          <cell r="B2639" t="str">
            <v>MEM-PRO-015-BLD-AHU-4802</v>
          </cell>
        </row>
        <row r="2640">
          <cell r="B2640" t="str">
            <v>MEM-PRO-015-BLD-AHU-4803</v>
          </cell>
        </row>
        <row r="2641">
          <cell r="B2641" t="str">
            <v>MEM-PRO-015-BLD-AHU-5325</v>
          </cell>
        </row>
        <row r="2642">
          <cell r="B2642" t="str">
            <v>MEM-PRO-015-BLD-AHU-5326</v>
          </cell>
        </row>
        <row r="2643">
          <cell r="B2643" t="str">
            <v>MEM-PRO-015-BLD-AHU-9140</v>
          </cell>
        </row>
        <row r="2644">
          <cell r="B2644" t="str">
            <v>MEM-PRO-015-BLD-AHU-9141</v>
          </cell>
        </row>
        <row r="2645">
          <cell r="B2645" t="str">
            <v>MEM-PRO-015-BLD-AHU-9142</v>
          </cell>
        </row>
        <row r="2646">
          <cell r="B2646" t="str">
            <v>MEM-PRO-015-BLD-AHU-9163</v>
          </cell>
        </row>
        <row r="2647">
          <cell r="B2647" t="str">
            <v>MEM-PRO-015-BLD-AHU-9166</v>
          </cell>
        </row>
        <row r="2648">
          <cell r="B2648" t="str">
            <v>MEM-PRO-015-BLD-AHU-9223</v>
          </cell>
        </row>
        <row r="2649">
          <cell r="B2649" t="str">
            <v>MEM-PRO-015-BLD-AHU-9224</v>
          </cell>
        </row>
        <row r="2650">
          <cell r="B2650" t="str">
            <v>MEM-PRO-015-BLD-AHU-9225</v>
          </cell>
        </row>
        <row r="2651">
          <cell r="B2651" t="str">
            <v>MEM-PRO-015-BLD-AHU-9226</v>
          </cell>
        </row>
        <row r="2652">
          <cell r="B2652" t="str">
            <v>MEM-PRO-015-BLD-AHU-9228</v>
          </cell>
        </row>
        <row r="2653">
          <cell r="B2653" t="str">
            <v>MEM-PRO-015-BLD-AHU-9229</v>
          </cell>
        </row>
        <row r="2654">
          <cell r="B2654" t="str">
            <v>MEM-PRO-015-BLD-HOI-0006</v>
          </cell>
        </row>
        <row r="2655">
          <cell r="B2655" t="str">
            <v>MEM-PRO-015-BLD-HOI-0010</v>
          </cell>
        </row>
        <row r="2656">
          <cell r="B2656" t="str">
            <v>MEM-PRO-015-BLD-HOI-3951</v>
          </cell>
        </row>
        <row r="2657">
          <cell r="B2657" t="str">
            <v>MEM-PRO-015-BLD-HOI-3952</v>
          </cell>
        </row>
        <row r="2658">
          <cell r="B2658" t="str">
            <v>MEM-PRO-015-BLD-HOI-3953</v>
          </cell>
        </row>
        <row r="2659">
          <cell r="B2659" t="str">
            <v>MEM-PRO-015-BLD-HOI-4126</v>
          </cell>
        </row>
        <row r="2660">
          <cell r="B2660" t="str">
            <v>MEM-PRO-015-BLD-HOI-8140</v>
          </cell>
        </row>
        <row r="2661">
          <cell r="B2661" t="str">
            <v>MEM-PRO-015-BLD-HOI-8413</v>
          </cell>
        </row>
        <row r="2662">
          <cell r="B2662" t="str">
            <v>MEM-PRO-015-BLD-OFF-4101D</v>
          </cell>
        </row>
        <row r="2663">
          <cell r="B2663" t="str">
            <v>MEM-PRO-015-BLD-OFF-9021</v>
          </cell>
        </row>
        <row r="2664">
          <cell r="B2664" t="str">
            <v>MEM-PRO-015-BLD-PPA-0008</v>
          </cell>
        </row>
        <row r="2665">
          <cell r="B2665" t="str">
            <v>MEM-PRO-015-BLD-PPA-0009</v>
          </cell>
        </row>
        <row r="2666">
          <cell r="B2666" t="str">
            <v>MEM-PRO-015-BLD-PPA-4744</v>
          </cell>
        </row>
        <row r="2667">
          <cell r="B2667" t="str">
            <v>MEM-PRO-015-BLD-PPA-8700</v>
          </cell>
        </row>
        <row r="2668">
          <cell r="B2668" t="str">
            <v>MEM-PRO-015-CHL-CCS-3335</v>
          </cell>
        </row>
        <row r="2669">
          <cell r="B2669" t="str">
            <v>MEM-PRO-015-CHL-CCS-3336</v>
          </cell>
        </row>
        <row r="2670">
          <cell r="B2670" t="str">
            <v>MEM-PRO-015-CHL-CCS-3348</v>
          </cell>
        </row>
        <row r="2671">
          <cell r="B2671" t="str">
            <v>MEM-PRO-015-CHL-CCS-3349</v>
          </cell>
        </row>
        <row r="2672">
          <cell r="B2672" t="str">
            <v>MEM-PRO-015-CHL-CUC-3325</v>
          </cell>
        </row>
        <row r="2673">
          <cell r="B2673" t="str">
            <v>MEM-PRO-015-CHL-CUC-3327</v>
          </cell>
        </row>
        <row r="2674">
          <cell r="B2674" t="str">
            <v>MEM-PRO-015-CHL-CUC-3328</v>
          </cell>
        </row>
        <row r="2675">
          <cell r="B2675" t="str">
            <v>MEM-PRO-015-CHL-CUC-3340</v>
          </cell>
        </row>
        <row r="2676">
          <cell r="B2676" t="str">
            <v>MEM-PRO-015-CHL-CUC-3342</v>
          </cell>
        </row>
        <row r="2677">
          <cell r="B2677" t="str">
            <v>MEM-PRO-015-CHL-CUC-3346</v>
          </cell>
        </row>
        <row r="2678">
          <cell r="B2678" t="str">
            <v>MEM-PRO-015-CHL-CUC-3411</v>
          </cell>
        </row>
        <row r="2679">
          <cell r="B2679" t="str">
            <v>MEM-PRO-015-CHL-CUC-4064</v>
          </cell>
        </row>
        <row r="2680">
          <cell r="B2680" t="str">
            <v>MEM-PRO-015-CHL-CUC-4066</v>
          </cell>
        </row>
        <row r="2681">
          <cell r="B2681" t="str">
            <v>MEM-PRO-015-CHL-CUC-4079</v>
          </cell>
        </row>
        <row r="2682">
          <cell r="B2682" t="str">
            <v>MEM-PRO-015-CHL-CUC-4084</v>
          </cell>
        </row>
        <row r="2683">
          <cell r="B2683" t="str">
            <v>MEM-PRO-015-CHL-CUC-4653</v>
          </cell>
        </row>
        <row r="2684">
          <cell r="B2684" t="str">
            <v>MEM-PRO-015-CIP-CAC-3057</v>
          </cell>
        </row>
        <row r="2685">
          <cell r="B2685" t="str">
            <v>MEM-PRO-015-CIP-CAC-3058</v>
          </cell>
        </row>
        <row r="2686">
          <cell r="B2686" t="str">
            <v>MEM-PRO-015-CIP-CAC-3345</v>
          </cell>
        </row>
        <row r="2687">
          <cell r="B2687" t="str">
            <v>MEM-PRO-015-CIP-CAC-4027</v>
          </cell>
        </row>
        <row r="2688">
          <cell r="B2688" t="str">
            <v>MEM-PRO-015-CIP-CAC-4028</v>
          </cell>
        </row>
        <row r="2689">
          <cell r="B2689" t="str">
            <v>MEM-PRO-015-CIP-CAC-4029</v>
          </cell>
        </row>
        <row r="2690">
          <cell r="B2690" t="str">
            <v>MEM-PRO-015-CIP-CAC-4030</v>
          </cell>
        </row>
        <row r="2691">
          <cell r="B2691" t="str">
            <v>MEM-PRO-015-CIP-CAC-4040</v>
          </cell>
        </row>
        <row r="2692">
          <cell r="B2692" t="str">
            <v>MEM-PRO-015-CIP-CAC-5578</v>
          </cell>
        </row>
        <row r="2693">
          <cell r="B2693" t="str">
            <v>MEM-PRO-015-CIP-CAC-5579</v>
          </cell>
        </row>
        <row r="2694">
          <cell r="B2694" t="str">
            <v>MEM-PRO-015-CIP-CAC-5580</v>
          </cell>
        </row>
        <row r="2695">
          <cell r="B2695" t="str">
            <v>MEM-PRO-015-CIP-DAC-3582</v>
          </cell>
        </row>
        <row r="2696">
          <cell r="B2696" t="str">
            <v>MEM-PRO-015-CIP-DAC-4045</v>
          </cell>
        </row>
        <row r="2697">
          <cell r="B2697" t="str">
            <v>MEM-PRO-015-CIP-DAC-4050</v>
          </cell>
        </row>
        <row r="2698">
          <cell r="B2698" t="str">
            <v>MEM-PRO-015-CIP-DAC-4051</v>
          </cell>
        </row>
        <row r="2699">
          <cell r="B2699" t="str">
            <v>MEM-PRO-015-CIP-DAC-4656</v>
          </cell>
        </row>
        <row r="2700">
          <cell r="B2700" t="str">
            <v>MEM-PRO-015-CIP-DAC-4660</v>
          </cell>
        </row>
        <row r="2701">
          <cell r="B2701" t="str">
            <v>MEM-PRO-015-CIP-DAC-4696</v>
          </cell>
        </row>
        <row r="2702">
          <cell r="B2702" t="str">
            <v>MEM-PRO-015-CIP-DAC-8130</v>
          </cell>
        </row>
        <row r="2703">
          <cell r="B2703" t="str">
            <v>MEM-PRO-015-CIP-DAC-8131</v>
          </cell>
        </row>
        <row r="2704">
          <cell r="B2704" t="str">
            <v>MEM-PRO-015-CIP-DAC-8132</v>
          </cell>
        </row>
        <row r="2705">
          <cell r="B2705" t="str">
            <v>MEM-PRO-015-CIP-DAC-8133</v>
          </cell>
        </row>
        <row r="2706">
          <cell r="B2706" t="str">
            <v>MEM-PRO-015-CIP-DAC-8134</v>
          </cell>
        </row>
        <row r="2707">
          <cell r="B2707" t="str">
            <v>MEM-PRO-015-CIP-DAC-8135</v>
          </cell>
        </row>
        <row r="2708">
          <cell r="B2708" t="str">
            <v>MEM-PRO-015-CIP-DAC-8136</v>
          </cell>
        </row>
        <row r="2709">
          <cell r="B2709" t="str">
            <v>MEM-PRO-015-CIP-DAC-8137</v>
          </cell>
        </row>
        <row r="2710">
          <cell r="B2710" t="str">
            <v>MEM-PRO-015-CIP-DAC-8138</v>
          </cell>
        </row>
        <row r="2711">
          <cell r="B2711" t="str">
            <v>MEM-PRO-015-CIP-DAC-8139</v>
          </cell>
        </row>
        <row r="2712">
          <cell r="B2712" t="str">
            <v>MEM-PRO-015-CIP-DAC-8141</v>
          </cell>
        </row>
        <row r="2713">
          <cell r="B2713" t="str">
            <v>MEM-PRO-015-CIP-DAC-8142</v>
          </cell>
        </row>
        <row r="2714">
          <cell r="B2714" t="str">
            <v>MEM-PRO-015-CIP-DAC-8143</v>
          </cell>
        </row>
        <row r="2715">
          <cell r="B2715" t="str">
            <v>MEM-PRO-015-CIP-SAC-4003</v>
          </cell>
        </row>
        <row r="2716">
          <cell r="B2716" t="str">
            <v>MEM-PRO-015-CIP-SAC-4007</v>
          </cell>
        </row>
        <row r="2717">
          <cell r="B2717" t="str">
            <v>MEM-PRO-015-CIP-SAC-4008</v>
          </cell>
        </row>
        <row r="2718">
          <cell r="B2718" t="str">
            <v>MEM-PRO-015-CIP-SAC-4013</v>
          </cell>
        </row>
        <row r="2719">
          <cell r="B2719" t="str">
            <v>MEM-PRO-015-CIP-SAC-4014</v>
          </cell>
        </row>
        <row r="2720">
          <cell r="B2720" t="str">
            <v>MEM-PRO-015-CIP-SAC-4018</v>
          </cell>
        </row>
        <row r="2721">
          <cell r="B2721" t="str">
            <v>MEM-PRO-015-CIP-SAC-4019</v>
          </cell>
        </row>
        <row r="2722">
          <cell r="B2722" t="str">
            <v>MEM-PRO-015-CIP-SAC-4020</v>
          </cell>
        </row>
        <row r="2723">
          <cell r="B2723" t="str">
            <v>MEM-PRO-015-CIP-SAC-4021</v>
          </cell>
        </row>
        <row r="2724">
          <cell r="B2724" t="str">
            <v>MEM-PRO-015-CIP-SAC-4033</v>
          </cell>
        </row>
        <row r="2725">
          <cell r="B2725" t="str">
            <v>MEM-PRO-015-CIP-SAC-4034</v>
          </cell>
        </row>
        <row r="2726">
          <cell r="B2726" t="str">
            <v>MEM-PRO-015-CIP-SAC-4042</v>
          </cell>
        </row>
        <row r="2727">
          <cell r="B2727" t="str">
            <v>MEM-PRO-015-CIP-SAC-4052</v>
          </cell>
        </row>
        <row r="2728">
          <cell r="B2728" t="str">
            <v>MEM-PRO-015-CIP-SAC-4055</v>
          </cell>
        </row>
        <row r="2729">
          <cell r="B2729" t="str">
            <v>MEM-PRO-015-CIP-SAC-4671</v>
          </cell>
        </row>
        <row r="2730">
          <cell r="B2730" t="str">
            <v>MEM-PRO-015-CIP-SAC-4682</v>
          </cell>
        </row>
        <row r="2731">
          <cell r="B2731" t="str">
            <v>MEM-PRO-015-CIP-SAC-4683</v>
          </cell>
        </row>
        <row r="2732">
          <cell r="B2732" t="str">
            <v>MEM-PRO-015-CIP-SAC-4684</v>
          </cell>
        </row>
        <row r="2733">
          <cell r="B2733" t="str">
            <v>MEM-PRO-015-CIP-SAC-4685</v>
          </cell>
        </row>
        <row r="2734">
          <cell r="B2734" t="str">
            <v>MEM-PRO-015-CIP-TAC-9210</v>
          </cell>
        </row>
        <row r="2735">
          <cell r="B2735" t="str">
            <v>MEM-PRO-015-CLG-CLF-3068</v>
          </cell>
        </row>
        <row r="2736">
          <cell r="B2736" t="str">
            <v>MEM-PRO-015-CLG-CLF-3069</v>
          </cell>
        </row>
        <row r="2737">
          <cell r="B2737" t="str">
            <v>MEM-PRO-015-CLG-CLF-3070</v>
          </cell>
        </row>
        <row r="2738">
          <cell r="B2738" t="str">
            <v>MEM-PRO-015-CLG-CLF-3071</v>
          </cell>
        </row>
        <row r="2739">
          <cell r="B2739" t="str">
            <v>MEM-PRO-015-CLG-CLF-3108</v>
          </cell>
        </row>
        <row r="2740">
          <cell r="B2740" t="str">
            <v>MEM-PRO-015-CLG-CLF-3109</v>
          </cell>
        </row>
        <row r="2741">
          <cell r="B2741" t="str">
            <v>MEM-PRO-015-CLG-CLF-3110</v>
          </cell>
        </row>
        <row r="2742">
          <cell r="B2742" t="str">
            <v>MEM-PRO-015-CLG-CLF-3156</v>
          </cell>
        </row>
        <row r="2743">
          <cell r="B2743" t="str">
            <v>MEM-PRO-015-CLG-CLF-3166</v>
          </cell>
        </row>
        <row r="2744">
          <cell r="B2744" t="str">
            <v>MEM-PRO-015-CON-CON-3296</v>
          </cell>
        </row>
        <row r="2745">
          <cell r="B2745" t="str">
            <v>MEM-PRO-015-CON-CON-3297</v>
          </cell>
        </row>
        <row r="2746">
          <cell r="B2746" t="str">
            <v>MEM-PRO-015-CON-CON-3304</v>
          </cell>
        </row>
        <row r="2747">
          <cell r="B2747" t="str">
            <v>MEM-PRO-015-CON-CON-3319</v>
          </cell>
        </row>
        <row r="2748">
          <cell r="B2748" t="str">
            <v>MEM-PRO-015-CON-CON-3320</v>
          </cell>
        </row>
        <row r="2749">
          <cell r="B2749" t="str">
            <v>MEM-PRO-015-CON-CON-3321</v>
          </cell>
        </row>
        <row r="2750">
          <cell r="B2750" t="str">
            <v>MEM-PRO-015-CON-CON-3333</v>
          </cell>
        </row>
        <row r="2751">
          <cell r="B2751" t="str">
            <v>MEM-PRO-015-CON-CON-3344</v>
          </cell>
        </row>
        <row r="2752">
          <cell r="B2752" t="str">
            <v>MEM-PRO-015-CON-CON-4060</v>
          </cell>
        </row>
        <row r="2753">
          <cell r="B2753" t="str">
            <v>MEM-PRO-015-CON-CON-4085</v>
          </cell>
        </row>
        <row r="2754">
          <cell r="B2754" t="str">
            <v>MEM-PRO-015-CON-CON-4092</v>
          </cell>
        </row>
        <row r="2755">
          <cell r="B2755" t="str">
            <v>MEM-PRO-015-CON-CON-4098</v>
          </cell>
        </row>
        <row r="2756">
          <cell r="B2756" t="str">
            <v>MEM-PRO-015-CON-CRE-6203</v>
          </cell>
        </row>
        <row r="2757">
          <cell r="B2757" t="str">
            <v>MEM-PRO-015-CON-CRE-6633</v>
          </cell>
        </row>
        <row r="2758">
          <cell r="B2758" t="str">
            <v>MEM-PRO-015-CON-CRE-6680</v>
          </cell>
        </row>
        <row r="2759">
          <cell r="B2759" t="str">
            <v>MEM-PRO-015-CON-CRE-6681</v>
          </cell>
        </row>
        <row r="2760">
          <cell r="B2760" t="str">
            <v>MEM-PRO-015-FED-BLP-4104</v>
          </cell>
        </row>
        <row r="2761">
          <cell r="B2761" t="str">
            <v>MEM-PRO-015-FED-BLP-4105</v>
          </cell>
        </row>
        <row r="2762">
          <cell r="B2762" t="str">
            <v>MEM-PRO-015-FED-BLP-4107</v>
          </cell>
        </row>
        <row r="2763">
          <cell r="B2763" t="str">
            <v>MEM-PRO-015-FED-BLP-4108</v>
          </cell>
        </row>
        <row r="2764">
          <cell r="B2764" t="str">
            <v>MEM-PRO-015-FED-BLP-4109</v>
          </cell>
        </row>
        <row r="2765">
          <cell r="B2765" t="str">
            <v>MEM-PRO-015-FED-BLP-4110</v>
          </cell>
        </row>
        <row r="2766">
          <cell r="B2766" t="str">
            <v>MEM-PRO-015-FED-BLP-4111</v>
          </cell>
        </row>
        <row r="2767">
          <cell r="B2767" t="str">
            <v>MEM-PRO-015-FED-BLP-4117</v>
          </cell>
        </row>
        <row r="2768">
          <cell r="B2768" t="str">
            <v>MEM-PRO-015-FED-BLP-4120</v>
          </cell>
        </row>
        <row r="2769">
          <cell r="B2769" t="str">
            <v>MEM-PRO-015-FED-BLP-4124</v>
          </cell>
        </row>
        <row r="2770">
          <cell r="B2770" t="str">
            <v>MEM-PRO-015-FED-BRN-3853</v>
          </cell>
        </row>
        <row r="2771">
          <cell r="B2771" t="str">
            <v>MEM-PRO-015-FED-FED-3803</v>
          </cell>
        </row>
        <row r="2772">
          <cell r="B2772" t="str">
            <v>MEM-PRO-015-FED-FED-3804</v>
          </cell>
        </row>
        <row r="2773">
          <cell r="B2773" t="str">
            <v>MEM-PRO-015-FED-FED-3815</v>
          </cell>
        </row>
        <row r="2774">
          <cell r="B2774" t="str">
            <v>MEM-PRO-015-FED-FED-3820</v>
          </cell>
        </row>
        <row r="2775">
          <cell r="B2775" t="str">
            <v>MEM-PRO-015-FED-FED-3823</v>
          </cell>
        </row>
        <row r="2776">
          <cell r="B2776" t="str">
            <v>MEM-PRO-015-FED-FED-3824</v>
          </cell>
        </row>
        <row r="2777">
          <cell r="B2777" t="str">
            <v>MEM-PRO-015-FED-FED-3826</v>
          </cell>
        </row>
        <row r="2778">
          <cell r="B2778" t="str">
            <v>MEM-PRO-015-FED-FED-3828</v>
          </cell>
        </row>
        <row r="2779">
          <cell r="B2779" t="str">
            <v>MEM-PRO-015-FED-FED-3830</v>
          </cell>
        </row>
        <row r="2780">
          <cell r="B2780" t="str">
            <v>MEM-PRO-015-FED-FED-3831</v>
          </cell>
        </row>
        <row r="2781">
          <cell r="B2781" t="str">
            <v>MEM-PRO-015-FED-FED-3833</v>
          </cell>
        </row>
        <row r="2782">
          <cell r="B2782" t="str">
            <v>MEM-PRO-015-FED-FED-3835</v>
          </cell>
        </row>
        <row r="2783">
          <cell r="B2783" t="str">
            <v>MEM-PRO-015-FED-FED-3836</v>
          </cell>
        </row>
        <row r="2784">
          <cell r="B2784" t="str">
            <v>MEM-PRO-015-FED-FED-3837</v>
          </cell>
        </row>
        <row r="2785">
          <cell r="B2785" t="str">
            <v>MEM-PRO-015-FED-FED-3842</v>
          </cell>
        </row>
        <row r="2786">
          <cell r="B2786" t="str">
            <v>MEM-PRO-015-FED-FED-3843</v>
          </cell>
        </row>
        <row r="2787">
          <cell r="B2787" t="str">
            <v>MEM-PRO-015-FED-FED-3844</v>
          </cell>
        </row>
        <row r="2788">
          <cell r="B2788" t="str">
            <v>MEM-PRO-015-FED-FED-3847</v>
          </cell>
        </row>
        <row r="2789">
          <cell r="B2789" t="str">
            <v>MEM-PRO-015-FED-FED-3848</v>
          </cell>
        </row>
        <row r="2790">
          <cell r="B2790" t="str">
            <v>MEM-PRO-015-FED-FED-3856</v>
          </cell>
        </row>
        <row r="2791">
          <cell r="B2791" t="str">
            <v>MEM-PRO-015-FED-FED-3857</v>
          </cell>
        </row>
        <row r="2792">
          <cell r="B2792" t="str">
            <v>MEM-PRO-015-FED-FED-3862</v>
          </cell>
        </row>
        <row r="2793">
          <cell r="B2793" t="str">
            <v>MEM-PRO-015-FED-FED-3863</v>
          </cell>
        </row>
        <row r="2794">
          <cell r="B2794" t="str">
            <v>MEM-PRO-015-FED-FED-3864</v>
          </cell>
        </row>
        <row r="2795">
          <cell r="B2795" t="str">
            <v>MEM-PRO-015-FED-FED-3866</v>
          </cell>
        </row>
        <row r="2796">
          <cell r="B2796" t="str">
            <v>MEM-PRO-015-FED-FED-3883</v>
          </cell>
        </row>
        <row r="2797">
          <cell r="B2797" t="str">
            <v>MEM-PRO-015-FED-FED-3884</v>
          </cell>
        </row>
        <row r="2798">
          <cell r="B2798" t="str">
            <v>MEM-PRO-015-FED-FED-3885</v>
          </cell>
        </row>
        <row r="2799">
          <cell r="B2799" t="str">
            <v>MEM-PRO-015-FED-FED-3886</v>
          </cell>
        </row>
        <row r="2800">
          <cell r="B2800" t="str">
            <v>MEM-PRO-015-FED-FED-3888</v>
          </cell>
        </row>
        <row r="2801">
          <cell r="B2801" t="str">
            <v>MEM-PRO-015-FED-FED-5087</v>
          </cell>
        </row>
        <row r="2802">
          <cell r="B2802" t="str">
            <v>MEM-PRO-015-FED-FED-6667</v>
          </cell>
        </row>
        <row r="2803">
          <cell r="B2803" t="str">
            <v>MEM-PRO-015-FED-FED-9235</v>
          </cell>
        </row>
        <row r="2804">
          <cell r="B2804" t="str">
            <v>MEM-PRO-015-FED-SLT-3800</v>
          </cell>
        </row>
        <row r="2805">
          <cell r="B2805" t="str">
            <v>MEM-PRO-015-FED-SLT-3801</v>
          </cell>
        </row>
        <row r="2806">
          <cell r="B2806" t="str">
            <v>MEM-PRO-015-FED-SLT-3865</v>
          </cell>
        </row>
        <row r="2807">
          <cell r="B2807" t="str">
            <v>MEM-PRO-015-FED-SLT-4102</v>
          </cell>
        </row>
        <row r="2808">
          <cell r="B2808" t="str">
            <v>MEM-PRO-015-FED-SLT-4103</v>
          </cell>
        </row>
        <row r="2809">
          <cell r="B2809" t="str">
            <v>MEM-PRO-015-FED-SUS-3893</v>
          </cell>
        </row>
        <row r="2810">
          <cell r="B2810" t="str">
            <v>MEM-PRO-015-FED-SUS-9237</v>
          </cell>
        </row>
        <row r="2811">
          <cell r="B2811" t="str">
            <v>MEM-PRO-015-GRD-M2G-3004</v>
          </cell>
        </row>
        <row r="2812">
          <cell r="B2812" t="str">
            <v>MEM-PRO-015-GRD-M2G-3006</v>
          </cell>
        </row>
        <row r="2813">
          <cell r="B2813" t="str">
            <v>MEM-PRO-015-GRD-M2G-3007</v>
          </cell>
        </row>
        <row r="2814">
          <cell r="B2814" t="str">
            <v>MEM-PRO-015-GRD-M2G-3008</v>
          </cell>
        </row>
        <row r="2815">
          <cell r="B2815" t="str">
            <v>MEM-PRO-015-GRD-M2G-3009</v>
          </cell>
        </row>
        <row r="2816">
          <cell r="B2816" t="str">
            <v>MEM-PRO-015-GRD-M2G-3012</v>
          </cell>
        </row>
        <row r="2817">
          <cell r="B2817" t="str">
            <v>MEM-PRO-015-GRD-M2G-3016</v>
          </cell>
        </row>
        <row r="2818">
          <cell r="B2818" t="str">
            <v>MEM-PRO-015-GRD-M2G-3025</v>
          </cell>
        </row>
        <row r="2819">
          <cell r="B2819" t="str">
            <v>MEM-PRO-015-GRD-M2G-3029</v>
          </cell>
        </row>
        <row r="2820">
          <cell r="B2820" t="str">
            <v>MEM-PRO-015-GRD-M2G-3034</v>
          </cell>
        </row>
        <row r="2821">
          <cell r="B2821" t="str">
            <v>MEM-PRO-015-GRD-M2G-3041</v>
          </cell>
        </row>
        <row r="2822">
          <cell r="B2822" t="str">
            <v>MEM-PRO-015-GRD-M2G-3042</v>
          </cell>
        </row>
        <row r="2823">
          <cell r="B2823" t="str">
            <v>MEM-PRO-015-GRD-M2G-3043</v>
          </cell>
        </row>
        <row r="2824">
          <cell r="B2824" t="str">
            <v>MEM-PRO-015-GRD-M2G-3046</v>
          </cell>
        </row>
        <row r="2825">
          <cell r="B2825" t="str">
            <v>MEM-PRO-015-GRD-M2G-3047</v>
          </cell>
        </row>
        <row r="2826">
          <cell r="B2826" t="str">
            <v>MEM-PRO-015-GRD-M2G-3048</v>
          </cell>
        </row>
        <row r="2827">
          <cell r="B2827" t="str">
            <v>MEM-PRO-015-GRD-SUS-3018</v>
          </cell>
        </row>
        <row r="2828">
          <cell r="B2828" t="str">
            <v>MEM-PRO-015-HPF-SDF-3577</v>
          </cell>
        </row>
        <row r="2829">
          <cell r="B2829" t="str">
            <v>MEM-PRO-015-HPF-SDF-3581</v>
          </cell>
        </row>
        <row r="2830">
          <cell r="B2830" t="str">
            <v>MEM-PRO-015-HPF-SDF-3583</v>
          </cell>
        </row>
        <row r="2831">
          <cell r="B2831" t="str">
            <v>MEM-PRO-015-HPF-SDF-3587</v>
          </cell>
        </row>
        <row r="2832">
          <cell r="B2832" t="str">
            <v>MEM-PRO-015-HPF-SDF-3593</v>
          </cell>
        </row>
        <row r="2833">
          <cell r="B2833" t="str">
            <v>MEM-PRO-015-HPF-SDF-3594</v>
          </cell>
        </row>
        <row r="2834">
          <cell r="B2834" t="str">
            <v>MEM-PRO-015-HPF-SDF-3598</v>
          </cell>
        </row>
        <row r="2835">
          <cell r="B2835" t="str">
            <v>MEM-PRO-015-HPF-SDF-9254</v>
          </cell>
        </row>
        <row r="2836">
          <cell r="B2836" t="str">
            <v>MEM-PRO-015-IDN-HYS-3560</v>
          </cell>
        </row>
        <row r="2837">
          <cell r="B2837" t="str">
            <v>MEM-PRO-015-IDN-HYS-3561</v>
          </cell>
        </row>
        <row r="2838">
          <cell r="B2838" t="str">
            <v>MEM-PRO-015-IDN-HYS-3562</v>
          </cell>
        </row>
        <row r="2839">
          <cell r="B2839" t="str">
            <v>MEM-PRO-015-IDN-HYS-3567</v>
          </cell>
        </row>
        <row r="2840">
          <cell r="B2840" t="str">
            <v>MEM-PRO-015-IDN-HYS-3571</v>
          </cell>
        </row>
        <row r="2841">
          <cell r="B2841" t="str">
            <v>MEM-PRO-015-IDN-HYS-3572</v>
          </cell>
        </row>
        <row r="2842">
          <cell r="B2842" t="str">
            <v>MEM-PRO-015-IDN-HYS-9256</v>
          </cell>
        </row>
        <row r="2843">
          <cell r="B2843" t="str">
            <v>MEM-PRO-015-IDN-HYS-9257</v>
          </cell>
        </row>
        <row r="2844">
          <cell r="B2844" t="str">
            <v>MEM-PRO-015-IDN-IDF-3350</v>
          </cell>
        </row>
        <row r="2845">
          <cell r="B2845" t="str">
            <v>MEM-PRO-015-IDN-IDF-3352</v>
          </cell>
        </row>
        <row r="2846">
          <cell r="B2846" t="str">
            <v>MEM-PRO-015-IDN-IDF-3357</v>
          </cell>
        </row>
        <row r="2847">
          <cell r="B2847" t="str">
            <v>MEM-PRO-015-IDN-IDF-3358</v>
          </cell>
        </row>
        <row r="2848">
          <cell r="B2848" t="str">
            <v>MEM-PRO-015-IDN-IDF-3361</v>
          </cell>
        </row>
        <row r="2849">
          <cell r="B2849" t="str">
            <v>MEM-PRO-015-IDN-IDF-3364</v>
          </cell>
        </row>
        <row r="2850">
          <cell r="B2850" t="str">
            <v>MEM-PRO-015-IDN-IDF-3367</v>
          </cell>
        </row>
        <row r="2851">
          <cell r="B2851" t="str">
            <v>MEM-PRO-015-IDN-IDF-3424</v>
          </cell>
        </row>
        <row r="2852">
          <cell r="B2852" t="str">
            <v>MEM-PRO-015-IDN-IDF-3425</v>
          </cell>
        </row>
        <row r="2853">
          <cell r="B2853" t="str">
            <v>MEM-PRO-015-IDN-IDF-3432</v>
          </cell>
        </row>
        <row r="2854">
          <cell r="B2854" t="str">
            <v>MEM-PRO-015-IDN-IDF-3435</v>
          </cell>
        </row>
        <row r="2855">
          <cell r="B2855" t="str">
            <v>MEM-PRO-015-IDN-IDF-3505</v>
          </cell>
        </row>
        <row r="2856">
          <cell r="B2856" t="str">
            <v>MEM-PRO-015-IDN-IDF-3573</v>
          </cell>
        </row>
        <row r="2857">
          <cell r="B2857" t="str">
            <v>MEM-PRO-015-IDN-IDF-4123</v>
          </cell>
        </row>
        <row r="2858">
          <cell r="B2858" t="str">
            <v>MEM-PRO-015-IDN-IDF-4713</v>
          </cell>
        </row>
        <row r="2859">
          <cell r="B2859" t="str">
            <v>MEM-PRO-015-IDN-IDF-4730</v>
          </cell>
        </row>
        <row r="2860">
          <cell r="B2860" t="str">
            <v>MEM-PRO-015-IDN-IDF-4731</v>
          </cell>
        </row>
        <row r="2861">
          <cell r="B2861" t="str">
            <v>MEM-PRO-015-IDN-IDF-4735</v>
          </cell>
        </row>
        <row r="2862">
          <cell r="B2862" t="str">
            <v>MEM-PRO-015-IDN-IDF-4736</v>
          </cell>
        </row>
        <row r="2863">
          <cell r="B2863" t="str">
            <v>MEM-PRO-015-IDN-IDF-4768</v>
          </cell>
        </row>
        <row r="2864">
          <cell r="B2864" t="str">
            <v>MEM-PRO-015-IDN-IDF-4769</v>
          </cell>
        </row>
        <row r="2865">
          <cell r="B2865" t="str">
            <v>MEM-PRO-015-PCP-PCT-3231</v>
          </cell>
        </row>
        <row r="2866">
          <cell r="B2866" t="str">
            <v>MEM-PRO-015-PCP-PHA-3221</v>
          </cell>
        </row>
        <row r="2867">
          <cell r="B2867" t="str">
            <v>MEM-PRO-015-PCP-PHA-3222</v>
          </cell>
        </row>
        <row r="2868">
          <cell r="B2868" t="str">
            <v>MEM-PRO-015-PCP-PHA-3223</v>
          </cell>
        </row>
        <row r="2869">
          <cell r="B2869" t="str">
            <v>MEM-PRO-015-PCP-PHA-3224</v>
          </cell>
        </row>
        <row r="2870">
          <cell r="B2870" t="str">
            <v>MEM-PRO-015-PCP-PHA-3228</v>
          </cell>
        </row>
        <row r="2871">
          <cell r="B2871" t="str">
            <v>MEM-PRO-015-PKG-BLD-3710</v>
          </cell>
        </row>
        <row r="2872">
          <cell r="B2872" t="str">
            <v>MEM-PRO-015-PKG-BLD-3712</v>
          </cell>
        </row>
        <row r="2873">
          <cell r="B2873" t="str">
            <v>MEM-PRO-015-PKG-BLD-3715</v>
          </cell>
        </row>
        <row r="2874">
          <cell r="B2874" t="str">
            <v>MEM-PRO-015-PKG-BLD-3735</v>
          </cell>
        </row>
        <row r="2875">
          <cell r="B2875" t="str">
            <v>MEM-PRO-015-PKG-BLD-3759</v>
          </cell>
        </row>
        <row r="2876">
          <cell r="B2876" t="str">
            <v>MEM-PRO-015-PKG-BLD-3762</v>
          </cell>
        </row>
        <row r="2877">
          <cell r="B2877" t="str">
            <v>MEM-PRO-015-PKG-BLD-3764</v>
          </cell>
        </row>
        <row r="2878">
          <cell r="B2878" t="str">
            <v>MEM-PRO-015-PKG-BLD-3783</v>
          </cell>
        </row>
        <row r="2879">
          <cell r="B2879" t="str">
            <v>MEM-PRO-015-PKG-BLD-3784</v>
          </cell>
        </row>
        <row r="2880">
          <cell r="B2880" t="str">
            <v>MEM-PRO-015-PKG-BLD-3816</v>
          </cell>
        </row>
        <row r="2881">
          <cell r="B2881" t="str">
            <v>MEM-PRO-015-PKG-BLD-3960</v>
          </cell>
        </row>
        <row r="2882">
          <cell r="B2882" t="str">
            <v>MEM-PRO-015-PKG-BLD-8401</v>
          </cell>
        </row>
        <row r="2883">
          <cell r="B2883" t="str">
            <v>MEM-PRO-015-PKG-BLD-8406</v>
          </cell>
        </row>
        <row r="2884">
          <cell r="B2884" t="str">
            <v>MEM-PRO-015-PKG-BLD-8410</v>
          </cell>
        </row>
        <row r="2885">
          <cell r="B2885" t="str">
            <v>MEM-PRO-015-PKG-BLD-8411</v>
          </cell>
        </row>
        <row r="2886">
          <cell r="B2886" t="str">
            <v>MEM-PRO-015-PKG-BLD-8412</v>
          </cell>
        </row>
        <row r="2887">
          <cell r="B2887" t="str">
            <v>MEM-PRO-015-PKG-PAK-3720</v>
          </cell>
        </row>
        <row r="2888">
          <cell r="B2888" t="str">
            <v>MEM-PRO-015-PKG-PAK-3727</v>
          </cell>
        </row>
        <row r="2889">
          <cell r="B2889" t="str">
            <v>MEM-PRO-015-PKG-PAK-8205</v>
          </cell>
        </row>
        <row r="2890">
          <cell r="B2890" t="str">
            <v>MEM-PRO-015-PKG-PAK-8206</v>
          </cell>
        </row>
        <row r="2891">
          <cell r="B2891" t="str">
            <v>MEM-PRO-015-PKG-PAK-8208</v>
          </cell>
        </row>
        <row r="2892">
          <cell r="B2892" t="str">
            <v>MEM-PRO-015-PKG-PAK-8210</v>
          </cell>
        </row>
        <row r="2893">
          <cell r="B2893" t="str">
            <v>MEM-PRO-015-PKG-PAK-8248</v>
          </cell>
        </row>
        <row r="2894">
          <cell r="B2894" t="str">
            <v>MEM-PRO-015-PKG-PAK-8249</v>
          </cell>
        </row>
        <row r="2895">
          <cell r="B2895" t="str">
            <v>MEM-PRO-015-PKG-PAK-8250</v>
          </cell>
        </row>
        <row r="2896">
          <cell r="B2896" t="str">
            <v>MEM-PRO-015-PKG-PAK-8322</v>
          </cell>
        </row>
        <row r="2897">
          <cell r="B2897" t="str">
            <v>MEM-PRO-015-PKG-PAK-8323</v>
          </cell>
        </row>
        <row r="2898">
          <cell r="B2898" t="str">
            <v>MEM-PRO-015-PKG-PAK-8324</v>
          </cell>
        </row>
        <row r="2899">
          <cell r="B2899" t="str">
            <v>MEM-PRO-015-PKG-PAL-8212</v>
          </cell>
        </row>
        <row r="2900">
          <cell r="B2900" t="str">
            <v>MEM-PRO-015-PKG-PAL-8214</v>
          </cell>
        </row>
        <row r="2901">
          <cell r="B2901" t="str">
            <v>MEM-PRO-015-PKG-PAL-8216</v>
          </cell>
        </row>
        <row r="2902">
          <cell r="B2902" t="str">
            <v>MEM-PRO-015-PKG-PAL-8241</v>
          </cell>
        </row>
        <row r="2903">
          <cell r="B2903" t="str">
            <v>MEM-PRO-015-PKG-PAL-8243</v>
          </cell>
        </row>
        <row r="2904">
          <cell r="B2904" t="str">
            <v>MEM-PRO-015-PKG-SBB-8315</v>
          </cell>
        </row>
        <row r="2905">
          <cell r="B2905" t="str">
            <v>MEM-PRO-015-PKG-SUS-3732</v>
          </cell>
        </row>
        <row r="2906">
          <cell r="B2906" t="str">
            <v>MEM-PRO-015-PKG-SUS-3939</v>
          </cell>
        </row>
        <row r="2907">
          <cell r="B2907" t="str">
            <v>MEM-PRO-015-PKG-SUS-3943</v>
          </cell>
        </row>
        <row r="2908">
          <cell r="B2908" t="str">
            <v>MEM-PRO-015-PKG-SUS-3944</v>
          </cell>
        </row>
        <row r="2909">
          <cell r="B2909" t="str">
            <v>MEM-PRO-015-SPR-BRN-8003</v>
          </cell>
        </row>
        <row r="2910">
          <cell r="B2910" t="str">
            <v>MEM-PRO-015-SPR-DRY-3500</v>
          </cell>
        </row>
        <row r="2911">
          <cell r="B2911" t="str">
            <v>MEM-PRO-015-SPR-DRY-8001</v>
          </cell>
        </row>
        <row r="2912">
          <cell r="B2912" t="str">
            <v>MEM-PRO-015-SPR-DRY-8006</v>
          </cell>
        </row>
        <row r="2913">
          <cell r="B2913" t="str">
            <v>MEM-PRO-015-SPR-DRY-8007</v>
          </cell>
        </row>
        <row r="2914">
          <cell r="B2914" t="str">
            <v>MEM-PRO-015-SPR-DRY-8008</v>
          </cell>
        </row>
        <row r="2915">
          <cell r="B2915" t="str">
            <v>MEM-PRO-015-SPR-DRY-8010</v>
          </cell>
        </row>
        <row r="2916">
          <cell r="B2916" t="str">
            <v>MEM-PRO-015-SPR-DRY-8011</v>
          </cell>
        </row>
        <row r="2917">
          <cell r="B2917" t="str">
            <v>MEM-PRO-015-SPR-DRY-8020</v>
          </cell>
        </row>
        <row r="2918">
          <cell r="B2918" t="str">
            <v>MEM-PRO-015-SPR-DRY-8021</v>
          </cell>
        </row>
        <row r="2919">
          <cell r="B2919" t="str">
            <v>MEM-PRO-015-SPR-DRY-8022</v>
          </cell>
        </row>
        <row r="2920">
          <cell r="B2920" t="str">
            <v>MEM-PRO-015-SPR-DRY-8023</v>
          </cell>
        </row>
        <row r="2921">
          <cell r="B2921" t="str">
            <v>MEM-PRO-015-SPR-DRY-8024</v>
          </cell>
        </row>
        <row r="2922">
          <cell r="B2922" t="str">
            <v>MEM-PRO-015-SPR-DRY-8025</v>
          </cell>
        </row>
        <row r="2923">
          <cell r="B2923" t="str">
            <v>MEM-PRO-015-SPR-DRY-8026</v>
          </cell>
        </row>
        <row r="2924">
          <cell r="B2924" t="str">
            <v>MEM-PRO-015-SPR-DRY-8027</v>
          </cell>
        </row>
        <row r="2925">
          <cell r="B2925" t="str">
            <v>MEM-PRO-015-SPR-DRY-8030</v>
          </cell>
        </row>
        <row r="2926">
          <cell r="B2926" t="str">
            <v>MEM-PRO-015-SPR-DRY-8031</v>
          </cell>
        </row>
        <row r="2927">
          <cell r="B2927" t="str">
            <v>MEM-PRO-015-SPR-DRY-8032</v>
          </cell>
        </row>
        <row r="2928">
          <cell r="B2928" t="str">
            <v>MEM-PRO-015-SPR-DRY-8033</v>
          </cell>
        </row>
        <row r="2929">
          <cell r="B2929" t="str">
            <v>MEM-PRO-015-SPR-DRY-8034</v>
          </cell>
        </row>
        <row r="2930">
          <cell r="B2930" t="str">
            <v>MEM-PRO-015-SPR-DRY-8035</v>
          </cell>
        </row>
        <row r="2931">
          <cell r="B2931" t="str">
            <v>MEM-PRO-015-SPR-DRY-8036</v>
          </cell>
        </row>
        <row r="2932">
          <cell r="B2932" t="str">
            <v>MEM-PRO-015-SPR-DRY-8037</v>
          </cell>
        </row>
        <row r="2933">
          <cell r="B2933" t="str">
            <v>MEM-PRO-015-SPR-DRY-8038</v>
          </cell>
        </row>
        <row r="2934">
          <cell r="B2934" t="str">
            <v>MEM-PRO-015-SPR-DRY-8039</v>
          </cell>
        </row>
        <row r="2935">
          <cell r="B2935" t="str">
            <v>MEM-PRO-015-SPR-DRY-8040</v>
          </cell>
        </row>
        <row r="2936">
          <cell r="B2936" t="str">
            <v>MEM-PRO-015-SPR-DRY-8041</v>
          </cell>
        </row>
        <row r="2937">
          <cell r="B2937" t="str">
            <v>MEM-PRO-015-SPR-DRY-8050</v>
          </cell>
        </row>
        <row r="2938">
          <cell r="B2938" t="str">
            <v>MEM-PRO-015-SPR-DRY-8053</v>
          </cell>
        </row>
        <row r="2939">
          <cell r="B2939" t="str">
            <v>MEM-PRO-015-SPR-DRY-8054</v>
          </cell>
        </row>
        <row r="2940">
          <cell r="B2940" t="str">
            <v>MEM-PRO-015-SPR-DRY-8060</v>
          </cell>
        </row>
        <row r="2941">
          <cell r="B2941" t="str">
            <v>MEM-PRO-015-SPR-DRY-8063</v>
          </cell>
        </row>
        <row r="2942">
          <cell r="B2942" t="str">
            <v>MEM-PRO-015-SPR-DRY-8064</v>
          </cell>
        </row>
        <row r="2943">
          <cell r="B2943" t="str">
            <v>MEM-PRO-015-SPR-DRY-8068</v>
          </cell>
        </row>
        <row r="2944">
          <cell r="B2944" t="str">
            <v>MEM-PRO-015-SPR-DRY-8069</v>
          </cell>
        </row>
        <row r="2945">
          <cell r="B2945" t="str">
            <v>MEM-PRO-015-SPR-DRY-8070</v>
          </cell>
        </row>
        <row r="2946">
          <cell r="B2946" t="str">
            <v>MEM-PRO-015-SPR-DRY-8073</v>
          </cell>
        </row>
        <row r="2947">
          <cell r="B2947" t="str">
            <v>MEM-PRO-015-SPR-DRY-8074</v>
          </cell>
        </row>
        <row r="2948">
          <cell r="B2948" t="str">
            <v>MEM-PRO-015-SPR-DRY-8080</v>
          </cell>
        </row>
        <row r="2949">
          <cell r="B2949" t="str">
            <v>MEM-PRO-015-SPR-DRY-8083</v>
          </cell>
        </row>
        <row r="2950">
          <cell r="B2950" t="str">
            <v>MEM-PRO-015-SPR-DRY-8084</v>
          </cell>
        </row>
        <row r="2951">
          <cell r="B2951" t="str">
            <v>MEM-PRO-015-SPR-DRY-8088</v>
          </cell>
        </row>
        <row r="2952">
          <cell r="B2952" t="str">
            <v>MEM-PRO-015-SPR-DRY-8089</v>
          </cell>
        </row>
        <row r="2953">
          <cell r="B2953" t="str">
            <v>MEM-PRO-015-SPR-DRY-8093</v>
          </cell>
        </row>
        <row r="2954">
          <cell r="B2954" t="str">
            <v>MEM-PRO-015-SPR-DRY-8094</v>
          </cell>
        </row>
        <row r="2955">
          <cell r="B2955" t="str">
            <v>MEM-PRO-015-SPR-DRY-8095</v>
          </cell>
        </row>
        <row r="2956">
          <cell r="B2956" t="str">
            <v>MEM-PRO-015-SPR-DRY-8100</v>
          </cell>
        </row>
        <row r="2957">
          <cell r="B2957" t="str">
            <v>MEM-PRO-015-SPR-DRY-8109</v>
          </cell>
        </row>
        <row r="2958">
          <cell r="B2958" t="str">
            <v>MEM-PRO-015-SPR-PRC-3700</v>
          </cell>
        </row>
        <row r="2959">
          <cell r="B2959" t="str">
            <v>MEM-PRO-015-SPR-PRC-3704</v>
          </cell>
        </row>
        <row r="2960">
          <cell r="B2960" t="str">
            <v>MEM-PRO-015-SPR-PRC-3705</v>
          </cell>
        </row>
        <row r="2961">
          <cell r="B2961" t="str">
            <v>MEM-PRO-015-SPR-PRC-3706</v>
          </cell>
        </row>
        <row r="2962">
          <cell r="B2962" t="str">
            <v>MEM-PRO-015-SPR-PRC-3975</v>
          </cell>
        </row>
        <row r="2963">
          <cell r="B2963" t="str">
            <v>MEM-PRO-015-SPR-PRC-3977</v>
          </cell>
        </row>
        <row r="2964">
          <cell r="B2964" t="str">
            <v>MEM-PRO-015-SPR-PRC-3979</v>
          </cell>
        </row>
        <row r="2965">
          <cell r="B2965" t="str">
            <v>MEM-PRO-015-SPR-PRC-3980</v>
          </cell>
        </row>
        <row r="2966">
          <cell r="B2966" t="str">
            <v>MEM-PRO-015-SPR-PRC-5203</v>
          </cell>
        </row>
        <row r="2967">
          <cell r="B2967" t="str">
            <v>MEM-PRO-015-SPR-PRC-5258</v>
          </cell>
        </row>
        <row r="2968">
          <cell r="B2968" t="str">
            <v>MEM-PRO-015-SPR-PRC-5259</v>
          </cell>
        </row>
        <row r="2969">
          <cell r="B2969" t="str">
            <v>MEM-PRO-015-SPR-PRC-5260</v>
          </cell>
        </row>
        <row r="2970">
          <cell r="B2970" t="str">
            <v>MEM-PRO-015-SPR-PRC-5270</v>
          </cell>
        </row>
        <row r="2971">
          <cell r="B2971" t="str">
            <v>MEM-PRO-015-SPR-PRC-5271</v>
          </cell>
        </row>
        <row r="2972">
          <cell r="B2972" t="str">
            <v>MEM-PRO-015-SPR-PRC-5272</v>
          </cell>
        </row>
        <row r="2973">
          <cell r="B2973" t="str">
            <v>MEM-PRO-015-SPR-PRC-5273</v>
          </cell>
        </row>
        <row r="2974">
          <cell r="B2974" t="str">
            <v>MEM-PRO-015-SPR-PRC-5274</v>
          </cell>
        </row>
        <row r="2975">
          <cell r="B2975" t="str">
            <v>MEM-PRO-015-SPR-PRC-5276</v>
          </cell>
        </row>
        <row r="2976">
          <cell r="B2976" t="str">
            <v>MEM-PRO-015-SPR-PRC-5280</v>
          </cell>
        </row>
        <row r="2977">
          <cell r="B2977" t="str">
            <v>MEM-PRO-015-SPR-PRC-8014</v>
          </cell>
        </row>
        <row r="2978">
          <cell r="B2978" t="str">
            <v>MEM-PRO-015-SPR-PRC-8121</v>
          </cell>
        </row>
        <row r="2979">
          <cell r="B2979" t="str">
            <v>MEM-PRO-015-SPR-SUS-5235</v>
          </cell>
        </row>
        <row r="2980">
          <cell r="B2980" t="str">
            <v>MEM-PRO-015-SPR-SUS-5237</v>
          </cell>
        </row>
        <row r="2981">
          <cell r="B2981" t="str">
            <v>MEM-PRO-015-SPR-SUS-5240</v>
          </cell>
        </row>
        <row r="2982">
          <cell r="B2982" t="str">
            <v>MEM-PRO-015-SPR-SUS-5297</v>
          </cell>
        </row>
        <row r="2983">
          <cell r="B2983" t="str">
            <v>MEM-PRO-015-SPR-SUS-5543</v>
          </cell>
        </row>
        <row r="2984">
          <cell r="B2984" t="str">
            <v>MEM-PRO-015-SPR-SUS-8013</v>
          </cell>
        </row>
        <row r="2985">
          <cell r="B2985" t="str">
            <v>MEM-PRO-015-SPR-SUS-8096</v>
          </cell>
        </row>
        <row r="2986">
          <cell r="B2986" t="str">
            <v>MEM-PRO-015-UTL-AHU-4500</v>
          </cell>
        </row>
        <row r="2987">
          <cell r="B2987" t="str">
            <v>MEM-PRO-015-UTL-AHU-4501</v>
          </cell>
        </row>
        <row r="2988">
          <cell r="B2988" t="str">
            <v>MEM-PRO-015-UTL-AHU-4502</v>
          </cell>
        </row>
        <row r="2989">
          <cell r="B2989" t="str">
            <v>MEM-PRO-015-UTL-CHS-3026</v>
          </cell>
        </row>
        <row r="2990">
          <cell r="B2990" t="str">
            <v>MEM-PRO-015-UTL-CHS-4151</v>
          </cell>
        </row>
        <row r="2991">
          <cell r="B2991" t="str">
            <v>MEM-PRO-015-UTL-CHS-4152</v>
          </cell>
        </row>
        <row r="2992">
          <cell r="B2992" t="str">
            <v>MEM-PRO-015-UTL-CHS-4154</v>
          </cell>
        </row>
        <row r="2993">
          <cell r="B2993" t="str">
            <v>MEM-PRO-015-UTL-CHS-4155</v>
          </cell>
        </row>
        <row r="2994">
          <cell r="B2994" t="str">
            <v>MEM-PRO-015-UTL-CHS-4160</v>
          </cell>
        </row>
        <row r="2995">
          <cell r="B2995" t="str">
            <v>MEM-PRO-015-UTL-CHS-4161</v>
          </cell>
        </row>
        <row r="2996">
          <cell r="B2996" t="str">
            <v>MEM-PRO-015-UTL-CHS-4162</v>
          </cell>
        </row>
        <row r="2997">
          <cell r="B2997" t="str">
            <v>MEM-PRO-015-UTL-CHS-4166</v>
          </cell>
        </row>
        <row r="2998">
          <cell r="B2998" t="str">
            <v>MEM-PRO-015-UTL-CHS-4203</v>
          </cell>
        </row>
        <row r="2999">
          <cell r="B2999" t="str">
            <v>MEM-PRO-015-UTL-CHS-4204</v>
          </cell>
        </row>
        <row r="3000">
          <cell r="B3000" t="str">
            <v>MEM-PRO-015-UTL-CHS-4205</v>
          </cell>
        </row>
        <row r="3001">
          <cell r="B3001" t="str">
            <v>MEM-PRO-015-UTL-CSY-2736</v>
          </cell>
        </row>
        <row r="3002">
          <cell r="B3002" t="str">
            <v>MEM-PRO-015-UTL-CSY-2740</v>
          </cell>
        </row>
        <row r="3003">
          <cell r="B3003" t="str">
            <v>MEM-PRO-015-UTL-CSY-3104</v>
          </cell>
        </row>
        <row r="3004">
          <cell r="B3004" t="str">
            <v>MEM-PRO-015-UTL-CSY-3403</v>
          </cell>
        </row>
        <row r="3005">
          <cell r="B3005" t="str">
            <v>MEM-PRO-015-UTL-CSY-3404</v>
          </cell>
        </row>
        <row r="3006">
          <cell r="B3006" t="str">
            <v>MEM-PRO-015-UTL-CSY-3412</v>
          </cell>
        </row>
        <row r="3007">
          <cell r="B3007" t="str">
            <v>MEM-PRO-015-UTL-CSY-3423</v>
          </cell>
        </row>
        <row r="3008">
          <cell r="B3008" t="str">
            <v>MEM-PRO-015-UTL-CSY-3465</v>
          </cell>
        </row>
        <row r="3009">
          <cell r="B3009" t="str">
            <v>MEM-PRO-015-UTL-CSY-3491</v>
          </cell>
        </row>
        <row r="3010">
          <cell r="B3010" t="str">
            <v>MEM-PRO-015-UTL-CSY-3497</v>
          </cell>
        </row>
        <row r="3011">
          <cell r="B3011" t="str">
            <v>MEM-PRO-015-UTL-CSY-3498</v>
          </cell>
        </row>
        <row r="3012">
          <cell r="B3012" t="str">
            <v>MEM-PRO-015-UTL-CSY-3499</v>
          </cell>
        </row>
        <row r="3013">
          <cell r="B3013" t="str">
            <v>MEM-PRO-015-UTL-CSY-3533</v>
          </cell>
        </row>
        <row r="3014">
          <cell r="B3014" t="str">
            <v>MEM-PRO-015-UTL-CSY-3541</v>
          </cell>
        </row>
        <row r="3015">
          <cell r="B3015" t="str">
            <v>MEM-PRO-015-UTL-CSY-3542</v>
          </cell>
        </row>
        <row r="3016">
          <cell r="B3016" t="str">
            <v>MEM-PRO-015-UTL-CSY-3543</v>
          </cell>
        </row>
        <row r="3017">
          <cell r="B3017" t="str">
            <v>MEM-PRO-015-UTL-CSY-3545</v>
          </cell>
        </row>
        <row r="3018">
          <cell r="B3018" t="str">
            <v>MEM-PRO-015-UTL-CSY-3558</v>
          </cell>
        </row>
        <row r="3019">
          <cell r="B3019" t="str">
            <v>MEM-PRO-015-UTL-CSY-3576</v>
          </cell>
        </row>
        <row r="3020">
          <cell r="B3020" t="str">
            <v>MEM-PRO-015-UTL-CSY-3578</v>
          </cell>
        </row>
        <row r="3021">
          <cell r="B3021" t="str">
            <v>MEM-PRO-015-UTL-CSY-3579</v>
          </cell>
        </row>
        <row r="3022">
          <cell r="B3022" t="str">
            <v>MEM-PRO-015-UTL-CSY-3580</v>
          </cell>
        </row>
        <row r="3023">
          <cell r="B3023" t="str">
            <v>MEM-PRO-015-UTL-CSY-3913</v>
          </cell>
        </row>
        <row r="3024">
          <cell r="B3024" t="str">
            <v>MEM-PRO-015-UTL-CSY-3920</v>
          </cell>
        </row>
        <row r="3025">
          <cell r="B3025" t="str">
            <v>MEM-PRO-015-UTL-CSY-5430</v>
          </cell>
        </row>
        <row r="3026">
          <cell r="B3026" t="str">
            <v>MEM-PRO-015-UTL-CSY-6400</v>
          </cell>
        </row>
        <row r="3027">
          <cell r="B3027" t="str">
            <v>MEM-PRO-015-UTL-CWS-0001</v>
          </cell>
        </row>
        <row r="3028">
          <cell r="B3028" t="str">
            <v>MEM-PRO-015-UTL-CWS-4101</v>
          </cell>
        </row>
        <row r="3029">
          <cell r="B3029" t="str">
            <v>MEM-PRO-015-UTL-CWS-4103</v>
          </cell>
        </row>
        <row r="3030">
          <cell r="B3030" t="str">
            <v>MEM-PRO-015-UTL-CWS-4104</v>
          </cell>
        </row>
        <row r="3031">
          <cell r="B3031" t="str">
            <v>MEM-PRO-015-UTL-CWS-4111</v>
          </cell>
        </row>
        <row r="3032">
          <cell r="B3032" t="str">
            <v>MEM-PRO-015-UTL-CWS-4112</v>
          </cell>
        </row>
        <row r="3033">
          <cell r="B3033" t="str">
            <v>MEM-PRO-015-UTL-CWS-4113</v>
          </cell>
        </row>
        <row r="3034">
          <cell r="B3034" t="str">
            <v>MEM-PRO-015-UTL-CWS-411302</v>
          </cell>
        </row>
        <row r="3035">
          <cell r="B3035" t="str">
            <v>MEM-PRO-015-UTL-CWS-411305</v>
          </cell>
        </row>
        <row r="3036">
          <cell r="B3036" t="str">
            <v>MEM-PRO-015-UTL-CWS-4114</v>
          </cell>
        </row>
        <row r="3037">
          <cell r="B3037" t="str">
            <v>MEM-PRO-015-UTL-CWS-411405</v>
          </cell>
        </row>
        <row r="3038">
          <cell r="B3038" t="str">
            <v>MEM-PRO-015-UTL-CWS-4126</v>
          </cell>
        </row>
        <row r="3039">
          <cell r="B3039" t="str">
            <v>MEM-PRO-015-UTL-CWS-4203</v>
          </cell>
        </row>
        <row r="3040">
          <cell r="B3040" t="str">
            <v>MEM-PRO-015-UTL-ELE-0007</v>
          </cell>
        </row>
        <row r="3041">
          <cell r="B3041" t="str">
            <v>MEM-PRO-015-UTL-HPO-5430</v>
          </cell>
        </row>
        <row r="3042">
          <cell r="B3042" t="str">
            <v>MEM-PRO-015-UTL-HRC-4450</v>
          </cell>
        </row>
        <row r="3043">
          <cell r="B3043" t="str">
            <v>MEM-PRO-015-UTL-HRC-4452</v>
          </cell>
        </row>
        <row r="3044">
          <cell r="B3044" t="str">
            <v>MEM-PRO-015-UTL-HRC-4454</v>
          </cell>
        </row>
        <row r="3045">
          <cell r="B3045" t="str">
            <v>MEM-PRO-014-UTL-HRC-4452</v>
          </cell>
        </row>
        <row r="3046">
          <cell r="B3046" t="str">
            <v>MEM-PRO-014-UTL-HRC-4460</v>
          </cell>
        </row>
        <row r="3047">
          <cell r="B3047" t="str">
            <v>MEM-PRO-015-UTL-HRC-4462</v>
          </cell>
        </row>
        <row r="3048">
          <cell r="B3048" t="str">
            <v>MEM-PRO-015-UTL-IAS-4126</v>
          </cell>
        </row>
        <row r="3049">
          <cell r="B3049" t="str">
            <v>MEM-PRO-015-UTL-IAS-4127</v>
          </cell>
        </row>
        <row r="3050">
          <cell r="B3050" t="str">
            <v>MEM-PRO-015-UTL-IAS-412709</v>
          </cell>
        </row>
        <row r="3051">
          <cell r="B3051" t="str">
            <v>MEM-PRO-015-UTL-IAS-412712</v>
          </cell>
        </row>
        <row r="3052">
          <cell r="B3052" t="str">
            <v>MEM-PRO-015-UTL-IAS-4130</v>
          </cell>
        </row>
        <row r="3053">
          <cell r="B3053" t="str">
            <v>MEM-PRO-015-UTL-IAS-4131</v>
          </cell>
        </row>
        <row r="3054">
          <cell r="B3054" t="str">
            <v>MEM-PRO-015-UTL-IAS-4133</v>
          </cell>
        </row>
        <row r="3055">
          <cell r="B3055" t="str">
            <v>MEM-PRO-015-UTL-IAS-413303</v>
          </cell>
        </row>
        <row r="3056">
          <cell r="B3056" t="str">
            <v>MEM-PRO-015-UTL-IAS-4136</v>
          </cell>
        </row>
        <row r="3057">
          <cell r="B3057" t="str">
            <v>MEM-PRO-015-UTL-IAS-4137</v>
          </cell>
        </row>
        <row r="3058">
          <cell r="B3058" t="str">
            <v>MEM-PRO-015-UTL-IAS-4140</v>
          </cell>
        </row>
        <row r="3059">
          <cell r="B3059" t="str">
            <v>MEM-PRO-015-UTL-M2G-3016</v>
          </cell>
        </row>
        <row r="3060">
          <cell r="B3060" t="str">
            <v>MEM-PRO-015-UTL-MOA-0953</v>
          </cell>
        </row>
        <row r="3061">
          <cell r="B3061" t="str">
            <v>MEM-PRO-015-UTL-MOA-1099</v>
          </cell>
        </row>
        <row r="3062">
          <cell r="B3062" t="str">
            <v>MEM-PRO-015-UTL-NPW-4000</v>
          </cell>
        </row>
        <row r="3063">
          <cell r="B3063" t="str">
            <v>MEM-PRO-015-UTL-NPW-4001</v>
          </cell>
        </row>
        <row r="3064">
          <cell r="B3064" t="str">
            <v>MEM-PRO-015-UTL-NPW-4002</v>
          </cell>
        </row>
        <row r="3065">
          <cell r="B3065" t="str">
            <v>MEM-PRO-015-UTL-NPW-4219</v>
          </cell>
        </row>
        <row r="3066">
          <cell r="B3066" t="str">
            <v>MEM-PRO-015-UTL-NPW-4220</v>
          </cell>
        </row>
        <row r="3067">
          <cell r="B3067" t="str">
            <v>MEM-PRO-015-UTL-NPW-4221</v>
          </cell>
        </row>
        <row r="3068">
          <cell r="B3068" t="str">
            <v>MEM-PRO-015-UTL-NPW-4222</v>
          </cell>
        </row>
        <row r="3069">
          <cell r="B3069" t="str">
            <v>MEM-PRO-015-UTL-NPW-4253</v>
          </cell>
        </row>
        <row r="3070">
          <cell r="B3070" t="str">
            <v>MEM-PRO-015-UTL-NPW-4619</v>
          </cell>
        </row>
        <row r="3071">
          <cell r="B3071" t="str">
            <v>MEM-PRO-015-UTL-PRW-4117</v>
          </cell>
        </row>
        <row r="3072">
          <cell r="B3072" t="str">
            <v>MEM-PRO-015-UTL-PRW-4201</v>
          </cell>
        </row>
        <row r="3073">
          <cell r="B3073" t="str">
            <v>MEM-PRO-015-UTL-PRW-4203</v>
          </cell>
        </row>
        <row r="3074">
          <cell r="B3074" t="str">
            <v>MEM-PRO-015-UTL-PRW-4208</v>
          </cell>
        </row>
        <row r="3075">
          <cell r="B3075" t="str">
            <v>MEM-PRO-015-UTL-PRW-4209</v>
          </cell>
        </row>
        <row r="3076">
          <cell r="B3076" t="str">
            <v>MEM-PRO-015-UTL-PRW-4265</v>
          </cell>
        </row>
        <row r="3077">
          <cell r="B3077" t="str">
            <v>MEM-PRO-015-UTL-PWS-3028</v>
          </cell>
        </row>
        <row r="3078">
          <cell r="B3078" t="str">
            <v>MEM-PRO-015-UTL-PWS-3045</v>
          </cell>
        </row>
        <row r="3079">
          <cell r="B3079" t="str">
            <v>MEM-PRO-015-UTL-PWS-4259</v>
          </cell>
        </row>
        <row r="3080">
          <cell r="B3080" t="str">
            <v>MEM-PRO-015-UTL-PWS-4260</v>
          </cell>
        </row>
        <row r="3081">
          <cell r="B3081" t="str">
            <v>MEM-PRO-015-UTL-VAC-4181</v>
          </cell>
        </row>
        <row r="3082">
          <cell r="B3082" t="str">
            <v>MEM-PRO-015-UTL-VAC-4190</v>
          </cell>
        </row>
        <row r="3083">
          <cell r="B3083" t="str">
            <v>MEM-PRO-015-UTL-VAC-4192</v>
          </cell>
        </row>
        <row r="3084">
          <cell r="B3084" t="str">
            <v>MEM-PRO-015-UTL-VAC-4194</v>
          </cell>
        </row>
        <row r="3085">
          <cell r="B3085" t="str">
            <v>MEM-PRO-015-WEI-WIS-3037</v>
          </cell>
        </row>
        <row r="3086">
          <cell r="B3086" t="str">
            <v>MEM-PRO-015-WEI-WIS-3038</v>
          </cell>
        </row>
        <row r="3087">
          <cell r="B3087" t="str">
            <v>MEM-PRO-015-WEI-WIS-3050</v>
          </cell>
        </row>
        <row r="3088">
          <cell r="B3088" t="str">
            <v>MEM-PRO-015-WEI-WIS-3051</v>
          </cell>
        </row>
        <row r="3089">
          <cell r="B3089" t="str">
            <v>MEM-PRO-015-WEI-WIS-3052</v>
          </cell>
        </row>
        <row r="3090">
          <cell r="B3090" t="str">
            <v>MEM-PRO-015-WEI-WIS-3053</v>
          </cell>
        </row>
        <row r="3091">
          <cell r="B3091" t="str">
            <v>MEM-PRO-015-WEI-WIS-3081</v>
          </cell>
        </row>
        <row r="3092">
          <cell r="B3092" t="str">
            <v>MEM-PRO-015-WEI-WIS-3082</v>
          </cell>
        </row>
        <row r="3093">
          <cell r="B3093" t="str">
            <v>MEM-PRO-015-WEI-WIS-3085</v>
          </cell>
        </row>
        <row r="3094">
          <cell r="B3094" t="str">
            <v>MEM-PRO-015-WEI-WIS-3087</v>
          </cell>
        </row>
        <row r="3095">
          <cell r="B3095" t="str">
            <v>MEM-PRO-015-WEI-WIS-3089</v>
          </cell>
        </row>
        <row r="3096">
          <cell r="B3096" t="str">
            <v>MEM-PRO-015-WEI-WIS-3090</v>
          </cell>
        </row>
        <row r="3097">
          <cell r="B3097" t="str">
            <v>MEM-PRO-015-WSH-CWH-3233</v>
          </cell>
        </row>
        <row r="3098">
          <cell r="B3098" t="str">
            <v>MEM-PRO-015-WSH-CWH-3234</v>
          </cell>
        </row>
        <row r="3099">
          <cell r="B3099" t="str">
            <v>MEM-PRO-015-WSH-CWH-3246</v>
          </cell>
        </row>
        <row r="3100">
          <cell r="B3100" t="str">
            <v>MEM-PRO-015-WSH-CWH-3256</v>
          </cell>
        </row>
        <row r="3101">
          <cell r="B3101" t="str">
            <v>MEM-PRO-015-WSH-CWH-3266</v>
          </cell>
        </row>
        <row r="3102">
          <cell r="B3102" t="str">
            <v>MEM-PRO-015-WSH-CWH-3276</v>
          </cell>
        </row>
        <row r="3103">
          <cell r="B3103" t="str">
            <v>MEM-PRO-015-WSH-CWH-4638</v>
          </cell>
        </row>
        <row r="3104">
          <cell r="B3104" t="str">
            <v>MEM-PRO-015-WSH-CWH-4639</v>
          </cell>
        </row>
        <row r="3105">
          <cell r="B3105" t="str">
            <v>MEM-PRO-015-WSH-CWH-6203</v>
          </cell>
        </row>
        <row r="3106">
          <cell r="B3106" t="str">
            <v>MEM-PRO-015-WSH-WRE-3210</v>
          </cell>
        </row>
        <row r="3107">
          <cell r="B3107" t="str">
            <v>MEM-PRO-015-WSH-WRE-3237</v>
          </cell>
        </row>
        <row r="3108">
          <cell r="B3108" t="str">
            <v>MEM-PRO-015-WSH-WRE-3286</v>
          </cell>
        </row>
        <row r="3109">
          <cell r="B3109" t="str">
            <v>MEM-PRO-015-WSH-WRE-3289</v>
          </cell>
        </row>
        <row r="3110">
          <cell r="B3110" t="str">
            <v>MEM-PRO-015-WSH-WRE-3290</v>
          </cell>
        </row>
        <row r="3111">
          <cell r="B3111" t="str">
            <v>MEM-PRO-015-WSH-WRE-3326</v>
          </cell>
        </row>
        <row r="3112">
          <cell r="B3112" t="str">
            <v>MEM-PRO-015-XTR-1EX-3022</v>
          </cell>
        </row>
        <row r="3113">
          <cell r="B3113" t="str">
            <v>MEM-PRO-015-XTR-1EX-3112</v>
          </cell>
        </row>
        <row r="3114">
          <cell r="B3114" t="str">
            <v>MEM-PRO-015-XTR-1EX-3113</v>
          </cell>
        </row>
        <row r="3115">
          <cell r="B3115" t="str">
            <v>MEM-PRO-015-XTR-1EX-3114</v>
          </cell>
        </row>
        <row r="3116">
          <cell r="B3116" t="str">
            <v>MEM-PRO-015-XTR-1EX-3132</v>
          </cell>
        </row>
        <row r="3117">
          <cell r="B3117" t="str">
            <v>MEM-PRO-015-XTR-1EX-3133</v>
          </cell>
        </row>
        <row r="3118">
          <cell r="B3118" t="str">
            <v>MEM-PRO-015-XTR-1EX-3136</v>
          </cell>
        </row>
        <row r="3119">
          <cell r="B3119" t="str">
            <v>MEM-PRO-015-XTR-1EX-3137</v>
          </cell>
        </row>
        <row r="3120">
          <cell r="B3120" t="str">
            <v>MEM-PRO-015-XTR-1EX-3141</v>
          </cell>
        </row>
        <row r="3121">
          <cell r="B3121" t="str">
            <v>MEM-PRO-015-XTR-1EX-3151</v>
          </cell>
        </row>
        <row r="3122">
          <cell r="B3122" t="str">
            <v>MEM-PRO-015-XTR-1EX-3161</v>
          </cell>
        </row>
        <row r="3123">
          <cell r="B3123" t="str">
            <v>MEM-PRO-015-XTR-1EX-3206</v>
          </cell>
        </row>
        <row r="3124">
          <cell r="B3124" t="str">
            <v>MEM-PRO-015-XTR-1EX-3207</v>
          </cell>
        </row>
        <row r="3125">
          <cell r="B3125" t="str">
            <v>MEM-PRO-015-XTR-1EX-3215</v>
          </cell>
        </row>
        <row r="3126">
          <cell r="B3126" t="str">
            <v>MEM-PRO-015-XTR-1EX-3216</v>
          </cell>
        </row>
        <row r="3127">
          <cell r="B3127" t="str">
            <v>MEM-PRO-015-XTR-1EX-3217</v>
          </cell>
        </row>
        <row r="3128">
          <cell r="B3128" t="str">
            <v>MEM-PRO-015-XTR-1EX-3218</v>
          </cell>
        </row>
        <row r="3129">
          <cell r="B3129" t="str">
            <v>MEM-PRO-015-XTR-2EX-3023</v>
          </cell>
        </row>
        <row r="3130">
          <cell r="B3130" t="str">
            <v>MEM-PRO-015-XTR-2EX-3128</v>
          </cell>
        </row>
        <row r="3131">
          <cell r="B3131" t="str">
            <v>MEM-PRO-015-XTR-2EX-3130</v>
          </cell>
        </row>
        <row r="3132">
          <cell r="B3132" t="str">
            <v>MEM-PRO-015-XTR-2EX-3146</v>
          </cell>
        </row>
        <row r="3133">
          <cell r="B3133" t="str">
            <v>MEM-PRO-015-XTR-2EX-3149</v>
          </cell>
        </row>
        <row r="3134">
          <cell r="B3134" t="str">
            <v>MEM-PRO-015-XTR-2EX-3179</v>
          </cell>
        </row>
        <row r="3135">
          <cell r="B3135" t="str">
            <v>MEM-PRO-015-XTR-2EX-3182</v>
          </cell>
        </row>
        <row r="3136">
          <cell r="B3136" t="str">
            <v>MEM-PRO-015-XTR-2EX-3203</v>
          </cell>
        </row>
        <row r="3137">
          <cell r="B3137" t="str">
            <v>MEM-PRO-015-XTR-3EX-3129</v>
          </cell>
        </row>
        <row r="3138">
          <cell r="B3138" t="str">
            <v>MEM-PRO-015-XTR-3EX-3171</v>
          </cell>
        </row>
        <row r="3139">
          <cell r="B3139" t="str">
            <v>MEM-PRO-015-XTR-3EX-3205</v>
          </cell>
        </row>
        <row r="3140">
          <cell r="B3140" t="str">
            <v>MEM-PRO-015-XTR-3EX-3212</v>
          </cell>
        </row>
        <row r="3141">
          <cell r="B3141" t="str">
            <v>MEM-PRO-015-XTR-3EX-3219</v>
          </cell>
        </row>
        <row r="3142">
          <cell r="B3142" t="str">
            <v>MEM-PRO-020-BLD-PPA-0100</v>
          </cell>
        </row>
        <row r="3143">
          <cell r="B3143" t="str">
            <v>MEM-PRO-020-BLD-PPA-0110</v>
          </cell>
        </row>
        <row r="3144">
          <cell r="B3144" t="str">
            <v>MEM-PRO-021-BLD-AHU-9133</v>
          </cell>
        </row>
        <row r="3145">
          <cell r="B3145" t="str">
            <v>MEM-PRO-021-BLD-AHU-9134</v>
          </cell>
        </row>
        <row r="3146">
          <cell r="B3146" t="str">
            <v>MEM-PRO-021-BLD-HOI-8988</v>
          </cell>
        </row>
        <row r="3147">
          <cell r="B3147" t="str">
            <v>MEM-PRO-021-BLD-HOI-8989</v>
          </cell>
        </row>
        <row r="3148">
          <cell r="B3148" t="str">
            <v>MEM-PRO-021-BLD-HOI-8990</v>
          </cell>
        </row>
        <row r="3149">
          <cell r="B3149" t="str">
            <v>MEM-PRO-021-BLD-HOI-8991</v>
          </cell>
        </row>
        <row r="3150">
          <cell r="B3150" t="str">
            <v>MEM-PRO-021-BLD-HOI-8992</v>
          </cell>
        </row>
        <row r="3151">
          <cell r="B3151" t="str">
            <v>MEM-PRO-021-BLD-OFF-9173</v>
          </cell>
        </row>
        <row r="3152">
          <cell r="B3152" t="str">
            <v>MEM-PRO-021-BLD-POT-1000</v>
          </cell>
        </row>
        <row r="3153">
          <cell r="B3153" t="str">
            <v>MEM-PRO-021-BLD-POT-8993</v>
          </cell>
        </row>
        <row r="3154">
          <cell r="B3154" t="str">
            <v>MEM-PRO-021-BLD-POT-8994</v>
          </cell>
        </row>
        <row r="3155">
          <cell r="B3155" t="str">
            <v>MEM-PRO-021-BLD-POT-8995</v>
          </cell>
        </row>
        <row r="3156">
          <cell r="B3156" t="str">
            <v>MEM-PRO-021-BLD-POT-8996</v>
          </cell>
        </row>
        <row r="3157">
          <cell r="B3157" t="str">
            <v>MEM-PRO-021-BLD-POT-9000</v>
          </cell>
        </row>
        <row r="3158">
          <cell r="B3158" t="str">
            <v>MEM-PRO-021-BLD-SHP-0001</v>
          </cell>
        </row>
        <row r="3159">
          <cell r="B3159" t="str">
            <v>MEM-PRO-022-BLD-C8T-0552</v>
          </cell>
        </row>
        <row r="3160">
          <cell r="B3160" t="str">
            <v>MEM-PRO-022-BLD-TK1-0010</v>
          </cell>
        </row>
        <row r="3161">
          <cell r="B3161" t="str">
            <v>MEM-PRO-022-BLD-TK1-0994</v>
          </cell>
        </row>
        <row r="3162">
          <cell r="B3162" t="str">
            <v>MEM-PRO-022-BLD-TK5-0050</v>
          </cell>
        </row>
        <row r="3163">
          <cell r="B3163" t="str">
            <v>MEM-PRO-022-BLD-TK6-0060</v>
          </cell>
        </row>
        <row r="3164">
          <cell r="B3164" t="str">
            <v>MEM-PRO-022-BLD-TK7-0070</v>
          </cell>
        </row>
        <row r="3165">
          <cell r="B3165" t="str">
            <v>MEM-PRO-022-BLD-TK8-0080</v>
          </cell>
        </row>
        <row r="3166">
          <cell r="B3166" t="str">
            <v>MEM-PRO-022-BLD-W8T-0551</v>
          </cell>
        </row>
        <row r="3167">
          <cell r="B3167" t="str">
            <v>MEM-PRO-022-STS-C8T-5001</v>
          </cell>
        </row>
        <row r="3168">
          <cell r="B3168" t="str">
            <v>MEM-PRO-022-STS-C8T-5004</v>
          </cell>
        </row>
        <row r="3169">
          <cell r="B3169" t="str">
            <v>MEM-PRO-022-STS-C8T-5007</v>
          </cell>
        </row>
        <row r="3170">
          <cell r="B3170" t="str">
            <v>MEM-PRO-022-STS-C8T-5015</v>
          </cell>
        </row>
        <row r="3171">
          <cell r="B3171" t="str">
            <v>MEM-PRO-022-STS-C8T-5028</v>
          </cell>
        </row>
        <row r="3172">
          <cell r="B3172" t="str">
            <v>MEM-PRO-022-STS-C8T-5049</v>
          </cell>
        </row>
        <row r="3173">
          <cell r="B3173" t="str">
            <v>MEM-PRO-022-STS-E8T-5003</v>
          </cell>
        </row>
        <row r="3174">
          <cell r="B3174" t="str">
            <v>MEM-PRO-022-STS-E8T-5006</v>
          </cell>
        </row>
        <row r="3175">
          <cell r="B3175" t="str">
            <v>MEM-PRO-022-STS-E8T-5010</v>
          </cell>
        </row>
        <row r="3176">
          <cell r="B3176" t="str">
            <v>MEM-PRO-022-STS-E8T-5030</v>
          </cell>
        </row>
        <row r="3177">
          <cell r="B3177" t="str">
            <v>MEM-PRO-022-STS-E8T-5032</v>
          </cell>
        </row>
        <row r="3178">
          <cell r="B3178" t="str">
            <v>MEM-PRO-022-STS-E8T-5060</v>
          </cell>
        </row>
        <row r="3179">
          <cell r="B3179" t="str">
            <v>MEM-PRO-022-STS-N3T-0660</v>
          </cell>
        </row>
        <row r="3180">
          <cell r="B3180" t="str">
            <v>MEM-PRO-022-STS-N3T-2006</v>
          </cell>
        </row>
        <row r="3181">
          <cell r="B3181" t="str">
            <v>MEM-PRO-022-STS-N3T-2011</v>
          </cell>
        </row>
        <row r="3182">
          <cell r="B3182" t="str">
            <v>MEM-PRO-022-STS-N3T-3778</v>
          </cell>
        </row>
        <row r="3183">
          <cell r="B3183" t="str">
            <v>MEM-PRO-022-STS-S3T-0665</v>
          </cell>
        </row>
        <row r="3184">
          <cell r="B3184" t="str">
            <v>MEM-PRO-022-STS-S3T-3777</v>
          </cell>
        </row>
        <row r="3185">
          <cell r="B3185" t="str">
            <v>MEM-PRO-022-STS-W8T-5002</v>
          </cell>
        </row>
        <row r="3186">
          <cell r="B3186" t="str">
            <v>MEM-PRO-022-STS-W8T-5005</v>
          </cell>
        </row>
        <row r="3187">
          <cell r="B3187" t="str">
            <v>MEM-PRO-022-STS-W8T-5008</v>
          </cell>
        </row>
        <row r="3188">
          <cell r="B3188" t="str">
            <v>MEM-PRO-022-STS-W8T-5031</v>
          </cell>
        </row>
        <row r="3189">
          <cell r="B3189" t="str">
            <v>MEM-PRO-022-STS-W8T-5052</v>
          </cell>
        </row>
        <row r="3190">
          <cell r="B3190" t="str">
            <v>MEM-PRO-022-UNL-TK1-0110</v>
          </cell>
        </row>
        <row r="3191">
          <cell r="B3191" t="str">
            <v>MEM-PRO-022-UNL-TK1-0604</v>
          </cell>
        </row>
        <row r="3192">
          <cell r="B3192" t="str">
            <v>MEM-PRO-022-UNL-TK1-0614</v>
          </cell>
        </row>
        <row r="3193">
          <cell r="B3193" t="str">
            <v>MEM-PRO-022-UNL-TK1-0617</v>
          </cell>
        </row>
        <row r="3194">
          <cell r="B3194" t="str">
            <v>MEM-PRO-022-UNL-TK1-0618</v>
          </cell>
        </row>
        <row r="3195">
          <cell r="B3195" t="str">
            <v>MEM-PRO-022-UNL-TK1-0666</v>
          </cell>
        </row>
        <row r="3196">
          <cell r="B3196" t="str">
            <v>MEM-PRO-022-UNL-TK1-0668</v>
          </cell>
        </row>
        <row r="3197">
          <cell r="B3197" t="str">
            <v>MEM-PRO-022-UNL-TK1-0674</v>
          </cell>
        </row>
        <row r="3198">
          <cell r="B3198" t="str">
            <v>MEM-PRO-022-UNL-TK1-0680</v>
          </cell>
        </row>
        <row r="3199">
          <cell r="B3199" t="str">
            <v>MEM-PRO-022-UNL-TK1-0687</v>
          </cell>
        </row>
        <row r="3200">
          <cell r="B3200" t="str">
            <v>MEM-PRO-022-UNL-TK1-0972</v>
          </cell>
        </row>
        <row r="3201">
          <cell r="B3201" t="str">
            <v>MEM-PRO-022-UNL-TK1-0973</v>
          </cell>
        </row>
        <row r="3202">
          <cell r="B3202" t="str">
            <v>MEM-PRO-022-UNL-TK1-0974</v>
          </cell>
        </row>
        <row r="3203">
          <cell r="B3203" t="str">
            <v>MEM-PRO-022-UNL-TK1-0975</v>
          </cell>
        </row>
        <row r="3204">
          <cell r="B3204" t="str">
            <v>MEM-PRO-022-UNL-TK1-0986</v>
          </cell>
        </row>
        <row r="3205">
          <cell r="B3205" t="str">
            <v>MEM-PRO-022-UNL-TK1-0987</v>
          </cell>
        </row>
        <row r="3206">
          <cell r="B3206" t="str">
            <v>MEM-PRO-022-UNL-TK1-0988</v>
          </cell>
        </row>
        <row r="3207">
          <cell r="B3207" t="str">
            <v>MEM-PRO-022-UNL-TK1-0989</v>
          </cell>
        </row>
        <row r="3208">
          <cell r="B3208" t="str">
            <v>MEM-PRO-022-UNL-TK1-0997</v>
          </cell>
        </row>
        <row r="3209">
          <cell r="B3209" t="str">
            <v>MEM-PRO-022-UNL-TK1-0998</v>
          </cell>
        </row>
        <row r="3210">
          <cell r="B3210" t="str">
            <v>MEM-PRO-022-UNL-TK1-1000</v>
          </cell>
        </row>
        <row r="3211">
          <cell r="B3211" t="str">
            <v>MEM-PRO-022-UNL-TK1-2045</v>
          </cell>
        </row>
        <row r="3212">
          <cell r="B3212" t="str">
            <v>MEM-PRO-022-UNL-TK1-2046</v>
          </cell>
        </row>
        <row r="3213">
          <cell r="B3213" t="str">
            <v>MEM-PRO-022-UNL-TK1-5013</v>
          </cell>
        </row>
        <row r="3214">
          <cell r="B3214" t="str">
            <v>MEM-PRO-022-UNL-TK1-5043</v>
          </cell>
        </row>
        <row r="3215">
          <cell r="B3215" t="str">
            <v>MEM-PRO-022-UNL-TK1-5048</v>
          </cell>
        </row>
        <row r="3216">
          <cell r="B3216" t="str">
            <v>MEM-PRO-022-UNL-TK1-5053</v>
          </cell>
        </row>
        <row r="3217">
          <cell r="B3217" t="str">
            <v>MEM-PRO-022-UNL-TK3-0901</v>
          </cell>
        </row>
        <row r="3218">
          <cell r="B3218" t="str">
            <v>MEM-PRO-022-UNL-TK3-0903</v>
          </cell>
        </row>
        <row r="3219">
          <cell r="B3219" t="str">
            <v>MEM-PRO-022-UNL-TK5-2040</v>
          </cell>
        </row>
        <row r="3220">
          <cell r="B3220" t="str">
            <v>MEM-PRO-022-UNL-TK5-5011</v>
          </cell>
        </row>
        <row r="3221">
          <cell r="B3221" t="str">
            <v>MEM-PRO-022-UNL-TK5-5012</v>
          </cell>
        </row>
        <row r="3222">
          <cell r="B3222" t="str">
            <v>MEM-PRO-022-UTL-IAS-4122</v>
          </cell>
        </row>
        <row r="3223">
          <cell r="B3223" t="str">
            <v>MEM-PRO-022-UTL-IAS-4123</v>
          </cell>
        </row>
        <row r="3224">
          <cell r="B3224" t="str">
            <v>MEM-PRO-023-BLD-TK3-0030</v>
          </cell>
        </row>
        <row r="3225">
          <cell r="B3225" t="str">
            <v>MEM-PRO-023-BLD-TK4-0040</v>
          </cell>
        </row>
        <row r="3226">
          <cell r="B3226" t="str">
            <v>MEM-PRO-023-BLD-TK4-0992</v>
          </cell>
        </row>
        <row r="3227">
          <cell r="B3227" t="str">
            <v>MEM-PRO-023-DIS-ALK-3770</v>
          </cell>
        </row>
        <row r="3228">
          <cell r="B3228" t="str">
            <v>MEM-PRO-023-DIS-ALK-5108</v>
          </cell>
        </row>
        <row r="3229">
          <cell r="B3229" t="str">
            <v>MEM-PRO-023-DIS-ALK-5110</v>
          </cell>
        </row>
        <row r="3230">
          <cell r="B3230" t="str">
            <v>MEM-PRO-023-DIS-CAU-1380</v>
          </cell>
        </row>
        <row r="3231">
          <cell r="B3231" t="str">
            <v>MEM-PRO-023-DIS-CAU-1382</v>
          </cell>
        </row>
        <row r="3232">
          <cell r="B3232" t="str">
            <v>MEM-PRO-023-DIS-CAU-1383</v>
          </cell>
        </row>
        <row r="3233">
          <cell r="B3233" t="str">
            <v>MEM-PRO-023-DIS-CAU-4690</v>
          </cell>
        </row>
        <row r="3234">
          <cell r="B3234" t="str">
            <v>MEM-PRO-023-DIS-CAU-5148</v>
          </cell>
        </row>
        <row r="3235">
          <cell r="B3235" t="str">
            <v>MEM-PRO-023-DIS-CAU-5149</v>
          </cell>
        </row>
        <row r="3236">
          <cell r="B3236" t="str">
            <v>MEM-PRO-023-DIS-CAU-5154</v>
          </cell>
        </row>
        <row r="3237">
          <cell r="B3237" t="str">
            <v>MEM-PRO-023-DIS-CAU-5184</v>
          </cell>
        </row>
        <row r="3238">
          <cell r="B3238" t="str">
            <v>MEM-PRO-023-DIS-CAU-5189</v>
          </cell>
        </row>
        <row r="3239">
          <cell r="B3239" t="str">
            <v>MEM-PRO-023-DIS-HCL-5158</v>
          </cell>
        </row>
        <row r="3240">
          <cell r="B3240" t="str">
            <v>MEM-PRO-023-DIS-HCL-5159</v>
          </cell>
        </row>
        <row r="3241">
          <cell r="B3241" t="str">
            <v>MEM-PRO-023-DIS-HCL-5200</v>
          </cell>
        </row>
        <row r="3242">
          <cell r="B3242" t="str">
            <v>MEM-PRO-023-DIS-HCL-5201</v>
          </cell>
        </row>
        <row r="3243">
          <cell r="B3243" t="str">
            <v>MEM-PRO-023-DIS-HCL-5203</v>
          </cell>
        </row>
        <row r="3244">
          <cell r="B3244" t="str">
            <v>MEM-PRO-023-DIS-HCL-5209</v>
          </cell>
        </row>
        <row r="3245">
          <cell r="B3245" t="str">
            <v>MEM-PRO-023-DIS-PHO-7493</v>
          </cell>
        </row>
        <row r="3246">
          <cell r="B3246" t="str">
            <v>MEM-PRO-023-STS-ALK-0945</v>
          </cell>
        </row>
        <row r="3247">
          <cell r="B3247" t="str">
            <v>MEM-PRO-023-STS-ALK-0952</v>
          </cell>
        </row>
        <row r="3248">
          <cell r="B3248" t="str">
            <v>MEM-PRO-023-STS-ALK-3390</v>
          </cell>
        </row>
        <row r="3249">
          <cell r="B3249" t="str">
            <v>MEM-PRO-023-STS-ALK-5101</v>
          </cell>
        </row>
        <row r="3250">
          <cell r="B3250" t="str">
            <v>MEM-PRO-023-STS-ALK-5103</v>
          </cell>
        </row>
        <row r="3251">
          <cell r="B3251" t="str">
            <v>MEM-PRO-023-STS-ALK-5113</v>
          </cell>
        </row>
        <row r="3252">
          <cell r="B3252" t="str">
            <v>MEM-PRO-023-STS-ALK-6401</v>
          </cell>
        </row>
        <row r="3253">
          <cell r="B3253" t="str">
            <v>MEM-PRO-023-STS-CAC-6001</v>
          </cell>
        </row>
        <row r="3254">
          <cell r="B3254" t="str">
            <v>MEM-PRO-023-STS-CAU-0966</v>
          </cell>
        </row>
        <row r="3255">
          <cell r="B3255" t="str">
            <v>MEM-PRO-023-STS-CAU-0967</v>
          </cell>
        </row>
        <row r="3256">
          <cell r="B3256" t="str">
            <v>MEM-PRO-023-STS-CAU-0970</v>
          </cell>
        </row>
        <row r="3257">
          <cell r="B3257" t="str">
            <v>MEM-PRO-023-STS-CAU-0993</v>
          </cell>
        </row>
        <row r="3258">
          <cell r="B3258" t="str">
            <v>MEM-PRO-023-STS-CAU-1031</v>
          </cell>
        </row>
        <row r="3259">
          <cell r="B3259" t="str">
            <v>MEM-PRO-023-STS-CAU-1099</v>
          </cell>
        </row>
        <row r="3260">
          <cell r="B3260" t="str">
            <v>MEM-PRO-023-STS-CAU-5140</v>
          </cell>
        </row>
        <row r="3261">
          <cell r="B3261" t="str">
            <v>MEM-PRO-023-STS-DSL-0009</v>
          </cell>
        </row>
        <row r="3262">
          <cell r="B3262" t="str">
            <v>MEM-PRO-023-STS-HCL-0010</v>
          </cell>
        </row>
        <row r="3263">
          <cell r="B3263" t="str">
            <v>MEM-PRO-023-STS-HCL-0910</v>
          </cell>
        </row>
        <row r="3264">
          <cell r="B3264" t="str">
            <v>MEM-PRO-023-STS-HCL-0954</v>
          </cell>
        </row>
        <row r="3265">
          <cell r="B3265" t="str">
            <v>MEM-PRO-023-STS-HCL-0971</v>
          </cell>
        </row>
        <row r="3266">
          <cell r="B3266" t="str">
            <v>MEM-PRO-023-STS-HCL-0974</v>
          </cell>
        </row>
        <row r="3267">
          <cell r="B3267" t="str">
            <v>MEM-PRO-023-STS-HCL-0991</v>
          </cell>
        </row>
        <row r="3268">
          <cell r="B3268" t="str">
            <v>MEM-PRO-023-STS-HCL-0994</v>
          </cell>
        </row>
        <row r="3269">
          <cell r="B3269" t="str">
            <v>MEM-PRO-023-STS-HCL-1029</v>
          </cell>
        </row>
        <row r="3270">
          <cell r="B3270" t="str">
            <v>MEM-PRO-023-STS-HCL-1030</v>
          </cell>
        </row>
        <row r="3271">
          <cell r="B3271" t="str">
            <v>MEM-PRO-023-STS-HCL-5123</v>
          </cell>
        </row>
        <row r="3272">
          <cell r="B3272" t="str">
            <v>MEM-PRO-023-STS-HCL-5124</v>
          </cell>
        </row>
        <row r="3273">
          <cell r="B3273" t="str">
            <v>MEM-PRO-023-STS-HCL-5161</v>
          </cell>
        </row>
        <row r="3274">
          <cell r="B3274" t="str">
            <v>MEM-PRO-023-STS-HCL-5210</v>
          </cell>
        </row>
        <row r="3275">
          <cell r="B3275" t="str">
            <v>MEM-PRO-023-STS-HCL-5215</v>
          </cell>
        </row>
        <row r="3276">
          <cell r="B3276" t="str">
            <v>MEM-PRO-023-STS-HCL-5639</v>
          </cell>
        </row>
        <row r="3277">
          <cell r="B3277" t="str">
            <v>MEM-PRO-023-STS-LIM-4719</v>
          </cell>
        </row>
        <row r="3278">
          <cell r="B3278" t="str">
            <v>MEM-PRO-023-STS-OIL-010</v>
          </cell>
        </row>
        <row r="3279">
          <cell r="B3279" t="str">
            <v>MEM-PRO-023-STS-PHO-1351</v>
          </cell>
        </row>
        <row r="3280">
          <cell r="B3280" t="str">
            <v>MEM-PRO-023-STS-PHO-5122</v>
          </cell>
        </row>
        <row r="3281">
          <cell r="B3281" t="str">
            <v>MEM-PRO-023-STS-SUL-5120</v>
          </cell>
        </row>
        <row r="3282">
          <cell r="B3282" t="str">
            <v>MEM-PRO-023-STS-SUL-5680</v>
          </cell>
        </row>
        <row r="3283">
          <cell r="B3283" t="str">
            <v>MEM-PRO-023-UTL-STM-5177</v>
          </cell>
        </row>
        <row r="3284">
          <cell r="B3284" t="str">
            <v>MEM-PRO-024-UTL-WE1-5659</v>
          </cell>
        </row>
        <row r="3285">
          <cell r="B3285" t="str">
            <v>MEM-PRO-024-UTL-WE2-5650</v>
          </cell>
        </row>
        <row r="3286">
          <cell r="B3286" t="str">
            <v>MEM-PRO-024-UTL-WE3-5651</v>
          </cell>
        </row>
        <row r="3287">
          <cell r="B3287" t="str">
            <v>MEM-PRO-024-UTL-WE4-5652</v>
          </cell>
        </row>
        <row r="3288">
          <cell r="B3288" t="str">
            <v>MEM-PRO-024-UTL-WE5-5658</v>
          </cell>
        </row>
        <row r="3289">
          <cell r="B3289" t="str">
            <v>MEM-PRO-024-UTL-WE6-5653</v>
          </cell>
        </row>
        <row r="3290">
          <cell r="B3290" t="str">
            <v>MEM-PRO-024-UTL-WE7-5654</v>
          </cell>
        </row>
        <row r="3291">
          <cell r="B3291" t="str">
            <v>MEM-PRO-024-UTL-WE8-5655</v>
          </cell>
        </row>
        <row r="3292">
          <cell r="B3292" t="str">
            <v>MEM-PRO-025-BLD-PPA-8500</v>
          </cell>
        </row>
        <row r="3293">
          <cell r="B3293" t="str">
            <v>MEM-PRO-025-UTL-1BL-0101</v>
          </cell>
        </row>
        <row r="3294">
          <cell r="B3294" t="str">
            <v>MEM-PRO-025-UTL-1BL-0156</v>
          </cell>
        </row>
        <row r="3295">
          <cell r="B3295" t="str">
            <v>MEM-PRO-025-UTL-1BL-4231</v>
          </cell>
        </row>
        <row r="3296">
          <cell r="B3296" t="str">
            <v>MEM-PRO-025-UTL-1BL-4275</v>
          </cell>
        </row>
        <row r="3297">
          <cell r="B3297" t="str">
            <v>MEM-PRO-025-UTL-3BL-8597</v>
          </cell>
        </row>
        <row r="3298">
          <cell r="B3298" t="str">
            <v>MEM-PRO-025-UTL-3BL-8685</v>
          </cell>
        </row>
        <row r="3299">
          <cell r="B3299" t="str">
            <v>MEM-PRO-025-UTL-4BL-4272</v>
          </cell>
        </row>
        <row r="3300">
          <cell r="B3300" t="str">
            <v>MEM-PRO-025-UTL-4BL-8598</v>
          </cell>
        </row>
        <row r="3301">
          <cell r="B3301" t="str">
            <v>MEM-PRO-025-UTL-4BL-8599</v>
          </cell>
        </row>
        <row r="3302">
          <cell r="B3302" t="str">
            <v>MEM-PRO-025-UTL-4BL-8650</v>
          </cell>
        </row>
        <row r="3303">
          <cell r="B3303" t="str">
            <v>MEM-PRO-025-UTL-BGS-6600</v>
          </cell>
        </row>
        <row r="3304">
          <cell r="B3304" t="str">
            <v>MEM-PRO-025-UTL-BGS-6603</v>
          </cell>
        </row>
        <row r="3305">
          <cell r="B3305" t="str">
            <v>MEM-PRO-025-UTL-BGS-6604</v>
          </cell>
        </row>
        <row r="3306">
          <cell r="B3306" t="str">
            <v>MEM-PRO-025-UTL-BGS-6605</v>
          </cell>
        </row>
        <row r="3307">
          <cell r="B3307" t="str">
            <v>MEM-PRO-025-UTL-BGS-6638</v>
          </cell>
        </row>
        <row r="3308">
          <cell r="B3308" t="str">
            <v>MEM-PRO-025-UTL-CHR-4281</v>
          </cell>
        </row>
        <row r="3309">
          <cell r="B3309" t="str">
            <v>MEM-PRO-025-UTL-CHR-8681</v>
          </cell>
        </row>
        <row r="3310">
          <cell r="B3310" t="str">
            <v>MEM-PRO-025-UTL-NDR-4226</v>
          </cell>
        </row>
        <row r="3311">
          <cell r="B3311" t="str">
            <v>MEM-PRO-025-UTL-NDR-4277</v>
          </cell>
        </row>
        <row r="3312">
          <cell r="B3312" t="str">
            <v>MEM-PRO-025-UTL-NDR-4278</v>
          </cell>
        </row>
        <row r="3313">
          <cell r="B3313" t="str">
            <v>MEM-PRO-025-UTL-NDR-4280</v>
          </cell>
        </row>
        <row r="3314">
          <cell r="B3314" t="str">
            <v>MEM-PRO-025-UTL-NGS-1001</v>
          </cell>
        </row>
        <row r="3315">
          <cell r="B3315" t="str">
            <v>MEM-PRO-025-UTL-NGS-1002</v>
          </cell>
        </row>
        <row r="3316">
          <cell r="B3316" t="str">
            <v>MEM-PRO-025-UTL-PWS-4299</v>
          </cell>
        </row>
        <row r="3317">
          <cell r="B3317" t="str">
            <v>MEM-PRO-025-UTL-PWS-6551</v>
          </cell>
        </row>
        <row r="3318">
          <cell r="B3318" t="str">
            <v>MEM-PRO-025-UTL-RBL-0001</v>
          </cell>
        </row>
        <row r="3319">
          <cell r="B3319" t="str">
            <v>MEM-PRO-025-UTL-RBL-0101</v>
          </cell>
        </row>
        <row r="3320">
          <cell r="B3320" t="str">
            <v>MEM-PRO-025-UTL-STM-8853</v>
          </cell>
        </row>
        <row r="3321">
          <cell r="B3321" t="str">
            <v>MEM-PRO-025-UTL-WTR-4229</v>
          </cell>
        </row>
        <row r="3322">
          <cell r="B3322" t="str">
            <v>MEM-PRO-025-UTL-WTR-4271</v>
          </cell>
        </row>
        <row r="3323">
          <cell r="B3323" t="str">
            <v>MEM-PRO-025-UTL-WTR-4279</v>
          </cell>
        </row>
        <row r="3324">
          <cell r="B3324" t="str">
            <v>MEM-PRO-025-UTL-WTR-6560</v>
          </cell>
        </row>
        <row r="3325">
          <cell r="B3325" t="str">
            <v>MEM-PRO-025-UTL-WTR-6563</v>
          </cell>
        </row>
        <row r="3326">
          <cell r="B3326" t="str">
            <v>MEM-PRO-025-UTL-WTR-6566</v>
          </cell>
        </row>
        <row r="3327">
          <cell r="B3327" t="str">
            <v>MEM-PRO-025-UTL-WTR-6572</v>
          </cell>
        </row>
        <row r="3328">
          <cell r="B3328" t="str">
            <v>MEM-PRO-025-UTL-WTR-8601</v>
          </cell>
        </row>
        <row r="3329">
          <cell r="B3329" t="str">
            <v>MEM-PRO-025-UTL-WTR-8602</v>
          </cell>
        </row>
        <row r="3330">
          <cell r="B3330" t="str">
            <v>MEM-PRO-025-UTL-WTR-8603</v>
          </cell>
        </row>
        <row r="3331">
          <cell r="B3331" t="str">
            <v>MEM-PRO-025-UTL-WTR-8606</v>
          </cell>
        </row>
        <row r="3332">
          <cell r="B3332" t="str">
            <v>MEM-PRO-026-BLD-NSP-9219</v>
          </cell>
        </row>
        <row r="3333">
          <cell r="B3333" t="str">
            <v>MEM-PRO-026-BLD-SSP-5700</v>
          </cell>
        </row>
        <row r="3334">
          <cell r="B3334" t="str">
            <v>MEM-PRO-026-STS-ECS-6006</v>
          </cell>
        </row>
        <row r="3335">
          <cell r="B3335" t="str">
            <v>MEM-PRO-026-STS-ECS-6007</v>
          </cell>
        </row>
        <row r="3336">
          <cell r="B3336" t="str">
            <v>MEM-PRO-026-STS-ECS-6008</v>
          </cell>
        </row>
        <row r="3337">
          <cell r="B3337" t="str">
            <v>MEM-PRO-026-STS-ECS-6009</v>
          </cell>
        </row>
        <row r="3338">
          <cell r="B3338" t="str">
            <v>MEM-PRO-026-STS-NES-2714</v>
          </cell>
        </row>
        <row r="3339">
          <cell r="B3339" t="str">
            <v>MEM-PRO-026-STS-NES-2719</v>
          </cell>
        </row>
        <row r="3340">
          <cell r="B3340" t="str">
            <v>MEM-PRO-026-STS-NES-2720</v>
          </cell>
        </row>
        <row r="3341">
          <cell r="B3341" t="str">
            <v>MEM-PRO-026-STS-NES-2725</v>
          </cell>
        </row>
        <row r="3342">
          <cell r="B3342" t="str">
            <v>MEM-PRO-026-STS-NES-2728</v>
          </cell>
        </row>
        <row r="3343">
          <cell r="B3343" t="str">
            <v>MEM-PRO-026-STS-NES-2730</v>
          </cell>
        </row>
        <row r="3344">
          <cell r="B3344" t="str">
            <v>MEM-PRO-026-STS-NES-3001</v>
          </cell>
        </row>
        <row r="3345">
          <cell r="B3345" t="str">
            <v>MEM-PRO-026-STS-NES-3002</v>
          </cell>
        </row>
        <row r="3346">
          <cell r="B3346" t="str">
            <v>MEM-PRO-026-STS-NES-3084</v>
          </cell>
        </row>
        <row r="3347">
          <cell r="B3347" t="str">
            <v>MEM-PRO-026-STS-NES-3094</v>
          </cell>
        </row>
        <row r="3348">
          <cell r="B3348" t="str">
            <v>MEM-PRO-026-STS-NES-3097</v>
          </cell>
        </row>
        <row r="3349">
          <cell r="B3349" t="str">
            <v>MEM-PRO-026-STS-NES-3099</v>
          </cell>
        </row>
        <row r="3350">
          <cell r="B3350" t="str">
            <v>MEM-PRO-026-STS-NES-3100</v>
          </cell>
        </row>
        <row r="3351">
          <cell r="B3351" t="str">
            <v>MEM-PRO-026-STS-NES-5604</v>
          </cell>
        </row>
        <row r="3352">
          <cell r="B3352" t="str">
            <v>MEM-PRO-026-STS-NES-5605</v>
          </cell>
        </row>
        <row r="3353">
          <cell r="B3353" t="str">
            <v>MEM-PRO-026-STS-NES-5617</v>
          </cell>
        </row>
        <row r="3354">
          <cell r="B3354" t="str">
            <v>MEM-PRO-026-STS-NES-5620</v>
          </cell>
        </row>
        <row r="3355">
          <cell r="B3355" t="str">
            <v>MEM-PRO-026-STS-NES-8605</v>
          </cell>
        </row>
        <row r="3356">
          <cell r="B3356" t="str">
            <v>MEM-PRO-026-STS-NES-9215</v>
          </cell>
        </row>
        <row r="3357">
          <cell r="B3357" t="str">
            <v>MEM-PRO-026-STS-NES-9216</v>
          </cell>
        </row>
        <row r="3358">
          <cell r="B3358" t="str">
            <v>MEM-PRO-026-STS-NES-9221</v>
          </cell>
        </row>
        <row r="3359">
          <cell r="B3359" t="str">
            <v>MEM-PRO-026-STS-NES-9225</v>
          </cell>
        </row>
        <row r="3360">
          <cell r="B3360" t="str">
            <v>MEM-PRO-026-STS-NES-9226</v>
          </cell>
        </row>
        <row r="3361">
          <cell r="B3361" t="str">
            <v>MEM-PRO-026-STS-NES-9227</v>
          </cell>
        </row>
        <row r="3362">
          <cell r="B3362" t="str">
            <v>MEM-PRO-026-STS-NES-9228</v>
          </cell>
        </row>
        <row r="3363">
          <cell r="B3363" t="str">
            <v>MEM-PRO-026-STS-NES-9229</v>
          </cell>
        </row>
        <row r="3364">
          <cell r="B3364" t="str">
            <v>MEM-PRO-026-STS-NSP-1099</v>
          </cell>
        </row>
        <row r="3365">
          <cell r="B3365" t="str">
            <v>MEM-PRO-026-STS-NSP-4515</v>
          </cell>
        </row>
        <row r="3366">
          <cell r="B3366" t="str">
            <v>MEM-PRO-026-STS-SSP-3904</v>
          </cell>
        </row>
        <row r="3367">
          <cell r="B3367" t="str">
            <v>MEM-PRO-026-STS-SSP-3905</v>
          </cell>
        </row>
        <row r="3368">
          <cell r="B3368" t="str">
            <v>MEM-PRO-026-STS-SSP-3906</v>
          </cell>
        </row>
        <row r="3369">
          <cell r="B3369" t="str">
            <v>MEM-PRO-026-STS-SSP-3909</v>
          </cell>
        </row>
        <row r="3370">
          <cell r="B3370" t="str">
            <v>MEM-PRO-026-STS-SSP-3918</v>
          </cell>
        </row>
        <row r="3371">
          <cell r="B3371" t="str">
            <v>MEM-PRO-026-STS-SSP-3919</v>
          </cell>
        </row>
        <row r="3372">
          <cell r="B3372" t="str">
            <v>MEM-PRO-026-STS-SSP-3920</v>
          </cell>
        </row>
        <row r="3373">
          <cell r="B3373" t="str">
            <v>MEM-PRO-026-STS-SSP-5601</v>
          </cell>
        </row>
        <row r="3374">
          <cell r="B3374" t="str">
            <v>MEM-PRO-026-STS-SSP-6201</v>
          </cell>
        </row>
        <row r="3375">
          <cell r="B3375" t="str">
            <v>MEM-PRO-026-STS-SSP-9217</v>
          </cell>
        </row>
        <row r="3376">
          <cell r="B3376" t="str">
            <v>MEM-PRO-026-UTL-PHA-6200</v>
          </cell>
        </row>
        <row r="3377">
          <cell r="B3377" t="str">
            <v>MEM-PRO-026-UTL-PHA-6201</v>
          </cell>
        </row>
        <row r="3378">
          <cell r="B3378" t="str">
            <v>MEM-PRO-026-UTL-PWS-5627</v>
          </cell>
        </row>
        <row r="3379">
          <cell r="B3379" t="str">
            <v>MEM-PRO-027-PSA-HPA-5016</v>
          </cell>
        </row>
        <row r="3380">
          <cell r="B3380" t="str">
            <v>MEM-PRO-027-PSA-HPA-8821</v>
          </cell>
        </row>
        <row r="3381">
          <cell r="B3381" t="str">
            <v>MEM-PRO-027-PSA-HPA-882102</v>
          </cell>
        </row>
        <row r="3382">
          <cell r="B3382" t="str">
            <v>MEM-PRO-027-PSA-LPA-8821</v>
          </cell>
        </row>
        <row r="3383">
          <cell r="B3383" t="str">
            <v>MEM-PRO-027-PSB-HPB-4501</v>
          </cell>
        </row>
        <row r="3384">
          <cell r="B3384" t="str">
            <v>MEM-PRO-027-PSB-HPB-450102</v>
          </cell>
        </row>
        <row r="3385">
          <cell r="B3385" t="str">
            <v>MEM-PRO-027-PSB-HPB-4502</v>
          </cell>
        </row>
        <row r="3386">
          <cell r="B3386" t="str">
            <v>MEM-PRO-027-PSB-HPB-450202</v>
          </cell>
        </row>
        <row r="3387">
          <cell r="B3387" t="str">
            <v>MEM-PRO-027-PSB-HPB-4520</v>
          </cell>
        </row>
        <row r="3388">
          <cell r="B3388" t="str">
            <v>MEM-PRO-027-PSB-HPB-452002</v>
          </cell>
        </row>
        <row r="3389">
          <cell r="B3389" t="str">
            <v>MEM-PRO-027-PSB-HPB-4521</v>
          </cell>
        </row>
        <row r="3390">
          <cell r="B3390" t="str">
            <v>MEM-PRO-027-PSB-HPB-452102</v>
          </cell>
        </row>
        <row r="3391">
          <cell r="B3391" t="str">
            <v>MEM-PRO-027-PSB-HPB-5017</v>
          </cell>
        </row>
        <row r="3392">
          <cell r="B3392" t="str">
            <v>MEM-PRO-027-PSB-LPB-4501</v>
          </cell>
        </row>
        <row r="3393">
          <cell r="B3393" t="str">
            <v>MEM-PRO-027-PSB-LPB-4502</v>
          </cell>
        </row>
        <row r="3394">
          <cell r="B3394" t="str">
            <v>MEM-PRO-027-PSB-LPB-4520</v>
          </cell>
        </row>
        <row r="3395">
          <cell r="B3395" t="str">
            <v>MEM-PRO-027-PSB-LPB-4521</v>
          </cell>
        </row>
        <row r="3396">
          <cell r="B3396" t="str">
            <v>MEM-PRO-027-PSC-HPC-4527</v>
          </cell>
        </row>
        <row r="3397">
          <cell r="B3397" t="str">
            <v>MEM-PRO-027-PSC-HPC-452702</v>
          </cell>
        </row>
        <row r="3398">
          <cell r="B3398" t="str">
            <v>MEM-PRO-027-PSC-HPC-4528</v>
          </cell>
        </row>
        <row r="3399">
          <cell r="B3399" t="str">
            <v>MEM-PRO-027-PSC-HPC-452802</v>
          </cell>
        </row>
        <row r="3400">
          <cell r="B3400" t="str">
            <v>MEM-PRO-027-PSC-HPC-4529</v>
          </cell>
        </row>
        <row r="3401">
          <cell r="B3401" t="str">
            <v>MEM-PRO-027-PSC-HPC-452902</v>
          </cell>
        </row>
        <row r="3402">
          <cell r="B3402" t="str">
            <v>MEM-PRO-027-PSC-HPC-5018</v>
          </cell>
        </row>
        <row r="3403">
          <cell r="B3403" t="str">
            <v>MEM-PRO-027-PSC-LPC-4527</v>
          </cell>
        </row>
        <row r="3404">
          <cell r="B3404" t="str">
            <v>MEM-PRO-027-PSC-LPC-4528</v>
          </cell>
        </row>
        <row r="3405">
          <cell r="B3405" t="str">
            <v>MEM-PRO-027-PSC-LPC-4529</v>
          </cell>
        </row>
        <row r="3406">
          <cell r="B3406" t="str">
            <v>MEM-PRO-027-PSD-HPD-4516</v>
          </cell>
        </row>
        <row r="3407">
          <cell r="B3407" t="str">
            <v>MEM-PRO-027-PSD-HPD-451602</v>
          </cell>
        </row>
        <row r="3408">
          <cell r="B3408" t="str">
            <v>MEM-PRO-027-PSD-HPD-4518</v>
          </cell>
        </row>
        <row r="3409">
          <cell r="B3409" t="str">
            <v>MEM-PRO-027-PSD-HPD-451802</v>
          </cell>
        </row>
        <row r="3410">
          <cell r="B3410" t="str">
            <v>MEM-PRO-027-PSD-HPD-4523</v>
          </cell>
        </row>
        <row r="3411">
          <cell r="B3411" t="str">
            <v>MEM-PRO-027-PSD-HPD-452302</v>
          </cell>
        </row>
        <row r="3412">
          <cell r="B3412" t="str">
            <v>MEM-PRO-027-PSD-HPD-4524</v>
          </cell>
        </row>
        <row r="3413">
          <cell r="B3413" t="str">
            <v>MEM-PRO-027-PSD-HPD-452402</v>
          </cell>
        </row>
        <row r="3414">
          <cell r="B3414" t="str">
            <v>MEM-PRO-027-PSD-HPD-4525</v>
          </cell>
        </row>
        <row r="3415">
          <cell r="B3415" t="str">
            <v>MEM-PRO-027-PSD-HPD-452502</v>
          </cell>
        </row>
        <row r="3416">
          <cell r="B3416" t="str">
            <v>MEM-PRO-027-PSD-HPD-4526</v>
          </cell>
        </row>
        <row r="3417">
          <cell r="B3417" t="str">
            <v>MEM-PRO-027-PSD-HPD-452602</v>
          </cell>
        </row>
        <row r="3418">
          <cell r="B3418" t="str">
            <v>MEM-PRO-027-PSD-HPD-5019</v>
          </cell>
        </row>
        <row r="3419">
          <cell r="B3419" t="str">
            <v>MEM-PRO-027-PSD-LPD-4516</v>
          </cell>
        </row>
        <row r="3420">
          <cell r="B3420" t="str">
            <v>MEM-PRO-027-PSD-LPD-4518</v>
          </cell>
        </row>
        <row r="3421">
          <cell r="B3421" t="str">
            <v>MEM-PRO-027-PSD-LPD-4523</v>
          </cell>
        </row>
        <row r="3422">
          <cell r="B3422" t="str">
            <v>MEM-PRO-027-PSD-LPD-4524</v>
          </cell>
        </row>
        <row r="3423">
          <cell r="B3423" t="str">
            <v>MEM-PRO-027-PSD-LPD-4525</v>
          </cell>
        </row>
        <row r="3424">
          <cell r="B3424" t="str">
            <v>MEM-PRO-027-PSD-LPD-4526</v>
          </cell>
        </row>
        <row r="3425">
          <cell r="B3425" t="str">
            <v>MEM-PRO-027-PSE-HPE-4517</v>
          </cell>
        </row>
        <row r="3426">
          <cell r="B3426" t="str">
            <v>MEM-PRO-027-PSE-HPE-451702</v>
          </cell>
        </row>
        <row r="3427">
          <cell r="B3427" t="str">
            <v>MEM-PRO-027-PSE-HPE-4522</v>
          </cell>
        </row>
        <row r="3428">
          <cell r="B3428" t="str">
            <v>MEM-PRO-027-PSE-HPE-452202</v>
          </cell>
        </row>
        <row r="3429">
          <cell r="B3429" t="str">
            <v>MEM-PRO-027-PSE-HPE-5020</v>
          </cell>
        </row>
        <row r="3430">
          <cell r="B3430" t="str">
            <v>MEM-PRO-027-PSE-LPE-4517</v>
          </cell>
        </row>
        <row r="3431">
          <cell r="B3431" t="str">
            <v>MEM-PRO-027-PSE-LPE-4522</v>
          </cell>
        </row>
        <row r="3432">
          <cell r="B3432" t="str">
            <v>MEM-PRO-027-UTL-300-MCC</v>
          </cell>
        </row>
        <row r="3433">
          <cell r="B3433" t="str">
            <v>MEM-PRO-027-UTL-800-800</v>
          </cell>
        </row>
        <row r="3434">
          <cell r="B3434" t="str">
            <v>MEM-PRO-027-UTL-BLR-MCC</v>
          </cell>
        </row>
        <row r="3435">
          <cell r="B3435" t="str">
            <v>MEM-PRO-027-UTL-CTR-MCC</v>
          </cell>
        </row>
        <row r="3436">
          <cell r="B3436" t="str">
            <v>MEM-PRO-027-UTL-M2P-100_200</v>
          </cell>
        </row>
        <row r="3437">
          <cell r="B3437" t="str">
            <v>MEM-PRO-027-UTL-M2P-WHSE</v>
          </cell>
        </row>
        <row r="3438">
          <cell r="B3438" t="str">
            <v>MEM-PRO-027-UTL-MDU-MCC</v>
          </cell>
        </row>
        <row r="3439">
          <cell r="B3439" t="str">
            <v>MEM-PRO-027-UTL-MPW-MCC</v>
          </cell>
        </row>
        <row r="3440">
          <cell r="B3440" t="str">
            <v>MEM-PRO-027-UTL-MSP-200</v>
          </cell>
        </row>
        <row r="3441">
          <cell r="B3441" t="str">
            <v>MEM-PRO-027-UTL-MSP-300</v>
          </cell>
        </row>
        <row r="3442">
          <cell r="B3442" t="str">
            <v>MEM-PRO-027-UTL-MSP-WHSE</v>
          </cell>
        </row>
        <row r="3443">
          <cell r="B3443" t="str">
            <v>MEM-PRO-027-UTL-P1C-P1CD</v>
          </cell>
        </row>
        <row r="3444">
          <cell r="B3444" t="str">
            <v>MEM-PRO-027-UTL-P1D-P1ST</v>
          </cell>
        </row>
        <row r="3445">
          <cell r="B3445" t="str">
            <v>MEM-PRO-027-UTL-P3A-MCC</v>
          </cell>
        </row>
        <row r="3446">
          <cell r="B3446" t="str">
            <v>MEM-PRO-027-UTL-P3B-SPT</v>
          </cell>
        </row>
        <row r="3447">
          <cell r="B3447" t="str">
            <v>MEM-PRO-027-UTL-P3C-MCC</v>
          </cell>
        </row>
        <row r="3448">
          <cell r="B3448" t="str">
            <v>MEM-PRO-027-UTL-PH2-MCC</v>
          </cell>
        </row>
        <row r="3449">
          <cell r="B3449" t="str">
            <v>MEM-PRO-027-UTL-RAL-MCC</v>
          </cell>
        </row>
        <row r="3450">
          <cell r="B3450" t="str">
            <v>MEM-PRO-027-UTL-SUB-1015</v>
          </cell>
        </row>
        <row r="3451">
          <cell r="B3451" t="str">
            <v>MEM-PRO-027-UTL-SUB-1112</v>
          </cell>
        </row>
        <row r="3452">
          <cell r="B3452" t="str">
            <v>MEM-PRO-027-UTL-SUB-1234</v>
          </cell>
        </row>
        <row r="3453">
          <cell r="B3453" t="str">
            <v>MEM-PRO-027-UTL-SUB-1314</v>
          </cell>
        </row>
        <row r="3454">
          <cell r="B3454" t="str">
            <v>MEM-PRO-027-UTL-SUB-16</v>
          </cell>
        </row>
        <row r="3455">
          <cell r="B3455" t="str">
            <v>MEM-PRO-027-UTL-SUB-5</v>
          </cell>
        </row>
        <row r="3456">
          <cell r="B3456" t="str">
            <v>MEM-PRO-027-UTL-SUB-67</v>
          </cell>
        </row>
        <row r="3457">
          <cell r="B3457" t="str">
            <v>MEM-PRO-027-UTL-SUB-89</v>
          </cell>
        </row>
        <row r="3458">
          <cell r="B3458" t="str">
            <v>MEM-PRO-028-BLD-ALB-8844</v>
          </cell>
        </row>
        <row r="3459">
          <cell r="B3459" t="str">
            <v>MEM-PRO-028-UTL-ALB-8816</v>
          </cell>
        </row>
      </sheetData>
      <sheetData sheetId="7"/>
      <sheetData sheetId="8"/>
      <sheetData sheetId="9"/>
      <sheetData sheetId="10">
        <row r="2">
          <cell r="A2" t="str">
            <v>MEM-PRO-022-STS-C8T-5001</v>
          </cell>
          <cell r="B2" t="str">
            <v>5</v>
          </cell>
          <cell r="C2" t="str">
            <v>745</v>
          </cell>
          <cell r="D2" t="str">
            <v>905</v>
          </cell>
          <cell r="E2" t="str">
            <v>12-MTH I/E MSS DWY W 800T BIN DP</v>
          </cell>
          <cell r="F2" t="str">
            <v>MSS-CENTRAL 800T BIN</v>
          </cell>
          <cell r="G2" t="str">
            <v>PM20</v>
          </cell>
          <cell r="H2" t="str">
            <v>FAC1</v>
          </cell>
          <cell r="I2" t="str">
            <v>10065366</v>
          </cell>
          <cell r="J2" t="str">
            <v>7129185</v>
          </cell>
          <cell r="K2" t="str">
            <v>212</v>
          </cell>
          <cell r="L2" t="str">
            <v>HUBENYCR</v>
          </cell>
          <cell r="M2">
            <v>36764</v>
          </cell>
          <cell r="N2" t="str">
            <v>CAGLEW</v>
          </cell>
          <cell r="O2">
            <v>43665</v>
          </cell>
          <cell r="P2" t="str">
            <v>X</v>
          </cell>
        </row>
        <row r="3">
          <cell r="A3" t="str">
            <v>MEM-PRO-022-STS-E8T-5003</v>
          </cell>
          <cell r="B3" t="str">
            <v>5</v>
          </cell>
          <cell r="C3" t="str">
            <v>746</v>
          </cell>
          <cell r="D3" t="str">
            <v>906</v>
          </cell>
          <cell r="E3" t="str">
            <v>12/MTH I/E MSS DWY E 800T BIN DP</v>
          </cell>
          <cell r="F3" t="str">
            <v>MSS-E 800T BIN</v>
          </cell>
          <cell r="G3" t="str">
            <v>PM20</v>
          </cell>
          <cell r="H3" t="str">
            <v>I/E</v>
          </cell>
          <cell r="I3" t="str">
            <v>10065668</v>
          </cell>
          <cell r="J3" t="str">
            <v>7129186</v>
          </cell>
          <cell r="K3" t="str">
            <v>212</v>
          </cell>
          <cell r="L3" t="str">
            <v>HUBENYCR</v>
          </cell>
          <cell r="M3">
            <v>36764</v>
          </cell>
          <cell r="N3" t="str">
            <v>CAGLEW</v>
          </cell>
          <cell r="O3">
            <v>43662</v>
          </cell>
          <cell r="P3" t="str">
            <v>X</v>
          </cell>
        </row>
        <row r="4">
          <cell r="A4" t="str">
            <v>MEM-PRO-022-STS-W8T-5002</v>
          </cell>
          <cell r="B4" t="str">
            <v>5</v>
          </cell>
          <cell r="C4" t="str">
            <v>744</v>
          </cell>
          <cell r="D4" t="str">
            <v>904</v>
          </cell>
          <cell r="E4" t="str">
            <v>18M I/E MSS DWY CTR 800T BIN DP</v>
          </cell>
          <cell r="F4" t="str">
            <v>MSS-W 800T BIN</v>
          </cell>
          <cell r="G4" t="str">
            <v>PM20</v>
          </cell>
          <cell r="H4" t="str">
            <v>FAC1</v>
          </cell>
          <cell r="I4" t="str">
            <v>10065367</v>
          </cell>
          <cell r="J4" t="str">
            <v>7140270</v>
          </cell>
          <cell r="K4" t="str">
            <v>212</v>
          </cell>
          <cell r="L4" t="str">
            <v>HUBENYCR</v>
          </cell>
          <cell r="M4">
            <v>36764</v>
          </cell>
          <cell r="N4" t="str">
            <v>CAGLEW</v>
          </cell>
          <cell r="O4">
            <v>43665</v>
          </cell>
          <cell r="P4" t="str">
            <v>X</v>
          </cell>
        </row>
        <row r="5">
          <cell r="A5" t="str">
            <v>MEM-PRO-010-MDU-AEQ-6911</v>
          </cell>
          <cell r="B5" t="str">
            <v>4</v>
          </cell>
          <cell r="C5" t="str">
            <v>781</v>
          </cell>
          <cell r="D5" t="str">
            <v>941</v>
          </cell>
          <cell r="E5" t="str">
            <v>6-MTH I/E MMDUD ASH #1 BR PRI AIR SW</v>
          </cell>
          <cell r="F5" t="str">
            <v>MMDU-DRYER BURNER #1 PILOT AIR SUPPLY SW</v>
          </cell>
          <cell r="G5" t="str">
            <v>PM20</v>
          </cell>
          <cell r="H5" t="str">
            <v>MECH</v>
          </cell>
          <cell r="I5" t="str">
            <v/>
          </cell>
          <cell r="J5" t="str">
            <v>5637949</v>
          </cell>
          <cell r="K5" t="str">
            <v>228</v>
          </cell>
          <cell r="L5" t="str">
            <v>HUBENYCR</v>
          </cell>
          <cell r="M5">
            <v>36766</v>
          </cell>
          <cell r="N5" t="str">
            <v>CHAUDHS</v>
          </cell>
          <cell r="O5">
            <v>43365</v>
          </cell>
          <cell r="P5" t="str">
            <v>X</v>
          </cell>
        </row>
        <row r="6">
          <cell r="A6" t="str">
            <v>MEM-PRO-010-MDU-AEQ-6913</v>
          </cell>
          <cell r="B6" t="str">
            <v>4</v>
          </cell>
          <cell r="C6" t="str">
            <v>779</v>
          </cell>
          <cell r="D6" t="str">
            <v>939</v>
          </cell>
          <cell r="E6" t="str">
            <v>6-MTH I/E MMDUD ASH #1 BR SEC AIR SW</v>
          </cell>
          <cell r="F6" t="str">
            <v>MMDU-DRYR BURN #1 MN AIR SUPPLY PRESS SW</v>
          </cell>
          <cell r="G6" t="str">
            <v>PM20</v>
          </cell>
          <cell r="H6" t="str">
            <v>MECH</v>
          </cell>
          <cell r="I6" t="str">
            <v/>
          </cell>
          <cell r="J6" t="str">
            <v>5637891</v>
          </cell>
          <cell r="K6" t="str">
            <v>228</v>
          </cell>
          <cell r="L6" t="str">
            <v>HUBENYCR</v>
          </cell>
          <cell r="M6">
            <v>36766</v>
          </cell>
          <cell r="N6" t="str">
            <v>CHAUDHS</v>
          </cell>
          <cell r="O6">
            <v>43365</v>
          </cell>
          <cell r="P6" t="str">
            <v>X</v>
          </cell>
        </row>
        <row r="7">
          <cell r="A7" t="str">
            <v>MEM-PRO-010-MDU-AEQ-6927</v>
          </cell>
          <cell r="B7" t="str">
            <v>4</v>
          </cell>
          <cell r="C7" t="str">
            <v>782</v>
          </cell>
          <cell r="D7" t="str">
            <v>942</v>
          </cell>
          <cell r="E7" t="str">
            <v>6-MTH I/E MMDUD ASH #2 BR PRI AIR SW</v>
          </cell>
          <cell r="F7" t="str">
            <v>MMDU-DRYER BURNER #2 PILOT AIR SUPPLY SW</v>
          </cell>
          <cell r="G7" t="str">
            <v>PM20</v>
          </cell>
          <cell r="H7" t="str">
            <v>MECH</v>
          </cell>
          <cell r="I7" t="str">
            <v/>
          </cell>
          <cell r="J7" t="str">
            <v>5637893</v>
          </cell>
          <cell r="K7" t="str">
            <v>228</v>
          </cell>
          <cell r="L7" t="str">
            <v>HUBENYCR</v>
          </cell>
          <cell r="M7">
            <v>36766</v>
          </cell>
          <cell r="N7" t="str">
            <v>CHAUDHS</v>
          </cell>
          <cell r="O7">
            <v>43365</v>
          </cell>
          <cell r="P7" t="str">
            <v>X</v>
          </cell>
        </row>
        <row r="8">
          <cell r="A8" t="str">
            <v>MEM-PRO-010-MDU-AEQ-6929</v>
          </cell>
          <cell r="B8" t="str">
            <v>4</v>
          </cell>
          <cell r="C8" t="str">
            <v>780</v>
          </cell>
          <cell r="D8" t="str">
            <v>940</v>
          </cell>
          <cell r="E8" t="str">
            <v>6-MTH I/E MMDUD ASH #2 BR SEC AIR SW</v>
          </cell>
          <cell r="F8" t="str">
            <v>MMDU-DRYR BURN #2 MN AIR SUPPLY PRESS SW</v>
          </cell>
          <cell r="G8" t="str">
            <v>PM20</v>
          </cell>
          <cell r="H8" t="str">
            <v>MECH</v>
          </cell>
          <cell r="I8" t="str">
            <v/>
          </cell>
          <cell r="J8" t="str">
            <v>5637892</v>
          </cell>
          <cell r="K8" t="str">
            <v>228</v>
          </cell>
          <cell r="L8" t="str">
            <v>HUBENYCR</v>
          </cell>
          <cell r="M8">
            <v>36766</v>
          </cell>
          <cell r="N8" t="str">
            <v>CHAUDHS</v>
          </cell>
          <cell r="O8">
            <v>43365</v>
          </cell>
          <cell r="P8" t="str">
            <v>X</v>
          </cell>
        </row>
        <row r="9">
          <cell r="A9" t="str">
            <v>MEM-PRO-010-MDU-AEQ-6943</v>
          </cell>
          <cell r="B9" t="str">
            <v>4</v>
          </cell>
          <cell r="C9" t="str">
            <v>783</v>
          </cell>
          <cell r="D9" t="str">
            <v>943</v>
          </cell>
          <cell r="E9" t="str">
            <v>6-MTH I/E MMDUD ASH #3 BR PRI AIR SW</v>
          </cell>
          <cell r="F9" t="str">
            <v>MMDU-DRY BURN#3 PILOT AIR SUPPLY PRES SW</v>
          </cell>
          <cell r="G9" t="str">
            <v>PM20</v>
          </cell>
          <cell r="H9" t="str">
            <v>MECH</v>
          </cell>
          <cell r="I9" t="str">
            <v/>
          </cell>
          <cell r="J9" t="str">
            <v>5637894</v>
          </cell>
          <cell r="K9" t="str">
            <v>228</v>
          </cell>
          <cell r="L9" t="str">
            <v>HUBENYCR</v>
          </cell>
          <cell r="M9">
            <v>36766</v>
          </cell>
          <cell r="N9" t="str">
            <v>CHAUDHS</v>
          </cell>
          <cell r="O9">
            <v>43365</v>
          </cell>
          <cell r="P9" t="str">
            <v>X</v>
          </cell>
        </row>
        <row r="10">
          <cell r="A10" t="str">
            <v>MEM-PRO-010-MDU-AEQ-6945</v>
          </cell>
          <cell r="B10" t="str">
            <v>4</v>
          </cell>
          <cell r="C10" t="str">
            <v>778</v>
          </cell>
          <cell r="D10" t="str">
            <v>938</v>
          </cell>
          <cell r="E10" t="str">
            <v>6-MTH I/E MMDUD ASH #3 BR SEC AIR SW</v>
          </cell>
          <cell r="F10" t="str">
            <v>MMDU-DRYR BURN #3 MN AIR SUPPLY PRESS SW</v>
          </cell>
          <cell r="G10" t="str">
            <v>PM20</v>
          </cell>
          <cell r="H10" t="str">
            <v>MECH</v>
          </cell>
          <cell r="I10" t="str">
            <v/>
          </cell>
          <cell r="J10" t="str">
            <v>5637890</v>
          </cell>
          <cell r="K10" t="str">
            <v>228</v>
          </cell>
          <cell r="L10" t="str">
            <v>HUBENYCR</v>
          </cell>
          <cell r="M10">
            <v>36766</v>
          </cell>
          <cell r="N10" t="str">
            <v>CHAUDHS</v>
          </cell>
          <cell r="O10">
            <v>43365</v>
          </cell>
          <cell r="P10" t="str">
            <v>X</v>
          </cell>
        </row>
        <row r="11">
          <cell r="A11" t="str">
            <v>MEM-PRO-011-SPR-BRN-1139</v>
          </cell>
          <cell r="B11" t="str">
            <v>5</v>
          </cell>
          <cell r="C11" t="str">
            <v>792</v>
          </cell>
          <cell r="D11" t="str">
            <v>962</v>
          </cell>
          <cell r="E11" t="str">
            <v>12-MTH I/E MP1D LFE C RING H-TEMP</v>
          </cell>
          <cell r="F11" t="str">
            <v>MP1-N. DRYER COOLING RING HI-TEMP SW</v>
          </cell>
          <cell r="G11" t="str">
            <v>PM20</v>
          </cell>
          <cell r="H11" t="str">
            <v>FAC1</v>
          </cell>
          <cell r="I11" t="str">
            <v>10066489</v>
          </cell>
          <cell r="J11" t="str">
            <v>7166934</v>
          </cell>
          <cell r="K11" t="str">
            <v>231</v>
          </cell>
          <cell r="L11" t="str">
            <v>HUBENYCR</v>
          </cell>
          <cell r="M11">
            <v>36766</v>
          </cell>
          <cell r="N11" t="str">
            <v>CAGLEW</v>
          </cell>
          <cell r="O11">
            <v>43665</v>
          </cell>
          <cell r="P11" t="str">
            <v>X</v>
          </cell>
        </row>
        <row r="12">
          <cell r="A12" t="str">
            <v>MEM-PRO-011-SPR-BRN-1141</v>
          </cell>
          <cell r="B12" t="str">
            <v>5</v>
          </cell>
          <cell r="C12" t="str">
            <v>813</v>
          </cell>
          <cell r="D12" t="str">
            <v>983</v>
          </cell>
          <cell r="E12" t="str">
            <v>12-MTH I/E MP1D ANT BURN NECK #1 SW</v>
          </cell>
          <cell r="F12" t="str">
            <v>MP1-N. DRYER INLET NECK PRESSURE SW</v>
          </cell>
          <cell r="G12" t="str">
            <v>PM20</v>
          </cell>
          <cell r="H12" t="str">
            <v>FAC1</v>
          </cell>
          <cell r="I12" t="str">
            <v>10066490</v>
          </cell>
          <cell r="J12" t="str">
            <v>7166850</v>
          </cell>
          <cell r="K12" t="str">
            <v>231</v>
          </cell>
          <cell r="L12" t="str">
            <v>HUBENYCR</v>
          </cell>
          <cell r="M12">
            <v>36766</v>
          </cell>
          <cell r="N12" t="str">
            <v>CAGLEW</v>
          </cell>
          <cell r="O12">
            <v>43665</v>
          </cell>
          <cell r="P12" t="str">
            <v>X</v>
          </cell>
        </row>
        <row r="13">
          <cell r="A13" t="str">
            <v>MEM-PRO-011-SPR-BRN-1142</v>
          </cell>
          <cell r="B13" t="str">
            <v>5</v>
          </cell>
          <cell r="C13" t="str">
            <v>814</v>
          </cell>
          <cell r="D13" t="str">
            <v>984</v>
          </cell>
          <cell r="E13" t="str">
            <v>12-MTH I/E MP1D ANT BURN NECK #2 SW</v>
          </cell>
          <cell r="F13" t="str">
            <v>MP1-N. DRYER INLET NECK PRESSURES SW</v>
          </cell>
          <cell r="G13" t="str">
            <v>PM20</v>
          </cell>
          <cell r="H13" t="str">
            <v>FAC1</v>
          </cell>
          <cell r="I13" t="str">
            <v>10066491</v>
          </cell>
          <cell r="J13" t="str">
            <v>7166851</v>
          </cell>
          <cell r="K13" t="str">
            <v>231</v>
          </cell>
          <cell r="L13" t="str">
            <v>HUBENYCR</v>
          </cell>
          <cell r="M13">
            <v>36766</v>
          </cell>
          <cell r="N13" t="str">
            <v>HOLLOWS</v>
          </cell>
          <cell r="O13">
            <v>43420</v>
          </cell>
          <cell r="P13" t="str">
            <v>X</v>
          </cell>
        </row>
        <row r="14">
          <cell r="A14" t="str">
            <v>MEM-PRO-011-SPR-DCO-1075</v>
          </cell>
          <cell r="B14" t="str">
            <v>5</v>
          </cell>
          <cell r="C14" t="str">
            <v>791</v>
          </cell>
          <cell r="D14" t="str">
            <v>961</v>
          </cell>
          <cell r="E14" t="str">
            <v>12-MTH I/E MP1D LFE CTR EXH H-TEMP SW</v>
          </cell>
          <cell r="F14" t="str">
            <v>MP1-NORTH CENTER EXHAUST FAN</v>
          </cell>
          <cell r="G14" t="str">
            <v>PM20</v>
          </cell>
          <cell r="H14" t="str">
            <v>FAC1</v>
          </cell>
          <cell r="I14" t="str">
            <v>10066484</v>
          </cell>
          <cell r="J14" t="str">
            <v>7166841</v>
          </cell>
          <cell r="K14" t="str">
            <v>231</v>
          </cell>
          <cell r="L14" t="str">
            <v>HUBENYCR</v>
          </cell>
          <cell r="M14">
            <v>36766</v>
          </cell>
          <cell r="N14" t="str">
            <v>CAGLEW</v>
          </cell>
          <cell r="O14">
            <v>43665</v>
          </cell>
          <cell r="P14" t="str">
            <v>X</v>
          </cell>
        </row>
        <row r="15">
          <cell r="A15" t="str">
            <v>MEM-PRO-011-SPR-DRY-1000</v>
          </cell>
          <cell r="B15" t="str">
            <v>5</v>
          </cell>
          <cell r="C15" t="str">
            <v>793</v>
          </cell>
          <cell r="D15" t="str">
            <v>963</v>
          </cell>
          <cell r="E15" t="str">
            <v>12-MTH I/E MP1D LFE ISO IN H-TEMP #1</v>
          </cell>
          <cell r="F15" t="str">
            <v>MP1-NORTH SPRAY DRYER</v>
          </cell>
          <cell r="G15" t="str">
            <v>PM20</v>
          </cell>
          <cell r="H15" t="str">
            <v>FAC1</v>
          </cell>
          <cell r="I15" t="str">
            <v>10066486</v>
          </cell>
          <cell r="J15" t="str">
            <v>7166842</v>
          </cell>
          <cell r="K15" t="str">
            <v>231</v>
          </cell>
          <cell r="L15" t="str">
            <v>HUBENYCR</v>
          </cell>
          <cell r="M15">
            <v>36766</v>
          </cell>
          <cell r="N15" t="str">
            <v>CAGLEW</v>
          </cell>
          <cell r="O15">
            <v>43665</v>
          </cell>
          <cell r="P15" t="str">
            <v>X</v>
          </cell>
        </row>
        <row r="16">
          <cell r="A16" t="str">
            <v>MEM-PRO-011-SPR-DRY-1000</v>
          </cell>
          <cell r="B16" t="str">
            <v>5</v>
          </cell>
          <cell r="C16" t="str">
            <v>794</v>
          </cell>
          <cell r="D16" t="str">
            <v>964</v>
          </cell>
          <cell r="E16" t="str">
            <v>12-MTH I/E MP1D LFE ISO H-TEMP #2</v>
          </cell>
          <cell r="F16" t="str">
            <v>MP1-NORTH SPRAY DRYER</v>
          </cell>
          <cell r="G16" t="str">
            <v>PM20</v>
          </cell>
          <cell r="H16" t="str">
            <v>FAC1</v>
          </cell>
          <cell r="I16" t="str">
            <v>10066487</v>
          </cell>
          <cell r="J16" t="str">
            <v>7166843</v>
          </cell>
          <cell r="K16" t="str">
            <v>231</v>
          </cell>
          <cell r="L16" t="str">
            <v>HUBENYCR</v>
          </cell>
          <cell r="M16">
            <v>36766</v>
          </cell>
          <cell r="N16" t="str">
            <v>CAGLEW</v>
          </cell>
          <cell r="O16">
            <v>43665</v>
          </cell>
          <cell r="P16" t="str">
            <v>X</v>
          </cell>
        </row>
        <row r="17">
          <cell r="A17" t="str">
            <v>MEM-PRO-011-SPR-DRY-1056</v>
          </cell>
          <cell r="B17" t="str">
            <v>5</v>
          </cell>
          <cell r="C17" t="str">
            <v>788</v>
          </cell>
          <cell r="D17" t="str">
            <v>948</v>
          </cell>
          <cell r="E17" t="str">
            <v>12-MTH I/E MP1D LFE EXH H-TEMP</v>
          </cell>
          <cell r="F17" t="str">
            <v>MP1-N DRYER BUSTLE TEMP TRANS 2</v>
          </cell>
          <cell r="G17" t="str">
            <v>PM20</v>
          </cell>
          <cell r="H17" t="str">
            <v>MECH</v>
          </cell>
          <cell r="I17" t="str">
            <v>10077048</v>
          </cell>
          <cell r="J17" t="str">
            <v>7166840</v>
          </cell>
          <cell r="K17" t="str">
            <v>231</v>
          </cell>
          <cell r="L17" t="str">
            <v>HUBENYCR</v>
          </cell>
          <cell r="M17">
            <v>36766</v>
          </cell>
          <cell r="N17" t="str">
            <v>CAGLEW</v>
          </cell>
          <cell r="O17">
            <v>43509</v>
          </cell>
          <cell r="P17" t="str">
            <v>X</v>
          </cell>
        </row>
        <row r="18">
          <cell r="A18" t="str">
            <v>MEM-PRO-013-WSH-CWH-0087</v>
          </cell>
          <cell r="B18" t="str">
            <v>5</v>
          </cell>
          <cell r="C18" t="str">
            <v>787</v>
          </cell>
          <cell r="D18" t="str">
            <v>947</v>
          </cell>
          <cell r="E18" t="str">
            <v>12-MTH I/E MP3C B-N #2 C-30 VIB SW</v>
          </cell>
          <cell r="F18" t="str">
            <v>MP3B-#3 WASHING CENTRIFUGE</v>
          </cell>
          <cell r="G18" t="str">
            <v>PM20</v>
          </cell>
          <cell r="H18" t="str">
            <v>I/E</v>
          </cell>
          <cell r="I18" t="str">
            <v>10020808</v>
          </cell>
          <cell r="J18" t="str">
            <v>7129366</v>
          </cell>
          <cell r="K18" t="str">
            <v>239</v>
          </cell>
          <cell r="L18" t="str">
            <v>HUBENYCR</v>
          </cell>
          <cell r="M18">
            <v>36766</v>
          </cell>
          <cell r="N18" t="str">
            <v>CAGLEW</v>
          </cell>
          <cell r="O18">
            <v>43663</v>
          </cell>
          <cell r="P18" t="str">
            <v>X</v>
          </cell>
        </row>
        <row r="19">
          <cell r="A19" t="str">
            <v>MEM-PRO-014-FED-BRN-3850</v>
          </cell>
          <cell r="B19" t="str">
            <v>4</v>
          </cell>
          <cell r="C19" t="str">
            <v>812</v>
          </cell>
          <cell r="D19" t="str">
            <v>982</v>
          </cell>
          <cell r="E19" t="str">
            <v>12-MTH I/E MSPFD DWY #1 BURN PROC DP</v>
          </cell>
          <cell r="F19" t="str">
            <v>MSP - FD BED #1 BURNER</v>
          </cell>
          <cell r="G19" t="str">
            <v>PM20</v>
          </cell>
          <cell r="H19" t="str">
            <v>MECH</v>
          </cell>
          <cell r="I19" t="str">
            <v/>
          </cell>
          <cell r="J19" t="str">
            <v>5796473</v>
          </cell>
          <cell r="K19" t="str">
            <v>212</v>
          </cell>
          <cell r="L19" t="str">
            <v>HUBENYCR</v>
          </cell>
          <cell r="M19">
            <v>36766</v>
          </cell>
          <cell r="N19" t="str">
            <v>CHAUDHS</v>
          </cell>
          <cell r="O19">
            <v>43365</v>
          </cell>
          <cell r="P19" t="str">
            <v>X</v>
          </cell>
        </row>
        <row r="20">
          <cell r="A20" t="str">
            <v>MEM-PRO-014-SPR-DRY-3610</v>
          </cell>
          <cell r="B20" t="str">
            <v>5</v>
          </cell>
          <cell r="C20" t="str">
            <v>755</v>
          </cell>
          <cell r="D20" t="str">
            <v>925</v>
          </cell>
          <cell r="E20" t="str">
            <v>12-MTH I/E MSPD BOTTOM L PROBE</v>
          </cell>
          <cell r="F20" t="str">
            <v>MSP-SPRAY DRYER</v>
          </cell>
          <cell r="G20" t="str">
            <v>PM20</v>
          </cell>
          <cell r="H20" t="str">
            <v>MECH</v>
          </cell>
          <cell r="I20" t="str">
            <v>10066470</v>
          </cell>
          <cell r="J20" t="str">
            <v>7166796</v>
          </cell>
          <cell r="K20" t="str">
            <v>231</v>
          </cell>
          <cell r="L20" t="str">
            <v>HUBENYCR</v>
          </cell>
          <cell r="M20">
            <v>36766</v>
          </cell>
          <cell r="N20" t="str">
            <v>CHAUDHS</v>
          </cell>
          <cell r="O20">
            <v>43368</v>
          </cell>
          <cell r="P20" t="str">
            <v>X</v>
          </cell>
        </row>
        <row r="21">
          <cell r="A21" t="str">
            <v>MEM-PRO-014-SPR-DRY-3617</v>
          </cell>
          <cell r="B21" t="str">
            <v>5</v>
          </cell>
          <cell r="C21" t="str">
            <v>752</v>
          </cell>
          <cell r="D21" t="str">
            <v>922</v>
          </cell>
          <cell r="E21" t="str">
            <v>12-MTH I/E MSPD BINDI SE LEVEL PROBE</v>
          </cell>
          <cell r="F21" t="str">
            <v>MSP-SPRAY DRYER SE FILTER</v>
          </cell>
          <cell r="G21" t="str">
            <v>PM20</v>
          </cell>
          <cell r="H21" t="str">
            <v>I/E</v>
          </cell>
          <cell r="I21" t="str">
            <v>10065965</v>
          </cell>
          <cell r="J21" t="str">
            <v>7129312</v>
          </cell>
          <cell r="K21" t="str">
            <v>231</v>
          </cell>
          <cell r="L21" t="str">
            <v>HUBENYCR</v>
          </cell>
          <cell r="M21">
            <v>36766</v>
          </cell>
          <cell r="N21" t="str">
            <v>CAGLEW</v>
          </cell>
          <cell r="O21">
            <v>43662</v>
          </cell>
          <cell r="P21" t="str">
            <v>X</v>
          </cell>
        </row>
        <row r="22">
          <cell r="A22" t="str">
            <v>MEM-PRO-014-SPR-DRY-3617</v>
          </cell>
          <cell r="B22" t="str">
            <v>5</v>
          </cell>
          <cell r="C22" t="str">
            <v>748</v>
          </cell>
          <cell r="D22" t="str">
            <v>908</v>
          </cell>
          <cell r="E22" t="str">
            <v>12 MTH I/E MSPD LFE SE FILTR HI-TEMP</v>
          </cell>
          <cell r="F22" t="str">
            <v>MSP-SPRAY DRYER SE FILTER</v>
          </cell>
          <cell r="G22" t="str">
            <v>PM20</v>
          </cell>
          <cell r="H22" t="str">
            <v>MECH</v>
          </cell>
          <cell r="I22" t="str">
            <v>10077080</v>
          </cell>
          <cell r="J22" t="str">
            <v>7163111</v>
          </cell>
          <cell r="K22" t="str">
            <v>228</v>
          </cell>
          <cell r="L22" t="str">
            <v>HUBENYCR</v>
          </cell>
          <cell r="M22">
            <v>36766</v>
          </cell>
          <cell r="N22" t="str">
            <v>CAGLEW</v>
          </cell>
          <cell r="O22">
            <v>43511</v>
          </cell>
          <cell r="P22" t="str">
            <v>X</v>
          </cell>
        </row>
        <row r="23">
          <cell r="A23" t="str">
            <v>MEM-PRO-014-SPR-DRY-3627</v>
          </cell>
          <cell r="B23" t="str">
            <v>5</v>
          </cell>
          <cell r="C23" t="str">
            <v>751</v>
          </cell>
          <cell r="D23" t="str">
            <v>921</v>
          </cell>
          <cell r="E23" t="str">
            <v>12-MTH I/E MSPD BINDI NE LEVEL PROBE</v>
          </cell>
          <cell r="F23" t="str">
            <v>MSP-SPRAY DRYER NE FILTER</v>
          </cell>
          <cell r="G23" t="str">
            <v>PM20</v>
          </cell>
          <cell r="H23" t="str">
            <v>I/E</v>
          </cell>
          <cell r="I23" t="str">
            <v>10065279</v>
          </cell>
          <cell r="J23" t="str">
            <v>7166795</v>
          </cell>
          <cell r="K23" t="str">
            <v>231</v>
          </cell>
          <cell r="L23" t="str">
            <v>HUBENYCR</v>
          </cell>
          <cell r="M23">
            <v>36766</v>
          </cell>
          <cell r="N23" t="str">
            <v>CAGLEW</v>
          </cell>
          <cell r="O23">
            <v>43665</v>
          </cell>
          <cell r="P23" t="str">
            <v>X</v>
          </cell>
        </row>
        <row r="24">
          <cell r="A24" t="str">
            <v>MEM-PRO-014-SPR-DRY-3634</v>
          </cell>
          <cell r="B24" t="str">
            <v>5</v>
          </cell>
          <cell r="C24" t="str">
            <v>754</v>
          </cell>
          <cell r="D24" t="str">
            <v>924</v>
          </cell>
          <cell r="E24" t="str">
            <v>12-MTH I/E MSPD BINDI SW LEVEL PROBE</v>
          </cell>
          <cell r="F24" t="str">
            <v>MSP-SPRAY DRYER SW FILTER</v>
          </cell>
          <cell r="G24" t="str">
            <v>PM20</v>
          </cell>
          <cell r="H24" t="str">
            <v>I/E</v>
          </cell>
          <cell r="I24" t="str">
            <v>10065967</v>
          </cell>
          <cell r="J24" t="str">
            <v>7129188</v>
          </cell>
          <cell r="K24" t="str">
            <v>231</v>
          </cell>
          <cell r="L24" t="str">
            <v>HUBENYCR</v>
          </cell>
          <cell r="M24">
            <v>36766</v>
          </cell>
          <cell r="N24" t="str">
            <v>CAGLEW</v>
          </cell>
          <cell r="O24">
            <v>43662</v>
          </cell>
          <cell r="P24" t="str">
            <v>X</v>
          </cell>
        </row>
        <row r="25">
          <cell r="A25" t="str">
            <v>MEM-PRO-014-SPR-DRY-3642</v>
          </cell>
          <cell r="B25" t="str">
            <v>5</v>
          </cell>
          <cell r="C25" t="str">
            <v>753</v>
          </cell>
          <cell r="D25" t="str">
            <v>923</v>
          </cell>
          <cell r="E25" t="str">
            <v>12-MTH I/E MSPD BINDI NW LEVEL PROBE</v>
          </cell>
          <cell r="F25" t="str">
            <v>MSP-SPRAY DRYER NW FILTER</v>
          </cell>
          <cell r="G25" t="str">
            <v>PM20</v>
          </cell>
          <cell r="H25" t="str">
            <v>I/E</v>
          </cell>
          <cell r="I25" t="str">
            <v>10065966</v>
          </cell>
          <cell r="J25" t="str">
            <v>7129187</v>
          </cell>
          <cell r="K25" t="str">
            <v>231</v>
          </cell>
          <cell r="L25" t="str">
            <v>HUBENYCR</v>
          </cell>
          <cell r="M25">
            <v>36766</v>
          </cell>
          <cell r="N25" t="str">
            <v>CAGLEW</v>
          </cell>
          <cell r="O25">
            <v>43662</v>
          </cell>
          <cell r="P25" t="str">
            <v>X</v>
          </cell>
        </row>
        <row r="26">
          <cell r="A26" t="str">
            <v>MEM-PRO-014-SPR-DRY-3691</v>
          </cell>
          <cell r="B26" t="str">
            <v>5</v>
          </cell>
          <cell r="C26" t="str">
            <v>750</v>
          </cell>
          <cell r="D26" t="str">
            <v>910</v>
          </cell>
          <cell r="E26" t="str">
            <v>12-MTH I/E MSPD LFE NW FILTR HI-TEMP</v>
          </cell>
          <cell r="F26" t="str">
            <v>MSP-SPRAY DRYER NW CYCLONE</v>
          </cell>
          <cell r="G26" t="str">
            <v>PM20</v>
          </cell>
          <cell r="H26" t="str">
            <v>FAC1</v>
          </cell>
          <cell r="I26" t="str">
            <v>10065286</v>
          </cell>
          <cell r="J26" t="str">
            <v>7166933</v>
          </cell>
          <cell r="K26" t="str">
            <v>231</v>
          </cell>
          <cell r="L26" t="str">
            <v>HUBENYCR</v>
          </cell>
          <cell r="M26">
            <v>36766</v>
          </cell>
          <cell r="N26" t="str">
            <v>CHAUDHS</v>
          </cell>
          <cell r="O26">
            <v>43368</v>
          </cell>
          <cell r="P26" t="str">
            <v>X</v>
          </cell>
        </row>
        <row r="27">
          <cell r="A27" t="str">
            <v>MEM-PRO-014-SPR-DRY-3685</v>
          </cell>
          <cell r="B27" t="str">
            <v>4</v>
          </cell>
          <cell r="C27" t="str">
            <v>762</v>
          </cell>
          <cell r="D27" t="str">
            <v>912</v>
          </cell>
          <cell r="E27" t="str">
            <v>MTHLY I/E MSPD LFE SE COLL LO-TEMP</v>
          </cell>
          <cell r="F27" t="str">
            <v>MSP-SPRAY DRYER SE CYCLONE</v>
          </cell>
          <cell r="G27" t="str">
            <v>PM20</v>
          </cell>
          <cell r="H27" t="str">
            <v>FAC1</v>
          </cell>
          <cell r="I27" t="str">
            <v>10065180</v>
          </cell>
          <cell r="J27" t="str">
            <v>5743898</v>
          </cell>
          <cell r="K27" t="str">
            <v>231</v>
          </cell>
          <cell r="L27" t="str">
            <v>HUBENYCR</v>
          </cell>
          <cell r="M27">
            <v>36766</v>
          </cell>
          <cell r="N27" t="str">
            <v>CHAUDHS</v>
          </cell>
          <cell r="O27">
            <v>43365</v>
          </cell>
          <cell r="P27" t="str">
            <v>X</v>
          </cell>
        </row>
        <row r="28">
          <cell r="A28" t="str">
            <v>MEM-PRO-014-SPR-DRY-3685</v>
          </cell>
          <cell r="B28" t="str">
            <v>5</v>
          </cell>
          <cell r="C28" t="str">
            <v>757</v>
          </cell>
          <cell r="D28" t="str">
            <v>927</v>
          </cell>
          <cell r="E28" t="str">
            <v>12-MTH I/E MSPD BINDI SE CYC L PROBE</v>
          </cell>
          <cell r="F28" t="str">
            <v>MSP-SPRAY DRYER SE CYCLONE</v>
          </cell>
          <cell r="G28" t="str">
            <v>PM20</v>
          </cell>
          <cell r="H28" t="str">
            <v>FAC1</v>
          </cell>
          <cell r="I28" t="str">
            <v>10065288</v>
          </cell>
          <cell r="J28" t="str">
            <v>7166798</v>
          </cell>
          <cell r="K28" t="str">
            <v>231</v>
          </cell>
          <cell r="L28" t="str">
            <v>HUBENYCR</v>
          </cell>
          <cell r="M28">
            <v>36766</v>
          </cell>
          <cell r="N28" t="str">
            <v>CHAUDHS</v>
          </cell>
          <cell r="O28">
            <v>43368</v>
          </cell>
          <cell r="P28" t="str">
            <v>X</v>
          </cell>
        </row>
        <row r="29">
          <cell r="A29" t="str">
            <v>MEM-PRO-014-SPR-DRY-3687</v>
          </cell>
          <cell r="B29" t="str">
            <v>4</v>
          </cell>
          <cell r="C29" t="str">
            <v>761</v>
          </cell>
          <cell r="D29" t="str">
            <v>911</v>
          </cell>
          <cell r="E29" t="str">
            <v>MTHLY I/E MSPD LFE NE COLL LO-TEMP</v>
          </cell>
          <cell r="F29" t="str">
            <v>MSP-SPRAY DRYER NE CYCLONE</v>
          </cell>
          <cell r="G29" t="str">
            <v>PM20</v>
          </cell>
          <cell r="H29" t="str">
            <v>FAC1</v>
          </cell>
          <cell r="I29" t="str">
            <v>10065181</v>
          </cell>
          <cell r="J29" t="str">
            <v>5743896</v>
          </cell>
          <cell r="K29" t="str">
            <v>231</v>
          </cell>
          <cell r="L29" t="str">
            <v>HUBENYCR</v>
          </cell>
          <cell r="M29">
            <v>36766</v>
          </cell>
          <cell r="N29" t="str">
            <v>CHAUDHS</v>
          </cell>
          <cell r="O29">
            <v>43365</v>
          </cell>
          <cell r="P29" t="str">
            <v>X</v>
          </cell>
        </row>
        <row r="30">
          <cell r="A30" t="str">
            <v>MEM-PRO-014-SPR-DRY-3687</v>
          </cell>
          <cell r="B30" t="str">
            <v>5</v>
          </cell>
          <cell r="C30" t="str">
            <v>756</v>
          </cell>
          <cell r="D30" t="str">
            <v>926</v>
          </cell>
          <cell r="E30" t="str">
            <v>12-MTH I/E MSPD BINDI NE CYC L PROBE</v>
          </cell>
          <cell r="F30" t="str">
            <v>MSP-SPRAY DRYER NE CYCLONE</v>
          </cell>
          <cell r="G30" t="str">
            <v>PM20</v>
          </cell>
          <cell r="H30" t="str">
            <v>FAC1</v>
          </cell>
          <cell r="I30" t="str">
            <v>10065289</v>
          </cell>
          <cell r="J30" t="str">
            <v>7166797</v>
          </cell>
          <cell r="K30" t="str">
            <v>231</v>
          </cell>
          <cell r="L30" t="str">
            <v>HUBENYCR</v>
          </cell>
          <cell r="M30">
            <v>36766</v>
          </cell>
          <cell r="N30" t="str">
            <v>CAGLEW</v>
          </cell>
          <cell r="O30">
            <v>43664</v>
          </cell>
          <cell r="P30" t="str">
            <v>X</v>
          </cell>
        </row>
        <row r="31">
          <cell r="A31" t="str">
            <v>MEM-PRO-014-SPR-DRY-3687</v>
          </cell>
          <cell r="B31" t="str">
            <v>4</v>
          </cell>
          <cell r="C31" t="str">
            <v>747</v>
          </cell>
          <cell r="D31" t="str">
            <v>907</v>
          </cell>
          <cell r="E31" t="str">
            <v>12-MTH I/E MSPD LFE SW FILTR HI-TEMP</v>
          </cell>
          <cell r="F31" t="str">
            <v>MSP-SPRAY DRYER NE CYCLONE</v>
          </cell>
          <cell r="G31" t="str">
            <v>PM20</v>
          </cell>
          <cell r="H31" t="str">
            <v>FAC1</v>
          </cell>
          <cell r="I31" t="str">
            <v>10065285</v>
          </cell>
          <cell r="J31" t="str">
            <v>7187316</v>
          </cell>
          <cell r="K31" t="str">
            <v>231</v>
          </cell>
          <cell r="L31" t="str">
            <v>HUBENYCR</v>
          </cell>
          <cell r="M31">
            <v>36766</v>
          </cell>
          <cell r="N31" t="str">
            <v>CAGLEW</v>
          </cell>
          <cell r="O31">
            <v>43665</v>
          </cell>
          <cell r="P31" t="str">
            <v>X</v>
          </cell>
        </row>
        <row r="32">
          <cell r="A32" t="str">
            <v>MEM-PRO-014-SPR-DRY-3689</v>
          </cell>
          <cell r="B32" t="str">
            <v>4</v>
          </cell>
          <cell r="C32" t="str">
            <v>764</v>
          </cell>
          <cell r="D32" t="str">
            <v>914</v>
          </cell>
          <cell r="E32" t="str">
            <v>MTHLY I/E MSPD LFE SW COLL LO-TEMP</v>
          </cell>
          <cell r="F32" t="str">
            <v>MSP-SPRAY DRYER SW CYCLONE</v>
          </cell>
          <cell r="G32" t="str">
            <v>PM20</v>
          </cell>
          <cell r="H32" t="str">
            <v>FAC1</v>
          </cell>
          <cell r="I32" t="str">
            <v>10065182</v>
          </cell>
          <cell r="J32" t="str">
            <v>5744058</v>
          </cell>
          <cell r="K32" t="str">
            <v>231</v>
          </cell>
          <cell r="L32" t="str">
            <v>HUBENYCR</v>
          </cell>
          <cell r="M32">
            <v>36766</v>
          </cell>
          <cell r="N32" t="str">
            <v>CHAUDHS</v>
          </cell>
          <cell r="O32">
            <v>43365</v>
          </cell>
          <cell r="P32" t="str">
            <v>X</v>
          </cell>
        </row>
        <row r="33">
          <cell r="A33" t="str">
            <v>MEM-PRO-014-SPR-DRY-3689</v>
          </cell>
          <cell r="B33" t="str">
            <v>5</v>
          </cell>
          <cell r="C33" t="str">
            <v>749</v>
          </cell>
          <cell r="D33" t="str">
            <v>909</v>
          </cell>
          <cell r="E33" t="str">
            <v>12-MTH I/E MSPD LFE NE FILTR HI-TEMP</v>
          </cell>
          <cell r="F33" t="str">
            <v>MSP-SPRAY DRYER SW CYCLONE</v>
          </cell>
          <cell r="G33" t="str">
            <v>PM20</v>
          </cell>
          <cell r="H33" t="str">
            <v>FAC1</v>
          </cell>
          <cell r="I33" t="str">
            <v>10065284</v>
          </cell>
          <cell r="J33" t="str">
            <v>5902470</v>
          </cell>
          <cell r="K33" t="str">
            <v>231</v>
          </cell>
          <cell r="L33" t="str">
            <v>HUBENYCR</v>
          </cell>
          <cell r="M33">
            <v>36766</v>
          </cell>
          <cell r="N33" t="str">
            <v>CHAUDHS</v>
          </cell>
          <cell r="O33">
            <v>43365</v>
          </cell>
          <cell r="P33" t="str">
            <v>X</v>
          </cell>
        </row>
        <row r="34">
          <cell r="A34" t="str">
            <v>MEM-PRO-014-SPR-DRY-3689</v>
          </cell>
          <cell r="B34" t="str">
            <v>5</v>
          </cell>
          <cell r="C34" t="str">
            <v>759</v>
          </cell>
          <cell r="D34" t="str">
            <v>929</v>
          </cell>
          <cell r="E34" t="str">
            <v>12-MTH I/E MSPD BINDI SW CYC L PROBE</v>
          </cell>
          <cell r="F34" t="str">
            <v>MSP-SPRAY DRYER SW CYCLONE</v>
          </cell>
          <cell r="G34" t="str">
            <v>PM20</v>
          </cell>
          <cell r="H34" t="str">
            <v>FAC1</v>
          </cell>
          <cell r="I34" t="str">
            <v>10065290</v>
          </cell>
          <cell r="J34" t="str">
            <v>7166799</v>
          </cell>
          <cell r="K34" t="str">
            <v>231</v>
          </cell>
          <cell r="L34" t="str">
            <v>HUBENYCR</v>
          </cell>
          <cell r="M34">
            <v>36766</v>
          </cell>
          <cell r="N34" t="str">
            <v>CAGLEW</v>
          </cell>
          <cell r="O34">
            <v>43665</v>
          </cell>
          <cell r="P34" t="str">
            <v>X</v>
          </cell>
        </row>
        <row r="35">
          <cell r="A35" t="str">
            <v>MEM-PRO-014-SPR-DRY-3691</v>
          </cell>
          <cell r="B35" t="str">
            <v>4</v>
          </cell>
          <cell r="C35" t="str">
            <v>763</v>
          </cell>
          <cell r="D35" t="str">
            <v>913</v>
          </cell>
          <cell r="E35" t="str">
            <v>MTHLY I/E MSPD LFE NW COLL LO-TEMP</v>
          </cell>
          <cell r="F35" t="str">
            <v>MSP-SPRAY DRYER NW CYCLONE</v>
          </cell>
          <cell r="G35" t="str">
            <v>PM20</v>
          </cell>
          <cell r="H35" t="str">
            <v>FAC1</v>
          </cell>
          <cell r="I35" t="str">
            <v>10065183</v>
          </cell>
          <cell r="J35" t="str">
            <v>5744057</v>
          </cell>
          <cell r="K35" t="str">
            <v>231</v>
          </cell>
          <cell r="L35" t="str">
            <v>HUBENYCR</v>
          </cell>
          <cell r="M35">
            <v>36766</v>
          </cell>
          <cell r="N35" t="str">
            <v>CHAUDHS</v>
          </cell>
          <cell r="O35">
            <v>43365</v>
          </cell>
          <cell r="P35" t="str">
            <v>X</v>
          </cell>
        </row>
        <row r="36">
          <cell r="A36" t="str">
            <v>MEM-PRO-014-SPR-DRY-3691</v>
          </cell>
          <cell r="B36" t="str">
            <v>5</v>
          </cell>
          <cell r="C36" t="str">
            <v>758</v>
          </cell>
          <cell r="D36" t="str">
            <v>928</v>
          </cell>
          <cell r="E36" t="str">
            <v>12-MTH I/E MSPD BINDI NW CYC L PROBE</v>
          </cell>
          <cell r="F36" t="str">
            <v>MSP-SPRAY DRYER NW CYCLONE</v>
          </cell>
          <cell r="G36" t="str">
            <v>PM20</v>
          </cell>
          <cell r="H36" t="str">
            <v>I/E</v>
          </cell>
          <cell r="I36" t="str">
            <v>10065925</v>
          </cell>
          <cell r="J36" t="str">
            <v>7166586</v>
          </cell>
          <cell r="K36" t="str">
            <v>231</v>
          </cell>
          <cell r="L36" t="str">
            <v>HUBENYCR</v>
          </cell>
          <cell r="M36">
            <v>36766</v>
          </cell>
          <cell r="N36" t="str">
            <v>HOLLOWS</v>
          </cell>
          <cell r="O36">
            <v>43494</v>
          </cell>
          <cell r="P36" t="str">
            <v>X</v>
          </cell>
        </row>
        <row r="37">
          <cell r="A37" t="str">
            <v>MEM-PRO-015-SPR-BRN-8003</v>
          </cell>
          <cell r="B37" t="str">
            <v>5</v>
          </cell>
          <cell r="C37" t="str">
            <v>805</v>
          </cell>
          <cell r="D37" t="str">
            <v>975</v>
          </cell>
          <cell r="E37" t="str">
            <v>12-MTH I/E MS2PD DWY BURNER L-PS</v>
          </cell>
          <cell r="F37" t="str">
            <v>MS2P-SPRAY DRYER BURNER</v>
          </cell>
          <cell r="G37" t="str">
            <v>PM20</v>
          </cell>
          <cell r="H37" t="str">
            <v>MECH</v>
          </cell>
          <cell r="I37" t="str">
            <v>10074724</v>
          </cell>
          <cell r="J37" t="str">
            <v>7166848</v>
          </cell>
          <cell r="K37" t="str">
            <v>212</v>
          </cell>
          <cell r="L37" t="str">
            <v>HUBENYCR</v>
          </cell>
          <cell r="M37">
            <v>36766</v>
          </cell>
          <cell r="N37" t="str">
            <v>CAGLEW</v>
          </cell>
          <cell r="O37">
            <v>43665</v>
          </cell>
          <cell r="P37" t="str">
            <v>X</v>
          </cell>
        </row>
        <row r="38">
          <cell r="A38" t="str">
            <v>MEM-PRO-015-SPR-DRY-8006</v>
          </cell>
          <cell r="B38" t="str">
            <v>5</v>
          </cell>
          <cell r="C38" t="str">
            <v>807</v>
          </cell>
          <cell r="D38" t="str">
            <v>977</v>
          </cell>
          <cell r="E38" t="str">
            <v>12-MTH I/E MS2PD DWY AIRVEY AIR L-PS</v>
          </cell>
          <cell r="F38" t="str">
            <v>MS2P-COOLING RING FAN</v>
          </cell>
          <cell r="G38" t="str">
            <v>PM20</v>
          </cell>
          <cell r="H38" t="str">
            <v>I/E</v>
          </cell>
          <cell r="I38" t="str">
            <v>10064923</v>
          </cell>
          <cell r="J38" t="str">
            <v>7166980</v>
          </cell>
          <cell r="K38" t="str">
            <v>212</v>
          </cell>
          <cell r="L38" t="str">
            <v>HUBENYCR</v>
          </cell>
          <cell r="M38">
            <v>36766</v>
          </cell>
          <cell r="N38" t="str">
            <v>CAGLEW</v>
          </cell>
          <cell r="O38">
            <v>43514</v>
          </cell>
          <cell r="P38" t="str">
            <v>X</v>
          </cell>
        </row>
        <row r="39">
          <cell r="A39" t="str">
            <v>MEM-PRO-015-SPR-DRY-8006</v>
          </cell>
          <cell r="B39" t="str">
            <v>5</v>
          </cell>
          <cell r="C39" t="str">
            <v>806</v>
          </cell>
          <cell r="D39" t="str">
            <v>976</v>
          </cell>
          <cell r="E39" t="str">
            <v>12-MTH I/E MS2PD DWY AIRVEY FAN L-PS</v>
          </cell>
          <cell r="F39" t="str">
            <v>MS2P-COOLING RING FAN</v>
          </cell>
          <cell r="G39" t="str">
            <v>PM20</v>
          </cell>
          <cell r="H39" t="str">
            <v>I/E</v>
          </cell>
          <cell r="I39" t="str">
            <v>10074749</v>
          </cell>
          <cell r="J39" t="str">
            <v>7166849</v>
          </cell>
          <cell r="K39" t="str">
            <v>212</v>
          </cell>
          <cell r="L39" t="str">
            <v>HUBENYCR</v>
          </cell>
          <cell r="M39">
            <v>36766</v>
          </cell>
          <cell r="N39" t="str">
            <v>CAGLEW</v>
          </cell>
          <cell r="O39">
            <v>43514</v>
          </cell>
          <cell r="P39" t="str">
            <v>X</v>
          </cell>
        </row>
        <row r="40">
          <cell r="A40" t="str">
            <v>MEM-PRO-015-SPR-DRY-8050</v>
          </cell>
          <cell r="B40" t="str">
            <v>5</v>
          </cell>
          <cell r="C40" t="str">
            <v>797</v>
          </cell>
          <cell r="D40" t="str">
            <v>967</v>
          </cell>
          <cell r="E40" t="str">
            <v>12-MTH I/E MS2PD BGHO#1 NE HH-TP</v>
          </cell>
          <cell r="F40" t="str">
            <v>MS2P-NE BAGHOUSE #1</v>
          </cell>
          <cell r="G40" t="str">
            <v>PM20</v>
          </cell>
          <cell r="H40" t="str">
            <v>I/E</v>
          </cell>
          <cell r="I40" t="str">
            <v>10074885</v>
          </cell>
          <cell r="J40" t="str">
            <v>7166887</v>
          </cell>
          <cell r="K40" t="str">
            <v>228</v>
          </cell>
          <cell r="L40" t="str">
            <v>HUBENYCR</v>
          </cell>
          <cell r="M40">
            <v>36766</v>
          </cell>
          <cell r="N40" t="str">
            <v>CAGLEW</v>
          </cell>
          <cell r="O40">
            <v>43665</v>
          </cell>
          <cell r="P40" t="str">
            <v>X</v>
          </cell>
        </row>
        <row r="41">
          <cell r="A41" t="str">
            <v>MEM-PRO-015-SPR-DRY-8060</v>
          </cell>
          <cell r="B41" t="str">
            <v>5</v>
          </cell>
          <cell r="C41" t="str">
            <v>798</v>
          </cell>
          <cell r="D41" t="str">
            <v>968</v>
          </cell>
          <cell r="E41" t="str">
            <v>12-MTH I/E MS2PD BGHO#2 NW HH-TP</v>
          </cell>
          <cell r="F41" t="str">
            <v>MS2P-NW BAGHOUSE #2</v>
          </cell>
          <cell r="G41" t="str">
            <v>PM20</v>
          </cell>
          <cell r="H41" t="str">
            <v>MECH</v>
          </cell>
          <cell r="I41" t="str">
            <v>10020795</v>
          </cell>
          <cell r="J41" t="str">
            <v>7166844</v>
          </cell>
          <cell r="K41" t="str">
            <v>228</v>
          </cell>
          <cell r="L41" t="str">
            <v>HUBENYCR</v>
          </cell>
          <cell r="M41">
            <v>36766</v>
          </cell>
          <cell r="N41" t="str">
            <v>CRIPESH</v>
          </cell>
          <cell r="O41">
            <v>43640</v>
          </cell>
          <cell r="P41" t="str">
            <v>X</v>
          </cell>
        </row>
        <row r="42">
          <cell r="A42" t="str">
            <v>MEM-PRO-015-SPR-DRY-8068</v>
          </cell>
          <cell r="B42" t="str">
            <v>5</v>
          </cell>
          <cell r="C42" t="str">
            <v>803</v>
          </cell>
          <cell r="D42" t="str">
            <v>973</v>
          </cell>
          <cell r="E42" t="str">
            <v>12-MTH I/E MS2PD DWY STK#1 HH-PRESS</v>
          </cell>
          <cell r="F42" t="str">
            <v>MS2P-SPRAY DRYER N EXHAUST FAN</v>
          </cell>
          <cell r="G42" t="str">
            <v>PM20</v>
          </cell>
          <cell r="H42" t="str">
            <v>MECH</v>
          </cell>
          <cell r="I42" t="str">
            <v/>
          </cell>
          <cell r="J42" t="str">
            <v>5805451</v>
          </cell>
          <cell r="K42" t="str">
            <v>228</v>
          </cell>
          <cell r="L42" t="str">
            <v>HUBENYCR</v>
          </cell>
          <cell r="M42">
            <v>36766</v>
          </cell>
          <cell r="N42" t="str">
            <v>CHAUDHS</v>
          </cell>
          <cell r="O42">
            <v>43365</v>
          </cell>
          <cell r="P42" t="str">
            <v>X</v>
          </cell>
        </row>
        <row r="43">
          <cell r="A43" t="str">
            <v>MEM-PRO-015-SPR-DRY-8070</v>
          </cell>
          <cell r="B43" t="str">
            <v>5</v>
          </cell>
          <cell r="C43" t="str">
            <v>799</v>
          </cell>
          <cell r="D43" t="str">
            <v>969</v>
          </cell>
          <cell r="E43" t="str">
            <v>12-MTH I/E MS2PD BGHO#3 SW HH-TP</v>
          </cell>
          <cell r="F43" t="str">
            <v>MS2P-SW BAGHOUSE</v>
          </cell>
          <cell r="G43" t="str">
            <v>PM20</v>
          </cell>
          <cell r="H43" t="str">
            <v>I/E</v>
          </cell>
          <cell r="I43" t="str">
            <v>10020791</v>
          </cell>
          <cell r="J43" t="str">
            <v>7166935</v>
          </cell>
          <cell r="K43" t="str">
            <v>228</v>
          </cell>
          <cell r="L43" t="str">
            <v>HUBENYCR</v>
          </cell>
          <cell r="M43">
            <v>36766</v>
          </cell>
          <cell r="N43" t="str">
            <v>CRIPESH</v>
          </cell>
          <cell r="O43">
            <v>43640</v>
          </cell>
          <cell r="P43" t="str">
            <v>X</v>
          </cell>
        </row>
        <row r="44">
          <cell r="A44" t="str">
            <v>MEM-PRO-015-SPR-DRY-8080</v>
          </cell>
          <cell r="B44" t="str">
            <v>5</v>
          </cell>
          <cell r="C44" t="str">
            <v>800</v>
          </cell>
          <cell r="D44" t="str">
            <v>970</v>
          </cell>
          <cell r="E44" t="str">
            <v>12-MTH I/E MS2PD BGHO#3 SE HH-TP</v>
          </cell>
          <cell r="F44" t="str">
            <v>MS2P-SE BAGHOUSE #4</v>
          </cell>
          <cell r="G44" t="str">
            <v>PM20</v>
          </cell>
          <cell r="H44" t="str">
            <v>FAC1</v>
          </cell>
          <cell r="I44" t="str">
            <v>10077106</v>
          </cell>
          <cell r="J44" t="str">
            <v>7166845</v>
          </cell>
          <cell r="K44" t="str">
            <v>228</v>
          </cell>
          <cell r="L44" t="str">
            <v>HUBENYCR</v>
          </cell>
          <cell r="M44">
            <v>36766</v>
          </cell>
          <cell r="N44" t="str">
            <v>CAGLEW</v>
          </cell>
          <cell r="O44">
            <v>43514</v>
          </cell>
          <cell r="P44" t="str">
            <v>X</v>
          </cell>
        </row>
        <row r="45">
          <cell r="A45" t="str">
            <v>MEM-PRO-015-SPR-DRY-8088</v>
          </cell>
          <cell r="B45" t="str">
            <v>5</v>
          </cell>
          <cell r="C45" t="str">
            <v>802</v>
          </cell>
          <cell r="D45" t="str">
            <v>972</v>
          </cell>
          <cell r="E45" t="str">
            <v>12-MTH I/E MS2PD DWY STK#2 HH-PRESS</v>
          </cell>
          <cell r="F45" t="str">
            <v>MS2P-SPRAY DRYER S EXHAUST FAN</v>
          </cell>
          <cell r="G45" t="str">
            <v>PM20</v>
          </cell>
          <cell r="H45" t="str">
            <v>MECH</v>
          </cell>
          <cell r="I45" t="str">
            <v/>
          </cell>
          <cell r="J45" t="str">
            <v>5805450</v>
          </cell>
          <cell r="K45" t="str">
            <v>228</v>
          </cell>
          <cell r="L45" t="str">
            <v>HUBENYCR</v>
          </cell>
          <cell r="M45">
            <v>36766</v>
          </cell>
          <cell r="N45" t="str">
            <v>CHAUDHS</v>
          </cell>
          <cell r="O45">
            <v>43365</v>
          </cell>
          <cell r="P45" t="str">
            <v>X</v>
          </cell>
        </row>
        <row r="46">
          <cell r="A46" t="str">
            <v>MEM-PRO-015-SPR-SUS-8096</v>
          </cell>
          <cell r="B46" t="str">
            <v>5</v>
          </cell>
          <cell r="C46" t="str">
            <v>801</v>
          </cell>
          <cell r="D46" t="str">
            <v>971</v>
          </cell>
          <cell r="E46" t="str">
            <v>12-MTH I/E MS2PD BGHO EXH HH-TP</v>
          </cell>
          <cell r="F46" t="str">
            <v>MS2P-VF BAGHOUSE FIRE QUENCH DUMP VALVE</v>
          </cell>
          <cell r="G46" t="str">
            <v>PM20</v>
          </cell>
          <cell r="H46" t="str">
            <v>I/E</v>
          </cell>
          <cell r="I46" t="str">
            <v>10075041</v>
          </cell>
          <cell r="J46" t="str">
            <v>7166846</v>
          </cell>
          <cell r="K46" t="str">
            <v>228</v>
          </cell>
          <cell r="L46" t="str">
            <v>HUBENYCR</v>
          </cell>
          <cell r="M46">
            <v>36766</v>
          </cell>
          <cell r="N46" t="str">
            <v>CAGLEW</v>
          </cell>
          <cell r="O46">
            <v>43514</v>
          </cell>
          <cell r="P46" t="str">
            <v>X</v>
          </cell>
        </row>
        <row r="47">
          <cell r="A47" t="str">
            <v>MEM-PRO-010-MDU-AEQ-6794</v>
          </cell>
          <cell r="B47" t="str">
            <v>3</v>
          </cell>
          <cell r="C47" t="str">
            <v>963</v>
          </cell>
          <cell r="D47" t="str">
            <v>1123</v>
          </cell>
          <cell r="E47" t="str">
            <v>6-MTH I/E PM MMDUD ANT GAS H-PS INDIRCT</v>
          </cell>
          <cell r="F47" t="str">
            <v>MMDU-INDIR FIRED DRYER HI-GAS PRESS SW</v>
          </cell>
          <cell r="G47" t="str">
            <v>PM20</v>
          </cell>
          <cell r="H47" t="str">
            <v>MECH</v>
          </cell>
          <cell r="I47" t="str">
            <v/>
          </cell>
          <cell r="J47" t="str">
            <v>5637957</v>
          </cell>
          <cell r="K47" t="str">
            <v>001</v>
          </cell>
          <cell r="L47" t="str">
            <v>HUBENYCR</v>
          </cell>
          <cell r="M47">
            <v>36767</v>
          </cell>
          <cell r="N47" t="str">
            <v>CAGLEW</v>
          </cell>
          <cell r="O47">
            <v>43663</v>
          </cell>
          <cell r="P47" t="str">
            <v>X</v>
          </cell>
        </row>
        <row r="48">
          <cell r="A48" t="str">
            <v>MEM-PRO-010-MDU-AEQ-6810</v>
          </cell>
          <cell r="B48" t="str">
            <v>4</v>
          </cell>
          <cell r="C48" t="str">
            <v>888</v>
          </cell>
          <cell r="D48" t="str">
            <v>1048</v>
          </cell>
          <cell r="E48" t="str">
            <v>6-MTH I/E PM MMDUD YOK C RING TEMP SW</v>
          </cell>
          <cell r="F48" t="str">
            <v>MMDU-DRYER COOLING RING TEMP ELEMENT</v>
          </cell>
          <cell r="G48" t="str">
            <v>PM20</v>
          </cell>
          <cell r="H48" t="str">
            <v>MECH</v>
          </cell>
          <cell r="I48" t="str">
            <v/>
          </cell>
          <cell r="J48" t="str">
            <v>5637925</v>
          </cell>
          <cell r="K48" t="str">
            <v>001</v>
          </cell>
          <cell r="L48" t="str">
            <v>HUBENYCR</v>
          </cell>
          <cell r="M48">
            <v>36767</v>
          </cell>
          <cell r="N48" t="str">
            <v>CHAUDHS</v>
          </cell>
          <cell r="O48">
            <v>43365</v>
          </cell>
          <cell r="P48" t="str">
            <v>X</v>
          </cell>
        </row>
        <row r="49">
          <cell r="A49" t="str">
            <v>MEM-PRO-010-MDU-AEQ-6812</v>
          </cell>
          <cell r="B49" t="str">
            <v>4</v>
          </cell>
          <cell r="C49" t="str">
            <v>890</v>
          </cell>
          <cell r="D49" t="str">
            <v>1050</v>
          </cell>
          <cell r="E49" t="str">
            <v>6-MTH I/E PM MMDUD BC BUSTLE H-TEMP</v>
          </cell>
          <cell r="F49" t="str">
            <v>MMDU-DRYER BUSTLE EXH TEMP SW</v>
          </cell>
          <cell r="G49" t="str">
            <v>PM20</v>
          </cell>
          <cell r="H49" t="str">
            <v>MECH</v>
          </cell>
          <cell r="I49" t="str">
            <v/>
          </cell>
          <cell r="J49" t="str">
            <v>5637927</v>
          </cell>
          <cell r="K49" t="str">
            <v>001</v>
          </cell>
          <cell r="L49" t="str">
            <v>HUBENYCR</v>
          </cell>
          <cell r="M49">
            <v>36767</v>
          </cell>
          <cell r="N49" t="str">
            <v>CHAUDHS</v>
          </cell>
          <cell r="O49">
            <v>43365</v>
          </cell>
          <cell r="P49" t="str">
            <v>X</v>
          </cell>
        </row>
        <row r="50">
          <cell r="A50" t="str">
            <v>MEM-PRO-010-MDU-AEQ-6814</v>
          </cell>
          <cell r="B50" t="str">
            <v>4</v>
          </cell>
          <cell r="C50" t="str">
            <v>823</v>
          </cell>
          <cell r="D50" t="str">
            <v>993</v>
          </cell>
          <cell r="E50" t="str">
            <v>6-MTH I/E MMDUD COOLING RING PS</v>
          </cell>
          <cell r="F50" t="str">
            <v>MMDU-COOLING RING PRESSURE SWITCH</v>
          </cell>
          <cell r="G50" t="str">
            <v>PM20</v>
          </cell>
          <cell r="H50" t="str">
            <v>MECH</v>
          </cell>
          <cell r="I50" t="str">
            <v/>
          </cell>
          <cell r="J50" t="str">
            <v>5637897</v>
          </cell>
          <cell r="K50" t="str">
            <v>001</v>
          </cell>
          <cell r="L50" t="str">
            <v>HUBENYCR</v>
          </cell>
          <cell r="M50">
            <v>36767</v>
          </cell>
          <cell r="N50" t="str">
            <v>CHAUDHS</v>
          </cell>
          <cell r="O50">
            <v>43365</v>
          </cell>
          <cell r="P50" t="str">
            <v>X</v>
          </cell>
        </row>
        <row r="51">
          <cell r="A51" t="str">
            <v>MEM-PRO-010-MDU-AEQ-6831</v>
          </cell>
          <cell r="B51" t="str">
            <v>5</v>
          </cell>
          <cell r="C51" t="str">
            <v>856</v>
          </cell>
          <cell r="D51" t="str">
            <v>956</v>
          </cell>
          <cell r="E51" t="str">
            <v>6-MTH I/E PM MMDUD HW FLAME GUARD</v>
          </cell>
          <cell r="F51" t="str">
            <v>MMDU-DIR FIRED DRYER FLAME ELEMENT</v>
          </cell>
          <cell r="G51" t="str">
            <v>PM20</v>
          </cell>
          <cell r="H51" t="str">
            <v>FAC1</v>
          </cell>
          <cell r="I51" t="str">
            <v/>
          </cell>
          <cell r="J51" t="str">
            <v>5637953</v>
          </cell>
          <cell r="K51" t="str">
            <v>001</v>
          </cell>
          <cell r="L51" t="str">
            <v>HUBENYCR</v>
          </cell>
          <cell r="M51">
            <v>36767</v>
          </cell>
          <cell r="N51" t="str">
            <v>CAGLEW</v>
          </cell>
          <cell r="O51">
            <v>43663</v>
          </cell>
          <cell r="P51" t="str">
            <v>X</v>
          </cell>
        </row>
        <row r="52">
          <cell r="A52" t="str">
            <v>MEM-PRO-010-MDU-AEQ-6834</v>
          </cell>
          <cell r="B52" t="str">
            <v>4</v>
          </cell>
          <cell r="C52" t="str">
            <v>891</v>
          </cell>
          <cell r="D52" t="str">
            <v>1051</v>
          </cell>
          <cell r="E52" t="str">
            <v>6-MTH I/E PM MMDUD BC L-TEMP SW</v>
          </cell>
          <cell r="F52" t="str">
            <v>MMDU-DRYER BUSTLE TEMP,LO-TEMP CUT OUT</v>
          </cell>
          <cell r="G52" t="str">
            <v>PM20</v>
          </cell>
          <cell r="H52" t="str">
            <v>MECH</v>
          </cell>
          <cell r="I52" t="str">
            <v/>
          </cell>
          <cell r="J52" t="str">
            <v>5637928</v>
          </cell>
          <cell r="K52" t="str">
            <v>231</v>
          </cell>
          <cell r="L52" t="str">
            <v>HUBENYCR</v>
          </cell>
          <cell r="M52">
            <v>36767</v>
          </cell>
          <cell r="N52" t="str">
            <v>CHAUDHS</v>
          </cell>
          <cell r="O52">
            <v>43365</v>
          </cell>
          <cell r="P52" t="str">
            <v>X</v>
          </cell>
        </row>
        <row r="53">
          <cell r="A53" t="str">
            <v>MEM-PRO-010-MDU-AEQ-6835</v>
          </cell>
          <cell r="B53" t="str">
            <v>4</v>
          </cell>
          <cell r="C53" t="str">
            <v>893</v>
          </cell>
          <cell r="D53" t="str">
            <v>1053</v>
          </cell>
          <cell r="E53" t="str">
            <v>6-MTH I/E PM MMDUD BC TEMP CONTROL SW</v>
          </cell>
          <cell r="F53" t="str">
            <v>MMDU-DRYER BUSTLE TEMP ELEMENT</v>
          </cell>
          <cell r="G53" t="str">
            <v>PM20</v>
          </cell>
          <cell r="H53" t="str">
            <v>MECH</v>
          </cell>
          <cell r="I53" t="str">
            <v/>
          </cell>
          <cell r="J53" t="str">
            <v>5637930</v>
          </cell>
          <cell r="K53" t="str">
            <v>001</v>
          </cell>
          <cell r="L53" t="str">
            <v>HUBENYCR</v>
          </cell>
          <cell r="M53">
            <v>36767</v>
          </cell>
          <cell r="N53" t="str">
            <v>CHAUDHS</v>
          </cell>
          <cell r="O53">
            <v>43365</v>
          </cell>
          <cell r="P53" t="str">
            <v>X</v>
          </cell>
        </row>
        <row r="54">
          <cell r="A54" t="str">
            <v>MEM-PRO-010-MDU-AEQ-6874</v>
          </cell>
          <cell r="B54" t="str">
            <v>4</v>
          </cell>
          <cell r="C54" t="str">
            <v>832</v>
          </cell>
          <cell r="D54" t="str">
            <v>1002</v>
          </cell>
          <cell r="E54" t="str">
            <v>6-MTH I/E MMDUD ANT EXH PS #202</v>
          </cell>
          <cell r="F54" t="str">
            <v>MMDU-DRYER COLLECTOR EXHAUST PRESS SW</v>
          </cell>
          <cell r="G54" t="str">
            <v>PM20</v>
          </cell>
          <cell r="H54" t="str">
            <v>MECH</v>
          </cell>
          <cell r="I54" t="str">
            <v/>
          </cell>
          <cell r="J54" t="str">
            <v>5637899</v>
          </cell>
          <cell r="K54" t="str">
            <v>001</v>
          </cell>
          <cell r="L54" t="str">
            <v>HUBENYCR</v>
          </cell>
          <cell r="M54">
            <v>36767</v>
          </cell>
          <cell r="N54" t="str">
            <v>CHAUDHS</v>
          </cell>
          <cell r="O54">
            <v>43365</v>
          </cell>
          <cell r="P54" t="str">
            <v>X</v>
          </cell>
        </row>
        <row r="55">
          <cell r="A55" t="str">
            <v>MEM-PRO-010-MDU-AEQ-6906</v>
          </cell>
          <cell r="B55" t="str">
            <v>4</v>
          </cell>
          <cell r="C55" t="str">
            <v>854</v>
          </cell>
          <cell r="D55" t="str">
            <v>954</v>
          </cell>
          <cell r="E55" t="str">
            <v>6-MTH I/E PM MMDUD HW #1 BR FLAME PROTR</v>
          </cell>
          <cell r="F55" t="str">
            <v>MMDU-DRYER BURNER #1 FLAME ELEMENT</v>
          </cell>
          <cell r="G55" t="str">
            <v>PM20</v>
          </cell>
          <cell r="H55" t="str">
            <v>MECH</v>
          </cell>
          <cell r="I55" t="str">
            <v/>
          </cell>
          <cell r="J55" t="str">
            <v>5637923</v>
          </cell>
          <cell r="K55" t="str">
            <v>001</v>
          </cell>
          <cell r="L55" t="str">
            <v>HUBENYCR</v>
          </cell>
          <cell r="M55">
            <v>36767</v>
          </cell>
          <cell r="N55" t="str">
            <v>MT7870</v>
          </cell>
          <cell r="O55">
            <v>43452</v>
          </cell>
          <cell r="P55" t="str">
            <v>X</v>
          </cell>
        </row>
        <row r="56">
          <cell r="A56" t="str">
            <v>MEM-PRO-010-MDU-AEQ-6922</v>
          </cell>
          <cell r="B56" t="str">
            <v>4</v>
          </cell>
          <cell r="C56" t="str">
            <v>855</v>
          </cell>
          <cell r="D56" t="str">
            <v>955</v>
          </cell>
          <cell r="E56" t="str">
            <v>6-MTH I/E PM MMDUD HW #2 BR FLAME PROTR</v>
          </cell>
          <cell r="F56" t="str">
            <v>MMDU-DRYER BURNER #2 FLAME ELEMENT</v>
          </cell>
          <cell r="G56" t="str">
            <v>PM20</v>
          </cell>
          <cell r="H56" t="str">
            <v>MECH</v>
          </cell>
          <cell r="I56" t="str">
            <v/>
          </cell>
          <cell r="J56" t="str">
            <v>5637948</v>
          </cell>
          <cell r="K56" t="str">
            <v>001</v>
          </cell>
          <cell r="L56" t="str">
            <v>HUBENYCR</v>
          </cell>
          <cell r="M56">
            <v>36767</v>
          </cell>
          <cell r="N56" t="str">
            <v>CHAUDHS</v>
          </cell>
          <cell r="O56">
            <v>43365</v>
          </cell>
          <cell r="P56" t="str">
            <v>X</v>
          </cell>
        </row>
        <row r="57">
          <cell r="A57" t="str">
            <v>MEM-PRO-010-MDU-AEQ-6938</v>
          </cell>
          <cell r="B57" t="str">
            <v>4</v>
          </cell>
          <cell r="C57" t="str">
            <v>853</v>
          </cell>
          <cell r="D57" t="str">
            <v>953</v>
          </cell>
          <cell r="E57" t="str">
            <v>6-MTH I/E PM MMDUD HW #3 BR FLAME PROTR</v>
          </cell>
          <cell r="F57" t="str">
            <v>MMDU-DRYER INDIR BURNER #3 FLAME ELE</v>
          </cell>
          <cell r="G57" t="str">
            <v>PM20</v>
          </cell>
          <cell r="H57" t="str">
            <v>MECH</v>
          </cell>
          <cell r="I57" t="str">
            <v/>
          </cell>
          <cell r="J57" t="str">
            <v>5637922</v>
          </cell>
          <cell r="K57" t="str">
            <v>001</v>
          </cell>
          <cell r="L57" t="str">
            <v>HUBENYCR</v>
          </cell>
          <cell r="M57">
            <v>36767</v>
          </cell>
          <cell r="N57" t="str">
            <v>CHAUDHS</v>
          </cell>
          <cell r="O57">
            <v>43365</v>
          </cell>
          <cell r="P57" t="str">
            <v>X</v>
          </cell>
        </row>
        <row r="58">
          <cell r="A58" t="str">
            <v>MEM-PRO-010-MDU-AEQ-6956</v>
          </cell>
          <cell r="B58" t="str">
            <v>4</v>
          </cell>
          <cell r="C58" t="str">
            <v>831</v>
          </cell>
          <cell r="D58" t="str">
            <v>1001</v>
          </cell>
          <cell r="E58" t="str">
            <v>6-MTH I/E MMDUD ANT INLET PS #200</v>
          </cell>
          <cell r="F58" t="str">
            <v>MMDU-DRYER BURNR 1,2,3 EXHAUST PRESS SW</v>
          </cell>
          <cell r="G58" t="str">
            <v>PM20</v>
          </cell>
          <cell r="H58" t="str">
            <v>MECH</v>
          </cell>
          <cell r="I58" t="str">
            <v/>
          </cell>
          <cell r="J58" t="str">
            <v>5637898</v>
          </cell>
          <cell r="K58" t="str">
            <v>001</v>
          </cell>
          <cell r="L58" t="str">
            <v>HUBENYCR</v>
          </cell>
          <cell r="M58">
            <v>36767</v>
          </cell>
          <cell r="N58" t="str">
            <v>CHAUDHS</v>
          </cell>
          <cell r="O58">
            <v>43365</v>
          </cell>
          <cell r="P58" t="str">
            <v>X</v>
          </cell>
        </row>
        <row r="59">
          <cell r="A59" t="str">
            <v>MEM-PRO-010-MDU-AEQ-6967</v>
          </cell>
          <cell r="B59" t="str">
            <v>4</v>
          </cell>
          <cell r="C59" t="str">
            <v>872</v>
          </cell>
          <cell r="D59" t="str">
            <v>1032</v>
          </cell>
          <cell r="E59" t="str">
            <v>6-MTH I/E PM MMDUD ASH COMB FAN PS</v>
          </cell>
          <cell r="F59" t="str">
            <v>MMDU-AHU#4(HEAT RECVR HEAT EXCH)PRESS SW</v>
          </cell>
          <cell r="G59" t="str">
            <v>PM20</v>
          </cell>
          <cell r="H59" t="str">
            <v>MECH</v>
          </cell>
          <cell r="I59" t="str">
            <v/>
          </cell>
          <cell r="J59" t="str">
            <v>5637954</v>
          </cell>
          <cell r="K59" t="str">
            <v>001</v>
          </cell>
          <cell r="L59" t="str">
            <v>HUBENYCR</v>
          </cell>
          <cell r="M59">
            <v>36767</v>
          </cell>
          <cell r="N59" t="str">
            <v>CHAUDHS</v>
          </cell>
          <cell r="O59">
            <v>43365</v>
          </cell>
          <cell r="P59" t="str">
            <v>X</v>
          </cell>
        </row>
        <row r="60">
          <cell r="A60" t="str">
            <v>MEM-PRO-010-MDU-AEQ-6982</v>
          </cell>
          <cell r="B60" t="str">
            <v>3</v>
          </cell>
          <cell r="C60" t="str">
            <v>965</v>
          </cell>
          <cell r="D60" t="str">
            <v>1125</v>
          </cell>
          <cell r="E60" t="str">
            <v>6-MTH I/E PM MMDUD ANT GAS L-PS</v>
          </cell>
          <cell r="F60" t="str">
            <v>MMDU-DIR FIRED BURNER, LOW GAS PRESS SW</v>
          </cell>
          <cell r="G60" t="str">
            <v>PM20</v>
          </cell>
          <cell r="H60" t="str">
            <v>MECH</v>
          </cell>
          <cell r="I60" t="str">
            <v/>
          </cell>
          <cell r="J60" t="str">
            <v>5637932</v>
          </cell>
          <cell r="K60" t="str">
            <v>001</v>
          </cell>
          <cell r="L60" t="str">
            <v>HUBENYCR</v>
          </cell>
          <cell r="M60">
            <v>36767</v>
          </cell>
          <cell r="N60" t="str">
            <v>CHAUDHS</v>
          </cell>
          <cell r="O60">
            <v>43365</v>
          </cell>
          <cell r="P60" t="str">
            <v>X</v>
          </cell>
        </row>
        <row r="61">
          <cell r="A61" t="str">
            <v>MEM-PRO-010-MDU-AEQ-6986</v>
          </cell>
          <cell r="B61" t="str">
            <v>3</v>
          </cell>
          <cell r="C61" t="str">
            <v>961</v>
          </cell>
          <cell r="D61" t="str">
            <v>1121</v>
          </cell>
          <cell r="E61" t="str">
            <v>6-MTH I/E PM MMDUD ANT GAS H-PS DIRECT</v>
          </cell>
          <cell r="F61" t="str">
            <v>MMDU-DIR FIRED BURNER, HIGH GAS PRESS SW</v>
          </cell>
          <cell r="G61" t="str">
            <v>PM20</v>
          </cell>
          <cell r="H61" t="str">
            <v>MECH</v>
          </cell>
          <cell r="I61" t="str">
            <v/>
          </cell>
          <cell r="J61" t="str">
            <v>5637931</v>
          </cell>
          <cell r="K61" t="str">
            <v>001</v>
          </cell>
          <cell r="L61" t="str">
            <v>HUBENYCR</v>
          </cell>
          <cell r="M61">
            <v>36767</v>
          </cell>
          <cell r="N61" t="str">
            <v>CHAUDHS</v>
          </cell>
          <cell r="O61">
            <v>43365</v>
          </cell>
          <cell r="P61" t="str">
            <v>X</v>
          </cell>
        </row>
        <row r="62">
          <cell r="A62" t="str">
            <v>MEM-PRO-010-MDU-AEQ-6997</v>
          </cell>
          <cell r="B62" t="str">
            <v>3</v>
          </cell>
          <cell r="C62" t="str">
            <v>969</v>
          </cell>
          <cell r="D62" t="str">
            <v>1129</v>
          </cell>
          <cell r="E62" t="str">
            <v>6-MTH I/E PM MMDUD ANT GAS L-PS INDIRCT</v>
          </cell>
          <cell r="F62" t="str">
            <v>MMDU-INDIR BURN,MN BURN LOW GAS PRESS SW</v>
          </cell>
          <cell r="G62" t="str">
            <v>PM20</v>
          </cell>
          <cell r="H62" t="str">
            <v>MECH</v>
          </cell>
          <cell r="I62" t="str">
            <v/>
          </cell>
          <cell r="J62" t="str">
            <v>5625479</v>
          </cell>
          <cell r="K62" t="str">
            <v>001</v>
          </cell>
          <cell r="L62" t="str">
            <v>HUBENYCR</v>
          </cell>
          <cell r="M62">
            <v>36767</v>
          </cell>
          <cell r="N62" t="str">
            <v>CHAUDHS</v>
          </cell>
          <cell r="O62">
            <v>43365</v>
          </cell>
          <cell r="P62" t="str">
            <v>X</v>
          </cell>
        </row>
        <row r="63">
          <cell r="A63" t="str">
            <v>MEM-PRO-010-MDU-AEQ-7035</v>
          </cell>
          <cell r="B63" t="str">
            <v>5</v>
          </cell>
          <cell r="C63" t="str">
            <v>865</v>
          </cell>
          <cell r="D63" t="str">
            <v>1025</v>
          </cell>
          <cell r="E63" t="str">
            <v>12-MTH I/E PM MMDUG MET GD VIB SW 11305</v>
          </cell>
          <cell r="F63" t="str">
            <v>MMDU-U-42" WHOLE FLAKE GRINDER</v>
          </cell>
          <cell r="G63" t="str">
            <v>PM20</v>
          </cell>
          <cell r="H63" t="str">
            <v>MECH</v>
          </cell>
          <cell r="I63" t="str">
            <v>10064978</v>
          </cell>
          <cell r="J63" t="str">
            <v>5873362</v>
          </cell>
          <cell r="K63" t="str">
            <v>001</v>
          </cell>
          <cell r="L63" t="str">
            <v>HUBENYCR</v>
          </cell>
          <cell r="M63">
            <v>36767</v>
          </cell>
          <cell r="N63" t="str">
            <v>CHAUDHS</v>
          </cell>
          <cell r="O63">
            <v>43365</v>
          </cell>
          <cell r="P63" t="str">
            <v>X</v>
          </cell>
        </row>
        <row r="64">
          <cell r="A64" t="str">
            <v>MEM-PRO-010-MDU-AEQ-7035</v>
          </cell>
          <cell r="B64" t="str">
            <v>5</v>
          </cell>
          <cell r="C64" t="str">
            <v>935</v>
          </cell>
          <cell r="D64" t="str">
            <v>1095</v>
          </cell>
          <cell r="E64" t="str">
            <v>12-MTH I/E MMDUG OM BEAR H-TEMP 11304</v>
          </cell>
          <cell r="F64" t="str">
            <v>MMDU-U-42" WHOLE FLAKE GRINDER</v>
          </cell>
          <cell r="G64" t="str">
            <v>PM20</v>
          </cell>
          <cell r="H64" t="str">
            <v>MECH</v>
          </cell>
          <cell r="I64" t="str">
            <v>10064981</v>
          </cell>
          <cell r="J64" t="str">
            <v>5873446</v>
          </cell>
          <cell r="K64" t="str">
            <v>001</v>
          </cell>
          <cell r="L64" t="str">
            <v>HUBENYCR</v>
          </cell>
          <cell r="M64">
            <v>36767</v>
          </cell>
          <cell r="N64" t="str">
            <v>CHAUDHS</v>
          </cell>
          <cell r="O64">
            <v>43365</v>
          </cell>
          <cell r="P64" t="str">
            <v>X</v>
          </cell>
        </row>
        <row r="65">
          <cell r="A65" t="str">
            <v>MEM-PRO-010-MDU-AEQ-7042</v>
          </cell>
          <cell r="B65" t="str">
            <v>4</v>
          </cell>
          <cell r="C65" t="str">
            <v>901</v>
          </cell>
          <cell r="D65" t="str">
            <v>1061</v>
          </cell>
          <cell r="E65" t="str">
            <v>12-MTH I/E PM MMDUG RM BIN HI-TEMP SW</v>
          </cell>
          <cell r="F65" t="str">
            <v>MMDU-10 TON GRND FLAKE SURGE BIN</v>
          </cell>
          <cell r="G65" t="str">
            <v>PM20</v>
          </cell>
          <cell r="H65" t="str">
            <v>MECH</v>
          </cell>
          <cell r="I65" t="str">
            <v>10064969</v>
          </cell>
          <cell r="J65" t="str">
            <v>5778770</v>
          </cell>
          <cell r="K65" t="str">
            <v>228</v>
          </cell>
          <cell r="L65" t="str">
            <v>HUBENYCR</v>
          </cell>
          <cell r="M65">
            <v>36767</v>
          </cell>
          <cell r="N65" t="str">
            <v>CHAUDHS</v>
          </cell>
          <cell r="O65">
            <v>43365</v>
          </cell>
          <cell r="P65" t="str">
            <v>X</v>
          </cell>
        </row>
        <row r="66">
          <cell r="A66" t="str">
            <v>MEM-PRO-010-MDU-AEQ-7042</v>
          </cell>
          <cell r="B66" t="str">
            <v>3</v>
          </cell>
          <cell r="C66" t="str">
            <v>996</v>
          </cell>
          <cell r="D66" t="str">
            <v>1156</v>
          </cell>
          <cell r="E66" t="str">
            <v>12-MTH I/E PM MMDUG FEN BIN H-TEMP 11404</v>
          </cell>
          <cell r="F66" t="str">
            <v>MMDU-10 TON GRND FLAKE SURGE BIN</v>
          </cell>
          <cell r="G66" t="str">
            <v>PM20</v>
          </cell>
          <cell r="H66" t="str">
            <v>MECH</v>
          </cell>
          <cell r="I66" t="str">
            <v>10064969</v>
          </cell>
          <cell r="J66" t="str">
            <v>5877146</v>
          </cell>
          <cell r="K66" t="str">
            <v>228</v>
          </cell>
          <cell r="L66" t="str">
            <v>HUBENYCR</v>
          </cell>
          <cell r="M66">
            <v>36767</v>
          </cell>
          <cell r="N66" t="str">
            <v>CHAUDHS</v>
          </cell>
          <cell r="O66">
            <v>43365</v>
          </cell>
          <cell r="P66" t="str">
            <v>X</v>
          </cell>
        </row>
        <row r="67">
          <cell r="A67" t="str">
            <v>MEM-PRO-010-MDU-AEQ-7604</v>
          </cell>
          <cell r="B67" t="str">
            <v>4</v>
          </cell>
          <cell r="C67" t="str">
            <v>892</v>
          </cell>
          <cell r="D67" t="str">
            <v>1052</v>
          </cell>
          <cell r="E67" t="str">
            <v>6-MTH I/E PM MMDUD BC COLL EXH H-TEMP</v>
          </cell>
          <cell r="F67" t="str">
            <v>MMDU-DRYER COLLECTOR EXH HI-TEMP SW</v>
          </cell>
          <cell r="G67" t="str">
            <v>PM20</v>
          </cell>
          <cell r="H67" t="str">
            <v>MECH</v>
          </cell>
          <cell r="I67" t="str">
            <v/>
          </cell>
          <cell r="J67" t="str">
            <v>5637929</v>
          </cell>
          <cell r="K67" t="str">
            <v>001</v>
          </cell>
          <cell r="L67" t="str">
            <v>HUBENYCR</v>
          </cell>
          <cell r="M67">
            <v>36767</v>
          </cell>
          <cell r="N67" t="str">
            <v>CHAUDHS</v>
          </cell>
          <cell r="O67">
            <v>43365</v>
          </cell>
          <cell r="P67" t="str">
            <v>X</v>
          </cell>
        </row>
        <row r="68">
          <cell r="A68" t="str">
            <v>MEM-PRO-010-MDU-AEQ-7700</v>
          </cell>
          <cell r="B68" t="str">
            <v>3</v>
          </cell>
          <cell r="C68" t="str">
            <v>999</v>
          </cell>
          <cell r="D68" t="str">
            <v>1159</v>
          </cell>
          <cell r="E68" t="str">
            <v>6-MTH I/E PM MMDUD FEN SD S COLL H-TEMP</v>
          </cell>
          <cell r="F68" t="str">
            <v>MMDU-SD PRODUCT COLLECTOR HI-TEMP SW</v>
          </cell>
          <cell r="G68" t="str">
            <v>PM20</v>
          </cell>
          <cell r="H68" t="str">
            <v>MECH</v>
          </cell>
          <cell r="I68" t="str">
            <v/>
          </cell>
          <cell r="J68" t="str">
            <v>5689626</v>
          </cell>
          <cell r="K68" t="str">
            <v>228</v>
          </cell>
          <cell r="L68" t="str">
            <v>HUBENYCR</v>
          </cell>
          <cell r="M68">
            <v>36767</v>
          </cell>
          <cell r="N68" t="str">
            <v>CHAUDHS</v>
          </cell>
          <cell r="O68">
            <v>43365</v>
          </cell>
          <cell r="P68" t="str">
            <v>X</v>
          </cell>
        </row>
        <row r="69">
          <cell r="A69" t="str">
            <v>MEM-PRO-011-PKG-PAK-5320</v>
          </cell>
          <cell r="B69" t="str">
            <v>3</v>
          </cell>
          <cell r="C69" t="str">
            <v>907</v>
          </cell>
          <cell r="D69" t="str">
            <v>1067</v>
          </cell>
          <cell r="E69" t="str">
            <v>12-MTH I/E PM MP1B SI LIFT G-DOOR LS-06</v>
          </cell>
          <cell r="F69" t="str">
            <v>MP1B-SLIDELL PACKER (BAGGING MACH.)</v>
          </cell>
          <cell r="G69" t="str">
            <v>PM20</v>
          </cell>
          <cell r="H69" t="str">
            <v>AP</v>
          </cell>
          <cell r="I69" t="str">
            <v>10072296</v>
          </cell>
          <cell r="J69" t="str">
            <v>7160075</v>
          </cell>
          <cell r="K69" t="str">
            <v>231</v>
          </cell>
          <cell r="L69" t="str">
            <v>HUBENYCR</v>
          </cell>
          <cell r="M69">
            <v>36767</v>
          </cell>
          <cell r="N69" t="str">
            <v>CAGLEW</v>
          </cell>
          <cell r="O69">
            <v>43803</v>
          </cell>
          <cell r="P69" t="str">
            <v>X</v>
          </cell>
        </row>
        <row r="70">
          <cell r="A70" t="str">
            <v>MEM-PRO-011-PKG-PAK-5320</v>
          </cell>
          <cell r="B70" t="str">
            <v>3</v>
          </cell>
          <cell r="C70" t="str">
            <v>1012</v>
          </cell>
          <cell r="D70" t="str">
            <v>1172</v>
          </cell>
          <cell r="E70" t="str">
            <v>12-MTH I/E MP1B AB 2ND LEVEL E-STOP</v>
          </cell>
          <cell r="F70" t="str">
            <v>MP1B-SLIDELL PACKER (BAGGING MACH.)</v>
          </cell>
          <cell r="G70" t="str">
            <v>PM20</v>
          </cell>
          <cell r="H70" t="str">
            <v>AP</v>
          </cell>
          <cell r="I70" t="str">
            <v/>
          </cell>
          <cell r="J70" t="str">
            <v>7165758</v>
          </cell>
          <cell r="K70" t="str">
            <v>239</v>
          </cell>
          <cell r="L70" t="str">
            <v>HUBENYCR</v>
          </cell>
          <cell r="M70">
            <v>36767</v>
          </cell>
          <cell r="N70" t="str">
            <v>CHAUDHS</v>
          </cell>
          <cell r="O70">
            <v>43368</v>
          </cell>
          <cell r="P70" t="str">
            <v>X</v>
          </cell>
        </row>
        <row r="71">
          <cell r="A71" t="str">
            <v>MEM-PRO-011-PKG-PAK-5320</v>
          </cell>
          <cell r="B71" t="str">
            <v>3</v>
          </cell>
          <cell r="C71" t="str">
            <v>1007</v>
          </cell>
          <cell r="D71" t="str">
            <v>1167</v>
          </cell>
          <cell r="E71" t="str">
            <v>6-MTH I/E MP1B AB BAG E-STOP LS-11</v>
          </cell>
          <cell r="F71" t="str">
            <v>MP1B-SLIDELL PACKER (BAGGING MACH.)</v>
          </cell>
          <cell r="G71" t="str">
            <v>PM20</v>
          </cell>
          <cell r="H71" t="str">
            <v>AP</v>
          </cell>
          <cell r="I71" t="str">
            <v/>
          </cell>
          <cell r="J71" t="str">
            <v>7148727</v>
          </cell>
          <cell r="K71" t="str">
            <v>239</v>
          </cell>
          <cell r="L71" t="str">
            <v>HUBENYCR</v>
          </cell>
          <cell r="M71">
            <v>36767</v>
          </cell>
          <cell r="N71" t="str">
            <v>CHAUDHS</v>
          </cell>
          <cell r="O71">
            <v>43368</v>
          </cell>
          <cell r="P71" t="str">
            <v>X</v>
          </cell>
        </row>
        <row r="72">
          <cell r="A72" t="str">
            <v>MEM-PRO-011-PKG-PAK-5320</v>
          </cell>
          <cell r="B72" t="str">
            <v>3</v>
          </cell>
          <cell r="C72" t="str">
            <v>990</v>
          </cell>
          <cell r="D72" t="str">
            <v>1150</v>
          </cell>
          <cell r="E72" t="str">
            <v>12-MTH I/E PM MP1B AB PANELVIEW E-STOP</v>
          </cell>
          <cell r="F72" t="str">
            <v>MP1B-SLIDELL PACKER (BAGGING MACH.)</v>
          </cell>
          <cell r="G72" t="str">
            <v>PM20</v>
          </cell>
          <cell r="H72" t="str">
            <v>AP</v>
          </cell>
          <cell r="I72" t="str">
            <v/>
          </cell>
          <cell r="J72" t="str">
            <v>7165755</v>
          </cell>
          <cell r="K72" t="str">
            <v>239</v>
          </cell>
          <cell r="L72" t="str">
            <v>HUBENYCR</v>
          </cell>
          <cell r="M72">
            <v>36767</v>
          </cell>
          <cell r="N72" t="str">
            <v>CHAUDHS</v>
          </cell>
          <cell r="O72">
            <v>43368</v>
          </cell>
          <cell r="P72" t="str">
            <v>X</v>
          </cell>
        </row>
        <row r="73">
          <cell r="A73" t="str">
            <v>MEM-PRO-011-PKG-PAL-5340</v>
          </cell>
          <cell r="B73" t="str">
            <v>4</v>
          </cell>
          <cell r="C73" t="str">
            <v>902</v>
          </cell>
          <cell r="D73" t="str">
            <v>1062</v>
          </cell>
          <cell r="E73" t="str">
            <v>12M  I/E PM MP1B TEL ELEV HOIST GATE SW</v>
          </cell>
          <cell r="F73" t="str">
            <v>MP1B-PALLETIZER (AUTO PKG)</v>
          </cell>
          <cell r="G73" t="str">
            <v>PM20</v>
          </cell>
          <cell r="H73" t="str">
            <v>MECH</v>
          </cell>
          <cell r="I73" t="str">
            <v>10064589</v>
          </cell>
          <cell r="J73" t="str">
            <v>7148722</v>
          </cell>
          <cell r="K73" t="str">
            <v>231</v>
          </cell>
          <cell r="L73" t="str">
            <v>HUBENYCR</v>
          </cell>
          <cell r="M73">
            <v>36767</v>
          </cell>
          <cell r="N73" t="str">
            <v>CAGLEW</v>
          </cell>
          <cell r="O73">
            <v>43665</v>
          </cell>
          <cell r="P73" t="str">
            <v>X</v>
          </cell>
        </row>
        <row r="74">
          <cell r="A74" t="str">
            <v>MEM-PRO-011-PKG-PAL-5340</v>
          </cell>
          <cell r="B74" t="str">
            <v>4</v>
          </cell>
          <cell r="C74" t="str">
            <v>909</v>
          </cell>
          <cell r="D74" t="str">
            <v>1069</v>
          </cell>
          <cell r="E74" t="str">
            <v>12-MTH I/E PM MP1D AB ACC GATE LS-GS2</v>
          </cell>
          <cell r="F74" t="str">
            <v>MP1B-PALLETIZER (AUTO PKG)</v>
          </cell>
          <cell r="G74" t="str">
            <v>PM20</v>
          </cell>
          <cell r="H74" t="str">
            <v>MECH</v>
          </cell>
          <cell r="I74" t="str">
            <v>10064600</v>
          </cell>
          <cell r="J74" t="str">
            <v>7148723</v>
          </cell>
          <cell r="K74" t="str">
            <v>231</v>
          </cell>
          <cell r="L74" t="str">
            <v>HUBENYCR</v>
          </cell>
          <cell r="M74">
            <v>36767</v>
          </cell>
          <cell r="N74" t="str">
            <v>CHAUDHS</v>
          </cell>
          <cell r="O74">
            <v>43368</v>
          </cell>
          <cell r="P74" t="str">
            <v>X</v>
          </cell>
        </row>
        <row r="75">
          <cell r="A75" t="str">
            <v>MEM-PRO-011-PKG-PAL-5340</v>
          </cell>
          <cell r="B75" t="str">
            <v>3</v>
          </cell>
          <cell r="C75" t="str">
            <v>986</v>
          </cell>
          <cell r="D75" t="str">
            <v>1146</v>
          </cell>
          <cell r="E75" t="str">
            <v>12-MTH I/E PM MP1B AB MN OP CON E-STOP</v>
          </cell>
          <cell r="F75" t="str">
            <v>MP1B-PALLETIZER (AUTO PKG)</v>
          </cell>
          <cell r="G75" t="str">
            <v>PM20</v>
          </cell>
          <cell r="H75" t="str">
            <v>MECH</v>
          </cell>
          <cell r="I75" t="str">
            <v>10065986</v>
          </cell>
          <cell r="J75" t="str">
            <v>7151553</v>
          </cell>
          <cell r="K75" t="str">
            <v>239</v>
          </cell>
          <cell r="L75" t="str">
            <v>HUBENYCR</v>
          </cell>
          <cell r="M75">
            <v>36767</v>
          </cell>
          <cell r="N75" t="str">
            <v>CHAUDHS</v>
          </cell>
          <cell r="O75">
            <v>43368</v>
          </cell>
          <cell r="P75" t="str">
            <v>X</v>
          </cell>
        </row>
        <row r="76">
          <cell r="A76" t="str">
            <v>MEM-PRO-011-PKG-PAL-5340</v>
          </cell>
          <cell r="B76" t="str">
            <v>4</v>
          </cell>
          <cell r="C76" t="str">
            <v>910</v>
          </cell>
          <cell r="D76" t="str">
            <v>1070</v>
          </cell>
          <cell r="E76" t="str">
            <v>12-MTH I/E PM MP1D AB TN CV GATE LS-GS1</v>
          </cell>
          <cell r="F76" t="str">
            <v>MP1B-PALLETIZER (AUTO PKG)</v>
          </cell>
          <cell r="G76" t="str">
            <v>PM20</v>
          </cell>
          <cell r="H76" t="str">
            <v>MECH</v>
          </cell>
          <cell r="I76" t="str">
            <v>10064599</v>
          </cell>
          <cell r="J76" t="str">
            <v>7148724</v>
          </cell>
          <cell r="K76" t="str">
            <v>231</v>
          </cell>
          <cell r="L76" t="str">
            <v>HUBENYCR</v>
          </cell>
          <cell r="M76">
            <v>36767</v>
          </cell>
          <cell r="N76" t="str">
            <v>CHAUDHS</v>
          </cell>
          <cell r="O76">
            <v>43368</v>
          </cell>
          <cell r="P76" t="str">
            <v>X</v>
          </cell>
        </row>
        <row r="77">
          <cell r="A77" t="str">
            <v>MEM-PRO-011-PKG-PAL-5340</v>
          </cell>
          <cell r="B77" t="str">
            <v>3</v>
          </cell>
          <cell r="C77" t="str">
            <v>908</v>
          </cell>
          <cell r="D77" t="str">
            <v>1068</v>
          </cell>
          <cell r="E77" t="str">
            <v>12-MTH I/E PM MP1B AB MAINT PLATFORM SW</v>
          </cell>
          <cell r="F77" t="str">
            <v>MP1B-PALLETIZER (AUTO PKG)</v>
          </cell>
          <cell r="G77" t="str">
            <v>PM20</v>
          </cell>
          <cell r="H77" t="str">
            <v>AP</v>
          </cell>
          <cell r="I77" t="str">
            <v>10072309</v>
          </cell>
          <cell r="J77" t="str">
            <v>7160077</v>
          </cell>
          <cell r="K77" t="str">
            <v>231</v>
          </cell>
          <cell r="L77" t="str">
            <v>HUBENYCR</v>
          </cell>
          <cell r="M77">
            <v>36767</v>
          </cell>
          <cell r="N77" t="str">
            <v>CAGLEW</v>
          </cell>
          <cell r="O77">
            <v>43803</v>
          </cell>
          <cell r="P77" t="str">
            <v>X</v>
          </cell>
        </row>
        <row r="78">
          <cell r="A78" t="str">
            <v>MEM-PRO-011-PKG-PAL-5340</v>
          </cell>
          <cell r="B78" t="str">
            <v>3</v>
          </cell>
          <cell r="C78" t="str">
            <v>842</v>
          </cell>
          <cell r="D78" t="str">
            <v>1012</v>
          </cell>
          <cell r="E78" t="str">
            <v>12-MTH I/E PM MP1B MC PAL DISP CV PULL</v>
          </cell>
          <cell r="F78" t="str">
            <v>MP1B-PALLETIZER (AUTO PKG)</v>
          </cell>
          <cell r="G78" t="str">
            <v>PM20</v>
          </cell>
          <cell r="H78" t="str">
            <v>AP</v>
          </cell>
          <cell r="I78" t="str">
            <v>10072311</v>
          </cell>
          <cell r="J78" t="str">
            <v>7160073</v>
          </cell>
          <cell r="K78" t="str">
            <v>231</v>
          </cell>
          <cell r="L78" t="str">
            <v>HUBENYCR</v>
          </cell>
          <cell r="M78">
            <v>36767</v>
          </cell>
          <cell r="N78" t="str">
            <v>CAGLEW</v>
          </cell>
          <cell r="O78">
            <v>43803</v>
          </cell>
          <cell r="P78" t="str">
            <v>X</v>
          </cell>
        </row>
        <row r="79">
          <cell r="A79" t="str">
            <v>MEM-PRO-011-PKG-PAL-5340</v>
          </cell>
          <cell r="B79" t="str">
            <v>3</v>
          </cell>
          <cell r="C79" t="str">
            <v>837</v>
          </cell>
          <cell r="D79" t="str">
            <v>1007</v>
          </cell>
          <cell r="E79" t="str">
            <v>12-MTH I/E MP1B MC EMPY PAL CV PULL</v>
          </cell>
          <cell r="F79" t="str">
            <v>MP1B-PALLETIZER (AUTO PKG)</v>
          </cell>
          <cell r="G79" t="str">
            <v>PM20</v>
          </cell>
          <cell r="H79" t="str">
            <v>AP</v>
          </cell>
          <cell r="I79" t="str">
            <v>10072312</v>
          </cell>
          <cell r="J79" t="str">
            <v>7160071</v>
          </cell>
          <cell r="K79" t="str">
            <v>231</v>
          </cell>
          <cell r="L79" t="str">
            <v>HUBENYCR</v>
          </cell>
          <cell r="M79">
            <v>36767</v>
          </cell>
          <cell r="N79" t="str">
            <v>CAGLEW</v>
          </cell>
          <cell r="O79">
            <v>43803</v>
          </cell>
          <cell r="P79" t="str">
            <v>X</v>
          </cell>
        </row>
        <row r="80">
          <cell r="A80" t="str">
            <v>MEM-PRO-011-PKG-PAL-5340</v>
          </cell>
          <cell r="B80" t="str">
            <v>3</v>
          </cell>
          <cell r="C80" t="str">
            <v>1009</v>
          </cell>
          <cell r="D80" t="str">
            <v>1169</v>
          </cell>
          <cell r="E80" t="str">
            <v>12-MTH I/E MP1B AB CONTRL PNL</v>
          </cell>
          <cell r="F80" t="str">
            <v>MP1B-PALLETIZER (AUTO PKG)</v>
          </cell>
          <cell r="G80" t="str">
            <v>PM20</v>
          </cell>
          <cell r="H80" t="str">
            <v>MECH</v>
          </cell>
          <cell r="I80" t="str">
            <v/>
          </cell>
          <cell r="J80" t="str">
            <v>7165756</v>
          </cell>
          <cell r="K80" t="str">
            <v>239</v>
          </cell>
          <cell r="L80" t="str">
            <v>HUBENYCR</v>
          </cell>
          <cell r="M80">
            <v>36767</v>
          </cell>
          <cell r="N80" t="str">
            <v>CHAUDHS</v>
          </cell>
          <cell r="O80">
            <v>43368</v>
          </cell>
          <cell r="P80" t="str">
            <v>X</v>
          </cell>
        </row>
        <row r="81">
          <cell r="A81" t="str">
            <v>MEM-PRO-011-PKG-PAL-5340</v>
          </cell>
          <cell r="B81" t="str">
            <v>3</v>
          </cell>
          <cell r="C81" t="str">
            <v>988</v>
          </cell>
          <cell r="D81" t="str">
            <v>1148</v>
          </cell>
          <cell r="E81" t="str">
            <v>12-MTH I/E PM MP1B AB PLAFORM E-STOP</v>
          </cell>
          <cell r="F81" t="str">
            <v>MP1B-PALLETIZER (AUTO PKG)</v>
          </cell>
          <cell r="G81" t="str">
            <v>PM20</v>
          </cell>
          <cell r="H81" t="str">
            <v>MECH</v>
          </cell>
          <cell r="I81" t="str">
            <v/>
          </cell>
          <cell r="J81" t="str">
            <v>7151554</v>
          </cell>
          <cell r="K81" t="str">
            <v>239</v>
          </cell>
          <cell r="L81" t="str">
            <v>HUBENYCR</v>
          </cell>
          <cell r="M81">
            <v>36767</v>
          </cell>
          <cell r="N81" t="str">
            <v>CHAUDHS</v>
          </cell>
          <cell r="O81">
            <v>43368</v>
          </cell>
          <cell r="P81" t="str">
            <v>X</v>
          </cell>
        </row>
        <row r="82">
          <cell r="A82" t="str">
            <v>MEM-PRO-011-PKG-PAL-5342</v>
          </cell>
          <cell r="B82" t="str">
            <v>3</v>
          </cell>
          <cell r="C82" t="str">
            <v>1010</v>
          </cell>
          <cell r="D82" t="str">
            <v>1170</v>
          </cell>
          <cell r="E82" t="str">
            <v>6-MTH I/E MP1B AB PALL DISP E-STOP</v>
          </cell>
          <cell r="F82" t="str">
            <v>MP1B-PALLET DISPENSER</v>
          </cell>
          <cell r="G82" t="str">
            <v>PM20</v>
          </cell>
          <cell r="H82" t="str">
            <v>MECH</v>
          </cell>
          <cell r="I82" t="str">
            <v>10064590</v>
          </cell>
          <cell r="J82" t="str">
            <v>7148728</v>
          </cell>
          <cell r="K82" t="str">
            <v>239</v>
          </cell>
          <cell r="L82" t="str">
            <v>HUBENYCR</v>
          </cell>
          <cell r="M82">
            <v>36767</v>
          </cell>
          <cell r="N82" t="str">
            <v>CHAUDHS</v>
          </cell>
          <cell r="O82">
            <v>43368</v>
          </cell>
          <cell r="P82" t="str">
            <v>X</v>
          </cell>
        </row>
        <row r="83">
          <cell r="A83" t="str">
            <v>MEM-PRO-011-PKG-PAL-5343</v>
          </cell>
          <cell r="B83" t="str">
            <v>3</v>
          </cell>
          <cell r="C83" t="str">
            <v>987</v>
          </cell>
          <cell r="D83" t="str">
            <v>1147</v>
          </cell>
          <cell r="E83" t="str">
            <v>6-MTH I/E PM MP1B AB SLIP DISP E-STOP</v>
          </cell>
          <cell r="F83" t="str">
            <v>MP1B-SLIPSHEET DISPENSER</v>
          </cell>
          <cell r="G83" t="str">
            <v>PM20</v>
          </cell>
          <cell r="H83" t="str">
            <v>MECH</v>
          </cell>
          <cell r="I83" t="str">
            <v>10064591</v>
          </cell>
          <cell r="J83" t="str">
            <v>7148725</v>
          </cell>
          <cell r="K83" t="str">
            <v>239</v>
          </cell>
          <cell r="L83" t="str">
            <v>HUBENYCR</v>
          </cell>
          <cell r="M83">
            <v>36767</v>
          </cell>
          <cell r="N83" t="str">
            <v>CHAUDHS</v>
          </cell>
          <cell r="O83">
            <v>43368</v>
          </cell>
          <cell r="P83" t="str">
            <v>X</v>
          </cell>
        </row>
        <row r="84">
          <cell r="A84" t="str">
            <v>MEM-PRO-011-PKG-PAL-5344</v>
          </cell>
          <cell r="B84" t="str">
            <v>3</v>
          </cell>
          <cell r="C84" t="str">
            <v>989</v>
          </cell>
          <cell r="D84" t="str">
            <v>1149</v>
          </cell>
          <cell r="E84" t="str">
            <v>6-MTH I/E PM MP1B AB E-STOP PB-ES6</v>
          </cell>
          <cell r="F84" t="str">
            <v>MP1B-TIE-SHEET DISPENSER</v>
          </cell>
          <cell r="G84" t="str">
            <v>PM20</v>
          </cell>
          <cell r="H84" t="str">
            <v>MECH</v>
          </cell>
          <cell r="I84" t="str">
            <v>10064592</v>
          </cell>
          <cell r="J84" t="str">
            <v>7148726</v>
          </cell>
          <cell r="K84" t="str">
            <v>239</v>
          </cell>
          <cell r="L84" t="str">
            <v>HUBENYCR</v>
          </cell>
          <cell r="M84">
            <v>36767</v>
          </cell>
          <cell r="N84" t="str">
            <v>CHAUDHS</v>
          </cell>
          <cell r="O84">
            <v>43368</v>
          </cell>
          <cell r="P84" t="str">
            <v>X</v>
          </cell>
        </row>
        <row r="85">
          <cell r="A85" t="str">
            <v>MEM-PRO-011-PKG-PAL-5350</v>
          </cell>
          <cell r="B85" t="str">
            <v>4</v>
          </cell>
          <cell r="C85" t="str">
            <v>843</v>
          </cell>
          <cell r="D85" t="str">
            <v>1013</v>
          </cell>
          <cell r="E85" t="str">
            <v>12-MTH I/E PM MP1B MC WRP INFD CV PULL</v>
          </cell>
          <cell r="F85" t="str">
            <v>MP1B-#1 PALLET CONVEYOR</v>
          </cell>
          <cell r="G85" t="str">
            <v>PM20</v>
          </cell>
          <cell r="H85" t="str">
            <v>MECH</v>
          </cell>
          <cell r="I85" t="str">
            <v>10064593</v>
          </cell>
          <cell r="J85" t="str">
            <v>7148720</v>
          </cell>
          <cell r="K85" t="str">
            <v>231</v>
          </cell>
          <cell r="L85" t="str">
            <v>HUBENYCR</v>
          </cell>
          <cell r="M85">
            <v>36767</v>
          </cell>
          <cell r="N85" t="str">
            <v>CHAUDHS</v>
          </cell>
          <cell r="O85">
            <v>43368</v>
          </cell>
          <cell r="P85" t="str">
            <v>X</v>
          </cell>
        </row>
        <row r="86">
          <cell r="A86" t="str">
            <v>MEM-PRO-011-PKG-PAL-5350</v>
          </cell>
          <cell r="B86" t="str">
            <v>4</v>
          </cell>
          <cell r="C86" t="str">
            <v>838</v>
          </cell>
          <cell r="D86" t="str">
            <v>1008</v>
          </cell>
          <cell r="E86" t="str">
            <v>12-MTH I/E MP1B MC WRP ICV PHOTOEYE</v>
          </cell>
          <cell r="F86" t="str">
            <v>MP1B-#1 PALLET CONVEYOR</v>
          </cell>
          <cell r="G86" t="str">
            <v>PM20</v>
          </cell>
          <cell r="H86" t="str">
            <v>MECH</v>
          </cell>
          <cell r="I86" t="str">
            <v>10064594</v>
          </cell>
          <cell r="J86" t="str">
            <v>7148638</v>
          </cell>
          <cell r="K86" t="str">
            <v>231</v>
          </cell>
          <cell r="L86" t="str">
            <v>HUBENYCR</v>
          </cell>
          <cell r="M86">
            <v>36767</v>
          </cell>
          <cell r="N86" t="str">
            <v>CAGLEW</v>
          </cell>
          <cell r="O86">
            <v>43665</v>
          </cell>
          <cell r="P86" t="str">
            <v>X</v>
          </cell>
        </row>
        <row r="87">
          <cell r="A87" t="str">
            <v>MEM-PRO-011-PKG-PAL-5353</v>
          </cell>
          <cell r="B87" t="str">
            <v>3</v>
          </cell>
          <cell r="C87" t="str">
            <v>840</v>
          </cell>
          <cell r="D87" t="str">
            <v>1010</v>
          </cell>
          <cell r="E87" t="str">
            <v>12-MTH I/E MP1B MC TURN CONV GATE SW</v>
          </cell>
          <cell r="F87" t="str">
            <v>MP1B-PALLET TURNTABLE</v>
          </cell>
          <cell r="G87" t="str">
            <v>PM20</v>
          </cell>
          <cell r="H87" t="str">
            <v>MECH</v>
          </cell>
          <cell r="I87" t="str">
            <v/>
          </cell>
          <cell r="J87" t="str">
            <v>7165973</v>
          </cell>
          <cell r="K87" t="str">
            <v>231</v>
          </cell>
          <cell r="L87" t="str">
            <v>HUBENYCR</v>
          </cell>
          <cell r="M87">
            <v>36767</v>
          </cell>
          <cell r="N87" t="str">
            <v>CHAUDHS</v>
          </cell>
          <cell r="O87">
            <v>43368</v>
          </cell>
          <cell r="P87" t="str">
            <v>X</v>
          </cell>
        </row>
        <row r="88">
          <cell r="A88" t="str">
            <v>MEM-PRO-011-PKG-PAL-5353</v>
          </cell>
          <cell r="B88" t="str">
            <v>3</v>
          </cell>
          <cell r="C88" t="str">
            <v>903</v>
          </cell>
          <cell r="D88" t="str">
            <v>1063</v>
          </cell>
          <cell r="E88" t="str">
            <v>12-MTH I/E PM MP1B TEL PUSH ACC GATE SW</v>
          </cell>
          <cell r="F88" t="str">
            <v>MP1B-PALLET TURNTABLE</v>
          </cell>
          <cell r="G88" t="str">
            <v>PM20</v>
          </cell>
          <cell r="H88" t="str">
            <v>MECH</v>
          </cell>
          <cell r="I88" t="str">
            <v/>
          </cell>
          <cell r="J88" t="str">
            <v>7165759</v>
          </cell>
          <cell r="K88" t="str">
            <v>231</v>
          </cell>
          <cell r="L88" t="str">
            <v>HUBENYCR</v>
          </cell>
          <cell r="M88">
            <v>36767</v>
          </cell>
          <cell r="N88" t="str">
            <v>CHAUDHS</v>
          </cell>
          <cell r="O88">
            <v>43368</v>
          </cell>
          <cell r="P88" t="str">
            <v>X</v>
          </cell>
        </row>
        <row r="89">
          <cell r="A89" t="str">
            <v>MEM-PRO-011-PKG-PAL-5354</v>
          </cell>
          <cell r="B89" t="str">
            <v>4</v>
          </cell>
          <cell r="C89" t="str">
            <v>839</v>
          </cell>
          <cell r="D89" t="str">
            <v>1009</v>
          </cell>
          <cell r="E89" t="str">
            <v>6-MTH I/E MP1B MC WRP TOPSHT CV PULL</v>
          </cell>
          <cell r="F89" t="str">
            <v>MP1B-TOP SHEET CONVEYOR</v>
          </cell>
          <cell r="G89" t="str">
            <v>PM20</v>
          </cell>
          <cell r="H89" t="str">
            <v>MECH</v>
          </cell>
          <cell r="I89" t="str">
            <v>10064595</v>
          </cell>
          <cell r="J89" t="str">
            <v>5689842</v>
          </cell>
          <cell r="K89" t="str">
            <v>231</v>
          </cell>
          <cell r="L89" t="str">
            <v>HUBENYCR</v>
          </cell>
          <cell r="M89">
            <v>36767</v>
          </cell>
          <cell r="N89" t="str">
            <v>CHAUDHS</v>
          </cell>
          <cell r="O89">
            <v>43365</v>
          </cell>
          <cell r="P89" t="str">
            <v>X</v>
          </cell>
        </row>
        <row r="90">
          <cell r="A90" t="str">
            <v>MEM-PRO-011-PKG-PAL-5361</v>
          </cell>
          <cell r="B90" t="str">
            <v>4</v>
          </cell>
          <cell r="C90" t="str">
            <v>844</v>
          </cell>
          <cell r="D90" t="str">
            <v>1014</v>
          </cell>
          <cell r="E90" t="str">
            <v>12-MTH I/E PM MP1B AB WRP CV PHOTOEYE</v>
          </cell>
          <cell r="F90" t="str">
            <v>MP1B-#5 PALLET CONVEYOR</v>
          </cell>
          <cell r="G90" t="str">
            <v>PM20</v>
          </cell>
          <cell r="H90" t="str">
            <v>MECH</v>
          </cell>
          <cell r="I90" t="str">
            <v>10064596</v>
          </cell>
          <cell r="J90" t="str">
            <v>7148721</v>
          </cell>
          <cell r="K90" t="str">
            <v>231</v>
          </cell>
          <cell r="L90" t="str">
            <v>HUBENYCR</v>
          </cell>
          <cell r="M90">
            <v>36767</v>
          </cell>
          <cell r="N90" t="str">
            <v>CHAUDHS</v>
          </cell>
          <cell r="O90">
            <v>43368</v>
          </cell>
          <cell r="P90" t="str">
            <v>X</v>
          </cell>
        </row>
        <row r="91">
          <cell r="A91" t="str">
            <v>MEM-PRO-011-PKG-PAL-5361</v>
          </cell>
          <cell r="B91" t="str">
            <v>4</v>
          </cell>
          <cell r="C91" t="str">
            <v>845</v>
          </cell>
          <cell r="D91" t="str">
            <v>1015</v>
          </cell>
          <cell r="E91" t="str">
            <v>12-MTH I/E PM MP1B AB WRP CV REFLTR SW</v>
          </cell>
          <cell r="F91" t="str">
            <v>MP1B-#5 PALLET CONVEYOR</v>
          </cell>
          <cell r="G91" t="str">
            <v>PM20</v>
          </cell>
          <cell r="H91" t="str">
            <v>MECH</v>
          </cell>
          <cell r="I91" t="str">
            <v>10064597</v>
          </cell>
          <cell r="J91" t="str">
            <v>7148748</v>
          </cell>
          <cell r="K91" t="str">
            <v>231</v>
          </cell>
          <cell r="L91" t="str">
            <v>HUBENYCR</v>
          </cell>
          <cell r="M91">
            <v>36767</v>
          </cell>
          <cell r="N91" t="str">
            <v>CAGLEW</v>
          </cell>
          <cell r="O91">
            <v>43665</v>
          </cell>
          <cell r="P91" t="str">
            <v>X</v>
          </cell>
        </row>
        <row r="92">
          <cell r="A92" t="str">
            <v>MEM-PRO-011-PKG-PAL-5361</v>
          </cell>
          <cell r="B92" t="str">
            <v>3</v>
          </cell>
          <cell r="C92" t="str">
            <v>1011</v>
          </cell>
          <cell r="D92" t="str">
            <v>1171</v>
          </cell>
          <cell r="E92" t="str">
            <v>6-MTH I/E MP1B AB WRP SYS E-STOP</v>
          </cell>
          <cell r="F92" t="str">
            <v>MP1B-#5 PALLET CONVEYOR</v>
          </cell>
          <cell r="G92" t="str">
            <v>PM20</v>
          </cell>
          <cell r="H92" t="str">
            <v>MECH</v>
          </cell>
          <cell r="I92" t="str">
            <v>10064598</v>
          </cell>
          <cell r="J92" t="str">
            <v>7165757</v>
          </cell>
          <cell r="K92" t="str">
            <v>239</v>
          </cell>
          <cell r="L92" t="str">
            <v>HUBENYCR</v>
          </cell>
          <cell r="M92">
            <v>36767</v>
          </cell>
          <cell r="N92" t="str">
            <v>CHAUDHS</v>
          </cell>
          <cell r="O92">
            <v>43368</v>
          </cell>
          <cell r="P92" t="str">
            <v>X</v>
          </cell>
        </row>
        <row r="93">
          <cell r="A93" t="str">
            <v>MEM-PRO-011-SPR-BRN-1138</v>
          </cell>
          <cell r="B93" t="str">
            <v>5</v>
          </cell>
          <cell r="C93" t="str">
            <v>824</v>
          </cell>
          <cell r="D93" t="str">
            <v>994</v>
          </cell>
          <cell r="E93" t="str">
            <v>12-MTH I/E MP1D ANT C RING PRESS SW</v>
          </cell>
          <cell r="F93" t="str">
            <v>MP1-COOLING RING FAN</v>
          </cell>
          <cell r="G93" t="str">
            <v>PM20</v>
          </cell>
          <cell r="H93" t="str">
            <v>FAC1</v>
          </cell>
          <cell r="I93" t="str">
            <v>10066294</v>
          </cell>
          <cell r="J93" t="str">
            <v>7166854</v>
          </cell>
          <cell r="K93" t="str">
            <v>231</v>
          </cell>
          <cell r="L93" t="str">
            <v>HUBENYCR</v>
          </cell>
          <cell r="M93">
            <v>36767</v>
          </cell>
          <cell r="N93" t="str">
            <v>HOLLOWS</v>
          </cell>
          <cell r="O93">
            <v>43420</v>
          </cell>
          <cell r="P93" t="str">
            <v>X</v>
          </cell>
        </row>
        <row r="94">
          <cell r="A94" t="str">
            <v>MEM-PRO-011-SPR-BRN-1150</v>
          </cell>
          <cell r="B94" t="str">
            <v>5</v>
          </cell>
          <cell r="C94" t="str">
            <v>790</v>
          </cell>
          <cell r="D94" t="str">
            <v>950</v>
          </cell>
          <cell r="E94" t="str">
            <v>12-MTH I/E MP1D HW FLAME PROT UNIT</v>
          </cell>
          <cell r="F94" t="str">
            <v>MP1-N DRYER FLAME CONTROLLER</v>
          </cell>
          <cell r="G94" t="str">
            <v>PM20</v>
          </cell>
          <cell r="H94" t="str">
            <v>I/E</v>
          </cell>
          <cell r="I94" t="str">
            <v>10072333</v>
          </cell>
          <cell r="J94" t="str">
            <v>7166855</v>
          </cell>
          <cell r="K94" t="str">
            <v>001</v>
          </cell>
          <cell r="L94" t="str">
            <v>HUBENYCR</v>
          </cell>
          <cell r="M94">
            <v>36767</v>
          </cell>
          <cell r="N94" t="str">
            <v>CAGLEW</v>
          </cell>
          <cell r="O94">
            <v>43665</v>
          </cell>
          <cell r="P94" t="str">
            <v>X</v>
          </cell>
        </row>
        <row r="95">
          <cell r="A95" t="str">
            <v>MEM-PRO-011-SPR-DCO-1075</v>
          </cell>
          <cell r="B95" t="str">
            <v>5</v>
          </cell>
          <cell r="C95" t="str">
            <v>870</v>
          </cell>
          <cell r="D95" t="str">
            <v>1030</v>
          </cell>
          <cell r="E95" t="str">
            <v>12-MTH I/E MP1D ANT CTR EXH FAN PS</v>
          </cell>
          <cell r="F95" t="str">
            <v>MP1-NORTH CENTER EXHAUST FAN</v>
          </cell>
          <cell r="G95" t="str">
            <v>PM20</v>
          </cell>
          <cell r="H95" t="str">
            <v>MECH</v>
          </cell>
          <cell r="I95" t="str">
            <v>10066483</v>
          </cell>
          <cell r="J95" t="str">
            <v>5805468</v>
          </cell>
          <cell r="K95" t="str">
            <v>001</v>
          </cell>
          <cell r="L95" t="str">
            <v>HUBENYCR</v>
          </cell>
          <cell r="M95">
            <v>36767</v>
          </cell>
          <cell r="N95" t="str">
            <v>CHAUDHS</v>
          </cell>
          <cell r="O95">
            <v>43365</v>
          </cell>
          <cell r="P95" t="str">
            <v>X</v>
          </cell>
        </row>
        <row r="96">
          <cell r="A96" t="str">
            <v>MEM-PRO-011-SPR-DRY-1000</v>
          </cell>
          <cell r="B96" t="str">
            <v>5</v>
          </cell>
          <cell r="C96" t="str">
            <v>880</v>
          </cell>
          <cell r="D96" t="str">
            <v>1040</v>
          </cell>
          <cell r="E96" t="str">
            <v>12-MTH I/E MP1D AB E BURN DOOR SW</v>
          </cell>
          <cell r="F96" t="str">
            <v>MP1-NORTH SPRAY DRYER</v>
          </cell>
          <cell r="G96" t="str">
            <v>PM20</v>
          </cell>
          <cell r="H96" t="str">
            <v>I/E</v>
          </cell>
          <cell r="I96" t="str">
            <v>10018278</v>
          </cell>
          <cell r="J96" t="str">
            <v>7166856</v>
          </cell>
          <cell r="K96" t="str">
            <v>231</v>
          </cell>
          <cell r="L96" t="str">
            <v>HUBENYCR</v>
          </cell>
          <cell r="M96">
            <v>36767</v>
          </cell>
          <cell r="N96" t="str">
            <v>CAGLEW</v>
          </cell>
          <cell r="O96">
            <v>43665</v>
          </cell>
          <cell r="P96" t="str">
            <v>X</v>
          </cell>
        </row>
        <row r="97">
          <cell r="A97" t="str">
            <v>MEM-PRO-011-SPR-DRY-1001</v>
          </cell>
          <cell r="B97" t="str">
            <v>5</v>
          </cell>
          <cell r="C97" t="str">
            <v>860</v>
          </cell>
          <cell r="D97" t="str">
            <v>960</v>
          </cell>
          <cell r="E97" t="str">
            <v>12-MTH I/E MP1D MAXON GAS SHTOFF VL</v>
          </cell>
          <cell r="F97" t="str">
            <v>MP1-N. DRYER BURNER</v>
          </cell>
          <cell r="G97" t="str">
            <v>PM20</v>
          </cell>
          <cell r="H97" t="str">
            <v>MECH</v>
          </cell>
          <cell r="I97" t="str">
            <v>10065949</v>
          </cell>
          <cell r="J97" t="str">
            <v>5805467</v>
          </cell>
          <cell r="K97" t="str">
            <v>001</v>
          </cell>
          <cell r="L97" t="str">
            <v>HUBENYCR</v>
          </cell>
          <cell r="M97">
            <v>36767</v>
          </cell>
          <cell r="N97" t="str">
            <v>CHAUDHS</v>
          </cell>
          <cell r="O97">
            <v>43365</v>
          </cell>
          <cell r="P97" t="str">
            <v>X</v>
          </cell>
        </row>
        <row r="98">
          <cell r="A98" t="str">
            <v>MEM-PRO-011-SPR-DRY-1001</v>
          </cell>
          <cell r="B98" t="str">
            <v>5</v>
          </cell>
          <cell r="C98" t="str">
            <v>879</v>
          </cell>
          <cell r="D98" t="str">
            <v>1039</v>
          </cell>
          <cell r="E98" t="str">
            <v>12-MTH I/E MP1D AB W BURN DOOR SW</v>
          </cell>
          <cell r="F98" t="str">
            <v>MP1-N. DRYER BURNER</v>
          </cell>
          <cell r="G98" t="str">
            <v>PM20</v>
          </cell>
          <cell r="H98" t="str">
            <v>I/E</v>
          </cell>
          <cell r="I98" t="str">
            <v>10066488</v>
          </cell>
          <cell r="J98" t="str">
            <v>7161365</v>
          </cell>
          <cell r="K98" t="str">
            <v>231</v>
          </cell>
          <cell r="L98" t="str">
            <v>HUBENYCR</v>
          </cell>
          <cell r="M98">
            <v>36767</v>
          </cell>
          <cell r="N98" t="str">
            <v>CAGLEW</v>
          </cell>
          <cell r="O98">
            <v>43670</v>
          </cell>
          <cell r="P98" t="str">
            <v>X</v>
          </cell>
        </row>
        <row r="99">
          <cell r="A99" t="str">
            <v>MEM-PRO-011-SPR-DRY-1001</v>
          </cell>
          <cell r="B99" t="str">
            <v>5</v>
          </cell>
          <cell r="C99" t="str">
            <v>859</v>
          </cell>
          <cell r="D99" t="str">
            <v>959</v>
          </cell>
          <cell r="E99" t="str">
            <v>12-MTH I/E MP1D MAXON GAS E SHTOFF</v>
          </cell>
          <cell r="F99" t="str">
            <v>MP1-N. DRYER BURNER</v>
          </cell>
          <cell r="G99" t="str">
            <v>PM20</v>
          </cell>
          <cell r="H99" t="str">
            <v>MECH</v>
          </cell>
          <cell r="I99" t="str">
            <v>10065413</v>
          </cell>
          <cell r="J99" t="str">
            <v>5805466</v>
          </cell>
          <cell r="K99" t="str">
            <v>001</v>
          </cell>
          <cell r="L99" t="str">
            <v>HUBENYCR</v>
          </cell>
          <cell r="M99">
            <v>36767</v>
          </cell>
          <cell r="N99" t="str">
            <v>CHAUDHS</v>
          </cell>
          <cell r="O99">
            <v>43365</v>
          </cell>
          <cell r="P99" t="str">
            <v>X</v>
          </cell>
        </row>
        <row r="100">
          <cell r="A100" t="str">
            <v>MEM-PRO-011-SPR-DRY-1001</v>
          </cell>
          <cell r="B100" t="str">
            <v>3</v>
          </cell>
          <cell r="C100" t="str">
            <v>964</v>
          </cell>
          <cell r="D100" t="str">
            <v>1124</v>
          </cell>
          <cell r="E100" t="str">
            <v>12-MTH I/E MP1D ANT GAS LO-PRESS SW</v>
          </cell>
          <cell r="F100" t="str">
            <v>MP1-N. DRYER BURNER</v>
          </cell>
          <cell r="G100" t="str">
            <v>PM20</v>
          </cell>
          <cell r="H100" t="str">
            <v>MECH</v>
          </cell>
          <cell r="I100" t="str">
            <v>10066293</v>
          </cell>
          <cell r="J100" t="str">
            <v>5808159</v>
          </cell>
          <cell r="K100" t="str">
            <v>001</v>
          </cell>
          <cell r="L100" t="str">
            <v>HUBENYCR</v>
          </cell>
          <cell r="M100">
            <v>36767</v>
          </cell>
          <cell r="N100" t="str">
            <v>CHAUDHS</v>
          </cell>
          <cell r="O100">
            <v>43365</v>
          </cell>
          <cell r="P100" t="str">
            <v>X</v>
          </cell>
        </row>
        <row r="101">
          <cell r="A101" t="str">
            <v>MEM-PRO-011-SPR-DRY-1001</v>
          </cell>
          <cell r="B101" t="str">
            <v>5</v>
          </cell>
          <cell r="C101" t="str">
            <v>960</v>
          </cell>
          <cell r="D101" t="str">
            <v>1120</v>
          </cell>
          <cell r="E101" t="str">
            <v>12-MTH I/E MP1D ANT GAS HI-PRESS SW</v>
          </cell>
          <cell r="F101" t="str">
            <v>MP1-N. DRYER BURNER</v>
          </cell>
          <cell r="G101" t="str">
            <v>PM20</v>
          </cell>
          <cell r="H101" t="str">
            <v>MECH</v>
          </cell>
          <cell r="I101" t="str">
            <v>10065974</v>
          </cell>
          <cell r="J101" t="str">
            <v>5805480</v>
          </cell>
          <cell r="K101" t="str">
            <v>001</v>
          </cell>
          <cell r="L101" t="str">
            <v>HUBENYCR</v>
          </cell>
          <cell r="M101">
            <v>36767</v>
          </cell>
          <cell r="N101" t="str">
            <v>CHAUDHS</v>
          </cell>
          <cell r="O101">
            <v>43365</v>
          </cell>
          <cell r="P101" t="str">
            <v>X</v>
          </cell>
        </row>
        <row r="102">
          <cell r="A102" t="str">
            <v>MEM-PRO-011-SPR-DRY-1003</v>
          </cell>
          <cell r="B102" t="str">
            <v>5</v>
          </cell>
          <cell r="C102" t="str">
            <v>818</v>
          </cell>
          <cell r="D102" t="str">
            <v>988</v>
          </cell>
          <cell r="E102" t="str">
            <v>12-MTH I/E MP1D ANT INLET AIR SW</v>
          </cell>
          <cell r="F102" t="str">
            <v>MP1-NORTH DRYER INLET FAN</v>
          </cell>
          <cell r="G102" t="str">
            <v>PM20</v>
          </cell>
          <cell r="H102" t="str">
            <v>MECH</v>
          </cell>
          <cell r="I102" t="str">
            <v>10066485</v>
          </cell>
          <cell r="J102" t="str">
            <v>5805457</v>
          </cell>
          <cell r="K102" t="str">
            <v>231</v>
          </cell>
          <cell r="L102" t="str">
            <v>HUBENYCR</v>
          </cell>
          <cell r="M102">
            <v>36767</v>
          </cell>
          <cell r="N102" t="str">
            <v>CHAUDHS</v>
          </cell>
          <cell r="O102">
            <v>43365</v>
          </cell>
          <cell r="P102" t="str">
            <v>X</v>
          </cell>
        </row>
        <row r="103">
          <cell r="A103" t="str">
            <v>MEM-PRO-011-SPR-DRY-1035</v>
          </cell>
          <cell r="B103" t="str">
            <v>5</v>
          </cell>
          <cell r="C103" t="str">
            <v>871</v>
          </cell>
          <cell r="D103" t="str">
            <v>1031</v>
          </cell>
          <cell r="E103" t="str">
            <v>12-MTH I/E MP1D ANT N EXH FAN PS</v>
          </cell>
          <cell r="F103" t="str">
            <v>S.D. NORTH EXHAUST FAN</v>
          </cell>
          <cell r="G103" t="str">
            <v>PM20</v>
          </cell>
          <cell r="H103" t="str">
            <v>MECH</v>
          </cell>
          <cell r="I103" t="str">
            <v>10021384</v>
          </cell>
          <cell r="J103" t="str">
            <v>5805469</v>
          </cell>
          <cell r="K103" t="str">
            <v>001</v>
          </cell>
          <cell r="L103" t="str">
            <v>HUBENYCR</v>
          </cell>
          <cell r="M103">
            <v>36767</v>
          </cell>
          <cell r="N103" t="str">
            <v>CHAUDHS</v>
          </cell>
          <cell r="O103">
            <v>43365</v>
          </cell>
          <cell r="P103" t="str">
            <v>X</v>
          </cell>
        </row>
        <row r="104">
          <cell r="A104" t="str">
            <v>MEM-PRO-011-SPR-DRY-1057</v>
          </cell>
          <cell r="B104" t="str">
            <v>5</v>
          </cell>
          <cell r="C104" t="str">
            <v>922</v>
          </cell>
          <cell r="D104" t="str">
            <v>1082</v>
          </cell>
          <cell r="E104" t="str">
            <v>12-MTH I/E MP1D LFE BUSTLE H-TEMP</v>
          </cell>
          <cell r="F104" t="str">
            <v>MP1-N. SPRAY DRYER BUSTLE HI-TEMP SW</v>
          </cell>
          <cell r="G104" t="str">
            <v>PM20</v>
          </cell>
          <cell r="H104" t="str">
            <v>MECH</v>
          </cell>
          <cell r="I104" t="str">
            <v>10021266</v>
          </cell>
          <cell r="J104" t="str">
            <v>7157671</v>
          </cell>
          <cell r="K104" t="str">
            <v>231</v>
          </cell>
          <cell r="L104" t="str">
            <v>HUBENYCR</v>
          </cell>
          <cell r="M104">
            <v>36767</v>
          </cell>
          <cell r="N104" t="str">
            <v>CHAUDHS</v>
          </cell>
          <cell r="O104">
            <v>43368</v>
          </cell>
          <cell r="P104" t="str">
            <v>X</v>
          </cell>
        </row>
        <row r="105">
          <cell r="A105" t="str">
            <v>MEM-PRO-011-SPR-PRC-1100</v>
          </cell>
          <cell r="B105" t="str">
            <v>5</v>
          </cell>
          <cell r="C105" t="str">
            <v>998</v>
          </cell>
          <cell r="D105" t="str">
            <v>1158</v>
          </cell>
          <cell r="E105" t="str">
            <v>12-MTH I/E PM MP1B FEN SD N COLL H-TEMP</v>
          </cell>
          <cell r="F105" t="str">
            <v>MP1B-PRODUCT COLLECTOR</v>
          </cell>
          <cell r="G105" t="str">
            <v>PM20</v>
          </cell>
          <cell r="H105" t="str">
            <v>MECH</v>
          </cell>
          <cell r="I105" t="str">
            <v>10077049</v>
          </cell>
          <cell r="J105" t="str">
            <v>7166862</v>
          </cell>
          <cell r="K105" t="str">
            <v>228</v>
          </cell>
          <cell r="L105" t="str">
            <v>HUBENYCR</v>
          </cell>
          <cell r="M105">
            <v>36767</v>
          </cell>
          <cell r="N105" t="str">
            <v>CAGLEW</v>
          </cell>
          <cell r="O105">
            <v>43665</v>
          </cell>
          <cell r="P105" t="str">
            <v>X</v>
          </cell>
        </row>
        <row r="106">
          <cell r="A106" t="str">
            <v>MEM-PRO-011-WSH-CWH-4375</v>
          </cell>
          <cell r="B106" t="str">
            <v>5</v>
          </cell>
          <cell r="C106" t="str">
            <v>863</v>
          </cell>
          <cell r="D106" t="str">
            <v>1023</v>
          </cell>
          <cell r="E106" t="str">
            <v>12-MTH I/E PM MP1C B-N #2 C-30 VIB SW</v>
          </cell>
          <cell r="F106" t="str">
            <v>MP1-#2 WASHING CENTRIFUGE</v>
          </cell>
          <cell r="G106" t="str">
            <v>PM20</v>
          </cell>
          <cell r="H106" t="str">
            <v>I/E</v>
          </cell>
          <cell r="I106" t="str">
            <v>10065392</v>
          </cell>
          <cell r="J106" t="str">
            <v>7129313</v>
          </cell>
          <cell r="K106" t="str">
            <v>239</v>
          </cell>
          <cell r="L106" t="str">
            <v>HUBENYCR</v>
          </cell>
          <cell r="M106">
            <v>36767</v>
          </cell>
          <cell r="N106" t="str">
            <v>CAGLEW</v>
          </cell>
          <cell r="O106">
            <v>43662</v>
          </cell>
          <cell r="P106" t="str">
            <v>X</v>
          </cell>
        </row>
        <row r="107">
          <cell r="A107" t="str">
            <v>MEM-PRO-011-WSH-CWH-4380</v>
          </cell>
          <cell r="B107" t="str">
            <v>5</v>
          </cell>
          <cell r="C107" t="str">
            <v>861</v>
          </cell>
          <cell r="D107" t="str">
            <v>1021</v>
          </cell>
          <cell r="E107" t="str">
            <v>12-MTH I/E PM MP1C B-N #1 C-30 VIB SW</v>
          </cell>
          <cell r="F107" t="str">
            <v>MP1-#1 WASHING CENTRIFUGE</v>
          </cell>
          <cell r="G107" t="str">
            <v>PM20</v>
          </cell>
          <cell r="H107" t="str">
            <v>I/E</v>
          </cell>
          <cell r="I107" t="str">
            <v>10020851</v>
          </cell>
          <cell r="J107" t="str">
            <v>7129193</v>
          </cell>
          <cell r="K107" t="str">
            <v>239</v>
          </cell>
          <cell r="L107" t="str">
            <v>HUBENYCR</v>
          </cell>
          <cell r="M107">
            <v>36767</v>
          </cell>
          <cell r="N107" t="str">
            <v>CAGLEW</v>
          </cell>
          <cell r="O107">
            <v>43746</v>
          </cell>
          <cell r="P107" t="str">
            <v>X</v>
          </cell>
        </row>
        <row r="108">
          <cell r="A108" t="str">
            <v>MEM-PRO-013-PKG-PAK-1180</v>
          </cell>
          <cell r="B108" t="str">
            <v>4</v>
          </cell>
          <cell r="C108" t="str">
            <v>841</v>
          </cell>
          <cell r="D108" t="str">
            <v>1011</v>
          </cell>
          <cell r="E108" t="str">
            <v>12-MTH I/E MP3D MC EMPY CV E PULL SW</v>
          </cell>
          <cell r="F108" t="str">
            <v>MP3B-PALLETIZER</v>
          </cell>
          <cell r="G108" t="str">
            <v>PM20</v>
          </cell>
          <cell r="H108" t="str">
            <v>AP</v>
          </cell>
          <cell r="I108" t="str">
            <v>10064959</v>
          </cell>
          <cell r="J108" t="str">
            <v>7148639</v>
          </cell>
          <cell r="K108" t="str">
            <v>231</v>
          </cell>
          <cell r="L108" t="str">
            <v>HUBENYCR</v>
          </cell>
          <cell r="M108">
            <v>36767</v>
          </cell>
          <cell r="N108" t="str">
            <v>PIGNOCJ</v>
          </cell>
          <cell r="O108">
            <v>43885</v>
          </cell>
          <cell r="P108" t="str">
            <v>X</v>
          </cell>
        </row>
        <row r="109">
          <cell r="A109" t="str">
            <v>MEM-PRO-013-PKG-PAK-1180</v>
          </cell>
          <cell r="B109" t="str">
            <v>3</v>
          </cell>
          <cell r="C109" t="str">
            <v>1008</v>
          </cell>
          <cell r="D109" t="str">
            <v>1168</v>
          </cell>
          <cell r="E109" t="str">
            <v>6-MTH I/E MP3D AB EMPY CV E PULL SW</v>
          </cell>
          <cell r="F109" t="str">
            <v>MP3B-PALLETIZER</v>
          </cell>
          <cell r="G109" t="str">
            <v>PM20</v>
          </cell>
          <cell r="H109" t="str">
            <v>MECH</v>
          </cell>
          <cell r="I109" t="str">
            <v>10064960</v>
          </cell>
          <cell r="J109" t="str">
            <v>7124686</v>
          </cell>
          <cell r="K109" t="str">
            <v>239</v>
          </cell>
          <cell r="L109" t="str">
            <v>HUBENYCR</v>
          </cell>
          <cell r="M109">
            <v>36767</v>
          </cell>
          <cell r="N109" t="str">
            <v>CHAUDHS</v>
          </cell>
          <cell r="O109">
            <v>43368</v>
          </cell>
          <cell r="P109" t="str">
            <v>X</v>
          </cell>
        </row>
        <row r="110">
          <cell r="A110" t="str">
            <v>MEM-PRO-013-WSH-CWH-0085</v>
          </cell>
          <cell r="B110" t="str">
            <v>5</v>
          </cell>
          <cell r="C110" t="str">
            <v>850</v>
          </cell>
          <cell r="D110" t="str">
            <v>1020</v>
          </cell>
          <cell r="E110" t="str">
            <v>12-MTH I/E PM MP3C MET #1 C-30 VIB SW</v>
          </cell>
          <cell r="F110" t="str">
            <v>MP3B-#1 WASHING CENTRIFUGE</v>
          </cell>
          <cell r="G110" t="str">
            <v>PM20</v>
          </cell>
          <cell r="H110" t="str">
            <v>I/E</v>
          </cell>
          <cell r="I110" t="str">
            <v>10020810</v>
          </cell>
          <cell r="J110" t="str">
            <v>7129192</v>
          </cell>
          <cell r="K110" t="str">
            <v>239</v>
          </cell>
          <cell r="L110" t="str">
            <v>HUBENYCR</v>
          </cell>
          <cell r="M110">
            <v>36767</v>
          </cell>
          <cell r="N110" t="str">
            <v>CAGLEW</v>
          </cell>
          <cell r="O110">
            <v>43663</v>
          </cell>
          <cell r="P110" t="str">
            <v>X</v>
          </cell>
        </row>
        <row r="111">
          <cell r="A111" t="str">
            <v>MEM-PRO-013-WSH-CWH-0086</v>
          </cell>
          <cell r="B111" t="str">
            <v>5</v>
          </cell>
          <cell r="C111" t="str">
            <v>849</v>
          </cell>
          <cell r="D111" t="str">
            <v>1019</v>
          </cell>
          <cell r="E111" t="str">
            <v>12-MTH I/E PM MP3C MET #3 C-30 VIB SW</v>
          </cell>
          <cell r="F111" t="str">
            <v>MP3B-#2 WASHING CENTRIFUGE</v>
          </cell>
          <cell r="G111" t="str">
            <v>PM20</v>
          </cell>
          <cell r="H111" t="str">
            <v>I/E</v>
          </cell>
          <cell r="I111" t="str">
            <v>10020809</v>
          </cell>
          <cell r="J111" t="str">
            <v>7129191</v>
          </cell>
          <cell r="K111" t="str">
            <v>239</v>
          </cell>
          <cell r="L111" t="str">
            <v>HUBENYCR</v>
          </cell>
          <cell r="M111">
            <v>36767</v>
          </cell>
          <cell r="N111" t="str">
            <v>CAGLEW</v>
          </cell>
          <cell r="O111">
            <v>43663</v>
          </cell>
          <cell r="P111" t="str">
            <v>X</v>
          </cell>
        </row>
        <row r="112">
          <cell r="A112" t="str">
            <v>MEM-PRO-013-WSH-CWH-0278</v>
          </cell>
          <cell r="B112" t="str">
            <v>5</v>
          </cell>
          <cell r="C112" t="str">
            <v>848</v>
          </cell>
          <cell r="D112" t="str">
            <v>1018</v>
          </cell>
          <cell r="E112" t="str">
            <v>12-MTH I/E PM MP3C MET #4 C-30 VIB SW</v>
          </cell>
          <cell r="F112" t="str">
            <v>MP3B-#4 WASHING CENTRIFUGE</v>
          </cell>
          <cell r="G112" t="str">
            <v>PM20</v>
          </cell>
          <cell r="H112" t="str">
            <v>I/E</v>
          </cell>
          <cell r="I112" t="str">
            <v>10020825</v>
          </cell>
          <cell r="J112" t="str">
            <v>7129190</v>
          </cell>
          <cell r="K112" t="str">
            <v>239</v>
          </cell>
          <cell r="L112" t="str">
            <v>HUBENYCR</v>
          </cell>
          <cell r="M112">
            <v>36767</v>
          </cell>
          <cell r="N112" t="str">
            <v>CAGLEW</v>
          </cell>
          <cell r="O112">
            <v>43663</v>
          </cell>
          <cell r="P112" t="str">
            <v>X</v>
          </cell>
        </row>
        <row r="113">
          <cell r="A113" t="str">
            <v>MEM-PRO-014-FED-BRN-3850</v>
          </cell>
          <cell r="B113" t="str">
            <v>5</v>
          </cell>
          <cell r="C113" t="str">
            <v>941</v>
          </cell>
          <cell r="D113" t="str">
            <v>1101</v>
          </cell>
          <cell r="E113" t="str">
            <v>12-MTH I/E PM MSPFD YOK BD1 DT 2 H-TEMP</v>
          </cell>
          <cell r="F113" t="str">
            <v>MSP - FD BED #1 BURNER</v>
          </cell>
          <cell r="G113" t="str">
            <v>PM20</v>
          </cell>
          <cell r="H113" t="str">
            <v>FAC1</v>
          </cell>
          <cell r="I113" t="str">
            <v>10065956</v>
          </cell>
          <cell r="J113" t="str">
            <v>7129206</v>
          </cell>
          <cell r="K113" t="str">
            <v>231</v>
          </cell>
          <cell r="L113" t="str">
            <v>HUBENYCR</v>
          </cell>
          <cell r="M113">
            <v>36767</v>
          </cell>
          <cell r="N113" t="str">
            <v>CAGLEW</v>
          </cell>
          <cell r="O113">
            <v>43663</v>
          </cell>
          <cell r="P113" t="str">
            <v>X</v>
          </cell>
        </row>
        <row r="114">
          <cell r="A114" t="str">
            <v>MEM-PRO-014-FED-BRN-3850</v>
          </cell>
          <cell r="B114" t="str">
            <v>5</v>
          </cell>
          <cell r="C114" t="str">
            <v>942</v>
          </cell>
          <cell r="D114" t="str">
            <v>1102</v>
          </cell>
          <cell r="E114" t="str">
            <v>12-MTH I/E PM MSPFD YOK BD1 DT 4 H-TEMP</v>
          </cell>
          <cell r="F114" t="str">
            <v>MSP - FD BED #1 BURNER</v>
          </cell>
          <cell r="G114" t="str">
            <v>PM20</v>
          </cell>
          <cell r="H114" t="str">
            <v>FAC1</v>
          </cell>
          <cell r="I114" t="str">
            <v>10065957</v>
          </cell>
          <cell r="J114" t="str">
            <v>7129207</v>
          </cell>
          <cell r="K114" t="str">
            <v>231</v>
          </cell>
          <cell r="L114" t="str">
            <v>HUBENYCR</v>
          </cell>
          <cell r="M114">
            <v>36767</v>
          </cell>
          <cell r="N114" t="str">
            <v>CAGLEW</v>
          </cell>
          <cell r="O114">
            <v>43663</v>
          </cell>
          <cell r="P114" t="str">
            <v>X</v>
          </cell>
        </row>
        <row r="115">
          <cell r="A115" t="str">
            <v>MEM-PRO-014-FED-BRN-3850</v>
          </cell>
          <cell r="B115" t="str">
            <v>5</v>
          </cell>
          <cell r="C115" t="str">
            <v>944</v>
          </cell>
          <cell r="D115" t="str">
            <v>1104</v>
          </cell>
          <cell r="E115" t="str">
            <v>12-MTH I/E PM MSPFD YOK BD1 DT 6 H-TEMP</v>
          </cell>
          <cell r="F115" t="str">
            <v>MSP - FD BED #1 BURNER</v>
          </cell>
          <cell r="G115" t="str">
            <v>PM20</v>
          </cell>
          <cell r="H115" t="str">
            <v>FAC1</v>
          </cell>
          <cell r="I115" t="str">
            <v>10065959</v>
          </cell>
          <cell r="J115" t="str">
            <v>7129209</v>
          </cell>
          <cell r="K115" t="str">
            <v>231</v>
          </cell>
          <cell r="L115" t="str">
            <v>HUBENYCR</v>
          </cell>
          <cell r="M115">
            <v>36767</v>
          </cell>
          <cell r="N115" t="str">
            <v>CAGLEW</v>
          </cell>
          <cell r="O115">
            <v>43663</v>
          </cell>
          <cell r="P115" t="str">
            <v>X</v>
          </cell>
        </row>
        <row r="116">
          <cell r="A116" t="str">
            <v>MEM-PRO-014-FED-BRN-3850</v>
          </cell>
          <cell r="B116" t="str">
            <v>5</v>
          </cell>
          <cell r="C116" t="str">
            <v>945</v>
          </cell>
          <cell r="D116" t="str">
            <v>1105</v>
          </cell>
          <cell r="E116" t="str">
            <v>12-MTH I/E PM MSPFD AI BD 1 BRN 1 H-TEMP</v>
          </cell>
          <cell r="F116" t="str">
            <v>MSP - FD BED #1 BURNER</v>
          </cell>
          <cell r="G116" t="str">
            <v>PM20</v>
          </cell>
          <cell r="H116" t="str">
            <v>FAC1</v>
          </cell>
          <cell r="I116" t="str">
            <v>10065955</v>
          </cell>
          <cell r="J116" t="str">
            <v>7129210</v>
          </cell>
          <cell r="K116" t="str">
            <v>228</v>
          </cell>
          <cell r="L116" t="str">
            <v>HUBENYCR</v>
          </cell>
          <cell r="M116">
            <v>36767</v>
          </cell>
          <cell r="N116" t="str">
            <v>HOLLOWS</v>
          </cell>
          <cell r="O116">
            <v>43669</v>
          </cell>
          <cell r="P116" t="str">
            <v>X</v>
          </cell>
        </row>
        <row r="117">
          <cell r="A117" t="str">
            <v>MEM-PRO-014-FED-BRN-3850</v>
          </cell>
          <cell r="B117" t="str">
            <v>5</v>
          </cell>
          <cell r="C117" t="str">
            <v>957</v>
          </cell>
          <cell r="D117" t="str">
            <v>1117</v>
          </cell>
          <cell r="E117" t="str">
            <v>PSMC 12M I/E MSPFD LFE #1BURN INLET TSH</v>
          </cell>
          <cell r="F117" t="str">
            <v>MSP - FD BED #1 BURNER</v>
          </cell>
          <cell r="G117" t="str">
            <v>PM20</v>
          </cell>
          <cell r="H117" t="str">
            <v>FAC1</v>
          </cell>
          <cell r="I117" t="str">
            <v>10065955</v>
          </cell>
          <cell r="J117" t="str">
            <v>7129217</v>
          </cell>
          <cell r="K117" t="str">
            <v>231</v>
          </cell>
          <cell r="L117" t="str">
            <v>HUBENYCR</v>
          </cell>
          <cell r="M117">
            <v>36767</v>
          </cell>
          <cell r="N117" t="str">
            <v>CAGLEW</v>
          </cell>
          <cell r="O117">
            <v>43738</v>
          </cell>
          <cell r="P117" t="str">
            <v>X</v>
          </cell>
        </row>
        <row r="118">
          <cell r="A118" t="str">
            <v>MEM-PRO-014-FED-BRN-3850</v>
          </cell>
          <cell r="B118" t="str">
            <v>5</v>
          </cell>
          <cell r="C118" t="str">
            <v>947</v>
          </cell>
          <cell r="D118" t="str">
            <v>1107</v>
          </cell>
          <cell r="E118" t="str">
            <v>12-MTH I/E PM MSPFD AI BD 5 BRN 1 H-TEMP</v>
          </cell>
          <cell r="F118" t="str">
            <v>MSP - FD BED #1 BURNER</v>
          </cell>
          <cell r="G118" t="str">
            <v>PM20</v>
          </cell>
          <cell r="H118" t="str">
            <v>FAC1</v>
          </cell>
          <cell r="I118" t="str">
            <v>10065955</v>
          </cell>
          <cell r="J118" t="str">
            <v>7129212</v>
          </cell>
          <cell r="K118" t="str">
            <v>228</v>
          </cell>
          <cell r="L118" t="str">
            <v>HUBENYCR</v>
          </cell>
          <cell r="M118">
            <v>36767</v>
          </cell>
          <cell r="N118" t="str">
            <v>HOLLOWS</v>
          </cell>
          <cell r="O118">
            <v>43669</v>
          </cell>
          <cell r="P118" t="str">
            <v>X</v>
          </cell>
        </row>
        <row r="119">
          <cell r="A119" t="str">
            <v>MEM-PRO-014-FED-BRN-3850</v>
          </cell>
          <cell r="B119" t="str">
            <v>5</v>
          </cell>
          <cell r="C119" t="str">
            <v>943</v>
          </cell>
          <cell r="D119" t="str">
            <v>1103</v>
          </cell>
          <cell r="E119" t="str">
            <v>12-MTH I/E PM MSPFD YOK BD1 DT 8 H-TEMP</v>
          </cell>
          <cell r="F119" t="str">
            <v>MSP - FD BED #1 BURNER</v>
          </cell>
          <cell r="G119" t="str">
            <v>PM20</v>
          </cell>
          <cell r="H119" t="str">
            <v>FAC1</v>
          </cell>
          <cell r="I119" t="str">
            <v>10065958</v>
          </cell>
          <cell r="J119" t="str">
            <v>7129208</v>
          </cell>
          <cell r="K119" t="str">
            <v>231</v>
          </cell>
          <cell r="L119" t="str">
            <v>HUBENYCR</v>
          </cell>
          <cell r="M119">
            <v>36767</v>
          </cell>
          <cell r="N119" t="str">
            <v>CAGLEW</v>
          </cell>
          <cell r="O119">
            <v>43663</v>
          </cell>
          <cell r="P119" t="str">
            <v>X</v>
          </cell>
        </row>
        <row r="120">
          <cell r="A120" t="str">
            <v>MEM-PRO-014-FED-BRN-3850</v>
          </cell>
          <cell r="B120" t="str">
            <v>3</v>
          </cell>
          <cell r="C120" t="str">
            <v>971</v>
          </cell>
          <cell r="D120" t="str">
            <v>1131</v>
          </cell>
          <cell r="E120" t="str">
            <v>12-MTH I/E PM MSPFD ANT #1 BURN GAS L-PS</v>
          </cell>
          <cell r="F120" t="str">
            <v>MSP - FD BED #1 BURNER</v>
          </cell>
          <cell r="G120" t="str">
            <v>PM20</v>
          </cell>
          <cell r="H120" t="str">
            <v>MECH</v>
          </cell>
          <cell r="I120" t="str">
            <v/>
          </cell>
          <cell r="J120" t="str">
            <v>5796461</v>
          </cell>
          <cell r="K120" t="str">
            <v>001</v>
          </cell>
          <cell r="L120" t="str">
            <v>HUBENYCR</v>
          </cell>
          <cell r="M120">
            <v>36767</v>
          </cell>
          <cell r="N120" t="str">
            <v>CHAUDHS</v>
          </cell>
          <cell r="O120">
            <v>43365</v>
          </cell>
          <cell r="P120" t="str">
            <v>X</v>
          </cell>
        </row>
        <row r="121">
          <cell r="A121" t="str">
            <v>MEM-PRO-014-FED-BRN-3850</v>
          </cell>
          <cell r="B121" t="str">
            <v>3</v>
          </cell>
          <cell r="C121" t="str">
            <v>967</v>
          </cell>
          <cell r="D121" t="str">
            <v>1127</v>
          </cell>
          <cell r="E121" t="str">
            <v>12-MTH I/E PM MSPFD ANT #1 BURN GAS H-PS</v>
          </cell>
          <cell r="F121" t="str">
            <v>MSP - FD BED #1 BURNER</v>
          </cell>
          <cell r="G121" t="str">
            <v>PM20</v>
          </cell>
          <cell r="H121" t="str">
            <v>MECH</v>
          </cell>
          <cell r="I121" t="str">
            <v/>
          </cell>
          <cell r="J121" t="str">
            <v>5796460</v>
          </cell>
          <cell r="K121" t="str">
            <v>001</v>
          </cell>
          <cell r="L121" t="str">
            <v>HUBENYCR</v>
          </cell>
          <cell r="M121">
            <v>36767</v>
          </cell>
          <cell r="N121" t="str">
            <v>CHAUDHS</v>
          </cell>
          <cell r="O121">
            <v>43365</v>
          </cell>
          <cell r="P121" t="str">
            <v>X</v>
          </cell>
        </row>
        <row r="122">
          <cell r="A122" t="str">
            <v>MEM-PRO-014-FED-BRN-3853</v>
          </cell>
          <cell r="B122" t="str">
            <v>5</v>
          </cell>
          <cell r="C122" t="str">
            <v>985</v>
          </cell>
          <cell r="D122" t="str">
            <v>1145</v>
          </cell>
          <cell r="E122" t="str">
            <v>12-MTH I/E PM MSPFD DWY #2 BURN C F L-PS</v>
          </cell>
          <cell r="F122" t="str">
            <v>MSP - FD BED #2 BURNER</v>
          </cell>
          <cell r="G122" t="str">
            <v>PM20</v>
          </cell>
          <cell r="H122" t="str">
            <v>I/E</v>
          </cell>
          <cell r="I122" t="str">
            <v>10063706</v>
          </cell>
          <cell r="J122" t="str">
            <v>7129241</v>
          </cell>
          <cell r="K122" t="str">
            <v>228</v>
          </cell>
          <cell r="L122" t="str">
            <v>HUBENYCR</v>
          </cell>
          <cell r="M122">
            <v>36767</v>
          </cell>
          <cell r="N122" t="str">
            <v>CAGLEW</v>
          </cell>
          <cell r="O122">
            <v>43663</v>
          </cell>
          <cell r="P122" t="str">
            <v>X</v>
          </cell>
        </row>
        <row r="123">
          <cell r="A123" t="str">
            <v>MEM-PRO-014-FED-BRN-3853</v>
          </cell>
          <cell r="B123" t="str">
            <v>5</v>
          </cell>
          <cell r="C123" t="str">
            <v>968</v>
          </cell>
          <cell r="D123" t="str">
            <v>1128</v>
          </cell>
          <cell r="E123" t="str">
            <v>12-MTH I/E PM MSPFD ANT #2 BURN GAS H-PS</v>
          </cell>
          <cell r="F123" t="str">
            <v>MSP - FD BED #2 BURNER</v>
          </cell>
          <cell r="G123" t="str">
            <v>PM20</v>
          </cell>
          <cell r="H123" t="str">
            <v>MECH</v>
          </cell>
          <cell r="I123" t="str">
            <v>10065960</v>
          </cell>
          <cell r="J123" t="str">
            <v>5787766</v>
          </cell>
          <cell r="K123" t="str">
            <v>001</v>
          </cell>
          <cell r="L123" t="str">
            <v>HUBENYCR</v>
          </cell>
          <cell r="M123">
            <v>36767</v>
          </cell>
          <cell r="N123" t="str">
            <v>CHAUDHS</v>
          </cell>
          <cell r="O123">
            <v>43365</v>
          </cell>
          <cell r="P123" t="str">
            <v>X</v>
          </cell>
        </row>
        <row r="124">
          <cell r="A124" t="str">
            <v>MEM-PRO-014-FED-BRN-3853</v>
          </cell>
          <cell r="B124" t="str">
            <v>5</v>
          </cell>
          <cell r="C124" t="str">
            <v>946</v>
          </cell>
          <cell r="D124" t="str">
            <v>1106</v>
          </cell>
          <cell r="E124" t="str">
            <v>12-MTH I/E PM MSPFD AI BD 3 BRN 1 H-TEMP</v>
          </cell>
          <cell r="F124" t="str">
            <v>MSP - FD BED #2 BURNER</v>
          </cell>
          <cell r="G124" t="str">
            <v>PM20</v>
          </cell>
          <cell r="H124" t="str">
            <v>FAC1</v>
          </cell>
          <cell r="I124" t="str">
            <v>10020523</v>
          </cell>
          <cell r="J124" t="str">
            <v>7129211</v>
          </cell>
          <cell r="K124" t="str">
            <v>228</v>
          </cell>
          <cell r="L124" t="str">
            <v>HUBENYCR</v>
          </cell>
          <cell r="M124">
            <v>36767</v>
          </cell>
          <cell r="N124" t="str">
            <v>HOLLOWS</v>
          </cell>
          <cell r="O124">
            <v>43669</v>
          </cell>
          <cell r="P124" t="str">
            <v>X</v>
          </cell>
        </row>
        <row r="125">
          <cell r="A125" t="str">
            <v>MEM-PRO-014-FED-BRN-3853</v>
          </cell>
          <cell r="B125" t="str">
            <v>5</v>
          </cell>
          <cell r="C125" t="str">
            <v>948</v>
          </cell>
          <cell r="D125" t="str">
            <v>1108</v>
          </cell>
          <cell r="E125" t="str">
            <v>12-MTH I/E PM MSPFD AI BD 1 BRN 2 H-TEMP</v>
          </cell>
          <cell r="F125" t="str">
            <v>MSP - FD BED #2 BURNER</v>
          </cell>
          <cell r="G125" t="str">
            <v>PM20</v>
          </cell>
          <cell r="H125" t="str">
            <v>FAC1</v>
          </cell>
          <cell r="I125" t="str">
            <v>10020523</v>
          </cell>
          <cell r="J125" t="str">
            <v>7129314</v>
          </cell>
          <cell r="K125" t="str">
            <v>228</v>
          </cell>
          <cell r="L125" t="str">
            <v>HUBENYCR</v>
          </cell>
          <cell r="M125">
            <v>36767</v>
          </cell>
          <cell r="N125" t="str">
            <v>HOLLOWS</v>
          </cell>
          <cell r="O125">
            <v>43669</v>
          </cell>
          <cell r="P125" t="str">
            <v>X</v>
          </cell>
        </row>
        <row r="126">
          <cell r="A126" t="str">
            <v>MEM-PRO-014-FED-BRN-3853</v>
          </cell>
          <cell r="B126" t="str">
            <v>5</v>
          </cell>
          <cell r="C126" t="str">
            <v>949</v>
          </cell>
          <cell r="D126" t="str">
            <v>1109</v>
          </cell>
          <cell r="E126" t="str">
            <v>12-MTH I/E PM MSPFD AI BD 2 BRN 2 H-TEMP</v>
          </cell>
          <cell r="F126" t="str">
            <v>MSP - FD BED #2 BURNER</v>
          </cell>
          <cell r="G126" t="str">
            <v>PM20</v>
          </cell>
          <cell r="H126" t="str">
            <v>FAC1</v>
          </cell>
          <cell r="I126" t="str">
            <v>10020523</v>
          </cell>
          <cell r="J126" t="str">
            <v>7129240</v>
          </cell>
          <cell r="K126" t="str">
            <v>228</v>
          </cell>
          <cell r="L126" t="str">
            <v>HUBENYCR</v>
          </cell>
          <cell r="M126">
            <v>36767</v>
          </cell>
          <cell r="N126" t="str">
            <v>HOLLOWS</v>
          </cell>
          <cell r="O126">
            <v>43669</v>
          </cell>
          <cell r="P126" t="str">
            <v>X</v>
          </cell>
        </row>
        <row r="127">
          <cell r="A127" t="str">
            <v>MEM-PRO-014-FED-BRN-3853</v>
          </cell>
          <cell r="B127" t="str">
            <v>5</v>
          </cell>
          <cell r="C127" t="str">
            <v>956</v>
          </cell>
          <cell r="D127" t="str">
            <v>1116</v>
          </cell>
          <cell r="E127" t="str">
            <v>12-MTH I/E PM MSPFD LFE #2BURN INLT H-PS</v>
          </cell>
          <cell r="F127" t="str">
            <v>MSP - FD BED #2 BURNER</v>
          </cell>
          <cell r="G127" t="str">
            <v>PM20</v>
          </cell>
          <cell r="H127" t="str">
            <v>FAC1</v>
          </cell>
          <cell r="I127" t="str">
            <v>10076137</v>
          </cell>
          <cell r="J127" t="str">
            <v>7129251</v>
          </cell>
          <cell r="K127" t="str">
            <v>231</v>
          </cell>
          <cell r="L127" t="str">
            <v>HUBENYCR</v>
          </cell>
          <cell r="M127">
            <v>36767</v>
          </cell>
          <cell r="N127" t="str">
            <v>CAGLEW</v>
          </cell>
          <cell r="O127">
            <v>43663</v>
          </cell>
          <cell r="P127" t="str">
            <v>X</v>
          </cell>
        </row>
        <row r="128">
          <cell r="A128" t="str">
            <v>MEM-PRO-014-FED-BRN-3853</v>
          </cell>
          <cell r="B128" t="str">
            <v>3</v>
          </cell>
          <cell r="C128" t="str">
            <v>980</v>
          </cell>
          <cell r="D128" t="str">
            <v>1140</v>
          </cell>
          <cell r="E128" t="str">
            <v>12-MTH I/E PM MSPFD DWY #2 BURN PROC DP</v>
          </cell>
          <cell r="F128" t="str">
            <v>MSP - FD BED #2 BURNER</v>
          </cell>
          <cell r="G128" t="str">
            <v>PM20</v>
          </cell>
          <cell r="H128" t="str">
            <v>MECH</v>
          </cell>
          <cell r="I128" t="str">
            <v/>
          </cell>
          <cell r="J128" t="str">
            <v>5808806</v>
          </cell>
          <cell r="K128" t="str">
            <v>212</v>
          </cell>
          <cell r="L128" t="str">
            <v>HUBENYCR</v>
          </cell>
          <cell r="M128">
            <v>36767</v>
          </cell>
          <cell r="N128" t="str">
            <v>CHAUDHS</v>
          </cell>
          <cell r="O128">
            <v>43365</v>
          </cell>
          <cell r="P128" t="str">
            <v>X</v>
          </cell>
        </row>
        <row r="129">
          <cell r="A129" t="str">
            <v>MEM-PRO-014-FED-FED-3835</v>
          </cell>
          <cell r="B129" t="str">
            <v>3</v>
          </cell>
          <cell r="C129" t="str">
            <v>959</v>
          </cell>
          <cell r="D129" t="str">
            <v>1119</v>
          </cell>
          <cell r="E129" t="str">
            <v>12-MTH I/E PM MSPFD LFE COLL INLET HTEMP</v>
          </cell>
          <cell r="F129" t="str">
            <v>MSP-FEED DRYER DRY FEED RECEIVER</v>
          </cell>
          <cell r="G129" t="str">
            <v>PM20</v>
          </cell>
          <cell r="H129" t="str">
            <v>MECH</v>
          </cell>
          <cell r="I129" t="str">
            <v/>
          </cell>
          <cell r="J129" t="str">
            <v>7124685</v>
          </cell>
          <cell r="K129" t="str">
            <v>231</v>
          </cell>
          <cell r="L129" t="str">
            <v>HUBENYCR</v>
          </cell>
          <cell r="M129">
            <v>36767</v>
          </cell>
          <cell r="N129" t="str">
            <v>CHAUDHS</v>
          </cell>
          <cell r="O129">
            <v>43368</v>
          </cell>
          <cell r="P129" t="str">
            <v>X</v>
          </cell>
        </row>
        <row r="130">
          <cell r="A130" t="str">
            <v>MEM-PRO-014-FED-FED-3835</v>
          </cell>
          <cell r="B130" t="str">
            <v>3</v>
          </cell>
          <cell r="C130" t="str">
            <v>937</v>
          </cell>
          <cell r="D130" t="str">
            <v>1097</v>
          </cell>
          <cell r="E130" t="str">
            <v>12-MTH I/E PM MSPFD YOK COLL OUT H-TEMP</v>
          </cell>
          <cell r="F130" t="str">
            <v>MSP-FEED DRYER DRY FEED RECEIVER</v>
          </cell>
          <cell r="G130" t="str">
            <v>PM20</v>
          </cell>
          <cell r="H130" t="str">
            <v>MECH</v>
          </cell>
          <cell r="I130" t="str">
            <v/>
          </cell>
          <cell r="J130" t="str">
            <v>7182243</v>
          </cell>
          <cell r="K130" t="str">
            <v>231</v>
          </cell>
          <cell r="L130" t="str">
            <v>HUBENYCR</v>
          </cell>
          <cell r="M130">
            <v>36767</v>
          </cell>
          <cell r="N130" t="str">
            <v>CHAUDHS</v>
          </cell>
          <cell r="O130">
            <v>43368</v>
          </cell>
          <cell r="P130" t="str">
            <v>X</v>
          </cell>
        </row>
        <row r="131">
          <cell r="A131" t="str">
            <v>MEM-PRO-014-FED-FED-3843</v>
          </cell>
          <cell r="B131" t="str">
            <v>5</v>
          </cell>
          <cell r="C131" t="str">
            <v>836</v>
          </cell>
          <cell r="D131" t="str">
            <v>1006</v>
          </cell>
          <cell r="E131" t="str">
            <v>12-MTH I/E MSPFD ANT #1 BURN P F L-PS</v>
          </cell>
          <cell r="F131" t="str">
            <v>MSP-BURNER #1 PROCESS FAN</v>
          </cell>
          <cell r="G131" t="str">
            <v>PM20</v>
          </cell>
          <cell r="H131" t="str">
            <v>FAC1</v>
          </cell>
          <cell r="I131" t="str">
            <v>10065953</v>
          </cell>
          <cell r="J131" t="str">
            <v>7129189</v>
          </cell>
          <cell r="K131" t="str">
            <v>231</v>
          </cell>
          <cell r="L131" t="str">
            <v>HUBENYCR</v>
          </cell>
          <cell r="M131">
            <v>36767</v>
          </cell>
          <cell r="N131" t="str">
            <v>CAGLEW</v>
          </cell>
          <cell r="O131">
            <v>43662</v>
          </cell>
          <cell r="P131" t="str">
            <v>X</v>
          </cell>
        </row>
        <row r="132">
          <cell r="A132" t="str">
            <v>MEM-PRO-014-FED-FED-3847</v>
          </cell>
          <cell r="B132" t="str">
            <v>5</v>
          </cell>
          <cell r="C132" t="str">
            <v>835</v>
          </cell>
          <cell r="D132" t="str">
            <v>1005</v>
          </cell>
          <cell r="E132" t="str">
            <v>12-MTH I/E MSPFD ANT #2 BURN P F L-PS</v>
          </cell>
          <cell r="F132" t="str">
            <v>MSP-BURNER #2 PROCESS FAN</v>
          </cell>
          <cell r="G132" t="str">
            <v>PM20</v>
          </cell>
          <cell r="H132" t="str">
            <v>MECH</v>
          </cell>
          <cell r="I132" t="str">
            <v>10065954</v>
          </cell>
          <cell r="J132" t="str">
            <v>7129252</v>
          </cell>
          <cell r="K132" t="str">
            <v>231</v>
          </cell>
          <cell r="L132" t="str">
            <v>HUBENYCR</v>
          </cell>
          <cell r="M132">
            <v>36767</v>
          </cell>
          <cell r="N132" t="str">
            <v>CHAUDHS</v>
          </cell>
          <cell r="O132">
            <v>43368</v>
          </cell>
          <cell r="P132" t="str">
            <v>X</v>
          </cell>
        </row>
        <row r="133">
          <cell r="A133" t="str">
            <v>MEM-PRO-014-FED-FED-3864</v>
          </cell>
          <cell r="B133" t="str">
            <v>5</v>
          </cell>
          <cell r="C133" t="str">
            <v>936</v>
          </cell>
          <cell r="D133" t="str">
            <v>1096</v>
          </cell>
          <cell r="E133" t="str">
            <v>12-MTH I/E PM MSPFD YOK OUT FILT HI-TEMP</v>
          </cell>
          <cell r="F133" t="str">
            <v>MSP-FEED DRYER BAGHOUSE</v>
          </cell>
          <cell r="G133" t="str">
            <v>PM20</v>
          </cell>
          <cell r="H133" t="str">
            <v>FAC1</v>
          </cell>
          <cell r="I133" t="str">
            <v>10065963</v>
          </cell>
          <cell r="J133" t="str">
            <v>7129205</v>
          </cell>
          <cell r="K133" t="str">
            <v>231</v>
          </cell>
          <cell r="L133" t="str">
            <v>HUBENYCR</v>
          </cell>
          <cell r="M133">
            <v>36767</v>
          </cell>
          <cell r="N133" t="str">
            <v>CAGLEW</v>
          </cell>
          <cell r="O133">
            <v>43663</v>
          </cell>
          <cell r="P133" t="str">
            <v>X</v>
          </cell>
        </row>
        <row r="134">
          <cell r="A134" t="str">
            <v>MEM-PRO-014-FED-FED-3864</v>
          </cell>
          <cell r="B134" t="str">
            <v>5</v>
          </cell>
          <cell r="C134" t="str">
            <v>958</v>
          </cell>
          <cell r="D134" t="str">
            <v>1118</v>
          </cell>
          <cell r="E134" t="str">
            <v>12-MTH I/E PM MSPFD LFE INLT FILTR HTEMP</v>
          </cell>
          <cell r="F134" t="str">
            <v>MSP-FEED DRYER BAGHOUSE</v>
          </cell>
          <cell r="G134" t="str">
            <v>PM20</v>
          </cell>
          <cell r="H134" t="str">
            <v>FAC1</v>
          </cell>
          <cell r="I134" t="str">
            <v>10065962</v>
          </cell>
          <cell r="J134" t="str">
            <v>7129219</v>
          </cell>
          <cell r="K134" t="str">
            <v>231</v>
          </cell>
          <cell r="L134" t="str">
            <v>HUBENYCR</v>
          </cell>
          <cell r="M134">
            <v>36767</v>
          </cell>
          <cell r="N134" t="str">
            <v>CAGLEW</v>
          </cell>
          <cell r="O134">
            <v>43663</v>
          </cell>
          <cell r="P134" t="str">
            <v>X</v>
          </cell>
        </row>
        <row r="135">
          <cell r="A135" t="str">
            <v>MEM-PRO-014-GRD-MFG-3016</v>
          </cell>
          <cell r="B135" t="str">
            <v>5</v>
          </cell>
          <cell r="C135" t="str">
            <v>873</v>
          </cell>
          <cell r="D135" t="str">
            <v>1033</v>
          </cell>
          <cell r="E135" t="str">
            <v>12-MTH I/E PM MSPG MET N GRINDER VIB S</v>
          </cell>
          <cell r="F135" t="str">
            <v>MSP-N FLAKE GRINDING MILL</v>
          </cell>
          <cell r="G135" t="str">
            <v>PM20</v>
          </cell>
          <cell r="H135" t="str">
            <v>I/E</v>
          </cell>
          <cell r="I135" t="str">
            <v>10066023</v>
          </cell>
          <cell r="J135" t="str">
            <v>7129198</v>
          </cell>
          <cell r="K135" t="str">
            <v>228</v>
          </cell>
          <cell r="L135" t="str">
            <v>HUBENYCR</v>
          </cell>
          <cell r="M135">
            <v>36767</v>
          </cell>
          <cell r="N135" t="str">
            <v>CAGLEW</v>
          </cell>
          <cell r="O135">
            <v>43663</v>
          </cell>
          <cell r="P135" t="str">
            <v>X</v>
          </cell>
        </row>
        <row r="136">
          <cell r="A136" t="str">
            <v>MEM-PRO-014-GRD-MFG-3019</v>
          </cell>
          <cell r="B136" t="str">
            <v>5</v>
          </cell>
          <cell r="C136" t="str">
            <v>952</v>
          </cell>
          <cell r="D136" t="str">
            <v>1112</v>
          </cell>
          <cell r="E136" t="str">
            <v>12-MTH I/E PM MSPG LFE S GD S BIN H-TEMP</v>
          </cell>
          <cell r="F136" t="str">
            <v>MSP-N. GRINDING MILL SURGE HOPPER</v>
          </cell>
          <cell r="G136" t="str">
            <v>PM20</v>
          </cell>
          <cell r="H136" t="str">
            <v>I/E</v>
          </cell>
          <cell r="I136" t="str">
            <v>10064640</v>
          </cell>
          <cell r="J136" t="str">
            <v>7129213</v>
          </cell>
          <cell r="K136" t="str">
            <v>231</v>
          </cell>
          <cell r="L136" t="str">
            <v>HUBENYCR</v>
          </cell>
          <cell r="M136">
            <v>36767</v>
          </cell>
          <cell r="N136" t="str">
            <v>CAGLEW</v>
          </cell>
          <cell r="O136">
            <v>43663</v>
          </cell>
          <cell r="P136" t="str">
            <v>X</v>
          </cell>
        </row>
        <row r="137">
          <cell r="A137" t="str">
            <v>MEM-PRO-014-GRD-MFG-3029</v>
          </cell>
          <cell r="B137" t="str">
            <v>5</v>
          </cell>
          <cell r="C137" t="str">
            <v>875</v>
          </cell>
          <cell r="D137" t="str">
            <v>1035</v>
          </cell>
          <cell r="E137" t="str">
            <v>12-MTH I/E PM MSPG MET S GRINDER VIB SW</v>
          </cell>
          <cell r="F137" t="str">
            <v>MSP-S. FLAKE GRINDING MILL</v>
          </cell>
          <cell r="G137" t="str">
            <v>PM20</v>
          </cell>
          <cell r="H137" t="str">
            <v>I/E</v>
          </cell>
          <cell r="I137" t="str">
            <v>10064642</v>
          </cell>
          <cell r="J137" t="str">
            <v>7129199</v>
          </cell>
          <cell r="K137" t="str">
            <v>228</v>
          </cell>
          <cell r="L137" t="str">
            <v>HUBENYCR</v>
          </cell>
          <cell r="M137">
            <v>36767</v>
          </cell>
          <cell r="N137" t="str">
            <v>CAGLEW</v>
          </cell>
          <cell r="O137">
            <v>43663</v>
          </cell>
          <cell r="P137" t="str">
            <v>X</v>
          </cell>
        </row>
        <row r="138">
          <cell r="A138" t="str">
            <v>MEM-PRO-014-GRD-MFG-3032</v>
          </cell>
          <cell r="B138" t="str">
            <v>5</v>
          </cell>
          <cell r="C138" t="str">
            <v>953</v>
          </cell>
          <cell r="D138" t="str">
            <v>1113</v>
          </cell>
          <cell r="E138" t="str">
            <v>12-MTH I/E PM MSPG LFE N GD S BIN H-TEMP</v>
          </cell>
          <cell r="F138" t="str">
            <v>MSP-S. GRINDING MILL SURGE HOPPER</v>
          </cell>
          <cell r="G138" t="str">
            <v>PM20</v>
          </cell>
          <cell r="H138" t="str">
            <v>FAC1</v>
          </cell>
          <cell r="I138" t="str">
            <v>10064644</v>
          </cell>
          <cell r="J138" t="str">
            <v>7129214</v>
          </cell>
          <cell r="K138" t="str">
            <v>231</v>
          </cell>
          <cell r="L138" t="str">
            <v>HUBENYCR</v>
          </cell>
          <cell r="M138">
            <v>36767</v>
          </cell>
          <cell r="N138" t="str">
            <v>CAGLEW</v>
          </cell>
          <cell r="O138">
            <v>43663</v>
          </cell>
          <cell r="P138" t="str">
            <v>X</v>
          </cell>
        </row>
        <row r="139">
          <cell r="A139" t="str">
            <v>MEM-PRO-014-GRD-MFG-3043</v>
          </cell>
          <cell r="B139" t="str">
            <v>5</v>
          </cell>
          <cell r="C139" t="str">
            <v>954</v>
          </cell>
          <cell r="D139" t="str">
            <v>1114</v>
          </cell>
          <cell r="E139" t="str">
            <v>12-MTH I/E PM MSPG LFE GD COLL H-TEMP</v>
          </cell>
          <cell r="F139" t="str">
            <v>MSP-N. DUST COLLECTOR ASP FAN #1</v>
          </cell>
          <cell r="G139" t="str">
            <v>PM20</v>
          </cell>
          <cell r="H139" t="str">
            <v>FAC1</v>
          </cell>
          <cell r="I139" t="str">
            <v>10073835</v>
          </cell>
          <cell r="J139" t="str">
            <v>7129215</v>
          </cell>
          <cell r="K139" t="str">
            <v>231</v>
          </cell>
          <cell r="L139" t="str">
            <v>HUBENYCR</v>
          </cell>
          <cell r="M139">
            <v>36767</v>
          </cell>
          <cell r="N139" t="str">
            <v>CAGLEW</v>
          </cell>
          <cell r="O139">
            <v>43663</v>
          </cell>
          <cell r="P139" t="str">
            <v>X</v>
          </cell>
        </row>
        <row r="140">
          <cell r="A140" t="str">
            <v>MEM-PRO-014-GRD-MFG-3048</v>
          </cell>
          <cell r="B140" t="str">
            <v>5</v>
          </cell>
          <cell r="C140" t="str">
            <v>955</v>
          </cell>
          <cell r="D140" t="str">
            <v>1115</v>
          </cell>
          <cell r="E140" t="str">
            <v>12-MTH I/E PM MSPG LFE S GD COLL H-TEMP</v>
          </cell>
          <cell r="F140" t="str">
            <v>MSP-S. DUST COLLECTOR ASP FAN #2</v>
          </cell>
          <cell r="G140" t="str">
            <v>PM20</v>
          </cell>
          <cell r="H140" t="str">
            <v>I/E</v>
          </cell>
          <cell r="I140" t="str">
            <v>10073839</v>
          </cell>
          <cell r="J140" t="str">
            <v>7129216</v>
          </cell>
          <cell r="K140" t="str">
            <v>231</v>
          </cell>
          <cell r="L140" t="str">
            <v>HUBENYCR</v>
          </cell>
          <cell r="M140">
            <v>36767</v>
          </cell>
          <cell r="N140" t="str">
            <v>CAGLEW</v>
          </cell>
          <cell r="O140">
            <v>43663</v>
          </cell>
          <cell r="P140" t="str">
            <v>X</v>
          </cell>
        </row>
        <row r="141">
          <cell r="A141" t="str">
            <v>MEM-PRO-014-SPR-BRN-3754</v>
          </cell>
          <cell r="B141" t="str">
            <v>5</v>
          </cell>
          <cell r="C141" t="str">
            <v>966</v>
          </cell>
          <cell r="D141" t="str">
            <v>1126</v>
          </cell>
          <cell r="E141" t="str">
            <v>12-MTH I/E PM MSPD ANT GAS LO-PRESS</v>
          </cell>
          <cell r="F141" t="str">
            <v>MSP-SPRAY DRYER BURNER</v>
          </cell>
          <cell r="G141" t="str">
            <v>PM20</v>
          </cell>
          <cell r="H141" t="str">
            <v>MECH</v>
          </cell>
          <cell r="I141" t="str">
            <v/>
          </cell>
          <cell r="J141" t="str">
            <v>5805483</v>
          </cell>
          <cell r="K141" t="str">
            <v>001</v>
          </cell>
          <cell r="L141" t="str">
            <v>HUBENYCR</v>
          </cell>
          <cell r="M141">
            <v>36767</v>
          </cell>
          <cell r="N141" t="str">
            <v>CHAUDHS</v>
          </cell>
          <cell r="O141">
            <v>43365</v>
          </cell>
          <cell r="P141" t="str">
            <v>X</v>
          </cell>
        </row>
        <row r="142">
          <cell r="A142" t="str">
            <v>MEM-PRO-014-SPR-BRN-3754</v>
          </cell>
          <cell r="B142" t="str">
            <v>5</v>
          </cell>
          <cell r="C142" t="str">
            <v>962</v>
          </cell>
          <cell r="D142" t="str">
            <v>1122</v>
          </cell>
          <cell r="E142" t="str">
            <v>12-MTH I/E MSPD ANT GAS HI-PRESS</v>
          </cell>
          <cell r="F142" t="str">
            <v>MSP-SPRAY DRYER BURNER</v>
          </cell>
          <cell r="G142" t="str">
            <v>PM20</v>
          </cell>
          <cell r="H142" t="str">
            <v>MECH</v>
          </cell>
          <cell r="I142" t="str">
            <v/>
          </cell>
          <cell r="J142" t="str">
            <v>5805481</v>
          </cell>
          <cell r="K142" t="str">
            <v>001</v>
          </cell>
          <cell r="L142" t="str">
            <v>HUBENYCR</v>
          </cell>
          <cell r="M142">
            <v>36767</v>
          </cell>
          <cell r="N142" t="str">
            <v>CHAUDHS</v>
          </cell>
          <cell r="O142">
            <v>43365</v>
          </cell>
          <cell r="P142" t="str">
            <v>X</v>
          </cell>
        </row>
        <row r="143">
          <cell r="A143" t="str">
            <v>MEM-PRO-014-SPR-DRY-3608</v>
          </cell>
          <cell r="B143" t="str">
            <v>5</v>
          </cell>
          <cell r="C143" t="str">
            <v>938</v>
          </cell>
          <cell r="D143" t="str">
            <v>1098</v>
          </cell>
          <cell r="E143" t="str">
            <v>12-MTH I/E PM MSPD YOK C RING H-TEMP</v>
          </cell>
          <cell r="F143" t="str">
            <v>MSP-COOLING RING INTAKE FAN</v>
          </cell>
          <cell r="G143" t="str">
            <v>PM20</v>
          </cell>
          <cell r="H143" t="str">
            <v>MECH</v>
          </cell>
          <cell r="I143" t="str">
            <v>10065287</v>
          </cell>
          <cell r="J143" t="str">
            <v>5805478</v>
          </cell>
          <cell r="K143" t="str">
            <v>231</v>
          </cell>
          <cell r="L143" t="str">
            <v>HUBENYCR</v>
          </cell>
          <cell r="M143">
            <v>36767</v>
          </cell>
          <cell r="N143" t="str">
            <v>CHAUDHS</v>
          </cell>
          <cell r="O143">
            <v>43365</v>
          </cell>
          <cell r="P143" t="str">
            <v>X</v>
          </cell>
        </row>
        <row r="144">
          <cell r="A144" t="str">
            <v>MEM-PRO-014-SPR-DRY-3608</v>
          </cell>
          <cell r="B144" t="str">
            <v>5</v>
          </cell>
          <cell r="C144" t="str">
            <v>976</v>
          </cell>
          <cell r="D144" t="str">
            <v>1136</v>
          </cell>
          <cell r="E144" t="str">
            <v>12-MTH I/E MSPD DWY C RING FAN L-PS</v>
          </cell>
          <cell r="F144" t="str">
            <v>MSP-COOLING RING INTAKE FAN</v>
          </cell>
          <cell r="G144" t="str">
            <v>PM20</v>
          </cell>
          <cell r="H144" t="str">
            <v>FAC1</v>
          </cell>
          <cell r="I144" t="str">
            <v>10066469</v>
          </cell>
          <cell r="J144" t="str">
            <v>7166861</v>
          </cell>
          <cell r="K144" t="str">
            <v>212</v>
          </cell>
          <cell r="L144" t="str">
            <v>HUBENYCR</v>
          </cell>
          <cell r="M144">
            <v>36767</v>
          </cell>
          <cell r="N144" t="str">
            <v>HOLLOWS</v>
          </cell>
          <cell r="O144">
            <v>43479</v>
          </cell>
          <cell r="P144" t="str">
            <v>X</v>
          </cell>
        </row>
        <row r="145">
          <cell r="A145" t="str">
            <v>MEM-PRO-014-SPR-DRY-3618</v>
          </cell>
          <cell r="B145" t="str">
            <v>5</v>
          </cell>
          <cell r="C145" t="str">
            <v>915</v>
          </cell>
          <cell r="D145" t="str">
            <v>1075</v>
          </cell>
          <cell r="E145" t="str">
            <v>12-MTH I/E PM MSPD ASH E EXH PRESS SW</v>
          </cell>
          <cell r="F145" t="str">
            <v>MSP-SPRAY DRYER EAST EXHAUST FAN</v>
          </cell>
          <cell r="G145" t="str">
            <v>PM20</v>
          </cell>
          <cell r="H145" t="str">
            <v>I/E</v>
          </cell>
          <cell r="I145" t="str">
            <v>10073924</v>
          </cell>
          <cell r="J145" t="str">
            <v>7100537</v>
          </cell>
          <cell r="K145" t="str">
            <v>212</v>
          </cell>
          <cell r="L145" t="str">
            <v>HUBENYCR</v>
          </cell>
          <cell r="M145">
            <v>36767</v>
          </cell>
          <cell r="N145" t="str">
            <v>HOLLOWS</v>
          </cell>
          <cell r="O145">
            <v>43561</v>
          </cell>
          <cell r="P145" t="str">
            <v>X</v>
          </cell>
        </row>
        <row r="146">
          <cell r="A146" t="str">
            <v>MEM-PRO-014-SPR-DRY-3636</v>
          </cell>
          <cell r="B146" t="str">
            <v>5</v>
          </cell>
          <cell r="C146" t="str">
            <v>940</v>
          </cell>
          <cell r="D146" t="str">
            <v>1100</v>
          </cell>
          <cell r="E146" t="str">
            <v>12-MTH I/E PM MSPD YOK W EXH FAN H-TEMP</v>
          </cell>
          <cell r="F146" t="str">
            <v>MSP-SPRAY DRYER WEST EXHAUST FAN</v>
          </cell>
          <cell r="G146" t="str">
            <v>PM20</v>
          </cell>
          <cell r="H146" t="str">
            <v>I/E</v>
          </cell>
          <cell r="I146" t="str">
            <v>10073930</v>
          </cell>
          <cell r="J146" t="str">
            <v>7166860</v>
          </cell>
          <cell r="K146" t="str">
            <v>228</v>
          </cell>
          <cell r="L146" t="str">
            <v>HUBENYCR</v>
          </cell>
          <cell r="M146">
            <v>36767</v>
          </cell>
          <cell r="N146" t="str">
            <v>CAGLEW</v>
          </cell>
          <cell r="O146">
            <v>43511</v>
          </cell>
          <cell r="P146" t="str">
            <v>X</v>
          </cell>
        </row>
        <row r="147">
          <cell r="A147" t="str">
            <v>MEM-PRO-014-SPR-DRY-3636</v>
          </cell>
          <cell r="B147" t="str">
            <v>5</v>
          </cell>
          <cell r="C147" t="str">
            <v>916</v>
          </cell>
          <cell r="D147" t="str">
            <v>1076</v>
          </cell>
          <cell r="E147" t="str">
            <v>12-MTH I/E PM MSPD ASH W EXH PRESS SW</v>
          </cell>
          <cell r="F147" t="str">
            <v>MSP-SPRAY DRYER WEST EXHAUST FAN</v>
          </cell>
          <cell r="G147" t="str">
            <v>PM20</v>
          </cell>
          <cell r="H147" t="str">
            <v>I/E</v>
          </cell>
          <cell r="I147" t="str">
            <v>10073931</v>
          </cell>
          <cell r="J147" t="str">
            <v>7100450</v>
          </cell>
          <cell r="K147" t="str">
            <v>212</v>
          </cell>
          <cell r="L147" t="str">
            <v>HUBENYCR</v>
          </cell>
          <cell r="M147">
            <v>36767</v>
          </cell>
          <cell r="N147" t="str">
            <v>HOLLOWS</v>
          </cell>
          <cell r="O147">
            <v>43561</v>
          </cell>
          <cell r="P147" t="str">
            <v>X</v>
          </cell>
        </row>
        <row r="148">
          <cell r="A148" t="str">
            <v>MEM-PRO-014-SPR-DRY-3636</v>
          </cell>
          <cell r="B148" t="str">
            <v>5</v>
          </cell>
          <cell r="C148" t="str">
            <v>881</v>
          </cell>
          <cell r="D148" t="str">
            <v>1041</v>
          </cell>
          <cell r="E148" t="str">
            <v>12-MTH I/E PM MSPD ANT W EXH FAN H-PS</v>
          </cell>
          <cell r="F148" t="str">
            <v>MSP-SPRAY DRYER WEST EXHAUST FAN</v>
          </cell>
          <cell r="G148" t="str">
            <v>PM20</v>
          </cell>
          <cell r="H148" t="str">
            <v>MECH</v>
          </cell>
          <cell r="I148" t="str">
            <v/>
          </cell>
          <cell r="J148" t="str">
            <v>5805470</v>
          </cell>
          <cell r="K148" t="str">
            <v>001</v>
          </cell>
          <cell r="L148" t="str">
            <v>HUBENYCR</v>
          </cell>
          <cell r="M148">
            <v>36767</v>
          </cell>
          <cell r="N148" t="str">
            <v>CHAUDHS</v>
          </cell>
          <cell r="O148">
            <v>43365</v>
          </cell>
          <cell r="P148" t="str">
            <v>X</v>
          </cell>
        </row>
        <row r="149">
          <cell r="A149" t="str">
            <v>MEM-PRO-014-SPR-DRY-3761</v>
          </cell>
          <cell r="B149" t="str">
            <v>5</v>
          </cell>
          <cell r="C149" t="str">
            <v>878</v>
          </cell>
          <cell r="D149" t="str">
            <v>1038</v>
          </cell>
          <cell r="E149" t="str">
            <v>12-MTH I/E PM MSPD DWY INLET FAN L-PS</v>
          </cell>
          <cell r="F149" t="str">
            <v>MSP-SPRAY DRYER INLET FAN</v>
          </cell>
          <cell r="G149" t="str">
            <v>PM20</v>
          </cell>
          <cell r="H149" t="str">
            <v>I/E</v>
          </cell>
          <cell r="I149" t="str">
            <v>10073953</v>
          </cell>
          <cell r="J149" t="str">
            <v>7166857</v>
          </cell>
          <cell r="K149" t="str">
            <v>231</v>
          </cell>
          <cell r="L149" t="str">
            <v>HUBENYCR</v>
          </cell>
          <cell r="M149">
            <v>36767</v>
          </cell>
          <cell r="N149" t="str">
            <v>CAGLEW</v>
          </cell>
          <cell r="O149">
            <v>43665</v>
          </cell>
          <cell r="P149" t="str">
            <v>X</v>
          </cell>
        </row>
        <row r="150">
          <cell r="A150" t="str">
            <v>MEM-PRO-014-WSH-CWH-3246</v>
          </cell>
          <cell r="B150" t="str">
            <v>4</v>
          </cell>
          <cell r="C150" t="str">
            <v>911</v>
          </cell>
          <cell r="D150" t="str">
            <v>1071</v>
          </cell>
          <cell r="E150" t="str">
            <v>12-MTH I/E PM MSPC MET #1 C-30 VIB SW</v>
          </cell>
          <cell r="F150" t="str">
            <v>MSP-#1 WASHING CENTRIFUGE</v>
          </cell>
          <cell r="G150" t="str">
            <v>PM20</v>
          </cell>
          <cell r="H150" t="str">
            <v>I/E</v>
          </cell>
          <cell r="I150" t="str">
            <v/>
          </cell>
          <cell r="J150" t="str">
            <v>7129200</v>
          </cell>
          <cell r="K150" t="str">
            <v>228</v>
          </cell>
          <cell r="L150" t="str">
            <v>HUBENYCR</v>
          </cell>
          <cell r="M150">
            <v>36767</v>
          </cell>
          <cell r="N150" t="str">
            <v>CAGLEW</v>
          </cell>
          <cell r="O150">
            <v>43741</v>
          </cell>
          <cell r="P150" t="str">
            <v>X</v>
          </cell>
        </row>
        <row r="151">
          <cell r="A151" t="str">
            <v>MEM-PRO-014-WSH-CWH-3256</v>
          </cell>
          <cell r="B151" t="str">
            <v>3</v>
          </cell>
          <cell r="C151" t="str">
            <v>912</v>
          </cell>
          <cell r="D151" t="str">
            <v>1072</v>
          </cell>
          <cell r="E151" t="str">
            <v>12-MTH I/E PM MSPC MET #2 C-30 VIB SW</v>
          </cell>
          <cell r="F151" t="str">
            <v>MSP-#2 WASHING CENTRIFUGE</v>
          </cell>
          <cell r="G151" t="str">
            <v>PM20</v>
          </cell>
          <cell r="H151" t="str">
            <v>I/E</v>
          </cell>
          <cell r="I151" t="str">
            <v>10077257</v>
          </cell>
          <cell r="J151" t="str">
            <v>7129201</v>
          </cell>
          <cell r="K151" t="str">
            <v>228</v>
          </cell>
          <cell r="L151" t="str">
            <v>HUBENYCR</v>
          </cell>
          <cell r="M151">
            <v>36767</v>
          </cell>
          <cell r="N151" t="str">
            <v>CAGLEW</v>
          </cell>
          <cell r="O151">
            <v>43741</v>
          </cell>
          <cell r="P151" t="str">
            <v>X</v>
          </cell>
        </row>
        <row r="152">
          <cell r="A152" t="str">
            <v>MEM-PRO-014-WSH-CWH-3266</v>
          </cell>
          <cell r="B152" t="str">
            <v>3</v>
          </cell>
          <cell r="C152" t="str">
            <v>913</v>
          </cell>
          <cell r="D152" t="str">
            <v>1073</v>
          </cell>
          <cell r="E152" t="str">
            <v>12-MTH I/E PM MSPC MET #3 C-30 VIB SW</v>
          </cell>
          <cell r="F152" t="str">
            <v>MSP-#3 WASHING CENTRIFUGE</v>
          </cell>
          <cell r="G152" t="str">
            <v>PM20</v>
          </cell>
          <cell r="H152" t="str">
            <v>I/E</v>
          </cell>
          <cell r="I152" t="str">
            <v>10077637</v>
          </cell>
          <cell r="J152" t="str">
            <v>7129202</v>
          </cell>
          <cell r="K152" t="str">
            <v>228</v>
          </cell>
          <cell r="L152" t="str">
            <v>HUBENYCR</v>
          </cell>
          <cell r="M152">
            <v>36767</v>
          </cell>
          <cell r="N152" t="str">
            <v>CAGLEW</v>
          </cell>
          <cell r="O152">
            <v>43741</v>
          </cell>
          <cell r="P152" t="str">
            <v>X</v>
          </cell>
        </row>
        <row r="153">
          <cell r="A153" t="str">
            <v>MEM-PRO-014-WSH-CWH-3276</v>
          </cell>
          <cell r="B153" t="str">
            <v>3</v>
          </cell>
          <cell r="C153" t="str">
            <v>914</v>
          </cell>
          <cell r="D153" t="str">
            <v>1074</v>
          </cell>
          <cell r="E153" t="str">
            <v>12-MTH I/E PM MSPC MET #4 C-30 VIB SW</v>
          </cell>
          <cell r="F153" t="str">
            <v>MSP-#4 WASHING CENTRIFUGE</v>
          </cell>
          <cell r="G153" t="str">
            <v>PM20</v>
          </cell>
          <cell r="H153" t="str">
            <v>I/E</v>
          </cell>
          <cell r="I153" t="str">
            <v>10077260</v>
          </cell>
          <cell r="J153" t="str">
            <v>7129204</v>
          </cell>
          <cell r="K153" t="str">
            <v>228</v>
          </cell>
          <cell r="L153" t="str">
            <v>HUBENYCR</v>
          </cell>
          <cell r="M153">
            <v>36767</v>
          </cell>
          <cell r="N153" t="str">
            <v>CAGLEW</v>
          </cell>
          <cell r="O153">
            <v>43741</v>
          </cell>
          <cell r="P153" t="str">
            <v>X</v>
          </cell>
        </row>
        <row r="154">
          <cell r="A154" t="str">
            <v>MEM-PRO-015-FED-BRN-3853</v>
          </cell>
          <cell r="B154" t="str">
            <v>5</v>
          </cell>
          <cell r="C154" t="str">
            <v>928</v>
          </cell>
          <cell r="D154" t="str">
            <v>1088</v>
          </cell>
          <cell r="E154" t="str">
            <v>12-MTH I/E PM MS2PFD YOK INLET H-TEMP</v>
          </cell>
          <cell r="F154" t="str">
            <v>MS2P-FEED DRYER BURNER</v>
          </cell>
          <cell r="G154" t="str">
            <v>PM20</v>
          </cell>
          <cell r="H154" t="str">
            <v>FAC1</v>
          </cell>
          <cell r="I154" t="str">
            <v>10020451</v>
          </cell>
          <cell r="J154" t="str">
            <v>7129203</v>
          </cell>
          <cell r="K154" t="str">
            <v>231</v>
          </cell>
          <cell r="L154" t="str">
            <v>HUBENYCR</v>
          </cell>
          <cell r="M154">
            <v>36767</v>
          </cell>
          <cell r="N154" t="str">
            <v>HOLLOWS</v>
          </cell>
          <cell r="O154">
            <v>43676</v>
          </cell>
          <cell r="P154" t="str">
            <v>X</v>
          </cell>
        </row>
        <row r="155">
          <cell r="A155" t="str">
            <v>MEM-PRO-015-FED-BRN-3853</v>
          </cell>
          <cell r="B155" t="str">
            <v>3</v>
          </cell>
          <cell r="C155" t="str">
            <v>933</v>
          </cell>
          <cell r="D155" t="str">
            <v>1093</v>
          </cell>
          <cell r="E155" t="str">
            <v>12-MTH I/E PM MS2PFD ANT GAS L-PS</v>
          </cell>
          <cell r="F155" t="str">
            <v>MS2P-FEED DRYER BURNER</v>
          </cell>
          <cell r="G155" t="str">
            <v>PM20</v>
          </cell>
          <cell r="H155" t="str">
            <v>MECH</v>
          </cell>
          <cell r="I155" t="str">
            <v/>
          </cell>
          <cell r="J155" t="str">
            <v>5757673</v>
          </cell>
          <cell r="K155" t="str">
            <v>001</v>
          </cell>
          <cell r="L155" t="str">
            <v>HUBENYCR</v>
          </cell>
          <cell r="M155">
            <v>36767</v>
          </cell>
          <cell r="N155" t="str">
            <v>CHAUDHS</v>
          </cell>
          <cell r="O155">
            <v>43365</v>
          </cell>
          <cell r="P155" t="str">
            <v>X</v>
          </cell>
        </row>
        <row r="156">
          <cell r="A156" t="str">
            <v>MEM-PRO-015-FED-BRN-3853</v>
          </cell>
          <cell r="B156" t="str">
            <v>3</v>
          </cell>
          <cell r="C156" t="str">
            <v>1006</v>
          </cell>
          <cell r="D156" t="str">
            <v>1166</v>
          </cell>
          <cell r="E156" t="str">
            <v>12-MTH I/E MS2PFD DWY BURNER PSL</v>
          </cell>
          <cell r="F156" t="str">
            <v>MS2P-FEED DRYER BURNER</v>
          </cell>
          <cell r="G156" t="str">
            <v>PM20</v>
          </cell>
          <cell r="H156" t="str">
            <v>MECH</v>
          </cell>
          <cell r="I156" t="str">
            <v/>
          </cell>
          <cell r="J156" t="str">
            <v>5803045</v>
          </cell>
          <cell r="K156" t="str">
            <v>239</v>
          </cell>
          <cell r="L156" t="str">
            <v>HUBENYCR</v>
          </cell>
          <cell r="M156">
            <v>36767</v>
          </cell>
          <cell r="N156" t="str">
            <v>CHAUDHS</v>
          </cell>
          <cell r="O156">
            <v>43365</v>
          </cell>
          <cell r="P156" t="str">
            <v>X</v>
          </cell>
        </row>
        <row r="157">
          <cell r="A157" t="str">
            <v>MEM-PRO-015-FED-BRN-3853</v>
          </cell>
          <cell r="B157" t="str">
            <v>3</v>
          </cell>
          <cell r="C157" t="str">
            <v>934</v>
          </cell>
          <cell r="D157" t="str">
            <v>1094</v>
          </cell>
          <cell r="E157" t="str">
            <v>12-MTH I/E PM MS2PFD ANT GAS H-PS</v>
          </cell>
          <cell r="F157" t="str">
            <v>MS2P-FEED DRYER BURNER</v>
          </cell>
          <cell r="G157" t="str">
            <v>PM20</v>
          </cell>
          <cell r="H157" t="str">
            <v>MECH</v>
          </cell>
          <cell r="I157" t="str">
            <v/>
          </cell>
          <cell r="J157" t="str">
            <v>5757674</v>
          </cell>
          <cell r="K157" t="str">
            <v>001</v>
          </cell>
          <cell r="L157" t="str">
            <v>HUBENYCR</v>
          </cell>
          <cell r="M157">
            <v>36767</v>
          </cell>
          <cell r="N157" t="str">
            <v>CHAUDHS</v>
          </cell>
          <cell r="O157">
            <v>43365</v>
          </cell>
          <cell r="P157" t="str">
            <v>X</v>
          </cell>
        </row>
        <row r="158">
          <cell r="A158" t="str">
            <v>MEM-PRO-015-FED-FED-3803</v>
          </cell>
          <cell r="B158" t="str">
            <v>5</v>
          </cell>
          <cell r="C158" t="str">
            <v>930</v>
          </cell>
          <cell r="D158" t="str">
            <v>1090</v>
          </cell>
          <cell r="E158" t="str">
            <v>12-MTH I/E PM MS2PFD YOK #2 EXH H-TEMP</v>
          </cell>
          <cell r="F158" t="str">
            <v>MS2P-FEED DRYER</v>
          </cell>
          <cell r="G158" t="str">
            <v>PM20</v>
          </cell>
          <cell r="H158" t="str">
            <v>MECH</v>
          </cell>
          <cell r="I158" t="str">
            <v>10074506</v>
          </cell>
          <cell r="J158" t="str">
            <v>7163112</v>
          </cell>
          <cell r="K158" t="str">
            <v>231</v>
          </cell>
          <cell r="L158" t="str">
            <v>HUBENYCR</v>
          </cell>
          <cell r="M158">
            <v>36767</v>
          </cell>
          <cell r="N158" t="str">
            <v>CAGLEW</v>
          </cell>
          <cell r="O158">
            <v>43514</v>
          </cell>
          <cell r="P158" t="str">
            <v>X</v>
          </cell>
        </row>
        <row r="159">
          <cell r="A159" t="str">
            <v>MEM-PRO-015-FED-FED-3803</v>
          </cell>
          <cell r="B159" t="str">
            <v>5</v>
          </cell>
          <cell r="C159" t="str">
            <v>929</v>
          </cell>
          <cell r="D159" t="str">
            <v>1089</v>
          </cell>
          <cell r="E159" t="str">
            <v>12-MTH I/E PM MS2PFD YOK #1 EXH H-TEMP</v>
          </cell>
          <cell r="F159" t="str">
            <v>MS2P-FEED DRYER</v>
          </cell>
          <cell r="G159" t="str">
            <v>PM20</v>
          </cell>
          <cell r="H159" t="str">
            <v>MECH</v>
          </cell>
          <cell r="I159" t="str">
            <v>10074507</v>
          </cell>
          <cell r="J159" t="str">
            <v>7163142</v>
          </cell>
          <cell r="K159" t="str">
            <v>231</v>
          </cell>
          <cell r="L159" t="str">
            <v>HUBENYCR</v>
          </cell>
          <cell r="M159">
            <v>36767</v>
          </cell>
          <cell r="N159" t="str">
            <v>CAGLEW</v>
          </cell>
          <cell r="O159">
            <v>43514</v>
          </cell>
          <cell r="P159" t="str">
            <v>X</v>
          </cell>
        </row>
        <row r="160">
          <cell r="A160" t="str">
            <v>MEM-PRO-015-FED-FED-3844</v>
          </cell>
          <cell r="B160" t="str">
            <v>4</v>
          </cell>
          <cell r="C160" t="str">
            <v>919</v>
          </cell>
          <cell r="D160" t="str">
            <v>1079</v>
          </cell>
          <cell r="E160" t="str">
            <v>12-MTH I/E PM MS2PFD ANT EXH FAN PRESS</v>
          </cell>
          <cell r="F160" t="str">
            <v>MS2P-FEED DRYER EXHAUST FAN</v>
          </cell>
          <cell r="G160" t="str">
            <v>PM20</v>
          </cell>
          <cell r="H160" t="str">
            <v>MECH</v>
          </cell>
          <cell r="I160" t="str">
            <v/>
          </cell>
          <cell r="J160" t="str">
            <v>5857433</v>
          </cell>
          <cell r="K160" t="str">
            <v>231</v>
          </cell>
          <cell r="L160" t="str">
            <v>HUBENYCR</v>
          </cell>
          <cell r="M160">
            <v>36767</v>
          </cell>
          <cell r="N160" t="str">
            <v>CHAUDHS</v>
          </cell>
          <cell r="O160">
            <v>43365</v>
          </cell>
          <cell r="P160" t="str">
            <v>X</v>
          </cell>
        </row>
        <row r="161">
          <cell r="A161" t="str">
            <v>MEM-PRO-015-FED-FED-3847</v>
          </cell>
          <cell r="B161" t="str">
            <v>4</v>
          </cell>
          <cell r="C161" t="str">
            <v>834</v>
          </cell>
          <cell r="D161" t="str">
            <v>1004</v>
          </cell>
          <cell r="E161" t="str">
            <v>12-MTH I/E MS2PFD ANT PROC FAN PRESS</v>
          </cell>
          <cell r="F161" t="str">
            <v>MS2P-FEED DRYER INLET FAN</v>
          </cell>
          <cell r="G161" t="str">
            <v>PM20</v>
          </cell>
          <cell r="H161" t="str">
            <v>MECH</v>
          </cell>
          <cell r="I161" t="str">
            <v/>
          </cell>
          <cell r="J161" t="str">
            <v>5803044</v>
          </cell>
          <cell r="K161" t="str">
            <v>001</v>
          </cell>
          <cell r="L161" t="str">
            <v>HUBENYCR</v>
          </cell>
          <cell r="M161">
            <v>36767</v>
          </cell>
          <cell r="N161" t="str">
            <v>CHAUDHS</v>
          </cell>
          <cell r="O161">
            <v>43365</v>
          </cell>
          <cell r="P161" t="str">
            <v>X</v>
          </cell>
        </row>
        <row r="162">
          <cell r="A162" t="str">
            <v>MEM-PRO-015-FED-FED-3848</v>
          </cell>
          <cell r="B162" t="str">
            <v>4</v>
          </cell>
          <cell r="C162" t="str">
            <v>833</v>
          </cell>
          <cell r="D162" t="str">
            <v>1003</v>
          </cell>
          <cell r="E162" t="str">
            <v>12-MTH I/E MS2PFD ANT COMB FAN PRESS</v>
          </cell>
          <cell r="F162" t="str">
            <v>MS2P-FEED DRYER COMBUSTION FAN</v>
          </cell>
          <cell r="G162" t="str">
            <v>PM20</v>
          </cell>
          <cell r="H162" t="str">
            <v>MECH</v>
          </cell>
          <cell r="I162" t="str">
            <v/>
          </cell>
          <cell r="J162" t="str">
            <v>5785644</v>
          </cell>
          <cell r="K162" t="str">
            <v>001</v>
          </cell>
          <cell r="L162" t="str">
            <v>HUBENYCR</v>
          </cell>
          <cell r="M162">
            <v>36767</v>
          </cell>
          <cell r="N162" t="str">
            <v>CHAUDHS</v>
          </cell>
          <cell r="O162">
            <v>43365</v>
          </cell>
          <cell r="P162" t="str">
            <v>X</v>
          </cell>
        </row>
        <row r="163">
          <cell r="A163" t="str">
            <v>MEM-PRO-015-FED-FED-3864</v>
          </cell>
          <cell r="B163" t="str">
            <v>5</v>
          </cell>
          <cell r="C163" t="str">
            <v>931</v>
          </cell>
          <cell r="D163" t="str">
            <v>1091</v>
          </cell>
          <cell r="E163" t="str">
            <v>12-MTH I/E PM MS2PFD YOK N FILTER H-TEMP</v>
          </cell>
          <cell r="F163" t="str">
            <v>MS2P-FEED DRYER NORTH FILTER</v>
          </cell>
          <cell r="G163" t="str">
            <v>PM20</v>
          </cell>
          <cell r="H163" t="str">
            <v>MECH</v>
          </cell>
          <cell r="I163" t="str">
            <v>10020419</v>
          </cell>
          <cell r="J163" t="str">
            <v>7163113</v>
          </cell>
          <cell r="K163" t="str">
            <v>231</v>
          </cell>
          <cell r="L163" t="str">
            <v>HUBENYCR</v>
          </cell>
          <cell r="M163">
            <v>36767</v>
          </cell>
          <cell r="N163" t="str">
            <v>CAGLEW</v>
          </cell>
          <cell r="O163">
            <v>43514</v>
          </cell>
          <cell r="P163" t="str">
            <v>X</v>
          </cell>
        </row>
        <row r="164">
          <cell r="A164" t="str">
            <v>MEM-PRO-015-FED-FED-3884</v>
          </cell>
          <cell r="B164" t="str">
            <v>5</v>
          </cell>
          <cell r="C164" t="str">
            <v>932</v>
          </cell>
          <cell r="D164" t="str">
            <v>1092</v>
          </cell>
          <cell r="E164" t="str">
            <v>12-MTH I/E PM MS2PFD YOK S FILTER H-TEMP</v>
          </cell>
          <cell r="F164" t="str">
            <v>MS2P-FEED DRYER SOUTH FILTER</v>
          </cell>
          <cell r="G164" t="str">
            <v>PM20</v>
          </cell>
          <cell r="H164" t="str">
            <v>MECH</v>
          </cell>
          <cell r="I164" t="str">
            <v>10020418</v>
          </cell>
          <cell r="J164" t="str">
            <v>7163208</v>
          </cell>
          <cell r="K164" t="str">
            <v>231</v>
          </cell>
          <cell r="L164" t="str">
            <v>HUBENYCR</v>
          </cell>
          <cell r="M164">
            <v>36767</v>
          </cell>
          <cell r="N164" t="str">
            <v>CAGLEW</v>
          </cell>
          <cell r="O164">
            <v>43514</v>
          </cell>
          <cell r="P164" t="str">
            <v>X</v>
          </cell>
        </row>
        <row r="165">
          <cell r="A165" t="str">
            <v>MEM-PRO-015-SPR-BRN-8003</v>
          </cell>
          <cell r="B165" t="str">
            <v>5</v>
          </cell>
          <cell r="C165" t="str">
            <v>926</v>
          </cell>
          <cell r="D165" t="str">
            <v>1086</v>
          </cell>
          <cell r="E165" t="str">
            <v>12-MTH I/E PM MS2PD BURNER H-TEMP</v>
          </cell>
          <cell r="F165" t="str">
            <v>MS2P-SPRAY DRYER BURNER</v>
          </cell>
          <cell r="G165" t="str">
            <v>PM20</v>
          </cell>
          <cell r="H165" t="str">
            <v>MECH</v>
          </cell>
          <cell r="I165" t="str">
            <v>10074730</v>
          </cell>
          <cell r="J165" t="str">
            <v>7166858</v>
          </cell>
          <cell r="K165" t="str">
            <v>228</v>
          </cell>
          <cell r="L165" t="str">
            <v>HUBENYCR</v>
          </cell>
          <cell r="M165">
            <v>36767</v>
          </cell>
          <cell r="N165" t="str">
            <v>CAGLEW</v>
          </cell>
          <cell r="O165">
            <v>43514</v>
          </cell>
          <cell r="P165" t="str">
            <v>X</v>
          </cell>
        </row>
        <row r="166">
          <cell r="A166" t="str">
            <v>MEM-PRO-015-SPR-BRN-8003</v>
          </cell>
          <cell r="B166" t="str">
            <v>5</v>
          </cell>
          <cell r="C166" t="str">
            <v>982</v>
          </cell>
          <cell r="D166" t="str">
            <v>1142</v>
          </cell>
          <cell r="E166" t="str">
            <v>12-MTH I/E PM MS2PD DWY BURNER DP</v>
          </cell>
          <cell r="F166" t="str">
            <v>MS2P-SPRAY DRYER BURNER</v>
          </cell>
          <cell r="G166" t="str">
            <v>PM20</v>
          </cell>
          <cell r="H166" t="str">
            <v>MECH</v>
          </cell>
          <cell r="I166" t="str">
            <v/>
          </cell>
          <cell r="J166" t="str">
            <v>5805512</v>
          </cell>
          <cell r="K166" t="str">
            <v>001</v>
          </cell>
          <cell r="L166" t="str">
            <v>HUBENYCR</v>
          </cell>
          <cell r="M166">
            <v>36767</v>
          </cell>
          <cell r="N166" t="str">
            <v>CHAUDHS</v>
          </cell>
          <cell r="O166">
            <v>43365</v>
          </cell>
          <cell r="P166" t="str">
            <v>X</v>
          </cell>
        </row>
        <row r="167">
          <cell r="A167" t="str">
            <v>MEM-PRO-015-SPR-DRY-8007</v>
          </cell>
          <cell r="B167" t="str">
            <v>5</v>
          </cell>
          <cell r="C167" t="str">
            <v>927</v>
          </cell>
          <cell r="D167" t="str">
            <v>1087</v>
          </cell>
          <cell r="E167" t="str">
            <v>12-MTH I/E PM MS2PD AIRVY AIR H-TEMP</v>
          </cell>
          <cell r="F167" t="str">
            <v>MS2P-COOLING RING FAN AIR HEATER</v>
          </cell>
          <cell r="G167" t="str">
            <v>PM20</v>
          </cell>
          <cell r="H167" t="str">
            <v>I/E</v>
          </cell>
          <cell r="I167" t="str">
            <v>10064924</v>
          </cell>
          <cell r="J167" t="str">
            <v>7166859</v>
          </cell>
          <cell r="K167" t="str">
            <v>228</v>
          </cell>
          <cell r="L167" t="str">
            <v>HUBENYCR</v>
          </cell>
          <cell r="M167">
            <v>36767</v>
          </cell>
          <cell r="N167" t="str">
            <v>CAGLEW</v>
          </cell>
          <cell r="O167">
            <v>43514</v>
          </cell>
          <cell r="P167" t="str">
            <v>X</v>
          </cell>
        </row>
        <row r="168">
          <cell r="A168" t="str">
            <v>MEM-PRO-015-SPR-DRY-8095</v>
          </cell>
          <cell r="B168" t="str">
            <v>5</v>
          </cell>
          <cell r="C168" t="str">
            <v>830</v>
          </cell>
          <cell r="D168" t="str">
            <v>1000</v>
          </cell>
          <cell r="E168" t="str">
            <v>12-MTH I/E MS2PD VIB-FLUID HH-TP</v>
          </cell>
          <cell r="F168" t="str">
            <v>MS2P-VF BAGHOUSE</v>
          </cell>
          <cell r="G168" t="str">
            <v>PM20</v>
          </cell>
          <cell r="H168" t="str">
            <v>I/E</v>
          </cell>
          <cell r="I168" t="str">
            <v>10074976</v>
          </cell>
          <cell r="J168" t="str">
            <v>7173335</v>
          </cell>
          <cell r="K168" t="str">
            <v>228</v>
          </cell>
          <cell r="L168" t="str">
            <v>HUBENYCR</v>
          </cell>
          <cell r="M168">
            <v>36767</v>
          </cell>
          <cell r="N168" t="str">
            <v>CAGLEW</v>
          </cell>
          <cell r="O168">
            <v>43514</v>
          </cell>
          <cell r="P168" t="str">
            <v>X</v>
          </cell>
        </row>
        <row r="169">
          <cell r="A169" t="str">
            <v>MEM-PRO-015-SPR-SUS-8013</v>
          </cell>
          <cell r="B169" t="str">
            <v>5</v>
          </cell>
          <cell r="C169" t="str">
            <v>827</v>
          </cell>
          <cell r="D169" t="str">
            <v>997</v>
          </cell>
          <cell r="E169" t="str">
            <v>12-MTH I/E MS2PD NW BUST H-H-TEMP</v>
          </cell>
          <cell r="F169" t="str">
            <v>MS2P-SPRAY DRYER FIRE QUENCH SYSTEM</v>
          </cell>
          <cell r="G169" t="str">
            <v>PM20</v>
          </cell>
          <cell r="H169" t="str">
            <v>FAC1</v>
          </cell>
          <cell r="I169" t="str">
            <v>10064927</v>
          </cell>
          <cell r="J169" t="str">
            <v>7166853</v>
          </cell>
          <cell r="K169" t="str">
            <v>228</v>
          </cell>
          <cell r="L169" t="str">
            <v>HUBENYCR</v>
          </cell>
          <cell r="M169">
            <v>36767</v>
          </cell>
          <cell r="N169" t="str">
            <v>HOLLOWS</v>
          </cell>
          <cell r="O169">
            <v>43479</v>
          </cell>
          <cell r="P169" t="str">
            <v>X</v>
          </cell>
        </row>
        <row r="170">
          <cell r="A170" t="str">
            <v>MEM-PRO-015-SPR-SUS-8013</v>
          </cell>
          <cell r="B170" t="str">
            <v>5</v>
          </cell>
          <cell r="C170" t="str">
            <v>828</v>
          </cell>
          <cell r="D170" t="str">
            <v>998</v>
          </cell>
          <cell r="E170" t="str">
            <v>12-MTH I/E MS2PD YOK SW BUST H-H-TEMP</v>
          </cell>
          <cell r="F170" t="str">
            <v>MS2P-SPRAY DRYER FIRE QUENCH SYSTEM</v>
          </cell>
          <cell r="G170" t="str">
            <v>PM20</v>
          </cell>
          <cell r="H170" t="str">
            <v>MECH</v>
          </cell>
          <cell r="I170" t="str">
            <v>10064928</v>
          </cell>
          <cell r="J170" t="str">
            <v>5945255</v>
          </cell>
          <cell r="K170" t="str">
            <v>001</v>
          </cell>
          <cell r="L170" t="str">
            <v>HUBENYCR</v>
          </cell>
          <cell r="M170">
            <v>36767</v>
          </cell>
          <cell r="N170" t="str">
            <v>CHAUDHS</v>
          </cell>
          <cell r="O170">
            <v>43365</v>
          </cell>
          <cell r="P170" t="str">
            <v>X</v>
          </cell>
        </row>
        <row r="171">
          <cell r="A171" t="str">
            <v>MEM-PRO-015-SPR-SUS-8013</v>
          </cell>
          <cell r="B171" t="str">
            <v>5</v>
          </cell>
          <cell r="C171" t="str">
            <v>829</v>
          </cell>
          <cell r="D171" t="str">
            <v>999</v>
          </cell>
          <cell r="E171" t="str">
            <v>12-MTH I/E MS2PD YOK SE BUST H-H-TEMP</v>
          </cell>
          <cell r="F171" t="str">
            <v>MS2P-SPRAY DRYER FIRE QUENCH SYSTEM</v>
          </cell>
          <cell r="G171" t="str">
            <v>PM20</v>
          </cell>
          <cell r="H171" t="str">
            <v>MECH</v>
          </cell>
          <cell r="I171" t="str">
            <v>10064929</v>
          </cell>
          <cell r="J171" t="str">
            <v>5945152</v>
          </cell>
          <cell r="K171" t="str">
            <v>001</v>
          </cell>
          <cell r="L171" t="str">
            <v>HUBENYCR</v>
          </cell>
          <cell r="M171">
            <v>36767</v>
          </cell>
          <cell r="N171" t="str">
            <v>CHAUDHS</v>
          </cell>
          <cell r="O171">
            <v>43365</v>
          </cell>
          <cell r="P171" t="str">
            <v>X</v>
          </cell>
        </row>
        <row r="172">
          <cell r="A172" t="str">
            <v>MEM-PRO-015-SPR-SUS-8013</v>
          </cell>
          <cell r="B172" t="str">
            <v>5</v>
          </cell>
          <cell r="C172" t="str">
            <v>826</v>
          </cell>
          <cell r="D172" t="str">
            <v>996</v>
          </cell>
          <cell r="E172" t="str">
            <v>12-MTH I/E MS2PD NE BUST H-H-TEMP</v>
          </cell>
          <cell r="F172" t="str">
            <v>MS2P-SPRAY DRYER FIRE QUENCH SYSTEM</v>
          </cell>
          <cell r="G172" t="str">
            <v>PM20</v>
          </cell>
          <cell r="H172" t="str">
            <v>FAC1</v>
          </cell>
          <cell r="I172" t="str">
            <v>10064926</v>
          </cell>
          <cell r="J172" t="str">
            <v>7166852</v>
          </cell>
          <cell r="K172" t="str">
            <v>228</v>
          </cell>
          <cell r="L172" t="str">
            <v>HUBENYCR</v>
          </cell>
          <cell r="M172">
            <v>36767</v>
          </cell>
          <cell r="N172" t="str">
            <v>CAGLEW</v>
          </cell>
          <cell r="O172">
            <v>43665</v>
          </cell>
          <cell r="P172" t="str">
            <v>X</v>
          </cell>
        </row>
        <row r="173">
          <cell r="A173" t="str">
            <v>MEM-PRO-015-WSH-CWH-3246</v>
          </cell>
          <cell r="B173" t="str">
            <v>5</v>
          </cell>
          <cell r="C173" t="str">
            <v>866</v>
          </cell>
          <cell r="D173" t="str">
            <v>1026</v>
          </cell>
          <cell r="E173" t="str">
            <v>12-MTH I/E PM MS2PC B-N #1 C-30 VIB SW</v>
          </cell>
          <cell r="F173" t="str">
            <v>MS2P-#1 WASHING CENTRIFUGE</v>
          </cell>
          <cell r="G173" t="str">
            <v>PM20</v>
          </cell>
          <cell r="H173" t="str">
            <v>I/E</v>
          </cell>
          <cell r="I173" t="str">
            <v>10066063</v>
          </cell>
          <cell r="J173" t="str">
            <v>7129194</v>
          </cell>
          <cell r="K173" t="str">
            <v>252</v>
          </cell>
          <cell r="L173" t="str">
            <v>HUBENYCR</v>
          </cell>
          <cell r="M173">
            <v>36767</v>
          </cell>
          <cell r="N173" t="str">
            <v>CAGLEW</v>
          </cell>
          <cell r="O173">
            <v>43664</v>
          </cell>
          <cell r="P173" t="str">
            <v>X</v>
          </cell>
        </row>
        <row r="174">
          <cell r="A174" t="str">
            <v>MEM-PRO-015-WSH-CWH-3256</v>
          </cell>
          <cell r="B174" t="str">
            <v>5</v>
          </cell>
          <cell r="C174" t="str">
            <v>867</v>
          </cell>
          <cell r="D174" t="str">
            <v>1027</v>
          </cell>
          <cell r="E174" t="str">
            <v>12-MTH I/E PM MS2PC B-N #2 C-30 VIB SW</v>
          </cell>
          <cell r="F174" t="str">
            <v>MS2P-#2 WASHING CENTRIFUGE</v>
          </cell>
          <cell r="G174" t="str">
            <v>PM20</v>
          </cell>
          <cell r="H174" t="str">
            <v>I/E</v>
          </cell>
          <cell r="I174" t="str">
            <v>10066064</v>
          </cell>
          <cell r="J174" t="str">
            <v>7129195</v>
          </cell>
          <cell r="K174" t="str">
            <v>252</v>
          </cell>
          <cell r="L174" t="str">
            <v>HUBENYCR</v>
          </cell>
          <cell r="M174">
            <v>36767</v>
          </cell>
          <cell r="N174" t="str">
            <v>CAGLEW</v>
          </cell>
          <cell r="O174">
            <v>43664</v>
          </cell>
          <cell r="P174" t="str">
            <v>X</v>
          </cell>
        </row>
        <row r="175">
          <cell r="A175" t="str">
            <v>MEM-PRO-015-WSH-CWH-3266</v>
          </cell>
          <cell r="B175" t="str">
            <v>5</v>
          </cell>
          <cell r="C175" t="str">
            <v>868</v>
          </cell>
          <cell r="D175" t="str">
            <v>1028</v>
          </cell>
          <cell r="E175" t="str">
            <v>12-MTH I/E PM MS2PC B-N #3 C-30 VIB SW</v>
          </cell>
          <cell r="F175" t="str">
            <v>MS2P-#3 WASHING CENTRIFUGE</v>
          </cell>
          <cell r="G175" t="str">
            <v>PM20</v>
          </cell>
          <cell r="H175" t="str">
            <v>I/E</v>
          </cell>
          <cell r="I175" t="str">
            <v>10066065</v>
          </cell>
          <cell r="J175" t="str">
            <v>7129196</v>
          </cell>
          <cell r="K175" t="str">
            <v>252</v>
          </cell>
          <cell r="L175" t="str">
            <v>HUBENYCR</v>
          </cell>
          <cell r="M175">
            <v>36767</v>
          </cell>
          <cell r="N175" t="str">
            <v>CAGLEW</v>
          </cell>
          <cell r="O175">
            <v>43664</v>
          </cell>
          <cell r="P175" t="str">
            <v>X</v>
          </cell>
        </row>
        <row r="176">
          <cell r="A176" t="str">
            <v>MEM-PRO-015-WSH-CWH-3276</v>
          </cell>
          <cell r="B176" t="str">
            <v>5</v>
          </cell>
          <cell r="C176" t="str">
            <v>869</v>
          </cell>
          <cell r="D176" t="str">
            <v>1029</v>
          </cell>
          <cell r="E176" t="str">
            <v>12-MTH I/E PM MS2PC B-N #4 C-30 VIB SW</v>
          </cell>
          <cell r="F176" t="str">
            <v>MS2P-#4 WASHING CENTRIFUGE</v>
          </cell>
          <cell r="G176" t="str">
            <v>PM20</v>
          </cell>
          <cell r="H176" t="str">
            <v>I/E</v>
          </cell>
          <cell r="I176" t="str">
            <v>10066066</v>
          </cell>
          <cell r="J176" t="str">
            <v>7129197</v>
          </cell>
          <cell r="K176" t="str">
            <v>252</v>
          </cell>
          <cell r="L176" t="str">
            <v>HUBENYCR</v>
          </cell>
          <cell r="M176">
            <v>36767</v>
          </cell>
          <cell r="N176" t="str">
            <v>CAGLEW</v>
          </cell>
          <cell r="O176">
            <v>43664</v>
          </cell>
          <cell r="P176" t="str">
            <v>X</v>
          </cell>
        </row>
        <row r="177">
          <cell r="A177" t="str">
            <v>MEM-PRO-023-STS-HCL-0910</v>
          </cell>
          <cell r="B177" t="str">
            <v>3</v>
          </cell>
          <cell r="C177" t="str">
            <v>950</v>
          </cell>
          <cell r="D177" t="str">
            <v>1110</v>
          </cell>
          <cell r="E177" t="str">
            <v>6-MTH I/E PM MSS RM TK FM HCL TRNSMIT</v>
          </cell>
          <cell r="F177" t="str">
            <v>MSS-E. HCL STORAGE TANK</v>
          </cell>
          <cell r="G177" t="str">
            <v>PM20</v>
          </cell>
          <cell r="H177" t="str">
            <v>MECH</v>
          </cell>
          <cell r="I177" t="str">
            <v/>
          </cell>
          <cell r="J177" t="str">
            <v>5537494</v>
          </cell>
          <cell r="K177" t="str">
            <v>001</v>
          </cell>
          <cell r="L177" t="str">
            <v>HUBENYCR</v>
          </cell>
          <cell r="M177">
            <v>36767</v>
          </cell>
          <cell r="N177" t="str">
            <v>CHAUDHS</v>
          </cell>
          <cell r="O177">
            <v>43365</v>
          </cell>
          <cell r="P177" t="str">
            <v>X</v>
          </cell>
        </row>
        <row r="178">
          <cell r="A178" t="str">
            <v>MEM-PRO-023-STS-PHO-1351</v>
          </cell>
          <cell r="B178" t="str">
            <v>5</v>
          </cell>
          <cell r="C178" t="str">
            <v>951</v>
          </cell>
          <cell r="D178" t="str">
            <v>1111</v>
          </cell>
          <cell r="E178" t="str">
            <v>24-MTH I/E PM TANK FARM PHOS TRNSMIT</v>
          </cell>
          <cell r="F178" t="str">
            <v>MSS-PHOS ACID STORAGE TANK (TANK FARM)</v>
          </cell>
          <cell r="G178" t="str">
            <v>PM20</v>
          </cell>
          <cell r="H178" t="str">
            <v>MECH</v>
          </cell>
          <cell r="I178" t="str">
            <v/>
          </cell>
          <cell r="J178" t="str">
            <v>7161359</v>
          </cell>
          <cell r="K178" t="str">
            <v>231</v>
          </cell>
          <cell r="L178" t="str">
            <v>HUBENYCR</v>
          </cell>
          <cell r="M178">
            <v>36767</v>
          </cell>
          <cell r="N178" t="str">
            <v>CHAUDHS</v>
          </cell>
          <cell r="O178">
            <v>43368</v>
          </cell>
          <cell r="P178" t="str">
            <v>X</v>
          </cell>
        </row>
        <row r="179">
          <cell r="A179" t="str">
            <v>MEM-PRO-025-UTL-1BL-4275</v>
          </cell>
          <cell r="B179" t="str">
            <v/>
          </cell>
          <cell r="C179" t="str">
            <v>973</v>
          </cell>
          <cell r="D179" t="str">
            <v>1133</v>
          </cell>
          <cell r="E179" t="str">
            <v>6-MTH I/E PM MSSB RM #1 HI-WTR ALARM</v>
          </cell>
          <cell r="F179" t="str">
            <v>MSS-#1 BOILER</v>
          </cell>
          <cell r="G179" t="str">
            <v>PM20</v>
          </cell>
          <cell r="H179" t="str">
            <v>MECH</v>
          </cell>
          <cell r="I179" t="str">
            <v>10064816</v>
          </cell>
          <cell r="J179" t="str">
            <v>5773489</v>
          </cell>
          <cell r="K179" t="str">
            <v>231</v>
          </cell>
          <cell r="L179" t="str">
            <v>HUBENYCR</v>
          </cell>
          <cell r="M179">
            <v>36767</v>
          </cell>
          <cell r="N179" t="str">
            <v>CHAUDHS</v>
          </cell>
          <cell r="O179">
            <v>43365</v>
          </cell>
          <cell r="P179" t="str">
            <v>X</v>
          </cell>
        </row>
        <row r="180">
          <cell r="A180" t="str">
            <v>MEM-PRO-025-UTL-3BL-8685</v>
          </cell>
          <cell r="B180" t="str">
            <v>3</v>
          </cell>
          <cell r="C180" t="str">
            <v>974</v>
          </cell>
          <cell r="D180" t="str">
            <v>1134</v>
          </cell>
          <cell r="E180" t="str">
            <v>6-MTH I/E PM MSSB RM #3 BL HI-WTR ALRM</v>
          </cell>
          <cell r="F180" t="str">
            <v>#3 BOILER SYSTEM</v>
          </cell>
          <cell r="G180" t="str">
            <v>PM20</v>
          </cell>
          <cell r="H180" t="str">
            <v>MECH</v>
          </cell>
          <cell r="I180" t="str">
            <v/>
          </cell>
          <cell r="J180" t="str">
            <v>5774007</v>
          </cell>
          <cell r="K180" t="str">
            <v>231</v>
          </cell>
          <cell r="L180" t="str">
            <v>HUBENYCR</v>
          </cell>
          <cell r="M180">
            <v>36767</v>
          </cell>
          <cell r="N180" t="str">
            <v>CHAUDHS</v>
          </cell>
          <cell r="O180">
            <v>43365</v>
          </cell>
          <cell r="P180" t="str">
            <v>X</v>
          </cell>
        </row>
        <row r="181">
          <cell r="A181" t="str">
            <v>MEM-PRO-025-UTL-4BL-8650</v>
          </cell>
          <cell r="B181" t="str">
            <v>3</v>
          </cell>
          <cell r="C181" t="str">
            <v>977</v>
          </cell>
          <cell r="D181" t="str">
            <v>1137</v>
          </cell>
          <cell r="E181" t="str">
            <v>6-MTH I/E PM MSSB RM #4 BL HI-WTR ALM</v>
          </cell>
          <cell r="F181" t="str">
            <v>MSS-#4 BOILER SYSTEM</v>
          </cell>
          <cell r="G181" t="str">
            <v>PM20</v>
          </cell>
          <cell r="H181" t="str">
            <v>MECH</v>
          </cell>
          <cell r="I181" t="str">
            <v/>
          </cell>
          <cell r="J181" t="str">
            <v>5774009</v>
          </cell>
          <cell r="K181" t="str">
            <v>231</v>
          </cell>
          <cell r="L181" t="str">
            <v>HUBENYCR</v>
          </cell>
          <cell r="M181">
            <v>36767</v>
          </cell>
          <cell r="N181" t="str">
            <v>CHAUDHS</v>
          </cell>
          <cell r="O181">
            <v>43365</v>
          </cell>
          <cell r="P181" t="str">
            <v>X</v>
          </cell>
        </row>
        <row r="182">
          <cell r="A182" t="str">
            <v>MEM-PRO-010-MDU-AEQ-6809</v>
          </cell>
          <cell r="B182" t="str">
            <v>3</v>
          </cell>
          <cell r="C182" t="str">
            <v>1078</v>
          </cell>
          <cell r="D182" t="str">
            <v>1238</v>
          </cell>
          <cell r="E182" t="str">
            <v>6-MTH I/E PM MMDUD DWY BURN NECK PS#2</v>
          </cell>
          <cell r="F182" t="str">
            <v>MMDU-DRYER NECK PRESSURE SW (PS-201)</v>
          </cell>
          <cell r="G182" t="str">
            <v>PM20</v>
          </cell>
          <cell r="H182" t="str">
            <v>MECH</v>
          </cell>
          <cell r="I182" t="str">
            <v/>
          </cell>
          <cell r="J182" t="str">
            <v>5637945</v>
          </cell>
          <cell r="K182" t="str">
            <v>239</v>
          </cell>
          <cell r="L182" t="str">
            <v>HUBENYCR</v>
          </cell>
          <cell r="M182">
            <v>36768</v>
          </cell>
          <cell r="N182" t="str">
            <v>CHAUDHS</v>
          </cell>
          <cell r="O182">
            <v>43365</v>
          </cell>
          <cell r="P182" t="str">
            <v>X</v>
          </cell>
        </row>
        <row r="183">
          <cell r="A183" t="str">
            <v>MEM-PRO-010-MDU-AEQ-6831</v>
          </cell>
          <cell r="B183" t="str">
            <v>3</v>
          </cell>
          <cell r="C183" t="str">
            <v>1022</v>
          </cell>
          <cell r="D183" t="str">
            <v>1182</v>
          </cell>
          <cell r="E183" t="str">
            <v>6-MTH I/E MMDUD HW FLAME DETECT DIR</v>
          </cell>
          <cell r="F183" t="str">
            <v>MMDU-DIR FIRED DRYER FLAME ELEMENT</v>
          </cell>
          <cell r="G183" t="str">
            <v>PM20</v>
          </cell>
          <cell r="H183" t="str">
            <v>MECH</v>
          </cell>
          <cell r="I183" t="str">
            <v/>
          </cell>
          <cell r="J183" t="str">
            <v>5637936</v>
          </cell>
          <cell r="K183" t="str">
            <v>001</v>
          </cell>
          <cell r="L183" t="str">
            <v>HUBENYCR</v>
          </cell>
          <cell r="M183">
            <v>36768</v>
          </cell>
          <cell r="N183" t="str">
            <v>CHAUDHS</v>
          </cell>
          <cell r="O183">
            <v>43365</v>
          </cell>
          <cell r="P183" t="str">
            <v>X</v>
          </cell>
        </row>
        <row r="184">
          <cell r="A184" t="str">
            <v>MEM-PRO-010-MDU-AEQ-6906</v>
          </cell>
          <cell r="B184" t="str">
            <v>3</v>
          </cell>
          <cell r="C184" t="str">
            <v>1024</v>
          </cell>
          <cell r="D184" t="str">
            <v>1184</v>
          </cell>
          <cell r="E184" t="str">
            <v>6-MTH I/E MMDUD HW #1 BR FLAME DETECT</v>
          </cell>
          <cell r="F184" t="str">
            <v>MMDU-DRYER BURNER #1 FLAME ELEMENT</v>
          </cell>
          <cell r="G184" t="str">
            <v>PM20</v>
          </cell>
          <cell r="H184" t="str">
            <v>MECH</v>
          </cell>
          <cell r="I184" t="str">
            <v/>
          </cell>
          <cell r="J184" t="str">
            <v>5637940</v>
          </cell>
          <cell r="K184" t="str">
            <v>001</v>
          </cell>
          <cell r="L184" t="str">
            <v>HUBENYCR</v>
          </cell>
          <cell r="M184">
            <v>36768</v>
          </cell>
          <cell r="N184" t="str">
            <v>CHAUDHS</v>
          </cell>
          <cell r="O184">
            <v>43365</v>
          </cell>
          <cell r="P184" t="str">
            <v>X</v>
          </cell>
        </row>
        <row r="185">
          <cell r="A185" t="str">
            <v>MEM-PRO-010-MDU-AEQ-6922</v>
          </cell>
          <cell r="B185" t="str">
            <v>3</v>
          </cell>
          <cell r="C185" t="str">
            <v>1025</v>
          </cell>
          <cell r="D185" t="str">
            <v>1185</v>
          </cell>
          <cell r="E185" t="str">
            <v>6-MTH I/E MMDUD HW #2 BR FLAME DETECT</v>
          </cell>
          <cell r="F185" t="str">
            <v>MMDU-DRYER BURNER #2 FLAME ELEMENT</v>
          </cell>
          <cell r="G185" t="str">
            <v>PM20</v>
          </cell>
          <cell r="H185" t="str">
            <v>MECH</v>
          </cell>
          <cell r="I185" t="str">
            <v/>
          </cell>
          <cell r="J185" t="str">
            <v>5637941</v>
          </cell>
          <cell r="K185" t="str">
            <v>001</v>
          </cell>
          <cell r="L185" t="str">
            <v>HUBENYCR</v>
          </cell>
          <cell r="M185">
            <v>36768</v>
          </cell>
          <cell r="N185" t="str">
            <v>CHAUDHS</v>
          </cell>
          <cell r="O185">
            <v>43365</v>
          </cell>
          <cell r="P185" t="str">
            <v>X</v>
          </cell>
        </row>
        <row r="186">
          <cell r="A186" t="str">
            <v>MEM-PRO-010-MDU-AEQ-6938</v>
          </cell>
          <cell r="B186" t="str">
            <v>3</v>
          </cell>
          <cell r="C186" t="str">
            <v>1023</v>
          </cell>
          <cell r="D186" t="str">
            <v>1183</v>
          </cell>
          <cell r="E186" t="str">
            <v>6-MTH I/E MMDUD HW #3 BR FLAME DETECT</v>
          </cell>
          <cell r="F186" t="str">
            <v>MMDU-DRYER INDIR BURNER #3 FLAME ELE</v>
          </cell>
          <cell r="G186" t="str">
            <v>PM20</v>
          </cell>
          <cell r="H186" t="str">
            <v>MECH</v>
          </cell>
          <cell r="I186" t="str">
            <v/>
          </cell>
          <cell r="J186" t="str">
            <v>5637937</v>
          </cell>
          <cell r="K186" t="str">
            <v>001</v>
          </cell>
          <cell r="L186" t="str">
            <v>HUBENYCR</v>
          </cell>
          <cell r="M186">
            <v>36768</v>
          </cell>
          <cell r="N186" t="str">
            <v>CHAUDHS</v>
          </cell>
          <cell r="O186">
            <v>43365</v>
          </cell>
          <cell r="P186" t="str">
            <v>X</v>
          </cell>
        </row>
        <row r="187">
          <cell r="A187" t="str">
            <v>MEM-PRO-010-MDU-AEQ-7035</v>
          </cell>
          <cell r="B187" t="str">
            <v>3</v>
          </cell>
          <cell r="C187" t="str">
            <v>1027</v>
          </cell>
          <cell r="D187" t="str">
            <v>1187</v>
          </cell>
          <cell r="E187" t="str">
            <v>6-MTH I/E MMDUG ANT STATIC PS 11402</v>
          </cell>
          <cell r="F187" t="str">
            <v>MMDU-U-42" WHOLE FLAKE GRINDER</v>
          </cell>
          <cell r="G187" t="str">
            <v>PM20</v>
          </cell>
          <cell r="H187" t="str">
            <v>MECH</v>
          </cell>
          <cell r="I187" t="str">
            <v>10064979</v>
          </cell>
          <cell r="J187" t="str">
            <v>5693148</v>
          </cell>
          <cell r="K187" t="str">
            <v>001</v>
          </cell>
          <cell r="L187" t="str">
            <v>HUBENYCR</v>
          </cell>
          <cell r="M187">
            <v>36768</v>
          </cell>
          <cell r="N187" t="str">
            <v>CHAUDHS</v>
          </cell>
          <cell r="O187">
            <v>43365</v>
          </cell>
          <cell r="P187" t="str">
            <v>X</v>
          </cell>
        </row>
        <row r="188">
          <cell r="A188" t="str">
            <v>MEM-PRO-010-MDU-AEQ-7035</v>
          </cell>
          <cell r="B188" t="str">
            <v>5</v>
          </cell>
          <cell r="C188" t="str">
            <v>1059</v>
          </cell>
          <cell r="D188" t="str">
            <v>1219</v>
          </cell>
          <cell r="E188" t="str">
            <v>12 M PS I/E MDU FK GR HOUSE TEMP SW</v>
          </cell>
          <cell r="F188" t="str">
            <v>MMDU-U-42" WHOLE FLAKE GRINDER</v>
          </cell>
          <cell r="G188" t="str">
            <v>PM20</v>
          </cell>
          <cell r="H188" t="str">
            <v>MECH</v>
          </cell>
          <cell r="I188" t="str">
            <v>10064980</v>
          </cell>
          <cell r="J188" t="str">
            <v>5873399</v>
          </cell>
          <cell r="K188" t="str">
            <v>231</v>
          </cell>
          <cell r="L188" t="str">
            <v>HUBENYCR</v>
          </cell>
          <cell r="M188">
            <v>36768</v>
          </cell>
          <cell r="N188" t="str">
            <v>CHAUDHS</v>
          </cell>
          <cell r="O188">
            <v>43365</v>
          </cell>
          <cell r="P188" t="str">
            <v>X</v>
          </cell>
        </row>
        <row r="189">
          <cell r="A189" t="str">
            <v>MEM-PRO-010-MDU-AEQ-7035</v>
          </cell>
          <cell r="B189" t="str">
            <v>3</v>
          </cell>
          <cell r="C189" t="str">
            <v>1039</v>
          </cell>
          <cell r="D189" t="str">
            <v>1199</v>
          </cell>
          <cell r="E189" t="str">
            <v>12-MTH I/E MMDUG MS GD DOOR SW 11306</v>
          </cell>
          <cell r="F189" t="str">
            <v>MMDU-U-42" WHOLE FLAKE GRINDER</v>
          </cell>
          <cell r="G189" t="str">
            <v>PM20</v>
          </cell>
          <cell r="H189" t="str">
            <v>MECH</v>
          </cell>
          <cell r="I189" t="str">
            <v>10066386</v>
          </cell>
          <cell r="J189" t="str">
            <v>5903918</v>
          </cell>
          <cell r="K189" t="str">
            <v>001</v>
          </cell>
          <cell r="L189" t="str">
            <v>HUBENYCR</v>
          </cell>
          <cell r="M189">
            <v>36768</v>
          </cell>
          <cell r="N189" t="str">
            <v>CHAUDHS</v>
          </cell>
          <cell r="O189">
            <v>43365</v>
          </cell>
          <cell r="P189" t="str">
            <v>X</v>
          </cell>
        </row>
        <row r="190">
          <cell r="A190" t="str">
            <v>MEM-PRO-010-OP1-AEQ-3339</v>
          </cell>
          <cell r="B190" t="str">
            <v>3</v>
          </cell>
          <cell r="C190" t="str">
            <v>1086</v>
          </cell>
          <cell r="D190" t="str">
            <v>1246</v>
          </cell>
          <cell r="E190" t="str">
            <v>6-MTH I/E PM MP1D MER S D GAS H-PS</v>
          </cell>
          <cell r="F190" t="str">
            <v>MP1-GAS TRAIN GAS HIGH PRESS SW</v>
          </cell>
          <cell r="G190" t="str">
            <v>PM20</v>
          </cell>
          <cell r="H190" t="str">
            <v>MECH</v>
          </cell>
          <cell r="I190" t="str">
            <v/>
          </cell>
          <cell r="J190" t="str">
            <v>5653964</v>
          </cell>
          <cell r="K190" t="str">
            <v>228</v>
          </cell>
          <cell r="L190" t="str">
            <v>HUBENYCR</v>
          </cell>
          <cell r="M190">
            <v>36768</v>
          </cell>
          <cell r="N190" t="str">
            <v>CHAUDHS</v>
          </cell>
          <cell r="O190">
            <v>43365</v>
          </cell>
          <cell r="P190" t="str">
            <v>X</v>
          </cell>
        </row>
        <row r="191">
          <cell r="A191" t="str">
            <v>MEM-PRO-010-OP1-AEQ-3340</v>
          </cell>
          <cell r="B191" t="str">
            <v>3</v>
          </cell>
          <cell r="C191" t="str">
            <v>1087</v>
          </cell>
          <cell r="D191" t="str">
            <v>1247</v>
          </cell>
          <cell r="E191" t="str">
            <v>6-MTH I/E PM MP1D MES S D POS REG H-PS</v>
          </cell>
          <cell r="F191" t="str">
            <v>MP1-GAS TRAIN POST REG GAS HI-PRESS SW</v>
          </cell>
          <cell r="G191" t="str">
            <v>PM20</v>
          </cell>
          <cell r="H191" t="str">
            <v>MECH</v>
          </cell>
          <cell r="I191" t="str">
            <v/>
          </cell>
          <cell r="J191" t="str">
            <v>5653965</v>
          </cell>
          <cell r="K191" t="str">
            <v>228</v>
          </cell>
          <cell r="L191" t="str">
            <v>HUBENYCR</v>
          </cell>
          <cell r="M191">
            <v>36768</v>
          </cell>
          <cell r="N191" t="str">
            <v>CHAUDHS</v>
          </cell>
          <cell r="O191">
            <v>43365</v>
          </cell>
          <cell r="P191" t="str">
            <v>X</v>
          </cell>
        </row>
        <row r="192">
          <cell r="A192" t="str">
            <v>MEM-PRO-011-PKG-PAK-5320</v>
          </cell>
          <cell r="B192" t="str">
            <v>3</v>
          </cell>
          <cell r="C192" t="str">
            <v>1077</v>
          </cell>
          <cell r="D192" t="str">
            <v>1237</v>
          </cell>
          <cell r="E192" t="str">
            <v>6-MTH I/E PM MP1D AB PG 2ND LVL EMG SW</v>
          </cell>
          <cell r="F192" t="str">
            <v>MP1B-SLIDELL PACKER (BAGGING MACH.)</v>
          </cell>
          <cell r="G192" t="str">
            <v>PM20</v>
          </cell>
          <cell r="H192" t="str">
            <v>AP</v>
          </cell>
          <cell r="I192" t="str">
            <v/>
          </cell>
          <cell r="J192" t="str">
            <v>7124688</v>
          </cell>
          <cell r="K192" t="str">
            <v>239</v>
          </cell>
          <cell r="L192" t="str">
            <v>HUBENYCR</v>
          </cell>
          <cell r="M192">
            <v>36768</v>
          </cell>
          <cell r="N192" t="str">
            <v>CAGLEW</v>
          </cell>
          <cell r="O192">
            <v>43665</v>
          </cell>
          <cell r="P192" t="str">
            <v>X</v>
          </cell>
        </row>
        <row r="193">
          <cell r="A193" t="str">
            <v>MEM-PRO-011-PKG-PAK-5320</v>
          </cell>
          <cell r="B193" t="str">
            <v>3</v>
          </cell>
          <cell r="C193" t="str">
            <v>1076</v>
          </cell>
          <cell r="D193" t="str">
            <v>1236</v>
          </cell>
          <cell r="E193" t="str">
            <v>6-MTH I/E PM MP1D AB N BAG PNLVIEW PNL</v>
          </cell>
          <cell r="F193" t="str">
            <v>MP1B-SLIDELL PACKER (BAGGING MACH.)</v>
          </cell>
          <cell r="G193" t="str">
            <v>PM20</v>
          </cell>
          <cell r="H193" t="str">
            <v>AP</v>
          </cell>
          <cell r="I193" t="str">
            <v/>
          </cell>
          <cell r="J193" t="str">
            <v>7148730</v>
          </cell>
          <cell r="K193" t="str">
            <v>239</v>
          </cell>
          <cell r="L193" t="str">
            <v>HUBENYCR</v>
          </cell>
          <cell r="M193">
            <v>36768</v>
          </cell>
          <cell r="N193" t="str">
            <v>CAGLEW</v>
          </cell>
          <cell r="O193">
            <v>43665</v>
          </cell>
          <cell r="P193" t="str">
            <v>X</v>
          </cell>
        </row>
        <row r="194">
          <cell r="A194" t="str">
            <v>MEM-PRO-011-PKG-PAL-5333</v>
          </cell>
          <cell r="B194" t="str">
            <v>3</v>
          </cell>
          <cell r="C194" t="str">
            <v>1016</v>
          </cell>
          <cell r="D194" t="str">
            <v>1176</v>
          </cell>
          <cell r="E194" t="str">
            <v>12-MTH I/E MP3A MC INC CV PULL SW</v>
          </cell>
          <cell r="F194" t="str">
            <v>MP1B-INCLINE CONVEYOR</v>
          </cell>
          <cell r="G194" t="str">
            <v>PM20</v>
          </cell>
          <cell r="H194" t="str">
            <v>MECH</v>
          </cell>
          <cell r="I194" t="str">
            <v>10065985</v>
          </cell>
          <cell r="J194" t="str">
            <v>7160080</v>
          </cell>
          <cell r="K194" t="str">
            <v>231</v>
          </cell>
          <cell r="L194" t="str">
            <v>HUBENYCR</v>
          </cell>
          <cell r="M194">
            <v>36768</v>
          </cell>
          <cell r="N194" t="str">
            <v>CHAUDHS</v>
          </cell>
          <cell r="O194">
            <v>43368</v>
          </cell>
          <cell r="P194" t="str">
            <v>X</v>
          </cell>
        </row>
        <row r="195">
          <cell r="A195" t="str">
            <v>MEM-PRO-011-SPR-DRY-1000</v>
          </cell>
          <cell r="B195" t="str">
            <v>5</v>
          </cell>
          <cell r="C195" t="str">
            <v>1046</v>
          </cell>
          <cell r="D195" t="str">
            <v>1206</v>
          </cell>
          <cell r="E195" t="str">
            <v>12-MTH I/E MP1D MI 3RD FL MANWAY SW</v>
          </cell>
          <cell r="F195" t="str">
            <v>MP1-NORTH SPRAY DRYER</v>
          </cell>
          <cell r="G195" t="str">
            <v>PM20</v>
          </cell>
          <cell r="H195" t="str">
            <v>MECH</v>
          </cell>
          <cell r="I195" t="str">
            <v>10016928</v>
          </cell>
          <cell r="J195" t="str">
            <v>7173390</v>
          </cell>
          <cell r="K195" t="str">
            <v>001</v>
          </cell>
          <cell r="L195" t="str">
            <v>HUBENYCR</v>
          </cell>
          <cell r="M195">
            <v>36768</v>
          </cell>
          <cell r="N195" t="str">
            <v>CAGLEW</v>
          </cell>
          <cell r="O195">
            <v>43665</v>
          </cell>
          <cell r="P195" t="str">
            <v>X</v>
          </cell>
        </row>
        <row r="196">
          <cell r="A196" t="str">
            <v>MEM-PRO-013-PKG-PAK-1180</v>
          </cell>
          <cell r="B196" t="str">
            <v>3</v>
          </cell>
          <cell r="C196" t="str">
            <v>1014</v>
          </cell>
          <cell r="D196" t="str">
            <v>1174</v>
          </cell>
          <cell r="E196" t="str">
            <v>6-MTH I/E MP3D AB EMG STOP PB-ES6</v>
          </cell>
          <cell r="F196" t="str">
            <v>MP3B-PALLETIZER</v>
          </cell>
          <cell r="G196" t="str">
            <v>PM20</v>
          </cell>
          <cell r="H196" t="str">
            <v>MECH</v>
          </cell>
          <cell r="I196" t="str">
            <v>10064961</v>
          </cell>
          <cell r="J196" t="str">
            <v>7124687</v>
          </cell>
          <cell r="K196" t="str">
            <v>239</v>
          </cell>
          <cell r="L196" t="str">
            <v>HUBENYCR</v>
          </cell>
          <cell r="M196">
            <v>36768</v>
          </cell>
          <cell r="N196" t="str">
            <v>CHAUDHS</v>
          </cell>
          <cell r="O196">
            <v>43368</v>
          </cell>
          <cell r="P196" t="str">
            <v>X</v>
          </cell>
        </row>
        <row r="197">
          <cell r="A197" t="str">
            <v>MEM-PRO-013-PKG-PAK-1180</v>
          </cell>
          <cell r="B197" t="str">
            <v>3</v>
          </cell>
          <cell r="C197" t="str">
            <v>1015</v>
          </cell>
          <cell r="D197" t="str">
            <v>1175</v>
          </cell>
          <cell r="E197" t="str">
            <v>6-MTH I/E MP3D AB EMG STOP PB-ES3</v>
          </cell>
          <cell r="F197" t="str">
            <v>MP3B-PALLETIZER</v>
          </cell>
          <cell r="G197" t="str">
            <v>PM20</v>
          </cell>
          <cell r="H197" t="str">
            <v>AP</v>
          </cell>
          <cell r="I197" t="str">
            <v>10064958</v>
          </cell>
          <cell r="J197" t="str">
            <v>7148749</v>
          </cell>
          <cell r="K197" t="str">
            <v>239</v>
          </cell>
          <cell r="L197" t="str">
            <v>HUBENYCR</v>
          </cell>
          <cell r="M197">
            <v>36768</v>
          </cell>
          <cell r="N197" t="str">
            <v>PIGNOCJ</v>
          </cell>
          <cell r="O197">
            <v>43885</v>
          </cell>
          <cell r="P197" t="str">
            <v>X</v>
          </cell>
        </row>
        <row r="198">
          <cell r="A198" t="str">
            <v>MEM-PRO-013-PKG-PAK-1180</v>
          </cell>
          <cell r="B198" t="str">
            <v>3</v>
          </cell>
          <cell r="C198" t="str">
            <v>1017</v>
          </cell>
          <cell r="D198" t="str">
            <v>1177</v>
          </cell>
          <cell r="E198" t="str">
            <v>6-MTH I/E MP3D MC INC CV E PULL SW</v>
          </cell>
          <cell r="F198" t="str">
            <v>MP3B-PALLETIZER</v>
          </cell>
          <cell r="G198" t="str">
            <v>PM20</v>
          </cell>
          <cell r="H198" t="str">
            <v>AP</v>
          </cell>
          <cell r="I198" t="str">
            <v>10064957</v>
          </cell>
          <cell r="J198" t="str">
            <v>7148729</v>
          </cell>
          <cell r="K198" t="str">
            <v>239</v>
          </cell>
          <cell r="L198" t="str">
            <v>HUBENYCR</v>
          </cell>
          <cell r="M198">
            <v>36768</v>
          </cell>
          <cell r="N198" t="str">
            <v>PIGNOCJ</v>
          </cell>
          <cell r="O198">
            <v>43885</v>
          </cell>
          <cell r="P198" t="str">
            <v>X</v>
          </cell>
        </row>
        <row r="199">
          <cell r="A199" t="str">
            <v>MEM-PRO-014-FED-BRN-3850</v>
          </cell>
          <cell r="B199" t="str">
            <v>5</v>
          </cell>
          <cell r="C199" t="str">
            <v>1066</v>
          </cell>
          <cell r="D199" t="str">
            <v>1226</v>
          </cell>
          <cell r="E199" t="str">
            <v>6-MTH I/E PM MSPFD GO #1 BURN S ACC DR S</v>
          </cell>
          <cell r="F199" t="str">
            <v>MSP - FD BED #1 BURNER</v>
          </cell>
          <cell r="G199" t="str">
            <v>PM20</v>
          </cell>
          <cell r="H199" t="str">
            <v>MECH</v>
          </cell>
          <cell r="I199" t="str">
            <v>10065919</v>
          </cell>
          <cell r="J199" t="str">
            <v>7163209</v>
          </cell>
          <cell r="K199" t="str">
            <v>239</v>
          </cell>
          <cell r="L199" t="str">
            <v>HUBENYCR</v>
          </cell>
          <cell r="M199">
            <v>36768</v>
          </cell>
          <cell r="N199" t="str">
            <v>CAGLEW</v>
          </cell>
          <cell r="O199">
            <v>43665</v>
          </cell>
          <cell r="P199" t="str">
            <v>X</v>
          </cell>
        </row>
        <row r="200">
          <cell r="A200" t="str">
            <v>MEM-PRO-014-FED-BRN-3850</v>
          </cell>
          <cell r="B200" t="str">
            <v>3</v>
          </cell>
          <cell r="C200" t="str">
            <v>1065</v>
          </cell>
          <cell r="D200" t="str">
            <v>1225</v>
          </cell>
          <cell r="E200" t="str">
            <v>12MTH I/E PM MSPFD GO #1 BURN N ACC DR S</v>
          </cell>
          <cell r="F200" t="str">
            <v>MSP - FD BED #1 BURNER</v>
          </cell>
          <cell r="G200" t="str">
            <v>PM20</v>
          </cell>
          <cell r="H200" t="str">
            <v>MECH</v>
          </cell>
          <cell r="I200" t="str">
            <v>10077644</v>
          </cell>
          <cell r="J200" t="str">
            <v>7129243</v>
          </cell>
          <cell r="K200" t="str">
            <v>239</v>
          </cell>
          <cell r="L200" t="str">
            <v>HUBENYCR</v>
          </cell>
          <cell r="M200">
            <v>36768</v>
          </cell>
          <cell r="N200" t="str">
            <v>CAGLEW</v>
          </cell>
          <cell r="O200">
            <v>43663</v>
          </cell>
          <cell r="P200" t="str">
            <v>X</v>
          </cell>
        </row>
        <row r="201">
          <cell r="A201" t="str">
            <v>MEM-PRO-014-FED-BRN-3853</v>
          </cell>
          <cell r="B201" t="str">
            <v>5</v>
          </cell>
          <cell r="C201" t="str">
            <v>1069</v>
          </cell>
          <cell r="D201" t="str">
            <v>1229</v>
          </cell>
          <cell r="E201" t="str">
            <v>12-MTH I/E PM MSPFD GO #2 E ACC DOOR SW</v>
          </cell>
          <cell r="F201" t="str">
            <v>MSP - FD BED #2 BURNER</v>
          </cell>
          <cell r="G201" t="str">
            <v>PM20</v>
          </cell>
          <cell r="H201" t="str">
            <v>MECH</v>
          </cell>
          <cell r="I201" t="str">
            <v>10065920</v>
          </cell>
          <cell r="J201" t="str">
            <v>7163118</v>
          </cell>
          <cell r="K201" t="str">
            <v>239</v>
          </cell>
          <cell r="L201" t="str">
            <v>HUBENYCR</v>
          </cell>
          <cell r="M201">
            <v>36768</v>
          </cell>
          <cell r="N201" t="str">
            <v>CAGLEW</v>
          </cell>
          <cell r="O201">
            <v>43665</v>
          </cell>
          <cell r="P201" t="str">
            <v>X</v>
          </cell>
        </row>
        <row r="202">
          <cell r="A202" t="str">
            <v>MEM-PRO-014-FED-BRN-3853</v>
          </cell>
          <cell r="B202" t="str">
            <v>3</v>
          </cell>
          <cell r="C202" t="str">
            <v>1067</v>
          </cell>
          <cell r="D202" t="str">
            <v>1227</v>
          </cell>
          <cell r="E202" t="str">
            <v>6-MTH I/E PM MSPFD GO #2 W ACC DOOR SW</v>
          </cell>
          <cell r="F202" t="str">
            <v>MSP - FD BED #2 BURNER</v>
          </cell>
          <cell r="G202" t="str">
            <v>PM20</v>
          </cell>
          <cell r="H202" t="str">
            <v>MECH</v>
          </cell>
          <cell r="I202" t="str">
            <v/>
          </cell>
          <cell r="J202" t="str">
            <v>5684529</v>
          </cell>
          <cell r="K202" t="str">
            <v>239</v>
          </cell>
          <cell r="L202" t="str">
            <v>HUBENYCR</v>
          </cell>
          <cell r="M202">
            <v>36768</v>
          </cell>
          <cell r="N202" t="str">
            <v>CHAUDHS</v>
          </cell>
          <cell r="O202">
            <v>43365</v>
          </cell>
          <cell r="P202" t="str">
            <v>X</v>
          </cell>
        </row>
        <row r="203">
          <cell r="A203" t="str">
            <v>MEM-PRO-014-GRD-MFG-3016</v>
          </cell>
          <cell r="B203" t="str">
            <v>5</v>
          </cell>
          <cell r="C203" t="str">
            <v>1054</v>
          </cell>
          <cell r="D203" t="str">
            <v>1214</v>
          </cell>
          <cell r="E203" t="str">
            <v>12-MTH I/E PM MSPG MIM N GD BR #2 TEMP</v>
          </cell>
          <cell r="F203" t="str">
            <v>MSP-N FLAKE GRINDING MILL</v>
          </cell>
          <cell r="G203" t="str">
            <v>PM20</v>
          </cell>
          <cell r="H203" t="str">
            <v>MECH</v>
          </cell>
          <cell r="I203" t="str">
            <v>10064637</v>
          </cell>
          <cell r="J203" t="str">
            <v>7163114</v>
          </cell>
          <cell r="K203" t="str">
            <v>212</v>
          </cell>
          <cell r="L203" t="str">
            <v>HUBENYCR</v>
          </cell>
          <cell r="M203">
            <v>36768</v>
          </cell>
          <cell r="N203" t="str">
            <v>CAGLEW</v>
          </cell>
          <cell r="O203">
            <v>43665</v>
          </cell>
          <cell r="P203" t="str">
            <v>X</v>
          </cell>
        </row>
        <row r="204">
          <cell r="A204" t="str">
            <v>MEM-PRO-014-GRD-MFG-3016</v>
          </cell>
          <cell r="B204" t="str">
            <v>5</v>
          </cell>
          <cell r="C204" t="str">
            <v>1056</v>
          </cell>
          <cell r="D204" t="str">
            <v>1216</v>
          </cell>
          <cell r="E204" t="str">
            <v>12-MTH I/E PM MSPG MIM N GD BR #2 TEMP</v>
          </cell>
          <cell r="F204" t="str">
            <v>MSP-N FLAKE GRINDING MILL</v>
          </cell>
          <cell r="G204" t="str">
            <v>PM20</v>
          </cell>
          <cell r="H204" t="str">
            <v>I/E</v>
          </cell>
          <cell r="I204" t="str">
            <v>10064637</v>
          </cell>
          <cell r="J204" t="str">
            <v>7129242</v>
          </cell>
          <cell r="K204" t="str">
            <v>212</v>
          </cell>
          <cell r="L204" t="str">
            <v>HUBENYCR</v>
          </cell>
          <cell r="M204">
            <v>36768</v>
          </cell>
          <cell r="N204" t="str">
            <v>CAGLEW</v>
          </cell>
          <cell r="O204">
            <v>43663</v>
          </cell>
          <cell r="P204" t="str">
            <v>X</v>
          </cell>
        </row>
        <row r="205">
          <cell r="A205" t="str">
            <v>MEM-PRO-014-GRD-MFG-3016</v>
          </cell>
          <cell r="B205" t="str">
            <v>5</v>
          </cell>
          <cell r="C205" t="str">
            <v>1058</v>
          </cell>
          <cell r="D205" t="str">
            <v>1218</v>
          </cell>
          <cell r="E205" t="str">
            <v>12-MTH I/E PM MSPG MIM N GD HO TEMP RTD</v>
          </cell>
          <cell r="F205" t="str">
            <v>MSP-N FLAKE GRINDING MILL</v>
          </cell>
          <cell r="G205" t="str">
            <v>PM20</v>
          </cell>
          <cell r="H205" t="str">
            <v>MECH</v>
          </cell>
          <cell r="I205" t="str">
            <v>10064638</v>
          </cell>
          <cell r="J205" t="str">
            <v>7163117</v>
          </cell>
          <cell r="K205" t="str">
            <v>212</v>
          </cell>
          <cell r="L205" t="str">
            <v>HUBENYCR</v>
          </cell>
          <cell r="M205">
            <v>36768</v>
          </cell>
          <cell r="N205" t="str">
            <v>CAGLEW</v>
          </cell>
          <cell r="O205">
            <v>43665</v>
          </cell>
          <cell r="P205" t="str">
            <v>X</v>
          </cell>
        </row>
        <row r="206">
          <cell r="A206" t="str">
            <v>MEM-PRO-014-GRD-MFG-3016</v>
          </cell>
          <cell r="B206" t="str">
            <v>5</v>
          </cell>
          <cell r="C206" t="str">
            <v>1055</v>
          </cell>
          <cell r="D206" t="str">
            <v>1215</v>
          </cell>
          <cell r="E206" t="str">
            <v>12-MTH I/E PM MSPG MIM S GD BR #1 TEMP</v>
          </cell>
          <cell r="F206" t="str">
            <v>MSP-N FLAKE GRINDING MILL</v>
          </cell>
          <cell r="G206" t="str">
            <v>PM20</v>
          </cell>
          <cell r="H206" t="str">
            <v>MECH</v>
          </cell>
          <cell r="I206" t="str">
            <v>10064636</v>
          </cell>
          <cell r="J206" t="str">
            <v>7163115</v>
          </cell>
          <cell r="K206" t="str">
            <v>212</v>
          </cell>
          <cell r="L206" t="str">
            <v>HUBENYCR</v>
          </cell>
          <cell r="M206">
            <v>36768</v>
          </cell>
          <cell r="N206" t="str">
            <v>CAGLEW</v>
          </cell>
          <cell r="O206">
            <v>43665</v>
          </cell>
          <cell r="P206" t="str">
            <v>X</v>
          </cell>
        </row>
        <row r="207">
          <cell r="A207" t="str">
            <v>MEM-PRO-014-GRD-MFG-3016</v>
          </cell>
          <cell r="B207" t="str">
            <v>3</v>
          </cell>
          <cell r="C207" t="str">
            <v>1053</v>
          </cell>
          <cell r="D207" t="str">
            <v>1213</v>
          </cell>
          <cell r="E207" t="str">
            <v>12-MTH I/E PM MSPG MIM N GD BR #1 TEMP</v>
          </cell>
          <cell r="F207" t="str">
            <v>MSP-N FLAKE GRINDING MILL</v>
          </cell>
          <cell r="G207" t="str">
            <v>PM20</v>
          </cell>
          <cell r="H207" t="str">
            <v>MECH</v>
          </cell>
          <cell r="I207" t="str">
            <v/>
          </cell>
          <cell r="J207" t="str">
            <v>5630780</v>
          </cell>
          <cell r="K207" t="str">
            <v>001</v>
          </cell>
          <cell r="L207" t="str">
            <v>HUBENYCR</v>
          </cell>
          <cell r="M207">
            <v>36768</v>
          </cell>
          <cell r="N207" t="str">
            <v>CHAUDHS</v>
          </cell>
          <cell r="O207">
            <v>43365</v>
          </cell>
          <cell r="P207" t="str">
            <v>X</v>
          </cell>
        </row>
        <row r="208">
          <cell r="A208" t="str">
            <v>MEM-PRO-014-GRD-MFG-3029</v>
          </cell>
          <cell r="B208" t="str">
            <v>5</v>
          </cell>
          <cell r="C208" t="str">
            <v>1057</v>
          </cell>
          <cell r="D208" t="str">
            <v>1217</v>
          </cell>
          <cell r="E208" t="str">
            <v>12-MTH I/E PM MSPG MIM S GD HO TEMP RTD</v>
          </cell>
          <cell r="F208" t="str">
            <v>MSP-S. FLAKE GRINDING MILL</v>
          </cell>
          <cell r="G208" t="str">
            <v>PM20</v>
          </cell>
          <cell r="H208" t="str">
            <v>MECH</v>
          </cell>
          <cell r="I208" t="str">
            <v>10064643</v>
          </cell>
          <cell r="J208" t="str">
            <v>7163116</v>
          </cell>
          <cell r="K208" t="str">
            <v>212</v>
          </cell>
          <cell r="L208" t="str">
            <v>HUBENYCR</v>
          </cell>
          <cell r="M208">
            <v>36768</v>
          </cell>
          <cell r="N208" t="str">
            <v>CAGLEW</v>
          </cell>
          <cell r="O208">
            <v>43665</v>
          </cell>
          <cell r="P208" t="str">
            <v>X</v>
          </cell>
        </row>
        <row r="209">
          <cell r="A209" t="str">
            <v>MEM-PRO-014-SPR-BRN-3754</v>
          </cell>
          <cell r="B209" t="str">
            <v>5</v>
          </cell>
          <cell r="C209" t="str">
            <v>1044</v>
          </cell>
          <cell r="D209" t="str">
            <v>1204</v>
          </cell>
          <cell r="E209" t="str">
            <v>12-MTH I/E MSPD MS BURN ACC DOOR</v>
          </cell>
          <cell r="F209" t="str">
            <v>MSP-SPRAY DRYER BURNER</v>
          </cell>
          <cell r="G209" t="str">
            <v>PM20</v>
          </cell>
          <cell r="H209" t="str">
            <v>I/E</v>
          </cell>
          <cell r="I209" t="str">
            <v>10073917</v>
          </cell>
          <cell r="J209" t="str">
            <v>7166875</v>
          </cell>
          <cell r="K209" t="str">
            <v>231</v>
          </cell>
          <cell r="L209" t="str">
            <v>HUBENYCR</v>
          </cell>
          <cell r="M209">
            <v>36768</v>
          </cell>
          <cell r="N209" t="str">
            <v>CAGLEW</v>
          </cell>
          <cell r="O209">
            <v>43510</v>
          </cell>
          <cell r="P209" t="str">
            <v>X</v>
          </cell>
        </row>
        <row r="210">
          <cell r="A210" t="str">
            <v>MEM-PRO-014-SPR-BRN-3754</v>
          </cell>
          <cell r="B210" t="str">
            <v>5</v>
          </cell>
          <cell r="C210" t="str">
            <v>1045</v>
          </cell>
          <cell r="D210" t="str">
            <v>1205</v>
          </cell>
          <cell r="E210" t="str">
            <v>12-MTH I/E MSPD MS BURN I ACC DOOR</v>
          </cell>
          <cell r="F210" t="str">
            <v>MSP-SPRAY DRYER BURNER</v>
          </cell>
          <cell r="G210" t="str">
            <v>PM20</v>
          </cell>
          <cell r="H210" t="str">
            <v>I/E</v>
          </cell>
          <cell r="I210" t="str">
            <v>10073918</v>
          </cell>
          <cell r="J210" t="str">
            <v>7166877</v>
          </cell>
          <cell r="K210" t="str">
            <v>231</v>
          </cell>
          <cell r="L210" t="str">
            <v>HUBENYCR</v>
          </cell>
          <cell r="M210">
            <v>36768</v>
          </cell>
          <cell r="N210" t="str">
            <v>CAGLEW</v>
          </cell>
          <cell r="O210">
            <v>43510</v>
          </cell>
          <cell r="P210" t="str">
            <v>X</v>
          </cell>
        </row>
        <row r="211">
          <cell r="A211" t="str">
            <v>MEM-PRO-014-SPR-BRN-3754</v>
          </cell>
          <cell r="B211" t="str">
            <v>5</v>
          </cell>
          <cell r="C211" t="str">
            <v>1080</v>
          </cell>
          <cell r="D211" t="str">
            <v>1240</v>
          </cell>
          <cell r="E211" t="str">
            <v>12-MTHM MSPD MS CHAMB ACC DOOR</v>
          </cell>
          <cell r="F211" t="str">
            <v>MSP-SPRAY DRYER BURNER</v>
          </cell>
          <cell r="G211" t="str">
            <v>PM20</v>
          </cell>
          <cell r="H211" t="str">
            <v>I/E</v>
          </cell>
          <cell r="I211" t="str">
            <v>10077058</v>
          </cell>
          <cell r="J211" t="str">
            <v>7166880</v>
          </cell>
          <cell r="K211" t="str">
            <v>239</v>
          </cell>
          <cell r="L211" t="str">
            <v>HUBENYCR</v>
          </cell>
          <cell r="M211">
            <v>36768</v>
          </cell>
          <cell r="N211" t="str">
            <v>CAGLEW</v>
          </cell>
          <cell r="O211">
            <v>43665</v>
          </cell>
          <cell r="P211" t="str">
            <v>X</v>
          </cell>
        </row>
        <row r="212">
          <cell r="A212" t="str">
            <v>MEM-PRO-014-SPR-DRY-3610</v>
          </cell>
          <cell r="B212" t="str">
            <v>5</v>
          </cell>
          <cell r="C212" t="str">
            <v>1063</v>
          </cell>
          <cell r="D212" t="str">
            <v>1223</v>
          </cell>
          <cell r="E212" t="str">
            <v>12-MTH I/E PM MSPD AB E-STOP ES-21</v>
          </cell>
          <cell r="F212" t="str">
            <v>MSP-SPRAY DRYER</v>
          </cell>
          <cell r="G212" t="str">
            <v>PM20</v>
          </cell>
          <cell r="H212" t="str">
            <v>I/E</v>
          </cell>
          <cell r="I212" t="str">
            <v>10065080</v>
          </cell>
          <cell r="J212" t="str">
            <v>7166878</v>
          </cell>
          <cell r="K212" t="str">
            <v>239</v>
          </cell>
          <cell r="L212" t="str">
            <v>HUBENYCR</v>
          </cell>
          <cell r="M212">
            <v>36768</v>
          </cell>
          <cell r="N212" t="str">
            <v>CAGLEW</v>
          </cell>
          <cell r="O212">
            <v>43665</v>
          </cell>
          <cell r="P212" t="str">
            <v>X</v>
          </cell>
        </row>
        <row r="213">
          <cell r="A213" t="str">
            <v>MEM-PRO-014-SPR-DRY-3610</v>
          </cell>
          <cell r="B213" t="str">
            <v>5</v>
          </cell>
          <cell r="C213" t="str">
            <v>1062</v>
          </cell>
          <cell r="D213" t="str">
            <v>1222</v>
          </cell>
          <cell r="E213" t="str">
            <v>12-MTH I/E PM MSPD AB E-STOP ES-22</v>
          </cell>
          <cell r="F213" t="str">
            <v>MSP-SPRAY DRYER</v>
          </cell>
          <cell r="G213" t="str">
            <v>PM20</v>
          </cell>
          <cell r="H213" t="str">
            <v>I/E</v>
          </cell>
          <cell r="I213" t="str">
            <v>10065081</v>
          </cell>
          <cell r="J213" t="str">
            <v>7166879</v>
          </cell>
          <cell r="K213" t="str">
            <v>239</v>
          </cell>
          <cell r="L213" t="str">
            <v>HUBENYCR</v>
          </cell>
          <cell r="M213">
            <v>36768</v>
          </cell>
          <cell r="N213" t="str">
            <v>CAGLEW</v>
          </cell>
          <cell r="O213">
            <v>43665</v>
          </cell>
          <cell r="P213" t="str">
            <v>X</v>
          </cell>
        </row>
        <row r="214">
          <cell r="A214" t="str">
            <v>MEM-PRO-014-SPR-DRY-3610</v>
          </cell>
          <cell r="B214" t="str">
            <v>5</v>
          </cell>
          <cell r="C214" t="str">
            <v>1061</v>
          </cell>
          <cell r="D214" t="str">
            <v>1221</v>
          </cell>
          <cell r="E214" t="str">
            <v>12-MTH I/E PM MSPD AB E-STOP ES-23</v>
          </cell>
          <cell r="F214" t="str">
            <v>MSP-SPRAY DRYER</v>
          </cell>
          <cell r="G214" t="str">
            <v>PM20</v>
          </cell>
          <cell r="H214" t="str">
            <v>I/E</v>
          </cell>
          <cell r="I214" t="str">
            <v>10065923</v>
          </cell>
          <cell r="J214" t="str">
            <v>7166876</v>
          </cell>
          <cell r="K214" t="str">
            <v>239</v>
          </cell>
          <cell r="L214" t="str">
            <v>HUBENYCR</v>
          </cell>
          <cell r="M214">
            <v>36768</v>
          </cell>
          <cell r="N214" t="str">
            <v>CAGLEW</v>
          </cell>
          <cell r="O214">
            <v>43665</v>
          </cell>
          <cell r="P214" t="str">
            <v>X</v>
          </cell>
        </row>
        <row r="215">
          <cell r="A215" t="str">
            <v>MEM-PRO-014-SPR-DRY-3610</v>
          </cell>
          <cell r="B215" t="str">
            <v>5</v>
          </cell>
          <cell r="C215" t="str">
            <v>899</v>
          </cell>
          <cell r="D215" t="str">
            <v>1059</v>
          </cell>
          <cell r="E215" t="str">
            <v>12-MTH I/E PM MSPD LFE N BUST H-TEMP</v>
          </cell>
          <cell r="F215" t="str">
            <v>MSP-SPRAY DRYER</v>
          </cell>
          <cell r="G215" t="str">
            <v>PM20</v>
          </cell>
          <cell r="H215" t="str">
            <v>MECH</v>
          </cell>
          <cell r="I215" t="str">
            <v>10066471</v>
          </cell>
          <cell r="J215" t="str">
            <v>5945186</v>
          </cell>
          <cell r="K215" t="str">
            <v>228</v>
          </cell>
          <cell r="L215" t="str">
            <v>HUBENYCR</v>
          </cell>
          <cell r="M215">
            <v>36768</v>
          </cell>
          <cell r="N215" t="str">
            <v>CHAUDHS</v>
          </cell>
          <cell r="O215">
            <v>43365</v>
          </cell>
          <cell r="P215" t="str">
            <v>X</v>
          </cell>
        </row>
        <row r="216">
          <cell r="A216" t="str">
            <v>MEM-PRO-014-SPR-DRY-3610</v>
          </cell>
          <cell r="B216" t="str">
            <v>5</v>
          </cell>
          <cell r="C216" t="str">
            <v>900</v>
          </cell>
          <cell r="D216" t="str">
            <v>1060</v>
          </cell>
          <cell r="E216" t="str">
            <v>12-MTH I/E PM MSPD LFE S BUST H-TEMP</v>
          </cell>
          <cell r="F216" t="str">
            <v>MSP-SPRAY DRYER</v>
          </cell>
          <cell r="G216" t="str">
            <v>PM20</v>
          </cell>
          <cell r="H216" t="str">
            <v>FAC1</v>
          </cell>
          <cell r="I216" t="str">
            <v>10066472</v>
          </cell>
          <cell r="J216" t="str">
            <v>7166864</v>
          </cell>
          <cell r="K216" t="str">
            <v>228</v>
          </cell>
          <cell r="L216" t="str">
            <v>HUBENYCR</v>
          </cell>
          <cell r="M216">
            <v>36768</v>
          </cell>
          <cell r="N216" t="str">
            <v>CAGLEW</v>
          </cell>
          <cell r="O216">
            <v>43502</v>
          </cell>
          <cell r="P216" t="str">
            <v>X</v>
          </cell>
        </row>
        <row r="217">
          <cell r="A217" t="str">
            <v>MEM-PRO-014-SPR-DRY-3610</v>
          </cell>
          <cell r="B217" t="str">
            <v>5</v>
          </cell>
          <cell r="C217" t="str">
            <v>1079</v>
          </cell>
          <cell r="D217" t="str">
            <v>1239</v>
          </cell>
          <cell r="E217" t="str">
            <v>12-MTH I/E PM MSPD MS CONE ACC DOOR</v>
          </cell>
          <cell r="F217" t="str">
            <v>MSP-SPRAY DRYER</v>
          </cell>
          <cell r="G217" t="str">
            <v>PM20</v>
          </cell>
          <cell r="H217" t="str">
            <v>I/E</v>
          </cell>
          <cell r="I217" t="str">
            <v>10066473</v>
          </cell>
          <cell r="J217" t="str">
            <v>7166937</v>
          </cell>
          <cell r="K217" t="str">
            <v>239</v>
          </cell>
          <cell r="L217" t="str">
            <v>HUBENYCR</v>
          </cell>
          <cell r="M217">
            <v>36768</v>
          </cell>
          <cell r="N217" t="str">
            <v>CAGLEW</v>
          </cell>
          <cell r="O217">
            <v>43665</v>
          </cell>
          <cell r="P217" t="str">
            <v>X</v>
          </cell>
        </row>
        <row r="218">
          <cell r="A218" t="str">
            <v>MEM-PRO-014-SPR-DRY-3610</v>
          </cell>
          <cell r="B218" t="str">
            <v>5</v>
          </cell>
          <cell r="C218" t="str">
            <v>1064</v>
          </cell>
          <cell r="D218" t="str">
            <v>1224</v>
          </cell>
          <cell r="E218" t="str">
            <v>12-MTH I/E PM MSPD AB E-STOP ES-24</v>
          </cell>
          <cell r="F218" t="str">
            <v>MSP-SPRAY DRYER</v>
          </cell>
          <cell r="G218" t="str">
            <v>PM20</v>
          </cell>
          <cell r="H218" t="str">
            <v>I/E</v>
          </cell>
          <cell r="I218" t="str">
            <v>10065924</v>
          </cell>
          <cell r="J218" t="str">
            <v>7166938</v>
          </cell>
          <cell r="K218" t="str">
            <v>239</v>
          </cell>
          <cell r="L218" t="str">
            <v>HUBENYCR</v>
          </cell>
          <cell r="M218">
            <v>36768</v>
          </cell>
          <cell r="N218" t="str">
            <v>CAGLEW</v>
          </cell>
          <cell r="O218">
            <v>43665</v>
          </cell>
          <cell r="P218" t="str">
            <v>X</v>
          </cell>
        </row>
        <row r="219">
          <cell r="A219" t="str">
            <v>MEM-PRO-014-SPR-DRY-3617</v>
          </cell>
          <cell r="B219" t="str">
            <v>5</v>
          </cell>
          <cell r="C219" t="str">
            <v>1041</v>
          </cell>
          <cell r="D219" t="str">
            <v>1201</v>
          </cell>
          <cell r="E219" t="str">
            <v>12-MTH I/E MSPD MS SE CONE ACC DOOR</v>
          </cell>
          <cell r="F219" t="str">
            <v>MSP-SPRAY DRYER SE FILTER</v>
          </cell>
          <cell r="G219" t="str">
            <v>PM20</v>
          </cell>
          <cell r="H219" t="str">
            <v>I/E</v>
          </cell>
          <cell r="I219" t="str">
            <v>10065278</v>
          </cell>
          <cell r="J219" t="str">
            <v>7166872</v>
          </cell>
          <cell r="K219" t="str">
            <v>231</v>
          </cell>
          <cell r="L219" t="str">
            <v>HUBENYCR</v>
          </cell>
          <cell r="M219">
            <v>36768</v>
          </cell>
          <cell r="N219" t="str">
            <v>CAGLEW</v>
          </cell>
          <cell r="O219">
            <v>43502</v>
          </cell>
          <cell r="P219" t="str">
            <v>X</v>
          </cell>
        </row>
        <row r="220">
          <cell r="A220" t="str">
            <v>MEM-PRO-014-SPR-DRY-3618</v>
          </cell>
          <cell r="B220" t="str">
            <v>5</v>
          </cell>
          <cell r="C220" t="str">
            <v>898</v>
          </cell>
          <cell r="D220" t="str">
            <v>1058</v>
          </cell>
          <cell r="E220" t="str">
            <v>12-MTH I/E PM MSPD LFE EXH FAN H-TEMP</v>
          </cell>
          <cell r="F220" t="str">
            <v>MSP-SPRAY DRYER EAST EXHAUST FAN</v>
          </cell>
          <cell r="G220" t="str">
            <v>PM20</v>
          </cell>
          <cell r="H220" t="str">
            <v>I/E</v>
          </cell>
          <cell r="I220" t="str">
            <v>10073923</v>
          </cell>
          <cell r="J220" t="str">
            <v>7166863</v>
          </cell>
          <cell r="K220" t="str">
            <v>228</v>
          </cell>
          <cell r="L220" t="str">
            <v>HUBENYCR</v>
          </cell>
          <cell r="M220">
            <v>36768</v>
          </cell>
          <cell r="N220" t="str">
            <v>CAGLEW</v>
          </cell>
          <cell r="O220">
            <v>43665</v>
          </cell>
          <cell r="P220" t="str">
            <v>X</v>
          </cell>
        </row>
        <row r="221">
          <cell r="A221" t="str">
            <v>MEM-PRO-014-SPR-DRY-3618</v>
          </cell>
          <cell r="B221" t="str">
            <v>5</v>
          </cell>
          <cell r="C221" t="str">
            <v>1026</v>
          </cell>
          <cell r="D221" t="str">
            <v>1186</v>
          </cell>
          <cell r="E221" t="str">
            <v>12-MTH I/E MSPD ANT E EXH FAN H-PS</v>
          </cell>
          <cell r="F221" t="str">
            <v>MSP-SPRAY DRYER EAST EXHAUST FAN</v>
          </cell>
          <cell r="G221" t="str">
            <v>PM20</v>
          </cell>
          <cell r="H221" t="str">
            <v>MECH</v>
          </cell>
          <cell r="I221" t="str">
            <v/>
          </cell>
          <cell r="J221" t="str">
            <v>5805488</v>
          </cell>
          <cell r="K221" t="str">
            <v>001</v>
          </cell>
          <cell r="L221" t="str">
            <v>HUBENYCR</v>
          </cell>
          <cell r="M221">
            <v>36768</v>
          </cell>
          <cell r="N221" t="str">
            <v>CHAUDHS</v>
          </cell>
          <cell r="O221">
            <v>43365</v>
          </cell>
          <cell r="P221" t="str">
            <v>X</v>
          </cell>
        </row>
        <row r="222">
          <cell r="A222" t="str">
            <v>MEM-PRO-014-SPR-DRY-3627</v>
          </cell>
          <cell r="B222" t="str">
            <v>5</v>
          </cell>
          <cell r="C222" t="str">
            <v>1040</v>
          </cell>
          <cell r="D222" t="str">
            <v>1200</v>
          </cell>
          <cell r="E222" t="str">
            <v>12-MTH I/E MSPD MS NE CONE ACC DOOR</v>
          </cell>
          <cell r="F222" t="str">
            <v>MSP-SPRAY DRYER NE FILTER</v>
          </cell>
          <cell r="G222" t="str">
            <v>PM20</v>
          </cell>
          <cell r="H222" t="str">
            <v>I/E</v>
          </cell>
          <cell r="I222" t="str">
            <v>10065280</v>
          </cell>
          <cell r="J222" t="str">
            <v>7166871</v>
          </cell>
          <cell r="K222" t="str">
            <v>231</v>
          </cell>
          <cell r="L222" t="str">
            <v>HUBENYCR</v>
          </cell>
          <cell r="M222">
            <v>36768</v>
          </cell>
          <cell r="N222" t="str">
            <v>CAGLEW</v>
          </cell>
          <cell r="O222">
            <v>43665</v>
          </cell>
          <cell r="P222" t="str">
            <v>X</v>
          </cell>
        </row>
        <row r="223">
          <cell r="A223" t="str">
            <v>MEM-PRO-014-SPR-DRY-3634</v>
          </cell>
          <cell r="B223" t="str">
            <v>5</v>
          </cell>
          <cell r="C223" t="str">
            <v>1042</v>
          </cell>
          <cell r="D223" t="str">
            <v>1202</v>
          </cell>
          <cell r="E223" t="str">
            <v>12-MTH I/E MSPD MS NW CONE ACC DOOR</v>
          </cell>
          <cell r="F223" t="str">
            <v>MSP-SPRAY DRYER SW FILTER</v>
          </cell>
          <cell r="G223" t="str">
            <v>PM20</v>
          </cell>
          <cell r="H223" t="str">
            <v>I/E</v>
          </cell>
          <cell r="I223" t="str">
            <v>10065281</v>
          </cell>
          <cell r="J223" t="str">
            <v>7166873</v>
          </cell>
          <cell r="K223" t="str">
            <v>231</v>
          </cell>
          <cell r="L223" t="str">
            <v>HUBENYCR</v>
          </cell>
          <cell r="M223">
            <v>36768</v>
          </cell>
          <cell r="N223" t="str">
            <v>CAGLEW</v>
          </cell>
          <cell r="O223">
            <v>43502</v>
          </cell>
          <cell r="P223" t="str">
            <v>X</v>
          </cell>
        </row>
        <row r="224">
          <cell r="A224" t="str">
            <v>MEM-PRO-014-SPR-DRY-3642</v>
          </cell>
          <cell r="B224" t="str">
            <v>5</v>
          </cell>
          <cell r="C224" t="str">
            <v>1043</v>
          </cell>
          <cell r="D224" t="str">
            <v>1203</v>
          </cell>
          <cell r="E224" t="str">
            <v>12-MTH I/E MSPD MS SW CONE ACC DOOR</v>
          </cell>
          <cell r="F224" t="str">
            <v>MSP-SPRAY DRYER NW FILTER</v>
          </cell>
          <cell r="G224" t="str">
            <v>PM20</v>
          </cell>
          <cell r="H224" t="str">
            <v>MECH</v>
          </cell>
          <cell r="I224" t="str">
            <v>10065283</v>
          </cell>
          <cell r="J224" t="str">
            <v>7166874</v>
          </cell>
          <cell r="K224" t="str">
            <v>231</v>
          </cell>
          <cell r="L224" t="str">
            <v>HUBENYCR</v>
          </cell>
          <cell r="M224">
            <v>36768</v>
          </cell>
          <cell r="N224" t="str">
            <v>CHAUDHS</v>
          </cell>
          <cell r="O224">
            <v>43368</v>
          </cell>
          <cell r="P224" t="str">
            <v>X</v>
          </cell>
        </row>
        <row r="225">
          <cell r="A225" t="str">
            <v>MEM-PRO-014-SPR-PRC-3648</v>
          </cell>
          <cell r="B225" t="str">
            <v>5</v>
          </cell>
          <cell r="C225" t="str">
            <v>1021</v>
          </cell>
          <cell r="D225" t="str">
            <v>1181</v>
          </cell>
          <cell r="E225" t="str">
            <v>12-MTH I/E MSPD LFE PROD COLL H-TEMP</v>
          </cell>
          <cell r="F225" t="str">
            <v>MSP-PRODUCT COLLECTOR</v>
          </cell>
          <cell r="G225" t="str">
            <v>PM20</v>
          </cell>
          <cell r="H225" t="str">
            <v>MECH</v>
          </cell>
          <cell r="I225" t="str">
            <v>10065082</v>
          </cell>
          <cell r="J225" t="str">
            <v>5709988</v>
          </cell>
          <cell r="K225" t="str">
            <v>228</v>
          </cell>
          <cell r="L225" t="str">
            <v>HUBENYCR</v>
          </cell>
          <cell r="M225">
            <v>36768</v>
          </cell>
          <cell r="N225" t="str">
            <v>CHAUDHS</v>
          </cell>
          <cell r="O225">
            <v>43368</v>
          </cell>
          <cell r="P225" t="str">
            <v>X</v>
          </cell>
        </row>
        <row r="226">
          <cell r="A226" t="str">
            <v>MEM-PRO-015-CIP-DAC-8138</v>
          </cell>
          <cell r="B226" t="str">
            <v>3</v>
          </cell>
          <cell r="C226" t="str">
            <v>1060</v>
          </cell>
          <cell r="D226" t="str">
            <v>1220</v>
          </cell>
          <cell r="E226" t="str">
            <v>6-MTH I/E PM MS2PD DEZ STK CIP VENT VAL</v>
          </cell>
          <cell r="F226" t="str">
            <v>MS2P-CIP VENT STACK FAN</v>
          </cell>
          <cell r="G226" t="str">
            <v>PM20</v>
          </cell>
          <cell r="H226" t="str">
            <v>MECH</v>
          </cell>
          <cell r="I226" t="str">
            <v/>
          </cell>
          <cell r="J226" t="str">
            <v>5629902</v>
          </cell>
          <cell r="K226" t="str">
            <v>231</v>
          </cell>
          <cell r="L226" t="str">
            <v>HUBENYCR</v>
          </cell>
          <cell r="M226">
            <v>36768</v>
          </cell>
          <cell r="N226" t="str">
            <v>CHAUDHS</v>
          </cell>
          <cell r="O226">
            <v>43365</v>
          </cell>
          <cell r="P226" t="str">
            <v>X</v>
          </cell>
        </row>
        <row r="227">
          <cell r="A227" t="str">
            <v>MEM-PRO-015-SPR-BRN-8003</v>
          </cell>
          <cell r="B227" t="str">
            <v>5</v>
          </cell>
          <cell r="C227" t="str">
            <v>1037</v>
          </cell>
          <cell r="D227" t="str">
            <v>1197</v>
          </cell>
          <cell r="E227" t="str">
            <v>12-MTH I/E MS2PD AB BURN DT INSP DOOR</v>
          </cell>
          <cell r="F227" t="str">
            <v>MS2P-SPRAY DRYER BURNER</v>
          </cell>
          <cell r="G227" t="str">
            <v>PM20</v>
          </cell>
          <cell r="H227" t="str">
            <v>MECH</v>
          </cell>
          <cell r="I227" t="str">
            <v>10066029</v>
          </cell>
          <cell r="J227" t="str">
            <v>7166870</v>
          </cell>
          <cell r="K227" t="str">
            <v>231</v>
          </cell>
          <cell r="L227" t="str">
            <v>HUBENYCR</v>
          </cell>
          <cell r="M227">
            <v>36768</v>
          </cell>
          <cell r="N227" t="str">
            <v>CHAUDHS</v>
          </cell>
          <cell r="O227">
            <v>43368</v>
          </cell>
          <cell r="P227" t="str">
            <v>X</v>
          </cell>
        </row>
        <row r="228">
          <cell r="A228" t="str">
            <v>MEM-PRO-015-SPR-BRN-8003</v>
          </cell>
          <cell r="B228" t="str">
            <v>5</v>
          </cell>
          <cell r="C228" t="str">
            <v>1047</v>
          </cell>
          <cell r="D228" t="str">
            <v>1207</v>
          </cell>
          <cell r="E228" t="str">
            <v>12-MTH I/E MS2PD MER GAS TRAIN L-PS</v>
          </cell>
          <cell r="F228" t="str">
            <v>MS2P-SPRAY DRYER BURNER</v>
          </cell>
          <cell r="G228" t="str">
            <v>PM20</v>
          </cell>
          <cell r="H228" t="str">
            <v>MECH</v>
          </cell>
          <cell r="I228" t="str">
            <v>10066108</v>
          </cell>
          <cell r="J228" t="str">
            <v>5805500</v>
          </cell>
          <cell r="K228" t="str">
            <v>001</v>
          </cell>
          <cell r="L228" t="str">
            <v>HUBENYCR</v>
          </cell>
          <cell r="M228">
            <v>36768</v>
          </cell>
          <cell r="N228" t="str">
            <v>CHAUDHS</v>
          </cell>
          <cell r="O228">
            <v>43365</v>
          </cell>
          <cell r="P228" t="str">
            <v>X</v>
          </cell>
        </row>
        <row r="229">
          <cell r="A229" t="str">
            <v>MEM-PRO-015-SPR-BRN-8003</v>
          </cell>
          <cell r="B229" t="str">
            <v>5</v>
          </cell>
          <cell r="C229" t="str">
            <v>1048</v>
          </cell>
          <cell r="D229" t="str">
            <v>1208</v>
          </cell>
          <cell r="E229" t="str">
            <v>12-MTH I/E MS2PD MER GAS TRAIN H-PS</v>
          </cell>
          <cell r="F229" t="str">
            <v>MS2P-SPRAY DRYER BURNER</v>
          </cell>
          <cell r="G229" t="str">
            <v>PM20</v>
          </cell>
          <cell r="H229" t="str">
            <v>MECH</v>
          </cell>
          <cell r="I229" t="str">
            <v>10066109</v>
          </cell>
          <cell r="J229" t="str">
            <v>5805501</v>
          </cell>
          <cell r="K229" t="str">
            <v>001</v>
          </cell>
          <cell r="L229" t="str">
            <v>HUBENYCR</v>
          </cell>
          <cell r="M229">
            <v>36768</v>
          </cell>
          <cell r="N229" t="str">
            <v>CHAUDHS</v>
          </cell>
          <cell r="O229">
            <v>43365</v>
          </cell>
          <cell r="P229" t="str">
            <v>X</v>
          </cell>
        </row>
        <row r="230">
          <cell r="A230" t="str">
            <v>MEM-PRO-015-SPR-BRN-8003</v>
          </cell>
          <cell r="B230" t="str">
            <v>5</v>
          </cell>
          <cell r="C230" t="str">
            <v>1084</v>
          </cell>
          <cell r="D230" t="str">
            <v>1244</v>
          </cell>
          <cell r="E230" t="str">
            <v>12-MTH I/E PM MS2PD MS BURN LOW FIRE SW</v>
          </cell>
          <cell r="F230" t="str">
            <v>MS2P-SPRAY DRYER BURNER</v>
          </cell>
          <cell r="G230" t="str">
            <v>PM20</v>
          </cell>
          <cell r="H230" t="str">
            <v>MECH</v>
          </cell>
          <cell r="I230" t="str">
            <v>10066110</v>
          </cell>
          <cell r="J230" t="str">
            <v>5945259</v>
          </cell>
          <cell r="K230" t="str">
            <v>239</v>
          </cell>
          <cell r="L230" t="str">
            <v>HUBENYCR</v>
          </cell>
          <cell r="M230">
            <v>36768</v>
          </cell>
          <cell r="N230" t="str">
            <v>CHAUDHS</v>
          </cell>
          <cell r="O230">
            <v>43365</v>
          </cell>
          <cell r="P230" t="str">
            <v>X</v>
          </cell>
        </row>
        <row r="231">
          <cell r="A231" t="str">
            <v>MEM-PRO-015-SPR-DRY-8010</v>
          </cell>
          <cell r="B231" t="str">
            <v>5</v>
          </cell>
          <cell r="C231" t="str">
            <v>1029</v>
          </cell>
          <cell r="D231" t="str">
            <v>1189</v>
          </cell>
          <cell r="E231" t="str">
            <v>12-MTH I/E MS2PD 6TH-FLR AB INSP DR POS</v>
          </cell>
          <cell r="F231" t="str">
            <v>MS2P-SPRAY DRYER</v>
          </cell>
          <cell r="G231" t="str">
            <v>PM20</v>
          </cell>
          <cell r="H231" t="str">
            <v>I/E</v>
          </cell>
          <cell r="I231" t="str">
            <v>10065394</v>
          </cell>
          <cell r="J231" t="str">
            <v>7166886</v>
          </cell>
          <cell r="K231" t="str">
            <v>231</v>
          </cell>
          <cell r="L231" t="str">
            <v>HUBENYCR</v>
          </cell>
          <cell r="M231">
            <v>36768</v>
          </cell>
          <cell r="N231" t="str">
            <v>CAGLEW</v>
          </cell>
          <cell r="O231">
            <v>43665</v>
          </cell>
          <cell r="P231" t="str">
            <v>X</v>
          </cell>
        </row>
        <row r="232">
          <cell r="A232" t="str">
            <v>MEM-PRO-015-SPR-DRY-8010</v>
          </cell>
          <cell r="B232" t="str">
            <v>5</v>
          </cell>
          <cell r="C232" t="str">
            <v>1030</v>
          </cell>
          <cell r="D232" t="str">
            <v>1190</v>
          </cell>
          <cell r="E232" t="str">
            <v>12-MTH I/E MS2PD AB INSP DR SW</v>
          </cell>
          <cell r="F232" t="str">
            <v>MS2P-SPRAY DRYER</v>
          </cell>
          <cell r="G232" t="str">
            <v>PM20</v>
          </cell>
          <cell r="H232" t="str">
            <v>I/E</v>
          </cell>
          <cell r="I232" t="str">
            <v>10065395</v>
          </cell>
          <cell r="J232" t="str">
            <v>7166865</v>
          </cell>
          <cell r="K232" t="str">
            <v>231</v>
          </cell>
          <cell r="L232" t="str">
            <v>HUBENYCR</v>
          </cell>
          <cell r="M232">
            <v>36768</v>
          </cell>
          <cell r="N232" t="str">
            <v>CAGLEW</v>
          </cell>
          <cell r="O232">
            <v>43665</v>
          </cell>
          <cell r="P232" t="str">
            <v>X</v>
          </cell>
        </row>
        <row r="233">
          <cell r="A233" t="str">
            <v>MEM-PRO-015-SPR-DRY-8050</v>
          </cell>
          <cell r="B233" t="str">
            <v>5</v>
          </cell>
          <cell r="C233" t="str">
            <v>1031</v>
          </cell>
          <cell r="D233" t="str">
            <v>1191</v>
          </cell>
          <cell r="E233" t="str">
            <v>12-MTH I/E MS2PD AB BGHO #1 NE DOOR</v>
          </cell>
          <cell r="F233" t="str">
            <v>MS2P-NE BAGHOUSE #1</v>
          </cell>
          <cell r="G233" t="str">
            <v>PM20</v>
          </cell>
          <cell r="H233" t="str">
            <v>I/E</v>
          </cell>
          <cell r="I233" t="str">
            <v>10065396</v>
          </cell>
          <cell r="J233" t="str">
            <v>7166866</v>
          </cell>
          <cell r="K233" t="str">
            <v>231</v>
          </cell>
          <cell r="L233" t="str">
            <v>HUBENYCR</v>
          </cell>
          <cell r="M233">
            <v>36768</v>
          </cell>
          <cell r="N233" t="str">
            <v>CAGLEW</v>
          </cell>
          <cell r="O233">
            <v>43665</v>
          </cell>
          <cell r="P233" t="str">
            <v>X</v>
          </cell>
        </row>
        <row r="234">
          <cell r="A234" t="str">
            <v>MEM-PRO-015-SPR-DRY-8060</v>
          </cell>
          <cell r="B234" t="str">
            <v>5</v>
          </cell>
          <cell r="C234" t="str">
            <v>1032</v>
          </cell>
          <cell r="D234" t="str">
            <v>1192</v>
          </cell>
          <cell r="E234" t="str">
            <v>12-MTH I/E MS2PD AB BGHO #2 NW DOOR</v>
          </cell>
          <cell r="F234" t="str">
            <v>MS2P-NW BAGHOUSE #2</v>
          </cell>
          <cell r="G234" t="str">
            <v>PM20</v>
          </cell>
          <cell r="H234" t="str">
            <v>MECH</v>
          </cell>
          <cell r="I234" t="str">
            <v>10065397</v>
          </cell>
          <cell r="J234" t="str">
            <v>7166936</v>
          </cell>
          <cell r="K234" t="str">
            <v>231</v>
          </cell>
          <cell r="L234" t="str">
            <v>HUBENYCR</v>
          </cell>
          <cell r="M234">
            <v>36768</v>
          </cell>
          <cell r="N234" t="str">
            <v>CHAUDHS</v>
          </cell>
          <cell r="O234">
            <v>43368</v>
          </cell>
          <cell r="P234" t="str">
            <v>X</v>
          </cell>
        </row>
        <row r="235">
          <cell r="A235" t="str">
            <v>MEM-PRO-015-SPR-DRY-8070</v>
          </cell>
          <cell r="B235" t="str">
            <v>5</v>
          </cell>
          <cell r="C235" t="str">
            <v>1033</v>
          </cell>
          <cell r="D235" t="str">
            <v>1193</v>
          </cell>
          <cell r="E235" t="str">
            <v>12-MTH I/E MS2PD AB BGHO #3 SW DOOR</v>
          </cell>
          <cell r="F235" t="str">
            <v>MS2P-SW BAGHOUSE</v>
          </cell>
          <cell r="G235" t="str">
            <v>PM20</v>
          </cell>
          <cell r="H235" t="str">
            <v>I/E</v>
          </cell>
          <cell r="I235" t="str">
            <v>10064930</v>
          </cell>
          <cell r="J235" t="str">
            <v>7166867</v>
          </cell>
          <cell r="K235" t="str">
            <v>231</v>
          </cell>
          <cell r="L235" t="str">
            <v>HUBENYCR</v>
          </cell>
          <cell r="M235">
            <v>36768</v>
          </cell>
          <cell r="N235" t="str">
            <v>CAGLEW</v>
          </cell>
          <cell r="O235">
            <v>43502</v>
          </cell>
          <cell r="P235" t="str">
            <v>X</v>
          </cell>
        </row>
        <row r="236">
          <cell r="A236" t="str">
            <v>MEM-PRO-015-SPR-DRY-8080</v>
          </cell>
          <cell r="B236" t="str">
            <v>5</v>
          </cell>
          <cell r="C236" t="str">
            <v>1034</v>
          </cell>
          <cell r="D236" t="str">
            <v>1194</v>
          </cell>
          <cell r="E236" t="str">
            <v>12-MTH I/E MS2PD AB BGHO #4 SE DOOR</v>
          </cell>
          <cell r="F236" t="str">
            <v>MS2P-SE BAGHOUSE #4</v>
          </cell>
          <cell r="G236" t="str">
            <v>PM20</v>
          </cell>
          <cell r="H236" t="str">
            <v>I/E</v>
          </cell>
          <cell r="I236" t="str">
            <v>10064931</v>
          </cell>
          <cell r="J236" t="str">
            <v>7166868</v>
          </cell>
          <cell r="K236" t="str">
            <v>231</v>
          </cell>
          <cell r="L236" t="str">
            <v>HUBENYCR</v>
          </cell>
          <cell r="M236">
            <v>36768</v>
          </cell>
          <cell r="N236" t="str">
            <v>CAGLEW</v>
          </cell>
          <cell r="O236">
            <v>43502</v>
          </cell>
          <cell r="P236" t="str">
            <v>X</v>
          </cell>
        </row>
        <row r="237">
          <cell r="A237" t="str">
            <v>MEM-PRO-015-SPR-DRY-8093</v>
          </cell>
          <cell r="B237" t="str">
            <v>3</v>
          </cell>
          <cell r="C237" t="str">
            <v>1035</v>
          </cell>
          <cell r="D237" t="str">
            <v>1195</v>
          </cell>
          <cell r="E237" t="str">
            <v>6-MTH I/E MS2PD AB CYC CIP ISO GATE</v>
          </cell>
          <cell r="F237" t="str">
            <v>MS2P-VF CYCLONE</v>
          </cell>
          <cell r="G237" t="str">
            <v>PM20</v>
          </cell>
          <cell r="H237" t="str">
            <v>MECH</v>
          </cell>
          <cell r="I237" t="str">
            <v/>
          </cell>
          <cell r="J237" t="str">
            <v>5629928</v>
          </cell>
          <cell r="K237" t="str">
            <v>231</v>
          </cell>
          <cell r="L237" t="str">
            <v>HUBENYCR</v>
          </cell>
          <cell r="M237">
            <v>36768</v>
          </cell>
          <cell r="N237" t="str">
            <v>CHAUDHS</v>
          </cell>
          <cell r="O237">
            <v>43365</v>
          </cell>
          <cell r="P237" t="str">
            <v>X</v>
          </cell>
        </row>
        <row r="238">
          <cell r="A238" t="str">
            <v>MEM-PRO-015-SPR-DRY-8095</v>
          </cell>
          <cell r="B238" t="str">
            <v>5</v>
          </cell>
          <cell r="C238" t="str">
            <v>1036</v>
          </cell>
          <cell r="D238" t="str">
            <v>1196</v>
          </cell>
          <cell r="E238" t="str">
            <v>12-MTH I/E MS2PD AB BGHO INSP DOOR</v>
          </cell>
          <cell r="F238" t="str">
            <v>MS2P-VF BAGHOUSE</v>
          </cell>
          <cell r="G238" t="str">
            <v>PM20</v>
          </cell>
          <cell r="H238" t="str">
            <v>I/E</v>
          </cell>
          <cell r="I238" t="str">
            <v>10065398</v>
          </cell>
          <cell r="J238" t="str">
            <v>7166869</v>
          </cell>
          <cell r="K238" t="str">
            <v>231</v>
          </cell>
          <cell r="L238" t="str">
            <v>HUBENYCR</v>
          </cell>
          <cell r="M238">
            <v>36768</v>
          </cell>
          <cell r="N238" t="str">
            <v>CAGLEW</v>
          </cell>
          <cell r="O238">
            <v>43502</v>
          </cell>
          <cell r="P238" t="str">
            <v>X</v>
          </cell>
        </row>
        <row r="239">
          <cell r="A239" t="str">
            <v>MEM-PRO-010-GRD-N3G-6421</v>
          </cell>
          <cell r="B239" t="str">
            <v>5</v>
          </cell>
          <cell r="C239" t="str">
            <v>1101</v>
          </cell>
          <cell r="D239" t="str">
            <v>1271</v>
          </cell>
          <cell r="E239" t="str">
            <v>12-MTH I/E PM MSSG OM N GD BEAR #2 TEMP</v>
          </cell>
          <cell r="F239" t="str">
            <v>MSS-300T N GRINDER UT62</v>
          </cell>
          <cell r="G239" t="str">
            <v>PM20</v>
          </cell>
          <cell r="H239" t="str">
            <v>I/E</v>
          </cell>
          <cell r="I239" t="str">
            <v>10065913</v>
          </cell>
          <cell r="J239" t="str">
            <v>7163210</v>
          </cell>
          <cell r="K239" t="str">
            <v>231</v>
          </cell>
          <cell r="L239" t="str">
            <v>HUBENYCR</v>
          </cell>
          <cell r="M239">
            <v>36769</v>
          </cell>
          <cell r="N239" t="str">
            <v>CAGLEW</v>
          </cell>
          <cell r="O239">
            <v>43665</v>
          </cell>
          <cell r="P239" t="str">
            <v>X</v>
          </cell>
        </row>
        <row r="240">
          <cell r="A240" t="str">
            <v>MEM-PRO-010-GRD-N3G-6421</v>
          </cell>
          <cell r="B240" t="str">
            <v>5</v>
          </cell>
          <cell r="C240" t="str">
            <v>1096</v>
          </cell>
          <cell r="D240" t="str">
            <v>1266</v>
          </cell>
          <cell r="E240" t="str">
            <v>12-MTH I/E PM MSSG MET N GD VIB SW</v>
          </cell>
          <cell r="F240" t="str">
            <v>MSS-300T N GRINDER UT62</v>
          </cell>
          <cell r="G240" t="str">
            <v>PM20</v>
          </cell>
          <cell r="H240" t="str">
            <v>I/E</v>
          </cell>
          <cell r="I240" t="str">
            <v>10069574</v>
          </cell>
          <cell r="J240" t="str">
            <v>7129316</v>
          </cell>
          <cell r="K240" t="str">
            <v>252</v>
          </cell>
          <cell r="L240" t="str">
            <v>HUBENYCR</v>
          </cell>
          <cell r="M240">
            <v>36769</v>
          </cell>
          <cell r="N240" t="str">
            <v>CAGLEW</v>
          </cell>
          <cell r="O240">
            <v>43663</v>
          </cell>
          <cell r="P240" t="str">
            <v>X</v>
          </cell>
        </row>
        <row r="241">
          <cell r="A241" t="str">
            <v>MEM-PRO-010-GRD-N3G-6421</v>
          </cell>
          <cell r="B241" t="str">
            <v>5</v>
          </cell>
          <cell r="C241" t="str">
            <v>1103</v>
          </cell>
          <cell r="D241" t="str">
            <v>1273</v>
          </cell>
          <cell r="E241" t="str">
            <v>6-MTH I/E PM MSSG N GD H-TEMP SW</v>
          </cell>
          <cell r="F241" t="str">
            <v>MSS-300T N GRINDER UT62</v>
          </cell>
          <cell r="G241" t="str">
            <v>PM20</v>
          </cell>
          <cell r="H241" t="str">
            <v>I/E</v>
          </cell>
          <cell r="I241" t="str">
            <v>10064912</v>
          </cell>
          <cell r="J241" t="str">
            <v>7163119</v>
          </cell>
          <cell r="K241" t="str">
            <v>228</v>
          </cell>
          <cell r="L241" t="str">
            <v>HUBENYCR</v>
          </cell>
          <cell r="M241">
            <v>36769</v>
          </cell>
          <cell r="N241" t="str">
            <v>CAGLEW</v>
          </cell>
          <cell r="O241">
            <v>43871</v>
          </cell>
          <cell r="P241" t="str">
            <v>X</v>
          </cell>
        </row>
        <row r="242">
          <cell r="A242" t="str">
            <v>MEM-PRO-010-GRD-N3G-6421</v>
          </cell>
          <cell r="B242" t="str">
            <v>5</v>
          </cell>
          <cell r="C242" t="str">
            <v>1102</v>
          </cell>
          <cell r="D242" t="str">
            <v>1272</v>
          </cell>
          <cell r="E242" t="str">
            <v>12-MTH I/E PM MSSG OM N GD BEAR #1 TEMP</v>
          </cell>
          <cell r="F242" t="str">
            <v>MSS-300T N GRINDER UT62</v>
          </cell>
          <cell r="G242" t="str">
            <v>PM20</v>
          </cell>
          <cell r="H242" t="str">
            <v>I/E</v>
          </cell>
          <cell r="I242" t="str">
            <v>10071731</v>
          </cell>
          <cell r="J242" t="str">
            <v>7129246</v>
          </cell>
          <cell r="K242" t="str">
            <v>239</v>
          </cell>
          <cell r="L242" t="str">
            <v>HUBENYCR</v>
          </cell>
          <cell r="M242">
            <v>36769</v>
          </cell>
          <cell r="N242" t="str">
            <v>CAGLEW</v>
          </cell>
          <cell r="O242">
            <v>43802</v>
          </cell>
          <cell r="P242" t="str">
            <v>X</v>
          </cell>
        </row>
        <row r="243">
          <cell r="A243" t="str">
            <v>MEM-PRO-010-GRD-N3G-6421</v>
          </cell>
          <cell r="B243" t="str">
            <v>3</v>
          </cell>
          <cell r="C243" t="str">
            <v>1100</v>
          </cell>
          <cell r="D243" t="str">
            <v>1270</v>
          </cell>
          <cell r="E243" t="str">
            <v>6-MTH I/E PM MSSG OM S GD BEAR #1 TEMP</v>
          </cell>
          <cell r="F243" t="str">
            <v>MSS-300T N GRINDER UT62</v>
          </cell>
          <cell r="G243" t="str">
            <v>PM20</v>
          </cell>
          <cell r="H243" t="str">
            <v>MECH</v>
          </cell>
          <cell r="I243" t="str">
            <v/>
          </cell>
          <cell r="J243" t="str">
            <v>5659925</v>
          </cell>
          <cell r="K243" t="str">
            <v>231</v>
          </cell>
          <cell r="L243" t="str">
            <v>HUBENYCR</v>
          </cell>
          <cell r="M243">
            <v>36769</v>
          </cell>
          <cell r="N243" t="str">
            <v>CHAUDHS</v>
          </cell>
          <cell r="O243">
            <v>43365</v>
          </cell>
          <cell r="P243" t="str">
            <v>X</v>
          </cell>
        </row>
        <row r="244">
          <cell r="A244" t="str">
            <v>MEM-PRO-010-GRD-N3G-6423</v>
          </cell>
          <cell r="B244" t="str">
            <v>3</v>
          </cell>
          <cell r="C244" t="str">
            <v>1104</v>
          </cell>
          <cell r="D244" t="str">
            <v>1274</v>
          </cell>
          <cell r="E244" t="str">
            <v>6-MTH I/E PM MSSG FEN S GD S BIN H-TP</v>
          </cell>
          <cell r="F244" t="str">
            <v>MSS-300T N GRINDER SURGE HOPPER</v>
          </cell>
          <cell r="G244" t="str">
            <v>PM20</v>
          </cell>
          <cell r="H244" t="str">
            <v>MECH</v>
          </cell>
          <cell r="I244" t="str">
            <v>10065915</v>
          </cell>
          <cell r="J244" t="str">
            <v>5698728</v>
          </cell>
          <cell r="K244" t="str">
            <v>228</v>
          </cell>
          <cell r="L244" t="str">
            <v>HUBENYCR</v>
          </cell>
          <cell r="M244">
            <v>36769</v>
          </cell>
          <cell r="N244" t="str">
            <v>CHAUDHS</v>
          </cell>
          <cell r="O244">
            <v>43365</v>
          </cell>
          <cell r="P244" t="str">
            <v>X</v>
          </cell>
        </row>
        <row r="245">
          <cell r="A245" t="str">
            <v>MEM-PRO-010-GRD-N3G-6423</v>
          </cell>
          <cell r="B245" t="str">
            <v>3</v>
          </cell>
          <cell r="C245" t="str">
            <v>1106</v>
          </cell>
          <cell r="D245" t="str">
            <v>1276</v>
          </cell>
          <cell r="E245" t="str">
            <v>6-MTH I/E PM MSSG FEN N GD S BIN H-TP</v>
          </cell>
          <cell r="F245" t="str">
            <v>MSS-300T N GRINDER SURGE HOPPER</v>
          </cell>
          <cell r="G245" t="str">
            <v>PM20</v>
          </cell>
          <cell r="H245" t="str">
            <v>MECH</v>
          </cell>
          <cell r="I245" t="str">
            <v>10065914</v>
          </cell>
          <cell r="J245" t="str">
            <v>5698729</v>
          </cell>
          <cell r="K245" t="str">
            <v>228</v>
          </cell>
          <cell r="L245" t="str">
            <v>HUBENYCR</v>
          </cell>
          <cell r="M245">
            <v>36769</v>
          </cell>
          <cell r="N245" t="str">
            <v>CHAUDHS</v>
          </cell>
          <cell r="O245">
            <v>43365</v>
          </cell>
          <cell r="P245" t="str">
            <v>X</v>
          </cell>
        </row>
        <row r="246">
          <cell r="A246" t="str">
            <v>MEM-PRO-010-GRD-S3G-6417</v>
          </cell>
          <cell r="B246" t="str">
            <v>5</v>
          </cell>
          <cell r="C246" t="str">
            <v>1099</v>
          </cell>
          <cell r="D246" t="str">
            <v>1269</v>
          </cell>
          <cell r="E246" t="str">
            <v>12-MTH I/E PM MSSG OM S GD BEAR #2 TEMP</v>
          </cell>
          <cell r="F246" t="str">
            <v>MSS-300T S. GRINDER UT62</v>
          </cell>
          <cell r="G246" t="str">
            <v>PM20</v>
          </cell>
          <cell r="H246" t="str">
            <v>I/E</v>
          </cell>
          <cell r="I246" t="str">
            <v>10064911</v>
          </cell>
          <cell r="J246" t="str">
            <v>7129245</v>
          </cell>
          <cell r="K246" t="str">
            <v>231</v>
          </cell>
          <cell r="L246" t="str">
            <v>HUBENYCR</v>
          </cell>
          <cell r="M246">
            <v>36769</v>
          </cell>
          <cell r="N246" t="str">
            <v>CAGLEW</v>
          </cell>
          <cell r="O246">
            <v>43664</v>
          </cell>
          <cell r="P246" t="str">
            <v>X</v>
          </cell>
        </row>
        <row r="247">
          <cell r="A247" t="str">
            <v>MEM-PRO-010-GRD-S3G-6417</v>
          </cell>
          <cell r="B247" t="str">
            <v>5</v>
          </cell>
          <cell r="C247" t="str">
            <v>1105</v>
          </cell>
          <cell r="D247" t="str">
            <v>1275</v>
          </cell>
          <cell r="E247" t="str">
            <v>12-MTH I/E PM MSSG S GD H-TEMP SW</v>
          </cell>
          <cell r="F247" t="str">
            <v>MSS-300T S. GRINDER UT62</v>
          </cell>
          <cell r="G247" t="str">
            <v>PM20</v>
          </cell>
          <cell r="H247" t="str">
            <v>MECH</v>
          </cell>
          <cell r="I247" t="str">
            <v>10064911</v>
          </cell>
          <cell r="J247" t="str">
            <v>7175009</v>
          </cell>
          <cell r="K247" t="str">
            <v>228</v>
          </cell>
          <cell r="L247" t="str">
            <v>HUBENYCR</v>
          </cell>
          <cell r="M247">
            <v>36769</v>
          </cell>
          <cell r="N247" t="str">
            <v>CAGLEW</v>
          </cell>
          <cell r="O247">
            <v>43514</v>
          </cell>
          <cell r="P247" t="str">
            <v>X</v>
          </cell>
        </row>
        <row r="248">
          <cell r="A248" t="str">
            <v>MEM-PRO-010-GRD-S3G-6417</v>
          </cell>
          <cell r="B248" t="str">
            <v>5</v>
          </cell>
          <cell r="C248" t="str">
            <v>1095</v>
          </cell>
          <cell r="D248" t="str">
            <v>1265</v>
          </cell>
          <cell r="E248" t="str">
            <v>12-MTH I/E PM MSSG MET S GD VIB SW</v>
          </cell>
          <cell r="F248" t="str">
            <v>MSS-300T S. GRINDER UT62</v>
          </cell>
          <cell r="G248" t="str">
            <v>PM20</v>
          </cell>
          <cell r="H248" t="str">
            <v>I/E</v>
          </cell>
          <cell r="I248" t="str">
            <v>10065911</v>
          </cell>
          <cell r="J248" t="str">
            <v>7129244</v>
          </cell>
          <cell r="K248" t="str">
            <v>252</v>
          </cell>
          <cell r="L248" t="str">
            <v>HUBENYCR</v>
          </cell>
          <cell r="M248">
            <v>36769</v>
          </cell>
          <cell r="N248" t="str">
            <v>CAGLEW</v>
          </cell>
          <cell r="O248">
            <v>43663</v>
          </cell>
          <cell r="P248" t="str">
            <v>X</v>
          </cell>
        </row>
        <row r="249">
          <cell r="A249" t="str">
            <v>MEM-PRO-011-PKG-PAK-5325</v>
          </cell>
          <cell r="B249" t="str">
            <v>3</v>
          </cell>
          <cell r="C249" t="str">
            <v>1094</v>
          </cell>
          <cell r="D249" t="str">
            <v>1264</v>
          </cell>
          <cell r="E249" t="str">
            <v>12-MTH I/E PM MP1B MC CLOSING PULL SW</v>
          </cell>
          <cell r="F249" t="str">
            <v>MP1B-AUTO PKG NIRO SEALER</v>
          </cell>
          <cell r="G249" t="str">
            <v>PM20</v>
          </cell>
          <cell r="H249" t="str">
            <v>MECH</v>
          </cell>
          <cell r="I249" t="str">
            <v/>
          </cell>
          <cell r="J249" t="str">
            <v>7160081</v>
          </cell>
          <cell r="K249" t="str">
            <v>231</v>
          </cell>
          <cell r="L249" t="str">
            <v>HUBENYCR</v>
          </cell>
          <cell r="M249">
            <v>36769</v>
          </cell>
          <cell r="N249" t="str">
            <v>CAGLEW</v>
          </cell>
          <cell r="O249">
            <v>43665</v>
          </cell>
          <cell r="P249" t="str">
            <v>X</v>
          </cell>
        </row>
        <row r="250">
          <cell r="A250" t="str">
            <v>MEM-PRO-014-FED-BRN-3850</v>
          </cell>
          <cell r="B250" t="str">
            <v>5</v>
          </cell>
          <cell r="C250" t="str">
            <v>1117</v>
          </cell>
          <cell r="D250" t="str">
            <v>1287</v>
          </cell>
          <cell r="E250" t="str">
            <v>12-MTH I/E PM MSPFD AB #1 BURN EMG SD</v>
          </cell>
          <cell r="F250" t="str">
            <v>MSP - FD BED #1 BURNER</v>
          </cell>
          <cell r="G250" t="str">
            <v>PM20</v>
          </cell>
          <cell r="H250" t="str">
            <v>I/E</v>
          </cell>
          <cell r="I250" t="str">
            <v>10077271</v>
          </cell>
          <cell r="J250" t="str">
            <v>7129247</v>
          </cell>
          <cell r="K250" t="str">
            <v>239</v>
          </cell>
          <cell r="L250" t="str">
            <v>HUBENYCR</v>
          </cell>
          <cell r="M250">
            <v>36769</v>
          </cell>
          <cell r="N250" t="str">
            <v>CAGLEW</v>
          </cell>
          <cell r="O250">
            <v>43665</v>
          </cell>
          <cell r="P250" t="str">
            <v>X</v>
          </cell>
        </row>
        <row r="251">
          <cell r="A251" t="str">
            <v>MEM-PRO-014-FED-BRN-3853</v>
          </cell>
          <cell r="B251" t="str">
            <v>5</v>
          </cell>
          <cell r="C251" t="str">
            <v>1118</v>
          </cell>
          <cell r="D251" t="str">
            <v>1288</v>
          </cell>
          <cell r="E251" t="str">
            <v>12-MTH I/E PM MSPFD AB #2 BURN EMG SD</v>
          </cell>
          <cell r="F251" t="str">
            <v>MSP - FD BED #2 BURNER</v>
          </cell>
          <cell r="G251" t="str">
            <v>PM20</v>
          </cell>
          <cell r="H251" t="str">
            <v>I/E</v>
          </cell>
          <cell r="I251" t="str">
            <v>10077292</v>
          </cell>
          <cell r="J251" t="str">
            <v>7129248</v>
          </cell>
          <cell r="K251" t="str">
            <v>239</v>
          </cell>
          <cell r="L251" t="str">
            <v>HUBENYCR</v>
          </cell>
          <cell r="M251">
            <v>36769</v>
          </cell>
          <cell r="N251" t="str">
            <v>CAGLEW</v>
          </cell>
          <cell r="O251">
            <v>43663</v>
          </cell>
          <cell r="P251" t="str">
            <v>X</v>
          </cell>
        </row>
        <row r="252">
          <cell r="A252" t="str">
            <v>MEM-PRO-014-FED-FED-0018</v>
          </cell>
          <cell r="B252" t="str">
            <v>3</v>
          </cell>
          <cell r="C252" t="str">
            <v>1119</v>
          </cell>
          <cell r="D252" t="str">
            <v>1289</v>
          </cell>
          <cell r="E252" t="str">
            <v>6-MTH I/E PM MSPFD AB EMG SD SW</v>
          </cell>
          <cell r="F252" t="str">
            <v>MSP-FEED DRYER EMG SD SW</v>
          </cell>
          <cell r="G252" t="str">
            <v>PM20</v>
          </cell>
          <cell r="H252" t="str">
            <v>MECH</v>
          </cell>
          <cell r="I252" t="str">
            <v/>
          </cell>
          <cell r="J252" t="str">
            <v>7177028</v>
          </cell>
          <cell r="K252" t="str">
            <v>239</v>
          </cell>
          <cell r="L252" t="str">
            <v>HUBENYCR</v>
          </cell>
          <cell r="M252">
            <v>36769</v>
          </cell>
          <cell r="N252" t="str">
            <v>CAGLEW</v>
          </cell>
          <cell r="O252">
            <v>43665</v>
          </cell>
          <cell r="P252" t="str">
            <v>X</v>
          </cell>
        </row>
        <row r="253">
          <cell r="A253" t="str">
            <v>MEM-PRO-014-SPR-DRY-3608</v>
          </cell>
          <cell r="B253" t="str">
            <v>5</v>
          </cell>
          <cell r="C253" t="str">
            <v>1108</v>
          </cell>
          <cell r="D253" t="str">
            <v>1278</v>
          </cell>
          <cell r="E253" t="str">
            <v>12-MTH I/E PM MSPD DWY INLET FILT PRESS</v>
          </cell>
          <cell r="F253" t="str">
            <v>MSP-COOLING RING INTAKE FAN</v>
          </cell>
          <cell r="G253" t="str">
            <v>PM20</v>
          </cell>
          <cell r="H253" t="str">
            <v>MECH</v>
          </cell>
          <cell r="I253" t="str">
            <v>10024717</v>
          </cell>
          <cell r="J253" t="str">
            <v>5856375</v>
          </cell>
          <cell r="K253" t="str">
            <v>001</v>
          </cell>
          <cell r="L253" t="str">
            <v>HUBENYCR</v>
          </cell>
          <cell r="M253">
            <v>36769</v>
          </cell>
          <cell r="N253" t="str">
            <v>CHAUDHS</v>
          </cell>
          <cell r="O253">
            <v>43365</v>
          </cell>
          <cell r="P253" t="str">
            <v>X</v>
          </cell>
        </row>
        <row r="254">
          <cell r="A254" t="str">
            <v>MEM-PRO-022-STS-C8T-5001</v>
          </cell>
          <cell r="B254" t="str">
            <v>3</v>
          </cell>
          <cell r="C254" t="str">
            <v>1114</v>
          </cell>
          <cell r="D254" t="str">
            <v>1284</v>
          </cell>
          <cell r="E254" t="str">
            <v>6-MTH I/E PM MSPG AB 800T  EMG ES-4</v>
          </cell>
          <cell r="F254" t="str">
            <v>MSS-CENTRAL 800T BIN</v>
          </cell>
          <cell r="G254" t="str">
            <v>PM20</v>
          </cell>
          <cell r="H254" t="str">
            <v>MECH</v>
          </cell>
          <cell r="I254" t="str">
            <v>10065388</v>
          </cell>
          <cell r="J254" t="str">
            <v>7170409</v>
          </cell>
          <cell r="K254" t="str">
            <v>239</v>
          </cell>
          <cell r="L254" t="str">
            <v>HUBENYCR</v>
          </cell>
          <cell r="M254">
            <v>36769</v>
          </cell>
          <cell r="N254" t="str">
            <v>CAGLEW</v>
          </cell>
          <cell r="O254">
            <v>43830</v>
          </cell>
          <cell r="P254" t="str">
            <v>X</v>
          </cell>
        </row>
        <row r="255">
          <cell r="A255" t="str">
            <v>MEM-PRO-022-STS-E8T-5030</v>
          </cell>
          <cell r="B255" t="str">
            <v>3</v>
          </cell>
          <cell r="C255" t="str">
            <v>1115</v>
          </cell>
          <cell r="D255" t="str">
            <v>1285</v>
          </cell>
          <cell r="E255" t="str">
            <v>6-MTH I/E PM MSPG AB 800T  EMG ES-3</v>
          </cell>
          <cell r="F255" t="str">
            <v>MSPG AB 800T  EMG ES-3</v>
          </cell>
          <cell r="G255" t="str">
            <v>PM20</v>
          </cell>
          <cell r="H255" t="str">
            <v>MECH</v>
          </cell>
          <cell r="I255" t="str">
            <v/>
          </cell>
          <cell r="J255" t="str">
            <v>7170408</v>
          </cell>
          <cell r="K255" t="str">
            <v>239</v>
          </cell>
          <cell r="L255" t="str">
            <v>HUBENYCR</v>
          </cell>
          <cell r="M255">
            <v>36769</v>
          </cell>
          <cell r="N255" t="str">
            <v>CHAUDHS</v>
          </cell>
          <cell r="O255">
            <v>43368</v>
          </cell>
          <cell r="P255" t="str">
            <v>X</v>
          </cell>
        </row>
        <row r="256">
          <cell r="A256" t="str">
            <v>MEM-PRO-022-STS-W8T-5002</v>
          </cell>
          <cell r="B256" t="str">
            <v>3</v>
          </cell>
          <cell r="C256" t="str">
            <v>1116</v>
          </cell>
          <cell r="D256" t="str">
            <v>1286</v>
          </cell>
          <cell r="E256" t="str">
            <v>12-MTH I/E PM MSPG AB 800T  EMG ES-11</v>
          </cell>
          <cell r="F256" t="str">
            <v>MSS-W 800T BIN</v>
          </cell>
          <cell r="G256" t="str">
            <v>PM20</v>
          </cell>
          <cell r="H256" t="str">
            <v>I/E</v>
          </cell>
          <cell r="I256" t="str">
            <v>10065389</v>
          </cell>
          <cell r="J256" t="str">
            <v>7166881</v>
          </cell>
          <cell r="K256" t="str">
            <v>239</v>
          </cell>
          <cell r="L256" t="str">
            <v>HUBENYCR</v>
          </cell>
          <cell r="M256">
            <v>36769</v>
          </cell>
          <cell r="N256" t="str">
            <v>CAGLEW</v>
          </cell>
          <cell r="O256">
            <v>43665</v>
          </cell>
          <cell r="P256" t="str">
            <v>X</v>
          </cell>
        </row>
        <row r="257">
          <cell r="A257" t="str">
            <v>MEM-PRO-022-UNL-TK1-5043</v>
          </cell>
          <cell r="B257" t="str">
            <v>3</v>
          </cell>
          <cell r="C257" t="str">
            <v>1113</v>
          </cell>
          <cell r="D257" t="str">
            <v>1283</v>
          </cell>
          <cell r="E257" t="str">
            <v>6-MTH I/E PM MSPG AB 800T TRK EMG ES-2</v>
          </cell>
          <cell r="F257" t="str">
            <v>MSS-TRUCK RECEIVING BLOWER PACKAGE</v>
          </cell>
          <cell r="G257" t="str">
            <v>PM20</v>
          </cell>
          <cell r="H257" t="str">
            <v>MECH</v>
          </cell>
          <cell r="I257" t="str">
            <v/>
          </cell>
          <cell r="J257" t="str">
            <v>5723670</v>
          </cell>
          <cell r="K257" t="str">
            <v>239</v>
          </cell>
          <cell r="L257" t="str">
            <v>HUBENYCR</v>
          </cell>
          <cell r="M257">
            <v>36769</v>
          </cell>
          <cell r="N257" t="str">
            <v>CHAUDHS</v>
          </cell>
          <cell r="O257">
            <v>43365</v>
          </cell>
          <cell r="P257" t="str">
            <v>X</v>
          </cell>
        </row>
        <row r="258">
          <cell r="A258" t="str">
            <v>MEM-PRO-025-UTL-1BL-4275</v>
          </cell>
          <cell r="B258" t="str">
            <v>3</v>
          </cell>
          <cell r="C258" t="str">
            <v>1122</v>
          </cell>
          <cell r="D258" t="str">
            <v>1292</v>
          </cell>
          <cell r="E258" t="str">
            <v>6-MTH I/E PM MSSB DWY #1COMB A FLOW SW</v>
          </cell>
          <cell r="F258" t="str">
            <v>MSS-#1 BOILER</v>
          </cell>
          <cell r="G258" t="str">
            <v>PM20</v>
          </cell>
          <cell r="H258" t="str">
            <v>MECH</v>
          </cell>
          <cell r="I258" t="str">
            <v>10064808</v>
          </cell>
          <cell r="J258" t="str">
            <v>5773490</v>
          </cell>
          <cell r="K258" t="str">
            <v>228</v>
          </cell>
          <cell r="L258" t="str">
            <v>HUBENYCR</v>
          </cell>
          <cell r="M258">
            <v>36769</v>
          </cell>
          <cell r="N258" t="str">
            <v>CHAUDHS</v>
          </cell>
          <cell r="O258">
            <v>43365</v>
          </cell>
          <cell r="P258" t="str">
            <v>X</v>
          </cell>
        </row>
        <row r="259">
          <cell r="A259" t="str">
            <v>MEM-PRO-025-UTL-3BL-8685</v>
          </cell>
          <cell r="B259" t="str">
            <v>3</v>
          </cell>
          <cell r="C259" t="str">
            <v>1120</v>
          </cell>
          <cell r="D259" t="str">
            <v>1290</v>
          </cell>
          <cell r="E259" t="str">
            <v>6-MTH I/E PM MSSB ANT #3 COMB AIR SW</v>
          </cell>
          <cell r="F259" t="str">
            <v>#3 BOILER SYSTEM</v>
          </cell>
          <cell r="G259" t="str">
            <v>PM20</v>
          </cell>
          <cell r="H259" t="str">
            <v>MECH</v>
          </cell>
          <cell r="I259" t="str">
            <v/>
          </cell>
          <cell r="J259" t="str">
            <v>5723675</v>
          </cell>
          <cell r="K259" t="str">
            <v>001</v>
          </cell>
          <cell r="L259" t="str">
            <v>HUBENYCR</v>
          </cell>
          <cell r="M259">
            <v>36769</v>
          </cell>
          <cell r="N259" t="str">
            <v>CHAUDHS</v>
          </cell>
          <cell r="O259">
            <v>43365</v>
          </cell>
          <cell r="P259" t="str">
            <v>X</v>
          </cell>
        </row>
        <row r="260">
          <cell r="A260" t="str">
            <v>MEM-PRO-025-UTL-4BL-8650</v>
          </cell>
          <cell r="B260" t="str">
            <v>3</v>
          </cell>
          <cell r="C260" t="str">
            <v>1121</v>
          </cell>
          <cell r="D260" t="str">
            <v>1291</v>
          </cell>
          <cell r="E260" t="str">
            <v>6-MTH I/E PM MSSB ANT #4 BL COMB FLOW</v>
          </cell>
          <cell r="F260" t="str">
            <v>MSS-#4 BOILER SYSTEM</v>
          </cell>
          <cell r="G260" t="str">
            <v>PM20</v>
          </cell>
          <cell r="H260" t="str">
            <v>MECH</v>
          </cell>
          <cell r="I260" t="str">
            <v/>
          </cell>
          <cell r="J260" t="str">
            <v>5783344</v>
          </cell>
          <cell r="K260" t="str">
            <v>001</v>
          </cell>
          <cell r="L260" t="str">
            <v>HUBENYCR</v>
          </cell>
          <cell r="M260">
            <v>36769</v>
          </cell>
          <cell r="N260" t="str">
            <v>CHAUDHS</v>
          </cell>
          <cell r="O260">
            <v>43365</v>
          </cell>
          <cell r="P260" t="str">
            <v>X</v>
          </cell>
        </row>
        <row r="261">
          <cell r="A261" t="str">
            <v>MEM-PRO-025-UTL-1BL-4275</v>
          </cell>
          <cell r="B261" t="str">
            <v>3</v>
          </cell>
          <cell r="C261" t="str">
            <v>1123</v>
          </cell>
          <cell r="D261" t="str">
            <v>1293</v>
          </cell>
          <cell r="E261" t="str">
            <v>6-MTH I/E PM MSSB DWY #1 PURG A FLOW</v>
          </cell>
          <cell r="F261" t="str">
            <v>MSS-#1 BOILER</v>
          </cell>
          <cell r="G261" t="str">
            <v>PM20</v>
          </cell>
          <cell r="H261" t="str">
            <v>MECH</v>
          </cell>
          <cell r="I261" t="str">
            <v>10064809</v>
          </cell>
          <cell r="J261" t="str">
            <v>5773491</v>
          </cell>
          <cell r="K261" t="str">
            <v>228</v>
          </cell>
          <cell r="L261" t="str">
            <v>HUBENYCR</v>
          </cell>
          <cell r="M261">
            <v>36770</v>
          </cell>
          <cell r="N261" t="str">
            <v>CHAUDHS</v>
          </cell>
          <cell r="O261">
            <v>43365</v>
          </cell>
          <cell r="P261" t="str">
            <v>X</v>
          </cell>
        </row>
        <row r="262">
          <cell r="A262" t="str">
            <v>MEM-PRO-025-UTL-1BL-4275</v>
          </cell>
          <cell r="B262" t="str">
            <v>3</v>
          </cell>
          <cell r="C262" t="str">
            <v>1124</v>
          </cell>
          <cell r="D262" t="str">
            <v>1294</v>
          </cell>
          <cell r="E262" t="str">
            <v>6-MTH I/E PM MSSB HW #1 BL STM H-PS #2</v>
          </cell>
          <cell r="F262" t="str">
            <v>MSS-#1 BOILER</v>
          </cell>
          <cell r="G262" t="str">
            <v>PM20</v>
          </cell>
          <cell r="H262" t="str">
            <v>MECH</v>
          </cell>
          <cell r="I262" t="str">
            <v>10064810</v>
          </cell>
          <cell r="J262" t="str">
            <v>5659923</v>
          </cell>
          <cell r="K262" t="str">
            <v>231</v>
          </cell>
          <cell r="L262" t="str">
            <v>HUBENYCR</v>
          </cell>
          <cell r="M262">
            <v>36770</v>
          </cell>
          <cell r="N262" t="str">
            <v>CHAUDHS</v>
          </cell>
          <cell r="O262">
            <v>43365</v>
          </cell>
          <cell r="P262" t="str">
            <v>X</v>
          </cell>
        </row>
        <row r="263">
          <cell r="A263" t="str">
            <v>MEM-PRO-025-UTL-1BL-4275</v>
          </cell>
          <cell r="B263" t="str">
            <v>3</v>
          </cell>
          <cell r="C263" t="str">
            <v>1125</v>
          </cell>
          <cell r="D263" t="str">
            <v>1295</v>
          </cell>
          <cell r="E263" t="str">
            <v>12-MTH I/E PM MSSB HW #1 BL STM H-PS #1</v>
          </cell>
          <cell r="F263" t="str">
            <v>MSS-#1 BOILER</v>
          </cell>
          <cell r="G263" t="str">
            <v>PM20</v>
          </cell>
          <cell r="H263" t="str">
            <v>MECH</v>
          </cell>
          <cell r="I263" t="str">
            <v>10064811</v>
          </cell>
          <cell r="J263" t="str">
            <v>5773498</v>
          </cell>
          <cell r="K263" t="str">
            <v>231</v>
          </cell>
          <cell r="L263" t="str">
            <v>HUBENYCR</v>
          </cell>
          <cell r="M263">
            <v>36770</v>
          </cell>
          <cell r="N263" t="str">
            <v>CHAUDHS</v>
          </cell>
          <cell r="O263">
            <v>43365</v>
          </cell>
          <cell r="P263" t="str">
            <v>X</v>
          </cell>
        </row>
        <row r="264">
          <cell r="A264" t="str">
            <v>MEM-PRO-025-UTL-1BL-4275</v>
          </cell>
          <cell r="B264" t="str">
            <v>3</v>
          </cell>
          <cell r="C264" t="str">
            <v>1126</v>
          </cell>
          <cell r="D264" t="str">
            <v>1296</v>
          </cell>
          <cell r="E264" t="str">
            <v>12-MTH I/E PM MSSB BARK #1 GAS H-PS</v>
          </cell>
          <cell r="F264" t="str">
            <v>MSS-#1 BOILER</v>
          </cell>
          <cell r="G264" t="str">
            <v>PM20</v>
          </cell>
          <cell r="H264" t="str">
            <v>MECH</v>
          </cell>
          <cell r="I264" t="str">
            <v>10064812</v>
          </cell>
          <cell r="J264" t="str">
            <v>5773492</v>
          </cell>
          <cell r="K264" t="str">
            <v>228</v>
          </cell>
          <cell r="L264" t="str">
            <v>HUBENYCR</v>
          </cell>
          <cell r="M264">
            <v>36770</v>
          </cell>
          <cell r="N264" t="str">
            <v>CHAUDHS</v>
          </cell>
          <cell r="O264">
            <v>43365</v>
          </cell>
          <cell r="P264" t="str">
            <v>X</v>
          </cell>
        </row>
        <row r="265">
          <cell r="A265" t="str">
            <v>MEM-PRO-025-UTL-1BL-4275</v>
          </cell>
          <cell r="B265" t="str">
            <v>3</v>
          </cell>
          <cell r="C265" t="str">
            <v>1127</v>
          </cell>
          <cell r="D265" t="str">
            <v>1297</v>
          </cell>
          <cell r="E265" t="str">
            <v>12-MTH I/E PM MSSB ASH #1 GAS H-PS</v>
          </cell>
          <cell r="F265" t="str">
            <v>MSS-#1 BOILER</v>
          </cell>
          <cell r="G265" t="str">
            <v>PM20</v>
          </cell>
          <cell r="H265" t="str">
            <v>MECH</v>
          </cell>
          <cell r="I265" t="str">
            <v>10064813</v>
          </cell>
          <cell r="J265" t="str">
            <v>5773493</v>
          </cell>
          <cell r="K265" t="str">
            <v>228</v>
          </cell>
          <cell r="L265" t="str">
            <v>HUBENYCR</v>
          </cell>
          <cell r="M265">
            <v>36770</v>
          </cell>
          <cell r="N265" t="str">
            <v>CHAUDHS</v>
          </cell>
          <cell r="O265">
            <v>43365</v>
          </cell>
          <cell r="P265" t="str">
            <v>X</v>
          </cell>
        </row>
        <row r="266">
          <cell r="A266" t="str">
            <v>MEM-PRO-025-UTL-1BL-4275</v>
          </cell>
          <cell r="B266" t="str">
            <v>3</v>
          </cell>
          <cell r="C266" t="str">
            <v>1089</v>
          </cell>
          <cell r="D266" t="str">
            <v>1249</v>
          </cell>
          <cell r="E266" t="str">
            <v>12-MTH I/E PM MSSB RM #1 LO-WTR ALARM</v>
          </cell>
          <cell r="F266" t="str">
            <v>MSS-#1 BOILER</v>
          </cell>
          <cell r="G266" t="str">
            <v>PM25</v>
          </cell>
          <cell r="H266" t="str">
            <v>MECH</v>
          </cell>
          <cell r="I266" t="str">
            <v>10064815</v>
          </cell>
          <cell r="J266" t="str">
            <v>5773497</v>
          </cell>
          <cell r="K266" t="str">
            <v>231</v>
          </cell>
          <cell r="L266" t="str">
            <v>HUBENYCR</v>
          </cell>
          <cell r="M266">
            <v>36770</v>
          </cell>
          <cell r="N266" t="str">
            <v>CHAUDHS</v>
          </cell>
          <cell r="O266">
            <v>43365</v>
          </cell>
          <cell r="P266" t="str">
            <v>X</v>
          </cell>
        </row>
        <row r="267">
          <cell r="A267" t="str">
            <v>MEM-PRO-025-UTL-1BL-4275</v>
          </cell>
          <cell r="B267" t="str">
            <v>3</v>
          </cell>
          <cell r="C267" t="str">
            <v>1151</v>
          </cell>
          <cell r="D267" t="str">
            <v>1251</v>
          </cell>
          <cell r="E267" t="str">
            <v>12-MTH I/E PM MSSB RM #3 BL LO-WTR ALRM</v>
          </cell>
          <cell r="F267" t="str">
            <v>MSS-#1 BOILER</v>
          </cell>
          <cell r="G267" t="str">
            <v>PM25</v>
          </cell>
          <cell r="H267" t="str">
            <v>MECH</v>
          </cell>
          <cell r="I267" t="str">
            <v/>
          </cell>
          <cell r="J267" t="str">
            <v>5777419</v>
          </cell>
          <cell r="K267" t="str">
            <v>231</v>
          </cell>
          <cell r="L267" t="str">
            <v>HUBENYCR</v>
          </cell>
          <cell r="M267">
            <v>36770</v>
          </cell>
          <cell r="N267" t="str">
            <v>CHAUDHS</v>
          </cell>
          <cell r="O267">
            <v>43365</v>
          </cell>
          <cell r="P267" t="str">
            <v>X</v>
          </cell>
        </row>
        <row r="268">
          <cell r="A268" t="str">
            <v>MEM-PRO-025-UTL-1BL-4275</v>
          </cell>
          <cell r="B268" t="str">
            <v>3</v>
          </cell>
          <cell r="C268" t="str">
            <v>1140</v>
          </cell>
          <cell r="D268" t="str">
            <v>1310</v>
          </cell>
          <cell r="E268" t="str">
            <v>6-MTH I/E MSSB TRI #4 BL GAS H-PS</v>
          </cell>
          <cell r="F268" t="str">
            <v>MSS-#1 BOILER</v>
          </cell>
          <cell r="G268" t="str">
            <v>PM20</v>
          </cell>
          <cell r="H268" t="str">
            <v>MECH</v>
          </cell>
          <cell r="I268" t="str">
            <v/>
          </cell>
          <cell r="J268" t="str">
            <v>5773494</v>
          </cell>
          <cell r="K268" t="str">
            <v>228</v>
          </cell>
          <cell r="L268" t="str">
            <v>HUBENYCR</v>
          </cell>
          <cell r="M268">
            <v>36770</v>
          </cell>
          <cell r="N268" t="str">
            <v>CHAUDHS</v>
          </cell>
          <cell r="O268">
            <v>43365</v>
          </cell>
          <cell r="P268" t="str">
            <v>X</v>
          </cell>
        </row>
        <row r="269">
          <cell r="A269" t="str">
            <v>MEM-PRO-025-UTL-3BL-8685</v>
          </cell>
          <cell r="B269" t="str">
            <v>3</v>
          </cell>
          <cell r="C269" t="str">
            <v>1152</v>
          </cell>
          <cell r="D269" t="str">
            <v>1252</v>
          </cell>
          <cell r="E269" t="str">
            <v>12-MTH I/E PM MSSB RM #3 BL LO-WTR CUTFF</v>
          </cell>
          <cell r="F269" t="str">
            <v>#3 BOILER SYSTEM</v>
          </cell>
          <cell r="G269" t="str">
            <v>PM25</v>
          </cell>
          <cell r="H269" t="str">
            <v>MECH</v>
          </cell>
          <cell r="I269" t="str">
            <v/>
          </cell>
          <cell r="J269" t="str">
            <v>5780027</v>
          </cell>
          <cell r="K269" t="str">
            <v>231</v>
          </cell>
          <cell r="L269" t="str">
            <v>HUBENYCR</v>
          </cell>
          <cell r="M269">
            <v>36770</v>
          </cell>
          <cell r="N269" t="str">
            <v>CHAUDHS</v>
          </cell>
          <cell r="O269">
            <v>43365</v>
          </cell>
          <cell r="P269" t="str">
            <v>X</v>
          </cell>
        </row>
        <row r="270">
          <cell r="A270" t="str">
            <v>MEM-PRO-025-UTL-3BL-8685</v>
          </cell>
          <cell r="B270" t="str">
            <v>3</v>
          </cell>
          <cell r="C270" t="str">
            <v>1136</v>
          </cell>
          <cell r="D270" t="str">
            <v>1306</v>
          </cell>
          <cell r="E270" t="str">
            <v>6-MTH I/E PM MSSB HW #3 BL STM #1 H-PS</v>
          </cell>
          <cell r="F270" t="str">
            <v>#3 BOILER SYSTEM</v>
          </cell>
          <cell r="G270" t="str">
            <v>PM20</v>
          </cell>
          <cell r="H270" t="str">
            <v>MECH</v>
          </cell>
          <cell r="I270" t="str">
            <v/>
          </cell>
          <cell r="J270" t="str">
            <v>5723705</v>
          </cell>
          <cell r="K270" t="str">
            <v>231</v>
          </cell>
          <cell r="L270" t="str">
            <v>HUBENYCR</v>
          </cell>
          <cell r="M270">
            <v>36770</v>
          </cell>
          <cell r="N270" t="str">
            <v>CHAUDHS</v>
          </cell>
          <cell r="O270">
            <v>43365</v>
          </cell>
          <cell r="P270" t="str">
            <v>X</v>
          </cell>
        </row>
        <row r="271">
          <cell r="A271" t="str">
            <v>MEM-PRO-025-UTL-3BL-8685</v>
          </cell>
          <cell r="B271" t="str">
            <v>3</v>
          </cell>
          <cell r="C271" t="str">
            <v>1137</v>
          </cell>
          <cell r="D271" t="str">
            <v>1307</v>
          </cell>
          <cell r="E271" t="str">
            <v>12-MTH I/E PM MSSB ANT #3 A PURGE SW</v>
          </cell>
          <cell r="F271" t="str">
            <v>#3 BOILER SYSTEM</v>
          </cell>
          <cell r="G271" t="str">
            <v>PM20</v>
          </cell>
          <cell r="H271" t="str">
            <v>MECH</v>
          </cell>
          <cell r="I271" t="str">
            <v/>
          </cell>
          <cell r="J271" t="str">
            <v>5783345</v>
          </cell>
          <cell r="K271" t="str">
            <v>228</v>
          </cell>
          <cell r="L271" t="str">
            <v>HUBENYCR</v>
          </cell>
          <cell r="M271">
            <v>36770</v>
          </cell>
          <cell r="N271" t="str">
            <v>CHAUDHS</v>
          </cell>
          <cell r="O271">
            <v>43365</v>
          </cell>
          <cell r="P271" t="str">
            <v>X</v>
          </cell>
        </row>
        <row r="272">
          <cell r="A272" t="str">
            <v>MEM-PRO-025-UTL-3BL-8685</v>
          </cell>
          <cell r="B272" t="str">
            <v>3</v>
          </cell>
          <cell r="C272" t="str">
            <v>1133</v>
          </cell>
          <cell r="D272" t="str">
            <v>1303</v>
          </cell>
          <cell r="E272" t="str">
            <v>6-MTH I/E PM MSSB TRI #3 BL STM RECYL PS</v>
          </cell>
          <cell r="F272" t="str">
            <v>#3 BOILER SYSTEM</v>
          </cell>
          <cell r="G272" t="str">
            <v>PM20</v>
          </cell>
          <cell r="H272" t="str">
            <v>MECH</v>
          </cell>
          <cell r="I272" t="str">
            <v/>
          </cell>
          <cell r="J272" t="str">
            <v>5723678</v>
          </cell>
          <cell r="K272" t="str">
            <v>228</v>
          </cell>
          <cell r="L272" t="str">
            <v>HUBENYCR</v>
          </cell>
          <cell r="M272">
            <v>36770</v>
          </cell>
          <cell r="N272" t="str">
            <v>CHAUDHS</v>
          </cell>
          <cell r="O272">
            <v>43365</v>
          </cell>
          <cell r="P272" t="str">
            <v>X</v>
          </cell>
        </row>
        <row r="273">
          <cell r="A273" t="str">
            <v>MEM-PRO-025-UTL-3BL-8685</v>
          </cell>
          <cell r="B273" t="str">
            <v>3</v>
          </cell>
          <cell r="C273" t="str">
            <v>1130</v>
          </cell>
          <cell r="D273" t="str">
            <v>1300</v>
          </cell>
          <cell r="E273" t="str">
            <v>6-MTH I/E PM MSSB HW #3 BL STM H-PS</v>
          </cell>
          <cell r="F273" t="str">
            <v>#3 BOILER SYSTEM</v>
          </cell>
          <cell r="G273" t="str">
            <v>PM20</v>
          </cell>
          <cell r="H273" t="str">
            <v>MECH</v>
          </cell>
          <cell r="I273" t="str">
            <v/>
          </cell>
          <cell r="J273" t="str">
            <v>5723680</v>
          </cell>
          <cell r="K273" t="str">
            <v>231</v>
          </cell>
          <cell r="L273" t="str">
            <v>HUBENYCR</v>
          </cell>
          <cell r="M273">
            <v>36770</v>
          </cell>
          <cell r="N273" t="str">
            <v>CHAUDHS</v>
          </cell>
          <cell r="O273">
            <v>43365</v>
          </cell>
          <cell r="P273" t="str">
            <v>X</v>
          </cell>
        </row>
        <row r="274">
          <cell r="A274" t="str">
            <v>MEM-PRO-025-UTL-4BL-8650</v>
          </cell>
          <cell r="B274" t="str">
            <v>3</v>
          </cell>
          <cell r="C274" t="str">
            <v>1144</v>
          </cell>
          <cell r="D274" t="str">
            <v>1314</v>
          </cell>
          <cell r="E274" t="str">
            <v>6-MTH I/E MSSB ANT #4 BL PURG FLOW</v>
          </cell>
          <cell r="F274" t="str">
            <v>MSS-#4 BOILER SYSTEM</v>
          </cell>
          <cell r="G274" t="str">
            <v>PM20</v>
          </cell>
          <cell r="H274" t="str">
            <v>MECH</v>
          </cell>
          <cell r="I274" t="str">
            <v/>
          </cell>
          <cell r="J274" t="str">
            <v>5783346</v>
          </cell>
          <cell r="K274" t="str">
            <v>228</v>
          </cell>
          <cell r="L274" t="str">
            <v>HUBENYCR</v>
          </cell>
          <cell r="M274">
            <v>36770</v>
          </cell>
          <cell r="N274" t="str">
            <v>CHAUDHS</v>
          </cell>
          <cell r="O274">
            <v>43365</v>
          </cell>
          <cell r="P274" t="str">
            <v>X</v>
          </cell>
        </row>
        <row r="275">
          <cell r="A275" t="str">
            <v>MEM-PRO-025-UTL-4BL-8650</v>
          </cell>
          <cell r="B275" t="str">
            <v>3</v>
          </cell>
          <cell r="C275" t="str">
            <v>1154</v>
          </cell>
          <cell r="D275" t="str">
            <v>1254</v>
          </cell>
          <cell r="E275" t="str">
            <v>12-MTH I/E MSSB RM #4 BL LO-WTR ALM</v>
          </cell>
          <cell r="F275" t="str">
            <v>MSS-#4 BOILER SYSTEM</v>
          </cell>
          <cell r="G275" t="str">
            <v>PM25</v>
          </cell>
          <cell r="H275" t="str">
            <v>MECH</v>
          </cell>
          <cell r="I275" t="str">
            <v/>
          </cell>
          <cell r="J275" t="str">
            <v>5780028</v>
          </cell>
          <cell r="K275" t="str">
            <v>231</v>
          </cell>
          <cell r="L275" t="str">
            <v>HUBENYCR</v>
          </cell>
          <cell r="M275">
            <v>36770</v>
          </cell>
          <cell r="N275" t="str">
            <v>CHAUDHS</v>
          </cell>
          <cell r="O275">
            <v>43365</v>
          </cell>
          <cell r="P275" t="str">
            <v>X</v>
          </cell>
        </row>
        <row r="276">
          <cell r="A276" t="str">
            <v>MEM-PRO-025-UTL-4BL-8650</v>
          </cell>
          <cell r="B276" t="str">
            <v>3</v>
          </cell>
          <cell r="C276" t="str">
            <v>1153</v>
          </cell>
          <cell r="D276" t="str">
            <v>1253</v>
          </cell>
          <cell r="E276" t="str">
            <v>12-MTH I/E MSSB RM #4 BL LO-WTR CUT</v>
          </cell>
          <cell r="F276" t="str">
            <v>MSS-#4 BOILER SYSTEM</v>
          </cell>
          <cell r="G276" t="str">
            <v>PM25</v>
          </cell>
          <cell r="H276" t="str">
            <v>MECH</v>
          </cell>
          <cell r="I276" t="str">
            <v/>
          </cell>
          <cell r="J276" t="str">
            <v>5710424</v>
          </cell>
          <cell r="K276" t="str">
            <v>231</v>
          </cell>
          <cell r="L276" t="str">
            <v>HUBENYCR</v>
          </cell>
          <cell r="M276">
            <v>36770</v>
          </cell>
          <cell r="N276" t="str">
            <v>CHAUDHS</v>
          </cell>
          <cell r="O276">
            <v>43365</v>
          </cell>
          <cell r="P276" t="str">
            <v>X</v>
          </cell>
        </row>
        <row r="277">
          <cell r="A277" t="str">
            <v>MEM-PRO-025-UTL-4BL-8650</v>
          </cell>
          <cell r="B277" t="str">
            <v>3</v>
          </cell>
          <cell r="C277" t="str">
            <v>1139</v>
          </cell>
          <cell r="D277" t="str">
            <v>1309</v>
          </cell>
          <cell r="E277" t="str">
            <v>6-MTH I/E MSSB HW #4 BL STM H-PS</v>
          </cell>
          <cell r="F277" t="str">
            <v>MSS-#4 BOILER SYSTEM</v>
          </cell>
          <cell r="G277" t="str">
            <v>PM20</v>
          </cell>
          <cell r="H277" t="str">
            <v>MECH</v>
          </cell>
          <cell r="I277" t="str">
            <v/>
          </cell>
          <cell r="J277" t="str">
            <v>5686130</v>
          </cell>
          <cell r="K277" t="str">
            <v>231</v>
          </cell>
          <cell r="L277" t="str">
            <v>HUBENYCR</v>
          </cell>
          <cell r="M277">
            <v>36770</v>
          </cell>
          <cell r="N277" t="str">
            <v>CHAUDHS</v>
          </cell>
          <cell r="O277">
            <v>43365</v>
          </cell>
          <cell r="P277" t="str">
            <v>X</v>
          </cell>
        </row>
        <row r="278">
          <cell r="A278" t="str">
            <v>MEM-PRO-025-UTL-4BL-8650</v>
          </cell>
          <cell r="B278" t="str">
            <v>3</v>
          </cell>
          <cell r="C278" t="str">
            <v>1138</v>
          </cell>
          <cell r="D278" t="str">
            <v>1308</v>
          </cell>
          <cell r="E278" t="str">
            <v>6-MTH I/E MSSB HW #4 BL EX STM H-PS</v>
          </cell>
          <cell r="F278" t="str">
            <v>MSS-#4 BOILER SYSTEM</v>
          </cell>
          <cell r="G278" t="str">
            <v>PM20</v>
          </cell>
          <cell r="H278" t="str">
            <v>MECH</v>
          </cell>
          <cell r="I278" t="str">
            <v/>
          </cell>
          <cell r="J278" t="str">
            <v>5686138</v>
          </cell>
          <cell r="K278" t="str">
            <v>231</v>
          </cell>
          <cell r="L278" t="str">
            <v>HUBENYCR</v>
          </cell>
          <cell r="M278">
            <v>36770</v>
          </cell>
          <cell r="N278" t="str">
            <v>CHAUDHS</v>
          </cell>
          <cell r="O278">
            <v>43365</v>
          </cell>
          <cell r="P278" t="str">
            <v>X</v>
          </cell>
        </row>
        <row r="279">
          <cell r="A279" t="str">
            <v>MEM-PRO-010-GRD-N3G-6421</v>
          </cell>
          <cell r="B279" t="str">
            <v>5</v>
          </cell>
          <cell r="C279" t="str">
            <v>1157</v>
          </cell>
          <cell r="D279" t="str">
            <v>1257</v>
          </cell>
          <cell r="E279" t="str">
            <v>12-MTH I/E PM MSSG GE N GD DOOR SW</v>
          </cell>
          <cell r="F279" t="str">
            <v>MSS-300T N GRINDER UT62</v>
          </cell>
          <cell r="G279" t="str">
            <v>PM20</v>
          </cell>
          <cell r="H279" t="str">
            <v>I/E</v>
          </cell>
          <cell r="I279" t="str">
            <v>10066059</v>
          </cell>
          <cell r="J279" t="str">
            <v>7129249</v>
          </cell>
          <cell r="K279" t="str">
            <v>239</v>
          </cell>
          <cell r="L279" t="str">
            <v>HUBENYCR</v>
          </cell>
          <cell r="M279">
            <v>36774</v>
          </cell>
          <cell r="N279" t="str">
            <v>CAGLEW</v>
          </cell>
          <cell r="O279">
            <v>43663</v>
          </cell>
          <cell r="P279" t="str">
            <v>X</v>
          </cell>
        </row>
        <row r="280">
          <cell r="A280" t="str">
            <v>MEM-PRO-010-MDU-AEQ-6802</v>
          </cell>
          <cell r="B280" t="str">
            <v>3</v>
          </cell>
          <cell r="C280" t="str">
            <v>1150</v>
          </cell>
          <cell r="D280" t="str">
            <v>1320</v>
          </cell>
          <cell r="E280" t="str">
            <v>6-MTH I/E MMDUD MS BURNER DOOR SW</v>
          </cell>
          <cell r="F280" t="str">
            <v>MMDU-DIR FIRED DRYER ACCESS DOOR SAFE SW</v>
          </cell>
          <cell r="G280" t="str">
            <v>PM20</v>
          </cell>
          <cell r="H280" t="str">
            <v>MECH</v>
          </cell>
          <cell r="I280" t="str">
            <v/>
          </cell>
          <cell r="J280" t="str">
            <v>5637947</v>
          </cell>
          <cell r="K280" t="str">
            <v>231</v>
          </cell>
          <cell r="L280" t="str">
            <v>HUBENYCR</v>
          </cell>
          <cell r="M280">
            <v>36775</v>
          </cell>
          <cell r="N280" t="str">
            <v>CHAUDHS</v>
          </cell>
          <cell r="O280">
            <v>43365</v>
          </cell>
          <cell r="P280" t="str">
            <v>X</v>
          </cell>
        </row>
        <row r="281">
          <cell r="A281" t="str">
            <v>MEM-PRO-010-MDU-AEQ-6806</v>
          </cell>
          <cell r="B281" t="str">
            <v>3</v>
          </cell>
          <cell r="C281" t="str">
            <v>1149</v>
          </cell>
          <cell r="D281" t="str">
            <v>1319</v>
          </cell>
          <cell r="E281" t="str">
            <v>6-MTH I/E MMDUD MS SPLASH DOOR SW</v>
          </cell>
          <cell r="F281" t="str">
            <v>MMDU-THROAT ALL SPRAY WANDS (LIMIT SW)</v>
          </cell>
          <cell r="G281" t="str">
            <v>PM20</v>
          </cell>
          <cell r="H281" t="str">
            <v>MECH</v>
          </cell>
          <cell r="I281" t="str">
            <v/>
          </cell>
          <cell r="J281" t="str">
            <v>5637946</v>
          </cell>
          <cell r="K281" t="str">
            <v>231</v>
          </cell>
          <cell r="L281" t="str">
            <v>HUBENYCR</v>
          </cell>
          <cell r="M281">
            <v>36775</v>
          </cell>
          <cell r="N281" t="str">
            <v>CHAUDHS</v>
          </cell>
          <cell r="O281">
            <v>43365</v>
          </cell>
          <cell r="P281" t="str">
            <v>X</v>
          </cell>
        </row>
        <row r="282">
          <cell r="A282" t="str">
            <v>MEM-PRO-010-GRD-S3G-6417</v>
          </cell>
          <cell r="B282" t="str">
            <v>5</v>
          </cell>
          <cell r="C282" t="str">
            <v>1175</v>
          </cell>
          <cell r="D282" t="str">
            <v>1345</v>
          </cell>
          <cell r="E282" t="str">
            <v>12-MTH I/E PM MSSG MS UT62 GD DOOR SW</v>
          </cell>
          <cell r="F282" t="str">
            <v>MSS-300T S. GRINDER UT62</v>
          </cell>
          <cell r="G282" t="str">
            <v>PM20</v>
          </cell>
          <cell r="H282" t="str">
            <v>I/E</v>
          </cell>
          <cell r="I282" t="str">
            <v>10065946</v>
          </cell>
          <cell r="J282" t="str">
            <v>7129250</v>
          </cell>
          <cell r="K282" t="str">
            <v>239</v>
          </cell>
          <cell r="L282" t="str">
            <v>HUBENYCR</v>
          </cell>
          <cell r="M282">
            <v>36782</v>
          </cell>
          <cell r="N282" t="str">
            <v>CAGLEW</v>
          </cell>
          <cell r="O282">
            <v>43663</v>
          </cell>
          <cell r="P282" t="str">
            <v>X</v>
          </cell>
        </row>
        <row r="283">
          <cell r="A283" t="str">
            <v>MEM-PRO-014-GRD-MFG-3016</v>
          </cell>
          <cell r="B283" t="str">
            <v>5</v>
          </cell>
          <cell r="C283" t="str">
            <v>1176</v>
          </cell>
          <cell r="D283" t="str">
            <v>1346</v>
          </cell>
          <cell r="E283" t="str">
            <v>12-MTH I/E PM MSPG MS N GD DOOR SW</v>
          </cell>
          <cell r="F283" t="str">
            <v>MSP-N FLAKE GRINDING MILL</v>
          </cell>
          <cell r="G283" t="str">
            <v>PM20</v>
          </cell>
          <cell r="H283" t="str">
            <v>MECH</v>
          </cell>
          <cell r="I283" t="str">
            <v>10064639</v>
          </cell>
          <cell r="J283" t="str">
            <v>7163140</v>
          </cell>
          <cell r="K283" t="str">
            <v>231</v>
          </cell>
          <cell r="L283" t="str">
            <v>HUBENYCR</v>
          </cell>
          <cell r="M283">
            <v>36782</v>
          </cell>
          <cell r="N283" t="str">
            <v>CAGLEW</v>
          </cell>
          <cell r="O283">
            <v>43665</v>
          </cell>
          <cell r="P283" t="str">
            <v>X</v>
          </cell>
        </row>
        <row r="284">
          <cell r="A284" t="str">
            <v>MEM-PRO-014-GRD-MFG-3029</v>
          </cell>
          <cell r="B284" t="str">
            <v>5</v>
          </cell>
          <cell r="C284" t="str">
            <v>1177</v>
          </cell>
          <cell r="D284" t="str">
            <v>1347</v>
          </cell>
          <cell r="E284" t="str">
            <v>12-MTH I/E PM MSPG MS S GD DOOR SW</v>
          </cell>
          <cell r="F284" t="str">
            <v>MSP-S. FLAKE GRINDING MILL</v>
          </cell>
          <cell r="G284" t="str">
            <v>PM20</v>
          </cell>
          <cell r="H284" t="str">
            <v>I/E</v>
          </cell>
          <cell r="I284" t="str">
            <v>10064605</v>
          </cell>
          <cell r="J284" t="str">
            <v>7163141</v>
          </cell>
          <cell r="K284" t="str">
            <v>231</v>
          </cell>
          <cell r="L284" t="str">
            <v>HUBENYCR</v>
          </cell>
          <cell r="M284">
            <v>36782</v>
          </cell>
          <cell r="N284" t="str">
            <v>CAGLEW</v>
          </cell>
          <cell r="O284">
            <v>43665</v>
          </cell>
          <cell r="P284" t="str">
            <v>X</v>
          </cell>
        </row>
        <row r="285">
          <cell r="A285" t="str">
            <v>MEM-PRO-015-SPR-DRY-8010</v>
          </cell>
          <cell r="B285" t="str">
            <v>5</v>
          </cell>
          <cell r="C285" t="str">
            <v>1183</v>
          </cell>
          <cell r="D285" t="str">
            <v>1353</v>
          </cell>
          <cell r="E285" t="str">
            <v>12-MTH I/E MS2PD HAM SD BRST SENS</v>
          </cell>
          <cell r="F285" t="str">
            <v>MS2P-SPRAY DRYER</v>
          </cell>
          <cell r="G285" t="str">
            <v>PM20</v>
          </cell>
          <cell r="H285" t="str">
            <v>MECH</v>
          </cell>
          <cell r="I285" t="str">
            <v>10066030</v>
          </cell>
          <cell r="J285" t="str">
            <v>7166882</v>
          </cell>
          <cell r="K285" t="str">
            <v>247</v>
          </cell>
          <cell r="L285" t="str">
            <v>HUBENYCR</v>
          </cell>
          <cell r="M285">
            <v>36791</v>
          </cell>
          <cell r="N285" t="str">
            <v>CAGLEW</v>
          </cell>
          <cell r="O285">
            <v>43665</v>
          </cell>
          <cell r="P285" t="str">
            <v>X</v>
          </cell>
        </row>
        <row r="286">
          <cell r="A286" t="str">
            <v>MEM-PRO-015-SPR-DRY-8050</v>
          </cell>
          <cell r="B286" t="str">
            <v>5</v>
          </cell>
          <cell r="C286" t="str">
            <v>1184</v>
          </cell>
          <cell r="D286" t="str">
            <v>1354</v>
          </cell>
          <cell r="E286" t="str">
            <v>12-MTH I/E MS2PD HAM SD BH #1 NE B SEN</v>
          </cell>
          <cell r="F286" t="str">
            <v>MS2P-NE BAGHOUSE #1</v>
          </cell>
          <cell r="G286" t="str">
            <v>PM20</v>
          </cell>
          <cell r="H286" t="str">
            <v>MECH</v>
          </cell>
          <cell r="I286" t="str">
            <v>10066031</v>
          </cell>
          <cell r="J286" t="str">
            <v>7166939</v>
          </cell>
          <cell r="K286" t="str">
            <v>247</v>
          </cell>
          <cell r="L286" t="str">
            <v>HUBENYCR</v>
          </cell>
          <cell r="M286">
            <v>36791</v>
          </cell>
          <cell r="N286" t="str">
            <v>CAGLEW</v>
          </cell>
          <cell r="O286">
            <v>43665</v>
          </cell>
          <cell r="P286" t="str">
            <v>X</v>
          </cell>
        </row>
        <row r="287">
          <cell r="A287" t="str">
            <v>MEM-PRO-015-SPR-DRY-8060</v>
          </cell>
          <cell r="B287" t="str">
            <v>5</v>
          </cell>
          <cell r="C287" t="str">
            <v>1185</v>
          </cell>
          <cell r="D287" t="str">
            <v>1355</v>
          </cell>
          <cell r="E287" t="str">
            <v>12-MTH I/E MS2PD HAM SD BH #2 NW B SEN</v>
          </cell>
          <cell r="F287" t="str">
            <v>MS2P-NW BAGHOUSE #2</v>
          </cell>
          <cell r="G287" t="str">
            <v>PM20</v>
          </cell>
          <cell r="H287" t="str">
            <v>MECH</v>
          </cell>
          <cell r="I287" t="str">
            <v>10066032</v>
          </cell>
          <cell r="J287" t="str">
            <v>7166883</v>
          </cell>
          <cell r="K287" t="str">
            <v>247</v>
          </cell>
          <cell r="L287" t="str">
            <v>HUBENYCR</v>
          </cell>
          <cell r="M287">
            <v>36791</v>
          </cell>
          <cell r="N287" t="str">
            <v>CAGLEW</v>
          </cell>
          <cell r="O287">
            <v>43665</v>
          </cell>
          <cell r="P287" t="str">
            <v>X</v>
          </cell>
        </row>
        <row r="288">
          <cell r="A288" t="str">
            <v>MEM-PRO-015-SPR-DRY-8070</v>
          </cell>
          <cell r="B288" t="str">
            <v>5</v>
          </cell>
          <cell r="C288" t="str">
            <v>1186</v>
          </cell>
          <cell r="D288" t="str">
            <v>1356</v>
          </cell>
          <cell r="E288" t="str">
            <v>12-MTH I/E MS2PD HAM SD BH #3 SW B SEN</v>
          </cell>
          <cell r="F288" t="str">
            <v>MS2P-SW BAGHOUSE</v>
          </cell>
          <cell r="G288" t="str">
            <v>PM20</v>
          </cell>
          <cell r="H288" t="str">
            <v>MECH</v>
          </cell>
          <cell r="I288" t="str">
            <v>10066033</v>
          </cell>
          <cell r="J288" t="str">
            <v>7166926</v>
          </cell>
          <cell r="K288" t="str">
            <v>247</v>
          </cell>
          <cell r="L288" t="str">
            <v>HUBENYCR</v>
          </cell>
          <cell r="M288">
            <v>36791</v>
          </cell>
          <cell r="N288" t="str">
            <v>CAGLEW</v>
          </cell>
          <cell r="O288">
            <v>43665</v>
          </cell>
          <cell r="P288" t="str">
            <v>X</v>
          </cell>
        </row>
        <row r="289">
          <cell r="A289" t="str">
            <v>MEM-PRO-015-SPR-DRY-8080</v>
          </cell>
          <cell r="B289" t="str">
            <v>5</v>
          </cell>
          <cell r="C289" t="str">
            <v>1187</v>
          </cell>
          <cell r="D289" t="str">
            <v>1357</v>
          </cell>
          <cell r="E289" t="str">
            <v>12-MTH I/E MS2PD HAM SD BH #4 SE B SEN</v>
          </cell>
          <cell r="F289" t="str">
            <v>MS2P-SE BAGHOUSE #4</v>
          </cell>
          <cell r="G289" t="str">
            <v>PM20</v>
          </cell>
          <cell r="H289" t="str">
            <v>MECH</v>
          </cell>
          <cell r="I289" t="str">
            <v>10066034</v>
          </cell>
          <cell r="J289" t="str">
            <v>7166884</v>
          </cell>
          <cell r="K289" t="str">
            <v>247</v>
          </cell>
          <cell r="L289" t="str">
            <v>HUBENYCR</v>
          </cell>
          <cell r="M289">
            <v>36791</v>
          </cell>
          <cell r="N289" t="str">
            <v>CAGLEW</v>
          </cell>
          <cell r="O289">
            <v>43665</v>
          </cell>
          <cell r="P289" t="str">
            <v>X</v>
          </cell>
        </row>
        <row r="290">
          <cell r="A290" t="str">
            <v>MEM-PRO-015-SPR-DRY-8095</v>
          </cell>
          <cell r="B290" t="str">
            <v>5</v>
          </cell>
          <cell r="C290" t="str">
            <v>1188</v>
          </cell>
          <cell r="D290" t="str">
            <v>1358</v>
          </cell>
          <cell r="E290" t="str">
            <v>12-MTH I/E MS2PD HAM SD VF BH BURS SEN</v>
          </cell>
          <cell r="F290" t="str">
            <v>MS2P-VF BAGHOUSE</v>
          </cell>
          <cell r="G290" t="str">
            <v>PM20</v>
          </cell>
          <cell r="H290" t="str">
            <v>MECH</v>
          </cell>
          <cell r="I290" t="str">
            <v>10066035</v>
          </cell>
          <cell r="J290" t="str">
            <v>7166885</v>
          </cell>
          <cell r="K290" t="str">
            <v>247</v>
          </cell>
          <cell r="L290" t="str">
            <v>HUBENYCR</v>
          </cell>
          <cell r="M290">
            <v>36791</v>
          </cell>
          <cell r="N290" t="str">
            <v>CAGLEW</v>
          </cell>
          <cell r="O290">
            <v>43665</v>
          </cell>
          <cell r="P290" t="str">
            <v>X</v>
          </cell>
        </row>
        <row r="291">
          <cell r="A291" t="str">
            <v>MEM-PRO-010-OPA-AEQ-1221</v>
          </cell>
          <cell r="B291" t="str">
            <v>3</v>
          </cell>
          <cell r="C291" t="str">
            <v>1245</v>
          </cell>
          <cell r="D291" t="str">
            <v>1425</v>
          </cell>
          <cell r="E291" t="str">
            <v>3-MTH AP MP1 AZO BLENDER SCREENER</v>
          </cell>
          <cell r="F291" t="str">
            <v>MP1A-AZO ROTARY SCREENER SYSTEM</v>
          </cell>
          <cell r="G291" t="str">
            <v>PM25</v>
          </cell>
          <cell r="H291" t="str">
            <v>MECH</v>
          </cell>
          <cell r="I291" t="str">
            <v/>
          </cell>
          <cell r="J291" t="str">
            <v>5637571</v>
          </cell>
          <cell r="K291" t="str">
            <v>245</v>
          </cell>
          <cell r="L291" t="str">
            <v>LODESML</v>
          </cell>
          <cell r="M291">
            <v>36829</v>
          </cell>
          <cell r="N291" t="str">
            <v>JOHNSOT1</v>
          </cell>
          <cell r="O291">
            <v>43621</v>
          </cell>
          <cell r="P291" t="str">
            <v/>
          </cell>
        </row>
        <row r="292">
          <cell r="A292" t="str">
            <v>MEM-PRO-010-OPA-AEQ-1221</v>
          </cell>
          <cell r="B292" t="str">
            <v>3</v>
          </cell>
          <cell r="C292" t="str">
            <v>1257</v>
          </cell>
          <cell r="D292" t="str">
            <v>1437</v>
          </cell>
          <cell r="E292" t="str">
            <v>12-MTH AP MP1 AZO BLENDER SCREENER</v>
          </cell>
          <cell r="F292" t="str">
            <v>MP1A-AZO ROTARY SCREENER SYSTEM</v>
          </cell>
          <cell r="G292" t="str">
            <v>PM25</v>
          </cell>
          <cell r="H292" t="str">
            <v>MECH</v>
          </cell>
          <cell r="I292" t="str">
            <v/>
          </cell>
          <cell r="J292" t="str">
            <v>5610037</v>
          </cell>
          <cell r="K292" t="str">
            <v>245</v>
          </cell>
          <cell r="L292" t="str">
            <v>LODESML</v>
          </cell>
          <cell r="M292">
            <v>36829</v>
          </cell>
          <cell r="N292" t="str">
            <v>CHAUDHS</v>
          </cell>
          <cell r="O292">
            <v>43365</v>
          </cell>
          <cell r="P292" t="str">
            <v/>
          </cell>
        </row>
        <row r="293">
          <cell r="A293" t="str">
            <v>MEM-PRO-010-P3A-AEQ-6523</v>
          </cell>
          <cell r="B293" t="str">
            <v/>
          </cell>
          <cell r="C293" t="str">
            <v>1273</v>
          </cell>
          <cell r="D293" t="str">
            <v>1413</v>
          </cell>
          <cell r="E293" t="str">
            <v>4-MTH MECH MP3 SWECO S D DISCH SC-D</v>
          </cell>
          <cell r="F293" t="str">
            <v>MP3A-SWECO SPRAY DRYER SCREENER</v>
          </cell>
          <cell r="G293" t="str">
            <v>PM20</v>
          </cell>
          <cell r="H293" t="str">
            <v>MECH</v>
          </cell>
          <cell r="I293" t="str">
            <v/>
          </cell>
          <cell r="J293" t="str">
            <v>5391128</v>
          </cell>
          <cell r="K293" t="str">
            <v>001</v>
          </cell>
          <cell r="L293" t="str">
            <v>LODESML</v>
          </cell>
          <cell r="M293">
            <v>36829</v>
          </cell>
          <cell r="N293" t="str">
            <v>CHAUDHS</v>
          </cell>
          <cell r="O293">
            <v>43365</v>
          </cell>
          <cell r="P293" t="str">
            <v/>
          </cell>
        </row>
        <row r="294">
          <cell r="A294" t="str">
            <v>MEM-PRO-011-PKG-BLD-5310</v>
          </cell>
          <cell r="B294" t="str">
            <v>5</v>
          </cell>
          <cell r="C294" t="str">
            <v>1258</v>
          </cell>
          <cell r="D294" t="str">
            <v>1438</v>
          </cell>
          <cell r="E294" t="str">
            <v>12-MTH AP MP1B ZO BLENDER SCREENER</v>
          </cell>
          <cell r="F294" t="str">
            <v>MP1B-AZO ROTARY SCREENER</v>
          </cell>
          <cell r="G294" t="str">
            <v>PM25</v>
          </cell>
          <cell r="H294" t="str">
            <v>MECH</v>
          </cell>
          <cell r="I294" t="str">
            <v>10020264</v>
          </cell>
          <cell r="J294" t="str">
            <v>7129253</v>
          </cell>
          <cell r="K294" t="str">
            <v>245</v>
          </cell>
          <cell r="L294" t="str">
            <v>LODESML</v>
          </cell>
          <cell r="M294">
            <v>36829</v>
          </cell>
          <cell r="N294" t="str">
            <v>CAGLEW</v>
          </cell>
          <cell r="O294">
            <v>43668</v>
          </cell>
          <cell r="P294" t="str">
            <v/>
          </cell>
        </row>
        <row r="295">
          <cell r="A295" t="str">
            <v>MEM-PRO-011-PKG-BLD-5310</v>
          </cell>
          <cell r="B295" t="str">
            <v>5</v>
          </cell>
          <cell r="C295" t="str">
            <v>1246</v>
          </cell>
          <cell r="D295" t="str">
            <v>1426</v>
          </cell>
          <cell r="E295" t="str">
            <v>6-MTH AP MP1B AZO BLENDER SCREENER</v>
          </cell>
          <cell r="F295" t="str">
            <v>MP1B-AZO ROTARY SCREENER</v>
          </cell>
          <cell r="G295" t="str">
            <v>PM25</v>
          </cell>
          <cell r="H295" t="str">
            <v>MECH</v>
          </cell>
          <cell r="I295" t="str">
            <v>10020264</v>
          </cell>
          <cell r="J295" t="str">
            <v>5927458</v>
          </cell>
          <cell r="K295" t="str">
            <v>245</v>
          </cell>
          <cell r="L295" t="str">
            <v>LODESML</v>
          </cell>
          <cell r="M295">
            <v>36829</v>
          </cell>
          <cell r="N295" t="str">
            <v>CHAUDHS</v>
          </cell>
          <cell r="O295">
            <v>43365</v>
          </cell>
          <cell r="P295" t="str">
            <v/>
          </cell>
        </row>
        <row r="296">
          <cell r="A296" t="str">
            <v>MEM-PRO-011-PKG-BLD-5310</v>
          </cell>
          <cell r="B296" t="str">
            <v>4</v>
          </cell>
          <cell r="C296" t="str">
            <v>1247</v>
          </cell>
          <cell r="D296" t="str">
            <v>1427</v>
          </cell>
          <cell r="E296" t="str">
            <v>6-MTH AP MP1B AZO BLENDER SCREENER</v>
          </cell>
          <cell r="F296" t="str">
            <v>MP1B-AZO ROTARY SCREENER</v>
          </cell>
          <cell r="G296" t="str">
            <v>PM25</v>
          </cell>
          <cell r="H296" t="str">
            <v>MECH</v>
          </cell>
          <cell r="I296" t="str">
            <v>10020264</v>
          </cell>
          <cell r="J296" t="str">
            <v>7156750</v>
          </cell>
          <cell r="K296" t="str">
            <v>251</v>
          </cell>
          <cell r="L296" t="str">
            <v>LODESML</v>
          </cell>
          <cell r="M296">
            <v>36829</v>
          </cell>
          <cell r="N296" t="str">
            <v>CAGLEW</v>
          </cell>
          <cell r="O296">
            <v>43665</v>
          </cell>
          <cell r="P296" t="str">
            <v/>
          </cell>
        </row>
        <row r="297">
          <cell r="A297" t="str">
            <v>MEM-PRO-011-SPR-DRY-1009</v>
          </cell>
          <cell r="B297" t="str">
            <v>3</v>
          </cell>
          <cell r="C297" t="str">
            <v>1272</v>
          </cell>
          <cell r="D297" t="str">
            <v>1412</v>
          </cell>
          <cell r="E297" t="str">
            <v>4-MTH MECH MP1 SWECO N. DRYER SC-D</v>
          </cell>
          <cell r="F297" t="str">
            <v>MP1-S.D. SWECO MOTOR</v>
          </cell>
          <cell r="G297" t="str">
            <v>PM20</v>
          </cell>
          <cell r="H297" t="str">
            <v>MECH</v>
          </cell>
          <cell r="I297" t="str">
            <v>10020253</v>
          </cell>
          <cell r="J297" t="str">
            <v>7155160</v>
          </cell>
          <cell r="K297" t="str">
            <v>001</v>
          </cell>
          <cell r="L297" t="str">
            <v>LODESML</v>
          </cell>
          <cell r="M297">
            <v>36829</v>
          </cell>
          <cell r="N297" t="str">
            <v>CHAUDHS</v>
          </cell>
          <cell r="O297">
            <v>43368</v>
          </cell>
          <cell r="P297" t="str">
            <v/>
          </cell>
        </row>
        <row r="298">
          <cell r="A298" t="str">
            <v>MEM-PRO-011-SPR-DRY-1009</v>
          </cell>
          <cell r="B298" t="str">
            <v>3</v>
          </cell>
          <cell r="C298" t="str">
            <v>1277</v>
          </cell>
          <cell r="D298" t="str">
            <v>1417</v>
          </cell>
          <cell r="E298" t="str">
            <v>4-MTH MECH MP1 SWECO N. DRYER SCREEN-R</v>
          </cell>
          <cell r="F298" t="str">
            <v>MP1-S.D. SWECO MOTOR</v>
          </cell>
          <cell r="G298" t="str">
            <v>PM20</v>
          </cell>
          <cell r="H298" t="str">
            <v>MECH</v>
          </cell>
          <cell r="I298" t="str">
            <v>10020253</v>
          </cell>
          <cell r="J298" t="str">
            <v>7188593</v>
          </cell>
          <cell r="K298" t="str">
            <v>001</v>
          </cell>
          <cell r="L298" t="str">
            <v>LODESML</v>
          </cell>
          <cell r="M298">
            <v>36829</v>
          </cell>
          <cell r="N298" t="str">
            <v>CHAUDHS</v>
          </cell>
          <cell r="O298">
            <v>43368</v>
          </cell>
          <cell r="P298" t="str">
            <v/>
          </cell>
        </row>
        <row r="299">
          <cell r="A299" t="str">
            <v>MEM-PRO-014-PKG-PAK-3720</v>
          </cell>
          <cell r="B299" t="str">
            <v>4</v>
          </cell>
          <cell r="C299" t="str">
            <v>1248</v>
          </cell>
          <cell r="D299" t="str">
            <v>1428</v>
          </cell>
          <cell r="E299" t="str">
            <v>3-MTH AP MSP AZO BLEND SCREENER</v>
          </cell>
          <cell r="F299" t="str">
            <v>MSP-#1 AZO SCREENER SYSTEM</v>
          </cell>
          <cell r="G299" t="str">
            <v>PM25</v>
          </cell>
          <cell r="H299" t="str">
            <v>AP</v>
          </cell>
          <cell r="I299" t="str">
            <v>10019667</v>
          </cell>
          <cell r="J299" t="str">
            <v>7189553</v>
          </cell>
          <cell r="K299" t="str">
            <v>202</v>
          </cell>
          <cell r="L299" t="str">
            <v>LODESML</v>
          </cell>
          <cell r="M299">
            <v>36829</v>
          </cell>
          <cell r="N299" t="str">
            <v>JOHNSOT1</v>
          </cell>
          <cell r="O299">
            <v>43622</v>
          </cell>
          <cell r="P299" t="str">
            <v/>
          </cell>
        </row>
        <row r="300">
          <cell r="A300" t="str">
            <v>MEM-PRO-014-PKG-PAK-3720</v>
          </cell>
          <cell r="B300" t="str">
            <v>5</v>
          </cell>
          <cell r="C300" t="str">
            <v>1259</v>
          </cell>
          <cell r="D300" t="str">
            <v>1439</v>
          </cell>
          <cell r="E300" t="str">
            <v>12-MTH AP MSP AZO BLEND SCREEN #1</v>
          </cell>
          <cell r="F300" t="str">
            <v>MSP-#1 AZO SCREENER SYSTEM</v>
          </cell>
          <cell r="G300" t="str">
            <v>PM25</v>
          </cell>
          <cell r="H300" t="str">
            <v>AP</v>
          </cell>
          <cell r="I300" t="str">
            <v>10019667</v>
          </cell>
          <cell r="J300" t="str">
            <v>7163143</v>
          </cell>
          <cell r="K300" t="str">
            <v>245</v>
          </cell>
          <cell r="L300" t="str">
            <v>LODESML</v>
          </cell>
          <cell r="M300">
            <v>36829</v>
          </cell>
          <cell r="N300" t="str">
            <v>CAGLEW</v>
          </cell>
          <cell r="O300">
            <v>43665</v>
          </cell>
          <cell r="P300" t="str">
            <v/>
          </cell>
        </row>
        <row r="301">
          <cell r="A301" t="str">
            <v>MEM-PRO-014-PKG-PAK-3720</v>
          </cell>
          <cell r="B301" t="str">
            <v>5</v>
          </cell>
          <cell r="C301" t="str">
            <v>1253</v>
          </cell>
          <cell r="D301" t="str">
            <v>1433</v>
          </cell>
          <cell r="E301" t="str">
            <v>6-MTH AP MSP AZO BLEND SCREEN #1</v>
          </cell>
          <cell r="F301" t="str">
            <v>MSP-#1 AZO SCREENER SYSTEM</v>
          </cell>
          <cell r="G301" t="str">
            <v>PM25</v>
          </cell>
          <cell r="H301" t="str">
            <v>AP</v>
          </cell>
          <cell r="I301" t="str">
            <v>10019667</v>
          </cell>
          <cell r="J301" t="str">
            <v>7189072</v>
          </cell>
          <cell r="K301" t="str">
            <v>245</v>
          </cell>
          <cell r="L301" t="str">
            <v>LODESML</v>
          </cell>
          <cell r="M301">
            <v>36829</v>
          </cell>
          <cell r="N301" t="str">
            <v>JOHNSOT1</v>
          </cell>
          <cell r="O301">
            <v>43622</v>
          </cell>
          <cell r="P301" t="str">
            <v/>
          </cell>
        </row>
        <row r="302">
          <cell r="A302" t="str">
            <v>MEM-PRO-014-SPR-PRC-3646</v>
          </cell>
          <cell r="B302" t="str">
            <v>3</v>
          </cell>
          <cell r="C302" t="str">
            <v>1240</v>
          </cell>
          <cell r="D302" t="str">
            <v>1410</v>
          </cell>
          <cell r="E302" t="str">
            <v>4-MTH MECH MSP SWECO S D DISCH SC-D</v>
          </cell>
          <cell r="F302" t="str">
            <v>MSP-DRYER BOTTOM PRODUCT SCREENER</v>
          </cell>
          <cell r="G302" t="str">
            <v>PM20</v>
          </cell>
          <cell r="H302" t="str">
            <v>MECH</v>
          </cell>
          <cell r="I302" t="str">
            <v/>
          </cell>
          <cell r="J302" t="str">
            <v>5585995</v>
          </cell>
          <cell r="K302" t="str">
            <v>001</v>
          </cell>
          <cell r="L302" t="str">
            <v>LODESML</v>
          </cell>
          <cell r="M302">
            <v>36829</v>
          </cell>
          <cell r="N302" t="str">
            <v>CHAUDHS</v>
          </cell>
          <cell r="O302">
            <v>43365</v>
          </cell>
          <cell r="P302" t="str">
            <v/>
          </cell>
        </row>
        <row r="303">
          <cell r="A303" t="str">
            <v>MEM-PRO-014-SPR-PRC-3646</v>
          </cell>
          <cell r="B303" t="str">
            <v>3</v>
          </cell>
          <cell r="C303" t="str">
            <v>1275</v>
          </cell>
          <cell r="D303" t="str">
            <v>1415</v>
          </cell>
          <cell r="E303" t="str">
            <v>4-MTH MECH MSP SWECO S D DISCH SC-R</v>
          </cell>
          <cell r="F303" t="str">
            <v>MSP-DRYER BOTTOM PRODUCT SCREENER</v>
          </cell>
          <cell r="G303" t="str">
            <v>PM20</v>
          </cell>
          <cell r="H303" t="str">
            <v>MECH</v>
          </cell>
          <cell r="I303" t="str">
            <v/>
          </cell>
          <cell r="J303" t="str">
            <v>7184269</v>
          </cell>
          <cell r="K303" t="str">
            <v>001</v>
          </cell>
          <cell r="L303" t="str">
            <v>LODESML</v>
          </cell>
          <cell r="M303">
            <v>36829</v>
          </cell>
          <cell r="N303" t="str">
            <v>PIGNOCJ</v>
          </cell>
          <cell r="O303">
            <v>43864</v>
          </cell>
          <cell r="P303" t="str">
            <v/>
          </cell>
        </row>
        <row r="304">
          <cell r="A304" t="str">
            <v>MEM-PRO-015-PKG-PAK-3720</v>
          </cell>
          <cell r="B304" t="str">
            <v>3</v>
          </cell>
          <cell r="C304" t="str">
            <v>1250</v>
          </cell>
          <cell r="D304" t="str">
            <v>1430</v>
          </cell>
          <cell r="E304" t="str">
            <v>6-MTH AP MS2P BB AZO SCREEN</v>
          </cell>
          <cell r="F304" t="str">
            <v>MS2P-BB ROTARY SCREENER</v>
          </cell>
          <cell r="G304" t="str">
            <v>PM25</v>
          </cell>
          <cell r="H304" t="str">
            <v>AP</v>
          </cell>
          <cell r="I304" t="str">
            <v>10019661</v>
          </cell>
          <cell r="J304" t="str">
            <v>7189077</v>
          </cell>
          <cell r="K304" t="str">
            <v>001</v>
          </cell>
          <cell r="L304" t="str">
            <v>LODESML</v>
          </cell>
          <cell r="M304">
            <v>36829</v>
          </cell>
          <cell r="N304" t="str">
            <v>JOHNSOT1</v>
          </cell>
          <cell r="O304">
            <v>43622</v>
          </cell>
          <cell r="P304" t="str">
            <v/>
          </cell>
        </row>
        <row r="305">
          <cell r="A305" t="str">
            <v>MEM-PRO-015-PKG-PAK-3720</v>
          </cell>
          <cell r="B305" t="str">
            <v>5</v>
          </cell>
          <cell r="C305" t="str">
            <v>1261</v>
          </cell>
          <cell r="D305" t="str">
            <v>1441</v>
          </cell>
          <cell r="E305" t="str">
            <v>12-MTH AP MS2P BB AZO SCREEN</v>
          </cell>
          <cell r="F305" t="str">
            <v>MS2P-BB ROTARY SCREENER</v>
          </cell>
          <cell r="G305" t="str">
            <v>PM25</v>
          </cell>
          <cell r="H305" t="str">
            <v>AP</v>
          </cell>
          <cell r="I305" t="str">
            <v>10019661</v>
          </cell>
          <cell r="J305" t="str">
            <v>7163144</v>
          </cell>
          <cell r="K305" t="str">
            <v>245</v>
          </cell>
          <cell r="L305" t="str">
            <v>LODESML</v>
          </cell>
          <cell r="M305">
            <v>36829</v>
          </cell>
          <cell r="N305" t="str">
            <v>JOHNSOT1</v>
          </cell>
          <cell r="O305">
            <v>43622</v>
          </cell>
          <cell r="P305" t="str">
            <v/>
          </cell>
        </row>
        <row r="306">
          <cell r="A306" t="str">
            <v>MEM-PRO-015-PKG-PAK-3720</v>
          </cell>
          <cell r="B306" t="str">
            <v>4</v>
          </cell>
          <cell r="C306" t="str">
            <v>1255</v>
          </cell>
          <cell r="D306" t="str">
            <v>1435</v>
          </cell>
          <cell r="E306" t="str">
            <v>3-MTH AP MS2P BB AZO SCREEN</v>
          </cell>
          <cell r="F306" t="str">
            <v>MS2P-BB ROTARY SCREENER</v>
          </cell>
          <cell r="G306" t="str">
            <v>PM25</v>
          </cell>
          <cell r="H306" t="str">
            <v>AP</v>
          </cell>
          <cell r="I306" t="str">
            <v>10019661</v>
          </cell>
          <cell r="J306" t="str">
            <v>7189312</v>
          </cell>
          <cell r="K306" t="str">
            <v>202</v>
          </cell>
          <cell r="L306" t="str">
            <v>LODESML</v>
          </cell>
          <cell r="M306">
            <v>36829</v>
          </cell>
          <cell r="N306" t="str">
            <v>JOHNSOT1</v>
          </cell>
          <cell r="O306">
            <v>43621</v>
          </cell>
          <cell r="P306" t="str">
            <v/>
          </cell>
        </row>
        <row r="307">
          <cell r="A307" t="str">
            <v>MEM-PRO-015-PKG-PAK-3727</v>
          </cell>
          <cell r="B307" t="str">
            <v>4</v>
          </cell>
          <cell r="C307" t="str">
            <v>1251</v>
          </cell>
          <cell r="D307" t="str">
            <v>1431</v>
          </cell>
          <cell r="E307" t="str">
            <v>3-MTH AP MS2P AZO BLEND SCREEN #2</v>
          </cell>
          <cell r="F307" t="str">
            <v>MS2P-PACKER ROTARY SCREENER</v>
          </cell>
          <cell r="G307" t="str">
            <v>PM25</v>
          </cell>
          <cell r="H307" t="str">
            <v>AP</v>
          </cell>
          <cell r="I307" t="str">
            <v>10019660</v>
          </cell>
          <cell r="J307" t="str">
            <v>7189311</v>
          </cell>
          <cell r="K307" t="str">
            <v>202</v>
          </cell>
          <cell r="L307" t="str">
            <v>LODESML</v>
          </cell>
          <cell r="M307">
            <v>36829</v>
          </cell>
          <cell r="N307" t="str">
            <v>JOHNSOT1</v>
          </cell>
          <cell r="O307">
            <v>43621</v>
          </cell>
          <cell r="P307" t="str">
            <v/>
          </cell>
        </row>
        <row r="308">
          <cell r="A308" t="str">
            <v>MEM-PRO-015-PKG-PAK-3727</v>
          </cell>
          <cell r="B308" t="str">
            <v>5</v>
          </cell>
          <cell r="C308" t="str">
            <v>1262</v>
          </cell>
          <cell r="D308" t="str">
            <v>1442</v>
          </cell>
          <cell r="E308" t="str">
            <v>12-MTH AP MS2P AZO BLEND SCREEN #2</v>
          </cell>
          <cell r="F308" t="str">
            <v>MS2P-PACKER ROTARY SCREENER</v>
          </cell>
          <cell r="G308" t="str">
            <v>PM25</v>
          </cell>
          <cell r="H308" t="str">
            <v>AP</v>
          </cell>
          <cell r="I308" t="str">
            <v>10019660</v>
          </cell>
          <cell r="J308" t="str">
            <v>7163211</v>
          </cell>
          <cell r="K308" t="str">
            <v>245</v>
          </cell>
          <cell r="L308" t="str">
            <v>LODESML</v>
          </cell>
          <cell r="M308">
            <v>36829</v>
          </cell>
          <cell r="N308" t="str">
            <v>JOHNSOT1</v>
          </cell>
          <cell r="O308">
            <v>43622</v>
          </cell>
          <cell r="P308" t="str">
            <v/>
          </cell>
        </row>
        <row r="309">
          <cell r="A309" t="str">
            <v>MEM-PRO-015-PKG-PAK-3727</v>
          </cell>
          <cell r="B309" t="str">
            <v>5</v>
          </cell>
          <cell r="C309" t="str">
            <v>1256</v>
          </cell>
          <cell r="D309" t="str">
            <v>1436</v>
          </cell>
          <cell r="E309" t="str">
            <v>6-MTH AP MS2P AZO BLEND SCREEN #2</v>
          </cell>
          <cell r="F309" t="str">
            <v>MS2P-PACKER ROTARY SCREENER</v>
          </cell>
          <cell r="G309" t="str">
            <v>PM25</v>
          </cell>
          <cell r="H309" t="str">
            <v>AP</v>
          </cell>
          <cell r="I309" t="str">
            <v>10019660</v>
          </cell>
          <cell r="J309" t="str">
            <v>7189073</v>
          </cell>
          <cell r="K309" t="str">
            <v>245</v>
          </cell>
          <cell r="L309" t="str">
            <v>LODESML</v>
          </cell>
          <cell r="M309">
            <v>36829</v>
          </cell>
          <cell r="N309" t="str">
            <v>JOHNSOT1</v>
          </cell>
          <cell r="O309">
            <v>43622</v>
          </cell>
          <cell r="P309" t="str">
            <v/>
          </cell>
        </row>
        <row r="310">
          <cell r="A310" t="str">
            <v>MEM-PRO-011-CON-1SC-4495</v>
          </cell>
          <cell r="B310" t="str">
            <v>3</v>
          </cell>
          <cell r="C310" t="str">
            <v>1293</v>
          </cell>
          <cell r="D310" t="str">
            <v>1463</v>
          </cell>
          <cell r="E310" t="str">
            <v>6-MTH MECH MP1 SHARP DESLUDGE #2 P5000</v>
          </cell>
          <cell r="F310" t="str">
            <v>MP1-#2 CONCENTRATOR</v>
          </cell>
          <cell r="G310" t="str">
            <v>PM20</v>
          </cell>
          <cell r="H310" t="str">
            <v>MECH</v>
          </cell>
          <cell r="I310" t="str">
            <v>10000611</v>
          </cell>
          <cell r="J310" t="str">
            <v>7160096</v>
          </cell>
          <cell r="K310" t="str">
            <v>001</v>
          </cell>
          <cell r="L310" t="str">
            <v>LODESML</v>
          </cell>
          <cell r="M310">
            <v>36831</v>
          </cell>
          <cell r="N310" t="str">
            <v>CAGLEW</v>
          </cell>
          <cell r="O310">
            <v>43839</v>
          </cell>
          <cell r="P310" t="str">
            <v/>
          </cell>
        </row>
        <row r="311">
          <cell r="A311" t="str">
            <v>MEM-PRO-011-CON-1SC-4500</v>
          </cell>
          <cell r="B311" t="str">
            <v>3</v>
          </cell>
          <cell r="C311" t="str">
            <v>1294</v>
          </cell>
          <cell r="D311" t="str">
            <v>1464</v>
          </cell>
          <cell r="E311" t="str">
            <v>6-MTH MECH MP1 SHARP DESLUDGE #1P5000</v>
          </cell>
          <cell r="F311" t="str">
            <v>MP1-#1 CONCENTRATOR</v>
          </cell>
          <cell r="G311" t="str">
            <v>PM20</v>
          </cell>
          <cell r="H311" t="str">
            <v>MECH</v>
          </cell>
          <cell r="I311" t="str">
            <v>10000624</v>
          </cell>
          <cell r="J311" t="str">
            <v>7160083</v>
          </cell>
          <cell r="K311" t="str">
            <v>001</v>
          </cell>
          <cell r="L311" t="str">
            <v>LODESML</v>
          </cell>
          <cell r="M311">
            <v>36831</v>
          </cell>
          <cell r="N311" t="str">
            <v>CAGLEW</v>
          </cell>
          <cell r="O311">
            <v>43839</v>
          </cell>
          <cell r="P311" t="str">
            <v/>
          </cell>
        </row>
        <row r="312">
          <cell r="A312" t="str">
            <v>MEM-PRO-011-XTR-2EX-4340</v>
          </cell>
          <cell r="B312" t="str">
            <v>3</v>
          </cell>
          <cell r="C312" t="str">
            <v>1291</v>
          </cell>
          <cell r="D312" t="str">
            <v>1461</v>
          </cell>
          <cell r="E312" t="str">
            <v>6-MTH MECH MP1 SHARPLES CENTRIFUGE RUNNI</v>
          </cell>
          <cell r="F312" t="str">
            <v>MP1-2ND EXTRACTION CENTRIFUGE</v>
          </cell>
          <cell r="G312" t="str">
            <v>PM20</v>
          </cell>
          <cell r="H312" t="str">
            <v>MECH</v>
          </cell>
          <cell r="I312" t="str">
            <v>10024980</v>
          </cell>
          <cell r="J312" t="str">
            <v>7171075</v>
          </cell>
          <cell r="K312" t="str">
            <v>001</v>
          </cell>
          <cell r="L312" t="str">
            <v>LODESML</v>
          </cell>
          <cell r="M312">
            <v>36831</v>
          </cell>
          <cell r="N312" t="str">
            <v>CAGLEW</v>
          </cell>
          <cell r="O312">
            <v>43839</v>
          </cell>
          <cell r="P312" t="str">
            <v/>
          </cell>
        </row>
        <row r="313">
          <cell r="A313" t="str">
            <v>MEM-PRO-011-XTR-2EX-4341</v>
          </cell>
          <cell r="B313" t="str">
            <v>3</v>
          </cell>
          <cell r="C313" t="str">
            <v>1292</v>
          </cell>
          <cell r="D313" t="str">
            <v>1462</v>
          </cell>
          <cell r="E313" t="str">
            <v>6-MTH MECH MP1 SHARPLES CENTRIFUGE</v>
          </cell>
          <cell r="F313" t="str">
            <v>MP1-1ST EXTRACTION CENTRIFUGE</v>
          </cell>
          <cell r="G313" t="str">
            <v>PM20</v>
          </cell>
          <cell r="H313" t="str">
            <v>MECH</v>
          </cell>
          <cell r="I313" t="str">
            <v>10000683</v>
          </cell>
          <cell r="J313" t="str">
            <v>7160082</v>
          </cell>
          <cell r="K313" t="str">
            <v>001</v>
          </cell>
          <cell r="L313" t="str">
            <v>LODESML</v>
          </cell>
          <cell r="M313">
            <v>36831</v>
          </cell>
          <cell r="N313" t="str">
            <v>CAGLEW</v>
          </cell>
          <cell r="O313">
            <v>43839</v>
          </cell>
          <cell r="P313" t="str">
            <v/>
          </cell>
        </row>
        <row r="314">
          <cell r="A314" t="str">
            <v>MEM-PRO-013-CON-CON-0075</v>
          </cell>
          <cell r="B314" t="str">
            <v>3</v>
          </cell>
          <cell r="C314" t="str">
            <v>1295</v>
          </cell>
          <cell r="D314" t="str">
            <v>1465</v>
          </cell>
          <cell r="E314" t="str">
            <v>6-MTH MECH MP3 SHARP #5 P5000</v>
          </cell>
          <cell r="F314" t="str">
            <v>MP3B-#5 CONCENTRATION CENTRIFUGE</v>
          </cell>
          <cell r="G314" t="str">
            <v>PM20</v>
          </cell>
          <cell r="H314" t="str">
            <v>MECH</v>
          </cell>
          <cell r="I314" t="str">
            <v>10000639</v>
          </cell>
          <cell r="J314" t="str">
            <v>7171308</v>
          </cell>
          <cell r="K314" t="str">
            <v>001</v>
          </cell>
          <cell r="L314" t="str">
            <v>LODESML</v>
          </cell>
          <cell r="M314">
            <v>36831</v>
          </cell>
          <cell r="N314" t="str">
            <v>PIGNOCJ</v>
          </cell>
          <cell r="O314">
            <v>43885</v>
          </cell>
          <cell r="P314" t="str">
            <v/>
          </cell>
        </row>
        <row r="315">
          <cell r="A315" t="str">
            <v>MEM-PRO-013-CON-CON-0096</v>
          </cell>
          <cell r="B315" t="str">
            <v>4</v>
          </cell>
          <cell r="C315" t="str">
            <v>1297</v>
          </cell>
          <cell r="D315" t="str">
            <v>1467</v>
          </cell>
          <cell r="E315" t="str">
            <v>6-MTH MECH MP3 SHARP #3 P5000</v>
          </cell>
          <cell r="F315" t="str">
            <v>MP3B-#3 CONCENTRATION CENTRIFUGE</v>
          </cell>
          <cell r="G315" t="str">
            <v>PM20</v>
          </cell>
          <cell r="H315" t="str">
            <v>MECH</v>
          </cell>
          <cell r="I315" t="str">
            <v>10000626</v>
          </cell>
          <cell r="J315" t="str">
            <v>7171077</v>
          </cell>
          <cell r="K315" t="str">
            <v>001</v>
          </cell>
          <cell r="L315" t="str">
            <v>LODESML</v>
          </cell>
          <cell r="M315">
            <v>36831</v>
          </cell>
          <cell r="N315" t="str">
            <v>CAGLEW</v>
          </cell>
          <cell r="O315">
            <v>43836</v>
          </cell>
          <cell r="P315" t="str">
            <v/>
          </cell>
        </row>
        <row r="316">
          <cell r="A316" t="str">
            <v>MEM-PRO-013-CON-CON-0097</v>
          </cell>
          <cell r="B316" t="str">
            <v>4</v>
          </cell>
          <cell r="C316" t="str">
            <v>1298</v>
          </cell>
          <cell r="D316" t="str">
            <v>1468</v>
          </cell>
          <cell r="E316" t="str">
            <v>6-MTH MECH MP3 SHARP #2 P5000</v>
          </cell>
          <cell r="F316" t="str">
            <v>MP3B-#2 CONCENTRATION CENTRIFUGE</v>
          </cell>
          <cell r="G316" t="str">
            <v>PM20</v>
          </cell>
          <cell r="H316" t="str">
            <v>MECH</v>
          </cell>
          <cell r="I316" t="str">
            <v>10000627</v>
          </cell>
          <cell r="J316" t="str">
            <v>7171078</v>
          </cell>
          <cell r="K316" t="str">
            <v>001</v>
          </cell>
          <cell r="L316" t="str">
            <v>LODESML</v>
          </cell>
          <cell r="M316">
            <v>36831</v>
          </cell>
          <cell r="N316" t="str">
            <v>CAGLEW</v>
          </cell>
          <cell r="O316">
            <v>43836</v>
          </cell>
          <cell r="P316" t="str">
            <v/>
          </cell>
        </row>
        <row r="317">
          <cell r="A317" t="str">
            <v>MEM-PRO-013-CON-CON-0099</v>
          </cell>
          <cell r="B317" t="str">
            <v>4</v>
          </cell>
          <cell r="C317" t="str">
            <v>1299</v>
          </cell>
          <cell r="D317" t="str">
            <v>1469</v>
          </cell>
          <cell r="E317" t="str">
            <v>6-MTH MECH MP3 SHARPLES #4 P5000</v>
          </cell>
          <cell r="F317" t="str">
            <v>MP3B-#4 CONCENTRATION CENTRIFUGE</v>
          </cell>
          <cell r="G317" t="str">
            <v>PM20</v>
          </cell>
          <cell r="H317" t="str">
            <v>MECH</v>
          </cell>
          <cell r="I317" t="str">
            <v>10000628</v>
          </cell>
          <cell r="J317" t="str">
            <v>7171079</v>
          </cell>
          <cell r="K317" t="str">
            <v>001</v>
          </cell>
          <cell r="L317" t="str">
            <v>LODESML</v>
          </cell>
          <cell r="M317">
            <v>36831</v>
          </cell>
          <cell r="N317" t="str">
            <v>CAGLEW</v>
          </cell>
          <cell r="O317">
            <v>43836</v>
          </cell>
          <cell r="P317" t="str">
            <v/>
          </cell>
        </row>
        <row r="318">
          <cell r="A318" t="str">
            <v>MEM-PRO-013-CON-CON-0279</v>
          </cell>
          <cell r="B318" t="str">
            <v>4</v>
          </cell>
          <cell r="C318" t="str">
            <v>1300</v>
          </cell>
          <cell r="D318" t="str">
            <v>1470</v>
          </cell>
          <cell r="E318" t="str">
            <v>6-MTH MECH MP3 SHARP  #1 P5000</v>
          </cell>
          <cell r="F318" t="str">
            <v>MP3B-#1 CONCENTRATION CENTRIFUGE</v>
          </cell>
          <cell r="G318" t="str">
            <v>PM20</v>
          </cell>
          <cell r="H318" t="str">
            <v>MECH</v>
          </cell>
          <cell r="I318" t="str">
            <v>10000629</v>
          </cell>
          <cell r="J318" t="str">
            <v>7171280</v>
          </cell>
          <cell r="K318" t="str">
            <v>001</v>
          </cell>
          <cell r="L318" t="str">
            <v>LODESML</v>
          </cell>
          <cell r="M318">
            <v>36831</v>
          </cell>
          <cell r="N318" t="str">
            <v>CAGLEW</v>
          </cell>
          <cell r="O318">
            <v>43836</v>
          </cell>
          <cell r="P318" t="str">
            <v/>
          </cell>
        </row>
        <row r="319">
          <cell r="A319" t="str">
            <v>MEM-PRO-013-XTR-3EX-0299</v>
          </cell>
          <cell r="B319" t="str">
            <v>3</v>
          </cell>
          <cell r="C319" t="str">
            <v>1301</v>
          </cell>
          <cell r="D319" t="str">
            <v>1471</v>
          </cell>
          <cell r="E319" t="str">
            <v>6-MTH MECH MP3 SHARP DESLUDGE #1 S P5400</v>
          </cell>
          <cell r="F319" t="str">
            <v>MP3B-S 3RD EXTRACTION CENTRIFUGE</v>
          </cell>
          <cell r="G319" t="str">
            <v>PM20</v>
          </cell>
          <cell r="H319" t="str">
            <v>MECH</v>
          </cell>
          <cell r="I319" t="str">
            <v>10024979</v>
          </cell>
          <cell r="J319" t="str">
            <v>7171282</v>
          </cell>
          <cell r="K319" t="str">
            <v>001</v>
          </cell>
          <cell r="L319" t="str">
            <v>LODESML</v>
          </cell>
          <cell r="M319">
            <v>36831</v>
          </cell>
          <cell r="N319" t="str">
            <v>CHAUDHS</v>
          </cell>
          <cell r="O319">
            <v>43368</v>
          </cell>
          <cell r="P319" t="str">
            <v/>
          </cell>
        </row>
        <row r="320">
          <cell r="A320" t="str">
            <v>MEM-PRO-013-XTR-3EX-0300</v>
          </cell>
          <cell r="B320" t="str">
            <v>3</v>
          </cell>
          <cell r="C320" t="str">
            <v>1296</v>
          </cell>
          <cell r="D320" t="str">
            <v>1466</v>
          </cell>
          <cell r="E320" t="str">
            <v>6-MTH MECH MP3 SHARP DESLUDGE #2 N P5000</v>
          </cell>
          <cell r="F320" t="str">
            <v>MP3B-N 3RD EXTRACTION CENTRIFUGE</v>
          </cell>
          <cell r="G320" t="str">
            <v>PM20</v>
          </cell>
          <cell r="H320" t="str">
            <v>MECH</v>
          </cell>
          <cell r="I320" t="str">
            <v>10024992</v>
          </cell>
          <cell r="J320" t="str">
            <v>7171076</v>
          </cell>
          <cell r="K320" t="str">
            <v>001</v>
          </cell>
          <cell r="L320" t="str">
            <v>LODESML</v>
          </cell>
          <cell r="M320">
            <v>36831</v>
          </cell>
          <cell r="N320" t="str">
            <v>CAGLEW</v>
          </cell>
          <cell r="O320">
            <v>43836</v>
          </cell>
          <cell r="P320" t="str">
            <v/>
          </cell>
        </row>
        <row r="321">
          <cell r="A321" t="str">
            <v>MEM-PRO-010-UTL-CSY-5400</v>
          </cell>
          <cell r="B321" t="str">
            <v>5</v>
          </cell>
          <cell r="C321" t="str">
            <v>1338</v>
          </cell>
          <cell r="D321" t="str">
            <v>1508</v>
          </cell>
          <cell r="E321" t="str">
            <v>6-MTH MECH MSS GAUL CALPRO HOMO'R</v>
          </cell>
          <cell r="F321" t="str">
            <v>MSS-CALPRO MC75 HOMOGENIZER MG PUMP</v>
          </cell>
          <cell r="G321" t="str">
            <v>PM25</v>
          </cell>
          <cell r="H321" t="str">
            <v>MECH</v>
          </cell>
          <cell r="I321" t="str">
            <v>10000749</v>
          </cell>
          <cell r="J321" t="str">
            <v>5919877</v>
          </cell>
          <cell r="K321" t="str">
            <v>245</v>
          </cell>
          <cell r="L321" t="str">
            <v>LODESML</v>
          </cell>
          <cell r="M321">
            <v>36832</v>
          </cell>
          <cell r="N321" t="str">
            <v>CHAUDHS</v>
          </cell>
          <cell r="O321">
            <v>43365</v>
          </cell>
          <cell r="P321" t="str">
            <v/>
          </cell>
        </row>
        <row r="322">
          <cell r="A322" t="str">
            <v>MEM-PRO-011-HPF-SDF-4925</v>
          </cell>
          <cell r="B322" t="str">
            <v>5</v>
          </cell>
          <cell r="C322" t="str">
            <v>1340</v>
          </cell>
          <cell r="D322" t="str">
            <v>1510</v>
          </cell>
          <cell r="E322" t="str">
            <v>6-MTH MP1 #2 MC45 MG W/O BELT CHANGE</v>
          </cell>
          <cell r="F322" t="str">
            <v>MP1-#2 SSMG HI-PRESS DRYER FEED PUMP</v>
          </cell>
          <cell r="G322" t="str">
            <v>PM25</v>
          </cell>
          <cell r="H322" t="str">
            <v>MECH</v>
          </cell>
          <cell r="I322" t="str">
            <v>10020097</v>
          </cell>
          <cell r="J322" t="str">
            <v>7183709</v>
          </cell>
          <cell r="K322" t="str">
            <v>245</v>
          </cell>
          <cell r="L322" t="str">
            <v>LODESML</v>
          </cell>
          <cell r="M322">
            <v>36832</v>
          </cell>
          <cell r="N322" t="str">
            <v>CHAUDHS</v>
          </cell>
          <cell r="O322">
            <v>43368</v>
          </cell>
          <cell r="P322" t="str">
            <v/>
          </cell>
        </row>
        <row r="323">
          <cell r="A323" t="str">
            <v>MEM-PRO-011-HPF-SDF-4930</v>
          </cell>
          <cell r="B323" t="str">
            <v>5</v>
          </cell>
          <cell r="C323" t="str">
            <v>1339</v>
          </cell>
          <cell r="D323" t="str">
            <v>1509</v>
          </cell>
          <cell r="E323" t="str">
            <v>6-MTH MP1 #1 MC45 MG W/O BELT CHANGE</v>
          </cell>
          <cell r="F323" t="str">
            <v>MP1-#1 SSMG HI-PRESS DRYER FEED PUMP</v>
          </cell>
          <cell r="G323" t="str">
            <v>PM25</v>
          </cell>
          <cell r="H323" t="str">
            <v>MECH</v>
          </cell>
          <cell r="I323" t="str">
            <v>10000707</v>
          </cell>
          <cell r="J323" t="str">
            <v>7183708</v>
          </cell>
          <cell r="K323" t="str">
            <v>245</v>
          </cell>
          <cell r="L323" t="str">
            <v>LODESML</v>
          </cell>
          <cell r="M323">
            <v>36832</v>
          </cell>
          <cell r="N323" t="str">
            <v>CHAUDHS</v>
          </cell>
          <cell r="O323">
            <v>43368</v>
          </cell>
          <cell r="P323" t="str">
            <v/>
          </cell>
        </row>
        <row r="324">
          <cell r="A324" t="str">
            <v>MEM-PRO-013-HPF-SDF-6170</v>
          </cell>
          <cell r="B324" t="str">
            <v>5</v>
          </cell>
          <cell r="C324" t="str">
            <v>1344</v>
          </cell>
          <cell r="D324" t="str">
            <v>1514</v>
          </cell>
          <cell r="E324" t="str">
            <v>6-MTH MP3 #4 MC45 MG W/O BELT CHANGE</v>
          </cell>
          <cell r="F324" t="str">
            <v>MP3B-#4 SSMG HI-PRESS DRYER FEED PUMP</v>
          </cell>
          <cell r="G324" t="str">
            <v>PM25</v>
          </cell>
          <cell r="H324" t="str">
            <v>MECH</v>
          </cell>
          <cell r="I324" t="str">
            <v>10000709</v>
          </cell>
          <cell r="J324" t="str">
            <v>7183719</v>
          </cell>
          <cell r="K324" t="str">
            <v>245</v>
          </cell>
          <cell r="L324" t="str">
            <v>LODESML</v>
          </cell>
          <cell r="M324">
            <v>36832</v>
          </cell>
          <cell r="N324" t="str">
            <v>CAGLEW</v>
          </cell>
          <cell r="O324">
            <v>43663</v>
          </cell>
          <cell r="P324" t="str">
            <v/>
          </cell>
        </row>
        <row r="325">
          <cell r="A325" t="str">
            <v>MEM-PRO-013-HPF-SDF-6171</v>
          </cell>
          <cell r="B325" t="str">
            <v>5</v>
          </cell>
          <cell r="C325" t="str">
            <v>1343</v>
          </cell>
          <cell r="D325" t="str">
            <v>1513</v>
          </cell>
          <cell r="E325" t="str">
            <v>6-MTH MP3 #3 MC45 MG W/O BELT CHANGE</v>
          </cell>
          <cell r="F325" t="str">
            <v>MP3B-#3 SSMG HI-PRESS DRYER FEED PUMP</v>
          </cell>
          <cell r="G325" t="str">
            <v>PM25</v>
          </cell>
          <cell r="H325" t="str">
            <v>MECH</v>
          </cell>
          <cell r="I325" t="str">
            <v>10000710</v>
          </cell>
          <cell r="J325" t="str">
            <v>7183720</v>
          </cell>
          <cell r="K325" t="str">
            <v>245</v>
          </cell>
          <cell r="L325" t="str">
            <v>LODESML</v>
          </cell>
          <cell r="M325">
            <v>36832</v>
          </cell>
          <cell r="N325" t="str">
            <v>CHAUDHS</v>
          </cell>
          <cell r="O325">
            <v>43368</v>
          </cell>
          <cell r="P325" t="str">
            <v/>
          </cell>
        </row>
        <row r="326">
          <cell r="A326" t="str">
            <v>MEM-PRO-013-HPF-SDF-6172</v>
          </cell>
          <cell r="B326" t="str">
            <v>5</v>
          </cell>
          <cell r="C326" t="str">
            <v>1342</v>
          </cell>
          <cell r="D326" t="str">
            <v>1512</v>
          </cell>
          <cell r="E326" t="str">
            <v>6-MTH MP3 #2 MC45 MG W/O BELT CHANGE</v>
          </cell>
          <cell r="F326" t="str">
            <v>MP3B-#2 SSMG HI-PRESS DRYER FEED PUMP</v>
          </cell>
          <cell r="G326" t="str">
            <v>PM25</v>
          </cell>
          <cell r="H326" t="str">
            <v>MECH</v>
          </cell>
          <cell r="I326" t="str">
            <v>10000711</v>
          </cell>
          <cell r="J326" t="str">
            <v>7183711</v>
          </cell>
          <cell r="K326" t="str">
            <v>245</v>
          </cell>
          <cell r="L326" t="str">
            <v>LODESML</v>
          </cell>
          <cell r="M326">
            <v>36832</v>
          </cell>
          <cell r="N326" t="str">
            <v>CHAUDHS</v>
          </cell>
          <cell r="O326">
            <v>43368</v>
          </cell>
          <cell r="P326" t="str">
            <v/>
          </cell>
        </row>
        <row r="327">
          <cell r="A327" t="str">
            <v>MEM-PRO-013-HPF-SDF-6173</v>
          </cell>
          <cell r="B327" t="str">
            <v>5</v>
          </cell>
          <cell r="C327" t="str">
            <v>1341</v>
          </cell>
          <cell r="D327" t="str">
            <v>1511</v>
          </cell>
          <cell r="E327" t="str">
            <v>6-MTH MP3 #1 MC45 MG W/O BELT CHANGE</v>
          </cell>
          <cell r="F327" t="str">
            <v>MP3B-#1 SSMG HI-PRESS DRYER FEED PUMP</v>
          </cell>
          <cell r="G327" t="str">
            <v>PM25</v>
          </cell>
          <cell r="H327" t="str">
            <v>MECH</v>
          </cell>
          <cell r="I327" t="str">
            <v>10000567</v>
          </cell>
          <cell r="J327" t="str">
            <v>7183710</v>
          </cell>
          <cell r="K327" t="str">
            <v>245</v>
          </cell>
          <cell r="L327" t="str">
            <v>LODESML</v>
          </cell>
          <cell r="M327">
            <v>36832</v>
          </cell>
          <cell r="N327" t="str">
            <v>CAGLEW</v>
          </cell>
          <cell r="O327">
            <v>43663</v>
          </cell>
          <cell r="P327" t="str">
            <v/>
          </cell>
        </row>
        <row r="328">
          <cell r="A328" t="str">
            <v>MEM-PRO-013-IDN-IDF-6627</v>
          </cell>
          <cell r="B328" t="str">
            <v>5</v>
          </cell>
          <cell r="C328" t="str">
            <v>1333</v>
          </cell>
          <cell r="D328" t="str">
            <v>1503</v>
          </cell>
          <cell r="E328" t="str">
            <v>6-MTH MP3 W. MC75 W/O BELT CHANGE</v>
          </cell>
          <cell r="F328" t="str">
            <v>MP3-W MC75 FEED PUMP</v>
          </cell>
          <cell r="G328" t="str">
            <v>PM25</v>
          </cell>
          <cell r="H328" t="str">
            <v>MECH</v>
          </cell>
          <cell r="I328" t="str">
            <v>10000568</v>
          </cell>
          <cell r="J328" t="str">
            <v>7184634</v>
          </cell>
          <cell r="K328" t="str">
            <v>245</v>
          </cell>
          <cell r="L328" t="str">
            <v>LODESML</v>
          </cell>
          <cell r="M328">
            <v>36832</v>
          </cell>
          <cell r="N328" t="str">
            <v>CAGLEW</v>
          </cell>
          <cell r="O328">
            <v>43664</v>
          </cell>
          <cell r="P328" t="str">
            <v/>
          </cell>
        </row>
        <row r="329">
          <cell r="A329" t="str">
            <v>MEM-PRO-013-UTL-LAL-7246</v>
          </cell>
          <cell r="B329" t="str">
            <v>3</v>
          </cell>
          <cell r="C329" t="str">
            <v>1331</v>
          </cell>
          <cell r="D329" t="str">
            <v>1501</v>
          </cell>
          <cell r="E329" t="str">
            <v>6-MTH MECH PM MDU SHAR #1 P5000 CENT</v>
          </cell>
          <cell r="F329" t="str">
            <v>MP3 (LAL LIME) CONC P5000</v>
          </cell>
          <cell r="G329" t="str">
            <v>PM20</v>
          </cell>
          <cell r="H329" t="str">
            <v>MECH</v>
          </cell>
          <cell r="I329" t="str">
            <v>10000631</v>
          </cell>
          <cell r="J329" t="str">
            <v>7171283</v>
          </cell>
          <cell r="K329" t="str">
            <v>001</v>
          </cell>
          <cell r="L329" t="str">
            <v>LODESML</v>
          </cell>
          <cell r="M329">
            <v>36832</v>
          </cell>
          <cell r="N329" t="str">
            <v>CHAUDHS</v>
          </cell>
          <cell r="O329">
            <v>43368</v>
          </cell>
          <cell r="P329" t="str">
            <v/>
          </cell>
        </row>
        <row r="330">
          <cell r="A330" t="str">
            <v>MEM-PRO-014-BGY-TIL-3435</v>
          </cell>
          <cell r="B330" t="str">
            <v>5</v>
          </cell>
          <cell r="C330" t="str">
            <v>1335</v>
          </cell>
          <cell r="D330" t="str">
            <v>1505</v>
          </cell>
          <cell r="E330" t="str">
            <v>6-MTH MSP S. MC75 W/O BELT CHANGE</v>
          </cell>
          <cell r="F330" t="str">
            <v>MSP-S BOGEY MC75 FEED PUMP</v>
          </cell>
          <cell r="G330" t="str">
            <v>PM25</v>
          </cell>
          <cell r="H330" t="str">
            <v>MECH</v>
          </cell>
          <cell r="I330" t="str">
            <v>10000751</v>
          </cell>
          <cell r="J330" t="str">
            <v>7183706</v>
          </cell>
          <cell r="K330" t="str">
            <v>245</v>
          </cell>
          <cell r="L330" t="str">
            <v>LODESML</v>
          </cell>
          <cell r="M330">
            <v>36832</v>
          </cell>
          <cell r="N330" t="str">
            <v>CHAUDHS</v>
          </cell>
          <cell r="O330">
            <v>43368</v>
          </cell>
          <cell r="P330" t="str">
            <v/>
          </cell>
        </row>
        <row r="331">
          <cell r="A331" t="str">
            <v>MEM-PRO-014-BGY-TIL-3505</v>
          </cell>
          <cell r="B331" t="str">
            <v>5</v>
          </cell>
          <cell r="C331" t="str">
            <v>1334</v>
          </cell>
          <cell r="D331" t="str">
            <v>1504</v>
          </cell>
          <cell r="E331" t="str">
            <v>6-MTH MSP N. MC75 W/O BELT CHANGE</v>
          </cell>
          <cell r="F331" t="str">
            <v>MSP-N BOGEY MC75 FEED PUMP</v>
          </cell>
          <cell r="G331" t="str">
            <v>PM25</v>
          </cell>
          <cell r="H331" t="str">
            <v>MECH</v>
          </cell>
          <cell r="I331" t="str">
            <v>10000750</v>
          </cell>
          <cell r="J331" t="str">
            <v>7183705</v>
          </cell>
          <cell r="K331" t="str">
            <v>245</v>
          </cell>
          <cell r="L331" t="str">
            <v>LODESML</v>
          </cell>
          <cell r="M331">
            <v>36832</v>
          </cell>
          <cell r="N331" t="str">
            <v>CHAUDHS</v>
          </cell>
          <cell r="O331">
            <v>43368</v>
          </cell>
          <cell r="P331" t="str">
            <v/>
          </cell>
        </row>
        <row r="332">
          <cell r="A332" t="str">
            <v>MEM-PRO-014-CON-CON-3296</v>
          </cell>
          <cell r="B332" t="str">
            <v>3</v>
          </cell>
          <cell r="C332" t="str">
            <v>1316</v>
          </cell>
          <cell r="D332" t="str">
            <v>1486</v>
          </cell>
          <cell r="E332" t="str">
            <v>6-MTH MECH MSP SHAR #8 P5400 CENTRIFUGE</v>
          </cell>
          <cell r="F332" t="str">
            <v>MSP-#8 CONCENTRATION CENTRIFUGE</v>
          </cell>
          <cell r="G332" t="str">
            <v>PM20</v>
          </cell>
          <cell r="H332" t="str">
            <v>MECH</v>
          </cell>
          <cell r="I332" t="str">
            <v/>
          </cell>
          <cell r="J332" t="str">
            <v>7148735</v>
          </cell>
          <cell r="K332" t="str">
            <v>001</v>
          </cell>
          <cell r="L332" t="str">
            <v>LODESML</v>
          </cell>
          <cell r="M332">
            <v>36832</v>
          </cell>
          <cell r="N332" t="str">
            <v>CAGLEW</v>
          </cell>
          <cell r="O332">
            <v>43839</v>
          </cell>
          <cell r="P332" t="str">
            <v/>
          </cell>
        </row>
        <row r="333">
          <cell r="A333" t="str">
            <v>MEM-PRO-014-CON-CON-3304</v>
          </cell>
          <cell r="B333" t="str">
            <v>3</v>
          </cell>
          <cell r="C333" t="str">
            <v>1317</v>
          </cell>
          <cell r="D333" t="str">
            <v>1487</v>
          </cell>
          <cell r="E333" t="str">
            <v>6-MTH MECH MSP SHAR #6 P5400 CENTRIFUGE</v>
          </cell>
          <cell r="F333" t="str">
            <v>MSP-#6 CONCENTRATION CENTRIFUGE</v>
          </cell>
          <cell r="G333" t="str">
            <v>PM20</v>
          </cell>
          <cell r="H333" t="str">
            <v>MECH</v>
          </cell>
          <cell r="I333" t="str">
            <v/>
          </cell>
          <cell r="J333" t="str">
            <v>7148736</v>
          </cell>
          <cell r="K333" t="str">
            <v>001</v>
          </cell>
          <cell r="L333" t="str">
            <v>LODESML</v>
          </cell>
          <cell r="M333">
            <v>36832</v>
          </cell>
          <cell r="N333" t="str">
            <v>CAGLEW</v>
          </cell>
          <cell r="O333">
            <v>43839</v>
          </cell>
          <cell r="P333" t="str">
            <v/>
          </cell>
        </row>
        <row r="334">
          <cell r="A334" t="str">
            <v>MEM-PRO-014-CON-CON-3320</v>
          </cell>
          <cell r="B334" t="str">
            <v>3</v>
          </cell>
          <cell r="C334" t="str">
            <v>1318</v>
          </cell>
          <cell r="D334" t="str">
            <v>1488</v>
          </cell>
          <cell r="E334" t="str">
            <v>6-MTH MECH MSP SHAR #7 P5400 CENTRIFUGE</v>
          </cell>
          <cell r="F334" t="str">
            <v>MSP-#7 CONCENTRATION CENTRIFUGE</v>
          </cell>
          <cell r="G334" t="str">
            <v>PM20</v>
          </cell>
          <cell r="H334" t="str">
            <v>MECH</v>
          </cell>
          <cell r="I334" t="str">
            <v/>
          </cell>
          <cell r="J334" t="str">
            <v>7148750</v>
          </cell>
          <cell r="K334" t="str">
            <v>001</v>
          </cell>
          <cell r="L334" t="str">
            <v>LODESML</v>
          </cell>
          <cell r="M334">
            <v>36832</v>
          </cell>
          <cell r="N334" t="str">
            <v>CAGLEW</v>
          </cell>
          <cell r="O334">
            <v>43839</v>
          </cell>
          <cell r="P334" t="str">
            <v/>
          </cell>
        </row>
        <row r="335">
          <cell r="A335" t="str">
            <v>MEM-PRO-014-CON-CON-4085</v>
          </cell>
          <cell r="B335" t="str">
            <v>3</v>
          </cell>
          <cell r="C335" t="str">
            <v>1319</v>
          </cell>
          <cell r="D335" t="str">
            <v>1489</v>
          </cell>
          <cell r="E335" t="str">
            <v>6-MTH MECH MSP SHAR #9 P5400 CENTRIFUGE</v>
          </cell>
          <cell r="F335" t="str">
            <v>MSP-#9 CONCENTRATION CENTRIFUGE</v>
          </cell>
          <cell r="G335" t="str">
            <v>PM20</v>
          </cell>
          <cell r="H335" t="str">
            <v>MECH</v>
          </cell>
          <cell r="I335" t="str">
            <v/>
          </cell>
          <cell r="J335" t="str">
            <v>7148737</v>
          </cell>
          <cell r="K335" t="str">
            <v>001</v>
          </cell>
          <cell r="L335" t="str">
            <v>LODESML</v>
          </cell>
          <cell r="M335">
            <v>36832</v>
          </cell>
          <cell r="N335" t="str">
            <v>CAGLEW</v>
          </cell>
          <cell r="O335">
            <v>43839</v>
          </cell>
          <cell r="P335" t="str">
            <v/>
          </cell>
        </row>
        <row r="336">
          <cell r="A336" t="str">
            <v>MEM-PRO-014-HPF-SDF-3583</v>
          </cell>
          <cell r="B336" t="str">
            <v>5</v>
          </cell>
          <cell r="C336" t="str">
            <v>1348</v>
          </cell>
          <cell r="D336" t="str">
            <v>1518</v>
          </cell>
          <cell r="E336" t="str">
            <v>6-MTH MSP #4 MC45 MG W/O BELT CHANGE</v>
          </cell>
          <cell r="F336" t="str">
            <v>MSP-#4 SSMG HI-PRESS DRYER FEED PUMP</v>
          </cell>
          <cell r="G336" t="str">
            <v>PM25</v>
          </cell>
          <cell r="H336" t="str">
            <v>MECH</v>
          </cell>
          <cell r="I336" t="str">
            <v>10028836</v>
          </cell>
          <cell r="J336" t="str">
            <v>7183715</v>
          </cell>
          <cell r="K336" t="str">
            <v>245</v>
          </cell>
          <cell r="L336" t="str">
            <v>LODESML</v>
          </cell>
          <cell r="M336">
            <v>36832</v>
          </cell>
          <cell r="N336" t="str">
            <v>CAGLEW</v>
          </cell>
          <cell r="O336">
            <v>43664</v>
          </cell>
          <cell r="P336" t="str">
            <v/>
          </cell>
        </row>
        <row r="337">
          <cell r="A337" t="str">
            <v>MEM-PRO-014-HPF-SDF-3587</v>
          </cell>
          <cell r="B337" t="str">
            <v>5</v>
          </cell>
          <cell r="C337" t="str">
            <v>1347</v>
          </cell>
          <cell r="D337" t="str">
            <v>1517</v>
          </cell>
          <cell r="E337" t="str">
            <v>6-MTH MSP #3 MC45 MG W/O BELT CHANGE</v>
          </cell>
          <cell r="F337" t="str">
            <v>MSP-#3 SSMG HI-PRESS DRYER FEED PUMP</v>
          </cell>
          <cell r="G337" t="str">
            <v>PM25</v>
          </cell>
          <cell r="H337" t="str">
            <v>MECH</v>
          </cell>
          <cell r="I337" t="str">
            <v>10000714</v>
          </cell>
          <cell r="J337" t="str">
            <v>7183714</v>
          </cell>
          <cell r="K337" t="str">
            <v>245</v>
          </cell>
          <cell r="L337" t="str">
            <v>LODESML</v>
          </cell>
          <cell r="M337">
            <v>36832</v>
          </cell>
          <cell r="N337" t="str">
            <v>CHAUDHS</v>
          </cell>
          <cell r="O337">
            <v>43368</v>
          </cell>
          <cell r="P337" t="str">
            <v/>
          </cell>
        </row>
        <row r="338">
          <cell r="A338" t="str">
            <v>MEM-PRO-014-HPF-SDF-3594</v>
          </cell>
          <cell r="B338" t="str">
            <v>5</v>
          </cell>
          <cell r="C338" t="str">
            <v>1346</v>
          </cell>
          <cell r="D338" t="str">
            <v>1516</v>
          </cell>
          <cell r="E338" t="str">
            <v>6-MTH MSP #2 MC45 MG W/O BELT CHANGE</v>
          </cell>
          <cell r="F338" t="str">
            <v>MSP-#2 SSMG HI-PRESS DRYER FEED PUMP</v>
          </cell>
          <cell r="G338" t="str">
            <v>PM25</v>
          </cell>
          <cell r="H338" t="str">
            <v>MECH</v>
          </cell>
          <cell r="I338" t="str">
            <v>10000712</v>
          </cell>
          <cell r="J338" t="str">
            <v>7183713</v>
          </cell>
          <cell r="K338" t="str">
            <v>245</v>
          </cell>
          <cell r="L338" t="str">
            <v>LODESML</v>
          </cell>
          <cell r="M338">
            <v>36832</v>
          </cell>
          <cell r="N338" t="str">
            <v>CHAUDHS</v>
          </cell>
          <cell r="O338">
            <v>43368</v>
          </cell>
          <cell r="P338" t="str">
            <v/>
          </cell>
        </row>
        <row r="339">
          <cell r="A339" t="str">
            <v>MEM-PRO-014-HPF-SDF-3598</v>
          </cell>
          <cell r="B339" t="str">
            <v>5</v>
          </cell>
          <cell r="C339" t="str">
            <v>1345</v>
          </cell>
          <cell r="D339" t="str">
            <v>1515</v>
          </cell>
          <cell r="E339" t="str">
            <v>6-MTH MSP #1 MC45 MG W/O BELT CHANGE</v>
          </cell>
          <cell r="F339" t="str">
            <v>MSP-#1 SSMG HI-PRESS DRYER FEED PUMP</v>
          </cell>
          <cell r="G339" t="str">
            <v>PM25</v>
          </cell>
          <cell r="H339" t="str">
            <v>MECH</v>
          </cell>
          <cell r="I339" t="str">
            <v>10000713</v>
          </cell>
          <cell r="J339" t="str">
            <v>7183712</v>
          </cell>
          <cell r="K339" t="str">
            <v>245</v>
          </cell>
          <cell r="L339" t="str">
            <v>LODESML</v>
          </cell>
          <cell r="M339">
            <v>36832</v>
          </cell>
          <cell r="N339" t="str">
            <v>CHAUDHS</v>
          </cell>
          <cell r="O339">
            <v>43368</v>
          </cell>
          <cell r="P339" t="str">
            <v>X</v>
          </cell>
        </row>
        <row r="340">
          <cell r="A340" t="str">
            <v>MEM-PRO-014-XTR-1EX-3141</v>
          </cell>
          <cell r="B340" t="str">
            <v>3</v>
          </cell>
          <cell r="C340" t="str">
            <v>1311</v>
          </cell>
          <cell r="D340" t="str">
            <v>1481</v>
          </cell>
          <cell r="E340" t="str">
            <v>6-MTH MECH MSP SHAR #1 P5400 1ST EXT</v>
          </cell>
          <cell r="F340" t="str">
            <v>MSP-#1 1ST EXTRACTION CENTRIFUGE</v>
          </cell>
          <cell r="G340" t="str">
            <v>PM20</v>
          </cell>
          <cell r="H340" t="str">
            <v>MECH</v>
          </cell>
          <cell r="I340" t="str">
            <v/>
          </cell>
          <cell r="J340" t="str">
            <v>7148731</v>
          </cell>
          <cell r="K340" t="str">
            <v>001</v>
          </cell>
          <cell r="L340" t="str">
            <v>LODESML</v>
          </cell>
          <cell r="M340">
            <v>36832</v>
          </cell>
          <cell r="N340" t="str">
            <v>CAGLEW</v>
          </cell>
          <cell r="O340">
            <v>43839</v>
          </cell>
          <cell r="P340" t="str">
            <v/>
          </cell>
        </row>
        <row r="341">
          <cell r="A341" t="str">
            <v>MEM-PRO-014-XTR-1EX-3151</v>
          </cell>
          <cell r="B341" t="str">
            <v>3</v>
          </cell>
          <cell r="C341" t="str">
            <v>1313</v>
          </cell>
          <cell r="D341" t="str">
            <v>1483</v>
          </cell>
          <cell r="E341" t="str">
            <v>6-MTH MECH MSP SHAR #2 P5400 1ST EXT</v>
          </cell>
          <cell r="F341" t="str">
            <v>MSP-#2 1ST EXTRACTION CENTRIFUGE</v>
          </cell>
          <cell r="G341" t="str">
            <v>PM20</v>
          </cell>
          <cell r="H341" t="str">
            <v>MECH</v>
          </cell>
          <cell r="I341" t="str">
            <v/>
          </cell>
          <cell r="J341" t="str">
            <v>7148733</v>
          </cell>
          <cell r="K341" t="str">
            <v>001</v>
          </cell>
          <cell r="L341" t="str">
            <v>LODESML</v>
          </cell>
          <cell r="M341">
            <v>36832</v>
          </cell>
          <cell r="N341" t="str">
            <v>CAGLEW</v>
          </cell>
          <cell r="O341">
            <v>43839</v>
          </cell>
          <cell r="P341" t="str">
            <v/>
          </cell>
        </row>
        <row r="342">
          <cell r="A342" t="str">
            <v>MEM-PRO-014-XTR-1EX-3161</v>
          </cell>
          <cell r="B342" t="str">
            <v>3</v>
          </cell>
          <cell r="C342" t="str">
            <v>1314</v>
          </cell>
          <cell r="D342" t="str">
            <v>1484</v>
          </cell>
          <cell r="E342" t="str">
            <v>6-MTH MECH MSP SHAR #3 P5400 CENTRIFUGE</v>
          </cell>
          <cell r="F342" t="str">
            <v>MSP-#3 1ST EXTRACTION CENTRIFUGE</v>
          </cell>
          <cell r="G342" t="str">
            <v>PM20</v>
          </cell>
          <cell r="H342" t="str">
            <v>MECH</v>
          </cell>
          <cell r="I342" t="str">
            <v/>
          </cell>
          <cell r="J342" t="str">
            <v>7160106</v>
          </cell>
          <cell r="K342" t="str">
            <v>001</v>
          </cell>
          <cell r="L342" t="str">
            <v>LODESML</v>
          </cell>
          <cell r="M342">
            <v>36832</v>
          </cell>
          <cell r="N342" t="str">
            <v>PIGNOCJ</v>
          </cell>
          <cell r="O342">
            <v>43885</v>
          </cell>
          <cell r="P342" t="str">
            <v/>
          </cell>
        </row>
        <row r="343">
          <cell r="A343" t="str">
            <v>MEM-PRO-014-XTR-2EX-3171</v>
          </cell>
          <cell r="B343" t="str">
            <v>3</v>
          </cell>
          <cell r="C343" t="str">
            <v>1315</v>
          </cell>
          <cell r="D343" t="str">
            <v>1485</v>
          </cell>
          <cell r="E343" t="str">
            <v>6-MTH MECH MSP SHAR #5 P5400 CENTRIFUGE</v>
          </cell>
          <cell r="F343" t="str">
            <v>MSP-#5 CENTRIFUGE 2ND EXTRACTION</v>
          </cell>
          <cell r="G343" t="str">
            <v>PM20</v>
          </cell>
          <cell r="H343" t="str">
            <v>MECH</v>
          </cell>
          <cell r="I343" t="str">
            <v/>
          </cell>
          <cell r="J343" t="str">
            <v>7148734</v>
          </cell>
          <cell r="K343" t="str">
            <v>001</v>
          </cell>
          <cell r="L343" t="str">
            <v>LODESML</v>
          </cell>
          <cell r="M343">
            <v>36832</v>
          </cell>
          <cell r="N343" t="str">
            <v>CAGLEW</v>
          </cell>
          <cell r="O343">
            <v>43839</v>
          </cell>
          <cell r="P343" t="str">
            <v/>
          </cell>
        </row>
        <row r="344">
          <cell r="A344" t="str">
            <v>MEM-PRO-014-XTR-3EX-3149</v>
          </cell>
          <cell r="B344" t="str">
            <v>3</v>
          </cell>
          <cell r="C344" t="str">
            <v>1312</v>
          </cell>
          <cell r="D344" t="str">
            <v>1482</v>
          </cell>
          <cell r="E344" t="str">
            <v>6-MTH MECH MSP SHAR #4 P5400 CENTRIFUGE</v>
          </cell>
          <cell r="F344" t="str">
            <v>MSP-#4 3RD EXTRACTION CENTRIFUGE</v>
          </cell>
          <cell r="G344" t="str">
            <v>PM20</v>
          </cell>
          <cell r="H344" t="str">
            <v>MECH</v>
          </cell>
          <cell r="I344" t="str">
            <v/>
          </cell>
          <cell r="J344" t="str">
            <v>7148732</v>
          </cell>
          <cell r="K344" t="str">
            <v>001</v>
          </cell>
          <cell r="L344" t="str">
            <v>LODESML</v>
          </cell>
          <cell r="M344">
            <v>36832</v>
          </cell>
          <cell r="N344" t="str">
            <v>CAGLEW</v>
          </cell>
          <cell r="O344">
            <v>43839</v>
          </cell>
          <cell r="P344" t="str">
            <v/>
          </cell>
        </row>
        <row r="345">
          <cell r="A345" t="str">
            <v>MEM-PRO-015-CON-CON-3296</v>
          </cell>
          <cell r="B345" t="str">
            <v>3</v>
          </cell>
          <cell r="C345" t="str">
            <v>1325</v>
          </cell>
          <cell r="D345" t="str">
            <v>1495</v>
          </cell>
          <cell r="E345" t="str">
            <v>6-MTH MECH MS2P SHAR #4 P5400 CENTRIFUGE</v>
          </cell>
          <cell r="F345" t="str">
            <v>MS2P-#4 CONCENTRATION CENTRIFUGE</v>
          </cell>
          <cell r="G345" t="str">
            <v>PM20</v>
          </cell>
          <cell r="H345" t="str">
            <v>MECH</v>
          </cell>
          <cell r="I345" t="str">
            <v>10000695</v>
          </cell>
          <cell r="J345" t="str">
            <v>7160087</v>
          </cell>
          <cell r="K345" t="str">
            <v>001</v>
          </cell>
          <cell r="L345" t="str">
            <v>LODESML</v>
          </cell>
          <cell r="M345">
            <v>36832</v>
          </cell>
          <cell r="N345" t="str">
            <v>CAGLEW</v>
          </cell>
          <cell r="O345">
            <v>43839</v>
          </cell>
          <cell r="P345" t="str">
            <v/>
          </cell>
        </row>
        <row r="346">
          <cell r="A346" t="str">
            <v>MEM-PRO-015-CON-CON-3304</v>
          </cell>
          <cell r="B346" t="str">
            <v>3</v>
          </cell>
          <cell r="C346" t="str">
            <v>1326</v>
          </cell>
          <cell r="D346" t="str">
            <v>1496</v>
          </cell>
          <cell r="E346" t="str">
            <v>6-MTH MECH MS2P SHAR #2 P5400 CENTRIFUGE</v>
          </cell>
          <cell r="F346" t="str">
            <v>MS2P-#2 CONCENTRATION CENTRIFUGE</v>
          </cell>
          <cell r="G346" t="str">
            <v>PM20</v>
          </cell>
          <cell r="H346" t="str">
            <v>MECH</v>
          </cell>
          <cell r="I346" t="str">
            <v>10000693</v>
          </cell>
          <cell r="J346" t="str">
            <v>7160088</v>
          </cell>
          <cell r="K346" t="str">
            <v>001</v>
          </cell>
          <cell r="L346" t="str">
            <v>LODESML</v>
          </cell>
          <cell r="M346">
            <v>36832</v>
          </cell>
          <cell r="N346" t="str">
            <v>CAGLEW</v>
          </cell>
          <cell r="O346">
            <v>43839</v>
          </cell>
          <cell r="P346" t="str">
            <v/>
          </cell>
        </row>
        <row r="347">
          <cell r="A347" t="str">
            <v>MEM-PRO-015-CON-CON-3320</v>
          </cell>
          <cell r="B347" t="str">
            <v>3</v>
          </cell>
          <cell r="C347" t="str">
            <v>1327</v>
          </cell>
          <cell r="D347" t="str">
            <v>1497</v>
          </cell>
          <cell r="E347" t="str">
            <v>6-MTH MECH MS2P SHAR #3 P5400 CENTRIFUGE</v>
          </cell>
          <cell r="F347" t="str">
            <v>MS2P-#3 CONCENTRATION CENTRIFUGE</v>
          </cell>
          <cell r="G347" t="str">
            <v>PM20</v>
          </cell>
          <cell r="H347" t="str">
            <v>MECH</v>
          </cell>
          <cell r="I347" t="str">
            <v>10000694</v>
          </cell>
          <cell r="J347" t="str">
            <v>7160090</v>
          </cell>
          <cell r="K347" t="str">
            <v>001</v>
          </cell>
          <cell r="L347" t="str">
            <v>LODESML</v>
          </cell>
          <cell r="M347">
            <v>36832</v>
          </cell>
          <cell r="N347" t="str">
            <v>CAGLEW</v>
          </cell>
          <cell r="O347">
            <v>43839</v>
          </cell>
          <cell r="P347" t="str">
            <v/>
          </cell>
        </row>
        <row r="348">
          <cell r="A348" t="str">
            <v>MEM-PRO-015-CON-CON-4085</v>
          </cell>
          <cell r="B348" t="str">
            <v>3</v>
          </cell>
          <cell r="C348" t="str">
            <v>1328</v>
          </cell>
          <cell r="D348" t="str">
            <v>1498</v>
          </cell>
          <cell r="E348" t="str">
            <v>6-MTH MECH MS2P SHAR #1 P5400 CENTRIFUGE</v>
          </cell>
          <cell r="F348" t="str">
            <v>MS2P-#1 CONCENTRATION CENTRIFUGE</v>
          </cell>
          <cell r="G348" t="str">
            <v>PM20</v>
          </cell>
          <cell r="H348" t="str">
            <v>MECH</v>
          </cell>
          <cell r="I348" t="str">
            <v>10000696</v>
          </cell>
          <cell r="J348" t="str">
            <v>7160089</v>
          </cell>
          <cell r="K348" t="str">
            <v>001</v>
          </cell>
          <cell r="L348" t="str">
            <v>LODESML</v>
          </cell>
          <cell r="M348">
            <v>36832</v>
          </cell>
          <cell r="N348" t="str">
            <v>CAGLEW</v>
          </cell>
          <cell r="O348">
            <v>43839</v>
          </cell>
          <cell r="P348" t="str">
            <v/>
          </cell>
        </row>
        <row r="349">
          <cell r="A349" t="str">
            <v>MEM-PRO-015-HPF-SDF-3583</v>
          </cell>
          <cell r="B349" t="str">
            <v>5</v>
          </cell>
          <cell r="C349" t="str">
            <v>1349</v>
          </cell>
          <cell r="D349" t="str">
            <v>1519</v>
          </cell>
          <cell r="E349" t="str">
            <v>6-MTH MS2P #1 MC45 MG W/O BELT CHANGE</v>
          </cell>
          <cell r="F349" t="str">
            <v>MS2P-#1 SSMG HI-PRESS DRYER FEED PUMP</v>
          </cell>
          <cell r="G349" t="str">
            <v>PM25</v>
          </cell>
          <cell r="H349" t="str">
            <v>MECH</v>
          </cell>
          <cell r="I349" t="str">
            <v>10022204</v>
          </cell>
          <cell r="J349" t="str">
            <v>7183732</v>
          </cell>
          <cell r="K349" t="str">
            <v>245</v>
          </cell>
          <cell r="L349" t="str">
            <v>LODESML</v>
          </cell>
          <cell r="M349">
            <v>36832</v>
          </cell>
          <cell r="N349" t="str">
            <v>CHAUDHS</v>
          </cell>
          <cell r="O349">
            <v>43368</v>
          </cell>
          <cell r="P349" t="str">
            <v/>
          </cell>
        </row>
        <row r="350">
          <cell r="A350" t="str">
            <v>MEM-PRO-015-HPF-SDF-3587</v>
          </cell>
          <cell r="B350" t="str">
            <v>5</v>
          </cell>
          <cell r="C350" t="str">
            <v>1350</v>
          </cell>
          <cell r="D350" t="str">
            <v>1520</v>
          </cell>
          <cell r="E350" t="str">
            <v>6-MTH MS2P #2 MC45 MG W/O BELT CHANGE</v>
          </cell>
          <cell r="F350" t="str">
            <v>MS2P-#2 SSMG HI-PRESS DRYER FEED PUMP</v>
          </cell>
          <cell r="G350" t="str">
            <v>PM25</v>
          </cell>
          <cell r="H350" t="str">
            <v>MECH</v>
          </cell>
          <cell r="I350" t="str">
            <v>10022217</v>
          </cell>
          <cell r="J350" t="str">
            <v>7183716</v>
          </cell>
          <cell r="K350" t="str">
            <v>245</v>
          </cell>
          <cell r="L350" t="str">
            <v>LODESML</v>
          </cell>
          <cell r="M350">
            <v>36832</v>
          </cell>
          <cell r="N350" t="str">
            <v>CHAUDHS</v>
          </cell>
          <cell r="O350">
            <v>43368</v>
          </cell>
          <cell r="P350" t="str">
            <v/>
          </cell>
        </row>
        <row r="351">
          <cell r="A351" t="str">
            <v>MEM-PRO-015-HPF-SDF-3594</v>
          </cell>
          <cell r="B351" t="str">
            <v>5</v>
          </cell>
          <cell r="C351" t="str">
            <v>1351</v>
          </cell>
          <cell r="D351" t="str">
            <v>1521</v>
          </cell>
          <cell r="E351" t="str">
            <v>6-MTH MS2P #3 MC45 MG W/O BELT CHANGE</v>
          </cell>
          <cell r="F351" t="str">
            <v>MS2P-#3 SSMG HI-PRESS DRYER FEED PUMP</v>
          </cell>
          <cell r="G351" t="str">
            <v>PM25</v>
          </cell>
          <cell r="H351" t="str">
            <v>MECH</v>
          </cell>
          <cell r="I351" t="str">
            <v>10022216</v>
          </cell>
          <cell r="J351" t="str">
            <v>7183717</v>
          </cell>
          <cell r="K351" t="str">
            <v>245</v>
          </cell>
          <cell r="L351" t="str">
            <v>LODESML</v>
          </cell>
          <cell r="M351">
            <v>36832</v>
          </cell>
          <cell r="N351" t="str">
            <v>CHAUDHS</v>
          </cell>
          <cell r="O351">
            <v>43368</v>
          </cell>
          <cell r="P351" t="str">
            <v/>
          </cell>
        </row>
        <row r="352">
          <cell r="A352" t="str">
            <v>MEM-PRO-015-HPF-SDF-3598</v>
          </cell>
          <cell r="B352" t="str">
            <v>5</v>
          </cell>
          <cell r="C352" t="str">
            <v>1352</v>
          </cell>
          <cell r="D352" t="str">
            <v>1522</v>
          </cell>
          <cell r="E352" t="str">
            <v>6-MTH MS2P #4 MC45 MG W/O BELT CHANGE</v>
          </cell>
          <cell r="F352" t="str">
            <v>MS2P-#4 SSMG HI-PRESS DRYER FEED PUMP</v>
          </cell>
          <cell r="G352" t="str">
            <v>PM25</v>
          </cell>
          <cell r="H352" t="str">
            <v>I/E</v>
          </cell>
          <cell r="I352" t="str">
            <v>10022215</v>
          </cell>
          <cell r="J352" t="str">
            <v>7183718</v>
          </cell>
          <cell r="K352" t="str">
            <v>245</v>
          </cell>
          <cell r="L352" t="str">
            <v>LODESML</v>
          </cell>
          <cell r="M352">
            <v>36832</v>
          </cell>
          <cell r="N352" t="str">
            <v>CHAUDHS</v>
          </cell>
          <cell r="O352">
            <v>43368</v>
          </cell>
          <cell r="P352" t="str">
            <v/>
          </cell>
        </row>
        <row r="353">
          <cell r="A353" t="str">
            <v>MEM-PRO-015-IDN-IDF-3361</v>
          </cell>
          <cell r="B353" t="str">
            <v>5</v>
          </cell>
          <cell r="C353" t="str">
            <v>1353</v>
          </cell>
          <cell r="D353" t="str">
            <v>1523</v>
          </cell>
          <cell r="E353" t="str">
            <v>6-MTH MS2P IDN MCP-45 W/O BELT CHANGE</v>
          </cell>
          <cell r="F353" t="str">
            <v>MS2P-IDN FEED HOMOGENIZER PUMP</v>
          </cell>
          <cell r="G353" t="str">
            <v>PM25</v>
          </cell>
          <cell r="H353" t="str">
            <v>MECH</v>
          </cell>
          <cell r="I353" t="str">
            <v>10020081</v>
          </cell>
          <cell r="J353" t="str">
            <v>7111304</v>
          </cell>
          <cell r="K353" t="str">
            <v>245</v>
          </cell>
          <cell r="L353" t="str">
            <v>LODESML</v>
          </cell>
          <cell r="M353">
            <v>36832</v>
          </cell>
          <cell r="N353" t="str">
            <v>CAGLEW</v>
          </cell>
          <cell r="O353">
            <v>43711</v>
          </cell>
          <cell r="P353" t="str">
            <v/>
          </cell>
        </row>
        <row r="354">
          <cell r="A354" t="str">
            <v>MEM-PRO-015-IDN-IDF-3435</v>
          </cell>
          <cell r="B354" t="str">
            <v>5</v>
          </cell>
          <cell r="C354" t="str">
            <v>1336</v>
          </cell>
          <cell r="D354" t="str">
            <v>1506</v>
          </cell>
          <cell r="E354" t="str">
            <v>6-MTH MSP E. MC75 W/O BELT CHANGE</v>
          </cell>
          <cell r="F354" t="str">
            <v>MS2P-E VACUUMIZER FEED PUMP</v>
          </cell>
          <cell r="G354" t="str">
            <v>PM25</v>
          </cell>
          <cell r="H354" t="str">
            <v>MECH</v>
          </cell>
          <cell r="I354" t="str">
            <v>10000752</v>
          </cell>
          <cell r="J354" t="str">
            <v>7183707</v>
          </cell>
          <cell r="K354" t="str">
            <v>245</v>
          </cell>
          <cell r="L354" t="str">
            <v>LODESML</v>
          </cell>
          <cell r="M354">
            <v>36832</v>
          </cell>
          <cell r="N354" t="str">
            <v>CAGLEW</v>
          </cell>
          <cell r="O354">
            <v>43664</v>
          </cell>
          <cell r="P354" t="str">
            <v/>
          </cell>
        </row>
        <row r="355">
          <cell r="A355" t="str">
            <v>MEM-PRO-015-IDN-IDF-3505</v>
          </cell>
          <cell r="B355" t="str">
            <v>5</v>
          </cell>
          <cell r="C355" t="str">
            <v>1337</v>
          </cell>
          <cell r="D355" t="str">
            <v>1507</v>
          </cell>
          <cell r="E355" t="str">
            <v>6-MTH MSP W. MC75 W/O BELT CHANGE</v>
          </cell>
          <cell r="F355" t="str">
            <v>MS2P-W VACUUMIZER FEED PUMP</v>
          </cell>
          <cell r="G355" t="str">
            <v>PM25</v>
          </cell>
          <cell r="H355" t="str">
            <v>MECH</v>
          </cell>
          <cell r="I355" t="str">
            <v>10000753</v>
          </cell>
          <cell r="J355" t="str">
            <v>7183731</v>
          </cell>
          <cell r="K355" t="str">
            <v>245</v>
          </cell>
          <cell r="L355" t="str">
            <v>LODESML</v>
          </cell>
          <cell r="M355">
            <v>36832</v>
          </cell>
          <cell r="N355" t="str">
            <v>CHAUDHS</v>
          </cell>
          <cell r="O355">
            <v>43368</v>
          </cell>
          <cell r="P355" t="str">
            <v/>
          </cell>
        </row>
        <row r="356">
          <cell r="A356" t="str">
            <v>MEM-PRO-015-XTR-1EX-3141</v>
          </cell>
          <cell r="B356" t="str">
            <v>3</v>
          </cell>
          <cell r="C356" t="str">
            <v>1320</v>
          </cell>
          <cell r="D356" t="str">
            <v>1490</v>
          </cell>
          <cell r="E356" t="str">
            <v>6-MTH MECH MS2P SHAR #9 P5400 1ST EXT</v>
          </cell>
          <cell r="F356" t="str">
            <v>MS2P-#9 1ST EXTRACTION CENTRIFUGE</v>
          </cell>
          <cell r="G356" t="str">
            <v>PM20</v>
          </cell>
          <cell r="H356" t="str">
            <v>MECH</v>
          </cell>
          <cell r="I356" t="str">
            <v>10000697</v>
          </cell>
          <cell r="J356" t="str">
            <v>7160084</v>
          </cell>
          <cell r="K356" t="str">
            <v>001</v>
          </cell>
          <cell r="L356" t="str">
            <v>LODESML</v>
          </cell>
          <cell r="M356">
            <v>36832</v>
          </cell>
          <cell r="N356" t="str">
            <v>PIGNOCJ</v>
          </cell>
          <cell r="O356">
            <v>43885</v>
          </cell>
          <cell r="P356" t="str">
            <v/>
          </cell>
        </row>
        <row r="357">
          <cell r="A357" t="str">
            <v>MEM-PRO-015-XTR-1EX-3151</v>
          </cell>
          <cell r="B357" t="str">
            <v>3</v>
          </cell>
          <cell r="C357" t="str">
            <v>1322</v>
          </cell>
          <cell r="D357" t="str">
            <v>1492</v>
          </cell>
          <cell r="E357" t="str">
            <v>6-MTH MECH MS2P SHAR #8 P5400 1ST EXT</v>
          </cell>
          <cell r="F357" t="str">
            <v>MS2P-#8 1ST EXTRACTION CENTRIFUGE</v>
          </cell>
          <cell r="G357" t="str">
            <v>PM20</v>
          </cell>
          <cell r="H357" t="str">
            <v>MECH</v>
          </cell>
          <cell r="I357" t="str">
            <v>10000699</v>
          </cell>
          <cell r="J357" t="str">
            <v>7171281</v>
          </cell>
          <cell r="K357" t="str">
            <v>001</v>
          </cell>
          <cell r="L357" t="str">
            <v>LODESML</v>
          </cell>
          <cell r="M357">
            <v>36832</v>
          </cell>
          <cell r="N357" t="str">
            <v>CAGLEW</v>
          </cell>
          <cell r="O357">
            <v>43839</v>
          </cell>
          <cell r="P357" t="str">
            <v/>
          </cell>
        </row>
        <row r="358">
          <cell r="A358" t="str">
            <v>MEM-PRO-015-XTR-1EX-3161</v>
          </cell>
          <cell r="B358" t="str">
            <v>3</v>
          </cell>
          <cell r="C358" t="str">
            <v>1323</v>
          </cell>
          <cell r="D358" t="str">
            <v>1493</v>
          </cell>
          <cell r="E358" t="str">
            <v>6-MTH MECH MS2P SHAR #7 P5400 1ST EXT</v>
          </cell>
          <cell r="F358" t="str">
            <v>MS2P-#7 1ST EXTRACTION CENTRIFUGE</v>
          </cell>
          <cell r="G358" t="str">
            <v>PM20</v>
          </cell>
          <cell r="H358" t="str">
            <v>MECH</v>
          </cell>
          <cell r="I358" t="str">
            <v>10000700</v>
          </cell>
          <cell r="J358" t="str">
            <v>7160086</v>
          </cell>
          <cell r="K358" t="str">
            <v>001</v>
          </cell>
          <cell r="L358" t="str">
            <v>LODESML</v>
          </cell>
          <cell r="M358">
            <v>36832</v>
          </cell>
          <cell r="N358" t="str">
            <v>PIGNOCJ</v>
          </cell>
          <cell r="O358">
            <v>43885</v>
          </cell>
          <cell r="P358" t="str">
            <v/>
          </cell>
        </row>
        <row r="359">
          <cell r="A359" t="str">
            <v>MEM-PRO-015-XTR-2EX-3149</v>
          </cell>
          <cell r="B359" t="str">
            <v>3</v>
          </cell>
          <cell r="C359" t="str">
            <v>1321</v>
          </cell>
          <cell r="D359" t="str">
            <v>1491</v>
          </cell>
          <cell r="E359" t="str">
            <v>6-MTH MECH MS2P SHAR #6 P5400 2ND EXT</v>
          </cell>
          <cell r="F359" t="str">
            <v>MS2P-#6 2ND EXTRACTION CENTRIFUGE</v>
          </cell>
          <cell r="G359" t="str">
            <v>PM20</v>
          </cell>
          <cell r="H359" t="str">
            <v>MECH</v>
          </cell>
          <cell r="I359" t="str">
            <v>10000698</v>
          </cell>
          <cell r="J359" t="str">
            <v>7160085</v>
          </cell>
          <cell r="K359" t="str">
            <v>001</v>
          </cell>
          <cell r="L359" t="str">
            <v>LODESML</v>
          </cell>
          <cell r="M359">
            <v>36832</v>
          </cell>
          <cell r="N359" t="str">
            <v>PIGNOCJ</v>
          </cell>
          <cell r="O359">
            <v>43885</v>
          </cell>
          <cell r="P359" t="str">
            <v/>
          </cell>
        </row>
        <row r="360">
          <cell r="A360" t="str">
            <v>MEM-PRO-015-XTR-3EX-3171</v>
          </cell>
          <cell r="B360" t="str">
            <v>3</v>
          </cell>
          <cell r="C360" t="str">
            <v>1324</v>
          </cell>
          <cell r="D360" t="str">
            <v>1494</v>
          </cell>
          <cell r="E360" t="str">
            <v>6-MTH MECH MS2P SHAR #5 P5400 2ND EXT</v>
          </cell>
          <cell r="F360" t="str">
            <v>MS2P-#5 3RD EXTRACTION CENTRIFUGE</v>
          </cell>
          <cell r="G360" t="str">
            <v>PM20</v>
          </cell>
          <cell r="H360" t="str">
            <v>MECH</v>
          </cell>
          <cell r="I360" t="str">
            <v>10000701</v>
          </cell>
          <cell r="J360" t="str">
            <v>7160095</v>
          </cell>
          <cell r="K360" t="str">
            <v>001</v>
          </cell>
          <cell r="L360" t="str">
            <v>LODESML</v>
          </cell>
          <cell r="M360">
            <v>36832</v>
          </cell>
          <cell r="N360" t="str">
            <v>PIGNOCJ</v>
          </cell>
          <cell r="O360">
            <v>43885</v>
          </cell>
          <cell r="P360" t="str">
            <v/>
          </cell>
        </row>
        <row r="361">
          <cell r="A361" t="str">
            <v>MEM-PRO-013-IDN-IDF-6107</v>
          </cell>
          <cell r="B361" t="str">
            <v>3</v>
          </cell>
          <cell r="C361" t="str">
            <v>1374</v>
          </cell>
          <cell r="D361" t="str">
            <v>1534</v>
          </cell>
          <cell r="E361" t="str">
            <v>6-MTH MECH PM GAU MP3 600 WMG FEED PUMP</v>
          </cell>
          <cell r="F361" t="str">
            <v>MP3B-600 W VACUUMIZER FEED PUMP</v>
          </cell>
          <cell r="G361" t="str">
            <v>PM25</v>
          </cell>
          <cell r="H361" t="str">
            <v>MECH</v>
          </cell>
          <cell r="I361" t="str">
            <v/>
          </cell>
          <cell r="J361" t="str">
            <v>5663028</v>
          </cell>
          <cell r="K361" t="str">
            <v>245</v>
          </cell>
          <cell r="L361" t="str">
            <v>LODESML</v>
          </cell>
          <cell r="M361">
            <v>36838</v>
          </cell>
          <cell r="N361" t="str">
            <v>CHAUDHS</v>
          </cell>
          <cell r="O361">
            <v>43365</v>
          </cell>
          <cell r="P361" t="str">
            <v/>
          </cell>
        </row>
        <row r="362">
          <cell r="A362" t="str">
            <v>MEM-PRO-011-CON-1SC-4495</v>
          </cell>
          <cell r="B362" t="str">
            <v>3</v>
          </cell>
          <cell r="C362" t="str">
            <v>1404</v>
          </cell>
          <cell r="D362" t="str">
            <v>1584</v>
          </cell>
          <cell r="E362" t="str">
            <v>MTHLY MECH PM MP1 SHAR #2 P5000 CONCENT</v>
          </cell>
          <cell r="F362" t="str">
            <v>MP1-#2 CONCENTRATOR</v>
          </cell>
          <cell r="G362" t="str">
            <v>PM20</v>
          </cell>
          <cell r="H362" t="str">
            <v>MECH</v>
          </cell>
          <cell r="I362" t="str">
            <v>10000611</v>
          </cell>
          <cell r="J362" t="str">
            <v>7186721</v>
          </cell>
          <cell r="K362" t="str">
            <v>252</v>
          </cell>
          <cell r="L362" t="str">
            <v>LODESML</v>
          </cell>
          <cell r="M362">
            <v>36843</v>
          </cell>
          <cell r="N362" t="str">
            <v>PIGNOCJ</v>
          </cell>
          <cell r="O362">
            <v>43686</v>
          </cell>
          <cell r="P362" t="str">
            <v/>
          </cell>
        </row>
        <row r="363">
          <cell r="A363" t="str">
            <v>MEM-PRO-011-CON-1SC-4500</v>
          </cell>
          <cell r="B363" t="str">
            <v>3</v>
          </cell>
          <cell r="C363" t="str">
            <v>1405</v>
          </cell>
          <cell r="D363" t="str">
            <v>1585</v>
          </cell>
          <cell r="E363" t="str">
            <v>MTHLY MECH PM MP1 SHAR #1 P5000 CONCENT</v>
          </cell>
          <cell r="F363" t="str">
            <v>MP1-#1 CONCENTRATOR</v>
          </cell>
          <cell r="G363" t="str">
            <v>PM20</v>
          </cell>
          <cell r="H363" t="str">
            <v>MECH</v>
          </cell>
          <cell r="I363" t="str">
            <v>10000624</v>
          </cell>
          <cell r="J363" t="str">
            <v>7186722</v>
          </cell>
          <cell r="K363" t="str">
            <v>252</v>
          </cell>
          <cell r="L363" t="str">
            <v>LODESML</v>
          </cell>
          <cell r="M363">
            <v>36843</v>
          </cell>
          <cell r="N363" t="str">
            <v>PIGNOCJ</v>
          </cell>
          <cell r="O363">
            <v>43686</v>
          </cell>
          <cell r="P363" t="str">
            <v/>
          </cell>
        </row>
        <row r="364">
          <cell r="A364" t="str">
            <v>MEM-PRO-011-XTR-2EX-4340</v>
          </cell>
          <cell r="B364" t="str">
            <v>3</v>
          </cell>
          <cell r="C364" t="str">
            <v>1402</v>
          </cell>
          <cell r="D364" t="str">
            <v>1582</v>
          </cell>
          <cell r="E364" t="str">
            <v>MTHLY MECH PM MP1 SHAR DESLUDER P5000</v>
          </cell>
          <cell r="F364" t="str">
            <v>MP1-2ND EXTRACTION CENTRIFUGE</v>
          </cell>
          <cell r="G364" t="str">
            <v>PM20</v>
          </cell>
          <cell r="H364" t="str">
            <v>MECH</v>
          </cell>
          <cell r="I364" t="str">
            <v>10024980</v>
          </cell>
          <cell r="J364" t="str">
            <v>7186727</v>
          </cell>
          <cell r="K364" t="str">
            <v>252</v>
          </cell>
          <cell r="L364" t="str">
            <v>LODESML</v>
          </cell>
          <cell r="M364">
            <v>36843</v>
          </cell>
          <cell r="N364" t="str">
            <v>PIGNOCJ</v>
          </cell>
          <cell r="O364">
            <v>43686</v>
          </cell>
          <cell r="P364" t="str">
            <v/>
          </cell>
        </row>
        <row r="365">
          <cell r="A365" t="str">
            <v>MEM-PRO-011-XTR-2EX-4341</v>
          </cell>
          <cell r="B365" t="str">
            <v>3</v>
          </cell>
          <cell r="C365" t="str">
            <v>1403</v>
          </cell>
          <cell r="D365" t="str">
            <v>1583</v>
          </cell>
          <cell r="E365" t="str">
            <v>MTHLY MECH PM MP1 SHAR DESLUDER P5400</v>
          </cell>
          <cell r="F365" t="str">
            <v>MP1-1ST EXTRACTION CENTRIFUGE</v>
          </cell>
          <cell r="G365" t="str">
            <v>PM20</v>
          </cell>
          <cell r="H365" t="str">
            <v>MECH</v>
          </cell>
          <cell r="I365" t="str">
            <v>10000683</v>
          </cell>
          <cell r="J365" t="str">
            <v>7186720</v>
          </cell>
          <cell r="K365" t="str">
            <v>252</v>
          </cell>
          <cell r="L365" t="str">
            <v>LODESML</v>
          </cell>
          <cell r="M365">
            <v>36843</v>
          </cell>
          <cell r="N365" t="str">
            <v>PIGNOCJ</v>
          </cell>
          <cell r="O365">
            <v>43686</v>
          </cell>
          <cell r="P365" t="str">
            <v/>
          </cell>
        </row>
        <row r="366">
          <cell r="A366" t="str">
            <v>MEM-PRO-013-CON-CON-0075</v>
          </cell>
          <cell r="B366" t="str">
            <v>3</v>
          </cell>
          <cell r="C366" t="str">
            <v>1406</v>
          </cell>
          <cell r="D366" t="str">
            <v>1586</v>
          </cell>
          <cell r="E366" t="str">
            <v>MTHLY MECH PM MP3 SHAR #5 CENTI P5000</v>
          </cell>
          <cell r="F366" t="str">
            <v>MP3B-#5 CONCENTRATION CENTRIFUGE</v>
          </cell>
          <cell r="G366" t="str">
            <v>PM20</v>
          </cell>
          <cell r="H366" t="str">
            <v>MECH</v>
          </cell>
          <cell r="I366" t="str">
            <v>10000625</v>
          </cell>
          <cell r="J366" t="str">
            <v>7187513</v>
          </cell>
          <cell r="K366" t="str">
            <v>252</v>
          </cell>
          <cell r="L366" t="str">
            <v>LODESML</v>
          </cell>
          <cell r="M366">
            <v>36843</v>
          </cell>
          <cell r="N366" t="str">
            <v>CAGLEW</v>
          </cell>
          <cell r="O366">
            <v>43726</v>
          </cell>
          <cell r="P366" t="str">
            <v/>
          </cell>
        </row>
        <row r="367">
          <cell r="A367" t="str">
            <v>MEM-PRO-013-CON-CON-0096</v>
          </cell>
          <cell r="B367" t="str">
            <v>3</v>
          </cell>
          <cell r="C367" t="str">
            <v>1408</v>
          </cell>
          <cell r="D367" t="str">
            <v>1588</v>
          </cell>
          <cell r="E367" t="str">
            <v>MTHLY MECH PM MP3 SHAR #3 CENTI P5000</v>
          </cell>
          <cell r="F367" t="str">
            <v>MP3B-#3 CONCENTRATION CENTRIFUGE</v>
          </cell>
          <cell r="G367" t="str">
            <v>PM20</v>
          </cell>
          <cell r="H367" t="str">
            <v>MECH</v>
          </cell>
          <cell r="I367" t="str">
            <v>10000626</v>
          </cell>
          <cell r="J367" t="str">
            <v>7187514</v>
          </cell>
          <cell r="K367" t="str">
            <v>252</v>
          </cell>
          <cell r="L367" t="str">
            <v>LODESML</v>
          </cell>
          <cell r="M367">
            <v>36843</v>
          </cell>
          <cell r="N367" t="str">
            <v>CHAUDHS</v>
          </cell>
          <cell r="O367">
            <v>43368</v>
          </cell>
          <cell r="P367" t="str">
            <v/>
          </cell>
        </row>
        <row r="368">
          <cell r="A368" t="str">
            <v>MEM-PRO-013-CON-CON-0097</v>
          </cell>
          <cell r="B368" t="str">
            <v>3</v>
          </cell>
          <cell r="C368" t="str">
            <v>1409</v>
          </cell>
          <cell r="D368" t="str">
            <v>1589</v>
          </cell>
          <cell r="E368" t="str">
            <v>MTHLY MECH PM MP3 SHAR #2 CENTI P5000</v>
          </cell>
          <cell r="F368" t="str">
            <v>MP3B-#2 CONCENTRATION CENTRIFUGE</v>
          </cell>
          <cell r="G368" t="str">
            <v>PM20</v>
          </cell>
          <cell r="H368" t="str">
            <v>MECH</v>
          </cell>
          <cell r="I368" t="str">
            <v>10000627</v>
          </cell>
          <cell r="J368" t="str">
            <v>7187520</v>
          </cell>
          <cell r="K368" t="str">
            <v>252</v>
          </cell>
          <cell r="L368" t="str">
            <v>LODESML</v>
          </cell>
          <cell r="M368">
            <v>36843</v>
          </cell>
          <cell r="N368" t="str">
            <v>CHAUDHS</v>
          </cell>
          <cell r="O368">
            <v>43368</v>
          </cell>
          <cell r="P368" t="str">
            <v/>
          </cell>
        </row>
        <row r="369">
          <cell r="A369" t="str">
            <v>MEM-PRO-013-CON-CON-0099</v>
          </cell>
          <cell r="B369" t="str">
            <v>3</v>
          </cell>
          <cell r="C369" t="str">
            <v>1410</v>
          </cell>
          <cell r="D369" t="str">
            <v>1590</v>
          </cell>
          <cell r="E369" t="str">
            <v>MTHLY MECH PM MP3 SHAR #4 CENTI P5000</v>
          </cell>
          <cell r="F369" t="str">
            <v>MP3B-#4 CONCENTRATION CENTRIFUGE</v>
          </cell>
          <cell r="G369" t="str">
            <v>PM20</v>
          </cell>
          <cell r="H369" t="str">
            <v>MECH</v>
          </cell>
          <cell r="I369" t="str">
            <v>10000628</v>
          </cell>
          <cell r="J369" t="str">
            <v>7187515</v>
          </cell>
          <cell r="K369" t="str">
            <v>252</v>
          </cell>
          <cell r="L369" t="str">
            <v>LODESML</v>
          </cell>
          <cell r="M369">
            <v>36843</v>
          </cell>
          <cell r="N369" t="str">
            <v>CHAUDHS</v>
          </cell>
          <cell r="O369">
            <v>43368</v>
          </cell>
          <cell r="P369" t="str">
            <v/>
          </cell>
        </row>
        <row r="370">
          <cell r="A370" t="str">
            <v>MEM-PRO-013-CON-CON-0279</v>
          </cell>
          <cell r="B370" t="str">
            <v>3</v>
          </cell>
          <cell r="C370" t="str">
            <v>1421</v>
          </cell>
          <cell r="D370" t="str">
            <v>1591</v>
          </cell>
          <cell r="E370" t="str">
            <v>MTHLY MECH MP3 SHAR #1 CENTI P5000</v>
          </cell>
          <cell r="F370" t="str">
            <v>MP3B-#1 CONCENTRATION CENTRIFUGE</v>
          </cell>
          <cell r="G370" t="str">
            <v>PM20</v>
          </cell>
          <cell r="H370" t="str">
            <v>MECH</v>
          </cell>
          <cell r="I370" t="str">
            <v>10000629</v>
          </cell>
          <cell r="J370" t="str">
            <v>7187516</v>
          </cell>
          <cell r="K370" t="str">
            <v>252</v>
          </cell>
          <cell r="L370" t="str">
            <v>LODESML</v>
          </cell>
          <cell r="M370">
            <v>36843</v>
          </cell>
          <cell r="N370" t="str">
            <v>CHAUDHS</v>
          </cell>
          <cell r="O370">
            <v>43368</v>
          </cell>
          <cell r="P370" t="str">
            <v/>
          </cell>
        </row>
        <row r="371">
          <cell r="A371" t="str">
            <v>MEM-PRO-013-PKG-PAK</v>
          </cell>
          <cell r="B371" t="str">
            <v>4</v>
          </cell>
          <cell r="C371" t="str">
            <v>1419</v>
          </cell>
          <cell r="D371" t="str">
            <v>1559</v>
          </cell>
          <cell r="E371" t="str">
            <v>12-MTH PM AP MP3 PACKAGING BOOT - DOWN</v>
          </cell>
          <cell r="F371" t="str">
            <v>PACKAGING</v>
          </cell>
          <cell r="G371" t="str">
            <v>PM20</v>
          </cell>
          <cell r="H371" t="str">
            <v>I/E</v>
          </cell>
          <cell r="I371" t="str">
            <v/>
          </cell>
          <cell r="J371" t="str">
            <v>7169962</v>
          </cell>
          <cell r="K371" t="str">
            <v>001</v>
          </cell>
          <cell r="L371" t="str">
            <v>HUBENYCR</v>
          </cell>
          <cell r="M371">
            <v>36843</v>
          </cell>
          <cell r="N371" t="str">
            <v>CAGLEW</v>
          </cell>
          <cell r="O371">
            <v>43665</v>
          </cell>
          <cell r="P371" t="str">
            <v/>
          </cell>
        </row>
        <row r="372">
          <cell r="A372" t="str">
            <v>MEM-PRO-013-UTL-LAL-7246</v>
          </cell>
          <cell r="B372" t="str">
            <v>3</v>
          </cell>
          <cell r="C372" t="str">
            <v>1443</v>
          </cell>
          <cell r="D372" t="str">
            <v>1613</v>
          </cell>
          <cell r="E372" t="str">
            <v>MTHLY MECH PM MDU SHAR #1 P5000 CENTI</v>
          </cell>
          <cell r="F372" t="str">
            <v>MP3 (LAL LIME) CONC P5000</v>
          </cell>
          <cell r="G372" t="str">
            <v>PM20</v>
          </cell>
          <cell r="H372" t="str">
            <v>MECH</v>
          </cell>
          <cell r="I372" t="str">
            <v>10000631</v>
          </cell>
          <cell r="J372" t="str">
            <v>7186737</v>
          </cell>
          <cell r="K372" t="str">
            <v>252</v>
          </cell>
          <cell r="L372" t="str">
            <v>LODESML</v>
          </cell>
          <cell r="M372">
            <v>36843</v>
          </cell>
          <cell r="N372" t="str">
            <v>PIGNOCJ</v>
          </cell>
          <cell r="O372">
            <v>43686</v>
          </cell>
          <cell r="P372" t="str">
            <v/>
          </cell>
        </row>
        <row r="373">
          <cell r="A373" t="str">
            <v>MEM-PRO-013-XTR-3EX-0299</v>
          </cell>
          <cell r="B373" t="str">
            <v>3</v>
          </cell>
          <cell r="C373" t="str">
            <v>1422</v>
          </cell>
          <cell r="D373" t="str">
            <v>1592</v>
          </cell>
          <cell r="E373" t="str">
            <v>MTHLY MECH PM MP3 S DESLUDER P5400</v>
          </cell>
          <cell r="F373" t="str">
            <v>MP3B-S 3RD EXTRACTION CENTRIFUGE</v>
          </cell>
          <cell r="G373" t="str">
            <v>PM20</v>
          </cell>
          <cell r="H373" t="str">
            <v>MECH</v>
          </cell>
          <cell r="I373" t="str">
            <v>10024979</v>
          </cell>
          <cell r="J373" t="str">
            <v>7187517</v>
          </cell>
          <cell r="K373" t="str">
            <v>252</v>
          </cell>
          <cell r="L373" t="str">
            <v>LODESML</v>
          </cell>
          <cell r="M373">
            <v>36843</v>
          </cell>
          <cell r="N373" t="str">
            <v>CHAUDHS</v>
          </cell>
          <cell r="O373">
            <v>43368</v>
          </cell>
          <cell r="P373" t="str">
            <v/>
          </cell>
        </row>
        <row r="374">
          <cell r="A374" t="str">
            <v>MEM-PRO-013-XTR-3EX-0300</v>
          </cell>
          <cell r="B374" t="str">
            <v>3</v>
          </cell>
          <cell r="C374" t="str">
            <v>1407</v>
          </cell>
          <cell r="D374" t="str">
            <v>1587</v>
          </cell>
          <cell r="E374" t="str">
            <v>MTHLY MECH PM MP3 N DESLUDGER P5000</v>
          </cell>
          <cell r="F374" t="str">
            <v>MP3B-N 3RD EXTRACTION CENTRIFUGE</v>
          </cell>
          <cell r="G374" t="str">
            <v>PM20</v>
          </cell>
          <cell r="H374" t="str">
            <v>MECH</v>
          </cell>
          <cell r="I374" t="str">
            <v>10024992</v>
          </cell>
          <cell r="J374" t="str">
            <v>7187539</v>
          </cell>
          <cell r="K374" t="str">
            <v>252</v>
          </cell>
          <cell r="L374" t="str">
            <v>LODESML</v>
          </cell>
          <cell r="M374">
            <v>36843</v>
          </cell>
          <cell r="N374" t="str">
            <v>CHAUDHS</v>
          </cell>
          <cell r="O374">
            <v>43368</v>
          </cell>
          <cell r="P374" t="str">
            <v/>
          </cell>
        </row>
        <row r="375">
          <cell r="A375" t="str">
            <v>MEM-PRO-014-CON-CON-3296</v>
          </cell>
          <cell r="B375" t="str">
            <v>3</v>
          </cell>
          <cell r="C375" t="str">
            <v>1428</v>
          </cell>
          <cell r="D375" t="str">
            <v>1598</v>
          </cell>
          <cell r="E375" t="str">
            <v>MTHLY MECH PM MSP SHAR #8 P5400 CENTI</v>
          </cell>
          <cell r="F375" t="str">
            <v>MSP-#8 CONCENTRATION CENTRIFUGE</v>
          </cell>
          <cell r="G375" t="str">
            <v>PM20</v>
          </cell>
          <cell r="H375" t="str">
            <v>MECH</v>
          </cell>
          <cell r="I375" t="str">
            <v>10000686</v>
          </cell>
          <cell r="J375" t="str">
            <v>7186738</v>
          </cell>
          <cell r="K375" t="str">
            <v>252</v>
          </cell>
          <cell r="L375" t="str">
            <v>LODESML</v>
          </cell>
          <cell r="M375">
            <v>36843</v>
          </cell>
          <cell r="N375" t="str">
            <v>PIGNOCJ</v>
          </cell>
          <cell r="O375">
            <v>43686</v>
          </cell>
          <cell r="P375" t="str">
            <v/>
          </cell>
        </row>
        <row r="376">
          <cell r="A376" t="str">
            <v>MEM-PRO-014-CON-CON-3304</v>
          </cell>
          <cell r="B376" t="str">
            <v>3</v>
          </cell>
          <cell r="C376" t="str">
            <v>1429</v>
          </cell>
          <cell r="D376" t="str">
            <v>1599</v>
          </cell>
          <cell r="E376" t="str">
            <v>MTHLY MECH PM MSP SHAR #6 P5400 CENTI</v>
          </cell>
          <cell r="F376" t="str">
            <v>MSP-#6 CONCENTRATION CENTRIFUGE</v>
          </cell>
          <cell r="G376" t="str">
            <v>PM20</v>
          </cell>
          <cell r="H376" t="str">
            <v>MECH</v>
          </cell>
          <cell r="I376" t="str">
            <v>10000684</v>
          </cell>
          <cell r="J376" t="str">
            <v>7186728</v>
          </cell>
          <cell r="K376" t="str">
            <v>252</v>
          </cell>
          <cell r="L376" t="str">
            <v>LODESML</v>
          </cell>
          <cell r="M376">
            <v>36843</v>
          </cell>
          <cell r="N376" t="str">
            <v>PIGNOCJ</v>
          </cell>
          <cell r="O376">
            <v>43686</v>
          </cell>
          <cell r="P376" t="str">
            <v/>
          </cell>
        </row>
        <row r="377">
          <cell r="A377" t="str">
            <v>MEM-PRO-014-CON-CON-3320</v>
          </cell>
          <cell r="B377" t="str">
            <v>3</v>
          </cell>
          <cell r="C377" t="str">
            <v>1430</v>
          </cell>
          <cell r="D377" t="str">
            <v>1600</v>
          </cell>
          <cell r="E377" t="str">
            <v>MTHLY MECH PM MSP SHAR #7 P5400 CENTI</v>
          </cell>
          <cell r="F377" t="str">
            <v>MSP-#7 CONCENTRATION CENTRIFUGE</v>
          </cell>
          <cell r="G377" t="str">
            <v>PM20</v>
          </cell>
          <cell r="H377" t="str">
            <v>MECH</v>
          </cell>
          <cell r="I377" t="str">
            <v>10000685</v>
          </cell>
          <cell r="J377" t="str">
            <v>7186839</v>
          </cell>
          <cell r="K377" t="str">
            <v>252</v>
          </cell>
          <cell r="L377" t="str">
            <v>LODESML</v>
          </cell>
          <cell r="M377">
            <v>36843</v>
          </cell>
          <cell r="N377" t="str">
            <v>PIGNOCJ</v>
          </cell>
          <cell r="O377">
            <v>43686</v>
          </cell>
          <cell r="P377" t="str">
            <v/>
          </cell>
        </row>
        <row r="378">
          <cell r="A378" t="str">
            <v>MEM-PRO-014-CON-CON-4085</v>
          </cell>
          <cell r="B378" t="str">
            <v>3</v>
          </cell>
          <cell r="C378" t="str">
            <v>1431</v>
          </cell>
          <cell r="D378" t="str">
            <v>1601</v>
          </cell>
          <cell r="E378" t="str">
            <v>MTHLY MECH PM MSP SHAR #9 P5400 CENTI</v>
          </cell>
          <cell r="F378" t="str">
            <v>MSP-#9 CONCENTRATION CENTRIFUGE</v>
          </cell>
          <cell r="G378" t="str">
            <v>PM20</v>
          </cell>
          <cell r="H378" t="str">
            <v>MECH</v>
          </cell>
          <cell r="I378" t="str">
            <v>10000687</v>
          </cell>
          <cell r="J378" t="str">
            <v>7186729</v>
          </cell>
          <cell r="K378" t="str">
            <v>252</v>
          </cell>
          <cell r="L378" t="str">
            <v>LODESML</v>
          </cell>
          <cell r="M378">
            <v>36843</v>
          </cell>
          <cell r="N378" t="str">
            <v>PIGNOCJ</v>
          </cell>
          <cell r="O378">
            <v>43686</v>
          </cell>
          <cell r="P378" t="str">
            <v/>
          </cell>
        </row>
        <row r="379">
          <cell r="A379" t="str">
            <v>MEM-PRO-014-PKG-PAK</v>
          </cell>
          <cell r="B379" t="str">
            <v>3</v>
          </cell>
          <cell r="C379" t="str">
            <v>1451</v>
          </cell>
          <cell r="D379" t="str">
            <v>1621</v>
          </cell>
          <cell r="E379" t="str">
            <v>12-MTH AP MSP PACKAGING BOOT</v>
          </cell>
          <cell r="F379" t="str">
            <v>PACKAGING</v>
          </cell>
          <cell r="G379" t="str">
            <v>PM20</v>
          </cell>
          <cell r="H379" t="str">
            <v>AP</v>
          </cell>
          <cell r="I379" t="str">
            <v/>
          </cell>
          <cell r="J379" t="str">
            <v>7153441</v>
          </cell>
          <cell r="K379" t="str">
            <v>001</v>
          </cell>
          <cell r="L379" t="str">
            <v>LODESML</v>
          </cell>
          <cell r="M379">
            <v>36843</v>
          </cell>
          <cell r="N379" t="str">
            <v>CHAUDHS</v>
          </cell>
          <cell r="O379">
            <v>43368</v>
          </cell>
          <cell r="P379" t="str">
            <v/>
          </cell>
        </row>
        <row r="380">
          <cell r="A380" t="str">
            <v>MEM-PRO-014-XTR-1EX-3141</v>
          </cell>
          <cell r="B380" t="str">
            <v>3</v>
          </cell>
          <cell r="C380" t="str">
            <v>1423</v>
          </cell>
          <cell r="D380" t="str">
            <v>1593</v>
          </cell>
          <cell r="E380" t="str">
            <v>MTHLY MECH PM MSP SHAR #1 P5400 1ST EXT</v>
          </cell>
          <cell r="F380" t="str">
            <v>MSP-#1 1ST EXTRACTION CENTRIFUGE</v>
          </cell>
          <cell r="G380" t="str">
            <v>PM20</v>
          </cell>
          <cell r="H380" t="str">
            <v>MECH</v>
          </cell>
          <cell r="I380" t="str">
            <v>10000688</v>
          </cell>
          <cell r="J380" t="str">
            <v>7186838</v>
          </cell>
          <cell r="K380" t="str">
            <v>252</v>
          </cell>
          <cell r="L380" t="str">
            <v>LODESML</v>
          </cell>
          <cell r="M380">
            <v>36843</v>
          </cell>
          <cell r="N380" t="str">
            <v>PIGNOCJ</v>
          </cell>
          <cell r="O380">
            <v>43686</v>
          </cell>
          <cell r="P380" t="str">
            <v/>
          </cell>
        </row>
        <row r="381">
          <cell r="A381" t="str">
            <v>MEM-PRO-014-XTR-1EX-3151</v>
          </cell>
          <cell r="B381" t="str">
            <v>3</v>
          </cell>
          <cell r="C381" t="str">
            <v>1425</v>
          </cell>
          <cell r="D381" t="str">
            <v>1595</v>
          </cell>
          <cell r="E381" t="str">
            <v>MTHLY MECH PM MSP SHAR #2 P5400 1ST EXT</v>
          </cell>
          <cell r="F381" t="str">
            <v>MSP-#2 1ST EXTRACTION CENTRIFUGE</v>
          </cell>
          <cell r="G381" t="str">
            <v>PM20</v>
          </cell>
          <cell r="H381" t="str">
            <v>MECH</v>
          </cell>
          <cell r="I381" t="str">
            <v>10000690</v>
          </cell>
          <cell r="J381" t="str">
            <v>7186724</v>
          </cell>
          <cell r="K381" t="str">
            <v>252</v>
          </cell>
          <cell r="L381" t="str">
            <v>LODESML</v>
          </cell>
          <cell r="M381">
            <v>36843</v>
          </cell>
          <cell r="N381" t="str">
            <v>PIGNOCJ</v>
          </cell>
          <cell r="O381">
            <v>43686</v>
          </cell>
          <cell r="P381" t="str">
            <v/>
          </cell>
        </row>
        <row r="382">
          <cell r="A382" t="str">
            <v>MEM-PRO-014-XTR-1EX-3161</v>
          </cell>
          <cell r="B382" t="str">
            <v>3</v>
          </cell>
          <cell r="C382" t="str">
            <v>1426</v>
          </cell>
          <cell r="D382" t="str">
            <v>1596</v>
          </cell>
          <cell r="E382" t="str">
            <v>MTHLY MECH PM MSP SHAR #3 P5400 CENTI</v>
          </cell>
          <cell r="F382" t="str">
            <v>MSP-#3 1ST EXTRACTION CENTRIFUGE</v>
          </cell>
          <cell r="G382" t="str">
            <v>PM20</v>
          </cell>
          <cell r="H382" t="str">
            <v>MECH</v>
          </cell>
          <cell r="I382" t="str">
            <v>10000691</v>
          </cell>
          <cell r="J382" t="str">
            <v>7186725</v>
          </cell>
          <cell r="K382" t="str">
            <v>252</v>
          </cell>
          <cell r="L382" t="str">
            <v>LODESML</v>
          </cell>
          <cell r="M382">
            <v>36843</v>
          </cell>
          <cell r="N382" t="str">
            <v>PIGNOCJ</v>
          </cell>
          <cell r="O382">
            <v>43686</v>
          </cell>
          <cell r="P382" t="str">
            <v/>
          </cell>
        </row>
        <row r="383">
          <cell r="A383" t="str">
            <v>MEM-PRO-014-XTR-2EX-3171</v>
          </cell>
          <cell r="B383" t="str">
            <v>3</v>
          </cell>
          <cell r="C383" t="str">
            <v>1427</v>
          </cell>
          <cell r="D383" t="str">
            <v>1597</v>
          </cell>
          <cell r="E383" t="str">
            <v>MTHLY MECH PM MSP SHAR #5 P5400 CENTI</v>
          </cell>
          <cell r="F383" t="str">
            <v>MSP-#5 CENTRIFUGE 2ND EXTRACTION</v>
          </cell>
          <cell r="G383" t="str">
            <v>PM20</v>
          </cell>
          <cell r="H383" t="str">
            <v>MECH</v>
          </cell>
          <cell r="I383" t="str">
            <v>10000692</v>
          </cell>
          <cell r="J383" t="str">
            <v>7186726</v>
          </cell>
          <cell r="K383" t="str">
            <v>252</v>
          </cell>
          <cell r="L383" t="str">
            <v>LODESML</v>
          </cell>
          <cell r="M383">
            <v>36843</v>
          </cell>
          <cell r="N383" t="str">
            <v>PIGNOCJ</v>
          </cell>
          <cell r="O383">
            <v>43686</v>
          </cell>
          <cell r="P383" t="str">
            <v/>
          </cell>
        </row>
        <row r="384">
          <cell r="A384" t="str">
            <v>MEM-PRO-014-XTR-3EX-3149</v>
          </cell>
          <cell r="B384" t="str">
            <v>3</v>
          </cell>
          <cell r="C384" t="str">
            <v>1424</v>
          </cell>
          <cell r="D384" t="str">
            <v>1594</v>
          </cell>
          <cell r="E384" t="str">
            <v>MTHLY MECH PM MSP SHAR #4 CENTI P5400</v>
          </cell>
          <cell r="F384" t="str">
            <v>MSP-#4 3RD EXTRACTION CENTRIFUGE</v>
          </cell>
          <cell r="G384" t="str">
            <v>PM20</v>
          </cell>
          <cell r="H384" t="str">
            <v>MECH</v>
          </cell>
          <cell r="I384" t="str">
            <v>10000689</v>
          </cell>
          <cell r="J384" t="str">
            <v>7186723</v>
          </cell>
          <cell r="K384" t="str">
            <v>252</v>
          </cell>
          <cell r="L384" t="str">
            <v>LODESML</v>
          </cell>
          <cell r="M384">
            <v>36843</v>
          </cell>
          <cell r="N384" t="str">
            <v>PIGNOCJ</v>
          </cell>
          <cell r="O384">
            <v>43686</v>
          </cell>
          <cell r="P384" t="str">
            <v/>
          </cell>
        </row>
        <row r="385">
          <cell r="A385" t="str">
            <v>MEM-PRO-015-CON-CON-3296</v>
          </cell>
          <cell r="B385" t="str">
            <v>3</v>
          </cell>
          <cell r="C385" t="str">
            <v>1437</v>
          </cell>
          <cell r="D385" t="str">
            <v>1607</v>
          </cell>
          <cell r="E385" t="str">
            <v>MTHLY MECH PM MS2P SHAR #4 P5400 CENTI</v>
          </cell>
          <cell r="F385" t="str">
            <v>MS2P-#4 CONCENTRATION CENTRIFUGE</v>
          </cell>
          <cell r="G385" t="str">
            <v>PM20</v>
          </cell>
          <cell r="H385" t="str">
            <v>MECH</v>
          </cell>
          <cell r="I385" t="str">
            <v>10025000</v>
          </cell>
          <cell r="J385" t="str">
            <v>7186734</v>
          </cell>
          <cell r="K385" t="str">
            <v>252</v>
          </cell>
          <cell r="L385" t="str">
            <v>LODESML</v>
          </cell>
          <cell r="M385">
            <v>36843</v>
          </cell>
          <cell r="N385" t="str">
            <v>PIGNOCJ</v>
          </cell>
          <cell r="O385">
            <v>43686</v>
          </cell>
          <cell r="P385" t="str">
            <v/>
          </cell>
        </row>
        <row r="386">
          <cell r="A386" t="str">
            <v>MEM-PRO-015-CON-CON-3304</v>
          </cell>
          <cell r="B386" t="str">
            <v>3</v>
          </cell>
          <cell r="C386" t="str">
            <v>1438</v>
          </cell>
          <cell r="D386" t="str">
            <v>1608</v>
          </cell>
          <cell r="E386" t="str">
            <v>MTHLY MECH PM MS2P SHAR #2 P5400 CENTI</v>
          </cell>
          <cell r="F386" t="str">
            <v>MS2P-#2 CONCENTRATION CENTRIFUGE</v>
          </cell>
          <cell r="G386" t="str">
            <v>PM20</v>
          </cell>
          <cell r="H386" t="str">
            <v>MECH</v>
          </cell>
          <cell r="I386" t="str">
            <v>10000693</v>
          </cell>
          <cell r="J386" t="str">
            <v>7186735</v>
          </cell>
          <cell r="K386" t="str">
            <v>252</v>
          </cell>
          <cell r="L386" t="str">
            <v>LODESML</v>
          </cell>
          <cell r="M386">
            <v>36843</v>
          </cell>
          <cell r="N386" t="str">
            <v>PIGNOCJ</v>
          </cell>
          <cell r="O386">
            <v>43686</v>
          </cell>
          <cell r="P386" t="str">
            <v/>
          </cell>
        </row>
        <row r="387">
          <cell r="A387" t="str">
            <v>MEM-PRO-015-CON-CON-3320</v>
          </cell>
          <cell r="B387" t="str">
            <v>3</v>
          </cell>
          <cell r="C387" t="str">
            <v>1439</v>
          </cell>
          <cell r="D387" t="str">
            <v>1609</v>
          </cell>
          <cell r="E387" t="str">
            <v>MTHLY MECH PM MS2P SHAR #3 P5400 CENTI</v>
          </cell>
          <cell r="F387" t="str">
            <v>MS2P-#3 CONCENTRATION CENTRIFUGE</v>
          </cell>
          <cell r="G387" t="str">
            <v>PM20</v>
          </cell>
          <cell r="H387" t="str">
            <v>MECH</v>
          </cell>
          <cell r="I387" t="str">
            <v>10000694</v>
          </cell>
          <cell r="J387" t="str">
            <v>7186841</v>
          </cell>
          <cell r="K387" t="str">
            <v>252</v>
          </cell>
          <cell r="L387" t="str">
            <v>LODESML</v>
          </cell>
          <cell r="M387">
            <v>36843</v>
          </cell>
          <cell r="N387" t="str">
            <v>PIGNOCJ</v>
          </cell>
          <cell r="O387">
            <v>43686</v>
          </cell>
          <cell r="P387" t="str">
            <v/>
          </cell>
        </row>
        <row r="388">
          <cell r="A388" t="str">
            <v>MEM-PRO-015-CON-CON-4085</v>
          </cell>
          <cell r="B388" t="str">
            <v>3</v>
          </cell>
          <cell r="C388" t="str">
            <v>1440</v>
          </cell>
          <cell r="D388" t="str">
            <v>1610</v>
          </cell>
          <cell r="E388" t="str">
            <v>MTHLY MECH PM MS2P SHAR #1 P5400 CENTI</v>
          </cell>
          <cell r="F388" t="str">
            <v>MS2P-#1 CONCENTRATION CENTRIFUGE</v>
          </cell>
          <cell r="G388" t="str">
            <v>PM20</v>
          </cell>
          <cell r="H388" t="str">
            <v>MECH</v>
          </cell>
          <cell r="I388" t="str">
            <v>10000696</v>
          </cell>
          <cell r="J388" t="str">
            <v>7186736</v>
          </cell>
          <cell r="K388" t="str">
            <v>252</v>
          </cell>
          <cell r="L388" t="str">
            <v>LODESML</v>
          </cell>
          <cell r="M388">
            <v>36843</v>
          </cell>
          <cell r="N388" t="str">
            <v>PIGNOCJ</v>
          </cell>
          <cell r="O388">
            <v>43686</v>
          </cell>
          <cell r="P388" t="str">
            <v/>
          </cell>
        </row>
        <row r="389">
          <cell r="A389" t="str">
            <v>MEM-PRO-015-PKG-PAK</v>
          </cell>
          <cell r="B389" t="str">
            <v>3</v>
          </cell>
          <cell r="C389" t="str">
            <v>1453</v>
          </cell>
          <cell r="D389" t="str">
            <v>1623</v>
          </cell>
          <cell r="E389" t="str">
            <v>12-MTH AP MS2P PACKAGING BOOT-DOWN</v>
          </cell>
          <cell r="F389" t="str">
            <v>PACKAGING</v>
          </cell>
          <cell r="G389" t="str">
            <v>PM20</v>
          </cell>
          <cell r="H389" t="str">
            <v>I/E</v>
          </cell>
          <cell r="I389" t="str">
            <v/>
          </cell>
          <cell r="J389" t="str">
            <v>7164757</v>
          </cell>
          <cell r="K389" t="str">
            <v>001</v>
          </cell>
          <cell r="L389" t="str">
            <v>LODESML</v>
          </cell>
          <cell r="M389">
            <v>36843</v>
          </cell>
          <cell r="N389" t="str">
            <v>CHAUDHS</v>
          </cell>
          <cell r="O389">
            <v>43368</v>
          </cell>
          <cell r="P389" t="str">
            <v/>
          </cell>
        </row>
        <row r="390">
          <cell r="A390" t="str">
            <v>MEM-PRO-015-XTR-1EX-3141</v>
          </cell>
          <cell r="B390" t="str">
            <v>3</v>
          </cell>
          <cell r="C390" t="str">
            <v>1432</v>
          </cell>
          <cell r="D390" t="str">
            <v>1602</v>
          </cell>
          <cell r="E390" t="str">
            <v>MTHLY MECH PM MS2P SHAR #9 P5400 1ST EXT</v>
          </cell>
          <cell r="F390" t="str">
            <v>MS2P-#9 1ST EXTRACTION CENTRIFUGE</v>
          </cell>
          <cell r="G390" t="str">
            <v>PM20</v>
          </cell>
          <cell r="H390" t="str">
            <v>MECH</v>
          </cell>
          <cell r="I390" t="str">
            <v>10000697</v>
          </cell>
          <cell r="J390" t="str">
            <v>7186730</v>
          </cell>
          <cell r="K390" t="str">
            <v>252</v>
          </cell>
          <cell r="L390" t="str">
            <v>LODESML</v>
          </cell>
          <cell r="M390">
            <v>36843</v>
          </cell>
          <cell r="N390" t="str">
            <v>PIGNOCJ</v>
          </cell>
          <cell r="O390">
            <v>43686</v>
          </cell>
          <cell r="P390" t="str">
            <v/>
          </cell>
        </row>
        <row r="391">
          <cell r="A391" t="str">
            <v>MEM-PRO-015-XTR-1EX-3151</v>
          </cell>
          <cell r="B391" t="str">
            <v>3</v>
          </cell>
          <cell r="C391" t="str">
            <v>1434</v>
          </cell>
          <cell r="D391" t="str">
            <v>1604</v>
          </cell>
          <cell r="E391" t="str">
            <v>MTHLY MECH PM MS2P SHAR #8 P5400 1ST EXT</v>
          </cell>
          <cell r="F391" t="str">
            <v>MS2P-#8 1ST EXTRACTION CENTRIFUGE</v>
          </cell>
          <cell r="G391" t="str">
            <v>PM20</v>
          </cell>
          <cell r="H391" t="str">
            <v>MECH</v>
          </cell>
          <cell r="I391" t="str">
            <v>10000699</v>
          </cell>
          <cell r="J391" t="str">
            <v>7186732</v>
          </cell>
          <cell r="K391" t="str">
            <v>252</v>
          </cell>
          <cell r="L391" t="str">
            <v>LODESML</v>
          </cell>
          <cell r="M391">
            <v>36843</v>
          </cell>
          <cell r="N391" t="str">
            <v>PIGNOCJ</v>
          </cell>
          <cell r="O391">
            <v>43686</v>
          </cell>
          <cell r="P391" t="str">
            <v/>
          </cell>
        </row>
        <row r="392">
          <cell r="A392" t="str">
            <v>MEM-PRO-015-XTR-1EX-3161</v>
          </cell>
          <cell r="B392" t="str">
            <v>3</v>
          </cell>
          <cell r="C392" t="str">
            <v>1435</v>
          </cell>
          <cell r="D392" t="str">
            <v>1605</v>
          </cell>
          <cell r="E392" t="str">
            <v>MTHLY MECH PM MS2P SHAR #7 P5400 1ST EXT</v>
          </cell>
          <cell r="F392" t="str">
            <v>MS2P-#7 1ST EXTRACTION CENTRIFUGE</v>
          </cell>
          <cell r="G392" t="str">
            <v>PM20</v>
          </cell>
          <cell r="H392" t="str">
            <v>MECH</v>
          </cell>
          <cell r="I392" t="str">
            <v>10000700</v>
          </cell>
          <cell r="J392" t="str">
            <v>7186840</v>
          </cell>
          <cell r="K392" t="str">
            <v>252</v>
          </cell>
          <cell r="L392" t="str">
            <v>LODESML</v>
          </cell>
          <cell r="M392">
            <v>36843</v>
          </cell>
          <cell r="N392" t="str">
            <v>PIGNOCJ</v>
          </cell>
          <cell r="O392">
            <v>43686</v>
          </cell>
          <cell r="P392" t="str">
            <v/>
          </cell>
        </row>
        <row r="393">
          <cell r="A393" t="str">
            <v>MEM-PRO-015-XTR-2EX-3149</v>
          </cell>
          <cell r="B393" t="str">
            <v>3</v>
          </cell>
          <cell r="C393" t="str">
            <v>1433</v>
          </cell>
          <cell r="D393" t="str">
            <v>1603</v>
          </cell>
          <cell r="E393" t="str">
            <v>MTHLY MECH PM MS2P SHAR #6 P5400 2ND EXT</v>
          </cell>
          <cell r="F393" t="str">
            <v>MS2P-#6 2ND EXTRACTION CENTRIFUGE</v>
          </cell>
          <cell r="G393" t="str">
            <v>PM20</v>
          </cell>
          <cell r="H393" t="str">
            <v>MECH</v>
          </cell>
          <cell r="I393" t="str">
            <v>10000698</v>
          </cell>
          <cell r="J393" t="str">
            <v>7186731</v>
          </cell>
          <cell r="K393" t="str">
            <v>252</v>
          </cell>
          <cell r="L393" t="str">
            <v>LODESML</v>
          </cell>
          <cell r="M393">
            <v>36843</v>
          </cell>
          <cell r="N393" t="str">
            <v>PIGNOCJ</v>
          </cell>
          <cell r="O393">
            <v>43686</v>
          </cell>
          <cell r="P393" t="str">
            <v/>
          </cell>
        </row>
        <row r="394">
          <cell r="A394" t="str">
            <v>MEM-PRO-015-XTR-3EX-3171</v>
          </cell>
          <cell r="B394" t="str">
            <v>3</v>
          </cell>
          <cell r="C394" t="str">
            <v>1436</v>
          </cell>
          <cell r="D394" t="str">
            <v>1606</v>
          </cell>
          <cell r="E394" t="str">
            <v>MTHLY MECH PM MS2P SHAR #5 P5400 2ND EXT</v>
          </cell>
          <cell r="F394" t="str">
            <v>MS2P-#5 3RD EXTRACTION CENTRIFUGE</v>
          </cell>
          <cell r="G394" t="str">
            <v>PM20</v>
          </cell>
          <cell r="H394" t="str">
            <v>MECH</v>
          </cell>
          <cell r="I394" t="str">
            <v>10000701</v>
          </cell>
          <cell r="J394" t="str">
            <v>7186733</v>
          </cell>
          <cell r="K394" t="str">
            <v>252</v>
          </cell>
          <cell r="L394" t="str">
            <v>LODESML</v>
          </cell>
          <cell r="M394">
            <v>36843</v>
          </cell>
          <cell r="N394" t="str">
            <v>PIGNOCJ</v>
          </cell>
          <cell r="O394">
            <v>43686</v>
          </cell>
          <cell r="P394" t="str">
            <v/>
          </cell>
        </row>
        <row r="395">
          <cell r="A395" t="str">
            <v>MEM-PRO-015-CLG-CLF-3068</v>
          </cell>
          <cell r="B395" t="str">
            <v>3</v>
          </cell>
          <cell r="C395" t="str">
            <v>1456</v>
          </cell>
          <cell r="D395" t="str">
            <v>1626</v>
          </cell>
          <cell r="E395" t="str">
            <v>48-MTH MECH MS2P WEST E HSA200 -DOWN</v>
          </cell>
          <cell r="F395" t="str">
            <v>MS2P-S CLARIFIER CLARIFIER CENTRIFUGE</v>
          </cell>
          <cell r="G395" t="str">
            <v>PM25</v>
          </cell>
          <cell r="H395" t="str">
            <v>MECH</v>
          </cell>
          <cell r="I395" t="str">
            <v/>
          </cell>
          <cell r="J395" t="str">
            <v>5845886</v>
          </cell>
          <cell r="K395" t="str">
            <v>245</v>
          </cell>
          <cell r="L395" t="str">
            <v>LODESML</v>
          </cell>
          <cell r="M395">
            <v>36847</v>
          </cell>
          <cell r="N395" t="str">
            <v>CHAUDHS</v>
          </cell>
          <cell r="O395">
            <v>43365</v>
          </cell>
          <cell r="P395" t="str">
            <v/>
          </cell>
        </row>
        <row r="396">
          <cell r="A396" t="str">
            <v>MEM-PRO-015-CLG-CLF-3068</v>
          </cell>
          <cell r="B396" t="str">
            <v>3</v>
          </cell>
          <cell r="C396" t="str">
            <v>1472</v>
          </cell>
          <cell r="D396" t="str">
            <v>1642</v>
          </cell>
          <cell r="E396" t="str">
            <v>3-MTH PM/PDM MS2P S HSA200 DOWN</v>
          </cell>
          <cell r="F396" t="str">
            <v>MS2P-S CLARIFIER CLARIFIER CENTRIFUGE</v>
          </cell>
          <cell r="G396" t="str">
            <v>PM20</v>
          </cell>
          <cell r="H396" t="str">
            <v>MECH</v>
          </cell>
          <cell r="I396" t="str">
            <v/>
          </cell>
          <cell r="J396" t="str">
            <v>5641409</v>
          </cell>
          <cell r="K396" t="str">
            <v>001</v>
          </cell>
          <cell r="L396" t="str">
            <v>LODESML</v>
          </cell>
          <cell r="M396">
            <v>36847</v>
          </cell>
          <cell r="N396" t="str">
            <v>CHAUDHS</v>
          </cell>
          <cell r="O396">
            <v>43365</v>
          </cell>
          <cell r="P396" t="str">
            <v/>
          </cell>
        </row>
        <row r="397">
          <cell r="A397" t="str">
            <v>MEM-PRO-015-CLG-CLF-3068</v>
          </cell>
          <cell r="B397" t="str">
            <v>3</v>
          </cell>
          <cell r="C397" t="str">
            <v>1468</v>
          </cell>
          <cell r="D397" t="str">
            <v>1638</v>
          </cell>
          <cell r="E397" t="str">
            <v>6-MTH PM/PDM S MS2P HSA200 DOWN</v>
          </cell>
          <cell r="F397" t="str">
            <v>MS2P-S CLARIFIER CLARIFIER CENTRIFUGE</v>
          </cell>
          <cell r="G397" t="str">
            <v>PM20</v>
          </cell>
          <cell r="H397" t="str">
            <v>MECH</v>
          </cell>
          <cell r="I397" t="str">
            <v/>
          </cell>
          <cell r="J397" t="str">
            <v>5637731</v>
          </cell>
          <cell r="K397" t="str">
            <v>001</v>
          </cell>
          <cell r="L397" t="str">
            <v>LODESML</v>
          </cell>
          <cell r="M397">
            <v>36847</v>
          </cell>
          <cell r="N397" t="str">
            <v>CHAUDHS</v>
          </cell>
          <cell r="O397">
            <v>43365</v>
          </cell>
          <cell r="P397" t="str">
            <v/>
          </cell>
        </row>
        <row r="398">
          <cell r="A398" t="str">
            <v>MEM-PRO-015-CLG-CLF-3068</v>
          </cell>
          <cell r="B398" t="str">
            <v>3</v>
          </cell>
          <cell r="C398" t="str">
            <v>1464</v>
          </cell>
          <cell r="D398" t="str">
            <v>1634</v>
          </cell>
          <cell r="E398" t="str">
            <v>12-MTH PM/PDM WEST MSP W HSA200 -DOWN</v>
          </cell>
          <cell r="F398" t="str">
            <v>MS2P-S CLARIFIER CLARIFIER CENTRIFUGE</v>
          </cell>
          <cell r="G398" t="str">
            <v>PM25</v>
          </cell>
          <cell r="H398" t="str">
            <v>MECH</v>
          </cell>
          <cell r="I398" t="str">
            <v/>
          </cell>
          <cell r="J398" t="str">
            <v>5794180</v>
          </cell>
          <cell r="K398" t="str">
            <v>245</v>
          </cell>
          <cell r="L398" t="str">
            <v>LODESML</v>
          </cell>
          <cell r="M398">
            <v>36847</v>
          </cell>
          <cell r="N398" t="str">
            <v>CHAUDHS</v>
          </cell>
          <cell r="O398">
            <v>43365</v>
          </cell>
          <cell r="P398" t="str">
            <v/>
          </cell>
        </row>
        <row r="399">
          <cell r="A399" t="str">
            <v>MEM-PRO-015-CLG-CLF-3069</v>
          </cell>
          <cell r="B399" t="str">
            <v>5</v>
          </cell>
          <cell r="C399" t="str">
            <v>1461</v>
          </cell>
          <cell r="D399" t="str">
            <v>1631</v>
          </cell>
          <cell r="E399" t="str">
            <v>24-MTH MECH MS2P WEST W HSA200 DOWN</v>
          </cell>
          <cell r="F399" t="str">
            <v>MS2P-N CLARIFIER CLARIFIER CENTRIFUGE</v>
          </cell>
          <cell r="G399" t="str">
            <v>PM25</v>
          </cell>
          <cell r="H399" t="str">
            <v>I/E</v>
          </cell>
          <cell r="I399" t="str">
            <v>10024988</v>
          </cell>
          <cell r="J399" t="str">
            <v>5765066</v>
          </cell>
          <cell r="K399" t="str">
            <v>245</v>
          </cell>
          <cell r="L399" t="str">
            <v>LODESML</v>
          </cell>
          <cell r="M399">
            <v>36847</v>
          </cell>
          <cell r="N399" t="str">
            <v>CHAUDHS</v>
          </cell>
          <cell r="O399">
            <v>43365</v>
          </cell>
          <cell r="P399" t="str">
            <v/>
          </cell>
        </row>
        <row r="400">
          <cell r="A400" t="str">
            <v>MEM-PRO-015-CLG-CLF-3069</v>
          </cell>
          <cell r="B400" t="str">
            <v>3</v>
          </cell>
          <cell r="C400" t="str">
            <v>1457</v>
          </cell>
          <cell r="D400" t="str">
            <v>1627</v>
          </cell>
          <cell r="E400" t="str">
            <v>48-MTH MECH MS2P WEST W HSA200 -DOWN</v>
          </cell>
          <cell r="F400" t="str">
            <v>MS2P-N CLARIFIER CLARIFIER CENTRIFUGE</v>
          </cell>
          <cell r="G400" t="str">
            <v>PM25</v>
          </cell>
          <cell r="H400" t="str">
            <v>I/E</v>
          </cell>
          <cell r="I400" t="str">
            <v/>
          </cell>
          <cell r="J400" t="str">
            <v>5840375</v>
          </cell>
          <cell r="K400" t="str">
            <v>245</v>
          </cell>
          <cell r="L400" t="str">
            <v>LODESML</v>
          </cell>
          <cell r="M400">
            <v>36847</v>
          </cell>
          <cell r="N400" t="str">
            <v>CHAUDHS</v>
          </cell>
          <cell r="O400">
            <v>43365</v>
          </cell>
          <cell r="P400" t="str">
            <v/>
          </cell>
        </row>
        <row r="401">
          <cell r="A401" t="str">
            <v>MEM-PRO-015-CLG-CLF-3069</v>
          </cell>
          <cell r="B401" t="str">
            <v>3</v>
          </cell>
          <cell r="C401" t="str">
            <v>1469</v>
          </cell>
          <cell r="D401" t="str">
            <v>1639</v>
          </cell>
          <cell r="E401" t="str">
            <v>6-MTH PM/PDM N MS2P HSA200 DOWN</v>
          </cell>
          <cell r="F401" t="str">
            <v>MS2P-N CLARIFIER CLARIFIER CENTRIFUGE</v>
          </cell>
          <cell r="G401" t="str">
            <v>PM20</v>
          </cell>
          <cell r="H401" t="str">
            <v>I/E</v>
          </cell>
          <cell r="I401" t="str">
            <v/>
          </cell>
          <cell r="J401" t="str">
            <v>5694473</v>
          </cell>
          <cell r="K401" t="str">
            <v>001</v>
          </cell>
          <cell r="L401" t="str">
            <v>LODESML</v>
          </cell>
          <cell r="M401">
            <v>36847</v>
          </cell>
          <cell r="N401" t="str">
            <v>CHAUDHS</v>
          </cell>
          <cell r="O401">
            <v>43365</v>
          </cell>
          <cell r="P401" t="str">
            <v/>
          </cell>
        </row>
        <row r="402">
          <cell r="A402" t="str">
            <v>MEM-PRO-015-CLG-CLF-3069</v>
          </cell>
          <cell r="B402" t="str">
            <v>3</v>
          </cell>
          <cell r="C402" t="str">
            <v>1465</v>
          </cell>
          <cell r="D402" t="str">
            <v>1635</v>
          </cell>
          <cell r="E402" t="str">
            <v>12-MTH PM/PDM WEST MS2P W HSA200 -DOWN</v>
          </cell>
          <cell r="F402" t="str">
            <v>MS2P-N CLARIFIER CLARIFIER CENTRIFUGE</v>
          </cell>
          <cell r="G402" t="str">
            <v>PM25</v>
          </cell>
          <cell r="H402" t="str">
            <v>I/E</v>
          </cell>
          <cell r="I402" t="str">
            <v/>
          </cell>
          <cell r="J402" t="str">
            <v>5794183</v>
          </cell>
          <cell r="K402" t="str">
            <v>245</v>
          </cell>
          <cell r="L402" t="str">
            <v>LODESML</v>
          </cell>
          <cell r="M402">
            <v>36847</v>
          </cell>
          <cell r="N402" t="str">
            <v>CHAUDHS</v>
          </cell>
          <cell r="O402">
            <v>43365</v>
          </cell>
          <cell r="P402" t="str">
            <v/>
          </cell>
        </row>
        <row r="403">
          <cell r="A403" t="str">
            <v>MEM-PRO-011-PKG-OPA-1160</v>
          </cell>
          <cell r="B403" t="str">
            <v>3</v>
          </cell>
          <cell r="C403" t="str">
            <v>1489</v>
          </cell>
          <cell r="D403" t="str">
            <v>1669</v>
          </cell>
          <cell r="E403" t="str">
            <v>MTHLY AP SLIDELL MP1B PACKER</v>
          </cell>
          <cell r="F403" t="str">
            <v>MP1A-SLIDELL BAGGING MACHINE</v>
          </cell>
          <cell r="G403" t="str">
            <v>PM20</v>
          </cell>
          <cell r="H403" t="str">
            <v>MECH</v>
          </cell>
          <cell r="I403" t="str">
            <v/>
          </cell>
          <cell r="J403" t="str">
            <v>7186739</v>
          </cell>
          <cell r="K403" t="str">
            <v>245</v>
          </cell>
          <cell r="L403" t="str">
            <v>LODESML</v>
          </cell>
          <cell r="M403">
            <v>36851</v>
          </cell>
          <cell r="N403" t="str">
            <v>PIGNOCJ</v>
          </cell>
          <cell r="O403">
            <v>43686</v>
          </cell>
          <cell r="P403" t="str">
            <v/>
          </cell>
        </row>
        <row r="404">
          <cell r="A404" t="str">
            <v>MEM-PRO-011-PKG-PAK-5320</v>
          </cell>
          <cell r="B404" t="str">
            <v>3</v>
          </cell>
          <cell r="C404" t="str">
            <v>1491</v>
          </cell>
          <cell r="D404" t="str">
            <v>1671</v>
          </cell>
          <cell r="E404" t="str">
            <v>12-MTH AP MP1B SLIDELL PACKER</v>
          </cell>
          <cell r="F404" t="str">
            <v>MP1B-SLIDELL PACKER (BAGGING MACH.)</v>
          </cell>
          <cell r="G404" t="str">
            <v>PM20</v>
          </cell>
          <cell r="H404" t="str">
            <v>AP</v>
          </cell>
          <cell r="I404" t="str">
            <v/>
          </cell>
          <cell r="J404" t="str">
            <v>5784060</v>
          </cell>
          <cell r="K404" t="str">
            <v>245</v>
          </cell>
          <cell r="L404" t="str">
            <v>LODESML</v>
          </cell>
          <cell r="M404">
            <v>36851</v>
          </cell>
          <cell r="N404" t="str">
            <v>CHAUDHS</v>
          </cell>
          <cell r="O404">
            <v>43365</v>
          </cell>
          <cell r="P404" t="str">
            <v/>
          </cell>
        </row>
        <row r="405">
          <cell r="A405" t="str">
            <v>MEM-PRO-011-PKG-PAK-5320</v>
          </cell>
          <cell r="B405" t="str">
            <v>3</v>
          </cell>
          <cell r="C405" t="str">
            <v>1490</v>
          </cell>
          <cell r="D405" t="str">
            <v>1670</v>
          </cell>
          <cell r="E405" t="str">
            <v>12-MTH AP MP1B SLIDELL PACKER</v>
          </cell>
          <cell r="F405" t="str">
            <v>MP1B-SLIDELL PACKER (BAGGING MACH.)</v>
          </cell>
          <cell r="G405" t="str">
            <v>PM20</v>
          </cell>
          <cell r="H405" t="str">
            <v>AP</v>
          </cell>
          <cell r="I405" t="str">
            <v/>
          </cell>
          <cell r="J405" t="str">
            <v>7154582</v>
          </cell>
          <cell r="K405" t="str">
            <v>245</v>
          </cell>
          <cell r="L405" t="str">
            <v>LODESML</v>
          </cell>
          <cell r="M405">
            <v>36851</v>
          </cell>
          <cell r="N405" t="str">
            <v>CAGLEW</v>
          </cell>
          <cell r="O405">
            <v>43665</v>
          </cell>
          <cell r="P405" t="str">
            <v/>
          </cell>
        </row>
        <row r="406">
          <cell r="A406" t="str">
            <v>MEM-PRO-015-PKG-PAK-8210</v>
          </cell>
          <cell r="B406" t="str">
            <v>3</v>
          </cell>
          <cell r="C406" t="str">
            <v>1493</v>
          </cell>
          <cell r="D406" t="str">
            <v>1673</v>
          </cell>
          <cell r="E406" t="str">
            <v>MTHLY AP NIRO MS2P BAG PRESENTER</v>
          </cell>
          <cell r="F406" t="str">
            <v>MS2P-CAROUSEL PACKER</v>
          </cell>
          <cell r="G406" t="str">
            <v>PM25</v>
          </cell>
          <cell r="H406" t="str">
            <v>AP</v>
          </cell>
          <cell r="I406" t="str">
            <v>10064970</v>
          </cell>
          <cell r="J406" t="str">
            <v>5947091</v>
          </cell>
          <cell r="K406" t="str">
            <v>245</v>
          </cell>
          <cell r="L406" t="str">
            <v>LODESML</v>
          </cell>
          <cell r="M406">
            <v>36851</v>
          </cell>
          <cell r="N406" t="str">
            <v>CHAUDHS</v>
          </cell>
          <cell r="O406">
            <v>43365</v>
          </cell>
          <cell r="P406" t="str">
            <v/>
          </cell>
        </row>
        <row r="407">
          <cell r="A407" t="str">
            <v>MEM-PRO-015-PKG-PAK-8210</v>
          </cell>
          <cell r="B407" t="str">
            <v/>
          </cell>
          <cell r="C407" t="str">
            <v>1492</v>
          </cell>
          <cell r="D407" t="str">
            <v>1672</v>
          </cell>
          <cell r="E407" t="str">
            <v>WKLY AP NIRO MS2P BAG PRESENTER</v>
          </cell>
          <cell r="F407" t="str">
            <v>MS2P-CAROUSEL PACKER</v>
          </cell>
          <cell r="G407" t="str">
            <v>PM20</v>
          </cell>
          <cell r="H407" t="str">
            <v>AP</v>
          </cell>
          <cell r="I407" t="str">
            <v>10064970</v>
          </cell>
          <cell r="J407" t="str">
            <v>7033115</v>
          </cell>
          <cell r="K407" t="str">
            <v>001</v>
          </cell>
          <cell r="L407" t="str">
            <v>LODESML</v>
          </cell>
          <cell r="M407">
            <v>36851</v>
          </cell>
          <cell r="N407" t="str">
            <v>CHAUDHS</v>
          </cell>
          <cell r="O407">
            <v>43365</v>
          </cell>
          <cell r="P407" t="str">
            <v/>
          </cell>
        </row>
        <row r="408">
          <cell r="A408" t="str">
            <v>MEM-PRO-015-PKG-PAK-8210</v>
          </cell>
          <cell r="B408" t="str">
            <v>3</v>
          </cell>
          <cell r="C408" t="str">
            <v>1495</v>
          </cell>
          <cell r="D408" t="str">
            <v>1675</v>
          </cell>
          <cell r="E408" t="str">
            <v>12-MTH AP MS2P NIRO BAG PERSENTER</v>
          </cell>
          <cell r="F408" t="str">
            <v>MS2P-CAROUSEL PACKER</v>
          </cell>
          <cell r="G408" t="str">
            <v>PM25</v>
          </cell>
          <cell r="H408" t="str">
            <v>AP</v>
          </cell>
          <cell r="I408" t="str">
            <v/>
          </cell>
          <cell r="J408" t="str">
            <v>7022474</v>
          </cell>
          <cell r="K408" t="str">
            <v>245</v>
          </cell>
          <cell r="L408" t="str">
            <v>LODESML</v>
          </cell>
          <cell r="M408">
            <v>36851</v>
          </cell>
          <cell r="N408" t="str">
            <v>CHAUDHS</v>
          </cell>
          <cell r="O408">
            <v>43365</v>
          </cell>
          <cell r="P408" t="str">
            <v/>
          </cell>
        </row>
        <row r="409">
          <cell r="A409" t="str">
            <v>MEM-PRO-015-PKG-PAK-8210</v>
          </cell>
          <cell r="B409" t="str">
            <v>3</v>
          </cell>
          <cell r="C409" t="str">
            <v>1494</v>
          </cell>
          <cell r="D409" t="str">
            <v>1674</v>
          </cell>
          <cell r="E409" t="str">
            <v>3-MTH AP NIRO MS2P BAG PRESENTER</v>
          </cell>
          <cell r="F409" t="str">
            <v>MS2P-CAROUSEL PACKER</v>
          </cell>
          <cell r="G409" t="str">
            <v>PM25</v>
          </cell>
          <cell r="H409" t="str">
            <v>AP</v>
          </cell>
          <cell r="I409" t="str">
            <v/>
          </cell>
          <cell r="J409" t="str">
            <v>5935046</v>
          </cell>
          <cell r="K409" t="str">
            <v>245</v>
          </cell>
          <cell r="L409" t="str">
            <v>LODESML</v>
          </cell>
          <cell r="M409">
            <v>36851</v>
          </cell>
          <cell r="N409" t="str">
            <v>CHAUDHS</v>
          </cell>
          <cell r="O409">
            <v>43365</v>
          </cell>
          <cell r="P409" t="str">
            <v/>
          </cell>
        </row>
        <row r="410">
          <cell r="A410" t="str">
            <v>MEM-PRO-011-CON-1SC-4495</v>
          </cell>
          <cell r="B410" t="str">
            <v>5</v>
          </cell>
          <cell r="C410" t="str">
            <v>1503</v>
          </cell>
          <cell r="D410" t="str">
            <v>1683</v>
          </cell>
          <cell r="E410" t="str">
            <v>6-MTH PD/PDM MP1 P5000 #2 SHARP</v>
          </cell>
          <cell r="F410" t="str">
            <v>MP1-#2 CONCENTRATOR</v>
          </cell>
          <cell r="G410" t="str">
            <v>PM20</v>
          </cell>
          <cell r="H410" t="str">
            <v>MECH</v>
          </cell>
          <cell r="I410" t="str">
            <v>10000611</v>
          </cell>
          <cell r="J410" t="str">
            <v>7181824</v>
          </cell>
          <cell r="K410" t="str">
            <v>241</v>
          </cell>
          <cell r="L410" t="str">
            <v>LODESML</v>
          </cell>
          <cell r="M410">
            <v>36860</v>
          </cell>
          <cell r="N410" t="str">
            <v>CHAUDHS</v>
          </cell>
          <cell r="O410">
            <v>43368</v>
          </cell>
          <cell r="P410" t="str">
            <v/>
          </cell>
        </row>
        <row r="411">
          <cell r="A411" t="str">
            <v>MEM-PRO-011-CON-1SC-4500</v>
          </cell>
          <cell r="B411" t="str">
            <v>5</v>
          </cell>
          <cell r="C411" t="str">
            <v>1504</v>
          </cell>
          <cell r="D411" t="str">
            <v>1684</v>
          </cell>
          <cell r="E411" t="str">
            <v>6-MTH PD/PDM MP1 P5000 #1 SHARP</v>
          </cell>
          <cell r="F411" t="str">
            <v>MP1-#1 CONCENTRATOR</v>
          </cell>
          <cell r="G411" t="str">
            <v>PM20</v>
          </cell>
          <cell r="H411" t="str">
            <v>MECH</v>
          </cell>
          <cell r="I411" t="str">
            <v>10000624</v>
          </cell>
          <cell r="J411" t="str">
            <v>7181835</v>
          </cell>
          <cell r="K411" t="str">
            <v>241</v>
          </cell>
          <cell r="L411" t="str">
            <v>LODESML</v>
          </cell>
          <cell r="M411">
            <v>36860</v>
          </cell>
          <cell r="N411" t="str">
            <v>CHAUDHS</v>
          </cell>
          <cell r="O411">
            <v>43368</v>
          </cell>
          <cell r="P411" t="str">
            <v/>
          </cell>
        </row>
        <row r="412">
          <cell r="A412" t="str">
            <v>MEM-PRO-011-WSH-CWH-4375</v>
          </cell>
          <cell r="B412" t="str">
            <v>3</v>
          </cell>
          <cell r="C412" t="str">
            <v>1557</v>
          </cell>
          <cell r="D412" t="str">
            <v>1747</v>
          </cell>
          <cell r="E412" t="str">
            <v>6-MTH MECH MP1 C-30 #2 - RUNNING</v>
          </cell>
          <cell r="F412" t="str">
            <v>MP1-#2 WASHING CENTRIFUGE</v>
          </cell>
          <cell r="G412" t="str">
            <v>PM20</v>
          </cell>
          <cell r="H412" t="str">
            <v>MECH</v>
          </cell>
          <cell r="I412" t="str">
            <v>10016717</v>
          </cell>
          <cell r="J412" t="str">
            <v>7165707</v>
          </cell>
          <cell r="K412" t="str">
            <v>001</v>
          </cell>
          <cell r="L412" t="str">
            <v>LODESML</v>
          </cell>
          <cell r="M412">
            <v>36860</v>
          </cell>
          <cell r="N412" t="str">
            <v>CHAUDHS</v>
          </cell>
          <cell r="O412">
            <v>43368</v>
          </cell>
          <cell r="P412" t="str">
            <v/>
          </cell>
        </row>
        <row r="413">
          <cell r="A413" t="str">
            <v>MEM-PRO-011-WSH-CWH-4375</v>
          </cell>
          <cell r="B413" t="str">
            <v>5</v>
          </cell>
          <cell r="C413" t="str">
            <v>1497</v>
          </cell>
          <cell r="D413" t="str">
            <v>1677</v>
          </cell>
          <cell r="E413" t="str">
            <v>6-MTH P1 #2 C-30 W/O BELT CHANGE</v>
          </cell>
          <cell r="F413" t="str">
            <v>MP1-#2 WASHING CENTRIFUGE</v>
          </cell>
          <cell r="G413" t="str">
            <v>PM20</v>
          </cell>
          <cell r="H413" t="str">
            <v>MECH</v>
          </cell>
          <cell r="I413" t="str">
            <v>10025033</v>
          </cell>
          <cell r="J413" t="str">
            <v>7167111</v>
          </cell>
          <cell r="K413" t="str">
            <v>245</v>
          </cell>
          <cell r="L413" t="str">
            <v>LODESML</v>
          </cell>
          <cell r="M413">
            <v>36860</v>
          </cell>
          <cell r="N413" t="str">
            <v>CAGLEW</v>
          </cell>
          <cell r="O413">
            <v>43664</v>
          </cell>
          <cell r="P413" t="str">
            <v/>
          </cell>
        </row>
        <row r="414">
          <cell r="A414" t="str">
            <v>MEM-PRO-011-WSH-CWH-4380</v>
          </cell>
          <cell r="B414" t="str">
            <v>3</v>
          </cell>
          <cell r="C414" t="str">
            <v>1558</v>
          </cell>
          <cell r="D414" t="str">
            <v>1748</v>
          </cell>
          <cell r="E414" t="str">
            <v>6-MTH MECH MP1 C-30 #1- RUNNING</v>
          </cell>
          <cell r="F414" t="str">
            <v>MP1-#1 WASHING CENTRIFUGE</v>
          </cell>
          <cell r="G414" t="str">
            <v>PM20</v>
          </cell>
          <cell r="H414" t="str">
            <v>MECH</v>
          </cell>
          <cell r="I414" t="str">
            <v>10016716</v>
          </cell>
          <cell r="J414" t="str">
            <v>7165763</v>
          </cell>
          <cell r="K414" t="str">
            <v>001</v>
          </cell>
          <cell r="L414" t="str">
            <v>LODESML</v>
          </cell>
          <cell r="M414">
            <v>36860</v>
          </cell>
          <cell r="N414" t="str">
            <v>CHAUDHS</v>
          </cell>
          <cell r="O414">
            <v>43368</v>
          </cell>
          <cell r="P414" t="str">
            <v/>
          </cell>
        </row>
        <row r="415">
          <cell r="A415" t="str">
            <v>MEM-PRO-011-WSH-CWH-4380</v>
          </cell>
          <cell r="B415" t="str">
            <v>5</v>
          </cell>
          <cell r="C415" t="str">
            <v>1499</v>
          </cell>
          <cell r="D415" t="str">
            <v>1679</v>
          </cell>
          <cell r="E415" t="str">
            <v>6-MTH P1 #1 C-30 W/O BELT CHANGE</v>
          </cell>
          <cell r="F415" t="str">
            <v>MP1-#1 WASHING CENTRIFUGE</v>
          </cell>
          <cell r="G415" t="str">
            <v>PM20</v>
          </cell>
          <cell r="H415" t="str">
            <v>MECH</v>
          </cell>
          <cell r="I415" t="str">
            <v>10025032</v>
          </cell>
          <cell r="J415" t="str">
            <v>7166888</v>
          </cell>
          <cell r="K415" t="str">
            <v>245</v>
          </cell>
          <cell r="L415" t="str">
            <v>LODESML</v>
          </cell>
          <cell r="M415">
            <v>36860</v>
          </cell>
          <cell r="N415" t="str">
            <v>CAGLEW</v>
          </cell>
          <cell r="O415">
            <v>43746</v>
          </cell>
          <cell r="P415" t="str">
            <v/>
          </cell>
        </row>
        <row r="416">
          <cell r="A416" t="str">
            <v>MEM-PRO-011-XTR-2EX-4340</v>
          </cell>
          <cell r="B416" t="str">
            <v>4</v>
          </cell>
          <cell r="C416" t="str">
            <v>1501</v>
          </cell>
          <cell r="D416" t="str">
            <v>1681</v>
          </cell>
          <cell r="E416" t="str">
            <v>6-MTH PD/PDM MP1 P5000 D SHARP</v>
          </cell>
          <cell r="F416" t="str">
            <v>MP1-2ND EXTRACTION CENTRIFUGE</v>
          </cell>
          <cell r="G416" t="str">
            <v>PM20</v>
          </cell>
          <cell r="H416" t="str">
            <v>MECH</v>
          </cell>
          <cell r="I416" t="str">
            <v>10024980</v>
          </cell>
          <cell r="J416" t="str">
            <v>7159220</v>
          </cell>
          <cell r="K416" t="str">
            <v>241</v>
          </cell>
          <cell r="L416" t="str">
            <v>LODESML</v>
          </cell>
          <cell r="M416">
            <v>36860</v>
          </cell>
          <cell r="N416" t="str">
            <v>CHAUDHS</v>
          </cell>
          <cell r="O416">
            <v>43368</v>
          </cell>
          <cell r="P416" t="str">
            <v/>
          </cell>
        </row>
        <row r="417">
          <cell r="A417" t="str">
            <v>MEM-PRO-011-XTR-2EX-4341</v>
          </cell>
          <cell r="B417" t="str">
            <v>4</v>
          </cell>
          <cell r="C417" t="str">
            <v>1502</v>
          </cell>
          <cell r="D417" t="str">
            <v>1682</v>
          </cell>
          <cell r="E417" t="str">
            <v>6-MTH PD/PDM MP1 P5400 D SHARP</v>
          </cell>
          <cell r="F417" t="str">
            <v>MP1-1ST EXTRACTION CENTRIFUGE</v>
          </cell>
          <cell r="G417" t="str">
            <v>PM20</v>
          </cell>
          <cell r="H417" t="str">
            <v>MECH</v>
          </cell>
          <cell r="I417" t="str">
            <v>10000645</v>
          </cell>
          <cell r="J417" t="str">
            <v>7181823</v>
          </cell>
          <cell r="K417" t="str">
            <v>241</v>
          </cell>
          <cell r="L417" t="str">
            <v>LODESML</v>
          </cell>
          <cell r="M417">
            <v>36860</v>
          </cell>
          <cell r="N417" t="str">
            <v>CHAUDHS</v>
          </cell>
          <cell r="O417">
            <v>43368</v>
          </cell>
          <cell r="P417" t="str">
            <v/>
          </cell>
        </row>
        <row r="418">
          <cell r="A418" t="str">
            <v>MEM-PRO-013-CON-CON-0075</v>
          </cell>
          <cell r="B418" t="str">
            <v>5</v>
          </cell>
          <cell r="C418" t="str">
            <v>1505</v>
          </cell>
          <cell r="D418" t="str">
            <v>1685</v>
          </cell>
          <cell r="E418" t="str">
            <v>6-MTH PD/PDM MP3 P5000 #5 SHARP</v>
          </cell>
          <cell r="F418" t="str">
            <v>MP3B-#5 CONCENTRATION CENTRIFUGE</v>
          </cell>
          <cell r="G418" t="str">
            <v>PM20</v>
          </cell>
          <cell r="H418" t="str">
            <v>PM/PDM</v>
          </cell>
          <cell r="I418" t="str">
            <v>10000625</v>
          </cell>
          <cell r="J418" t="str">
            <v>7163184</v>
          </cell>
          <cell r="K418" t="str">
            <v>241</v>
          </cell>
          <cell r="L418" t="str">
            <v>LODESML</v>
          </cell>
          <cell r="M418">
            <v>36860</v>
          </cell>
          <cell r="N418" t="str">
            <v>CAGLEW</v>
          </cell>
          <cell r="O418">
            <v>43502</v>
          </cell>
          <cell r="P418" t="str">
            <v/>
          </cell>
        </row>
        <row r="419">
          <cell r="A419" t="str">
            <v>MEM-PRO-013-CON-CON-0096</v>
          </cell>
          <cell r="B419" t="str">
            <v>5</v>
          </cell>
          <cell r="C419" t="str">
            <v>1507</v>
          </cell>
          <cell r="D419" t="str">
            <v>1687</v>
          </cell>
          <cell r="E419" t="str">
            <v>6-MTH PD/PDM MP3 P5000 #3 SHARP</v>
          </cell>
          <cell r="F419" t="str">
            <v>MP3B-#3 CONCENTRATION CENTRIFUGE</v>
          </cell>
          <cell r="G419" t="str">
            <v>PM20</v>
          </cell>
          <cell r="H419" t="str">
            <v>PM/PDM</v>
          </cell>
          <cell r="I419" t="str">
            <v>10000637</v>
          </cell>
          <cell r="J419" t="str">
            <v>7163160</v>
          </cell>
          <cell r="K419" t="str">
            <v>241</v>
          </cell>
          <cell r="L419" t="str">
            <v>LODESML</v>
          </cell>
          <cell r="M419">
            <v>36860</v>
          </cell>
          <cell r="N419" t="str">
            <v>CAGLEW</v>
          </cell>
          <cell r="O419">
            <v>43502</v>
          </cell>
          <cell r="P419" t="str">
            <v/>
          </cell>
        </row>
        <row r="420">
          <cell r="A420" t="str">
            <v>MEM-PRO-013-CON-CON-0097</v>
          </cell>
          <cell r="B420" t="str">
            <v>5</v>
          </cell>
          <cell r="C420" t="str">
            <v>1508</v>
          </cell>
          <cell r="D420" t="str">
            <v>1688</v>
          </cell>
          <cell r="E420" t="str">
            <v>6-MTH PD/PDM MP3 P5000 #2 SHARP</v>
          </cell>
          <cell r="F420" t="str">
            <v>MP3B-#2 CONCENTRATION CENTRIFUGE</v>
          </cell>
          <cell r="G420" t="str">
            <v>PM20</v>
          </cell>
          <cell r="H420" t="str">
            <v>PM/PDM</v>
          </cell>
          <cell r="I420" t="str">
            <v>10000636</v>
          </cell>
          <cell r="J420" t="str">
            <v>7163146</v>
          </cell>
          <cell r="K420" t="str">
            <v>241</v>
          </cell>
          <cell r="L420" t="str">
            <v>LODESML</v>
          </cell>
          <cell r="M420">
            <v>36860</v>
          </cell>
          <cell r="N420" t="str">
            <v>CAGLEW</v>
          </cell>
          <cell r="O420">
            <v>43502</v>
          </cell>
          <cell r="P420" t="str">
            <v/>
          </cell>
        </row>
        <row r="421">
          <cell r="A421" t="str">
            <v>MEM-PRO-013-CON-CON-0099</v>
          </cell>
          <cell r="B421" t="str">
            <v>5</v>
          </cell>
          <cell r="C421" t="str">
            <v>1509</v>
          </cell>
          <cell r="D421" t="str">
            <v>1689</v>
          </cell>
          <cell r="E421" t="str">
            <v>6-MTH PD/PDM MP3 P5000 #4 SHARP</v>
          </cell>
          <cell r="F421" t="str">
            <v>MP3B-#4 CONCENTRATION CENTRIFUGE</v>
          </cell>
          <cell r="G421" t="str">
            <v>PM20</v>
          </cell>
          <cell r="H421" t="str">
            <v>PM/PDM</v>
          </cell>
          <cell r="I421" t="str">
            <v>10000638</v>
          </cell>
          <cell r="J421" t="str">
            <v>7163147</v>
          </cell>
          <cell r="K421" t="str">
            <v>241</v>
          </cell>
          <cell r="L421" t="str">
            <v>LODESML</v>
          </cell>
          <cell r="M421">
            <v>36860</v>
          </cell>
          <cell r="N421" t="str">
            <v>CAGLEW</v>
          </cell>
          <cell r="O421">
            <v>43502</v>
          </cell>
          <cell r="P421" t="str">
            <v/>
          </cell>
        </row>
        <row r="422">
          <cell r="A422" t="str">
            <v>MEM-PRO-013-CON-CON-0279</v>
          </cell>
          <cell r="B422" t="str">
            <v>5</v>
          </cell>
          <cell r="C422" t="str">
            <v>1510</v>
          </cell>
          <cell r="D422" t="str">
            <v>1690</v>
          </cell>
          <cell r="E422" t="str">
            <v>6-MTH PD/PDM MP3 P5000 #1 SHARP</v>
          </cell>
          <cell r="F422" t="str">
            <v>MP3B-#1 CONCENTRATION CENTRIFUGE</v>
          </cell>
          <cell r="G422" t="str">
            <v>PM20</v>
          </cell>
          <cell r="H422" t="str">
            <v>PM/PDM</v>
          </cell>
          <cell r="I422" t="str">
            <v>10000635</v>
          </cell>
          <cell r="J422" t="str">
            <v>7163148</v>
          </cell>
          <cell r="K422" t="str">
            <v>241</v>
          </cell>
          <cell r="L422" t="str">
            <v>LODESML</v>
          </cell>
          <cell r="M422">
            <v>36860</v>
          </cell>
          <cell r="N422" t="str">
            <v>CAGLEW</v>
          </cell>
          <cell r="O422">
            <v>43502</v>
          </cell>
          <cell r="P422" t="str">
            <v/>
          </cell>
        </row>
        <row r="423">
          <cell r="A423" t="str">
            <v>MEM-PRO-013-UTL-LAL-7246</v>
          </cell>
          <cell r="B423" t="str">
            <v>4</v>
          </cell>
          <cell r="C423" t="str">
            <v>1532</v>
          </cell>
          <cell r="D423" t="str">
            <v>1712</v>
          </cell>
          <cell r="E423" t="str">
            <v>6-MTH PD/PDM MDU P5400 #1 SHARP</v>
          </cell>
          <cell r="F423" t="str">
            <v>MP3 (LAL LIME) CONC P5000</v>
          </cell>
          <cell r="G423" t="str">
            <v>PM20</v>
          </cell>
          <cell r="H423" t="str">
            <v>PM/PDM</v>
          </cell>
          <cell r="I423" t="str">
            <v>10000643</v>
          </cell>
          <cell r="J423" t="str">
            <v>7168818</v>
          </cell>
          <cell r="K423" t="str">
            <v>241</v>
          </cell>
          <cell r="L423" t="str">
            <v>LODESML</v>
          </cell>
          <cell r="M423">
            <v>36860</v>
          </cell>
          <cell r="N423" t="str">
            <v>PIGNOCJ</v>
          </cell>
          <cell r="O423">
            <v>43773</v>
          </cell>
          <cell r="P423" t="str">
            <v/>
          </cell>
        </row>
        <row r="424">
          <cell r="A424" t="str">
            <v>MEM-PRO-013-WSH-CWH-0085</v>
          </cell>
          <cell r="B424" t="str">
            <v>5</v>
          </cell>
          <cell r="C424" t="str">
            <v>1542</v>
          </cell>
          <cell r="D424" t="str">
            <v>1722</v>
          </cell>
          <cell r="E424" t="str">
            <v>6-MTH P3 #1 C-30 W/O BELT CHANGE</v>
          </cell>
          <cell r="F424" t="str">
            <v>MP3B-#1 WASHING CENTRIFUGE</v>
          </cell>
          <cell r="G424" t="str">
            <v>PM20</v>
          </cell>
          <cell r="H424" t="str">
            <v>MECH</v>
          </cell>
          <cell r="I424" t="str">
            <v>10000558</v>
          </cell>
          <cell r="J424" t="str">
            <v>7167112</v>
          </cell>
          <cell r="K424" t="str">
            <v>245</v>
          </cell>
          <cell r="L424" t="str">
            <v>LODESML</v>
          </cell>
          <cell r="M424">
            <v>36860</v>
          </cell>
          <cell r="N424" t="str">
            <v>CAGLEW</v>
          </cell>
          <cell r="O424">
            <v>43664</v>
          </cell>
          <cell r="P424" t="str">
            <v/>
          </cell>
        </row>
        <row r="425">
          <cell r="A425" t="str">
            <v>MEM-PRO-013-WSH-CWH-0085</v>
          </cell>
          <cell r="B425" t="str">
            <v>3</v>
          </cell>
          <cell r="C425" t="str">
            <v>1562</v>
          </cell>
          <cell r="D425" t="str">
            <v>1752</v>
          </cell>
          <cell r="E425" t="str">
            <v>6-MTH MECH MP3 C-30 #1 - RUNNING</v>
          </cell>
          <cell r="F425" t="str">
            <v>MP3B-#1 WASHING CENTRIFUGE</v>
          </cell>
          <cell r="G425" t="str">
            <v>PM20</v>
          </cell>
          <cell r="H425" t="str">
            <v>MECH</v>
          </cell>
          <cell r="I425" t="str">
            <v>10000890</v>
          </cell>
          <cell r="J425" t="str">
            <v>7165708</v>
          </cell>
          <cell r="K425" t="str">
            <v>001</v>
          </cell>
          <cell r="L425" t="str">
            <v>LODESML</v>
          </cell>
          <cell r="M425">
            <v>36860</v>
          </cell>
          <cell r="N425" t="str">
            <v>CHAUDHS</v>
          </cell>
          <cell r="O425">
            <v>43368</v>
          </cell>
          <cell r="P425" t="str">
            <v/>
          </cell>
        </row>
        <row r="426">
          <cell r="A426" t="str">
            <v>MEM-PRO-013-WSH-CWH-0086</v>
          </cell>
          <cell r="B426" t="str">
            <v>3</v>
          </cell>
          <cell r="C426" t="str">
            <v>1563</v>
          </cell>
          <cell r="D426" t="str">
            <v>1753</v>
          </cell>
          <cell r="E426" t="str">
            <v>6-MTH MECH MP3 C-30 #2 - RUNNING</v>
          </cell>
          <cell r="F426" t="str">
            <v>MP3B-#2 WASHING CENTRIFUGE</v>
          </cell>
          <cell r="G426" t="str">
            <v>PM20</v>
          </cell>
          <cell r="H426" t="str">
            <v>MECH</v>
          </cell>
          <cell r="I426" t="str">
            <v>10016038</v>
          </cell>
          <cell r="J426" t="str">
            <v>7165715</v>
          </cell>
          <cell r="K426" t="str">
            <v>001</v>
          </cell>
          <cell r="L426" t="str">
            <v>LODESML</v>
          </cell>
          <cell r="M426">
            <v>36860</v>
          </cell>
          <cell r="N426" t="str">
            <v>CHAUDHS</v>
          </cell>
          <cell r="O426">
            <v>43368</v>
          </cell>
          <cell r="P426" t="str">
            <v/>
          </cell>
        </row>
        <row r="427">
          <cell r="A427" t="str">
            <v>MEM-PRO-013-WSH-CWH-0086</v>
          </cell>
          <cell r="B427" t="str">
            <v>5</v>
          </cell>
          <cell r="C427" t="str">
            <v>1543</v>
          </cell>
          <cell r="D427" t="str">
            <v>1723</v>
          </cell>
          <cell r="E427" t="str">
            <v>6-MTH P3 #2 C-30 W/O BELT CHANGE</v>
          </cell>
          <cell r="F427" t="str">
            <v>MP3B-#2 WASHING CENTRIFUGE</v>
          </cell>
          <cell r="G427" t="str">
            <v>PM20</v>
          </cell>
          <cell r="H427" t="str">
            <v>MECH</v>
          </cell>
          <cell r="I427" t="str">
            <v>10025027</v>
          </cell>
          <cell r="J427" t="str">
            <v>7167113</v>
          </cell>
          <cell r="K427" t="str">
            <v>245</v>
          </cell>
          <cell r="L427" t="str">
            <v>LODESML</v>
          </cell>
          <cell r="M427">
            <v>36860</v>
          </cell>
          <cell r="N427" t="str">
            <v>CAGLEW</v>
          </cell>
          <cell r="O427">
            <v>43664</v>
          </cell>
          <cell r="P427" t="str">
            <v/>
          </cell>
        </row>
        <row r="428">
          <cell r="A428" t="str">
            <v>MEM-PRO-013-WSH-CWH-0087</v>
          </cell>
          <cell r="B428" t="str">
            <v>5</v>
          </cell>
          <cell r="C428" t="str">
            <v>1534</v>
          </cell>
          <cell r="D428" t="str">
            <v>1714</v>
          </cell>
          <cell r="E428" t="str">
            <v>6-MTH P3 #3 C-30 W/O BELT CHANGE</v>
          </cell>
          <cell r="F428" t="str">
            <v>MP3B-#3 WASHING CENTRIFUGE</v>
          </cell>
          <cell r="G428" t="str">
            <v>PM20</v>
          </cell>
          <cell r="H428" t="str">
            <v>MECH</v>
          </cell>
          <cell r="I428" t="str">
            <v>10025026</v>
          </cell>
          <cell r="J428" t="str">
            <v>7167114</v>
          </cell>
          <cell r="K428" t="str">
            <v>245</v>
          </cell>
          <cell r="L428" t="str">
            <v>LODESML</v>
          </cell>
          <cell r="M428">
            <v>36860</v>
          </cell>
          <cell r="N428" t="str">
            <v>CAGLEW</v>
          </cell>
          <cell r="O428">
            <v>43664</v>
          </cell>
          <cell r="P428" t="str">
            <v/>
          </cell>
        </row>
        <row r="429">
          <cell r="A429" t="str">
            <v>MEM-PRO-013-WSH-CWH-0087</v>
          </cell>
          <cell r="B429" t="str">
            <v>3</v>
          </cell>
          <cell r="C429" t="str">
            <v>1564</v>
          </cell>
          <cell r="D429" t="str">
            <v>1754</v>
          </cell>
          <cell r="E429" t="str">
            <v>6-MTH MECH MP3 C-30 #3 - RUNNING</v>
          </cell>
          <cell r="F429" t="str">
            <v>MP3B-#3 WASHING CENTRIFUGE</v>
          </cell>
          <cell r="G429" t="str">
            <v>PM20</v>
          </cell>
          <cell r="H429" t="str">
            <v>MECH</v>
          </cell>
          <cell r="I429" t="str">
            <v>10016037</v>
          </cell>
          <cell r="J429" t="str">
            <v>7165709</v>
          </cell>
          <cell r="K429" t="str">
            <v>001</v>
          </cell>
          <cell r="L429" t="str">
            <v>LODESML</v>
          </cell>
          <cell r="M429">
            <v>36860</v>
          </cell>
          <cell r="N429" t="str">
            <v>CHAUDHS</v>
          </cell>
          <cell r="O429">
            <v>43368</v>
          </cell>
          <cell r="P429" t="str">
            <v/>
          </cell>
        </row>
        <row r="430">
          <cell r="A430" t="str">
            <v>MEM-PRO-013-WSH-CWH-0145</v>
          </cell>
          <cell r="B430" t="str">
            <v>3</v>
          </cell>
          <cell r="C430" t="str">
            <v>1565</v>
          </cell>
          <cell r="D430" t="str">
            <v>1755</v>
          </cell>
          <cell r="E430" t="str">
            <v>6-MTH MECH MP3 C-30 #5 - RUNNING</v>
          </cell>
          <cell r="F430" t="str">
            <v>MP3B-#5 WASHING CENTRIFUGE</v>
          </cell>
          <cell r="G430" t="str">
            <v>PM20</v>
          </cell>
          <cell r="H430" t="str">
            <v>MECH</v>
          </cell>
          <cell r="I430" t="str">
            <v>10000977</v>
          </cell>
          <cell r="J430" t="str">
            <v>7165710</v>
          </cell>
          <cell r="K430" t="str">
            <v>001</v>
          </cell>
          <cell r="L430" t="str">
            <v>LODESML</v>
          </cell>
          <cell r="M430">
            <v>36860</v>
          </cell>
          <cell r="N430" t="str">
            <v>CHAUDHS</v>
          </cell>
          <cell r="O430">
            <v>43368</v>
          </cell>
          <cell r="P430" t="str">
            <v/>
          </cell>
        </row>
        <row r="431">
          <cell r="A431" t="str">
            <v>MEM-PRO-013-WSH-CWH-0145</v>
          </cell>
          <cell r="B431" t="str">
            <v>5</v>
          </cell>
          <cell r="C431" t="str">
            <v>1535</v>
          </cell>
          <cell r="D431" t="str">
            <v>1715</v>
          </cell>
          <cell r="E431" t="str">
            <v>6-MTH P3 #5 C-30 W/O BELT CHANGE</v>
          </cell>
          <cell r="F431" t="str">
            <v>MP3B-#5 WASHING CENTRIFUGE</v>
          </cell>
          <cell r="G431" t="str">
            <v>PM20</v>
          </cell>
          <cell r="H431" t="str">
            <v>MECH</v>
          </cell>
          <cell r="I431" t="str">
            <v>10025025</v>
          </cell>
          <cell r="J431" t="str">
            <v>7167116</v>
          </cell>
          <cell r="K431" t="str">
            <v>245</v>
          </cell>
          <cell r="L431" t="str">
            <v>LODESML</v>
          </cell>
          <cell r="M431">
            <v>36860</v>
          </cell>
          <cell r="N431" t="str">
            <v>CAGLEW</v>
          </cell>
          <cell r="O431">
            <v>43664</v>
          </cell>
          <cell r="P431" t="str">
            <v/>
          </cell>
        </row>
        <row r="432">
          <cell r="A432" t="str">
            <v>MEM-PRO-013-WSH-CWH-0278</v>
          </cell>
          <cell r="B432" t="str">
            <v>5</v>
          </cell>
          <cell r="C432" t="str">
            <v>1536</v>
          </cell>
          <cell r="D432" t="str">
            <v>1716</v>
          </cell>
          <cell r="E432" t="str">
            <v>6-MTH P3 #4 C-30 W/O BELT CHANGE</v>
          </cell>
          <cell r="F432" t="str">
            <v>MP3B-#4 WASHING CENTRIFUGE</v>
          </cell>
          <cell r="G432" t="str">
            <v>PM20</v>
          </cell>
          <cell r="H432" t="str">
            <v>I/E</v>
          </cell>
          <cell r="I432" t="str">
            <v>10024983</v>
          </cell>
          <cell r="J432" t="str">
            <v>7167115</v>
          </cell>
          <cell r="K432" t="str">
            <v>245</v>
          </cell>
          <cell r="L432" t="str">
            <v>LODESML</v>
          </cell>
          <cell r="M432">
            <v>36860</v>
          </cell>
          <cell r="N432" t="str">
            <v>CAGLEW</v>
          </cell>
          <cell r="O432">
            <v>43664</v>
          </cell>
          <cell r="P432" t="str">
            <v/>
          </cell>
        </row>
        <row r="433">
          <cell r="A433" t="str">
            <v>MEM-PRO-013-WSH-CWH-0278</v>
          </cell>
          <cell r="B433" t="str">
            <v>3</v>
          </cell>
          <cell r="C433" t="str">
            <v>1566</v>
          </cell>
          <cell r="D433" t="str">
            <v>1756</v>
          </cell>
          <cell r="E433" t="str">
            <v>6-MTH MECH MP3 C-30 #4 - RUNNING</v>
          </cell>
          <cell r="F433" t="str">
            <v>MP3B-#4 WASHING CENTRIFUGE</v>
          </cell>
          <cell r="G433" t="str">
            <v>PM20</v>
          </cell>
          <cell r="H433" t="str">
            <v>I/E</v>
          </cell>
          <cell r="I433" t="str">
            <v>10016050</v>
          </cell>
          <cell r="J433" t="str">
            <v>7165711</v>
          </cell>
          <cell r="K433" t="str">
            <v>001</v>
          </cell>
          <cell r="L433" t="str">
            <v>LODESML</v>
          </cell>
          <cell r="M433">
            <v>36860</v>
          </cell>
          <cell r="N433" t="str">
            <v>CHAUDHS</v>
          </cell>
          <cell r="O433">
            <v>43368</v>
          </cell>
          <cell r="P433" t="str">
            <v/>
          </cell>
        </row>
        <row r="434">
          <cell r="A434" t="str">
            <v>MEM-PRO-013-XTR-3EX-0299</v>
          </cell>
          <cell r="B434" t="str">
            <v>5</v>
          </cell>
          <cell r="C434" t="str">
            <v>1511</v>
          </cell>
          <cell r="D434" t="str">
            <v>1691</v>
          </cell>
          <cell r="E434" t="str">
            <v>6-MTH PD/PDM S. DESLUDGER P5400</v>
          </cell>
          <cell r="F434" t="str">
            <v>MP3B-S 3RD EXTRACTION CENTRIFUGE</v>
          </cell>
          <cell r="G434" t="str">
            <v>PM20</v>
          </cell>
          <cell r="H434" t="str">
            <v>MECH</v>
          </cell>
          <cell r="I434" t="str">
            <v>10024979</v>
          </cell>
          <cell r="J434" t="str">
            <v>7163149</v>
          </cell>
          <cell r="K434" t="str">
            <v>241</v>
          </cell>
          <cell r="L434" t="str">
            <v>LODESML</v>
          </cell>
          <cell r="M434">
            <v>36860</v>
          </cell>
          <cell r="N434" t="str">
            <v>CAGLEW</v>
          </cell>
          <cell r="O434">
            <v>43510</v>
          </cell>
          <cell r="P434" t="str">
            <v/>
          </cell>
        </row>
        <row r="435">
          <cell r="A435" t="str">
            <v>MEM-PRO-013-XTR-3EX-0300</v>
          </cell>
          <cell r="B435" t="str">
            <v>5</v>
          </cell>
          <cell r="C435" t="str">
            <v>1506</v>
          </cell>
          <cell r="D435" t="str">
            <v>1686</v>
          </cell>
          <cell r="E435" t="str">
            <v>6-MTH PD/PDM MP3 P5000 N D SHARP</v>
          </cell>
          <cell r="F435" t="str">
            <v>MP3B-N 3RD EXTRACTION CENTRIFUGE</v>
          </cell>
          <cell r="G435" t="str">
            <v>PM20</v>
          </cell>
          <cell r="H435" t="str">
            <v>MECH</v>
          </cell>
          <cell r="I435" t="str">
            <v>10024992</v>
          </cell>
          <cell r="J435" t="str">
            <v>7163145</v>
          </cell>
          <cell r="K435" t="str">
            <v>241</v>
          </cell>
          <cell r="L435" t="str">
            <v>LODESML</v>
          </cell>
          <cell r="M435">
            <v>36860</v>
          </cell>
          <cell r="N435" t="str">
            <v>CAGLEW</v>
          </cell>
          <cell r="O435">
            <v>43510</v>
          </cell>
          <cell r="P435" t="str">
            <v/>
          </cell>
        </row>
        <row r="436">
          <cell r="A436" t="str">
            <v>MEM-PRO-014-CON-CON-3296</v>
          </cell>
          <cell r="B436" t="str">
            <v>5</v>
          </cell>
          <cell r="C436" t="str">
            <v>1517</v>
          </cell>
          <cell r="D436" t="str">
            <v>1697</v>
          </cell>
          <cell r="E436" t="str">
            <v>6-MTH PD/PDM MSP 5400 #8 SHARPLE</v>
          </cell>
          <cell r="F436" t="str">
            <v>MSP-#8 CONCENTRATION CENTRIFUGE</v>
          </cell>
          <cell r="G436" t="str">
            <v>PM20</v>
          </cell>
          <cell r="H436" t="str">
            <v>PM/PDM</v>
          </cell>
          <cell r="I436" t="str">
            <v>10000648</v>
          </cell>
          <cell r="J436" t="str">
            <v>7163154</v>
          </cell>
          <cell r="K436" t="str">
            <v>241</v>
          </cell>
          <cell r="L436" t="str">
            <v>LODESML</v>
          </cell>
          <cell r="M436">
            <v>36860</v>
          </cell>
          <cell r="N436" t="str">
            <v>CAGLEW</v>
          </cell>
          <cell r="O436">
            <v>43537</v>
          </cell>
          <cell r="P436" t="str">
            <v/>
          </cell>
        </row>
        <row r="437">
          <cell r="A437" t="str">
            <v>MEM-PRO-014-CON-CON-3304</v>
          </cell>
          <cell r="B437" t="str">
            <v>5</v>
          </cell>
          <cell r="C437" t="str">
            <v>1518</v>
          </cell>
          <cell r="D437" t="str">
            <v>1698</v>
          </cell>
          <cell r="E437" t="str">
            <v>6-MTH PD/PDM MSP P5400 #6 SHARP</v>
          </cell>
          <cell r="F437" t="str">
            <v>MSP-#6 CONCENTRATION CENTRIFUGE</v>
          </cell>
          <cell r="G437" t="str">
            <v>PM20</v>
          </cell>
          <cell r="H437" t="str">
            <v>PM/PDM</v>
          </cell>
          <cell r="I437" t="str">
            <v>10000646</v>
          </cell>
          <cell r="J437" t="str">
            <v>7163155</v>
          </cell>
          <cell r="K437" t="str">
            <v>241</v>
          </cell>
          <cell r="L437" t="str">
            <v>LODESML</v>
          </cell>
          <cell r="M437">
            <v>36860</v>
          </cell>
          <cell r="N437" t="str">
            <v>CAGLEW</v>
          </cell>
          <cell r="O437">
            <v>43502</v>
          </cell>
          <cell r="P437" t="str">
            <v/>
          </cell>
        </row>
        <row r="438">
          <cell r="A438" t="str">
            <v>MEM-PRO-014-CON-CON-3320</v>
          </cell>
          <cell r="B438" t="str">
            <v>5</v>
          </cell>
          <cell r="C438" t="str">
            <v>1519</v>
          </cell>
          <cell r="D438" t="str">
            <v>1699</v>
          </cell>
          <cell r="E438" t="str">
            <v>6-MTH PD/PDM MSP P5400 #7 SHARP</v>
          </cell>
          <cell r="F438" t="str">
            <v>MSP-#7 CONCENTRATION CENTRIFUGE</v>
          </cell>
          <cell r="G438" t="str">
            <v>PM20</v>
          </cell>
          <cell r="H438" t="str">
            <v>PM/PDM</v>
          </cell>
          <cell r="I438" t="str">
            <v>10000647</v>
          </cell>
          <cell r="J438" t="str">
            <v>7163156</v>
          </cell>
          <cell r="K438" t="str">
            <v>241</v>
          </cell>
          <cell r="L438" t="str">
            <v>LODESML</v>
          </cell>
          <cell r="M438">
            <v>36860</v>
          </cell>
          <cell r="N438" t="str">
            <v>CAGLEW</v>
          </cell>
          <cell r="O438">
            <v>43502</v>
          </cell>
          <cell r="P438" t="str">
            <v/>
          </cell>
        </row>
        <row r="439">
          <cell r="A439" t="str">
            <v>MEM-PRO-014-CON-CON-4085</v>
          </cell>
          <cell r="B439" t="str">
            <v>5</v>
          </cell>
          <cell r="C439" t="str">
            <v>1520</v>
          </cell>
          <cell r="D439" t="str">
            <v>1700</v>
          </cell>
          <cell r="E439" t="str">
            <v>6-MTH PD/PDM MSP P5400 #9 SHARP</v>
          </cell>
          <cell r="F439" t="str">
            <v>MSP-#9 CONCENTRATION CENTRIFUGE</v>
          </cell>
          <cell r="G439" t="str">
            <v>PM20</v>
          </cell>
          <cell r="H439" t="str">
            <v>PM/PDM</v>
          </cell>
          <cell r="I439" t="str">
            <v>10000649</v>
          </cell>
          <cell r="J439" t="str">
            <v>7163213</v>
          </cell>
          <cell r="K439" t="str">
            <v>241</v>
          </cell>
          <cell r="L439" t="str">
            <v>LODESML</v>
          </cell>
          <cell r="M439">
            <v>36860</v>
          </cell>
          <cell r="N439" t="str">
            <v>CAGLEW</v>
          </cell>
          <cell r="O439">
            <v>43502</v>
          </cell>
          <cell r="P439" t="str">
            <v/>
          </cell>
        </row>
        <row r="440">
          <cell r="A440" t="str">
            <v>MEM-PRO-014-WSH-CWH-3246</v>
          </cell>
          <cell r="B440" t="str">
            <v>5</v>
          </cell>
          <cell r="C440" t="str">
            <v>1537</v>
          </cell>
          <cell r="D440" t="str">
            <v>1717</v>
          </cell>
          <cell r="E440" t="str">
            <v>6-MTH MSP #1 C-30 W/O BELT CHANGE</v>
          </cell>
          <cell r="F440" t="str">
            <v>MSP-#1 WASHING CENTRIFUGE</v>
          </cell>
          <cell r="G440" t="str">
            <v>PM20</v>
          </cell>
          <cell r="H440" t="str">
            <v>MECH</v>
          </cell>
          <cell r="I440" t="str">
            <v>10025021</v>
          </cell>
          <cell r="J440" t="str">
            <v>7166940</v>
          </cell>
          <cell r="K440" t="str">
            <v>245</v>
          </cell>
          <cell r="L440" t="str">
            <v>LODESML</v>
          </cell>
          <cell r="M440">
            <v>36860</v>
          </cell>
          <cell r="N440" t="str">
            <v>CAGLEW</v>
          </cell>
          <cell r="O440">
            <v>43664</v>
          </cell>
          <cell r="P440" t="str">
            <v/>
          </cell>
        </row>
        <row r="441">
          <cell r="A441" t="str">
            <v>MEM-PRO-014-WSH-CWH-3246</v>
          </cell>
          <cell r="B441" t="str">
            <v>3</v>
          </cell>
          <cell r="C441" t="str">
            <v>1567</v>
          </cell>
          <cell r="D441" t="str">
            <v>1757</v>
          </cell>
          <cell r="E441" t="str">
            <v>6-MTH MECH MSP C-30 #1 - RUNNING</v>
          </cell>
          <cell r="F441" t="str">
            <v>MSP-#1 WASHING CENTRIFUGE</v>
          </cell>
          <cell r="G441" t="str">
            <v>PM20</v>
          </cell>
          <cell r="H441" t="str">
            <v>MECH</v>
          </cell>
          <cell r="I441" t="str">
            <v>10000892</v>
          </cell>
          <cell r="J441" t="str">
            <v>7165712</v>
          </cell>
          <cell r="K441" t="str">
            <v>001</v>
          </cell>
          <cell r="L441" t="str">
            <v>LODESML</v>
          </cell>
          <cell r="M441">
            <v>36860</v>
          </cell>
          <cell r="N441" t="str">
            <v>CHAUDHS</v>
          </cell>
          <cell r="O441">
            <v>43368</v>
          </cell>
          <cell r="P441" t="str">
            <v/>
          </cell>
        </row>
        <row r="442">
          <cell r="A442" t="str">
            <v>MEM-PRO-014-WSH-CWH-3256</v>
          </cell>
          <cell r="B442" t="str">
            <v>3</v>
          </cell>
          <cell r="C442" t="str">
            <v>1568</v>
          </cell>
          <cell r="D442" t="str">
            <v>1758</v>
          </cell>
          <cell r="E442" t="str">
            <v>6-MTH MECH MSP C-30 #2 - RUNNING</v>
          </cell>
          <cell r="F442" t="str">
            <v>MSP-#2 WASHING CENTRIFUGE</v>
          </cell>
          <cell r="G442" t="str">
            <v>PM20</v>
          </cell>
          <cell r="H442" t="str">
            <v>MECH</v>
          </cell>
          <cell r="I442" t="str">
            <v>10000893</v>
          </cell>
          <cell r="J442" t="str">
            <v>7165713</v>
          </cell>
          <cell r="K442" t="str">
            <v>001</v>
          </cell>
          <cell r="L442" t="str">
            <v>LODESML</v>
          </cell>
          <cell r="M442">
            <v>36860</v>
          </cell>
          <cell r="N442" t="str">
            <v>CHAUDHS</v>
          </cell>
          <cell r="O442">
            <v>43368</v>
          </cell>
          <cell r="P442" t="str">
            <v/>
          </cell>
        </row>
        <row r="443">
          <cell r="A443" t="str">
            <v>MEM-PRO-014-WSH-CWH-3256</v>
          </cell>
          <cell r="B443" t="str">
            <v>5</v>
          </cell>
          <cell r="C443" t="str">
            <v>1538</v>
          </cell>
          <cell r="D443" t="str">
            <v>1718</v>
          </cell>
          <cell r="E443" t="str">
            <v>6-MTH MSP #2 C-30 W/O BELT CHANGE</v>
          </cell>
          <cell r="F443" t="str">
            <v>MSP-#2 WASHING CENTRIFUGE</v>
          </cell>
          <cell r="G443" t="str">
            <v>PM20</v>
          </cell>
          <cell r="H443" t="str">
            <v>MECH</v>
          </cell>
          <cell r="I443" t="str">
            <v>10025006</v>
          </cell>
          <cell r="J443" t="str">
            <v>7166889</v>
          </cell>
          <cell r="K443" t="str">
            <v>245</v>
          </cell>
          <cell r="L443" t="str">
            <v>LODESML</v>
          </cell>
          <cell r="M443">
            <v>36860</v>
          </cell>
          <cell r="N443" t="str">
            <v>CAGLEW</v>
          </cell>
          <cell r="O443">
            <v>43664</v>
          </cell>
          <cell r="P443" t="str">
            <v/>
          </cell>
        </row>
        <row r="444">
          <cell r="A444" t="str">
            <v>MEM-PRO-014-WSH-CWH-3266</v>
          </cell>
          <cell r="B444" t="str">
            <v>5</v>
          </cell>
          <cell r="C444" t="str">
            <v>1539</v>
          </cell>
          <cell r="D444" t="str">
            <v>1719</v>
          </cell>
          <cell r="E444" t="str">
            <v>6-MTH MSP #3 C-30 W/O BELT CHANGE</v>
          </cell>
          <cell r="F444" t="str">
            <v>MSP-#3 WASHING CENTRIFUGE</v>
          </cell>
          <cell r="G444" t="str">
            <v>PM20</v>
          </cell>
          <cell r="H444" t="str">
            <v>MECH</v>
          </cell>
          <cell r="I444" t="str">
            <v>10024991</v>
          </cell>
          <cell r="J444" t="str">
            <v>7166890</v>
          </cell>
          <cell r="K444" t="str">
            <v>245</v>
          </cell>
          <cell r="L444" t="str">
            <v>LODESML</v>
          </cell>
          <cell r="M444">
            <v>36860</v>
          </cell>
          <cell r="N444" t="str">
            <v>CAGLEW</v>
          </cell>
          <cell r="O444">
            <v>43664</v>
          </cell>
          <cell r="P444" t="str">
            <v/>
          </cell>
        </row>
        <row r="445">
          <cell r="A445" t="str">
            <v>MEM-PRO-014-WSH-CWH-3276</v>
          </cell>
          <cell r="B445" t="str">
            <v>5</v>
          </cell>
          <cell r="C445" t="str">
            <v>1540</v>
          </cell>
          <cell r="D445" t="str">
            <v>1720</v>
          </cell>
          <cell r="E445" t="str">
            <v>6-MTH MSP #4 C-30 W/O BELT CHANGE</v>
          </cell>
          <cell r="F445" t="str">
            <v>MSP-#4 WASHING CENTRIFUGE</v>
          </cell>
          <cell r="G445" t="str">
            <v>PM20</v>
          </cell>
          <cell r="H445" t="str">
            <v>MECH</v>
          </cell>
          <cell r="I445" t="str">
            <v>10024990</v>
          </cell>
          <cell r="J445" t="str">
            <v>7166891</v>
          </cell>
          <cell r="K445" t="str">
            <v>245</v>
          </cell>
          <cell r="L445" t="str">
            <v>LODESML</v>
          </cell>
          <cell r="M445">
            <v>36860</v>
          </cell>
          <cell r="N445" t="str">
            <v>CAGLEW</v>
          </cell>
          <cell r="O445">
            <v>43664</v>
          </cell>
          <cell r="P445" t="str">
            <v/>
          </cell>
        </row>
        <row r="446">
          <cell r="A446" t="str">
            <v>MEM-PRO-014-XTR-1EX-3141</v>
          </cell>
          <cell r="B446" t="str">
            <v>5</v>
          </cell>
          <cell r="C446" t="str">
            <v>1512</v>
          </cell>
          <cell r="D446" t="str">
            <v>1692</v>
          </cell>
          <cell r="E446" t="str">
            <v>6-MTH PD/PDM MSP P5400 #1 SHARP</v>
          </cell>
          <cell r="F446" t="str">
            <v>MSP-#1 1ST EXTRACTION CENTRIFUGE</v>
          </cell>
          <cell r="G446" t="str">
            <v>PM20</v>
          </cell>
          <cell r="H446" t="str">
            <v>PM/PDM</v>
          </cell>
          <cell r="I446" t="str">
            <v>10000650</v>
          </cell>
          <cell r="J446" t="str">
            <v>7163150</v>
          </cell>
          <cell r="K446" t="str">
            <v>241</v>
          </cell>
          <cell r="L446" t="str">
            <v>LODESML</v>
          </cell>
          <cell r="M446">
            <v>36860</v>
          </cell>
          <cell r="N446" t="str">
            <v>CAGLEW</v>
          </cell>
          <cell r="O446">
            <v>43502</v>
          </cell>
          <cell r="P446" t="str">
            <v/>
          </cell>
        </row>
        <row r="447">
          <cell r="A447" t="str">
            <v>MEM-PRO-014-XTR-1EX-3151</v>
          </cell>
          <cell r="B447" t="str">
            <v>5</v>
          </cell>
          <cell r="C447" t="str">
            <v>1514</v>
          </cell>
          <cell r="D447" t="str">
            <v>1694</v>
          </cell>
          <cell r="E447" t="str">
            <v>6-MTH PD/PDM MSP P5400 #2 SHARP</v>
          </cell>
          <cell r="F447" t="str">
            <v>MSP-#2 1ST EXTRACTION CENTRIFUGE</v>
          </cell>
          <cell r="G447" t="str">
            <v>PM20</v>
          </cell>
          <cell r="H447" t="str">
            <v>PM/PDM</v>
          </cell>
          <cell r="I447" t="str">
            <v>10000652</v>
          </cell>
          <cell r="J447" t="str">
            <v>7163152</v>
          </cell>
          <cell r="K447" t="str">
            <v>241</v>
          </cell>
          <cell r="L447" t="str">
            <v>LODESML</v>
          </cell>
          <cell r="M447">
            <v>36860</v>
          </cell>
          <cell r="N447" t="str">
            <v>CAGLEW</v>
          </cell>
          <cell r="O447">
            <v>43502</v>
          </cell>
          <cell r="P447" t="str">
            <v/>
          </cell>
        </row>
        <row r="448">
          <cell r="A448" t="str">
            <v>MEM-PRO-014-XTR-1EX-3161</v>
          </cell>
          <cell r="B448" t="str">
            <v>5</v>
          </cell>
          <cell r="C448" t="str">
            <v>1515</v>
          </cell>
          <cell r="D448" t="str">
            <v>1695</v>
          </cell>
          <cell r="E448" t="str">
            <v>6-MTH PD/PDM MSP P5400 #3 SHARP</v>
          </cell>
          <cell r="F448" t="str">
            <v>MSP-#3 1ST EXTRACTION CENTRIFUGE</v>
          </cell>
          <cell r="G448" t="str">
            <v>PM20</v>
          </cell>
          <cell r="H448" t="str">
            <v>PM/PDM</v>
          </cell>
          <cell r="I448" t="str">
            <v>10000653</v>
          </cell>
          <cell r="J448" t="str">
            <v>7163212</v>
          </cell>
          <cell r="K448" t="str">
            <v>241</v>
          </cell>
          <cell r="L448" t="str">
            <v>LODESML</v>
          </cell>
          <cell r="M448">
            <v>36860</v>
          </cell>
          <cell r="N448" t="str">
            <v>CAGLEW</v>
          </cell>
          <cell r="O448">
            <v>43665</v>
          </cell>
          <cell r="P448" t="str">
            <v/>
          </cell>
        </row>
        <row r="449">
          <cell r="A449" t="str">
            <v>MEM-PRO-014-XTR-2EX-3171</v>
          </cell>
          <cell r="B449" t="str">
            <v>5</v>
          </cell>
          <cell r="C449" t="str">
            <v>1516</v>
          </cell>
          <cell r="D449" t="str">
            <v>1696</v>
          </cell>
          <cell r="E449" t="str">
            <v>6-MTH PD/PDM MSP P5400 #5 SHARP</v>
          </cell>
          <cell r="F449" t="str">
            <v>MSP-#5 CENTRIFUGE 2ND EXTRACTION</v>
          </cell>
          <cell r="G449" t="str">
            <v>PM20</v>
          </cell>
          <cell r="H449" t="str">
            <v>PM/PDM</v>
          </cell>
          <cell r="I449" t="str">
            <v>10000654</v>
          </cell>
          <cell r="J449" t="str">
            <v>7163153</v>
          </cell>
          <cell r="K449" t="str">
            <v>241</v>
          </cell>
          <cell r="L449" t="str">
            <v>LODESML</v>
          </cell>
          <cell r="M449">
            <v>36860</v>
          </cell>
          <cell r="N449" t="str">
            <v>CAGLEW</v>
          </cell>
          <cell r="O449">
            <v>43502</v>
          </cell>
          <cell r="P449" t="str">
            <v/>
          </cell>
        </row>
        <row r="450">
          <cell r="A450" t="str">
            <v>MEM-PRO-014-XTR-3EX-3149</v>
          </cell>
          <cell r="B450" t="str">
            <v>5</v>
          </cell>
          <cell r="C450" t="str">
            <v>1513</v>
          </cell>
          <cell r="D450" t="str">
            <v>1693</v>
          </cell>
          <cell r="E450" t="str">
            <v>6-MTH PD/PDM MSP 5400 #4 SHARPLE</v>
          </cell>
          <cell r="F450" t="str">
            <v>MSP-#4 3RD EXTRACTION CENTRIFUGE</v>
          </cell>
          <cell r="G450" t="str">
            <v>PM20</v>
          </cell>
          <cell r="H450" t="str">
            <v>PM/PDM</v>
          </cell>
          <cell r="I450" t="str">
            <v>10000651</v>
          </cell>
          <cell r="J450" t="str">
            <v>7163151</v>
          </cell>
          <cell r="K450" t="str">
            <v>241</v>
          </cell>
          <cell r="L450" t="str">
            <v>LODESML</v>
          </cell>
          <cell r="M450">
            <v>36860</v>
          </cell>
          <cell r="N450" t="str">
            <v>CAGLEW</v>
          </cell>
          <cell r="O450">
            <v>43537</v>
          </cell>
          <cell r="P450" t="str">
            <v/>
          </cell>
        </row>
        <row r="451">
          <cell r="A451" t="str">
            <v>MEM-PRO-015-CON-CON-3296</v>
          </cell>
          <cell r="B451" t="str">
            <v>5</v>
          </cell>
          <cell r="C451" t="str">
            <v>1526</v>
          </cell>
          <cell r="D451" t="str">
            <v>1706</v>
          </cell>
          <cell r="E451" t="str">
            <v>6-MTH PD/PDM MS2P P5400 #4 SHARP</v>
          </cell>
          <cell r="F451" t="str">
            <v>MS2P-#4 CONCENTRATION CENTRIFUGE</v>
          </cell>
          <cell r="G451" t="str">
            <v>PM20</v>
          </cell>
          <cell r="H451" t="str">
            <v>PM/PDM</v>
          </cell>
          <cell r="I451" t="str">
            <v>10000657</v>
          </cell>
          <cell r="J451" t="str">
            <v>7163161</v>
          </cell>
          <cell r="K451" t="str">
            <v>241</v>
          </cell>
          <cell r="L451" t="str">
            <v>LODESML</v>
          </cell>
          <cell r="M451">
            <v>36860</v>
          </cell>
          <cell r="N451" t="str">
            <v>CAGLEW</v>
          </cell>
          <cell r="O451">
            <v>43502</v>
          </cell>
          <cell r="P451" t="str">
            <v/>
          </cell>
        </row>
        <row r="452">
          <cell r="A452" t="str">
            <v>MEM-PRO-015-CON-CON-3304</v>
          </cell>
          <cell r="B452" t="str">
            <v>5</v>
          </cell>
          <cell r="C452" t="str">
            <v>1527</v>
          </cell>
          <cell r="D452" t="str">
            <v>1707</v>
          </cell>
          <cell r="E452" t="str">
            <v>6-MTH PD/PDM MS2P 5400 #2 SHARPLE OIL</v>
          </cell>
          <cell r="F452" t="str">
            <v>MS2P-#2 CONCENTRATION CENTRIFUGE</v>
          </cell>
          <cell r="G452" t="str">
            <v>PM20</v>
          </cell>
          <cell r="H452" t="str">
            <v>PM/PDM</v>
          </cell>
          <cell r="I452" t="str">
            <v>10000655</v>
          </cell>
          <cell r="J452" t="str">
            <v>7163280</v>
          </cell>
          <cell r="K452" t="str">
            <v>241</v>
          </cell>
          <cell r="L452" t="str">
            <v>LODESML</v>
          </cell>
          <cell r="M452">
            <v>36860</v>
          </cell>
          <cell r="N452" t="str">
            <v>CAGLEW</v>
          </cell>
          <cell r="O452">
            <v>43537</v>
          </cell>
          <cell r="P452" t="str">
            <v/>
          </cell>
        </row>
        <row r="453">
          <cell r="A453" t="str">
            <v>MEM-PRO-015-CON-CON-3320</v>
          </cell>
          <cell r="B453" t="str">
            <v>5</v>
          </cell>
          <cell r="C453" t="str">
            <v>1528</v>
          </cell>
          <cell r="D453" t="str">
            <v>1708</v>
          </cell>
          <cell r="E453" t="str">
            <v>6-MTH PD/PDM MS2P 5400 #3 SHARPLE OIL</v>
          </cell>
          <cell r="F453" t="str">
            <v>MS2P-#3 CONCENTRATION CENTRIFUGE</v>
          </cell>
          <cell r="G453" t="str">
            <v>PM20</v>
          </cell>
          <cell r="H453" t="str">
            <v>PM/PDM</v>
          </cell>
          <cell r="I453" t="str">
            <v>10000656</v>
          </cell>
          <cell r="J453" t="str">
            <v>7163162</v>
          </cell>
          <cell r="K453" t="str">
            <v>241</v>
          </cell>
          <cell r="L453" t="str">
            <v>LODESML</v>
          </cell>
          <cell r="M453">
            <v>36860</v>
          </cell>
          <cell r="N453" t="str">
            <v>CAGLEW</v>
          </cell>
          <cell r="O453">
            <v>43537</v>
          </cell>
          <cell r="P453" t="str">
            <v/>
          </cell>
        </row>
        <row r="454">
          <cell r="A454" t="str">
            <v>MEM-PRO-015-CON-CON-4085</v>
          </cell>
          <cell r="B454" t="str">
            <v>5</v>
          </cell>
          <cell r="C454" t="str">
            <v>1529</v>
          </cell>
          <cell r="D454" t="str">
            <v>1709</v>
          </cell>
          <cell r="E454" t="str">
            <v>6-MTH PD/PDM MS2P 5400 #1 SHARPLE OIL</v>
          </cell>
          <cell r="F454" t="str">
            <v>MS2P-#1 CONCENTRATION CENTRIFUGE</v>
          </cell>
          <cell r="G454" t="str">
            <v>PM20</v>
          </cell>
          <cell r="H454" t="str">
            <v>PM/PDM</v>
          </cell>
          <cell r="I454" t="str">
            <v>10000658</v>
          </cell>
          <cell r="J454" t="str">
            <v>7163163</v>
          </cell>
          <cell r="K454" t="str">
            <v>241</v>
          </cell>
          <cell r="L454" t="str">
            <v>LODESML</v>
          </cell>
          <cell r="M454">
            <v>36860</v>
          </cell>
          <cell r="N454" t="str">
            <v>CAGLEW</v>
          </cell>
          <cell r="O454">
            <v>43537</v>
          </cell>
          <cell r="P454" t="str">
            <v/>
          </cell>
        </row>
        <row r="455">
          <cell r="A455" t="str">
            <v>MEM-PRO-015-WSH-CWH-3246</v>
          </cell>
          <cell r="B455" t="str">
            <v>5</v>
          </cell>
          <cell r="C455" t="str">
            <v>1551</v>
          </cell>
          <cell r="D455" t="str">
            <v>1741</v>
          </cell>
          <cell r="E455" t="str">
            <v>6-MTH MS2P #1 C-30 W/O BELT CHANGE</v>
          </cell>
          <cell r="F455" t="str">
            <v>MS2P-#1 WASHING CENTRIFUGE</v>
          </cell>
          <cell r="G455" t="str">
            <v>PM20</v>
          </cell>
          <cell r="H455" t="str">
            <v>MECH</v>
          </cell>
          <cell r="I455" t="str">
            <v>10024987</v>
          </cell>
          <cell r="J455" t="str">
            <v>7166892</v>
          </cell>
          <cell r="K455" t="str">
            <v>245</v>
          </cell>
          <cell r="L455" t="str">
            <v>LODESML</v>
          </cell>
          <cell r="M455">
            <v>36860</v>
          </cell>
          <cell r="N455" t="str">
            <v>CAGLEW</v>
          </cell>
          <cell r="O455">
            <v>43664</v>
          </cell>
          <cell r="P455" t="str">
            <v/>
          </cell>
        </row>
        <row r="456">
          <cell r="A456" t="str">
            <v>MEM-PRO-015-WSH-CWH-3256</v>
          </cell>
          <cell r="B456" t="str">
            <v>5</v>
          </cell>
          <cell r="C456" t="str">
            <v>1552</v>
          </cell>
          <cell r="D456" t="str">
            <v>1742</v>
          </cell>
          <cell r="E456" t="str">
            <v>6-MTH MS2P #2 C-30 W/O BELT CHANGE</v>
          </cell>
          <cell r="F456" t="str">
            <v>MS2P-#2 WASHING CENTRIFUGE</v>
          </cell>
          <cell r="G456" t="str">
            <v>PM20</v>
          </cell>
          <cell r="H456" t="str">
            <v>MECH</v>
          </cell>
          <cell r="I456" t="str">
            <v>10024986</v>
          </cell>
          <cell r="J456" t="str">
            <v>7166893</v>
          </cell>
          <cell r="K456" t="str">
            <v>245</v>
          </cell>
          <cell r="L456" t="str">
            <v>LODESML</v>
          </cell>
          <cell r="M456">
            <v>36860</v>
          </cell>
          <cell r="N456" t="str">
            <v>CAGLEW</v>
          </cell>
          <cell r="O456">
            <v>43664</v>
          </cell>
          <cell r="P456" t="str">
            <v/>
          </cell>
        </row>
        <row r="457">
          <cell r="A457" t="str">
            <v>MEM-PRO-015-WSH-CWH-3266</v>
          </cell>
          <cell r="B457" t="str">
            <v>5</v>
          </cell>
          <cell r="C457" t="str">
            <v>1553</v>
          </cell>
          <cell r="D457" t="str">
            <v>1743</v>
          </cell>
          <cell r="E457" t="str">
            <v>6-MTH MS2P #3 C-30 W/O BELT CHANGE</v>
          </cell>
          <cell r="F457" t="str">
            <v>MS2P-#3 WASHING CENTRIFUGE</v>
          </cell>
          <cell r="G457" t="str">
            <v>PM20</v>
          </cell>
          <cell r="H457" t="str">
            <v>MECH</v>
          </cell>
          <cell r="I457" t="str">
            <v>10024985</v>
          </cell>
          <cell r="J457" t="str">
            <v>7166914</v>
          </cell>
          <cell r="K457" t="str">
            <v>245</v>
          </cell>
          <cell r="L457" t="str">
            <v>LODESML</v>
          </cell>
          <cell r="M457">
            <v>36860</v>
          </cell>
          <cell r="N457" t="str">
            <v>CAGLEW</v>
          </cell>
          <cell r="O457">
            <v>43664</v>
          </cell>
          <cell r="P457" t="str">
            <v/>
          </cell>
        </row>
        <row r="458">
          <cell r="A458" t="str">
            <v>MEM-PRO-015-WSH-CWH-3276</v>
          </cell>
          <cell r="B458" t="str">
            <v>5</v>
          </cell>
          <cell r="C458" t="str">
            <v>1554</v>
          </cell>
          <cell r="D458" t="str">
            <v>1744</v>
          </cell>
          <cell r="E458" t="str">
            <v>6-MTH MS2P #4 C-30 W/O BELT CHANGE</v>
          </cell>
          <cell r="F458" t="str">
            <v>MS2P-#4 WASHING CENTRIFUGE</v>
          </cell>
          <cell r="G458" t="str">
            <v>PM20</v>
          </cell>
          <cell r="H458" t="str">
            <v>MECH</v>
          </cell>
          <cell r="I458" t="str">
            <v>10024984</v>
          </cell>
          <cell r="J458" t="str">
            <v>7166894</v>
          </cell>
          <cell r="K458" t="str">
            <v>245</v>
          </cell>
          <cell r="L458" t="str">
            <v>LODESML</v>
          </cell>
          <cell r="M458">
            <v>36860</v>
          </cell>
          <cell r="N458" t="str">
            <v>CAGLEW</v>
          </cell>
          <cell r="O458">
            <v>43664</v>
          </cell>
          <cell r="P458" t="str">
            <v/>
          </cell>
        </row>
        <row r="459">
          <cell r="A459" t="str">
            <v>MEM-PRO-015-XTR-1EX-3141</v>
          </cell>
          <cell r="B459" t="str">
            <v>5</v>
          </cell>
          <cell r="C459" t="str">
            <v>1521</v>
          </cell>
          <cell r="D459" t="str">
            <v>1701</v>
          </cell>
          <cell r="E459" t="str">
            <v>6-MTH PD/PDM MS2P P5400 #9 SHARP</v>
          </cell>
          <cell r="F459" t="str">
            <v>MS2P-#9 1ST EXTRACTION CENTRIFUGE</v>
          </cell>
          <cell r="G459" t="str">
            <v>PM20</v>
          </cell>
          <cell r="H459" t="str">
            <v>PM/PDM</v>
          </cell>
          <cell r="I459" t="str">
            <v>10000659</v>
          </cell>
          <cell r="J459" t="str">
            <v>7163185</v>
          </cell>
          <cell r="K459" t="str">
            <v>241</v>
          </cell>
          <cell r="L459" t="str">
            <v>LODESML</v>
          </cell>
          <cell r="M459">
            <v>36860</v>
          </cell>
          <cell r="N459" t="str">
            <v>CAGLEW</v>
          </cell>
          <cell r="O459">
            <v>43502</v>
          </cell>
          <cell r="P459" t="str">
            <v/>
          </cell>
        </row>
        <row r="460">
          <cell r="A460" t="str">
            <v>MEM-PRO-015-XTR-1EX-3151</v>
          </cell>
          <cell r="B460" t="str">
            <v>5</v>
          </cell>
          <cell r="C460" t="str">
            <v>1523</v>
          </cell>
          <cell r="D460" t="str">
            <v>1703</v>
          </cell>
          <cell r="E460" t="str">
            <v>6-MTH PD/PDM MS2P P5400 #8 SHARP</v>
          </cell>
          <cell r="F460" t="str">
            <v>MS2P-#8 1ST EXTRACTION CENTRIFUGE</v>
          </cell>
          <cell r="G460" t="str">
            <v>PM20</v>
          </cell>
          <cell r="H460" t="str">
            <v>PM/PDM</v>
          </cell>
          <cell r="I460" t="str">
            <v>10000699</v>
          </cell>
          <cell r="J460" t="str">
            <v>7163158</v>
          </cell>
          <cell r="K460" t="str">
            <v>241</v>
          </cell>
          <cell r="L460" t="str">
            <v>LODESML</v>
          </cell>
          <cell r="M460">
            <v>36860</v>
          </cell>
          <cell r="N460" t="str">
            <v>CAGLEW</v>
          </cell>
          <cell r="O460">
            <v>43502</v>
          </cell>
          <cell r="P460" t="str">
            <v/>
          </cell>
        </row>
        <row r="461">
          <cell r="A461" t="str">
            <v>MEM-PRO-015-XTR-1EX-3161</v>
          </cell>
          <cell r="B461" t="str">
            <v>5</v>
          </cell>
          <cell r="C461" t="str">
            <v>1524</v>
          </cell>
          <cell r="D461" t="str">
            <v>1704</v>
          </cell>
          <cell r="E461" t="str">
            <v>6-MTH PD/PDM MS2P 5400 #7 SHARPLE OIL</v>
          </cell>
          <cell r="F461" t="str">
            <v>MS2P-#7 1ST EXTRACTION CENTRIFUGE</v>
          </cell>
          <cell r="G461" t="str">
            <v>PM20</v>
          </cell>
          <cell r="H461" t="str">
            <v>PM/PDM</v>
          </cell>
          <cell r="I461" t="str">
            <v>10000700</v>
          </cell>
          <cell r="J461" t="str">
            <v>7163159</v>
          </cell>
          <cell r="K461" t="str">
            <v>241</v>
          </cell>
          <cell r="L461" t="str">
            <v>LODESML</v>
          </cell>
          <cell r="M461">
            <v>36860</v>
          </cell>
          <cell r="N461" t="str">
            <v>CAGLEW</v>
          </cell>
          <cell r="O461">
            <v>43537</v>
          </cell>
          <cell r="P461" t="str">
            <v/>
          </cell>
        </row>
        <row r="462">
          <cell r="A462" t="str">
            <v>MEM-PRO-015-XTR-2EX-3149</v>
          </cell>
          <cell r="B462" t="str">
            <v>5</v>
          </cell>
          <cell r="C462" t="str">
            <v>1522</v>
          </cell>
          <cell r="D462" t="str">
            <v>1702</v>
          </cell>
          <cell r="E462" t="str">
            <v>6-MTH PD/PDM MS2P 5400 #6 SHARPLE OIL</v>
          </cell>
          <cell r="F462" t="str">
            <v>MS2P-#6 2ND EXTRACTION CENTRIFUGE</v>
          </cell>
          <cell r="G462" t="str">
            <v>PM20</v>
          </cell>
          <cell r="H462" t="str">
            <v>PM/PDM</v>
          </cell>
          <cell r="I462" t="str">
            <v>10000660</v>
          </cell>
          <cell r="J462" t="str">
            <v>7163157</v>
          </cell>
          <cell r="K462" t="str">
            <v>241</v>
          </cell>
          <cell r="L462" t="str">
            <v>LODESML</v>
          </cell>
          <cell r="M462">
            <v>36860</v>
          </cell>
          <cell r="N462" t="str">
            <v>CAGLEW</v>
          </cell>
          <cell r="O462">
            <v>43537</v>
          </cell>
          <cell r="P462" t="str">
            <v/>
          </cell>
        </row>
        <row r="463">
          <cell r="A463" t="str">
            <v>MEM-PRO-015-XTR-3EX-3171</v>
          </cell>
          <cell r="B463" t="str">
            <v>5</v>
          </cell>
          <cell r="C463" t="str">
            <v>1525</v>
          </cell>
          <cell r="D463" t="str">
            <v>1705</v>
          </cell>
          <cell r="E463" t="str">
            <v>6-MTH PD/PDM MS2P 5400 #5 SHARPLE OIL</v>
          </cell>
          <cell r="F463" t="str">
            <v>MS2P-#5 3RD EXTRACTION CENTRIFUGE</v>
          </cell>
          <cell r="G463" t="str">
            <v>PM20</v>
          </cell>
          <cell r="H463" t="str">
            <v>PM/PDM</v>
          </cell>
          <cell r="I463" t="str">
            <v>10000701</v>
          </cell>
          <cell r="J463" t="str">
            <v>7163164</v>
          </cell>
          <cell r="K463" t="str">
            <v>241</v>
          </cell>
          <cell r="L463" t="str">
            <v>LODESML</v>
          </cell>
          <cell r="M463">
            <v>36860</v>
          </cell>
          <cell r="N463" t="str">
            <v>CAGLEW</v>
          </cell>
          <cell r="O463">
            <v>43537</v>
          </cell>
          <cell r="P463" t="str">
            <v/>
          </cell>
        </row>
        <row r="464">
          <cell r="A464" t="str">
            <v>MEM-PRO-010-UTL-CHS-9110</v>
          </cell>
          <cell r="B464" t="str">
            <v>3</v>
          </cell>
          <cell r="C464" t="str">
            <v>1575</v>
          </cell>
          <cell r="D464" t="str">
            <v>1765</v>
          </cell>
          <cell r="E464" t="str">
            <v>12-MTH MECH MSS N CURD CHILLER-RUN</v>
          </cell>
          <cell r="F464" t="str">
            <v>MSS-ISOL. ROOF - N. CURD CHILLER (50T)</v>
          </cell>
          <cell r="G464" t="str">
            <v>PM20</v>
          </cell>
          <cell r="H464" t="str">
            <v>FAC</v>
          </cell>
          <cell r="I464" t="str">
            <v>10025065</v>
          </cell>
          <cell r="J464" t="str">
            <v>7175411</v>
          </cell>
          <cell r="K464" t="str">
            <v>252</v>
          </cell>
          <cell r="L464" t="str">
            <v>LODESML</v>
          </cell>
          <cell r="M464">
            <v>36861</v>
          </cell>
          <cell r="N464" t="str">
            <v>CHAUDHS</v>
          </cell>
          <cell r="O464">
            <v>43368</v>
          </cell>
          <cell r="P464" t="str">
            <v/>
          </cell>
        </row>
        <row r="465">
          <cell r="A465" t="str">
            <v>MEM-PRO-010-UTL-CHS-9110</v>
          </cell>
          <cell r="B465" t="str">
            <v>3</v>
          </cell>
          <cell r="C465" t="str">
            <v>1574</v>
          </cell>
          <cell r="D465" t="str">
            <v>1764</v>
          </cell>
          <cell r="E465" t="str">
            <v>12-MTH MECH MSS BROM CHILLER - RUN</v>
          </cell>
          <cell r="F465" t="str">
            <v>MSS-ISOL. ROOF - N. CURD CHILLER (50T)</v>
          </cell>
          <cell r="G465" t="str">
            <v>PM20</v>
          </cell>
          <cell r="H465" t="str">
            <v>FAC</v>
          </cell>
          <cell r="I465" t="str">
            <v/>
          </cell>
          <cell r="J465" t="str">
            <v>7175410</v>
          </cell>
          <cell r="K465" t="str">
            <v>252</v>
          </cell>
          <cell r="L465" t="str">
            <v>LODESML</v>
          </cell>
          <cell r="M465">
            <v>36861</v>
          </cell>
          <cell r="N465" t="str">
            <v>PIGNOCJ</v>
          </cell>
          <cell r="O465">
            <v>43859</v>
          </cell>
          <cell r="P465" t="str">
            <v/>
          </cell>
        </row>
        <row r="466">
          <cell r="A466" t="str">
            <v>MEM-PRO-010-UTL-CHS-9110</v>
          </cell>
          <cell r="B466" t="str">
            <v>3</v>
          </cell>
          <cell r="C466" t="str">
            <v>1585</v>
          </cell>
          <cell r="D466" t="str">
            <v>1775</v>
          </cell>
          <cell r="E466" t="str">
            <v>12-MTH MECH MSS N CURD CHILLER-DOWN</v>
          </cell>
          <cell r="F466" t="str">
            <v>MSS-ISOL. ROOF - N. CURD CHILLER (50T)</v>
          </cell>
          <cell r="G466" t="str">
            <v>PM20</v>
          </cell>
          <cell r="H466" t="str">
            <v>FAC</v>
          </cell>
          <cell r="I466" t="str">
            <v/>
          </cell>
          <cell r="J466" t="str">
            <v>5889740</v>
          </cell>
          <cell r="K466" t="str">
            <v>001</v>
          </cell>
          <cell r="L466" t="str">
            <v>LODESML</v>
          </cell>
          <cell r="M466">
            <v>36861</v>
          </cell>
          <cell r="N466" t="str">
            <v>CHAUDHS</v>
          </cell>
          <cell r="O466">
            <v>43365</v>
          </cell>
          <cell r="P466" t="str">
            <v/>
          </cell>
        </row>
        <row r="467">
          <cell r="A467" t="str">
            <v>MEM-PRO-010-UTL-CHS-9110</v>
          </cell>
          <cell r="B467" t="str">
            <v>5</v>
          </cell>
          <cell r="C467" t="str">
            <v>1584</v>
          </cell>
          <cell r="D467" t="str">
            <v>1774</v>
          </cell>
          <cell r="E467" t="str">
            <v>12-MTH MECH MSS BROM CHILLER - RUNNING</v>
          </cell>
          <cell r="F467" t="str">
            <v>MSS-ISOL. ROOF - N. CURD CHILLER (50T)</v>
          </cell>
          <cell r="G467" t="str">
            <v>PM20</v>
          </cell>
          <cell r="H467" t="str">
            <v>FAC</v>
          </cell>
          <cell r="I467" t="str">
            <v/>
          </cell>
          <cell r="J467" t="str">
            <v>7129258</v>
          </cell>
          <cell r="K467" t="str">
            <v>001</v>
          </cell>
          <cell r="L467" t="str">
            <v>LODESML</v>
          </cell>
          <cell r="M467">
            <v>36861</v>
          </cell>
          <cell r="N467" t="str">
            <v>CHAUDHS</v>
          </cell>
          <cell r="O467">
            <v>43368</v>
          </cell>
          <cell r="P467" t="str">
            <v/>
          </cell>
        </row>
        <row r="468">
          <cell r="A468" t="str">
            <v>MEM-PRO-010-UTL-CHS-9111</v>
          </cell>
          <cell r="B468" t="str">
            <v>3</v>
          </cell>
          <cell r="C468" t="str">
            <v>1586</v>
          </cell>
          <cell r="D468" t="str">
            <v>1776</v>
          </cell>
          <cell r="E468" t="str">
            <v>12-MTH MECH MSS CTR CURD CHILLER-DOWN</v>
          </cell>
          <cell r="F468" t="str">
            <v>MSS-MAIN PLANT 210T CHILLER</v>
          </cell>
          <cell r="G468" t="str">
            <v>PM20</v>
          </cell>
          <cell r="H468" t="str">
            <v>MECH</v>
          </cell>
          <cell r="I468" t="str">
            <v/>
          </cell>
          <cell r="J468" t="str">
            <v>7175413</v>
          </cell>
          <cell r="K468" t="str">
            <v>001</v>
          </cell>
          <cell r="L468" t="str">
            <v>LODESML</v>
          </cell>
          <cell r="M468">
            <v>36861</v>
          </cell>
          <cell r="N468" t="str">
            <v>CAGLEW</v>
          </cell>
          <cell r="O468">
            <v>43665</v>
          </cell>
          <cell r="P468" t="str">
            <v/>
          </cell>
        </row>
        <row r="469">
          <cell r="A469" t="str">
            <v>MEM-PRO-010-UTL-CHS-9112</v>
          </cell>
          <cell r="B469" t="str">
            <v>3</v>
          </cell>
          <cell r="C469" t="str">
            <v>1587</v>
          </cell>
          <cell r="D469" t="str">
            <v>1777</v>
          </cell>
          <cell r="E469" t="str">
            <v>12-MTH MECH MSS S CURD CHILLER-DOWN</v>
          </cell>
          <cell r="F469" t="str">
            <v>MSS-ISOL. ROOF - S. CURD CHILLER (40T)</v>
          </cell>
          <cell r="G469" t="str">
            <v>PM20</v>
          </cell>
          <cell r="H469" t="str">
            <v>MECH</v>
          </cell>
          <cell r="I469" t="str">
            <v/>
          </cell>
          <cell r="J469" t="str">
            <v>7107989</v>
          </cell>
          <cell r="K469" t="str">
            <v>001</v>
          </cell>
          <cell r="L469" t="str">
            <v>LODESML</v>
          </cell>
          <cell r="M469">
            <v>36861</v>
          </cell>
          <cell r="N469" t="str">
            <v>PIGNOCJ</v>
          </cell>
          <cell r="O469">
            <v>43864</v>
          </cell>
          <cell r="P469" t="str">
            <v/>
          </cell>
        </row>
        <row r="470">
          <cell r="A470" t="str">
            <v>MEM-PRO-011-SPR-DRY-1020</v>
          </cell>
          <cell r="B470" t="str">
            <v>4</v>
          </cell>
          <cell r="C470" t="str">
            <v>1593</v>
          </cell>
          <cell r="D470" t="str">
            <v>1783</v>
          </cell>
          <cell r="E470" t="str">
            <v>6-MTH MECH MP1 NE COL. TURNHEAD - D</v>
          </cell>
          <cell r="F470" t="str">
            <v>MP1-NE CSX COLLECTOR</v>
          </cell>
          <cell r="G470" t="str">
            <v>PM25</v>
          </cell>
          <cell r="H470" t="str">
            <v>MECH</v>
          </cell>
          <cell r="I470" t="str">
            <v>10064581</v>
          </cell>
          <cell r="J470" t="str">
            <v>7177150</v>
          </cell>
          <cell r="K470" t="str">
            <v>245</v>
          </cell>
          <cell r="L470" t="str">
            <v>LODESML</v>
          </cell>
          <cell r="M470">
            <v>36861</v>
          </cell>
          <cell r="N470" t="str">
            <v>CAGLEW</v>
          </cell>
          <cell r="O470">
            <v>43679</v>
          </cell>
          <cell r="P470" t="str">
            <v/>
          </cell>
        </row>
        <row r="471">
          <cell r="A471" t="str">
            <v>MEM-PRO-011-SPR-DRY-1045</v>
          </cell>
          <cell r="B471" t="str">
            <v>4</v>
          </cell>
          <cell r="C471" t="str">
            <v>1594</v>
          </cell>
          <cell r="D471" t="str">
            <v>1784</v>
          </cell>
          <cell r="E471" t="str">
            <v>6-MTH MECH MP1 NW COL. TURNHEAD - D</v>
          </cell>
          <cell r="F471" t="str">
            <v>MP1-NW CSX TURNHEAD DRIVE</v>
          </cell>
          <cell r="G471" t="str">
            <v>PM25</v>
          </cell>
          <cell r="H471" t="str">
            <v>MECH</v>
          </cell>
          <cell r="I471" t="str">
            <v>10064582</v>
          </cell>
          <cell r="J471" t="str">
            <v>7177152</v>
          </cell>
          <cell r="K471" t="str">
            <v>245</v>
          </cell>
          <cell r="L471" t="str">
            <v>LODESML</v>
          </cell>
          <cell r="M471">
            <v>36861</v>
          </cell>
          <cell r="N471" t="str">
            <v>CAGLEW</v>
          </cell>
          <cell r="O471">
            <v>43679</v>
          </cell>
          <cell r="P471" t="str">
            <v/>
          </cell>
        </row>
        <row r="472">
          <cell r="A472" t="str">
            <v>MEM-PRO-011-SPR-DRY-1065</v>
          </cell>
          <cell r="B472" t="str">
            <v>4</v>
          </cell>
          <cell r="C472" t="str">
            <v>1595</v>
          </cell>
          <cell r="D472" t="str">
            <v>1785</v>
          </cell>
          <cell r="E472" t="str">
            <v>6-MTH MECH MP1 SE COL. TURNHEAD - D</v>
          </cell>
          <cell r="F472" t="str">
            <v>MP1-SE CSX TURNHEAD DRIVE</v>
          </cell>
          <cell r="G472" t="str">
            <v>PM25</v>
          </cell>
          <cell r="H472" t="str">
            <v>MECH</v>
          </cell>
          <cell r="I472" t="str">
            <v>10064584</v>
          </cell>
          <cell r="J472" t="str">
            <v>7177153</v>
          </cell>
          <cell r="K472" t="str">
            <v>245</v>
          </cell>
          <cell r="L472" t="str">
            <v>LODESML</v>
          </cell>
          <cell r="M472">
            <v>36861</v>
          </cell>
          <cell r="N472" t="str">
            <v>CAGLEW</v>
          </cell>
          <cell r="O472">
            <v>43679</v>
          </cell>
          <cell r="P472" t="str">
            <v/>
          </cell>
        </row>
        <row r="473">
          <cell r="A473" t="str">
            <v>MEM-PRO-011-SPR-DRY-1085</v>
          </cell>
          <cell r="B473" t="str">
            <v>4</v>
          </cell>
          <cell r="C473" t="str">
            <v>1596</v>
          </cell>
          <cell r="D473" t="str">
            <v>1786</v>
          </cell>
          <cell r="E473" t="str">
            <v>6-MTH MECH MP1 SW COL. TURNHEAD - D</v>
          </cell>
          <cell r="F473" t="str">
            <v>MP1-SW CSX TURNHEAD DRIVE</v>
          </cell>
          <cell r="G473" t="str">
            <v>PM25</v>
          </cell>
          <cell r="H473" t="str">
            <v>MECH</v>
          </cell>
          <cell r="I473" t="str">
            <v>10065951</v>
          </cell>
          <cell r="J473" t="str">
            <v>7177155</v>
          </cell>
          <cell r="K473" t="str">
            <v>245</v>
          </cell>
          <cell r="L473" t="str">
            <v>LODESML</v>
          </cell>
          <cell r="M473">
            <v>36861</v>
          </cell>
          <cell r="N473" t="str">
            <v>CAGLEW</v>
          </cell>
          <cell r="O473">
            <v>43679</v>
          </cell>
          <cell r="P473" t="str">
            <v/>
          </cell>
        </row>
        <row r="474">
          <cell r="A474" t="str">
            <v>MEM-PRO-014-UTL-CHS-4151</v>
          </cell>
          <cell r="B474" t="str">
            <v>3</v>
          </cell>
          <cell r="C474" t="str">
            <v>1569</v>
          </cell>
          <cell r="D474" t="str">
            <v>1759</v>
          </cell>
          <cell r="E474" t="str">
            <v>12-MTH MECH MSP W. CHILLER #1 - RUN</v>
          </cell>
          <cell r="F474" t="str">
            <v>MSP-WEST CHILLER #1</v>
          </cell>
          <cell r="G474" t="str">
            <v>PM20</v>
          </cell>
          <cell r="H474" t="str">
            <v>FAC</v>
          </cell>
          <cell r="I474" t="str">
            <v>10025087</v>
          </cell>
          <cell r="J474" t="str">
            <v>7158901</v>
          </cell>
          <cell r="K474" t="str">
            <v>252</v>
          </cell>
          <cell r="L474" t="str">
            <v>LODESML</v>
          </cell>
          <cell r="M474">
            <v>36861</v>
          </cell>
          <cell r="N474" t="str">
            <v>CAGLEW</v>
          </cell>
          <cell r="O474">
            <v>43665</v>
          </cell>
          <cell r="P474" t="str">
            <v/>
          </cell>
        </row>
        <row r="475">
          <cell r="A475" t="str">
            <v>MEM-PRO-014-UTL-CHS-4151</v>
          </cell>
          <cell r="B475" t="str">
            <v>5</v>
          </cell>
          <cell r="C475" t="str">
            <v>1579</v>
          </cell>
          <cell r="D475" t="str">
            <v>1769</v>
          </cell>
          <cell r="E475" t="str">
            <v>12-MTH MECH MSP W. CHILLER #1 - DOWN</v>
          </cell>
          <cell r="F475" t="str">
            <v>MSP-WEST CHILLER #1</v>
          </cell>
          <cell r="G475" t="str">
            <v>PM20</v>
          </cell>
          <cell r="H475" t="str">
            <v>FAC</v>
          </cell>
          <cell r="I475" t="str">
            <v/>
          </cell>
          <cell r="J475" t="str">
            <v>7129256</v>
          </cell>
          <cell r="K475" t="str">
            <v>001</v>
          </cell>
          <cell r="L475" t="str">
            <v>LODESML</v>
          </cell>
          <cell r="M475">
            <v>36861</v>
          </cell>
          <cell r="N475" t="str">
            <v>CAGLEW</v>
          </cell>
          <cell r="O475">
            <v>43663</v>
          </cell>
          <cell r="P475" t="str">
            <v/>
          </cell>
        </row>
        <row r="476">
          <cell r="A476" t="str">
            <v>MEM-PRO-014-UTL-CHS-4152</v>
          </cell>
          <cell r="B476" t="str">
            <v>3</v>
          </cell>
          <cell r="C476" t="str">
            <v>1570</v>
          </cell>
          <cell r="D476" t="str">
            <v>1760</v>
          </cell>
          <cell r="E476" t="str">
            <v>12-MTH MECH MSP E. CHILLER #2 - RUN</v>
          </cell>
          <cell r="F476" t="str">
            <v>MSP-EAST CHILLER #2</v>
          </cell>
          <cell r="G476" t="str">
            <v>PM20</v>
          </cell>
          <cell r="H476" t="str">
            <v>FAC</v>
          </cell>
          <cell r="I476" t="str">
            <v>10025086</v>
          </cell>
          <cell r="J476" t="str">
            <v>7158902</v>
          </cell>
          <cell r="K476" t="str">
            <v>252</v>
          </cell>
          <cell r="L476" t="str">
            <v>LODESML</v>
          </cell>
          <cell r="M476">
            <v>36861</v>
          </cell>
          <cell r="N476" t="str">
            <v>CHAUDHS</v>
          </cell>
          <cell r="O476">
            <v>43368</v>
          </cell>
          <cell r="P476" t="str">
            <v/>
          </cell>
        </row>
        <row r="477">
          <cell r="A477" t="str">
            <v>MEM-PRO-014-UTL-CHS-4152</v>
          </cell>
          <cell r="B477" t="str">
            <v>5</v>
          </cell>
          <cell r="C477" t="str">
            <v>1580</v>
          </cell>
          <cell r="D477" t="str">
            <v>1770</v>
          </cell>
          <cell r="E477" t="str">
            <v>12-MTH MECH MSP E. CHILLER #2 - DOWN</v>
          </cell>
          <cell r="F477" t="str">
            <v>MSP-EAST CHILLER #2</v>
          </cell>
          <cell r="G477" t="str">
            <v>PM20</v>
          </cell>
          <cell r="H477" t="str">
            <v>FAC</v>
          </cell>
          <cell r="I477" t="str">
            <v>10025086</v>
          </cell>
          <cell r="J477" t="str">
            <v>7129257</v>
          </cell>
          <cell r="K477" t="str">
            <v>001</v>
          </cell>
          <cell r="L477" t="str">
            <v>LODESML</v>
          </cell>
          <cell r="M477">
            <v>36861</v>
          </cell>
          <cell r="N477" t="str">
            <v>CHAUDHS</v>
          </cell>
          <cell r="O477">
            <v>43368</v>
          </cell>
          <cell r="P477" t="str">
            <v/>
          </cell>
        </row>
        <row r="478">
          <cell r="A478" t="str">
            <v>MEM-PRO-014-WSH-CWH-3266</v>
          </cell>
          <cell r="B478" t="str">
            <v>3</v>
          </cell>
          <cell r="C478" t="str">
            <v>1544</v>
          </cell>
          <cell r="D478" t="str">
            <v>1724</v>
          </cell>
          <cell r="E478" t="str">
            <v>6-MTH MECH MSP C-30 #3 - RUNNING</v>
          </cell>
          <cell r="F478" t="str">
            <v>MSP-#3 WASHING CENTRIFUGE</v>
          </cell>
          <cell r="G478" t="str">
            <v>PM20</v>
          </cell>
          <cell r="H478" t="str">
            <v>MECH</v>
          </cell>
          <cell r="I478" t="str">
            <v>10000895</v>
          </cell>
          <cell r="J478" t="str">
            <v>7171310</v>
          </cell>
          <cell r="K478" t="str">
            <v>001</v>
          </cell>
          <cell r="L478" t="str">
            <v>LODESML</v>
          </cell>
          <cell r="M478">
            <v>36861</v>
          </cell>
          <cell r="N478" t="str">
            <v>CHAUDHS</v>
          </cell>
          <cell r="O478">
            <v>43368</v>
          </cell>
          <cell r="P478" t="str">
            <v/>
          </cell>
        </row>
        <row r="479">
          <cell r="A479" t="str">
            <v>MEM-PRO-014-WSH-CWH-3276</v>
          </cell>
          <cell r="B479" t="str">
            <v>3</v>
          </cell>
          <cell r="C479" t="str">
            <v>1545</v>
          </cell>
          <cell r="D479" t="str">
            <v>1725</v>
          </cell>
          <cell r="E479" t="str">
            <v>6-MTH MECH MSP C-30 #4 - RUNNING</v>
          </cell>
          <cell r="F479" t="str">
            <v>MSP-#4 WASHING CENTRIFUGE</v>
          </cell>
          <cell r="G479" t="str">
            <v>PM20</v>
          </cell>
          <cell r="H479" t="str">
            <v>MECH</v>
          </cell>
          <cell r="I479" t="str">
            <v>10000896</v>
          </cell>
          <cell r="J479" t="str">
            <v>7165714</v>
          </cell>
          <cell r="K479" t="str">
            <v>001</v>
          </cell>
          <cell r="L479" t="str">
            <v>LODESML</v>
          </cell>
          <cell r="M479">
            <v>36861</v>
          </cell>
          <cell r="N479" t="str">
            <v>CHAUDHS</v>
          </cell>
          <cell r="O479">
            <v>43368</v>
          </cell>
          <cell r="P479" t="str">
            <v/>
          </cell>
        </row>
        <row r="480">
          <cell r="A480" t="str">
            <v>MEM-PRO-015-UTL-CHS-4151</v>
          </cell>
          <cell r="B480" t="str">
            <v>5</v>
          </cell>
          <cell r="C480" t="str">
            <v>1581</v>
          </cell>
          <cell r="D480" t="str">
            <v>1771</v>
          </cell>
          <cell r="E480" t="str">
            <v>12-MTH MECH MS2P W. CHILLER #1 - DOWN</v>
          </cell>
          <cell r="F480" t="str">
            <v>MS2P-WEST CHILLER</v>
          </cell>
          <cell r="G480" t="str">
            <v>PM20</v>
          </cell>
          <cell r="H480" t="str">
            <v>MECH</v>
          </cell>
          <cell r="I480" t="str">
            <v>10025085</v>
          </cell>
          <cell r="J480" t="str">
            <v>7070237</v>
          </cell>
          <cell r="K480" t="str">
            <v>001</v>
          </cell>
          <cell r="L480" t="str">
            <v>LODESML</v>
          </cell>
          <cell r="M480">
            <v>36861</v>
          </cell>
          <cell r="N480" t="str">
            <v>CAGLEW</v>
          </cell>
          <cell r="O480">
            <v>43369</v>
          </cell>
          <cell r="P480" t="str">
            <v/>
          </cell>
        </row>
        <row r="481">
          <cell r="A481" t="str">
            <v>MEM-PRO-015-UTL-CHS-4151</v>
          </cell>
          <cell r="B481" t="str">
            <v>3</v>
          </cell>
          <cell r="C481" t="str">
            <v>1571</v>
          </cell>
          <cell r="D481" t="str">
            <v>1761</v>
          </cell>
          <cell r="E481" t="str">
            <v>12-MTH MECH MS2P W. CHILLER #1 - RUN</v>
          </cell>
          <cell r="F481" t="str">
            <v>MS2P-WEST CHILLER</v>
          </cell>
          <cell r="G481" t="str">
            <v>PM20</v>
          </cell>
          <cell r="H481" t="str">
            <v>MECH</v>
          </cell>
          <cell r="I481" t="str">
            <v/>
          </cell>
          <cell r="J481" t="str">
            <v>7124140</v>
          </cell>
          <cell r="K481" t="str">
            <v>252</v>
          </cell>
          <cell r="L481" t="str">
            <v>LODESML</v>
          </cell>
          <cell r="M481">
            <v>36861</v>
          </cell>
          <cell r="N481" t="str">
            <v>CHAUDHS</v>
          </cell>
          <cell r="O481">
            <v>43368</v>
          </cell>
          <cell r="P481" t="str">
            <v/>
          </cell>
        </row>
        <row r="482">
          <cell r="A482" t="str">
            <v>MEM-PRO-015-UTL-CHS-4152</v>
          </cell>
          <cell r="B482" t="str">
            <v>5</v>
          </cell>
          <cell r="C482" t="str">
            <v>1582</v>
          </cell>
          <cell r="D482" t="str">
            <v>1772</v>
          </cell>
          <cell r="E482" t="str">
            <v>12-MTH MECH MS2P E. CHILLER #2 - RUNNING</v>
          </cell>
          <cell r="F482" t="str">
            <v>MS2P-EAST CHILLER</v>
          </cell>
          <cell r="G482" t="str">
            <v>PM20</v>
          </cell>
          <cell r="H482" t="str">
            <v>MECH</v>
          </cell>
          <cell r="I482" t="str">
            <v>10025043</v>
          </cell>
          <cell r="J482" t="str">
            <v>7017858</v>
          </cell>
          <cell r="K482" t="str">
            <v>001</v>
          </cell>
          <cell r="L482" t="str">
            <v>LODESML</v>
          </cell>
          <cell r="M482">
            <v>36861</v>
          </cell>
          <cell r="N482" t="str">
            <v>CHAUDHS</v>
          </cell>
          <cell r="O482">
            <v>43365</v>
          </cell>
          <cell r="P482" t="str">
            <v/>
          </cell>
        </row>
        <row r="483">
          <cell r="A483" t="str">
            <v>MEM-PRO-015-UTL-CHS-4152</v>
          </cell>
          <cell r="B483" t="str">
            <v>3</v>
          </cell>
          <cell r="C483" t="str">
            <v>1572</v>
          </cell>
          <cell r="D483" t="str">
            <v>1762</v>
          </cell>
          <cell r="E483" t="str">
            <v>12-MTH MECH MS2P E. CHILLER #2 - RUN</v>
          </cell>
          <cell r="F483" t="str">
            <v>MS2P-EAST CHILLER</v>
          </cell>
          <cell r="G483" t="str">
            <v>PM20</v>
          </cell>
          <cell r="H483" t="str">
            <v>MECH</v>
          </cell>
          <cell r="I483" t="str">
            <v>10025043</v>
          </cell>
          <cell r="J483" t="str">
            <v>5874401</v>
          </cell>
          <cell r="K483" t="str">
            <v>252</v>
          </cell>
          <cell r="L483" t="str">
            <v>LODESML</v>
          </cell>
          <cell r="M483">
            <v>36861</v>
          </cell>
          <cell r="N483" t="str">
            <v>CHAUDHS</v>
          </cell>
          <cell r="O483">
            <v>43365</v>
          </cell>
          <cell r="P483" t="str">
            <v/>
          </cell>
        </row>
        <row r="484">
          <cell r="A484" t="str">
            <v>MEM-PRO-015-WSH-CWH-3246</v>
          </cell>
          <cell r="B484" t="str">
            <v>3</v>
          </cell>
          <cell r="C484" t="str">
            <v>1546</v>
          </cell>
          <cell r="D484" t="str">
            <v>1726</v>
          </cell>
          <cell r="E484" t="str">
            <v>6-MTH MECH MS2P C-30 #1 - RUNNING</v>
          </cell>
          <cell r="F484" t="str">
            <v>MS2P-#1 WASHING CENTRIFUGE</v>
          </cell>
          <cell r="G484" t="str">
            <v>PM20</v>
          </cell>
          <cell r="H484" t="str">
            <v>MECH</v>
          </cell>
          <cell r="I484" t="str">
            <v>10017626</v>
          </cell>
          <cell r="J484" t="str">
            <v>7182280</v>
          </cell>
          <cell r="K484" t="str">
            <v>001</v>
          </cell>
          <cell r="L484" t="str">
            <v>LODESML</v>
          </cell>
          <cell r="M484">
            <v>36861</v>
          </cell>
          <cell r="N484" t="str">
            <v>CHAUDHS</v>
          </cell>
          <cell r="O484">
            <v>43368</v>
          </cell>
          <cell r="P484" t="str">
            <v/>
          </cell>
        </row>
        <row r="485">
          <cell r="A485" t="str">
            <v>MEM-PRO-015-WSH-CWH-3256</v>
          </cell>
          <cell r="B485" t="str">
            <v>3</v>
          </cell>
          <cell r="C485" t="str">
            <v>1547</v>
          </cell>
          <cell r="D485" t="str">
            <v>1727</v>
          </cell>
          <cell r="E485" t="str">
            <v>6-MTH MECH MS2P C-30 #2 - RUNNING</v>
          </cell>
          <cell r="F485" t="str">
            <v>MS2P-#2 WASHING CENTRIFUGE</v>
          </cell>
          <cell r="G485" t="str">
            <v>PM20</v>
          </cell>
          <cell r="H485" t="str">
            <v>MECH</v>
          </cell>
          <cell r="I485" t="str">
            <v>10000898</v>
          </cell>
          <cell r="J485" t="str">
            <v>7182281</v>
          </cell>
          <cell r="K485" t="str">
            <v>001</v>
          </cell>
          <cell r="L485" t="str">
            <v>LODESML</v>
          </cell>
          <cell r="M485">
            <v>36861</v>
          </cell>
          <cell r="N485" t="str">
            <v>CHAUDHS</v>
          </cell>
          <cell r="O485">
            <v>43368</v>
          </cell>
          <cell r="P485" t="str">
            <v/>
          </cell>
        </row>
        <row r="486">
          <cell r="A486" t="str">
            <v>MEM-PRO-015-WSH-CWH-3266</v>
          </cell>
          <cell r="B486" t="str">
            <v>3</v>
          </cell>
          <cell r="C486" t="str">
            <v>1548</v>
          </cell>
          <cell r="D486" t="str">
            <v>1728</v>
          </cell>
          <cell r="E486" t="str">
            <v>6-MTH MECH MS2P C-30 #3 - RUNNING</v>
          </cell>
          <cell r="F486" t="str">
            <v>MS2P-#3 WASHING CENTRIFUGE</v>
          </cell>
          <cell r="G486" t="str">
            <v>PM20</v>
          </cell>
          <cell r="H486" t="str">
            <v>MECH</v>
          </cell>
          <cell r="I486" t="str">
            <v>10000897</v>
          </cell>
          <cell r="J486" t="str">
            <v>7160107</v>
          </cell>
          <cell r="K486" t="str">
            <v>001</v>
          </cell>
          <cell r="L486" t="str">
            <v>LODESML</v>
          </cell>
          <cell r="M486">
            <v>36861</v>
          </cell>
          <cell r="N486" t="str">
            <v>CHAUDHS</v>
          </cell>
          <cell r="O486">
            <v>43368</v>
          </cell>
          <cell r="P486" t="str">
            <v/>
          </cell>
        </row>
        <row r="487">
          <cell r="A487" t="str">
            <v>MEM-PRO-015-WSH-CWH-3276</v>
          </cell>
          <cell r="B487" t="str">
            <v>3</v>
          </cell>
          <cell r="C487" t="str">
            <v>1549</v>
          </cell>
          <cell r="D487" t="str">
            <v>1729</v>
          </cell>
          <cell r="E487" t="str">
            <v>6-MTH MECH MS2P C-30 #4 - RUNNING</v>
          </cell>
          <cell r="F487" t="str">
            <v>MS2P-#4 WASHING CENTRIFUGE</v>
          </cell>
          <cell r="G487" t="str">
            <v>PM20</v>
          </cell>
          <cell r="H487" t="str">
            <v>MECH</v>
          </cell>
          <cell r="I487" t="str">
            <v>10000899</v>
          </cell>
          <cell r="J487" t="str">
            <v>7182282</v>
          </cell>
          <cell r="K487" t="str">
            <v>001</v>
          </cell>
          <cell r="L487" t="str">
            <v>LODESML</v>
          </cell>
          <cell r="M487">
            <v>36861</v>
          </cell>
          <cell r="N487" t="str">
            <v>CHAUDHS</v>
          </cell>
          <cell r="O487">
            <v>43368</v>
          </cell>
          <cell r="P487" t="str">
            <v/>
          </cell>
        </row>
        <row r="488">
          <cell r="A488" t="str">
            <v>MEM-PRO-010-MDU-AEQ-7653</v>
          </cell>
          <cell r="B488" t="str">
            <v>3</v>
          </cell>
          <cell r="C488" t="str">
            <v>1597</v>
          </cell>
          <cell r="D488" t="str">
            <v>1787</v>
          </cell>
          <cell r="E488" t="str">
            <v>3-MTH MECH MDU E. COLL TURNHEAD DRIVE</v>
          </cell>
          <cell r="F488" t="str">
            <v>MMDU-E. COLLECTOR TURNHEAD DRIVE</v>
          </cell>
          <cell r="G488" t="str">
            <v>PM25</v>
          </cell>
          <cell r="H488" t="str">
            <v>MECH</v>
          </cell>
          <cell r="I488" t="str">
            <v/>
          </cell>
          <cell r="J488" t="str">
            <v>5602357</v>
          </cell>
          <cell r="K488" t="str">
            <v>245</v>
          </cell>
          <cell r="L488" t="str">
            <v>LODESML</v>
          </cell>
          <cell r="M488">
            <v>36864</v>
          </cell>
          <cell r="N488" t="str">
            <v>CHAUDHS</v>
          </cell>
          <cell r="O488">
            <v>43365</v>
          </cell>
          <cell r="P488" t="str">
            <v/>
          </cell>
        </row>
        <row r="489">
          <cell r="A489" t="str">
            <v>MEM-PRO-010-MDU-AEQ-7654</v>
          </cell>
          <cell r="B489" t="str">
            <v>3</v>
          </cell>
          <cell r="C489" t="str">
            <v>1598</v>
          </cell>
          <cell r="D489" t="str">
            <v>1788</v>
          </cell>
          <cell r="E489" t="str">
            <v>3-MTH MECH MDU W. COLL TURNHEAD DRIVE</v>
          </cell>
          <cell r="F489" t="str">
            <v>MMDU-W. COLLECTOR TURNHEAD DRIVE</v>
          </cell>
          <cell r="G489" t="str">
            <v>PM25</v>
          </cell>
          <cell r="H489" t="str">
            <v>MECH</v>
          </cell>
          <cell r="I489" t="str">
            <v/>
          </cell>
          <cell r="J489" t="str">
            <v>5602358</v>
          </cell>
          <cell r="K489" t="str">
            <v>245</v>
          </cell>
          <cell r="L489" t="str">
            <v>LODESML</v>
          </cell>
          <cell r="M489">
            <v>36864</v>
          </cell>
          <cell r="N489" t="str">
            <v>CHAUDHS</v>
          </cell>
          <cell r="O489">
            <v>43365</v>
          </cell>
          <cell r="P489" t="str">
            <v/>
          </cell>
        </row>
        <row r="490">
          <cell r="A490" t="str">
            <v>MEM-PRO-010-GRD-N3G-6421</v>
          </cell>
          <cell r="B490" t="str">
            <v>3</v>
          </cell>
          <cell r="C490" t="str">
            <v>1620</v>
          </cell>
          <cell r="D490" t="str">
            <v>1800</v>
          </cell>
          <cell r="E490" t="str">
            <v>3-MTH MECH MSS BAU 300T N GRINDER RUN</v>
          </cell>
          <cell r="F490" t="str">
            <v>MSS-300T N GRINDER UT62</v>
          </cell>
          <cell r="G490" t="str">
            <v>PM20</v>
          </cell>
          <cell r="H490" t="str">
            <v>MECH</v>
          </cell>
          <cell r="I490" t="str">
            <v>10030110</v>
          </cell>
          <cell r="J490" t="str">
            <v>7183860</v>
          </cell>
          <cell r="K490" t="str">
            <v>252</v>
          </cell>
          <cell r="L490" t="str">
            <v>LODESML</v>
          </cell>
          <cell r="M490">
            <v>36865</v>
          </cell>
          <cell r="N490" t="str">
            <v>PIGNOCJ</v>
          </cell>
          <cell r="O490">
            <v>43864</v>
          </cell>
          <cell r="P490" t="str">
            <v/>
          </cell>
        </row>
        <row r="491">
          <cell r="A491" t="str">
            <v>MEM-PRO-010-GRD-N3G-6421</v>
          </cell>
          <cell r="B491" t="str">
            <v>4</v>
          </cell>
          <cell r="C491" t="str">
            <v>1624</v>
          </cell>
          <cell r="D491" t="str">
            <v>1804</v>
          </cell>
          <cell r="E491" t="str">
            <v>3-MTH MECH MSS BAU 300T N GRINDER</v>
          </cell>
          <cell r="F491" t="str">
            <v>MSS-300T N GRINDER UT62</v>
          </cell>
          <cell r="G491" t="str">
            <v>PM25</v>
          </cell>
          <cell r="H491" t="str">
            <v>MECH</v>
          </cell>
          <cell r="I491" t="str">
            <v>10030110</v>
          </cell>
          <cell r="J491" t="str">
            <v>7181277</v>
          </cell>
          <cell r="K491" t="str">
            <v>245</v>
          </cell>
          <cell r="L491" t="str">
            <v>LODESML</v>
          </cell>
          <cell r="M491">
            <v>36865</v>
          </cell>
          <cell r="N491" t="str">
            <v>PIGNOCJ</v>
          </cell>
          <cell r="O491">
            <v>43854</v>
          </cell>
          <cell r="P491" t="str">
            <v/>
          </cell>
        </row>
        <row r="492">
          <cell r="A492" t="str">
            <v>MEM-PRO-010-GRD-S3G-6417</v>
          </cell>
          <cell r="B492" t="str">
            <v>3</v>
          </cell>
          <cell r="C492" t="str">
            <v>1619</v>
          </cell>
          <cell r="D492" t="str">
            <v>1799</v>
          </cell>
          <cell r="E492" t="str">
            <v>3-MTH MECH MSS BAU 300T S GRINDER-RUN</v>
          </cell>
          <cell r="F492" t="str">
            <v>MSS-300T S. GRINDER UT62</v>
          </cell>
          <cell r="G492" t="str">
            <v>PM20</v>
          </cell>
          <cell r="H492" t="str">
            <v>MECH</v>
          </cell>
          <cell r="I492" t="str">
            <v>10030126</v>
          </cell>
          <cell r="J492" t="str">
            <v>7175177</v>
          </cell>
          <cell r="K492" t="str">
            <v>252</v>
          </cell>
          <cell r="L492" t="str">
            <v>LODESML</v>
          </cell>
          <cell r="M492">
            <v>36865</v>
          </cell>
          <cell r="N492" t="str">
            <v>CAGLEW</v>
          </cell>
          <cell r="O492">
            <v>43665</v>
          </cell>
          <cell r="P492" t="str">
            <v/>
          </cell>
        </row>
        <row r="493">
          <cell r="A493" t="str">
            <v>MEM-PRO-010-GRD-S3G-6417</v>
          </cell>
          <cell r="B493" t="str">
            <v>3</v>
          </cell>
          <cell r="C493" t="str">
            <v>1623</v>
          </cell>
          <cell r="D493" t="str">
            <v>1803</v>
          </cell>
          <cell r="E493" t="str">
            <v>3-MTH MECH MSS BAU 300T S GRIND-D</v>
          </cell>
          <cell r="F493" t="str">
            <v>MSS-300T S. GRINDER UT62</v>
          </cell>
          <cell r="G493" t="str">
            <v>PM25</v>
          </cell>
          <cell r="H493" t="str">
            <v>MECH</v>
          </cell>
          <cell r="I493" t="str">
            <v>10030126</v>
          </cell>
          <cell r="J493" t="str">
            <v>7164523</v>
          </cell>
          <cell r="K493" t="str">
            <v>245</v>
          </cell>
          <cell r="L493" t="str">
            <v>LODESML</v>
          </cell>
          <cell r="M493">
            <v>36865</v>
          </cell>
          <cell r="N493" t="str">
            <v>CHAUDHS</v>
          </cell>
          <cell r="O493">
            <v>43368</v>
          </cell>
          <cell r="P493" t="str">
            <v/>
          </cell>
        </row>
        <row r="494">
          <cell r="A494" t="str">
            <v>MEM-PRO-010-MDU-AEQ-7035</v>
          </cell>
          <cell r="B494" t="str">
            <v>3</v>
          </cell>
          <cell r="C494" t="str">
            <v>1625</v>
          </cell>
          <cell r="D494" t="str">
            <v>1805</v>
          </cell>
          <cell r="E494" t="str">
            <v>D: 3-MTH MECH MDU BAU FK GRIND</v>
          </cell>
          <cell r="F494" t="str">
            <v>MMDU-U-42" WHOLE FLAKE GRINDER</v>
          </cell>
          <cell r="G494" t="str">
            <v>PM20</v>
          </cell>
          <cell r="H494" t="str">
            <v>MECH</v>
          </cell>
          <cell r="I494" t="str">
            <v>10030198</v>
          </cell>
          <cell r="J494" t="str">
            <v>5879107</v>
          </cell>
          <cell r="K494" t="str">
            <v>001</v>
          </cell>
          <cell r="L494" t="str">
            <v>LODESML</v>
          </cell>
          <cell r="M494">
            <v>36865</v>
          </cell>
          <cell r="N494" t="str">
            <v>CHAUDHS</v>
          </cell>
          <cell r="O494">
            <v>43365</v>
          </cell>
          <cell r="P494" t="str">
            <v/>
          </cell>
        </row>
        <row r="495">
          <cell r="A495" t="str">
            <v>MEM-PRO-010-MDU-AEQ-7035</v>
          </cell>
          <cell r="B495" t="str">
            <v>3</v>
          </cell>
          <cell r="C495" t="str">
            <v>1621</v>
          </cell>
          <cell r="D495" t="str">
            <v>1801</v>
          </cell>
          <cell r="E495" t="str">
            <v>3-MTH MECH MDU BAU GRIND RUN</v>
          </cell>
          <cell r="F495" t="str">
            <v>MMDU-U-42" WHOLE FLAKE GRINDER</v>
          </cell>
          <cell r="G495" t="str">
            <v>PM20</v>
          </cell>
          <cell r="H495" t="str">
            <v>MECH</v>
          </cell>
          <cell r="I495" t="str">
            <v/>
          </cell>
          <cell r="J495" t="str">
            <v>5639460</v>
          </cell>
          <cell r="K495" t="str">
            <v>001</v>
          </cell>
          <cell r="L495" t="str">
            <v>LODESML</v>
          </cell>
          <cell r="M495">
            <v>36865</v>
          </cell>
          <cell r="N495" t="str">
            <v>CHAUDHS</v>
          </cell>
          <cell r="O495">
            <v>43365</v>
          </cell>
          <cell r="P495" t="str">
            <v/>
          </cell>
        </row>
        <row r="496">
          <cell r="A496" t="str">
            <v>MEM-PRO-010-MDU-AEQ-7753</v>
          </cell>
          <cell r="B496" t="str">
            <v>3</v>
          </cell>
          <cell r="C496" t="str">
            <v>1617</v>
          </cell>
          <cell r="D496" t="str">
            <v>1797</v>
          </cell>
          <cell r="E496" t="str">
            <v>12-MTH MECH MMDU RIBBON BLENDER</v>
          </cell>
          <cell r="F496" t="str">
            <v>MMDU-BLENDER - RIBBON</v>
          </cell>
          <cell r="G496" t="str">
            <v>PM20</v>
          </cell>
          <cell r="H496" t="str">
            <v>MECH</v>
          </cell>
          <cell r="I496" t="str">
            <v/>
          </cell>
          <cell r="J496" t="str">
            <v>5626501</v>
          </cell>
          <cell r="K496" t="str">
            <v>252</v>
          </cell>
          <cell r="L496" t="str">
            <v>LODESML</v>
          </cell>
          <cell r="M496">
            <v>36865</v>
          </cell>
          <cell r="N496" t="str">
            <v>CHAUDHS</v>
          </cell>
          <cell r="O496">
            <v>43365</v>
          </cell>
          <cell r="P496" t="str">
            <v/>
          </cell>
        </row>
        <row r="497">
          <cell r="A497" t="str">
            <v>MEM-PRO-010-OPA-AEQ-1213</v>
          </cell>
          <cell r="B497" t="str">
            <v>3</v>
          </cell>
          <cell r="C497" t="str">
            <v>1613</v>
          </cell>
          <cell r="D497" t="str">
            <v>1793</v>
          </cell>
          <cell r="E497" t="str">
            <v>6-MTH MECH MP1 RIBBON BLENDER</v>
          </cell>
          <cell r="F497" t="str">
            <v>MP1A-BLENDER - RIBBON</v>
          </cell>
          <cell r="G497" t="str">
            <v>PM20</v>
          </cell>
          <cell r="H497" t="str">
            <v>MECH</v>
          </cell>
          <cell r="I497" t="str">
            <v/>
          </cell>
          <cell r="J497" t="str">
            <v>5632660</v>
          </cell>
          <cell r="K497" t="str">
            <v>252</v>
          </cell>
          <cell r="L497" t="str">
            <v>LODESML</v>
          </cell>
          <cell r="M497">
            <v>36865</v>
          </cell>
          <cell r="N497" t="str">
            <v>CHAUDHS</v>
          </cell>
          <cell r="O497">
            <v>43365</v>
          </cell>
          <cell r="P497" t="str">
            <v/>
          </cell>
        </row>
        <row r="498">
          <cell r="A498" t="str">
            <v>MEM-PRO-011-PKG-BLD-6650</v>
          </cell>
          <cell r="B498" t="str">
            <v>5</v>
          </cell>
          <cell r="C498" t="str">
            <v>1614</v>
          </cell>
          <cell r="D498" t="str">
            <v>1794</v>
          </cell>
          <cell r="E498" t="str">
            <v>6-MTH MECH MP1B RIBBON BLENDER</v>
          </cell>
          <cell r="F498" t="str">
            <v>MP1B-BLENDER - RIBBON</v>
          </cell>
          <cell r="G498" t="str">
            <v>PM20</v>
          </cell>
          <cell r="H498" t="str">
            <v>AP</v>
          </cell>
          <cell r="I498" t="str">
            <v>10025567</v>
          </cell>
          <cell r="J498" t="str">
            <v>7151555</v>
          </cell>
          <cell r="K498" t="str">
            <v>252</v>
          </cell>
          <cell r="L498" t="str">
            <v>LODESML</v>
          </cell>
          <cell r="M498">
            <v>36865</v>
          </cell>
          <cell r="N498" t="str">
            <v>PIGNOCJ</v>
          </cell>
          <cell r="O498">
            <v>43859</v>
          </cell>
          <cell r="P498" t="str">
            <v/>
          </cell>
        </row>
        <row r="499">
          <cell r="A499" t="str">
            <v>MEM-PRO-014-PKG-BLD-3710</v>
          </cell>
          <cell r="B499" t="str">
            <v>5</v>
          </cell>
          <cell r="C499" t="str">
            <v>1615</v>
          </cell>
          <cell r="D499" t="str">
            <v>1795</v>
          </cell>
          <cell r="E499" t="str">
            <v>6-MTH MECH MSP RIBBON BLENDER</v>
          </cell>
          <cell r="F499" t="str">
            <v>MSP-BLENDER - RIBBON</v>
          </cell>
          <cell r="G499" t="str">
            <v>PM20</v>
          </cell>
          <cell r="H499" t="str">
            <v>MECH</v>
          </cell>
          <cell r="I499" t="str">
            <v/>
          </cell>
          <cell r="J499" t="str">
            <v>7177157</v>
          </cell>
          <cell r="K499" t="str">
            <v>252</v>
          </cell>
          <cell r="L499" t="str">
            <v>LODESML</v>
          </cell>
          <cell r="M499">
            <v>36865</v>
          </cell>
          <cell r="N499" t="str">
            <v>CAGLEW</v>
          </cell>
          <cell r="O499">
            <v>43679</v>
          </cell>
          <cell r="P499" t="str">
            <v/>
          </cell>
        </row>
        <row r="500">
          <cell r="A500" t="str">
            <v>MEM-PRO-014-PKG-PAK-4907</v>
          </cell>
          <cell r="B500" t="str">
            <v>3</v>
          </cell>
          <cell r="C500" t="str">
            <v>1611</v>
          </cell>
          <cell r="D500" t="str">
            <v>1791</v>
          </cell>
          <cell r="E500" t="str">
            <v>3-MTH AP MSP NIRO BAG PRESENTER</v>
          </cell>
          <cell r="F500" t="str">
            <v>MSP-BAG PRESENTER</v>
          </cell>
          <cell r="G500" t="str">
            <v>PM25</v>
          </cell>
          <cell r="H500" t="str">
            <v>AP</v>
          </cell>
          <cell r="I500" t="str">
            <v>10065085</v>
          </cell>
          <cell r="J500" t="str">
            <v>7007037</v>
          </cell>
          <cell r="K500" t="str">
            <v>245</v>
          </cell>
          <cell r="L500" t="str">
            <v>LODESML</v>
          </cell>
          <cell r="M500">
            <v>36865</v>
          </cell>
          <cell r="N500" t="str">
            <v>CHAUDHS</v>
          </cell>
          <cell r="O500">
            <v>43365</v>
          </cell>
          <cell r="P500" t="str">
            <v/>
          </cell>
        </row>
        <row r="501">
          <cell r="A501" t="str">
            <v>MEM-PRO-014-PKG-PAK-4907</v>
          </cell>
          <cell r="B501" t="str">
            <v>3</v>
          </cell>
          <cell r="C501" t="str">
            <v>1600</v>
          </cell>
          <cell r="D501" t="str">
            <v>1790</v>
          </cell>
          <cell r="E501" t="str">
            <v>MTHLY AP MSP NIRO AP BAG PRESENTER</v>
          </cell>
          <cell r="F501" t="str">
            <v>MSP-BAG PRESENTER</v>
          </cell>
          <cell r="G501" t="str">
            <v>PM25</v>
          </cell>
          <cell r="H501" t="str">
            <v>AP</v>
          </cell>
          <cell r="I501" t="str">
            <v>10065085</v>
          </cell>
          <cell r="J501" t="str">
            <v>7007854</v>
          </cell>
          <cell r="K501" t="str">
            <v>245</v>
          </cell>
          <cell r="L501" t="str">
            <v>LODESML</v>
          </cell>
          <cell r="M501">
            <v>36865</v>
          </cell>
          <cell r="N501" t="str">
            <v>CHAUDHS</v>
          </cell>
          <cell r="O501">
            <v>43365</v>
          </cell>
          <cell r="P501" t="str">
            <v/>
          </cell>
        </row>
        <row r="502">
          <cell r="A502" t="str">
            <v>MEM-PRO-014-PKG-PAK-4907</v>
          </cell>
          <cell r="B502" t="str">
            <v/>
          </cell>
          <cell r="C502" t="str">
            <v>1599</v>
          </cell>
          <cell r="D502" t="str">
            <v>1789</v>
          </cell>
          <cell r="E502" t="str">
            <v>WKLY AP MSP NIRO AP BAG PRESENTER</v>
          </cell>
          <cell r="F502" t="str">
            <v>MSP-BAG PRESENTER</v>
          </cell>
          <cell r="G502" t="str">
            <v>PM20</v>
          </cell>
          <cell r="H502" t="str">
            <v>AP</v>
          </cell>
          <cell r="I502" t="str">
            <v>10065085</v>
          </cell>
          <cell r="J502" t="str">
            <v>7029524</v>
          </cell>
          <cell r="K502" t="str">
            <v>001</v>
          </cell>
          <cell r="L502" t="str">
            <v>LODESML</v>
          </cell>
          <cell r="M502">
            <v>36865</v>
          </cell>
          <cell r="N502" t="str">
            <v>CHAUDHS</v>
          </cell>
          <cell r="O502">
            <v>43365</v>
          </cell>
          <cell r="P502" t="str">
            <v/>
          </cell>
        </row>
        <row r="503">
          <cell r="A503" t="str">
            <v>MEM-PRO-014-PKG-PAK-4907</v>
          </cell>
          <cell r="B503" t="str">
            <v>3</v>
          </cell>
          <cell r="C503" t="str">
            <v>1612</v>
          </cell>
          <cell r="D503" t="str">
            <v>1792</v>
          </cell>
          <cell r="E503" t="str">
            <v>12-MTH AP MSP NIRO BAG PRESENTER</v>
          </cell>
          <cell r="F503" t="str">
            <v>MSP-BAG PRESENTER</v>
          </cell>
          <cell r="G503" t="str">
            <v>PM20</v>
          </cell>
          <cell r="H503" t="str">
            <v>AP</v>
          </cell>
          <cell r="I503" t="str">
            <v>10065085</v>
          </cell>
          <cell r="J503" t="str">
            <v>7169744</v>
          </cell>
          <cell r="K503" t="str">
            <v>001</v>
          </cell>
          <cell r="L503" t="str">
            <v>LODESML</v>
          </cell>
          <cell r="M503">
            <v>36865</v>
          </cell>
          <cell r="N503" t="str">
            <v>CAGLEW</v>
          </cell>
          <cell r="O503">
            <v>43665</v>
          </cell>
          <cell r="P503" t="str">
            <v/>
          </cell>
        </row>
        <row r="504">
          <cell r="A504" t="str">
            <v>MEM-PRO-015-PKG-BLD-3710</v>
          </cell>
          <cell r="B504" t="str">
            <v>5</v>
          </cell>
          <cell r="C504" t="str">
            <v>1616</v>
          </cell>
          <cell r="D504" t="str">
            <v>1796</v>
          </cell>
          <cell r="E504" t="str">
            <v>6-MTH MECH MS2P RIBBON BLENDER</v>
          </cell>
          <cell r="F504" t="str">
            <v>MS2P-BLENDER - RIBBON</v>
          </cell>
          <cell r="G504" t="str">
            <v>PM20</v>
          </cell>
          <cell r="H504" t="str">
            <v>MECH</v>
          </cell>
          <cell r="I504" t="str">
            <v>10025564</v>
          </cell>
          <cell r="J504" t="str">
            <v>7163165</v>
          </cell>
          <cell r="K504" t="str">
            <v>252</v>
          </cell>
          <cell r="L504" t="str">
            <v>LODESML</v>
          </cell>
          <cell r="M504">
            <v>36865</v>
          </cell>
          <cell r="N504" t="str">
            <v>CAGLEW</v>
          </cell>
          <cell r="O504">
            <v>43663</v>
          </cell>
          <cell r="P504" t="str">
            <v/>
          </cell>
        </row>
        <row r="505">
          <cell r="A505" t="str">
            <v>MEM-PRO-010-UTL-CWS-8510</v>
          </cell>
          <cell r="B505" t="str">
            <v>3</v>
          </cell>
          <cell r="C505" t="str">
            <v>1636</v>
          </cell>
          <cell r="D505" t="str">
            <v>1826</v>
          </cell>
          <cell r="E505" t="str">
            <v>12-MTH FAC MSS PROCESS COOLING TWR W</v>
          </cell>
          <cell r="F505" t="str">
            <v>MSS-WEST PROCESS COOLING TOWER</v>
          </cell>
          <cell r="G505" t="str">
            <v>PM25</v>
          </cell>
          <cell r="H505" t="str">
            <v>MECH</v>
          </cell>
          <cell r="I505" t="str">
            <v/>
          </cell>
          <cell r="J505" t="str">
            <v>7186286</v>
          </cell>
          <cell r="K505" t="str">
            <v>303</v>
          </cell>
          <cell r="L505" t="str">
            <v>LODESML</v>
          </cell>
          <cell r="M505">
            <v>36871</v>
          </cell>
          <cell r="N505" t="str">
            <v>CHAUDHS</v>
          </cell>
          <cell r="O505">
            <v>43368</v>
          </cell>
          <cell r="P505" t="str">
            <v/>
          </cell>
        </row>
        <row r="506">
          <cell r="A506" t="str">
            <v>MEM-PRO-010-UTL-CWS-8520</v>
          </cell>
          <cell r="B506" t="str">
            <v>5</v>
          </cell>
          <cell r="C506" t="str">
            <v>1635</v>
          </cell>
          <cell r="D506" t="str">
            <v>1825</v>
          </cell>
          <cell r="E506" t="str">
            <v>12-MTH FAC MSS UTILITY COOLING TWR E</v>
          </cell>
          <cell r="F506" t="str">
            <v>MSS-EAST UTILITY COOLING TOWER</v>
          </cell>
          <cell r="G506" t="str">
            <v>PM25</v>
          </cell>
          <cell r="H506" t="str">
            <v>MECH</v>
          </cell>
          <cell r="I506" t="str">
            <v>10064805</v>
          </cell>
          <cell r="J506" t="str">
            <v>7163166</v>
          </cell>
          <cell r="K506" t="str">
            <v>303</v>
          </cell>
          <cell r="L506" t="str">
            <v>LODESML</v>
          </cell>
          <cell r="M506">
            <v>36871</v>
          </cell>
          <cell r="N506" t="str">
            <v>CHAUDHS</v>
          </cell>
          <cell r="O506">
            <v>43368</v>
          </cell>
          <cell r="P506" t="str">
            <v/>
          </cell>
        </row>
        <row r="507">
          <cell r="A507" t="str">
            <v>MEM-PRO-014-UTL-CWS-4101</v>
          </cell>
          <cell r="B507" t="str">
            <v>3</v>
          </cell>
          <cell r="C507" t="str">
            <v>1631</v>
          </cell>
          <cell r="D507" t="str">
            <v>1821</v>
          </cell>
          <cell r="E507" t="str">
            <v>12-MTH FAC MSP COOLING TOWER</v>
          </cell>
          <cell r="F507" t="str">
            <v>MSP-COOLING TOWER</v>
          </cell>
          <cell r="G507" t="str">
            <v>PM25</v>
          </cell>
          <cell r="H507" t="str">
            <v>MECH</v>
          </cell>
          <cell r="I507" t="str">
            <v/>
          </cell>
          <cell r="J507" t="str">
            <v>7186285</v>
          </cell>
          <cell r="K507" t="str">
            <v>303</v>
          </cell>
          <cell r="L507" t="str">
            <v>LODESML</v>
          </cell>
          <cell r="M507">
            <v>36871</v>
          </cell>
          <cell r="N507" t="str">
            <v>CAGLEW</v>
          </cell>
          <cell r="O507">
            <v>43665</v>
          </cell>
          <cell r="P507" t="str">
            <v/>
          </cell>
        </row>
        <row r="508">
          <cell r="A508" t="str">
            <v>MEM-PRO-015-UTL-CWS-4101</v>
          </cell>
          <cell r="B508" t="str">
            <v>5</v>
          </cell>
          <cell r="C508" t="str">
            <v>1632</v>
          </cell>
          <cell r="D508" t="str">
            <v>1822</v>
          </cell>
          <cell r="E508" t="str">
            <v>12-MTH FAC MS2P COOLING TOWER</v>
          </cell>
          <cell r="F508" t="str">
            <v>MS2P-COOLING TOWER</v>
          </cell>
          <cell r="G508" t="str">
            <v>PM25</v>
          </cell>
          <cell r="H508" t="str">
            <v>MECH</v>
          </cell>
          <cell r="I508" t="str">
            <v>10065926</v>
          </cell>
          <cell r="J508" t="str">
            <v>7163171</v>
          </cell>
          <cell r="K508" t="str">
            <v>303</v>
          </cell>
          <cell r="L508" t="str">
            <v>LODESML</v>
          </cell>
          <cell r="M508">
            <v>36871</v>
          </cell>
          <cell r="N508" t="str">
            <v>CAGLEW</v>
          </cell>
          <cell r="O508">
            <v>43514</v>
          </cell>
          <cell r="P508" t="str">
            <v/>
          </cell>
        </row>
        <row r="509">
          <cell r="A509" t="str">
            <v>MEM-PRO-010-OPA-AEQ-1163</v>
          </cell>
          <cell r="B509" t="str">
            <v>3</v>
          </cell>
          <cell r="C509" t="str">
            <v>1643</v>
          </cell>
          <cell r="D509" t="str">
            <v>1843</v>
          </cell>
          <cell r="E509" t="str">
            <v>MTHLY AP MP1 AUTOPACK CABINETS</v>
          </cell>
          <cell r="F509" t="str">
            <v>MP1A-GUSSET REFORMER</v>
          </cell>
          <cell r="G509" t="str">
            <v>PM20</v>
          </cell>
          <cell r="H509" t="str">
            <v>AP</v>
          </cell>
          <cell r="I509" t="str">
            <v/>
          </cell>
          <cell r="J509" t="str">
            <v>7187518</v>
          </cell>
          <cell r="K509" t="str">
            <v>303</v>
          </cell>
          <cell r="L509" t="str">
            <v>LODESML</v>
          </cell>
          <cell r="M509">
            <v>36872</v>
          </cell>
          <cell r="N509" t="str">
            <v>PIGNOCJ</v>
          </cell>
          <cell r="O509">
            <v>43927</v>
          </cell>
          <cell r="P509" t="str">
            <v/>
          </cell>
        </row>
        <row r="510">
          <cell r="A510" t="str">
            <v>MEM-PRO-014-BLD-PPA</v>
          </cell>
          <cell r="B510" t="str">
            <v>3</v>
          </cell>
          <cell r="C510" t="str">
            <v>1642</v>
          </cell>
          <cell r="D510" t="str">
            <v>1842</v>
          </cell>
          <cell r="E510" t="str">
            <v>MTHLY I/E MSP QUARTZ EMERGENCY LIGHTS</v>
          </cell>
          <cell r="F510" t="str">
            <v>PLANT PROCESSING AREAS</v>
          </cell>
          <cell r="G510" t="str">
            <v>PM20</v>
          </cell>
          <cell r="H510" t="str">
            <v>I/E</v>
          </cell>
          <cell r="I510" t="str">
            <v/>
          </cell>
          <cell r="J510" t="str">
            <v>7187540</v>
          </cell>
          <cell r="K510" t="str">
            <v>001</v>
          </cell>
          <cell r="L510" t="str">
            <v>LODESML</v>
          </cell>
          <cell r="M510">
            <v>36872</v>
          </cell>
          <cell r="N510" t="str">
            <v>PIGNOCJ</v>
          </cell>
          <cell r="O510">
            <v>43889</v>
          </cell>
          <cell r="P510" t="str">
            <v>X</v>
          </cell>
        </row>
        <row r="511">
          <cell r="A511" t="str">
            <v>MEM-PRO-021-BLD-OFF</v>
          </cell>
          <cell r="B511" t="str">
            <v>3</v>
          </cell>
          <cell r="C511" t="str">
            <v>1647</v>
          </cell>
          <cell r="D511" t="str">
            <v>1847</v>
          </cell>
          <cell r="E511" t="str">
            <v>12-MTH MECH MSS A-FRAME STEPLADDERS</v>
          </cell>
          <cell r="F511" t="str">
            <v>ADMIN OFFICES / CONTROL ROOMS</v>
          </cell>
          <cell r="G511" t="str">
            <v>PM20</v>
          </cell>
          <cell r="H511" t="str">
            <v>MECH</v>
          </cell>
          <cell r="I511" t="str">
            <v/>
          </cell>
          <cell r="J511" t="str">
            <v>7142402</v>
          </cell>
          <cell r="K511" t="str">
            <v>001</v>
          </cell>
          <cell r="L511" t="str">
            <v>LODESML</v>
          </cell>
          <cell r="M511">
            <v>36872</v>
          </cell>
          <cell r="N511" t="str">
            <v>CAGLEW</v>
          </cell>
          <cell r="O511">
            <v>43665</v>
          </cell>
          <cell r="P511" t="str">
            <v/>
          </cell>
        </row>
        <row r="512">
          <cell r="A512" t="str">
            <v>MEM-PRO-022-UTL-IAS</v>
          </cell>
          <cell r="B512" t="str">
            <v>3</v>
          </cell>
          <cell r="C512" t="str">
            <v>1637</v>
          </cell>
          <cell r="D512" t="str">
            <v>1827</v>
          </cell>
          <cell r="E512" t="str">
            <v>12-MTH MECH RAILCAR VIBRATOR - DOWN</v>
          </cell>
          <cell r="F512" t="str">
            <v>INSTRUMENT / COMPRESSED AIR SYSTEM</v>
          </cell>
          <cell r="G512" t="str">
            <v>PM20</v>
          </cell>
          <cell r="H512" t="str">
            <v>MECH</v>
          </cell>
          <cell r="I512" t="str">
            <v/>
          </cell>
          <cell r="J512" t="str">
            <v>7129260</v>
          </cell>
          <cell r="K512" t="str">
            <v>001</v>
          </cell>
          <cell r="L512" t="str">
            <v>LODESML</v>
          </cell>
          <cell r="M512">
            <v>36872</v>
          </cell>
          <cell r="N512" t="str">
            <v>CHAUDHS</v>
          </cell>
          <cell r="O512">
            <v>43368</v>
          </cell>
          <cell r="P512" t="str">
            <v/>
          </cell>
        </row>
        <row r="513">
          <cell r="A513" t="str">
            <v>MEM-PRO-022-UTL-IAS</v>
          </cell>
          <cell r="B513" t="str">
            <v>3</v>
          </cell>
          <cell r="C513" t="str">
            <v>1638</v>
          </cell>
          <cell r="D513" t="str">
            <v>1828</v>
          </cell>
          <cell r="E513" t="str">
            <v>MTHLY MECH MSS RAILCAR VIBRATOR - DOW</v>
          </cell>
          <cell r="F513" t="str">
            <v>INSTRUMENT / COMPRESSED AIR SYSTEM</v>
          </cell>
          <cell r="G513" t="str">
            <v>PM20</v>
          </cell>
          <cell r="H513" t="str">
            <v>MECH</v>
          </cell>
          <cell r="I513" t="str">
            <v/>
          </cell>
          <cell r="J513" t="str">
            <v>7186740</v>
          </cell>
          <cell r="K513" t="str">
            <v>001</v>
          </cell>
          <cell r="L513" t="str">
            <v>LODESML</v>
          </cell>
          <cell r="M513">
            <v>36872</v>
          </cell>
          <cell r="N513" t="str">
            <v>PIGNOCJ</v>
          </cell>
          <cell r="O513">
            <v>43686</v>
          </cell>
          <cell r="P513" t="str">
            <v/>
          </cell>
        </row>
        <row r="514">
          <cell r="A514" t="str">
            <v>MEM-PRO-010-SLM-AEQ-5699</v>
          </cell>
          <cell r="B514" t="str">
            <v>3</v>
          </cell>
          <cell r="C514" t="str">
            <v>1670</v>
          </cell>
          <cell r="D514" t="str">
            <v>1860</v>
          </cell>
          <cell r="E514" t="str">
            <v>12-MTH MECH MS2P SLAM COOLING TWR</v>
          </cell>
          <cell r="F514" t="str">
            <v>MS2P-SLAM COOLING TOWER</v>
          </cell>
          <cell r="G514" t="str">
            <v>PM20</v>
          </cell>
          <cell r="H514" t="str">
            <v>MECH</v>
          </cell>
          <cell r="I514" t="str">
            <v>10065927</v>
          </cell>
          <cell r="J514" t="str">
            <v>5789842</v>
          </cell>
          <cell r="K514" t="str">
            <v>212</v>
          </cell>
          <cell r="L514" t="str">
            <v>LODESML</v>
          </cell>
          <cell r="M514">
            <v>36886</v>
          </cell>
          <cell r="N514" t="str">
            <v>CHAUDHS</v>
          </cell>
          <cell r="O514">
            <v>43365</v>
          </cell>
          <cell r="P514" t="str">
            <v/>
          </cell>
        </row>
        <row r="515">
          <cell r="A515" t="str">
            <v>MEM-PRO-010-UTL-CWS-8510</v>
          </cell>
          <cell r="B515" t="str">
            <v>3</v>
          </cell>
          <cell r="C515" t="str">
            <v>1667</v>
          </cell>
          <cell r="D515" t="str">
            <v>1857</v>
          </cell>
          <cell r="E515" t="str">
            <v>12-MTH MECH MSS PROCESS COOLING TWR</v>
          </cell>
          <cell r="F515" t="str">
            <v>MSS-WEST PROCESS COOLING TOWER</v>
          </cell>
          <cell r="G515" t="str">
            <v>PM20</v>
          </cell>
          <cell r="H515" t="str">
            <v>MECH</v>
          </cell>
          <cell r="I515" t="str">
            <v>10020087</v>
          </cell>
          <cell r="J515" t="str">
            <v>5692024</v>
          </cell>
          <cell r="K515" t="str">
            <v>001</v>
          </cell>
          <cell r="L515" t="str">
            <v>LODESML</v>
          </cell>
          <cell r="M515">
            <v>36886</v>
          </cell>
          <cell r="N515" t="str">
            <v>CHAUDHS</v>
          </cell>
          <cell r="O515">
            <v>43365</v>
          </cell>
          <cell r="P515" t="str">
            <v/>
          </cell>
        </row>
        <row r="516">
          <cell r="A516" t="str">
            <v>MEM-PRO-010-UTL-CWS-8510</v>
          </cell>
          <cell r="B516" t="str">
            <v>5</v>
          </cell>
          <cell r="C516" t="str">
            <v>1661</v>
          </cell>
          <cell r="D516" t="str">
            <v>1851</v>
          </cell>
          <cell r="E516" t="str">
            <v>12-MTH MECH PM MSS PROCESS COOLING TWR</v>
          </cell>
          <cell r="F516" t="str">
            <v>MSS-WEST PROCESS COOLING TOWER</v>
          </cell>
          <cell r="G516" t="str">
            <v>PM20</v>
          </cell>
          <cell r="H516" t="str">
            <v>MECH</v>
          </cell>
          <cell r="I516" t="str">
            <v>10077032</v>
          </cell>
          <cell r="J516" t="str">
            <v>7163214</v>
          </cell>
          <cell r="K516" t="str">
            <v>241</v>
          </cell>
          <cell r="L516" t="str">
            <v>LODESML</v>
          </cell>
          <cell r="M516">
            <v>36886</v>
          </cell>
          <cell r="N516" t="str">
            <v>CAGLEW</v>
          </cell>
          <cell r="O516">
            <v>43504</v>
          </cell>
          <cell r="P516" t="str">
            <v/>
          </cell>
        </row>
        <row r="517">
          <cell r="A517" t="str">
            <v>MEM-PRO-010-UTL-CWS-8520</v>
          </cell>
          <cell r="B517" t="str">
            <v>5</v>
          </cell>
          <cell r="C517" t="str">
            <v>1666</v>
          </cell>
          <cell r="D517" t="str">
            <v>1856</v>
          </cell>
          <cell r="E517" t="str">
            <v>12-MTH MECH MSS UTILITY COOLING TWR</v>
          </cell>
          <cell r="F517" t="str">
            <v>MSS-EAST UTILITY COOLING TOWER</v>
          </cell>
          <cell r="G517" t="str">
            <v>PM20</v>
          </cell>
          <cell r="H517" t="str">
            <v>I/E</v>
          </cell>
          <cell r="I517" t="str">
            <v>10064805</v>
          </cell>
          <cell r="J517" t="str">
            <v>7163222</v>
          </cell>
          <cell r="K517" t="str">
            <v>212</v>
          </cell>
          <cell r="L517" t="str">
            <v>LODESML</v>
          </cell>
          <cell r="M517">
            <v>36886</v>
          </cell>
          <cell r="N517" t="str">
            <v>CAGLEW</v>
          </cell>
          <cell r="O517">
            <v>43504</v>
          </cell>
          <cell r="P517" t="str">
            <v/>
          </cell>
        </row>
        <row r="518">
          <cell r="A518" t="str">
            <v>MEM-PRO-010-UTL-CWS-8520</v>
          </cell>
          <cell r="B518" t="str">
            <v>5</v>
          </cell>
          <cell r="C518" t="str">
            <v>1650</v>
          </cell>
          <cell r="D518" t="str">
            <v>1850</v>
          </cell>
          <cell r="E518" t="str">
            <v>12-MTH MECH PM MSS UTILITY COOLING TWR</v>
          </cell>
          <cell r="F518" t="str">
            <v>MSS-EAST UTILITY COOLING TOWER</v>
          </cell>
          <cell r="G518" t="str">
            <v>PM20</v>
          </cell>
          <cell r="H518" t="str">
            <v>MECH</v>
          </cell>
          <cell r="I518" t="str">
            <v>10064805</v>
          </cell>
          <cell r="J518" t="str">
            <v>7163167</v>
          </cell>
          <cell r="K518" t="str">
            <v>241</v>
          </cell>
          <cell r="L518" t="str">
            <v>LODESML</v>
          </cell>
          <cell r="M518">
            <v>36886</v>
          </cell>
          <cell r="N518" t="str">
            <v>CAGLEW</v>
          </cell>
          <cell r="O518">
            <v>43510</v>
          </cell>
          <cell r="P518" t="str">
            <v/>
          </cell>
        </row>
        <row r="519">
          <cell r="A519" t="str">
            <v>MEM-PRO-010-UTL-IAS-0820</v>
          </cell>
          <cell r="B519" t="str">
            <v/>
          </cell>
          <cell r="C519" t="str">
            <v>1693</v>
          </cell>
          <cell r="D519" t="str">
            <v>1883</v>
          </cell>
          <cell r="E519" t="str">
            <v>12-MTH PM/PDM MSS #3 100HP AIR COMP</v>
          </cell>
          <cell r="F519" t="str">
            <v>MSS-N PLANT #3 AIR COMPRESSOR 100 HP</v>
          </cell>
          <cell r="G519" t="str">
            <v>PM20</v>
          </cell>
          <cell r="H519" t="str">
            <v>MECH</v>
          </cell>
          <cell r="I519" t="str">
            <v/>
          </cell>
          <cell r="J519" t="str">
            <v>5422334</v>
          </cell>
          <cell r="K519" t="str">
            <v>001</v>
          </cell>
          <cell r="L519" t="str">
            <v>LODESML</v>
          </cell>
          <cell r="M519">
            <v>36886</v>
          </cell>
          <cell r="N519" t="str">
            <v>CHAUDHS</v>
          </cell>
          <cell r="O519">
            <v>43365</v>
          </cell>
          <cell r="P519" t="str">
            <v/>
          </cell>
        </row>
        <row r="520">
          <cell r="A520" t="str">
            <v>MEM-PRO-010-UTL-IAS-0820</v>
          </cell>
          <cell r="B520" t="str">
            <v/>
          </cell>
          <cell r="C520" t="str">
            <v>1679</v>
          </cell>
          <cell r="D520" t="str">
            <v>1869</v>
          </cell>
          <cell r="E520" t="str">
            <v>55-DAY PM/PDM MSS #3 100HP AIR COMP</v>
          </cell>
          <cell r="F520" t="str">
            <v>MSS-N PLANT #3 AIR COMPRESSOR 100 HP</v>
          </cell>
          <cell r="G520" t="str">
            <v>PM20</v>
          </cell>
          <cell r="H520" t="str">
            <v>MECH</v>
          </cell>
          <cell r="I520" t="str">
            <v/>
          </cell>
          <cell r="J520" t="str">
            <v>5422713</v>
          </cell>
          <cell r="K520" t="str">
            <v>001</v>
          </cell>
          <cell r="L520" t="str">
            <v>LODESML</v>
          </cell>
          <cell r="M520">
            <v>36886</v>
          </cell>
          <cell r="N520" t="str">
            <v>CHAUDHS</v>
          </cell>
          <cell r="O520">
            <v>43365</v>
          </cell>
          <cell r="P520" t="str">
            <v/>
          </cell>
        </row>
        <row r="521">
          <cell r="A521" t="str">
            <v>MEM-PRO-010-UTL-IAS-0890</v>
          </cell>
          <cell r="B521" t="str">
            <v/>
          </cell>
          <cell r="C521" t="str">
            <v>1682</v>
          </cell>
          <cell r="D521" t="str">
            <v>1872</v>
          </cell>
          <cell r="E521" t="str">
            <v>55-DAY PM/PDM MSS #4 150HP AIR COMP</v>
          </cell>
          <cell r="F521" t="str">
            <v>MSS-N PLANT #4 AIR COMPRESSOR 200 HP</v>
          </cell>
          <cell r="G521" t="str">
            <v>PM20</v>
          </cell>
          <cell r="H521" t="str">
            <v>MECH</v>
          </cell>
          <cell r="I521" t="str">
            <v/>
          </cell>
          <cell r="J521" t="str">
            <v>5422714</v>
          </cell>
          <cell r="K521" t="str">
            <v>001</v>
          </cell>
          <cell r="L521" t="str">
            <v>LODESML</v>
          </cell>
          <cell r="M521">
            <v>36886</v>
          </cell>
          <cell r="N521" t="str">
            <v>CHAUDHS</v>
          </cell>
          <cell r="O521">
            <v>43365</v>
          </cell>
          <cell r="P521" t="str">
            <v/>
          </cell>
        </row>
        <row r="522">
          <cell r="A522" t="str">
            <v>MEM-PRO-010-UTL-IAS-0890</v>
          </cell>
          <cell r="B522" t="str">
            <v/>
          </cell>
          <cell r="C522" t="str">
            <v>1696</v>
          </cell>
          <cell r="D522" t="str">
            <v>1886</v>
          </cell>
          <cell r="E522" t="str">
            <v>12-MTH PM/PDM MSS #4 150HP AIR COMP</v>
          </cell>
          <cell r="F522" t="str">
            <v>MSS-N PLANT #4 AIR COMPRESSOR 200 HP</v>
          </cell>
          <cell r="G522" t="str">
            <v>PM20</v>
          </cell>
          <cell r="H522" t="str">
            <v>MECH</v>
          </cell>
          <cell r="I522" t="str">
            <v/>
          </cell>
          <cell r="J522" t="str">
            <v>5397201</v>
          </cell>
          <cell r="K522" t="str">
            <v>001</v>
          </cell>
          <cell r="L522" t="str">
            <v>LODESML</v>
          </cell>
          <cell r="M522">
            <v>36886</v>
          </cell>
          <cell r="N522" t="str">
            <v>CHAUDHS</v>
          </cell>
          <cell r="O522">
            <v>43365</v>
          </cell>
          <cell r="P522" t="str">
            <v/>
          </cell>
        </row>
        <row r="523">
          <cell r="A523" t="str">
            <v>MEM-PRO-010-UTL-IAS-0891</v>
          </cell>
          <cell r="B523" t="str">
            <v/>
          </cell>
          <cell r="C523" t="str">
            <v>1697</v>
          </cell>
          <cell r="D523" t="str">
            <v>1887</v>
          </cell>
          <cell r="E523" t="str">
            <v>12-MTH PM/PDM MSS #5 150HP AIR COMP</v>
          </cell>
          <cell r="F523" t="str">
            <v>MSS-N PLANT #5 AIR COMPRESSOR 150 HP</v>
          </cell>
          <cell r="G523" t="str">
            <v>PM20</v>
          </cell>
          <cell r="H523" t="str">
            <v>MECH</v>
          </cell>
          <cell r="I523" t="str">
            <v/>
          </cell>
          <cell r="J523" t="str">
            <v>5366657</v>
          </cell>
          <cell r="K523" t="str">
            <v>001</v>
          </cell>
          <cell r="L523" t="str">
            <v>LODESML</v>
          </cell>
          <cell r="M523">
            <v>36886</v>
          </cell>
          <cell r="N523" t="str">
            <v>CHAUDHS</v>
          </cell>
          <cell r="O523">
            <v>43365</v>
          </cell>
          <cell r="P523" t="str">
            <v/>
          </cell>
        </row>
        <row r="524">
          <cell r="A524" t="str">
            <v>MEM-PRO-010-UTL-IAS-0891</v>
          </cell>
          <cell r="B524" t="str">
            <v/>
          </cell>
          <cell r="C524" t="str">
            <v>1683</v>
          </cell>
          <cell r="D524" t="str">
            <v>1873</v>
          </cell>
          <cell r="E524" t="str">
            <v>55-DAY PM/PDM MSS #5 150HP AIR COMP</v>
          </cell>
          <cell r="F524" t="str">
            <v>MSS-N PLANT #5 AIR COMPRESSOR 150 HP</v>
          </cell>
          <cell r="G524" t="str">
            <v>PM20</v>
          </cell>
          <cell r="H524" t="str">
            <v>MECH</v>
          </cell>
          <cell r="I524" t="str">
            <v/>
          </cell>
          <cell r="J524" t="str">
            <v>5426405</v>
          </cell>
          <cell r="K524" t="str">
            <v>001</v>
          </cell>
          <cell r="L524" t="str">
            <v>LODESML</v>
          </cell>
          <cell r="M524">
            <v>36886</v>
          </cell>
          <cell r="N524" t="str">
            <v>CHAUDHS</v>
          </cell>
          <cell r="O524">
            <v>43365</v>
          </cell>
          <cell r="P524" t="str">
            <v/>
          </cell>
        </row>
        <row r="525">
          <cell r="A525" t="str">
            <v>MEM-PRO-010-UTL-IAS-0892</v>
          </cell>
          <cell r="B525" t="str">
            <v/>
          </cell>
          <cell r="C525" t="str">
            <v>1684</v>
          </cell>
          <cell r="D525" t="str">
            <v>1874</v>
          </cell>
          <cell r="E525" t="str">
            <v>1500-HR PM/PDM MSS PORT AIR COMP</v>
          </cell>
          <cell r="F525" t="str">
            <v>MSS-N PLANT PORTABLE AIR COMP 100 HP</v>
          </cell>
          <cell r="G525" t="str">
            <v>PM20</v>
          </cell>
          <cell r="H525" t="str">
            <v>MECH</v>
          </cell>
          <cell r="I525" t="str">
            <v/>
          </cell>
          <cell r="J525" t="str">
            <v>5413453</v>
          </cell>
          <cell r="K525" t="str">
            <v>001</v>
          </cell>
          <cell r="L525" t="str">
            <v>LODESML</v>
          </cell>
          <cell r="M525">
            <v>36886</v>
          </cell>
          <cell r="N525" t="str">
            <v>CHAUDHS</v>
          </cell>
          <cell r="O525">
            <v>43365</v>
          </cell>
          <cell r="P525" t="str">
            <v/>
          </cell>
        </row>
        <row r="526">
          <cell r="A526" t="str">
            <v>MEM-PRO-010-UTL-IAS-2100</v>
          </cell>
          <cell r="B526" t="str">
            <v/>
          </cell>
          <cell r="C526" t="str">
            <v>1694</v>
          </cell>
          <cell r="D526" t="str">
            <v>1884</v>
          </cell>
          <cell r="E526" t="str">
            <v>12-MTH PM/PDM MSS #2 125HP AIR COMP</v>
          </cell>
          <cell r="F526" t="str">
            <v>MSS-N PLANT #2 AIR COMPRESSOR 125 HP</v>
          </cell>
          <cell r="G526" t="str">
            <v>PM20</v>
          </cell>
          <cell r="H526" t="str">
            <v>MECH</v>
          </cell>
          <cell r="I526" t="str">
            <v/>
          </cell>
          <cell r="J526" t="str">
            <v>5364189</v>
          </cell>
          <cell r="K526" t="str">
            <v>001</v>
          </cell>
          <cell r="L526" t="str">
            <v>LODESML</v>
          </cell>
          <cell r="M526">
            <v>36886</v>
          </cell>
          <cell r="N526" t="str">
            <v>CHAUDHS</v>
          </cell>
          <cell r="O526">
            <v>43365</v>
          </cell>
          <cell r="P526" t="str">
            <v/>
          </cell>
        </row>
        <row r="527">
          <cell r="A527" t="str">
            <v>MEM-PRO-010-UTL-IAS-2100</v>
          </cell>
          <cell r="B527" t="str">
            <v/>
          </cell>
          <cell r="C527" t="str">
            <v>1680</v>
          </cell>
          <cell r="D527" t="str">
            <v>1870</v>
          </cell>
          <cell r="E527" t="str">
            <v>55-DAY PM/PDM MSS #2 125HP AIR COMP</v>
          </cell>
          <cell r="F527" t="str">
            <v>MSS-N PLANT #2 AIR COMPRESSOR 125 HP</v>
          </cell>
          <cell r="G527" t="str">
            <v>PM20</v>
          </cell>
          <cell r="H527" t="str">
            <v>MECH</v>
          </cell>
          <cell r="I527" t="str">
            <v/>
          </cell>
          <cell r="J527" t="str">
            <v>5424072</v>
          </cell>
          <cell r="K527" t="str">
            <v>001</v>
          </cell>
          <cell r="L527" t="str">
            <v>LODESML</v>
          </cell>
          <cell r="M527">
            <v>36886</v>
          </cell>
          <cell r="N527" t="str">
            <v>CHAUDHS</v>
          </cell>
          <cell r="O527">
            <v>43365</v>
          </cell>
          <cell r="P527" t="str">
            <v/>
          </cell>
        </row>
        <row r="528">
          <cell r="A528" t="str">
            <v>MEM-PRO-010-UTL-IAS-2105</v>
          </cell>
          <cell r="B528" t="str">
            <v/>
          </cell>
          <cell r="C528" t="str">
            <v>1681</v>
          </cell>
          <cell r="D528" t="str">
            <v>1871</v>
          </cell>
          <cell r="E528" t="str">
            <v>55-DAY PM/PDM MSS #1 100HP AIR COMP</v>
          </cell>
          <cell r="F528" t="str">
            <v>MSS-N PLANT #1 AIR COMPRESSOR 100 HP</v>
          </cell>
          <cell r="G528" t="str">
            <v>PM20</v>
          </cell>
          <cell r="H528" t="str">
            <v>MECH</v>
          </cell>
          <cell r="I528" t="str">
            <v/>
          </cell>
          <cell r="J528" t="str">
            <v>5424073</v>
          </cell>
          <cell r="K528" t="str">
            <v>001</v>
          </cell>
          <cell r="L528" t="str">
            <v>LODESML</v>
          </cell>
          <cell r="M528">
            <v>36886</v>
          </cell>
          <cell r="N528" t="str">
            <v>CHAUDHS</v>
          </cell>
          <cell r="O528">
            <v>43365</v>
          </cell>
          <cell r="P528" t="str">
            <v/>
          </cell>
        </row>
        <row r="529">
          <cell r="A529" t="str">
            <v>MEM-PRO-010-UTL-IAS-2105</v>
          </cell>
          <cell r="B529" t="str">
            <v/>
          </cell>
          <cell r="C529" t="str">
            <v>1695</v>
          </cell>
          <cell r="D529" t="str">
            <v>1885</v>
          </cell>
          <cell r="E529" t="str">
            <v>12-MTH PM/PDM MSS #1 100HP AIR COMP</v>
          </cell>
          <cell r="F529" t="str">
            <v>MSS-N PLANT #1 AIR COMPRESSOR 100 HP</v>
          </cell>
          <cell r="G529" t="str">
            <v>PM20</v>
          </cell>
          <cell r="H529" t="str">
            <v>MECH</v>
          </cell>
          <cell r="I529" t="str">
            <v/>
          </cell>
          <cell r="J529" t="str">
            <v>5420593</v>
          </cell>
          <cell r="K529" t="str">
            <v>001</v>
          </cell>
          <cell r="L529" t="str">
            <v>LODESML</v>
          </cell>
          <cell r="M529">
            <v>36886</v>
          </cell>
          <cell r="N529" t="str">
            <v>CHAUDHS</v>
          </cell>
          <cell r="O529">
            <v>43365</v>
          </cell>
          <cell r="P529" t="str">
            <v/>
          </cell>
        </row>
        <row r="530">
          <cell r="A530" t="str">
            <v>MEM-PRO-010-UTL-IAS-4142</v>
          </cell>
          <cell r="B530" t="str">
            <v/>
          </cell>
          <cell r="C530" t="str">
            <v>1678</v>
          </cell>
          <cell r="D530" t="str">
            <v>1868</v>
          </cell>
          <cell r="E530" t="str">
            <v>55-DAY PM/PDM MSS 100HP 800T CTR AIR COM</v>
          </cell>
          <cell r="F530" t="str">
            <v>MSS-800T 100 HP CTR AIR COMPRESSOR</v>
          </cell>
          <cell r="G530" t="str">
            <v>PM20</v>
          </cell>
          <cell r="H530" t="str">
            <v>MECH</v>
          </cell>
          <cell r="I530" t="str">
            <v/>
          </cell>
          <cell r="J530" t="str">
            <v>5425361</v>
          </cell>
          <cell r="K530" t="str">
            <v>001</v>
          </cell>
          <cell r="L530" t="str">
            <v>LODESML</v>
          </cell>
          <cell r="M530">
            <v>36886</v>
          </cell>
          <cell r="N530" t="str">
            <v>CHAUDHS</v>
          </cell>
          <cell r="O530">
            <v>43365</v>
          </cell>
          <cell r="P530" t="str">
            <v/>
          </cell>
        </row>
        <row r="531">
          <cell r="A531" t="str">
            <v>MEM-PRO-014-UTL-CWS-4101</v>
          </cell>
          <cell r="B531" t="str">
            <v>3</v>
          </cell>
          <cell r="C531" t="str">
            <v>1668</v>
          </cell>
          <cell r="D531" t="str">
            <v>1858</v>
          </cell>
          <cell r="E531" t="str">
            <v>12-MTH MECH MSP COOLING TOWER</v>
          </cell>
          <cell r="F531" t="str">
            <v>MSP-COOLING TOWER</v>
          </cell>
          <cell r="G531" t="str">
            <v>PM20</v>
          </cell>
          <cell r="H531" t="str">
            <v>MECH</v>
          </cell>
          <cell r="I531" t="str">
            <v/>
          </cell>
          <cell r="J531" t="str">
            <v>7175415</v>
          </cell>
          <cell r="K531" t="str">
            <v>212</v>
          </cell>
          <cell r="L531" t="str">
            <v>LODESML</v>
          </cell>
          <cell r="M531">
            <v>36886</v>
          </cell>
          <cell r="N531" t="str">
            <v>CHAUDHS</v>
          </cell>
          <cell r="O531">
            <v>43368</v>
          </cell>
          <cell r="P531" t="str">
            <v/>
          </cell>
        </row>
        <row r="532">
          <cell r="A532" t="str">
            <v>MEM-PRO-014-UTL-CWS-4101</v>
          </cell>
          <cell r="B532" t="str">
            <v>3</v>
          </cell>
          <cell r="C532" t="str">
            <v>1662</v>
          </cell>
          <cell r="D532" t="str">
            <v>1852</v>
          </cell>
          <cell r="E532" t="str">
            <v>12-MTH MECH MSP COOLING TOWER</v>
          </cell>
          <cell r="F532" t="str">
            <v>MSP-COOLING TOWER</v>
          </cell>
          <cell r="G532" t="str">
            <v>PM20</v>
          </cell>
          <cell r="H532" t="str">
            <v>MECH</v>
          </cell>
          <cell r="I532" t="str">
            <v/>
          </cell>
          <cell r="J532" t="str">
            <v>7175414</v>
          </cell>
          <cell r="K532" t="str">
            <v>241</v>
          </cell>
          <cell r="L532" t="str">
            <v>LODESML</v>
          </cell>
          <cell r="M532">
            <v>36886</v>
          </cell>
          <cell r="N532" t="str">
            <v>CHAUDHS</v>
          </cell>
          <cell r="O532">
            <v>43368</v>
          </cell>
          <cell r="P532" t="str">
            <v/>
          </cell>
        </row>
        <row r="533">
          <cell r="A533" t="str">
            <v>MEM-PRO-014-UTL-CWS-4120</v>
          </cell>
          <cell r="B533" t="str">
            <v/>
          </cell>
          <cell r="C533" t="str">
            <v>1691</v>
          </cell>
          <cell r="D533" t="str">
            <v>1881</v>
          </cell>
          <cell r="E533" t="str">
            <v>12-MTH PM/PDM MS2P 800T N. AIR COMP</v>
          </cell>
          <cell r="F533" t="str">
            <v>MS2P-COOLING TOWER W MAIN WATER PUMP</v>
          </cell>
          <cell r="G533" t="str">
            <v>PM20</v>
          </cell>
          <cell r="H533" t="str">
            <v>MECH</v>
          </cell>
          <cell r="I533" t="str">
            <v/>
          </cell>
          <cell r="J533" t="str">
            <v>5358890</v>
          </cell>
          <cell r="K533" t="str">
            <v>001</v>
          </cell>
          <cell r="L533" t="str">
            <v>LODESML</v>
          </cell>
          <cell r="M533">
            <v>36886</v>
          </cell>
          <cell r="N533" t="str">
            <v>CHAUDHS</v>
          </cell>
          <cell r="O533">
            <v>43365</v>
          </cell>
          <cell r="P533" t="str">
            <v/>
          </cell>
        </row>
        <row r="534">
          <cell r="A534" t="str">
            <v>MEM-PRO-014-UTL-CWS-4120</v>
          </cell>
          <cell r="B534" t="str">
            <v/>
          </cell>
          <cell r="C534" t="str">
            <v>1677</v>
          </cell>
          <cell r="D534" t="str">
            <v>1867</v>
          </cell>
          <cell r="E534" t="str">
            <v>55-DAY PM/PDM  MS2P 800T N. AIR COMP</v>
          </cell>
          <cell r="F534" t="str">
            <v>MS2P-COOLING TOWER W MAIN WATER PUMP</v>
          </cell>
          <cell r="G534" t="str">
            <v>PM20</v>
          </cell>
          <cell r="H534" t="str">
            <v>MECH</v>
          </cell>
          <cell r="I534" t="str">
            <v/>
          </cell>
          <cell r="J534" t="str">
            <v>5400877</v>
          </cell>
          <cell r="K534" t="str">
            <v>001</v>
          </cell>
          <cell r="L534" t="str">
            <v>LODESML</v>
          </cell>
          <cell r="M534">
            <v>36886</v>
          </cell>
          <cell r="N534" t="str">
            <v>CHAUDHS</v>
          </cell>
          <cell r="O534">
            <v>43365</v>
          </cell>
          <cell r="P534" t="str">
            <v/>
          </cell>
        </row>
        <row r="535">
          <cell r="A535" t="str">
            <v>MEM-PRO-014-UTL-IAS-4120</v>
          </cell>
          <cell r="B535" t="str">
            <v/>
          </cell>
          <cell r="C535" t="str">
            <v>1690</v>
          </cell>
          <cell r="D535" t="str">
            <v>1880</v>
          </cell>
          <cell r="E535" t="str">
            <v>12-MTH PM/PDM MSP 800T S. AIR COMP</v>
          </cell>
          <cell r="F535" t="str">
            <v>MSP-40 HP S 800T AIR COMPRESSOR</v>
          </cell>
          <cell r="G535" t="str">
            <v>PM20</v>
          </cell>
          <cell r="H535" t="str">
            <v>MECH</v>
          </cell>
          <cell r="I535" t="str">
            <v/>
          </cell>
          <cell r="J535" t="str">
            <v>5352725</v>
          </cell>
          <cell r="K535" t="str">
            <v>001</v>
          </cell>
          <cell r="L535" t="str">
            <v>LODESML</v>
          </cell>
          <cell r="M535">
            <v>36886</v>
          </cell>
          <cell r="N535" t="str">
            <v>CHAUDHS</v>
          </cell>
          <cell r="O535">
            <v>43365</v>
          </cell>
          <cell r="P535" t="str">
            <v/>
          </cell>
        </row>
        <row r="536">
          <cell r="A536" t="str">
            <v>MEM-PRO-014-UTL-IAS-4120</v>
          </cell>
          <cell r="B536" t="str">
            <v/>
          </cell>
          <cell r="C536" t="str">
            <v>1676</v>
          </cell>
          <cell r="D536" t="str">
            <v>1866</v>
          </cell>
          <cell r="E536" t="str">
            <v>55-DAY PM/PDM MSS 40HP 800T S. AIR COMP</v>
          </cell>
          <cell r="F536" t="str">
            <v>MSP-40 HP S 800T AIR COMPRESSOR</v>
          </cell>
          <cell r="G536" t="str">
            <v>PM20</v>
          </cell>
          <cell r="H536" t="str">
            <v>MECH</v>
          </cell>
          <cell r="I536" t="str">
            <v/>
          </cell>
          <cell r="J536" t="str">
            <v>5425608</v>
          </cell>
          <cell r="K536" t="str">
            <v>001</v>
          </cell>
          <cell r="L536" t="str">
            <v>LODESML</v>
          </cell>
          <cell r="M536">
            <v>36886</v>
          </cell>
          <cell r="N536" t="str">
            <v>CHAUDHS</v>
          </cell>
          <cell r="O536">
            <v>43365</v>
          </cell>
          <cell r="P536" t="str">
            <v/>
          </cell>
        </row>
        <row r="537">
          <cell r="A537" t="str">
            <v>MEM-PRO-014-UTL-IAS-4126</v>
          </cell>
          <cell r="B537" t="str">
            <v/>
          </cell>
          <cell r="C537" t="str">
            <v>1672</v>
          </cell>
          <cell r="D537" t="str">
            <v>1862</v>
          </cell>
          <cell r="E537" t="str">
            <v>55-DAY PM/PDM  MSP E.300 HP AIR COMP</v>
          </cell>
          <cell r="F537" t="str">
            <v>MSP-E.300 HP  AIR COMPRESSOR</v>
          </cell>
          <cell r="G537" t="str">
            <v>PM20</v>
          </cell>
          <cell r="H537" t="str">
            <v>MECH</v>
          </cell>
          <cell r="I537" t="str">
            <v/>
          </cell>
          <cell r="J537" t="str">
            <v>5412212</v>
          </cell>
          <cell r="K537" t="str">
            <v>001</v>
          </cell>
          <cell r="L537" t="str">
            <v>LODESML</v>
          </cell>
          <cell r="M537">
            <v>36886</v>
          </cell>
          <cell r="N537" t="str">
            <v>CHAUDHS</v>
          </cell>
          <cell r="O537">
            <v>43365</v>
          </cell>
          <cell r="P537" t="str">
            <v/>
          </cell>
        </row>
        <row r="538">
          <cell r="A538" t="str">
            <v>MEM-PRO-014-UTL-IAS-4126</v>
          </cell>
          <cell r="B538" t="str">
            <v/>
          </cell>
          <cell r="C538" t="str">
            <v>1686</v>
          </cell>
          <cell r="D538" t="str">
            <v>1876</v>
          </cell>
          <cell r="E538" t="str">
            <v>12-MTH PM/PDM MSP E.300 HP AIR COMP</v>
          </cell>
          <cell r="F538" t="str">
            <v>MSP-E.300 HP  AIR COMPRESSOR</v>
          </cell>
          <cell r="G538" t="str">
            <v>PM20</v>
          </cell>
          <cell r="H538" t="str">
            <v>MECH</v>
          </cell>
          <cell r="I538" t="str">
            <v/>
          </cell>
          <cell r="J538" t="str">
            <v>5403650</v>
          </cell>
          <cell r="K538" t="str">
            <v>001</v>
          </cell>
          <cell r="L538" t="str">
            <v>LODESML</v>
          </cell>
          <cell r="M538">
            <v>36886</v>
          </cell>
          <cell r="N538" t="str">
            <v>CHAUDHS</v>
          </cell>
          <cell r="O538">
            <v>43365</v>
          </cell>
          <cell r="P538" t="str">
            <v/>
          </cell>
        </row>
        <row r="539">
          <cell r="A539" t="str">
            <v>MEM-PRO-014-UTL-IAS-4127</v>
          </cell>
          <cell r="B539" t="str">
            <v/>
          </cell>
          <cell r="C539" t="str">
            <v>1687</v>
          </cell>
          <cell r="D539" t="str">
            <v>1877</v>
          </cell>
          <cell r="E539" t="str">
            <v>12-MTH PM/PDM MSP W.300 HP AIR COMP</v>
          </cell>
          <cell r="F539" t="str">
            <v>MSP-WEST AIR COMPRESSOR</v>
          </cell>
          <cell r="G539" t="str">
            <v>PM20</v>
          </cell>
          <cell r="H539" t="str">
            <v>MECH</v>
          </cell>
          <cell r="I539" t="str">
            <v/>
          </cell>
          <cell r="J539" t="str">
            <v>5403651</v>
          </cell>
          <cell r="K539" t="str">
            <v>001</v>
          </cell>
          <cell r="L539" t="str">
            <v>LODESML</v>
          </cell>
          <cell r="M539">
            <v>36886</v>
          </cell>
          <cell r="N539" t="str">
            <v>CHAUDHS</v>
          </cell>
          <cell r="O539">
            <v>43365</v>
          </cell>
          <cell r="P539" t="str">
            <v/>
          </cell>
        </row>
        <row r="540">
          <cell r="A540" t="str">
            <v>MEM-PRO-014-UTL-IAS-4127</v>
          </cell>
          <cell r="B540" t="str">
            <v/>
          </cell>
          <cell r="C540" t="str">
            <v>1673</v>
          </cell>
          <cell r="D540" t="str">
            <v>1863</v>
          </cell>
          <cell r="E540" t="str">
            <v>55-DAY PM/PDM  MSP W.300 HP AIR COMP</v>
          </cell>
          <cell r="F540" t="str">
            <v>MSP-WEST AIR COMPRESSOR</v>
          </cell>
          <cell r="G540" t="str">
            <v>PM20</v>
          </cell>
          <cell r="H540" t="str">
            <v>MECH</v>
          </cell>
          <cell r="I540" t="str">
            <v/>
          </cell>
          <cell r="J540" t="str">
            <v>5412780</v>
          </cell>
          <cell r="K540" t="str">
            <v>001</v>
          </cell>
          <cell r="L540" t="str">
            <v>LODESML</v>
          </cell>
          <cell r="M540">
            <v>36886</v>
          </cell>
          <cell r="N540" t="str">
            <v>CHAUDHS</v>
          </cell>
          <cell r="O540">
            <v>43365</v>
          </cell>
          <cell r="P540" t="str">
            <v/>
          </cell>
        </row>
        <row r="541">
          <cell r="A541" t="str">
            <v>MEM-PRO-015-UTL-CWS-4101</v>
          </cell>
          <cell r="B541" t="str">
            <v>5</v>
          </cell>
          <cell r="C541" t="str">
            <v>1669</v>
          </cell>
          <cell r="D541" t="str">
            <v>1859</v>
          </cell>
          <cell r="E541" t="str">
            <v>12-MTH ELECT MS2P COOLING TOWER</v>
          </cell>
          <cell r="F541" t="str">
            <v>MS2P-COOLING TOWER</v>
          </cell>
          <cell r="G541" t="str">
            <v>PM20</v>
          </cell>
          <cell r="H541" t="str">
            <v>I/E</v>
          </cell>
          <cell r="I541" t="str">
            <v>10065926</v>
          </cell>
          <cell r="J541" t="str">
            <v>7163169</v>
          </cell>
          <cell r="K541" t="str">
            <v>212</v>
          </cell>
          <cell r="L541" t="str">
            <v>LODESML</v>
          </cell>
          <cell r="M541">
            <v>36886</v>
          </cell>
          <cell r="N541" t="str">
            <v>CAGLEW</v>
          </cell>
          <cell r="O541">
            <v>43502</v>
          </cell>
          <cell r="P541" t="str">
            <v/>
          </cell>
        </row>
        <row r="542">
          <cell r="A542" t="str">
            <v>MEM-PRO-015-UTL-CWS-4101</v>
          </cell>
          <cell r="B542" t="str">
            <v>5</v>
          </cell>
          <cell r="C542" t="str">
            <v>1663</v>
          </cell>
          <cell r="D542" t="str">
            <v>1853</v>
          </cell>
          <cell r="E542" t="str">
            <v>12-MTH MECH MS2P COOLING TOWER</v>
          </cell>
          <cell r="F542" t="str">
            <v>MS2P-COOLING TOWER</v>
          </cell>
          <cell r="G542" t="str">
            <v>PM20</v>
          </cell>
          <cell r="H542" t="str">
            <v>MECH</v>
          </cell>
          <cell r="I542" t="str">
            <v>10065926</v>
          </cell>
          <cell r="J542" t="str">
            <v>7163168</v>
          </cell>
          <cell r="K542" t="str">
            <v>241</v>
          </cell>
          <cell r="L542" t="str">
            <v>LODESML</v>
          </cell>
          <cell r="M542">
            <v>36886</v>
          </cell>
          <cell r="N542" t="str">
            <v>CHAUDHS</v>
          </cell>
          <cell r="O542">
            <v>43368</v>
          </cell>
          <cell r="P542" t="str">
            <v/>
          </cell>
        </row>
        <row r="543">
          <cell r="A543" t="str">
            <v>MEM-PRO-015-UTL-IAS-4126</v>
          </cell>
          <cell r="B543" t="str">
            <v/>
          </cell>
          <cell r="C543" t="str">
            <v>1688</v>
          </cell>
          <cell r="D543" t="str">
            <v>1878</v>
          </cell>
          <cell r="E543" t="str">
            <v>12-MTH PM/PDM MS2P E.300 HP AIR COMP</v>
          </cell>
          <cell r="F543" t="str">
            <v>MS2P-E. 400 HP AIR COMPRESSOR</v>
          </cell>
          <cell r="G543" t="str">
            <v>PM20</v>
          </cell>
          <cell r="H543" t="str">
            <v>MECH</v>
          </cell>
          <cell r="I543" t="str">
            <v/>
          </cell>
          <cell r="J543" t="str">
            <v>5410034</v>
          </cell>
          <cell r="K543" t="str">
            <v>001</v>
          </cell>
          <cell r="L543" t="str">
            <v>LODESML</v>
          </cell>
          <cell r="M543">
            <v>36886</v>
          </cell>
          <cell r="N543" t="str">
            <v>CHAUDHS</v>
          </cell>
          <cell r="O543">
            <v>43365</v>
          </cell>
          <cell r="P543" t="str">
            <v/>
          </cell>
        </row>
        <row r="544">
          <cell r="A544" t="str">
            <v>MEM-PRO-015-UTL-IAS-4126</v>
          </cell>
          <cell r="B544" t="str">
            <v/>
          </cell>
          <cell r="C544" t="str">
            <v>1674</v>
          </cell>
          <cell r="D544" t="str">
            <v>1864</v>
          </cell>
          <cell r="E544" t="str">
            <v>55-DAY PM/PDM  MS2P E.400 HP AIR COMP</v>
          </cell>
          <cell r="F544" t="str">
            <v>MS2P-E. 400 HP AIR COMPRESSOR</v>
          </cell>
          <cell r="G544" t="str">
            <v>PM20</v>
          </cell>
          <cell r="H544" t="str">
            <v>MECH</v>
          </cell>
          <cell r="I544" t="str">
            <v/>
          </cell>
          <cell r="J544" t="str">
            <v>5400874</v>
          </cell>
          <cell r="K544" t="str">
            <v>001</v>
          </cell>
          <cell r="L544" t="str">
            <v>LODESML</v>
          </cell>
          <cell r="M544">
            <v>36886</v>
          </cell>
          <cell r="N544" t="str">
            <v>CHAUDHS</v>
          </cell>
          <cell r="O544">
            <v>43365</v>
          </cell>
          <cell r="P544" t="str">
            <v/>
          </cell>
        </row>
        <row r="545">
          <cell r="A545" t="str">
            <v>MEM-PRO-015-UTL-IAS-4127</v>
          </cell>
          <cell r="B545" t="str">
            <v/>
          </cell>
          <cell r="C545" t="str">
            <v>1675</v>
          </cell>
          <cell r="D545" t="str">
            <v>1865</v>
          </cell>
          <cell r="E545" t="str">
            <v>55-DAY PM/PDM  MS2P W.400 HP AIR COMP</v>
          </cell>
          <cell r="F545" t="str">
            <v>MS2P-W. 400 HP AIR COMPRESSOR</v>
          </cell>
          <cell r="G545" t="str">
            <v>PM20</v>
          </cell>
          <cell r="H545" t="str">
            <v>MECH</v>
          </cell>
          <cell r="I545" t="str">
            <v/>
          </cell>
          <cell r="J545" t="str">
            <v>5400875</v>
          </cell>
          <cell r="K545" t="str">
            <v>001</v>
          </cell>
          <cell r="L545" t="str">
            <v>LODESML</v>
          </cell>
          <cell r="M545">
            <v>36886</v>
          </cell>
          <cell r="N545" t="str">
            <v>CHAUDHS</v>
          </cell>
          <cell r="O545">
            <v>43365</v>
          </cell>
          <cell r="P545" t="str">
            <v/>
          </cell>
        </row>
        <row r="546">
          <cell r="A546" t="str">
            <v>MEM-PRO-015-UTL-IAS-4127</v>
          </cell>
          <cell r="B546" t="str">
            <v/>
          </cell>
          <cell r="C546" t="str">
            <v>1689</v>
          </cell>
          <cell r="D546" t="str">
            <v>1879</v>
          </cell>
          <cell r="E546" t="str">
            <v>12-MTH PM/PDM MS2P W.300 HP AIR COMP</v>
          </cell>
          <cell r="F546" t="str">
            <v>MS2P-W. 400 HP AIR COMPRESSOR</v>
          </cell>
          <cell r="G546" t="str">
            <v>PM20</v>
          </cell>
          <cell r="H546" t="str">
            <v>MECH</v>
          </cell>
          <cell r="I546" t="str">
            <v/>
          </cell>
          <cell r="J546" t="str">
            <v>5410035</v>
          </cell>
          <cell r="K546" t="str">
            <v>001</v>
          </cell>
          <cell r="L546" t="str">
            <v>LODESML</v>
          </cell>
          <cell r="M546">
            <v>36886</v>
          </cell>
          <cell r="N546" t="str">
            <v>CHAUDHS</v>
          </cell>
          <cell r="O546">
            <v>43365</v>
          </cell>
          <cell r="P546" t="str">
            <v/>
          </cell>
        </row>
        <row r="547">
          <cell r="A547" t="str">
            <v>MEM-PRO-011-CON-1SC-4495</v>
          </cell>
          <cell r="B547" t="str">
            <v>4</v>
          </cell>
          <cell r="C547" t="str">
            <v>1656</v>
          </cell>
          <cell r="D547" t="str">
            <v>1836</v>
          </cell>
          <cell r="E547" t="str">
            <v>60 DAY PM/PDM P1 SHARPLES LUBE - DOWN</v>
          </cell>
          <cell r="F547" t="str">
            <v>MP1-#2 CONCENTRATOR</v>
          </cell>
          <cell r="G547" t="str">
            <v>PM20</v>
          </cell>
          <cell r="H547" t="str">
            <v>MECH</v>
          </cell>
          <cell r="I547" t="str">
            <v>10000611</v>
          </cell>
          <cell r="J547" t="str">
            <v>7184271</v>
          </cell>
          <cell r="K547" t="str">
            <v>202</v>
          </cell>
          <cell r="L547" t="str">
            <v>HUBENYCR</v>
          </cell>
          <cell r="M547">
            <v>36924</v>
          </cell>
          <cell r="N547" t="str">
            <v>CAGLEW</v>
          </cell>
          <cell r="O547">
            <v>43726</v>
          </cell>
          <cell r="P547" t="str">
            <v/>
          </cell>
        </row>
        <row r="548">
          <cell r="A548" t="str">
            <v>MEM-PRO-013-CON-CON-0279</v>
          </cell>
          <cell r="B548" t="str">
            <v>3</v>
          </cell>
          <cell r="C548" t="str">
            <v>1655</v>
          </cell>
          <cell r="D548" t="str">
            <v>1835</v>
          </cell>
          <cell r="E548" t="str">
            <v>60-DAY PM/PDM P3 SHARPLES LUBE - DOWN</v>
          </cell>
          <cell r="F548" t="str">
            <v>MP3B-#1 CONCENTRATION CENTRIFUGE</v>
          </cell>
          <cell r="G548" t="str">
            <v>PM20</v>
          </cell>
          <cell r="H548" t="str">
            <v>MECH</v>
          </cell>
          <cell r="I548" t="str">
            <v>10000629</v>
          </cell>
          <cell r="J548" t="str">
            <v>7185505</v>
          </cell>
          <cell r="K548" t="str">
            <v>202</v>
          </cell>
          <cell r="L548" t="str">
            <v>HUBENYCR</v>
          </cell>
          <cell r="M548">
            <v>36924</v>
          </cell>
          <cell r="N548" t="str">
            <v>CAGLEW</v>
          </cell>
          <cell r="O548">
            <v>43514</v>
          </cell>
          <cell r="P548" t="str">
            <v/>
          </cell>
        </row>
        <row r="549">
          <cell r="A549" t="str">
            <v>MEM-PRO-013-UTL-LAL-7246</v>
          </cell>
          <cell r="B549" t="str">
            <v>2</v>
          </cell>
          <cell r="C549" t="str">
            <v>1657</v>
          </cell>
          <cell r="D549" t="str">
            <v>1837</v>
          </cell>
          <cell r="E549" t="str">
            <v>60 DAY PM/PDM MDU SHARPLES LUBE - DWN</v>
          </cell>
          <cell r="F549" t="str">
            <v>MP3 (LAL LIME) CONC P5000</v>
          </cell>
          <cell r="G549" t="str">
            <v>PM20</v>
          </cell>
          <cell r="H549" t="str">
            <v>PM/PDM</v>
          </cell>
          <cell r="I549" t="str">
            <v/>
          </cell>
          <cell r="J549" t="str">
            <v>7187633</v>
          </cell>
          <cell r="K549" t="str">
            <v>202</v>
          </cell>
          <cell r="L549" t="str">
            <v>HUBENYCR</v>
          </cell>
          <cell r="M549">
            <v>36924</v>
          </cell>
          <cell r="N549" t="str">
            <v>PIGNOCJ</v>
          </cell>
          <cell r="O549">
            <v>43927</v>
          </cell>
          <cell r="P549" t="str">
            <v/>
          </cell>
        </row>
        <row r="550">
          <cell r="A550" t="str">
            <v>MEM-PRO-014-XTR-1EX-3141</v>
          </cell>
          <cell r="B550" t="str">
            <v>4</v>
          </cell>
          <cell r="C550" t="str">
            <v>1658</v>
          </cell>
          <cell r="D550" t="str">
            <v>1838</v>
          </cell>
          <cell r="E550" t="str">
            <v>60 DAY PM/PDM MSP SHARPLES LUBE - DWN</v>
          </cell>
          <cell r="F550" t="str">
            <v>MSP-#1 1ST EXTRACTION CENTRIFUGE</v>
          </cell>
          <cell r="G550" t="str">
            <v>PM20</v>
          </cell>
          <cell r="H550" t="str">
            <v>MECH</v>
          </cell>
          <cell r="I550" t="str">
            <v>10000688</v>
          </cell>
          <cell r="J550" t="str">
            <v>7184317</v>
          </cell>
          <cell r="K550" t="str">
            <v>202</v>
          </cell>
          <cell r="L550" t="str">
            <v>HUBENYCR</v>
          </cell>
          <cell r="M550">
            <v>36924</v>
          </cell>
          <cell r="N550" t="str">
            <v>CAGLEW</v>
          </cell>
          <cell r="O550">
            <v>43726</v>
          </cell>
          <cell r="P550" t="str">
            <v/>
          </cell>
        </row>
        <row r="551">
          <cell r="A551" t="str">
            <v>MEM-PRO-015-CON-CON-4085</v>
          </cell>
          <cell r="B551" t="str">
            <v>4</v>
          </cell>
          <cell r="C551" t="str">
            <v>1659</v>
          </cell>
          <cell r="D551" t="str">
            <v>1839</v>
          </cell>
          <cell r="E551" t="str">
            <v>60 DAY PM/PDM MS2P SHARPLES LUBE - DN</v>
          </cell>
          <cell r="F551" t="str">
            <v>MS2P-#1 CONCENTRATION CENTRIFUGE</v>
          </cell>
          <cell r="G551" t="str">
            <v>PM20</v>
          </cell>
          <cell r="H551" t="str">
            <v>MECH</v>
          </cell>
          <cell r="I551" t="str">
            <v>10000696</v>
          </cell>
          <cell r="J551" t="str">
            <v>7184318</v>
          </cell>
          <cell r="K551" t="str">
            <v>202</v>
          </cell>
          <cell r="L551" t="str">
            <v>HUBENYCR</v>
          </cell>
          <cell r="M551">
            <v>36924</v>
          </cell>
          <cell r="N551" t="str">
            <v>PIGNOCJ</v>
          </cell>
          <cell r="O551">
            <v>43843</v>
          </cell>
          <cell r="P551" t="str">
            <v/>
          </cell>
        </row>
        <row r="552">
          <cell r="A552" t="str">
            <v>MEM-PRO-014-PKG-PAK-4909</v>
          </cell>
          <cell r="B552" t="str">
            <v>3</v>
          </cell>
          <cell r="C552" t="str">
            <v>1871</v>
          </cell>
          <cell r="D552" t="str">
            <v>2201</v>
          </cell>
          <cell r="E552" t="str">
            <v>MTHLY AP MSP NIRO HEATSEALER</v>
          </cell>
          <cell r="F552" t="str">
            <v>MSP-BAG SEALER</v>
          </cell>
          <cell r="G552" t="str">
            <v>PM20</v>
          </cell>
          <cell r="H552" t="str">
            <v>AP</v>
          </cell>
          <cell r="I552" t="str">
            <v>10019671</v>
          </cell>
          <cell r="J552" t="str">
            <v>7001735</v>
          </cell>
          <cell r="K552" t="str">
            <v>001</v>
          </cell>
          <cell r="L552" t="str">
            <v>LODESML</v>
          </cell>
          <cell r="M552">
            <v>37130</v>
          </cell>
          <cell r="N552" t="str">
            <v>CHAUDHS</v>
          </cell>
          <cell r="O552">
            <v>43365</v>
          </cell>
          <cell r="P552" t="str">
            <v/>
          </cell>
        </row>
        <row r="553">
          <cell r="A553" t="str">
            <v>MEM-PRO-014-PKG-PAK-4909</v>
          </cell>
          <cell r="B553" t="str">
            <v>5</v>
          </cell>
          <cell r="C553" t="str">
            <v>1877</v>
          </cell>
          <cell r="D553" t="str">
            <v>2207</v>
          </cell>
          <cell r="E553" t="str">
            <v>12-MTH AP MSP NIRO HEATSEALER</v>
          </cell>
          <cell r="F553" t="str">
            <v>MSP-BAG SEALER</v>
          </cell>
          <cell r="G553" t="str">
            <v>PM20</v>
          </cell>
          <cell r="H553" t="str">
            <v>AP</v>
          </cell>
          <cell r="I553" t="str">
            <v>10019671</v>
          </cell>
          <cell r="J553" t="str">
            <v>7163216</v>
          </cell>
          <cell r="K553" t="str">
            <v>202</v>
          </cell>
          <cell r="L553" t="str">
            <v>LODESML</v>
          </cell>
          <cell r="M553">
            <v>37130</v>
          </cell>
          <cell r="N553" t="str">
            <v>CAGLEW</v>
          </cell>
          <cell r="O553">
            <v>43665</v>
          </cell>
          <cell r="P553" t="str">
            <v/>
          </cell>
        </row>
        <row r="554">
          <cell r="A554" t="str">
            <v>MEM-PRO-014-PKG-PAK-4909</v>
          </cell>
          <cell r="B554" t="str">
            <v>3</v>
          </cell>
          <cell r="C554" t="str">
            <v>1874</v>
          </cell>
          <cell r="D554" t="str">
            <v>2204</v>
          </cell>
          <cell r="E554" t="str">
            <v>3-MTH AP MSP NIRO HEATSEALER</v>
          </cell>
          <cell r="F554" t="str">
            <v>MSP-BAG SEALER</v>
          </cell>
          <cell r="G554" t="str">
            <v>PM20</v>
          </cell>
          <cell r="H554" t="str">
            <v>AP</v>
          </cell>
          <cell r="I554" t="str">
            <v>10019671</v>
          </cell>
          <cell r="J554" t="str">
            <v>7183861</v>
          </cell>
          <cell r="K554" t="str">
            <v>001</v>
          </cell>
          <cell r="L554" t="str">
            <v>LODESML</v>
          </cell>
          <cell r="M554">
            <v>37130</v>
          </cell>
          <cell r="N554" t="str">
            <v>PIGNOCJ</v>
          </cell>
          <cell r="O554">
            <v>43864</v>
          </cell>
          <cell r="P554" t="str">
            <v/>
          </cell>
        </row>
        <row r="555">
          <cell r="A555" t="str">
            <v>MEM-PRO-015-PKG-PAK-8210</v>
          </cell>
          <cell r="B555" t="str">
            <v>3</v>
          </cell>
          <cell r="C555" t="str">
            <v>1875</v>
          </cell>
          <cell r="D555" t="str">
            <v>2205</v>
          </cell>
          <cell r="E555" t="str">
            <v>3-MTH AP MS2P NIRO HEATSEALER</v>
          </cell>
          <cell r="F555" t="str">
            <v>MS2P-CAROUSEL PACKER</v>
          </cell>
          <cell r="G555" t="str">
            <v>PM20</v>
          </cell>
          <cell r="H555" t="str">
            <v>AP</v>
          </cell>
          <cell r="I555" t="str">
            <v>10065170</v>
          </cell>
          <cell r="J555" t="str">
            <v>7187635</v>
          </cell>
          <cell r="K555" t="str">
            <v>001</v>
          </cell>
          <cell r="L555" t="str">
            <v>LODESML</v>
          </cell>
          <cell r="M555">
            <v>37130</v>
          </cell>
          <cell r="N555" t="str">
            <v>CHAUDHS</v>
          </cell>
          <cell r="O555">
            <v>43368</v>
          </cell>
          <cell r="P555" t="str">
            <v/>
          </cell>
        </row>
        <row r="556">
          <cell r="A556" t="str">
            <v>MEM-PRO-015-PKG-PAK-8210</v>
          </cell>
          <cell r="B556" t="str">
            <v>3</v>
          </cell>
          <cell r="C556" t="str">
            <v>1872</v>
          </cell>
          <cell r="D556" t="str">
            <v>2202</v>
          </cell>
          <cell r="E556" t="str">
            <v>MTHLY AP MS2P NIRO HEATSEALER</v>
          </cell>
          <cell r="F556" t="str">
            <v>MS2P-CAROUSEL PACKER</v>
          </cell>
          <cell r="G556" t="str">
            <v>PM20</v>
          </cell>
          <cell r="H556" t="str">
            <v>AP</v>
          </cell>
          <cell r="I556" t="str">
            <v>10065170</v>
          </cell>
          <cell r="J556" t="str">
            <v>7186757</v>
          </cell>
          <cell r="K556" t="str">
            <v>001</v>
          </cell>
          <cell r="L556" t="str">
            <v>LODESML</v>
          </cell>
          <cell r="M556">
            <v>37130</v>
          </cell>
          <cell r="N556" t="str">
            <v>PIGNOCJ</v>
          </cell>
          <cell r="O556">
            <v>43686</v>
          </cell>
          <cell r="P556" t="str">
            <v/>
          </cell>
        </row>
        <row r="557">
          <cell r="A557" t="str">
            <v>MEM-PRO-015-PKG-PAK-8210</v>
          </cell>
          <cell r="B557" t="str">
            <v>3</v>
          </cell>
          <cell r="C557" t="str">
            <v>1878</v>
          </cell>
          <cell r="D557" t="str">
            <v>2208</v>
          </cell>
          <cell r="E557" t="str">
            <v>12-MTH AP MS2P NIRO HEATSEALER</v>
          </cell>
          <cell r="F557" t="str">
            <v>MS2P-CAROUSEL PACKER</v>
          </cell>
          <cell r="G557" t="str">
            <v>PM20</v>
          </cell>
          <cell r="H557" t="str">
            <v>AP</v>
          </cell>
          <cell r="I557" t="str">
            <v>10065170</v>
          </cell>
          <cell r="J557" t="str">
            <v>7138454</v>
          </cell>
          <cell r="K557" t="str">
            <v>202</v>
          </cell>
          <cell r="L557" t="str">
            <v>LODESML</v>
          </cell>
          <cell r="M557">
            <v>37130</v>
          </cell>
          <cell r="N557" t="str">
            <v>CHAUDHS</v>
          </cell>
          <cell r="O557">
            <v>43368</v>
          </cell>
          <cell r="P557" t="str">
            <v/>
          </cell>
        </row>
        <row r="558">
          <cell r="A558" t="str">
            <v>MEM-PRO-010-UTL-IAS-0820</v>
          </cell>
          <cell r="B558" t="str">
            <v/>
          </cell>
          <cell r="C558" t="str">
            <v>1884</v>
          </cell>
          <cell r="D558" t="str">
            <v>2214</v>
          </cell>
          <cell r="E558" t="str">
            <v>165 DAY PM/PDM MSS #3 100 HP AIR COMP</v>
          </cell>
          <cell r="F558" t="str">
            <v>MSS-N PLANT #3 AIR COMPRESSOR 100 HP</v>
          </cell>
          <cell r="G558" t="str">
            <v>PM20</v>
          </cell>
          <cell r="H558" t="str">
            <v>MECH</v>
          </cell>
          <cell r="I558" t="str">
            <v/>
          </cell>
          <cell r="J558" t="str">
            <v>5421391</v>
          </cell>
          <cell r="K558" t="str">
            <v>001</v>
          </cell>
          <cell r="L558" t="str">
            <v>LODESML</v>
          </cell>
          <cell r="M558">
            <v>37133</v>
          </cell>
          <cell r="N558" t="str">
            <v>CHAUDHS</v>
          </cell>
          <cell r="O558">
            <v>43365</v>
          </cell>
          <cell r="P558" t="str">
            <v/>
          </cell>
        </row>
        <row r="559">
          <cell r="A559" t="str">
            <v>MEM-PRO-010-UTL-IAS-0890</v>
          </cell>
          <cell r="B559" t="str">
            <v/>
          </cell>
          <cell r="C559" t="str">
            <v>1885</v>
          </cell>
          <cell r="D559" t="str">
            <v>2215</v>
          </cell>
          <cell r="E559" t="str">
            <v>62 DAY PM/PDM MSS #4 150 HP AIR COMP</v>
          </cell>
          <cell r="F559" t="str">
            <v>MSS-N PLANT #4 AIR COMPRESSOR 200 HP</v>
          </cell>
          <cell r="G559" t="str">
            <v>PM20</v>
          </cell>
          <cell r="H559" t="str">
            <v>MECH</v>
          </cell>
          <cell r="I559" t="str">
            <v/>
          </cell>
          <cell r="J559" t="str">
            <v>5422336</v>
          </cell>
          <cell r="K559" t="str">
            <v>001</v>
          </cell>
          <cell r="L559" t="str">
            <v>LODESML</v>
          </cell>
          <cell r="M559">
            <v>37133</v>
          </cell>
          <cell r="N559" t="str">
            <v>CHAUDHS</v>
          </cell>
          <cell r="O559">
            <v>43365</v>
          </cell>
          <cell r="P559" t="str">
            <v/>
          </cell>
        </row>
        <row r="560">
          <cell r="A560" t="str">
            <v>MEM-PRO-010-UTL-IAS-0891</v>
          </cell>
          <cell r="B560" t="str">
            <v/>
          </cell>
          <cell r="C560" t="str">
            <v>1886</v>
          </cell>
          <cell r="D560" t="str">
            <v>2216</v>
          </cell>
          <cell r="E560" t="str">
            <v>165 DAY PM/PDM MSS #5 150 HP AIR COMP</v>
          </cell>
          <cell r="F560" t="str">
            <v>MSS-N PLANT #5 AIR COMPRESSOR 150 HP</v>
          </cell>
          <cell r="G560" t="str">
            <v>PM20</v>
          </cell>
          <cell r="H560" t="str">
            <v>MECH</v>
          </cell>
          <cell r="I560" t="str">
            <v/>
          </cell>
          <cell r="J560" t="str">
            <v>5413455</v>
          </cell>
          <cell r="K560" t="str">
            <v>001</v>
          </cell>
          <cell r="L560" t="str">
            <v>LODESML</v>
          </cell>
          <cell r="M560">
            <v>37133</v>
          </cell>
          <cell r="N560" t="str">
            <v>CHAUDHS</v>
          </cell>
          <cell r="O560">
            <v>43365</v>
          </cell>
          <cell r="P560" t="str">
            <v/>
          </cell>
        </row>
        <row r="561">
          <cell r="A561" t="str">
            <v>MEM-PRO-010-UTL-IAS-0892</v>
          </cell>
          <cell r="B561" t="str">
            <v/>
          </cell>
          <cell r="C561" t="str">
            <v>1868</v>
          </cell>
          <cell r="D561" t="str">
            <v>2188</v>
          </cell>
          <cell r="E561" t="str">
            <v>12 MTH PM/PDM MSS SP 100 HP AIR COMP</v>
          </cell>
          <cell r="F561" t="str">
            <v>MSS-N PLANT PORTABLE AIR COMP 100 HP</v>
          </cell>
          <cell r="G561" t="str">
            <v>PM20</v>
          </cell>
          <cell r="H561" t="str">
            <v>MECH</v>
          </cell>
          <cell r="I561" t="str">
            <v/>
          </cell>
          <cell r="J561" t="str">
            <v>5370752</v>
          </cell>
          <cell r="K561" t="str">
            <v>001</v>
          </cell>
          <cell r="L561" t="str">
            <v>LODESML</v>
          </cell>
          <cell r="M561">
            <v>37133</v>
          </cell>
          <cell r="N561" t="str">
            <v>CHAUDHS</v>
          </cell>
          <cell r="O561">
            <v>43365</v>
          </cell>
          <cell r="P561" t="str">
            <v/>
          </cell>
        </row>
        <row r="562">
          <cell r="A562" t="str">
            <v>MEM-PRO-010-UTL-IAS-0892</v>
          </cell>
          <cell r="B562" t="str">
            <v/>
          </cell>
          <cell r="C562" t="str">
            <v>1866</v>
          </cell>
          <cell r="D562" t="str">
            <v>2186</v>
          </cell>
          <cell r="E562" t="str">
            <v>62 DAY PM/PDM MSS 100 HP PORTA AIR COMP</v>
          </cell>
          <cell r="F562" t="str">
            <v>MSS-N PLANT PORTABLE AIR COMP 100 HP</v>
          </cell>
          <cell r="G562" t="str">
            <v>PM20</v>
          </cell>
          <cell r="H562" t="str">
            <v>MECH</v>
          </cell>
          <cell r="I562" t="str">
            <v/>
          </cell>
          <cell r="J562" t="str">
            <v>5422176</v>
          </cell>
          <cell r="K562" t="str">
            <v>001</v>
          </cell>
          <cell r="L562" t="str">
            <v>LODESML</v>
          </cell>
          <cell r="M562">
            <v>37133</v>
          </cell>
          <cell r="N562" t="str">
            <v>CHAUDHS</v>
          </cell>
          <cell r="O562">
            <v>43365</v>
          </cell>
          <cell r="P562" t="str">
            <v/>
          </cell>
        </row>
        <row r="563">
          <cell r="A563" t="str">
            <v>MEM-PRO-010-UTL-IAS-2100</v>
          </cell>
          <cell r="B563" t="str">
            <v/>
          </cell>
          <cell r="C563" t="str">
            <v>1883</v>
          </cell>
          <cell r="D563" t="str">
            <v>2213</v>
          </cell>
          <cell r="E563" t="str">
            <v>165 DAY PM/PDM MSS #2 125 HP AIR COMP</v>
          </cell>
          <cell r="F563" t="str">
            <v>MSS-N PLANT #2 AIR COMPRESSOR 125 HP</v>
          </cell>
          <cell r="G563" t="str">
            <v>PM20</v>
          </cell>
          <cell r="H563" t="str">
            <v>MECH</v>
          </cell>
          <cell r="I563" t="str">
            <v/>
          </cell>
          <cell r="J563" t="str">
            <v>5414933</v>
          </cell>
          <cell r="K563" t="str">
            <v>001</v>
          </cell>
          <cell r="L563" t="str">
            <v>LODESML</v>
          </cell>
          <cell r="M563">
            <v>37133</v>
          </cell>
          <cell r="N563" t="str">
            <v>CHAUDHS</v>
          </cell>
          <cell r="O563">
            <v>43365</v>
          </cell>
          <cell r="P563" t="str">
            <v/>
          </cell>
        </row>
        <row r="564">
          <cell r="A564" t="str">
            <v>MEM-PRO-010-UTL-IAS-2105</v>
          </cell>
          <cell r="B564" t="str">
            <v/>
          </cell>
          <cell r="C564" t="str">
            <v>1882</v>
          </cell>
          <cell r="D564" t="str">
            <v>2212</v>
          </cell>
          <cell r="E564" t="str">
            <v>165 DAY PM/PDM MSS #1 100 HP AIR COMP</v>
          </cell>
          <cell r="F564" t="str">
            <v>MSS-N PLANT #1 AIR COMPRESSOR 100 HP</v>
          </cell>
          <cell r="G564" t="str">
            <v>PM20</v>
          </cell>
          <cell r="H564" t="str">
            <v>MECH</v>
          </cell>
          <cell r="I564" t="str">
            <v/>
          </cell>
          <cell r="J564" t="str">
            <v>5419543</v>
          </cell>
          <cell r="K564" t="str">
            <v>001</v>
          </cell>
          <cell r="L564" t="str">
            <v>LODESML</v>
          </cell>
          <cell r="M564">
            <v>37133</v>
          </cell>
          <cell r="N564" t="str">
            <v>CHAUDHS</v>
          </cell>
          <cell r="O564">
            <v>43365</v>
          </cell>
          <cell r="P564" t="str">
            <v/>
          </cell>
        </row>
        <row r="565">
          <cell r="A565" t="str">
            <v>MEM-PRO-014-UTL-CWS-4120</v>
          </cell>
          <cell r="B565" t="str">
            <v/>
          </cell>
          <cell r="C565" t="str">
            <v>1880</v>
          </cell>
          <cell r="D565" t="str">
            <v>2210</v>
          </cell>
          <cell r="E565" t="str">
            <v>165 DAY PM/PDM MS2P N 60 HP 800T AIR COM</v>
          </cell>
          <cell r="F565" t="str">
            <v>MS2P-COOLING TOWER W MAIN WATER PUMP</v>
          </cell>
          <cell r="G565" t="str">
            <v>PM20</v>
          </cell>
          <cell r="H565" t="str">
            <v>MECH</v>
          </cell>
          <cell r="I565" t="str">
            <v/>
          </cell>
          <cell r="J565" t="str">
            <v>5410644</v>
          </cell>
          <cell r="K565" t="str">
            <v>001</v>
          </cell>
          <cell r="L565" t="str">
            <v>LODESML</v>
          </cell>
          <cell r="M565">
            <v>37133</v>
          </cell>
          <cell r="N565" t="str">
            <v>CHAUDHS</v>
          </cell>
          <cell r="O565">
            <v>43365</v>
          </cell>
          <cell r="P565" t="str">
            <v/>
          </cell>
        </row>
        <row r="566">
          <cell r="A566" t="str">
            <v>MEM-PRO-014-UTL-IAS-4120</v>
          </cell>
          <cell r="B566" t="str">
            <v/>
          </cell>
          <cell r="C566" t="str">
            <v>1881</v>
          </cell>
          <cell r="D566" t="str">
            <v>2211</v>
          </cell>
          <cell r="E566" t="str">
            <v>165 DAY PM/PDM MSP S 40 HP 800T AIR COM</v>
          </cell>
          <cell r="F566" t="str">
            <v>MSP-40 HP S 800T AIR COMPRESSOR</v>
          </cell>
          <cell r="G566" t="str">
            <v>PM20</v>
          </cell>
          <cell r="H566" t="str">
            <v>MECH</v>
          </cell>
          <cell r="I566" t="str">
            <v/>
          </cell>
          <cell r="J566" t="str">
            <v>5421390</v>
          </cell>
          <cell r="K566" t="str">
            <v>001</v>
          </cell>
          <cell r="L566" t="str">
            <v>LODESML</v>
          </cell>
          <cell r="M566">
            <v>37133</v>
          </cell>
          <cell r="N566" t="str">
            <v>CHAUDHS</v>
          </cell>
          <cell r="O566">
            <v>43365</v>
          </cell>
          <cell r="P566" t="str">
            <v/>
          </cell>
        </row>
        <row r="567">
          <cell r="A567" t="str">
            <v>MEM-PRO-014-UTL-IAS-4126</v>
          </cell>
          <cell r="B567" t="str">
            <v/>
          </cell>
          <cell r="C567" t="str">
            <v>1862</v>
          </cell>
          <cell r="D567" t="str">
            <v>2182</v>
          </cell>
          <cell r="E567" t="str">
            <v>165 DAY PM/PDM MSP E 300 HP AIR COMP</v>
          </cell>
          <cell r="F567" t="str">
            <v>MSP-E.300 HP  AIR COMPRESSOR</v>
          </cell>
          <cell r="G567" t="str">
            <v>PM20</v>
          </cell>
          <cell r="H567" t="str">
            <v>MECH</v>
          </cell>
          <cell r="I567" t="str">
            <v/>
          </cell>
          <cell r="J567" t="str">
            <v>5420105</v>
          </cell>
          <cell r="K567" t="str">
            <v>001</v>
          </cell>
          <cell r="L567" t="str">
            <v>LODESML</v>
          </cell>
          <cell r="M567">
            <v>37133</v>
          </cell>
          <cell r="N567" t="str">
            <v>CHAUDHS</v>
          </cell>
          <cell r="O567">
            <v>43365</v>
          </cell>
          <cell r="P567" t="str">
            <v/>
          </cell>
        </row>
        <row r="568">
          <cell r="A568" t="str">
            <v>MEM-PRO-014-UTL-IAS-4127</v>
          </cell>
          <cell r="B568" t="str">
            <v/>
          </cell>
          <cell r="C568" t="str">
            <v>1863</v>
          </cell>
          <cell r="D568" t="str">
            <v>2183</v>
          </cell>
          <cell r="E568" t="str">
            <v>165 DAY PM/PDM MSP W 300 HP AIR COMP</v>
          </cell>
          <cell r="F568" t="str">
            <v>MSP-WEST AIR COMPRESSOR</v>
          </cell>
          <cell r="G568" t="str">
            <v>PM20</v>
          </cell>
          <cell r="H568" t="str">
            <v>MECH</v>
          </cell>
          <cell r="I568" t="str">
            <v/>
          </cell>
          <cell r="J568" t="str">
            <v>5420106</v>
          </cell>
          <cell r="K568" t="str">
            <v>001</v>
          </cell>
          <cell r="L568" t="str">
            <v>LODESML</v>
          </cell>
          <cell r="M568">
            <v>37133</v>
          </cell>
          <cell r="N568" t="str">
            <v>CHAUDHS</v>
          </cell>
          <cell r="O568">
            <v>43365</v>
          </cell>
          <cell r="P568" t="str">
            <v/>
          </cell>
        </row>
        <row r="569">
          <cell r="A569" t="str">
            <v>MEM-PRO-015-UTL-IAS-4126</v>
          </cell>
          <cell r="B569" t="str">
            <v/>
          </cell>
          <cell r="C569" t="str">
            <v>1864</v>
          </cell>
          <cell r="D569" t="str">
            <v>2184</v>
          </cell>
          <cell r="E569" t="str">
            <v>165 DAY PM/PDM MS2P E 400 HP AIR COMP</v>
          </cell>
          <cell r="F569" t="str">
            <v>MS2P-E. 400 HP AIR COMPRESSOR</v>
          </cell>
          <cell r="G569" t="str">
            <v>PM20</v>
          </cell>
          <cell r="H569" t="str">
            <v>MECH</v>
          </cell>
          <cell r="I569" t="str">
            <v/>
          </cell>
          <cell r="J569" t="str">
            <v>5419544</v>
          </cell>
          <cell r="K569" t="str">
            <v>001</v>
          </cell>
          <cell r="L569" t="str">
            <v>LODESML</v>
          </cell>
          <cell r="M569">
            <v>37133</v>
          </cell>
          <cell r="N569" t="str">
            <v>CHAUDHS</v>
          </cell>
          <cell r="O569">
            <v>43365</v>
          </cell>
          <cell r="P569" t="str">
            <v/>
          </cell>
        </row>
        <row r="570">
          <cell r="A570" t="str">
            <v>MEM-PRO-015-UTL-IAS-4127</v>
          </cell>
          <cell r="B570" t="str">
            <v/>
          </cell>
          <cell r="C570" t="str">
            <v>1865</v>
          </cell>
          <cell r="D570" t="str">
            <v>2185</v>
          </cell>
          <cell r="E570" t="str">
            <v>165 DAY PM/PDM MS2P W 400 HP AIR COMP</v>
          </cell>
          <cell r="F570" t="str">
            <v>MS2P-W. 400 HP AIR COMPRESSOR</v>
          </cell>
          <cell r="G570" t="str">
            <v>PM20</v>
          </cell>
          <cell r="H570" t="str">
            <v>MECH</v>
          </cell>
          <cell r="I570" t="str">
            <v/>
          </cell>
          <cell r="J570" t="str">
            <v>5419545</v>
          </cell>
          <cell r="K570" t="str">
            <v>001</v>
          </cell>
          <cell r="L570" t="str">
            <v>LODESML</v>
          </cell>
          <cell r="M570">
            <v>37133</v>
          </cell>
          <cell r="N570" t="str">
            <v>CHAUDHS</v>
          </cell>
          <cell r="O570">
            <v>43365</v>
          </cell>
          <cell r="P570" t="str">
            <v/>
          </cell>
        </row>
        <row r="571">
          <cell r="A571" t="str">
            <v>MEM-PRO-010-UTL-IAS-1401</v>
          </cell>
          <cell r="B571" t="str">
            <v/>
          </cell>
          <cell r="C571" t="str">
            <v>1902</v>
          </cell>
          <cell r="D571" t="str">
            <v>2222</v>
          </cell>
          <cell r="E571" t="str">
            <v>12-MTH PM/PDM MSS #6 200 HP AIR COMP</v>
          </cell>
          <cell r="F571" t="str">
            <v>MSS-#6 200 HP AIR COMPRESSOR</v>
          </cell>
          <cell r="G571" t="str">
            <v>PM20</v>
          </cell>
          <cell r="H571" t="str">
            <v>MECH</v>
          </cell>
          <cell r="I571" t="str">
            <v/>
          </cell>
          <cell r="J571" t="str">
            <v>5422338</v>
          </cell>
          <cell r="K571" t="str">
            <v>001</v>
          </cell>
          <cell r="L571" t="str">
            <v>LODESML</v>
          </cell>
          <cell r="M571">
            <v>37134</v>
          </cell>
          <cell r="N571" t="str">
            <v>CHAUDHS</v>
          </cell>
          <cell r="O571">
            <v>43365</v>
          </cell>
          <cell r="P571" t="str">
            <v/>
          </cell>
        </row>
        <row r="572">
          <cell r="A572" t="str">
            <v>MEM-PRO-010-UTL-IAS-1401</v>
          </cell>
          <cell r="B572" t="str">
            <v/>
          </cell>
          <cell r="C572" t="str">
            <v>1901</v>
          </cell>
          <cell r="D572" t="str">
            <v>2221</v>
          </cell>
          <cell r="E572" t="str">
            <v>165 DAY PM/PDM MSS #6 200 HP AIR COMP</v>
          </cell>
          <cell r="F572" t="str">
            <v>MSS-#6 200 HP AIR COMPRESSOR</v>
          </cell>
          <cell r="G572" t="str">
            <v>PM20</v>
          </cell>
          <cell r="H572" t="str">
            <v>MECH</v>
          </cell>
          <cell r="I572" t="str">
            <v/>
          </cell>
          <cell r="J572" t="str">
            <v>5413457</v>
          </cell>
          <cell r="K572" t="str">
            <v>001</v>
          </cell>
          <cell r="L572" t="str">
            <v>LODESML</v>
          </cell>
          <cell r="M572">
            <v>37134</v>
          </cell>
          <cell r="N572" t="str">
            <v>CHAUDHS</v>
          </cell>
          <cell r="O572">
            <v>43365</v>
          </cell>
          <cell r="P572" t="str">
            <v/>
          </cell>
        </row>
        <row r="573">
          <cell r="A573" t="str">
            <v>MEM-PRO-010-UTL-IAS-1401</v>
          </cell>
          <cell r="B573" t="str">
            <v/>
          </cell>
          <cell r="C573" t="str">
            <v>1890</v>
          </cell>
          <cell r="D573" t="str">
            <v>2220</v>
          </cell>
          <cell r="E573" t="str">
            <v>55 DAY PM/PDM MSS #6 200 HP AIR COMP</v>
          </cell>
          <cell r="F573" t="str">
            <v>MSS-#6 200 HP AIR COMPRESSOR</v>
          </cell>
          <cell r="G573" t="str">
            <v>PM20</v>
          </cell>
          <cell r="H573" t="str">
            <v>MECH</v>
          </cell>
          <cell r="I573" t="str">
            <v/>
          </cell>
          <cell r="J573" t="str">
            <v>5424081</v>
          </cell>
          <cell r="K573" t="str">
            <v>001</v>
          </cell>
          <cell r="L573" t="str">
            <v>LODESML</v>
          </cell>
          <cell r="M573">
            <v>37134</v>
          </cell>
          <cell r="N573" t="str">
            <v>CHAUDHS</v>
          </cell>
          <cell r="O573">
            <v>43365</v>
          </cell>
          <cell r="P573" t="str">
            <v/>
          </cell>
        </row>
        <row r="574">
          <cell r="A574" t="str">
            <v>MEM-PRO-010-UTL-IAS-4142</v>
          </cell>
          <cell r="B574" t="str">
            <v/>
          </cell>
          <cell r="C574" t="str">
            <v>1894</v>
          </cell>
          <cell r="D574" t="str">
            <v>2194</v>
          </cell>
          <cell r="E574" t="str">
            <v>12-MTH PM/PDM MSS 100 HP 800T CTR AIR C</v>
          </cell>
          <cell r="F574" t="str">
            <v>MSS-800T 100 HP CTR AIR COMPRESSOR</v>
          </cell>
          <cell r="G574" t="str">
            <v>PM20</v>
          </cell>
          <cell r="H574" t="str">
            <v>MECH</v>
          </cell>
          <cell r="I574" t="str">
            <v/>
          </cell>
          <cell r="J574" t="str">
            <v>5416244</v>
          </cell>
          <cell r="K574" t="str">
            <v>001</v>
          </cell>
          <cell r="L574" t="str">
            <v>LODESML</v>
          </cell>
          <cell r="M574">
            <v>37139</v>
          </cell>
          <cell r="N574" t="str">
            <v>CHAUDHS</v>
          </cell>
          <cell r="O574">
            <v>43365</v>
          </cell>
          <cell r="P574" t="str">
            <v/>
          </cell>
        </row>
        <row r="575">
          <cell r="A575" t="str">
            <v>MEM-PRO-010-UTL-IAS-4142</v>
          </cell>
          <cell r="B575" t="str">
            <v/>
          </cell>
          <cell r="C575" t="str">
            <v>1893</v>
          </cell>
          <cell r="D575" t="str">
            <v>2193</v>
          </cell>
          <cell r="E575" t="str">
            <v>62 DAY PM/PDM MSS 100 HP 800T CTR AIR C</v>
          </cell>
          <cell r="F575" t="str">
            <v>MSS-800T 100 HP CTR AIR COMPRESSOR</v>
          </cell>
          <cell r="G575" t="str">
            <v>PM20</v>
          </cell>
          <cell r="H575" t="str">
            <v>MECH</v>
          </cell>
          <cell r="I575" t="str">
            <v/>
          </cell>
          <cell r="J575" t="str">
            <v>5420873</v>
          </cell>
          <cell r="K575" t="str">
            <v>001</v>
          </cell>
          <cell r="L575" t="str">
            <v>LODESML</v>
          </cell>
          <cell r="M575">
            <v>37139</v>
          </cell>
          <cell r="N575" t="str">
            <v>CHAUDHS</v>
          </cell>
          <cell r="O575">
            <v>43365</v>
          </cell>
          <cell r="P575" t="str">
            <v/>
          </cell>
        </row>
        <row r="576">
          <cell r="A576" t="str">
            <v>MEM-PRO-023-STS-HCL-0971</v>
          </cell>
          <cell r="B576" t="str">
            <v>5</v>
          </cell>
          <cell r="C576" t="str">
            <v>1932</v>
          </cell>
          <cell r="D576" t="str">
            <v>2282</v>
          </cell>
          <cell r="E576" t="str">
            <v>12-MTH FAC/PROD MSS CHEM HOSE CERTIFICAT</v>
          </cell>
          <cell r="F576" t="str">
            <v>MSS-CHEM UNLOAD PHOS ACID PUMP</v>
          </cell>
          <cell r="G576" t="str">
            <v>PM25</v>
          </cell>
          <cell r="H576" t="str">
            <v>MECH</v>
          </cell>
          <cell r="I576" t="str">
            <v>10016644</v>
          </cell>
          <cell r="J576" t="str">
            <v>7146758</v>
          </cell>
          <cell r="K576" t="str">
            <v>245</v>
          </cell>
          <cell r="L576" t="str">
            <v>LODESML</v>
          </cell>
          <cell r="M576">
            <v>37175</v>
          </cell>
          <cell r="N576" t="str">
            <v>CAGLEW</v>
          </cell>
          <cell r="O576">
            <v>43665</v>
          </cell>
          <cell r="P576" t="str">
            <v/>
          </cell>
        </row>
        <row r="577">
          <cell r="A577" t="str">
            <v>MEM-PRO-013-CON-CON-0097</v>
          </cell>
          <cell r="B577" t="str">
            <v>5</v>
          </cell>
          <cell r="C577" t="str">
            <v>2023</v>
          </cell>
          <cell r="D577" t="str">
            <v>2423</v>
          </cell>
          <cell r="E577" t="str">
            <v>12-MTH MECH PM MP3 SHARPLES FLEXHOSES</v>
          </cell>
          <cell r="F577" t="str">
            <v>MP3B-#2 CONCENTRATION CENTRIFUGE</v>
          </cell>
          <cell r="G577" t="str">
            <v>PM20</v>
          </cell>
          <cell r="H577" t="str">
            <v>MECH</v>
          </cell>
          <cell r="I577" t="str">
            <v>10065078</v>
          </cell>
          <cell r="J577" t="str">
            <v>5829192</v>
          </cell>
          <cell r="K577" t="str">
            <v>001</v>
          </cell>
          <cell r="L577" t="str">
            <v>LODESML</v>
          </cell>
          <cell r="M577">
            <v>37229</v>
          </cell>
          <cell r="N577" t="str">
            <v>CHAUDHS</v>
          </cell>
          <cell r="O577">
            <v>43365</v>
          </cell>
          <cell r="P577" t="str">
            <v/>
          </cell>
        </row>
        <row r="578">
          <cell r="A578" t="str">
            <v>MEM-PRO-015-CON-CON-3296</v>
          </cell>
          <cell r="B578" t="str">
            <v/>
          </cell>
          <cell r="C578" t="str">
            <v>2006</v>
          </cell>
          <cell r="D578" t="str">
            <v>2396</v>
          </cell>
          <cell r="E578" t="str">
            <v>12-MTH PROD PM MS2P SHARPLES FLEXHOSES</v>
          </cell>
          <cell r="F578" t="str">
            <v>MS2P-#4 CONCENTRATION CENTRIFUGE</v>
          </cell>
          <cell r="G578" t="str">
            <v>PM20</v>
          </cell>
          <cell r="H578" t="str">
            <v>MECH</v>
          </cell>
          <cell r="I578" t="str">
            <v/>
          </cell>
          <cell r="J578" t="str">
            <v>5514543</v>
          </cell>
          <cell r="K578" t="str">
            <v>001</v>
          </cell>
          <cell r="L578" t="str">
            <v>LODESML</v>
          </cell>
          <cell r="M578">
            <v>37229</v>
          </cell>
          <cell r="N578" t="str">
            <v>CHAUDHS</v>
          </cell>
          <cell r="O578">
            <v>43365</v>
          </cell>
          <cell r="P578" t="str">
            <v/>
          </cell>
        </row>
        <row r="579">
          <cell r="A579" t="str">
            <v>MEM-PRO-015-CON-CON-3304</v>
          </cell>
          <cell r="B579" t="str">
            <v/>
          </cell>
          <cell r="C579" t="str">
            <v>2004</v>
          </cell>
          <cell r="D579" t="str">
            <v>2394</v>
          </cell>
          <cell r="E579" t="str">
            <v>12-MTH PROD PM MS2P SHARPLES FLEXHOSES</v>
          </cell>
          <cell r="F579" t="str">
            <v>MS2P-#2 CONCENTRATION CENTRIFUGE</v>
          </cell>
          <cell r="G579" t="str">
            <v>PM20</v>
          </cell>
          <cell r="H579" t="str">
            <v>MECH</v>
          </cell>
          <cell r="I579" t="str">
            <v/>
          </cell>
          <cell r="J579" t="str">
            <v>7186287</v>
          </cell>
          <cell r="K579" t="str">
            <v>001</v>
          </cell>
          <cell r="L579" t="str">
            <v>LODESML</v>
          </cell>
          <cell r="M579">
            <v>37229</v>
          </cell>
          <cell r="N579" t="str">
            <v>CHAUDHS</v>
          </cell>
          <cell r="O579">
            <v>43368</v>
          </cell>
          <cell r="P579" t="str">
            <v/>
          </cell>
        </row>
        <row r="580">
          <cell r="A580" t="str">
            <v>MEM-PRO-015-CON-CON-3320</v>
          </cell>
          <cell r="B580" t="str">
            <v/>
          </cell>
          <cell r="C580" t="str">
            <v>2005</v>
          </cell>
          <cell r="D580" t="str">
            <v>2395</v>
          </cell>
          <cell r="E580" t="str">
            <v>12-MTH PROD PM MS2P SHARPLES FLEXHOSES</v>
          </cell>
          <cell r="F580" t="str">
            <v>MS2P-#3 CONCENTRATION CENTRIFUGE</v>
          </cell>
          <cell r="G580" t="str">
            <v>PM20</v>
          </cell>
          <cell r="H580" t="str">
            <v>MECH</v>
          </cell>
          <cell r="I580" t="str">
            <v/>
          </cell>
          <cell r="J580" t="str">
            <v>5514542</v>
          </cell>
          <cell r="K580" t="str">
            <v>001</v>
          </cell>
          <cell r="L580" t="str">
            <v>LODESML</v>
          </cell>
          <cell r="M580">
            <v>37229</v>
          </cell>
          <cell r="N580" t="str">
            <v>CHAUDHS</v>
          </cell>
          <cell r="O580">
            <v>43365</v>
          </cell>
          <cell r="P580" t="str">
            <v/>
          </cell>
        </row>
        <row r="581">
          <cell r="A581" t="str">
            <v>MEM-PRO-015-CON-CON-4085</v>
          </cell>
          <cell r="B581" t="str">
            <v/>
          </cell>
          <cell r="C581" t="str">
            <v>2022</v>
          </cell>
          <cell r="D581" t="str">
            <v>2422</v>
          </cell>
          <cell r="E581" t="str">
            <v>12-MTH PROD PM MS2P SHARPLES FLEXHOSES</v>
          </cell>
          <cell r="F581" t="str">
            <v>MS2P-#1 CONCENTRATION CENTRIFUGE</v>
          </cell>
          <cell r="G581" t="str">
            <v>PM20</v>
          </cell>
          <cell r="H581" t="str">
            <v>MECH</v>
          </cell>
          <cell r="I581" t="str">
            <v/>
          </cell>
          <cell r="J581" t="str">
            <v>5514549</v>
          </cell>
          <cell r="K581" t="str">
            <v>001</v>
          </cell>
          <cell r="L581" t="str">
            <v>LODESML</v>
          </cell>
          <cell r="M581">
            <v>37229</v>
          </cell>
          <cell r="N581" t="str">
            <v>CHAUDHS</v>
          </cell>
          <cell r="O581">
            <v>43365</v>
          </cell>
          <cell r="P581" t="str">
            <v/>
          </cell>
        </row>
        <row r="582">
          <cell r="A582" t="str">
            <v>MEM-PRO-015-XTR-1EX-3141</v>
          </cell>
          <cell r="B582" t="str">
            <v/>
          </cell>
          <cell r="C582" t="str">
            <v>2007</v>
          </cell>
          <cell r="D582" t="str">
            <v>2397</v>
          </cell>
          <cell r="E582" t="str">
            <v>12-MTH PROD PM MS2P SHARPLES FLEXHOSES</v>
          </cell>
          <cell r="F582" t="str">
            <v>MS2P-#9 1ST EXTRACTION CENTRIFUGE</v>
          </cell>
          <cell r="G582" t="str">
            <v>PM20</v>
          </cell>
          <cell r="H582" t="str">
            <v>MECH</v>
          </cell>
          <cell r="I582" t="str">
            <v/>
          </cell>
          <cell r="J582" t="str">
            <v>5514544</v>
          </cell>
          <cell r="K582" t="str">
            <v>001</v>
          </cell>
          <cell r="L582" t="str">
            <v>LODESML</v>
          </cell>
          <cell r="M582">
            <v>37229</v>
          </cell>
          <cell r="N582" t="str">
            <v>CHAUDHS</v>
          </cell>
          <cell r="O582">
            <v>43365</v>
          </cell>
          <cell r="P582" t="str">
            <v/>
          </cell>
        </row>
        <row r="583">
          <cell r="A583" t="str">
            <v>MEM-PRO-015-XTR-1EX-3151</v>
          </cell>
          <cell r="B583" t="str">
            <v/>
          </cell>
          <cell r="C583" t="str">
            <v>2009</v>
          </cell>
          <cell r="D583" t="str">
            <v>2399</v>
          </cell>
          <cell r="E583" t="str">
            <v>12-MTH PROD PM MS2P SHARPLES FLEXHOSES</v>
          </cell>
          <cell r="F583" t="str">
            <v>MS2P-#8 1ST EXTRACTION CENTRIFUGE</v>
          </cell>
          <cell r="G583" t="str">
            <v>PM20</v>
          </cell>
          <cell r="H583" t="str">
            <v>MECH</v>
          </cell>
          <cell r="I583" t="str">
            <v/>
          </cell>
          <cell r="J583" t="str">
            <v>5514546</v>
          </cell>
          <cell r="K583" t="str">
            <v>001</v>
          </cell>
          <cell r="L583" t="str">
            <v>LODESML</v>
          </cell>
          <cell r="M583">
            <v>37229</v>
          </cell>
          <cell r="N583" t="str">
            <v>CHAUDHS</v>
          </cell>
          <cell r="O583">
            <v>43365</v>
          </cell>
          <cell r="P583" t="str">
            <v/>
          </cell>
        </row>
        <row r="584">
          <cell r="A584" t="str">
            <v>MEM-PRO-015-XTR-1EX-3161</v>
          </cell>
          <cell r="B584" t="str">
            <v/>
          </cell>
          <cell r="C584" t="str">
            <v>2010</v>
          </cell>
          <cell r="D584" t="str">
            <v>2400</v>
          </cell>
          <cell r="E584" t="str">
            <v>12-MTH PROD PM MS2P SHARPLES FLEXHOSES</v>
          </cell>
          <cell r="F584" t="str">
            <v>MS2P-#7 1ST EXTRACTION CENTRIFUGE</v>
          </cell>
          <cell r="G584" t="str">
            <v>PM20</v>
          </cell>
          <cell r="H584" t="str">
            <v>MECH</v>
          </cell>
          <cell r="I584" t="str">
            <v/>
          </cell>
          <cell r="J584" t="str">
            <v>5514547</v>
          </cell>
          <cell r="K584" t="str">
            <v>001</v>
          </cell>
          <cell r="L584" t="str">
            <v>LODESML</v>
          </cell>
          <cell r="M584">
            <v>37229</v>
          </cell>
          <cell r="N584" t="str">
            <v>CHAUDHS</v>
          </cell>
          <cell r="O584">
            <v>43365</v>
          </cell>
          <cell r="P584" t="str">
            <v/>
          </cell>
        </row>
        <row r="585">
          <cell r="A585" t="str">
            <v>MEM-PRO-015-XTR-2EX-3149</v>
          </cell>
          <cell r="B585" t="str">
            <v/>
          </cell>
          <cell r="C585" t="str">
            <v>2008</v>
          </cell>
          <cell r="D585" t="str">
            <v>2398</v>
          </cell>
          <cell r="E585" t="str">
            <v>12-MTH PROD PM MS2P SHARPLES FLEXHOSES</v>
          </cell>
          <cell r="F585" t="str">
            <v>MS2P-#6 2ND EXTRACTION CENTRIFUGE</v>
          </cell>
          <cell r="G585" t="str">
            <v>PM20</v>
          </cell>
          <cell r="H585" t="str">
            <v>MECH</v>
          </cell>
          <cell r="I585" t="str">
            <v/>
          </cell>
          <cell r="J585" t="str">
            <v>5514545</v>
          </cell>
          <cell r="K585" t="str">
            <v>001</v>
          </cell>
          <cell r="L585" t="str">
            <v>LODESML</v>
          </cell>
          <cell r="M585">
            <v>37229</v>
          </cell>
          <cell r="N585" t="str">
            <v>CHAUDHS</v>
          </cell>
          <cell r="O585">
            <v>43365</v>
          </cell>
          <cell r="P585" t="str">
            <v/>
          </cell>
        </row>
        <row r="586">
          <cell r="A586" t="str">
            <v>MEM-PRO-015-XTR-3EX-3171</v>
          </cell>
          <cell r="B586" t="str">
            <v/>
          </cell>
          <cell r="C586" t="str">
            <v>2021</v>
          </cell>
          <cell r="D586" t="str">
            <v>2421</v>
          </cell>
          <cell r="E586" t="str">
            <v>12-MTH PROD PM MS2P SHARPLES FLEXHOSES</v>
          </cell>
          <cell r="F586" t="str">
            <v>MS2P-#5 3RD EXTRACTION CENTRIFUGE</v>
          </cell>
          <cell r="G586" t="str">
            <v>PM20</v>
          </cell>
          <cell r="H586" t="str">
            <v>MECH</v>
          </cell>
          <cell r="I586" t="str">
            <v/>
          </cell>
          <cell r="J586" t="str">
            <v>5514548</v>
          </cell>
          <cell r="K586" t="str">
            <v>001</v>
          </cell>
          <cell r="L586" t="str">
            <v>LODESML</v>
          </cell>
          <cell r="M586">
            <v>37229</v>
          </cell>
          <cell r="N586" t="str">
            <v>CHAUDHS</v>
          </cell>
          <cell r="O586">
            <v>43365</v>
          </cell>
          <cell r="P586" t="str">
            <v/>
          </cell>
        </row>
        <row r="587">
          <cell r="A587" t="str">
            <v>MEM-PRO-014-BGY-FCS-3453</v>
          </cell>
          <cell r="B587" t="str">
            <v>5</v>
          </cell>
          <cell r="C587" t="str">
            <v>2045</v>
          </cell>
          <cell r="D587" t="str">
            <v>2445</v>
          </cell>
          <cell r="E587" t="str">
            <v>12-MTH I/E FISHER PM I/P X-DCR - DOWN</v>
          </cell>
          <cell r="F587" t="str">
            <v>MSP-S BOGEY VACUUMIZER TANK</v>
          </cell>
          <cell r="G587" t="str">
            <v>PM20</v>
          </cell>
          <cell r="H587" t="str">
            <v>I/E</v>
          </cell>
          <cell r="I587" t="str">
            <v>10073537</v>
          </cell>
          <cell r="J587" t="str">
            <v>7099705</v>
          </cell>
          <cell r="K587" t="str">
            <v>228</v>
          </cell>
          <cell r="L587" t="str">
            <v>LODESML</v>
          </cell>
          <cell r="M587">
            <v>37230</v>
          </cell>
          <cell r="N587" t="str">
            <v>HOLLOWS</v>
          </cell>
          <cell r="O587">
            <v>43586</v>
          </cell>
          <cell r="P587" t="str">
            <v/>
          </cell>
        </row>
        <row r="588">
          <cell r="A588" t="str">
            <v>MEM-PRO-014-BGY-TIL-3437</v>
          </cell>
          <cell r="B588" t="str">
            <v>5</v>
          </cell>
          <cell r="C588" t="str">
            <v>2020</v>
          </cell>
          <cell r="D588" t="str">
            <v>2410</v>
          </cell>
          <cell r="E588" t="str">
            <v>MSP HACCP S BOGEY INLET HH TEMP XMITTE</v>
          </cell>
          <cell r="F588" t="str">
            <v>MSP-S BOGEY HYDROHEATER</v>
          </cell>
          <cell r="G588" t="str">
            <v>PM20</v>
          </cell>
          <cell r="H588" t="str">
            <v>FAC1</v>
          </cell>
          <cell r="I588" t="str">
            <v>10077060</v>
          </cell>
          <cell r="J588" t="str">
            <v>7166899</v>
          </cell>
          <cell r="K588" t="str">
            <v>228</v>
          </cell>
          <cell r="L588" t="str">
            <v>LODESML</v>
          </cell>
          <cell r="M588">
            <v>37230</v>
          </cell>
          <cell r="N588" t="str">
            <v>CAGLEW</v>
          </cell>
          <cell r="O588">
            <v>43665</v>
          </cell>
          <cell r="P588" t="str">
            <v>X</v>
          </cell>
        </row>
        <row r="589">
          <cell r="A589" t="str">
            <v>MEM-PRO-014-CIP-TAC-4014</v>
          </cell>
          <cell r="B589" t="str">
            <v>5</v>
          </cell>
          <cell r="C589" t="str">
            <v>2015</v>
          </cell>
          <cell r="D589" t="str">
            <v>2405</v>
          </cell>
          <cell r="E589" t="str">
            <v>CIP CAUSTIC TANK 4014 DISCHARGE TEMPERAT</v>
          </cell>
          <cell r="F589" t="str">
            <v>MSP-CIP CAUSIC TANK</v>
          </cell>
          <cell r="G589" t="str">
            <v>PM20</v>
          </cell>
          <cell r="H589" t="str">
            <v>MECH</v>
          </cell>
          <cell r="I589" t="str">
            <v>10020604</v>
          </cell>
          <cell r="J589" t="str">
            <v>7163217</v>
          </cell>
          <cell r="K589" t="str">
            <v>228</v>
          </cell>
          <cell r="L589" t="str">
            <v>LODESML</v>
          </cell>
          <cell r="M589">
            <v>37230</v>
          </cell>
          <cell r="N589" t="str">
            <v>CAGLEW</v>
          </cell>
          <cell r="O589">
            <v>43665</v>
          </cell>
          <cell r="P589" t="str">
            <v>X</v>
          </cell>
        </row>
        <row r="590">
          <cell r="A590" t="str">
            <v>MEM-PRO-014-CON-WRE-3290</v>
          </cell>
          <cell r="B590" t="str">
            <v>5</v>
          </cell>
          <cell r="C590" t="str">
            <v>2019</v>
          </cell>
          <cell r="D590" t="str">
            <v>2409</v>
          </cell>
          <cell r="E590" t="str">
            <v>18-MTH I/E MSP ACTION I. HI-TEMP SSW</v>
          </cell>
          <cell r="F590" t="str">
            <v>MSP-W. RESLURRY TANK HYDROHEATER</v>
          </cell>
          <cell r="G590" t="str">
            <v>PM20</v>
          </cell>
          <cell r="H590" t="str">
            <v>MECH</v>
          </cell>
          <cell r="I590" t="str">
            <v/>
          </cell>
          <cell r="J590" t="str">
            <v>7173381</v>
          </cell>
          <cell r="K590" t="str">
            <v>228</v>
          </cell>
          <cell r="L590" t="str">
            <v>LODESML</v>
          </cell>
          <cell r="M590">
            <v>37230</v>
          </cell>
          <cell r="N590" t="str">
            <v>CHAUDHS</v>
          </cell>
          <cell r="O590">
            <v>43368</v>
          </cell>
          <cell r="P590" t="str">
            <v>X</v>
          </cell>
        </row>
        <row r="591">
          <cell r="A591" t="str">
            <v>MEM-PRO-015-BGY-TIL-3438</v>
          </cell>
          <cell r="B591" t="str">
            <v>5</v>
          </cell>
          <cell r="C591" t="str">
            <v>2017</v>
          </cell>
          <cell r="D591" t="str">
            <v>2407</v>
          </cell>
          <cell r="E591" t="str">
            <v>MS2P HACCP East Bogey Inlet Temp</v>
          </cell>
          <cell r="F591" t="str">
            <v>MS2P-E VACUUMIZER TIMELINE</v>
          </cell>
          <cell r="G591" t="str">
            <v>PM20</v>
          </cell>
          <cell r="H591" t="str">
            <v>FAC1</v>
          </cell>
          <cell r="I591" t="str">
            <v>10020490</v>
          </cell>
          <cell r="J591" t="str">
            <v>7166897</v>
          </cell>
          <cell r="K591" t="str">
            <v>228</v>
          </cell>
          <cell r="L591" t="str">
            <v>LODESML</v>
          </cell>
          <cell r="M591">
            <v>37230</v>
          </cell>
          <cell r="N591" t="str">
            <v>CAGLEW</v>
          </cell>
          <cell r="O591">
            <v>43665</v>
          </cell>
          <cell r="P591" t="str">
            <v>X</v>
          </cell>
        </row>
        <row r="592">
          <cell r="A592" t="str">
            <v>MEM-PRO-015-BGY-TIL-3438</v>
          </cell>
          <cell r="B592" t="str">
            <v>5</v>
          </cell>
          <cell r="C592" t="str">
            <v>2046</v>
          </cell>
          <cell r="D592" t="str">
            <v>2446</v>
          </cell>
          <cell r="E592" t="str">
            <v>12-MTH I/E MS2P FISHER I/P X-DCR - DOWN</v>
          </cell>
          <cell r="F592" t="str">
            <v>MS2P-E VACUUMIZER TIMELINE</v>
          </cell>
          <cell r="G592" t="str">
            <v>PM20</v>
          </cell>
          <cell r="H592" t="str">
            <v>I/E</v>
          </cell>
          <cell r="I592" t="str">
            <v>10074233</v>
          </cell>
          <cell r="J592" t="str">
            <v>7166895</v>
          </cell>
          <cell r="K592" t="str">
            <v>212</v>
          </cell>
          <cell r="L592" t="str">
            <v>LODESML</v>
          </cell>
          <cell r="M592">
            <v>37230</v>
          </cell>
          <cell r="N592" t="str">
            <v>CAGLEW</v>
          </cell>
          <cell r="O592">
            <v>43665</v>
          </cell>
          <cell r="P592" t="str">
            <v/>
          </cell>
        </row>
        <row r="593">
          <cell r="A593" t="str">
            <v>MEM-PRO-015-BGY-TIL-3507</v>
          </cell>
          <cell r="B593" t="str">
            <v>5</v>
          </cell>
          <cell r="C593" t="str">
            <v>2048</v>
          </cell>
          <cell r="D593" t="str">
            <v>2448</v>
          </cell>
          <cell r="E593" t="str">
            <v>12-MTH I/E MS2P FISHER I/P X-DCR - DOWN</v>
          </cell>
          <cell r="F593" t="str">
            <v>MS2P-W VACUUMIZER HYDROHEATER</v>
          </cell>
          <cell r="G593" t="str">
            <v>PM20</v>
          </cell>
          <cell r="H593" t="str">
            <v>FAC1</v>
          </cell>
          <cell r="I593" t="str">
            <v>10065088</v>
          </cell>
          <cell r="J593" t="str">
            <v>7166896</v>
          </cell>
          <cell r="K593" t="str">
            <v>212</v>
          </cell>
          <cell r="L593" t="str">
            <v>LODESML</v>
          </cell>
          <cell r="M593">
            <v>37230</v>
          </cell>
          <cell r="N593" t="str">
            <v>HOLLOWS</v>
          </cell>
          <cell r="O593">
            <v>43479</v>
          </cell>
          <cell r="P593" t="str">
            <v/>
          </cell>
        </row>
        <row r="594">
          <cell r="A594" t="str">
            <v>MEM-PRO-015-CIP-SAC-4018</v>
          </cell>
          <cell r="B594" t="str">
            <v>5</v>
          </cell>
          <cell r="C594" t="str">
            <v>2061</v>
          </cell>
          <cell r="D594" t="str">
            <v>2451</v>
          </cell>
          <cell r="E594" t="str">
            <v>12M I/E MS2P TBI CONDUCTIVITY METER</v>
          </cell>
          <cell r="F594" t="str">
            <v>MS2P-NAOH SUPPLY FCV TO CAUSTIC TANKS</v>
          </cell>
          <cell r="G594" t="str">
            <v>PM20</v>
          </cell>
          <cell r="H594" t="str">
            <v>I/E</v>
          </cell>
          <cell r="I594" t="str">
            <v>10065165</v>
          </cell>
          <cell r="J594" t="str">
            <v>5856407</v>
          </cell>
          <cell r="K594" t="str">
            <v>001</v>
          </cell>
          <cell r="L594" t="str">
            <v>LODESML</v>
          </cell>
          <cell r="M594">
            <v>37230</v>
          </cell>
          <cell r="N594" t="str">
            <v>CHAUDHS</v>
          </cell>
          <cell r="O594">
            <v>43365</v>
          </cell>
          <cell r="P594" t="str">
            <v/>
          </cell>
        </row>
        <row r="595">
          <cell r="A595" t="str">
            <v>MEM-PRO-015-WSH-WRE-3326</v>
          </cell>
          <cell r="B595" t="str">
            <v>5</v>
          </cell>
          <cell r="C595" t="str">
            <v>2047</v>
          </cell>
          <cell r="D595" t="str">
            <v>2447</v>
          </cell>
          <cell r="E595" t="str">
            <v>12-MTH I/E MS2P FISHER I/P X-DCR - DOWN</v>
          </cell>
          <cell r="F595" t="str">
            <v>MS2P-W CONCENTRATOR HYDROHEATER</v>
          </cell>
          <cell r="G595" t="str">
            <v>PM20</v>
          </cell>
          <cell r="H595" t="str">
            <v>FAC1</v>
          </cell>
          <cell r="I595" t="str">
            <v>10020515</v>
          </cell>
          <cell r="J595" t="str">
            <v>7131953</v>
          </cell>
          <cell r="K595" t="str">
            <v>228</v>
          </cell>
          <cell r="L595" t="str">
            <v>LODESML</v>
          </cell>
          <cell r="M595">
            <v>37230</v>
          </cell>
          <cell r="N595" t="str">
            <v>HOLLOWS</v>
          </cell>
          <cell r="O595">
            <v>43669</v>
          </cell>
          <cell r="P595" t="str">
            <v>X</v>
          </cell>
        </row>
        <row r="596">
          <cell r="A596" t="str">
            <v>MEM-PRO-015-WSH-WRE-3326</v>
          </cell>
          <cell r="B596" t="str">
            <v>5</v>
          </cell>
          <cell r="C596" t="str">
            <v>2016</v>
          </cell>
          <cell r="D596" t="str">
            <v>2406</v>
          </cell>
          <cell r="E596" t="str">
            <v>12-MTH I/E MS2P ACTION I. TEMP XMTR</v>
          </cell>
          <cell r="F596" t="str">
            <v>MS2P-W CONCENTRATOR HYDROHEATER</v>
          </cell>
          <cell r="G596" t="str">
            <v>PM20</v>
          </cell>
          <cell r="H596" t="str">
            <v>FAC1</v>
          </cell>
          <cell r="I596" t="str">
            <v>10020515</v>
          </cell>
          <cell r="J596" t="str">
            <v>7131911</v>
          </cell>
          <cell r="K596" t="str">
            <v>228</v>
          </cell>
          <cell r="L596" t="str">
            <v>LODESML</v>
          </cell>
          <cell r="M596">
            <v>37230</v>
          </cell>
          <cell r="N596" t="str">
            <v>HOLLOWS</v>
          </cell>
          <cell r="O596">
            <v>43669</v>
          </cell>
          <cell r="P596" t="str">
            <v>X</v>
          </cell>
        </row>
        <row r="597">
          <cell r="A597" t="str">
            <v>MEM-PRO-015-WSH-WRE-3290</v>
          </cell>
          <cell r="B597" t="str">
            <v>5</v>
          </cell>
          <cell r="C597" t="str">
            <v>2049</v>
          </cell>
          <cell r="D597" t="str">
            <v>2449</v>
          </cell>
          <cell r="E597" t="str">
            <v>12-MTH I/E MS2P FISHER I/P X-DCR - DOWN</v>
          </cell>
          <cell r="F597" t="str">
            <v>MS2P-E CONCENTRATOR HYDROHEATER</v>
          </cell>
          <cell r="G597" t="str">
            <v>PM20</v>
          </cell>
          <cell r="H597" t="str">
            <v>FAC1</v>
          </cell>
          <cell r="I597" t="str">
            <v>10020422</v>
          </cell>
          <cell r="J597" t="str">
            <v>7131909</v>
          </cell>
          <cell r="K597" t="str">
            <v>228</v>
          </cell>
          <cell r="L597" t="str">
            <v>LODESML</v>
          </cell>
          <cell r="M597">
            <v>37230</v>
          </cell>
          <cell r="N597" t="str">
            <v>HOLLOWS</v>
          </cell>
          <cell r="O597">
            <v>43669</v>
          </cell>
          <cell r="P597" t="str">
            <v>X</v>
          </cell>
        </row>
        <row r="598">
          <cell r="A598" t="str">
            <v>MEM-PRO-015-WSH-WRE-3290</v>
          </cell>
          <cell r="B598" t="str">
            <v>5</v>
          </cell>
          <cell r="C598" t="str">
            <v>2014</v>
          </cell>
          <cell r="D598" t="str">
            <v>2404</v>
          </cell>
          <cell r="E598" t="str">
            <v>12-MTH I/E MS2P ACTION I. TEMP XMTR</v>
          </cell>
          <cell r="F598" t="str">
            <v>MS2P-E CONCENTRATOR HYDROHEATER</v>
          </cell>
          <cell r="G598" t="str">
            <v>PM20</v>
          </cell>
          <cell r="H598" t="str">
            <v>FAC1</v>
          </cell>
          <cell r="I598" t="str">
            <v>10020422</v>
          </cell>
          <cell r="J598" t="str">
            <v>7131910</v>
          </cell>
          <cell r="K598" t="str">
            <v>228</v>
          </cell>
          <cell r="L598" t="str">
            <v>LODESML</v>
          </cell>
          <cell r="M598">
            <v>37230</v>
          </cell>
          <cell r="N598" t="str">
            <v>HOLLOWS</v>
          </cell>
          <cell r="O598">
            <v>43669</v>
          </cell>
          <cell r="P598" t="str">
            <v>X</v>
          </cell>
        </row>
        <row r="599">
          <cell r="A599" t="str">
            <v>MEM-PRO-025-UTL-1BL-4231</v>
          </cell>
          <cell r="B599" t="str">
            <v>3</v>
          </cell>
          <cell r="C599" t="str">
            <v>2074</v>
          </cell>
          <cell r="D599" t="str">
            <v>2464</v>
          </cell>
          <cell r="E599" t="str">
            <v>36-MTH MECH PM PRESS RELIEF VALVE</v>
          </cell>
          <cell r="F599" t="str">
            <v>MSS-#1 BOILER BLOWDOWN FLASH VESSEL</v>
          </cell>
          <cell r="G599" t="str">
            <v>PM25</v>
          </cell>
          <cell r="H599" t="str">
            <v>MECH</v>
          </cell>
          <cell r="I599" t="str">
            <v>10075409</v>
          </cell>
          <cell r="J599" t="str">
            <v>7128623</v>
          </cell>
          <cell r="K599" t="str">
            <v>258</v>
          </cell>
          <cell r="L599" t="str">
            <v>LODESML</v>
          </cell>
          <cell r="M599">
            <v>37230</v>
          </cell>
          <cell r="N599" t="str">
            <v>CAGLEW</v>
          </cell>
          <cell r="O599">
            <v>43742</v>
          </cell>
          <cell r="P599" t="str">
            <v/>
          </cell>
        </row>
        <row r="600">
          <cell r="A600" t="str">
            <v>MEM-PRO-025-UTL-1BL-4275</v>
          </cell>
          <cell r="B600" t="str">
            <v>5</v>
          </cell>
          <cell r="C600" t="str">
            <v>2063</v>
          </cell>
          <cell r="D600" t="str">
            <v>2453</v>
          </cell>
          <cell r="E600" t="str">
            <v>12-MTH MECH MSS BOILER PRESS RELIEF VAL</v>
          </cell>
          <cell r="F600" t="str">
            <v>MSS-#1 BOILER</v>
          </cell>
          <cell r="G600" t="str">
            <v>PM25</v>
          </cell>
          <cell r="H600" t="str">
            <v>MECH</v>
          </cell>
          <cell r="I600" t="str">
            <v>10065724</v>
          </cell>
          <cell r="J600" t="str">
            <v>7166900</v>
          </cell>
          <cell r="K600" t="str">
            <v>258</v>
          </cell>
          <cell r="L600" t="str">
            <v>LODESML</v>
          </cell>
          <cell r="M600">
            <v>37230</v>
          </cell>
          <cell r="N600" t="str">
            <v>CHAUDHS</v>
          </cell>
          <cell r="O600">
            <v>43368</v>
          </cell>
          <cell r="P600" t="str">
            <v/>
          </cell>
        </row>
        <row r="601">
          <cell r="A601" t="str">
            <v>MEM-PRO-025-UTL-1BL-4275</v>
          </cell>
          <cell r="B601" t="str">
            <v>5</v>
          </cell>
          <cell r="C601" t="str">
            <v>2062</v>
          </cell>
          <cell r="D601" t="str">
            <v>2452</v>
          </cell>
          <cell r="E601" t="str">
            <v>12-MTH MECH MSS BOILER PRESS RELIEF VAL</v>
          </cell>
          <cell r="F601" t="str">
            <v>MSS-#1 BOILER</v>
          </cell>
          <cell r="G601" t="str">
            <v>PM25</v>
          </cell>
          <cell r="H601" t="str">
            <v>MECH</v>
          </cell>
          <cell r="I601" t="str">
            <v>10065732</v>
          </cell>
          <cell r="J601" t="str">
            <v>7166941</v>
          </cell>
          <cell r="K601" t="str">
            <v>258</v>
          </cell>
          <cell r="L601" t="str">
            <v>LODESML</v>
          </cell>
          <cell r="M601">
            <v>37230</v>
          </cell>
          <cell r="N601" t="str">
            <v>CAGLEW</v>
          </cell>
          <cell r="O601">
            <v>43665</v>
          </cell>
          <cell r="P601" t="str">
            <v/>
          </cell>
        </row>
        <row r="602">
          <cell r="A602" t="str">
            <v>MEM-PRO-025-UTL-3BL-8685</v>
          </cell>
          <cell r="B602" t="str">
            <v>5</v>
          </cell>
          <cell r="C602" t="str">
            <v>2066</v>
          </cell>
          <cell r="D602" t="str">
            <v>2456</v>
          </cell>
          <cell r="E602" t="str">
            <v>12-MTH MECH MSS BOILER PRESS RELIEF VAL</v>
          </cell>
          <cell r="F602" t="str">
            <v>#3 BOILER SYSTEM</v>
          </cell>
          <cell r="G602" t="str">
            <v>PM25</v>
          </cell>
          <cell r="H602" t="str">
            <v>MECH</v>
          </cell>
          <cell r="I602" t="str">
            <v>10065729</v>
          </cell>
          <cell r="J602" t="str">
            <v>7166903</v>
          </cell>
          <cell r="K602" t="str">
            <v>258</v>
          </cell>
          <cell r="L602" t="str">
            <v>LODESML</v>
          </cell>
          <cell r="M602">
            <v>37230</v>
          </cell>
          <cell r="N602" t="str">
            <v>CHAUDHS</v>
          </cell>
          <cell r="O602">
            <v>43368</v>
          </cell>
          <cell r="P602" t="str">
            <v/>
          </cell>
        </row>
        <row r="603">
          <cell r="A603" t="str">
            <v>MEM-PRO-025-UTL-3BL-8685</v>
          </cell>
          <cell r="B603" t="str">
            <v>5</v>
          </cell>
          <cell r="C603" t="str">
            <v>2067</v>
          </cell>
          <cell r="D603" t="str">
            <v>2457</v>
          </cell>
          <cell r="E603" t="str">
            <v>12-MTH MECH MSS BOILER PRESS RELIEF VAL</v>
          </cell>
          <cell r="F603" t="str">
            <v>#3 BOILER SYSTEM</v>
          </cell>
          <cell r="G603" t="str">
            <v>PM25</v>
          </cell>
          <cell r="H603" t="str">
            <v>MECH</v>
          </cell>
          <cell r="I603" t="str">
            <v>10065733</v>
          </cell>
          <cell r="J603" t="str">
            <v>7166915</v>
          </cell>
          <cell r="K603" t="str">
            <v>258</v>
          </cell>
          <cell r="L603" t="str">
            <v>LODESML</v>
          </cell>
          <cell r="M603">
            <v>37230</v>
          </cell>
          <cell r="N603" t="str">
            <v>CHAUDHS</v>
          </cell>
          <cell r="O603">
            <v>43368</v>
          </cell>
          <cell r="P603" t="str">
            <v/>
          </cell>
        </row>
        <row r="604">
          <cell r="A604" t="str">
            <v>MEM-PRO-025-UTL-4BL-8650</v>
          </cell>
          <cell r="B604" t="str">
            <v>5</v>
          </cell>
          <cell r="C604" t="str">
            <v>2065</v>
          </cell>
          <cell r="D604" t="str">
            <v>2455</v>
          </cell>
          <cell r="E604" t="str">
            <v>12-MTH MECH MSS BOILER PRESS RELIEF VAL</v>
          </cell>
          <cell r="F604" t="str">
            <v>MSS-#4 BOILER SYSTEM</v>
          </cell>
          <cell r="G604" t="str">
            <v>PM25</v>
          </cell>
          <cell r="H604" t="str">
            <v>MECH</v>
          </cell>
          <cell r="I604" t="str">
            <v>10065725</v>
          </cell>
          <cell r="J604" t="str">
            <v>7166902</v>
          </cell>
          <cell r="K604" t="str">
            <v>258</v>
          </cell>
          <cell r="L604" t="str">
            <v>LODESML</v>
          </cell>
          <cell r="M604">
            <v>37230</v>
          </cell>
          <cell r="N604" t="str">
            <v>CHAUDHS</v>
          </cell>
          <cell r="O604">
            <v>43368</v>
          </cell>
          <cell r="P604" t="str">
            <v/>
          </cell>
        </row>
        <row r="605">
          <cell r="A605" t="str">
            <v>MEM-PRO-025-UTL-4BL-8650</v>
          </cell>
          <cell r="B605" t="str">
            <v>5</v>
          </cell>
          <cell r="C605" t="str">
            <v>2064</v>
          </cell>
          <cell r="D605" t="str">
            <v>2454</v>
          </cell>
          <cell r="E605" t="str">
            <v>12-MTH MECH MSS BOILER PRESS RELIEF VAL</v>
          </cell>
          <cell r="F605" t="str">
            <v>MSS-#4 BOILER SYSTEM</v>
          </cell>
          <cell r="G605" t="str">
            <v>PM25</v>
          </cell>
          <cell r="H605" t="str">
            <v>MECH</v>
          </cell>
          <cell r="I605" t="str">
            <v>10065727</v>
          </cell>
          <cell r="J605" t="str">
            <v>7166901</v>
          </cell>
          <cell r="K605" t="str">
            <v>258</v>
          </cell>
          <cell r="L605" t="str">
            <v>LODESML</v>
          </cell>
          <cell r="M605">
            <v>37230</v>
          </cell>
          <cell r="N605" t="str">
            <v>CHAUDHS</v>
          </cell>
          <cell r="O605">
            <v>43368</v>
          </cell>
          <cell r="P605" t="str">
            <v/>
          </cell>
        </row>
        <row r="606">
          <cell r="A606" t="str">
            <v>MEM-PRO-025-UTL-NDR-4226</v>
          </cell>
          <cell r="B606" t="str">
            <v>5</v>
          </cell>
          <cell r="C606" t="str">
            <v>2068</v>
          </cell>
          <cell r="D606" t="str">
            <v>2458</v>
          </cell>
          <cell r="E606" t="str">
            <v>12-MTH MECH MSS BOILER PRESS RELIEF VAL</v>
          </cell>
          <cell r="F606" t="str">
            <v>N. DEARATOR TK SYSTEM</v>
          </cell>
          <cell r="G606" t="str">
            <v>PM25</v>
          </cell>
          <cell r="H606" t="str">
            <v>MECH</v>
          </cell>
          <cell r="I606" t="str">
            <v>10065773</v>
          </cell>
          <cell r="J606" t="str">
            <v>7166904</v>
          </cell>
          <cell r="K606" t="str">
            <v>258</v>
          </cell>
          <cell r="L606" t="str">
            <v>LODESML</v>
          </cell>
          <cell r="M606">
            <v>37230</v>
          </cell>
          <cell r="N606" t="str">
            <v>CAGLEW</v>
          </cell>
          <cell r="O606">
            <v>43514</v>
          </cell>
          <cell r="P606" t="str">
            <v/>
          </cell>
        </row>
        <row r="607">
          <cell r="A607" t="str">
            <v>MEM-PRO-025-UTL-NDR-4226</v>
          </cell>
          <cell r="B607" t="str">
            <v>5</v>
          </cell>
          <cell r="C607" t="str">
            <v>2069</v>
          </cell>
          <cell r="D607" t="str">
            <v>2459</v>
          </cell>
          <cell r="E607" t="str">
            <v>12-MTH MECH MSS BOILER PRESS RELIEF VAL</v>
          </cell>
          <cell r="F607" t="str">
            <v>N. DEARATOR TK SYSTEM</v>
          </cell>
          <cell r="G607" t="str">
            <v>PM25</v>
          </cell>
          <cell r="H607" t="str">
            <v>MECH</v>
          </cell>
          <cell r="I607" t="str">
            <v>10065773</v>
          </cell>
          <cell r="J607" t="str">
            <v>7166905</v>
          </cell>
          <cell r="K607" t="str">
            <v>258</v>
          </cell>
          <cell r="L607" t="str">
            <v>LODESML</v>
          </cell>
          <cell r="M607">
            <v>37230</v>
          </cell>
          <cell r="N607" t="str">
            <v>CAGLEW</v>
          </cell>
          <cell r="O607">
            <v>43514</v>
          </cell>
          <cell r="P607" t="str">
            <v/>
          </cell>
        </row>
        <row r="608">
          <cell r="A608" t="str">
            <v>MEM-PRO-011-BGY-FCS-4825</v>
          </cell>
          <cell r="B608" t="str">
            <v>5</v>
          </cell>
          <cell r="C608" t="str">
            <v>2130</v>
          </cell>
          <cell r="D608" t="str">
            <v>2520</v>
          </cell>
          <cell r="E608" t="str">
            <v>18-MTH I/E MP1 600 BOGEY HH TEMP X-MT</v>
          </cell>
          <cell r="F608" t="str">
            <v>MP1-N BOGEY VACUUMIZER</v>
          </cell>
          <cell r="G608" t="str">
            <v>PM20</v>
          </cell>
          <cell r="H608" t="str">
            <v>MECH</v>
          </cell>
          <cell r="I608" t="str">
            <v>10021261</v>
          </cell>
          <cell r="J608" t="str">
            <v>7157296</v>
          </cell>
          <cell r="K608" t="str">
            <v>212</v>
          </cell>
          <cell r="L608" t="str">
            <v>LODESML</v>
          </cell>
          <cell r="M608">
            <v>37231</v>
          </cell>
          <cell r="N608" t="str">
            <v>CAGLEW</v>
          </cell>
          <cell r="O608">
            <v>43665</v>
          </cell>
          <cell r="P608" t="str">
            <v/>
          </cell>
        </row>
        <row r="609">
          <cell r="A609" t="str">
            <v>MEM-PRO-011-CIP-SAC-5002</v>
          </cell>
          <cell r="B609" t="str">
            <v>5</v>
          </cell>
          <cell r="C609" t="str">
            <v>2128</v>
          </cell>
          <cell r="D609" t="str">
            <v>2518</v>
          </cell>
          <cell r="E609" t="str">
            <v>18-MTH I/E P1 CAUSTIC TK TEMP X-MTR</v>
          </cell>
          <cell r="F609" t="str">
            <v>MP1-CIP CAUSTIC TANK TEMP TRANSMITTER</v>
          </cell>
          <cell r="G609" t="str">
            <v>PM20</v>
          </cell>
          <cell r="H609" t="str">
            <v>MECH</v>
          </cell>
          <cell r="I609" t="str">
            <v/>
          </cell>
          <cell r="J609" t="str">
            <v>7157362</v>
          </cell>
          <cell r="K609" t="str">
            <v>228</v>
          </cell>
          <cell r="L609" t="str">
            <v>LODESML</v>
          </cell>
          <cell r="M609">
            <v>37231</v>
          </cell>
          <cell r="N609" t="str">
            <v>CAGLEW</v>
          </cell>
          <cell r="O609">
            <v>43665</v>
          </cell>
          <cell r="P609" t="str">
            <v/>
          </cell>
        </row>
        <row r="610">
          <cell r="A610" t="str">
            <v>MEM-PRO-011-CON-1SC-4465</v>
          </cell>
          <cell r="B610" t="str">
            <v>5</v>
          </cell>
          <cell r="C610" t="str">
            <v>2129</v>
          </cell>
          <cell r="D610" t="str">
            <v>2519</v>
          </cell>
          <cell r="E610" t="str">
            <v>12-MTH I/E MP1 CURD HH TEMP X-MTR</v>
          </cell>
          <cell r="F610" t="str">
            <v>MP1-CURD HYDROHEATER</v>
          </cell>
          <cell r="G610" t="str">
            <v>PM20</v>
          </cell>
          <cell r="H610" t="str">
            <v>I/E</v>
          </cell>
          <cell r="I610" t="str">
            <v>10021289</v>
          </cell>
          <cell r="J610" t="str">
            <v>7165320</v>
          </cell>
          <cell r="K610" t="str">
            <v>228</v>
          </cell>
          <cell r="L610" t="str">
            <v>LODESML</v>
          </cell>
          <cell r="M610">
            <v>37231</v>
          </cell>
          <cell r="N610" t="str">
            <v>CAGLEW</v>
          </cell>
          <cell r="O610">
            <v>43665</v>
          </cell>
          <cell r="P610" t="str">
            <v>X</v>
          </cell>
        </row>
        <row r="611">
          <cell r="A611" t="str">
            <v>MEM-PRO-013-BGY-TIL-6262</v>
          </cell>
          <cell r="B611" t="str">
            <v>5</v>
          </cell>
          <cell r="C611" t="str">
            <v>2122</v>
          </cell>
          <cell r="D611" t="str">
            <v>2512</v>
          </cell>
          <cell r="E611" t="str">
            <v>P3 HACCP 600 S BOGEY HH TEMP W</v>
          </cell>
          <cell r="F611" t="str">
            <v>MP3B-S 600 VACUUMIZER TIMELINE</v>
          </cell>
          <cell r="G611" t="str">
            <v>PM20</v>
          </cell>
          <cell r="H611" t="str">
            <v>FAC1</v>
          </cell>
          <cell r="I611" t="str">
            <v>10021168</v>
          </cell>
          <cell r="J611" t="str">
            <v>7166906</v>
          </cell>
          <cell r="K611" t="str">
            <v>228</v>
          </cell>
          <cell r="L611" t="str">
            <v>LODESML</v>
          </cell>
          <cell r="M611">
            <v>37231</v>
          </cell>
          <cell r="N611" t="str">
            <v>HOLLOWS</v>
          </cell>
          <cell r="O611">
            <v>43521</v>
          </cell>
          <cell r="P611" t="str">
            <v>X</v>
          </cell>
        </row>
        <row r="612">
          <cell r="A612" t="str">
            <v>MEM-PRO-013-BGY-TIL-6262</v>
          </cell>
          <cell r="B612" t="str">
            <v>5</v>
          </cell>
          <cell r="C612" t="str">
            <v>2112</v>
          </cell>
          <cell r="D612" t="str">
            <v>2502</v>
          </cell>
          <cell r="E612" t="str">
            <v>12-MTH I/E MP3B S 600 BOGEY HH I/P</v>
          </cell>
          <cell r="F612" t="str">
            <v>MP3B-S 600 VACUUMIZER TIMELINE</v>
          </cell>
          <cell r="G612" t="str">
            <v>PM20</v>
          </cell>
          <cell r="H612" t="str">
            <v>I/E</v>
          </cell>
          <cell r="I612" t="str">
            <v>10072498</v>
          </cell>
          <cell r="J612" t="str">
            <v>7173391</v>
          </cell>
          <cell r="K612" t="str">
            <v>228</v>
          </cell>
          <cell r="L612" t="str">
            <v>LODESML</v>
          </cell>
          <cell r="M612">
            <v>37231</v>
          </cell>
          <cell r="N612" t="str">
            <v>CAGLEW</v>
          </cell>
          <cell r="O612">
            <v>43511</v>
          </cell>
          <cell r="P612" t="str">
            <v>X</v>
          </cell>
        </row>
        <row r="613">
          <cell r="A613" t="str">
            <v>MEM-PRO-013-BGY-TIL-6262</v>
          </cell>
          <cell r="B613" t="str">
            <v>5</v>
          </cell>
          <cell r="C613" t="str">
            <v>2123</v>
          </cell>
          <cell r="D613" t="str">
            <v>2513</v>
          </cell>
          <cell r="E613" t="str">
            <v>P3 HACCP 600 S BOGEY HH TEMP E</v>
          </cell>
          <cell r="F613" t="str">
            <v>MP3B-S 600 VACUUMIZER TIMELINE</v>
          </cell>
          <cell r="G613" t="str">
            <v>PM20</v>
          </cell>
          <cell r="H613" t="str">
            <v>FAC1</v>
          </cell>
          <cell r="I613" t="str">
            <v>10072500</v>
          </cell>
          <cell r="J613" t="str">
            <v>7166907</v>
          </cell>
          <cell r="K613" t="str">
            <v>228</v>
          </cell>
          <cell r="L613" t="str">
            <v>LODESML</v>
          </cell>
          <cell r="M613">
            <v>37231</v>
          </cell>
          <cell r="N613" t="str">
            <v>CAGLEW</v>
          </cell>
          <cell r="O613">
            <v>43665</v>
          </cell>
          <cell r="P613" t="str">
            <v>X</v>
          </cell>
        </row>
        <row r="614">
          <cell r="A614" t="str">
            <v>MEM-PRO-013-BGY-TIL-6316</v>
          </cell>
          <cell r="B614" t="str">
            <v>5</v>
          </cell>
          <cell r="C614" t="str">
            <v>2127</v>
          </cell>
          <cell r="D614" t="str">
            <v>2517</v>
          </cell>
          <cell r="E614" t="str">
            <v>12-MTH I/E MP3B-700 BOGEY HH TEMP E</v>
          </cell>
          <cell r="F614" t="str">
            <v>MP3B-700 TIMELINE</v>
          </cell>
          <cell r="G614" t="str">
            <v>PM20</v>
          </cell>
          <cell r="H614" t="str">
            <v>MECH</v>
          </cell>
          <cell r="I614" t="str">
            <v/>
          </cell>
          <cell r="J614" t="str">
            <v>5749902</v>
          </cell>
          <cell r="K614" t="str">
            <v>228</v>
          </cell>
          <cell r="L614" t="str">
            <v>LODESML</v>
          </cell>
          <cell r="M614">
            <v>37231</v>
          </cell>
          <cell r="N614" t="str">
            <v>CHAUDHS</v>
          </cell>
          <cell r="O614">
            <v>43365</v>
          </cell>
          <cell r="P614" t="str">
            <v>X</v>
          </cell>
        </row>
        <row r="615">
          <cell r="A615" t="str">
            <v>MEM-PRO-013-BGY-TIL-6316</v>
          </cell>
          <cell r="B615" t="str">
            <v>5</v>
          </cell>
          <cell r="C615" t="str">
            <v>2126</v>
          </cell>
          <cell r="D615" t="str">
            <v>2516</v>
          </cell>
          <cell r="E615" t="str">
            <v>12-MTH I/E MP3B-700 BOGEY HH TEMP W</v>
          </cell>
          <cell r="F615" t="str">
            <v>MP3B-700 TIMELINE</v>
          </cell>
          <cell r="G615" t="str">
            <v>PM20</v>
          </cell>
          <cell r="H615" t="str">
            <v>MECH</v>
          </cell>
          <cell r="I615" t="str">
            <v/>
          </cell>
          <cell r="J615" t="str">
            <v>5805522</v>
          </cell>
          <cell r="K615" t="str">
            <v>212</v>
          </cell>
          <cell r="L615" t="str">
            <v>LODESML</v>
          </cell>
          <cell r="M615">
            <v>37231</v>
          </cell>
          <cell r="N615" t="str">
            <v>CHAUDHS</v>
          </cell>
          <cell r="O615">
            <v>43365</v>
          </cell>
          <cell r="P615" t="str">
            <v/>
          </cell>
        </row>
        <row r="616">
          <cell r="A616" t="str">
            <v>MEM-PRO-013-CIP-SAC-4700</v>
          </cell>
          <cell r="B616" t="str">
            <v>5</v>
          </cell>
          <cell r="C616" t="str">
            <v>2119</v>
          </cell>
          <cell r="D616" t="str">
            <v>2509</v>
          </cell>
          <cell r="E616" t="str">
            <v>12-MTH I/E MP3B-CAUSTIC TK TEMP X-MTR</v>
          </cell>
          <cell r="F616" t="str">
            <v>MP3B-CIP CAUSTIC TANK</v>
          </cell>
          <cell r="G616" t="str">
            <v>PM20</v>
          </cell>
          <cell r="H616" t="str">
            <v>MECH</v>
          </cell>
          <cell r="I616" t="str">
            <v/>
          </cell>
          <cell r="J616" t="str">
            <v>7000102</v>
          </cell>
          <cell r="K616" t="str">
            <v>212</v>
          </cell>
          <cell r="L616" t="str">
            <v>LODESML</v>
          </cell>
          <cell r="M616">
            <v>37231</v>
          </cell>
          <cell r="N616" t="str">
            <v>CHAUDHS</v>
          </cell>
          <cell r="O616">
            <v>43365</v>
          </cell>
          <cell r="P616" t="str">
            <v/>
          </cell>
        </row>
        <row r="617">
          <cell r="A617" t="str">
            <v>MEM-PRO-013-WSH-WRE-0073</v>
          </cell>
          <cell r="B617" t="str">
            <v>3</v>
          </cell>
          <cell r="C617" t="str">
            <v>2121</v>
          </cell>
          <cell r="D617" t="str">
            <v>2511</v>
          </cell>
          <cell r="E617" t="str">
            <v>12-MTH I/E MP3B-W CURD HH TEMP X-MTR</v>
          </cell>
          <cell r="F617" t="str">
            <v>MP3B-W RESLURRY HYDROHEATER</v>
          </cell>
          <cell r="G617" t="str">
            <v>PM20</v>
          </cell>
          <cell r="H617" t="str">
            <v>FAC1</v>
          </cell>
          <cell r="I617" t="str">
            <v/>
          </cell>
          <cell r="J617" t="str">
            <v>7142277</v>
          </cell>
          <cell r="K617" t="str">
            <v>212</v>
          </cell>
          <cell r="L617" t="str">
            <v>LODESML</v>
          </cell>
          <cell r="M617">
            <v>37231</v>
          </cell>
          <cell r="N617" t="str">
            <v>CAGLEW</v>
          </cell>
          <cell r="O617">
            <v>43668</v>
          </cell>
          <cell r="P617" t="str">
            <v/>
          </cell>
        </row>
        <row r="618">
          <cell r="A618" t="str">
            <v>MEM-PRO-013-WSH-WRE-0073</v>
          </cell>
          <cell r="B618" t="str">
            <v>5</v>
          </cell>
          <cell r="C618" t="str">
            <v>2110</v>
          </cell>
          <cell r="D618" t="str">
            <v>2500</v>
          </cell>
          <cell r="E618" t="str">
            <v>18-MTH I/E MP3B W CURD HH I/P</v>
          </cell>
          <cell r="F618" t="str">
            <v>MP3B-W RESLURRY HYDROHEATER</v>
          </cell>
          <cell r="G618" t="str">
            <v>PM20</v>
          </cell>
          <cell r="H618" t="str">
            <v>FAC1</v>
          </cell>
          <cell r="I618" t="str">
            <v>10065370</v>
          </cell>
          <cell r="J618" t="str">
            <v>7160094</v>
          </cell>
          <cell r="K618" t="str">
            <v>212</v>
          </cell>
          <cell r="L618" t="str">
            <v>LODESML</v>
          </cell>
          <cell r="M618">
            <v>37231</v>
          </cell>
          <cell r="N618" t="str">
            <v>HOLLOWS</v>
          </cell>
          <cell r="O618">
            <v>43479</v>
          </cell>
          <cell r="P618" t="str">
            <v>X</v>
          </cell>
        </row>
        <row r="619">
          <cell r="A619" t="str">
            <v>MEM-PRO-013-WSH-WRE-0118</v>
          </cell>
          <cell r="B619" t="str">
            <v>5</v>
          </cell>
          <cell r="C619" t="str">
            <v>2109</v>
          </cell>
          <cell r="D619" t="str">
            <v>2499</v>
          </cell>
          <cell r="E619" t="str">
            <v>12 MTH I/E MP3B E CURD HH I/P</v>
          </cell>
          <cell r="F619" t="str">
            <v>MP3B-E RESLURRY HYDROHEATER</v>
          </cell>
          <cell r="G619" t="str">
            <v>PM20</v>
          </cell>
          <cell r="H619" t="str">
            <v>FAC1</v>
          </cell>
          <cell r="I619" t="str">
            <v>10065371</v>
          </cell>
          <cell r="J619" t="str">
            <v>7173382</v>
          </cell>
          <cell r="K619" t="str">
            <v>228</v>
          </cell>
          <cell r="L619" t="str">
            <v>LODESML</v>
          </cell>
          <cell r="M619">
            <v>37231</v>
          </cell>
          <cell r="N619" t="str">
            <v>CAGLEW</v>
          </cell>
          <cell r="O619">
            <v>43665</v>
          </cell>
          <cell r="P619" t="str">
            <v>X</v>
          </cell>
        </row>
        <row r="620">
          <cell r="A620" t="str">
            <v>MEM-PRO-013-WSH-WRE-0118</v>
          </cell>
          <cell r="B620" t="str">
            <v>3</v>
          </cell>
          <cell r="C620" t="str">
            <v>2120</v>
          </cell>
          <cell r="D620" t="str">
            <v>2510</v>
          </cell>
          <cell r="E620" t="str">
            <v>12-MTH I/E MP3B-E CURD HH TEMP X-MTR</v>
          </cell>
          <cell r="F620" t="str">
            <v>MP3B-E RESLURRY HYDROHEATER</v>
          </cell>
          <cell r="G620" t="str">
            <v>PM20</v>
          </cell>
          <cell r="H620" t="str">
            <v>I/E</v>
          </cell>
          <cell r="I620" t="str">
            <v/>
          </cell>
          <cell r="J620" t="str">
            <v>7142403</v>
          </cell>
          <cell r="K620" t="str">
            <v>212</v>
          </cell>
          <cell r="L620" t="str">
            <v>LODESML</v>
          </cell>
          <cell r="M620">
            <v>37231</v>
          </cell>
          <cell r="N620" t="str">
            <v>CAGLEW</v>
          </cell>
          <cell r="O620">
            <v>43665</v>
          </cell>
          <cell r="P620" t="str">
            <v/>
          </cell>
        </row>
        <row r="621">
          <cell r="A621" t="str">
            <v>MEM-PRO-014-FED-FED-3800</v>
          </cell>
          <cell r="B621" t="str">
            <v>3</v>
          </cell>
          <cell r="C621" t="str">
            <v>2136</v>
          </cell>
          <cell r="D621" t="str">
            <v>2526</v>
          </cell>
          <cell r="E621" t="str">
            <v>12-MTH I/E MSP PADDLE MIXER LID SW</v>
          </cell>
          <cell r="F621" t="str">
            <v>MSP-DOUBLE PADDLE MIXER</v>
          </cell>
          <cell r="G621" t="str">
            <v>PM20</v>
          </cell>
          <cell r="H621" t="str">
            <v>MECH</v>
          </cell>
          <cell r="I621" t="str">
            <v/>
          </cell>
          <cell r="J621" t="str">
            <v>7186290</v>
          </cell>
          <cell r="K621" t="str">
            <v>231</v>
          </cell>
          <cell r="L621" t="str">
            <v>LODESML</v>
          </cell>
          <cell r="M621">
            <v>37232</v>
          </cell>
          <cell r="N621" t="str">
            <v>CAGLEW</v>
          </cell>
          <cell r="O621">
            <v>43665</v>
          </cell>
          <cell r="P621" t="str">
            <v/>
          </cell>
        </row>
        <row r="622">
          <cell r="A622" t="str">
            <v>MEM-PRO-013-UTL-CSY-7052</v>
          </cell>
          <cell r="B622" t="str">
            <v>3</v>
          </cell>
          <cell r="C622" t="str">
            <v>2137</v>
          </cell>
          <cell r="D622" t="str">
            <v>2527</v>
          </cell>
          <cell r="E622" t="str">
            <v>12-MTH I/E MDU LIME BIN HI LEVEL SW</v>
          </cell>
          <cell r="F622" t="str">
            <v>MP3 7 TON LIME BIN</v>
          </cell>
          <cell r="G622" t="str">
            <v>PM20</v>
          </cell>
          <cell r="H622" t="str">
            <v>MECH</v>
          </cell>
          <cell r="I622" t="str">
            <v>10064982</v>
          </cell>
          <cell r="J622" t="str">
            <v>5694643</v>
          </cell>
          <cell r="K622" t="str">
            <v>001</v>
          </cell>
          <cell r="L622" t="str">
            <v>LODESML</v>
          </cell>
          <cell r="M622">
            <v>37235</v>
          </cell>
          <cell r="N622" t="str">
            <v>CHAUDHS</v>
          </cell>
          <cell r="O622">
            <v>43365</v>
          </cell>
          <cell r="P622" t="str">
            <v/>
          </cell>
        </row>
        <row r="623">
          <cell r="A623" t="str">
            <v>MEM-PRO-013-WEI-WIS-0005</v>
          </cell>
          <cell r="B623" t="str">
            <v>5</v>
          </cell>
          <cell r="C623" t="str">
            <v>2138</v>
          </cell>
          <cell r="D623" t="str">
            <v>2528</v>
          </cell>
          <cell r="E623" t="str">
            <v>12-MTH I/E MP3 LIME BIN HI LEVEL SW</v>
          </cell>
          <cell r="F623" t="str">
            <v>MP3B-LIME BIN</v>
          </cell>
          <cell r="G623" t="str">
            <v>PM20</v>
          </cell>
          <cell r="H623" t="str">
            <v>I/E</v>
          </cell>
          <cell r="I623" t="str">
            <v>10077645</v>
          </cell>
          <cell r="J623" t="str">
            <v>7129263</v>
          </cell>
          <cell r="K623" t="str">
            <v>212</v>
          </cell>
          <cell r="L623" t="str">
            <v>LODESML</v>
          </cell>
          <cell r="M623">
            <v>37235</v>
          </cell>
          <cell r="N623" t="str">
            <v>CAGLEW</v>
          </cell>
          <cell r="O623">
            <v>43663</v>
          </cell>
          <cell r="P623" t="str">
            <v/>
          </cell>
        </row>
        <row r="624">
          <cell r="A624" t="str">
            <v>MEM-PRO-010-MDU-AEQ-7409</v>
          </cell>
          <cell r="B624" t="str">
            <v>3</v>
          </cell>
          <cell r="C624" t="str">
            <v>2147</v>
          </cell>
          <cell r="D624" t="str">
            <v>2547</v>
          </cell>
          <cell r="E624" t="str">
            <v>12-MTH I/E MDU #2 CHILL TK LEVEL X-MT</v>
          </cell>
          <cell r="F624" t="str">
            <v>MMDU-#1 CHILL TK LEVEL X-MTR</v>
          </cell>
          <cell r="G624" t="str">
            <v>PM20</v>
          </cell>
          <cell r="H624" t="str">
            <v>MECH</v>
          </cell>
          <cell r="I624" t="str">
            <v/>
          </cell>
          <cell r="J624" t="str">
            <v>5618024</v>
          </cell>
          <cell r="K624" t="str">
            <v>001</v>
          </cell>
          <cell r="L624" t="str">
            <v>LODESML</v>
          </cell>
          <cell r="M624">
            <v>37237</v>
          </cell>
          <cell r="N624" t="str">
            <v>CHAUDHS</v>
          </cell>
          <cell r="O624">
            <v>43365</v>
          </cell>
          <cell r="P624" t="str">
            <v/>
          </cell>
        </row>
        <row r="625">
          <cell r="A625" t="str">
            <v>MEM-PRO-010-MDU-AEQ-7410</v>
          </cell>
          <cell r="B625" t="str">
            <v>3</v>
          </cell>
          <cell r="C625" t="str">
            <v>2148</v>
          </cell>
          <cell r="D625" t="str">
            <v>2548</v>
          </cell>
          <cell r="E625" t="str">
            <v>12-MTH I/E MDU #2 E CHILL TK LVL X-MT</v>
          </cell>
          <cell r="F625" t="str">
            <v>MMDU-#2 E CHILL TK LEVEL X-MTR</v>
          </cell>
          <cell r="G625" t="str">
            <v>PM20</v>
          </cell>
          <cell r="H625" t="str">
            <v>MECH</v>
          </cell>
          <cell r="I625" t="str">
            <v/>
          </cell>
          <cell r="J625" t="str">
            <v>5618025</v>
          </cell>
          <cell r="K625" t="str">
            <v>001</v>
          </cell>
          <cell r="L625" t="str">
            <v>LODESML</v>
          </cell>
          <cell r="M625">
            <v>37237</v>
          </cell>
          <cell r="N625" t="str">
            <v>CHAUDHS</v>
          </cell>
          <cell r="O625">
            <v>43365</v>
          </cell>
          <cell r="P625" t="str">
            <v/>
          </cell>
        </row>
        <row r="626">
          <cell r="A626" t="str">
            <v>MEM-PRO-010-OP1-AEQ-1360</v>
          </cell>
          <cell r="B626" t="str">
            <v>5</v>
          </cell>
          <cell r="C626" t="str">
            <v>2173</v>
          </cell>
          <cell r="D626" t="str">
            <v>2563</v>
          </cell>
          <cell r="E626" t="str">
            <v>12-MTH I/E MSS PHOS AC ST TK LVL XMTR</v>
          </cell>
          <cell r="F626" t="str">
            <v>MSS-PHOS ACID STORAGE TANK (PH1)</v>
          </cell>
          <cell r="G626" t="str">
            <v>PM20</v>
          </cell>
          <cell r="H626" t="str">
            <v>I/E</v>
          </cell>
          <cell r="I626" t="str">
            <v>10027959</v>
          </cell>
          <cell r="J626" t="str">
            <v>7183040</v>
          </cell>
          <cell r="K626" t="str">
            <v>212</v>
          </cell>
          <cell r="L626" t="str">
            <v>LODESML</v>
          </cell>
          <cell r="M626">
            <v>37237</v>
          </cell>
          <cell r="N626" t="str">
            <v>CAGLEW</v>
          </cell>
          <cell r="O626">
            <v>43504</v>
          </cell>
          <cell r="P626" t="str">
            <v/>
          </cell>
        </row>
        <row r="627">
          <cell r="A627" t="str">
            <v>MEM-PRO-011-BGY-FCS-4825</v>
          </cell>
          <cell r="B627" t="str">
            <v>5</v>
          </cell>
          <cell r="C627" t="str">
            <v>2185</v>
          </cell>
          <cell r="D627" t="str">
            <v>2575</v>
          </cell>
          <cell r="E627" t="str">
            <v>12-MTH I/E MP1 600 BOGEY PRESS X-MTR</v>
          </cell>
          <cell r="F627" t="str">
            <v>MP1-N BOGEY VACUUMIZER</v>
          </cell>
          <cell r="G627" t="str">
            <v>PM20</v>
          </cell>
          <cell r="H627" t="str">
            <v>MECH</v>
          </cell>
          <cell r="I627" t="str">
            <v>10021628</v>
          </cell>
          <cell r="J627" t="str">
            <v>5856399</v>
          </cell>
          <cell r="K627" t="str">
            <v>001</v>
          </cell>
          <cell r="L627" t="str">
            <v>LODESML</v>
          </cell>
          <cell r="M627">
            <v>37237</v>
          </cell>
          <cell r="N627" t="str">
            <v>CHAUDHS</v>
          </cell>
          <cell r="O627">
            <v>43365</v>
          </cell>
          <cell r="P627" t="str">
            <v/>
          </cell>
        </row>
        <row r="628">
          <cell r="A628" t="str">
            <v>MEM-PRO-011-CHL-CCS-4596</v>
          </cell>
          <cell r="B628" t="str">
            <v>3</v>
          </cell>
          <cell r="C628" t="str">
            <v>2059</v>
          </cell>
          <cell r="D628" t="str">
            <v>2419</v>
          </cell>
          <cell r="E628" t="str">
            <v>24-MTH I/E MP1 #1 CHILL TK LEVEL X-MT</v>
          </cell>
          <cell r="F628" t="str">
            <v>MP1-#1 CHILL TANK</v>
          </cell>
          <cell r="G628" t="str">
            <v>PM20</v>
          </cell>
          <cell r="H628" t="str">
            <v>I/E</v>
          </cell>
          <cell r="I628" t="str">
            <v>10027814</v>
          </cell>
          <cell r="J628" t="str">
            <v>7152229</v>
          </cell>
          <cell r="K628" t="str">
            <v>228</v>
          </cell>
          <cell r="L628" t="str">
            <v>LODESML</v>
          </cell>
          <cell r="M628">
            <v>37237</v>
          </cell>
          <cell r="N628" t="str">
            <v>CAGLEW</v>
          </cell>
          <cell r="O628">
            <v>43803</v>
          </cell>
          <cell r="P628" t="str">
            <v>X</v>
          </cell>
        </row>
        <row r="629">
          <cell r="A629" t="str">
            <v>MEM-PRO-011-CHL-CCS-4595</v>
          </cell>
          <cell r="B629" t="str">
            <v>5</v>
          </cell>
          <cell r="C629" t="str">
            <v>2060</v>
          </cell>
          <cell r="D629" t="str">
            <v>2420</v>
          </cell>
          <cell r="E629" t="str">
            <v>24-MTH I/E MP1 #2 CHILL TK LEVEL X-MT</v>
          </cell>
          <cell r="F629" t="str">
            <v>MP1-#2 CHILL TANK</v>
          </cell>
          <cell r="G629" t="str">
            <v>PM20</v>
          </cell>
          <cell r="H629" t="str">
            <v>I/E</v>
          </cell>
          <cell r="I629" t="str">
            <v/>
          </cell>
          <cell r="J629" t="str">
            <v>7083832</v>
          </cell>
          <cell r="K629" t="str">
            <v>228</v>
          </cell>
          <cell r="L629" t="str">
            <v>LODESML</v>
          </cell>
          <cell r="M629">
            <v>37237</v>
          </cell>
          <cell r="N629" t="str">
            <v>CHAUDHS</v>
          </cell>
          <cell r="O629">
            <v>43368</v>
          </cell>
          <cell r="P629" t="str">
            <v>X</v>
          </cell>
        </row>
        <row r="630">
          <cell r="A630" t="str">
            <v>MEM-PRO-011-CIP-SAC-5021</v>
          </cell>
          <cell r="B630" t="str">
            <v>5</v>
          </cell>
          <cell r="C630" t="str">
            <v>2058</v>
          </cell>
          <cell r="D630" t="str">
            <v>2418</v>
          </cell>
          <cell r="E630" t="str">
            <v>24-MTH I/E MP1 SAN/RIN TK LEVEL X-MTR</v>
          </cell>
          <cell r="F630" t="str">
            <v>MP1-SANITIZER/RINSE TK LEVEL X-MTR</v>
          </cell>
          <cell r="G630" t="str">
            <v>PM20</v>
          </cell>
          <cell r="H630" t="str">
            <v>MECH</v>
          </cell>
          <cell r="I630" t="str">
            <v/>
          </cell>
          <cell r="J630" t="str">
            <v>7071704</v>
          </cell>
          <cell r="K630" t="str">
            <v>228</v>
          </cell>
          <cell r="L630" t="str">
            <v>LODESML</v>
          </cell>
          <cell r="M630">
            <v>37237</v>
          </cell>
          <cell r="N630" t="str">
            <v>CHAUDHS</v>
          </cell>
          <cell r="O630">
            <v>43368</v>
          </cell>
          <cell r="P630" t="str">
            <v/>
          </cell>
        </row>
        <row r="631">
          <cell r="A631" t="str">
            <v>MEM-PRO-011-CIP-TAC-5000</v>
          </cell>
          <cell r="B631" t="str">
            <v>5</v>
          </cell>
          <cell r="C631" t="str">
            <v>2057</v>
          </cell>
          <cell r="D631" t="str">
            <v>2417</v>
          </cell>
          <cell r="E631" t="str">
            <v>24-MTH I/E MP1 CAUSTIC TK LEVEL X-MTR</v>
          </cell>
          <cell r="F631" t="str">
            <v>MP1-CIP CAUSTIC TANK</v>
          </cell>
          <cell r="G631" t="str">
            <v>PM20</v>
          </cell>
          <cell r="H631" t="str">
            <v>MECH</v>
          </cell>
          <cell r="I631" t="str">
            <v>10027778</v>
          </cell>
          <cell r="J631" t="str">
            <v>7071703</v>
          </cell>
          <cell r="K631" t="str">
            <v>228</v>
          </cell>
          <cell r="L631" t="str">
            <v>LODESML</v>
          </cell>
          <cell r="M631">
            <v>37237</v>
          </cell>
          <cell r="N631" t="str">
            <v>CHAUDHS</v>
          </cell>
          <cell r="O631">
            <v>43368</v>
          </cell>
          <cell r="P631" t="str">
            <v/>
          </cell>
        </row>
        <row r="632">
          <cell r="A632" t="str">
            <v>MEM-PRO-011-WSH-CWH-4315</v>
          </cell>
          <cell r="B632" t="str">
            <v>5</v>
          </cell>
          <cell r="C632" t="str">
            <v>2141</v>
          </cell>
          <cell r="D632" t="str">
            <v>2541</v>
          </cell>
          <cell r="E632" t="str">
            <v>24-MTH I/E MP1 C30 FD TK LEVEL X-MT</v>
          </cell>
          <cell r="F632" t="str">
            <v>MP1-C30 FEED TANK(PPT Tank)</v>
          </cell>
          <cell r="G632" t="str">
            <v>PM20</v>
          </cell>
          <cell r="H632" t="str">
            <v>FAC1</v>
          </cell>
          <cell r="I632" t="str">
            <v>10077068</v>
          </cell>
          <cell r="J632" t="str">
            <v>7111201</v>
          </cell>
          <cell r="K632" t="str">
            <v>228</v>
          </cell>
          <cell r="L632" t="str">
            <v>LODESML</v>
          </cell>
          <cell r="M632">
            <v>37237</v>
          </cell>
          <cell r="N632" t="str">
            <v>CAGLEW</v>
          </cell>
          <cell r="O632">
            <v>43511</v>
          </cell>
          <cell r="P632" t="str">
            <v>X</v>
          </cell>
        </row>
        <row r="633">
          <cell r="A633" t="str">
            <v>MEM-PRO-013-CHL-CCS-0107</v>
          </cell>
          <cell r="B633" t="str">
            <v>5</v>
          </cell>
          <cell r="C633" t="str">
            <v>2174</v>
          </cell>
          <cell r="D633" t="str">
            <v>2564</v>
          </cell>
          <cell r="E633" t="str">
            <v>24-MTH I/E MP3B #3 CHILL TK LVL XMTR</v>
          </cell>
          <cell r="F633" t="str">
            <v>MP3B-NORTH #3 CHILL TANK</v>
          </cell>
          <cell r="G633" t="str">
            <v>PM20</v>
          </cell>
          <cell r="H633" t="str">
            <v>MECH</v>
          </cell>
          <cell r="I633" t="str">
            <v/>
          </cell>
          <cell r="J633" t="str">
            <v>7083827</v>
          </cell>
          <cell r="K633" t="str">
            <v>212</v>
          </cell>
          <cell r="L633" t="str">
            <v>LODESML</v>
          </cell>
          <cell r="M633">
            <v>37237</v>
          </cell>
          <cell r="N633" t="str">
            <v>CHAUDHS</v>
          </cell>
          <cell r="O633">
            <v>43368</v>
          </cell>
          <cell r="P633" t="str">
            <v>X</v>
          </cell>
        </row>
        <row r="634">
          <cell r="A634" t="str">
            <v>MEM-PRO-013-CHL-CCS-0108</v>
          </cell>
          <cell r="B634" t="str">
            <v>3</v>
          </cell>
          <cell r="C634" t="str">
            <v>2175</v>
          </cell>
          <cell r="D634" t="str">
            <v>2565</v>
          </cell>
          <cell r="E634" t="str">
            <v>24-MTH I/E MP3B #4 CHILL TK LVL XMTR</v>
          </cell>
          <cell r="F634" t="str">
            <v>MP3B-SOUTH #4 CHILL TANK</v>
          </cell>
          <cell r="G634" t="str">
            <v>PM20</v>
          </cell>
          <cell r="H634" t="str">
            <v>I/E</v>
          </cell>
          <cell r="I634" t="str">
            <v>10072530</v>
          </cell>
          <cell r="J634" t="str">
            <v>7111205</v>
          </cell>
          <cell r="K634" t="str">
            <v>228</v>
          </cell>
          <cell r="L634" t="str">
            <v>LODESML</v>
          </cell>
          <cell r="M634">
            <v>37237</v>
          </cell>
          <cell r="N634" t="str">
            <v>CAGLEW</v>
          </cell>
          <cell r="O634">
            <v>43511</v>
          </cell>
          <cell r="P634" t="str">
            <v>X</v>
          </cell>
        </row>
        <row r="635">
          <cell r="A635" t="str">
            <v>MEM-PRO-013-CIP-SAC-4700</v>
          </cell>
          <cell r="B635" t="str">
            <v>4</v>
          </cell>
          <cell r="C635" t="str">
            <v>2142</v>
          </cell>
          <cell r="D635" t="str">
            <v>2542</v>
          </cell>
          <cell r="E635" t="str">
            <v>24-MTH I/E MP3B-CAUSTIC TK LVL X-MTR</v>
          </cell>
          <cell r="F635" t="str">
            <v>MP3B-CIP CAUSTIC TANK</v>
          </cell>
          <cell r="G635" t="str">
            <v>PM20</v>
          </cell>
          <cell r="H635" t="str">
            <v>I/E</v>
          </cell>
          <cell r="I635" t="str">
            <v>10066101</v>
          </cell>
          <cell r="J635" t="str">
            <v>7100500</v>
          </cell>
          <cell r="K635" t="str">
            <v>228</v>
          </cell>
          <cell r="L635" t="str">
            <v>LODESML</v>
          </cell>
          <cell r="M635">
            <v>37237</v>
          </cell>
          <cell r="N635" t="str">
            <v>CAGLEW</v>
          </cell>
          <cell r="O635">
            <v>43511</v>
          </cell>
          <cell r="P635" t="str">
            <v>X</v>
          </cell>
        </row>
        <row r="636">
          <cell r="A636" t="str">
            <v>MEM-PRO-013-CIP-SAC-4701</v>
          </cell>
          <cell r="B636" t="str">
            <v>3</v>
          </cell>
          <cell r="C636" t="str">
            <v>2143</v>
          </cell>
          <cell r="D636" t="str">
            <v>2543</v>
          </cell>
          <cell r="E636" t="str">
            <v>12-MTH I/E MP3B-RINSE TK LVL X-MTR</v>
          </cell>
          <cell r="F636" t="str">
            <v>MP3B-CIP RINSE TANK</v>
          </cell>
          <cell r="G636" t="str">
            <v>PM20</v>
          </cell>
          <cell r="H636" t="str">
            <v>MECH</v>
          </cell>
          <cell r="I636" t="str">
            <v>10027784</v>
          </cell>
          <cell r="J636" t="str">
            <v>5940260</v>
          </cell>
          <cell r="K636" t="str">
            <v>001</v>
          </cell>
          <cell r="L636" t="str">
            <v>LODESML</v>
          </cell>
          <cell r="M636">
            <v>37237</v>
          </cell>
          <cell r="N636" t="str">
            <v>CHAUDHS</v>
          </cell>
          <cell r="O636">
            <v>43365</v>
          </cell>
          <cell r="P636" t="str">
            <v/>
          </cell>
        </row>
        <row r="637">
          <cell r="A637" t="str">
            <v>MEM-PRO-013-CIP-SAC-4739</v>
          </cell>
          <cell r="B637" t="str">
            <v>3</v>
          </cell>
          <cell r="C637" t="str">
            <v>2144</v>
          </cell>
          <cell r="D637" t="str">
            <v>2544</v>
          </cell>
          <cell r="E637" t="str">
            <v>24-MTH I/E MP3B-SANITIZ TK LVL X-MTR</v>
          </cell>
          <cell r="F637" t="str">
            <v>MP3B-CIP SANITIZE TANK</v>
          </cell>
          <cell r="G637" t="str">
            <v>PM20</v>
          </cell>
          <cell r="H637" t="str">
            <v>I/E</v>
          </cell>
          <cell r="I637" t="str">
            <v>10066103</v>
          </cell>
          <cell r="J637" t="str">
            <v>7100543</v>
          </cell>
          <cell r="K637" t="str">
            <v>228</v>
          </cell>
          <cell r="L637" t="str">
            <v>LODESML</v>
          </cell>
          <cell r="M637">
            <v>37237</v>
          </cell>
          <cell r="N637" t="str">
            <v>CAGLEW</v>
          </cell>
          <cell r="O637">
            <v>43511</v>
          </cell>
          <cell r="P637" t="str">
            <v>X</v>
          </cell>
        </row>
        <row r="638">
          <cell r="A638" t="str">
            <v>MEM-PRO-013-IDN-IDF-6118</v>
          </cell>
          <cell r="B638" t="str">
            <v>5</v>
          </cell>
          <cell r="C638" t="str">
            <v>2145</v>
          </cell>
          <cell r="D638" t="str">
            <v>2545</v>
          </cell>
          <cell r="E638" t="str">
            <v>24-MTH I/E MP3B-IDN TK LEVEL X-MTR</v>
          </cell>
          <cell r="F638" t="str">
            <v>MP3B-IDN FEED TANK</v>
          </cell>
          <cell r="G638" t="str">
            <v>PM20</v>
          </cell>
          <cell r="H638" t="str">
            <v>MECH</v>
          </cell>
          <cell r="I638" t="str">
            <v/>
          </cell>
          <cell r="J638" t="str">
            <v>5795836</v>
          </cell>
          <cell r="K638" t="str">
            <v>228</v>
          </cell>
          <cell r="L638" t="str">
            <v>LODESML</v>
          </cell>
          <cell r="M638">
            <v>37237</v>
          </cell>
          <cell r="N638" t="str">
            <v>CHAUDHS</v>
          </cell>
          <cell r="O638">
            <v>43365</v>
          </cell>
          <cell r="P638" t="str">
            <v>X</v>
          </cell>
        </row>
        <row r="639">
          <cell r="A639" t="str">
            <v>MEM-PRO-013-IDN-IDF-6288</v>
          </cell>
          <cell r="B639" t="str">
            <v>5</v>
          </cell>
          <cell r="C639" t="str">
            <v>2146</v>
          </cell>
          <cell r="D639" t="str">
            <v>2546</v>
          </cell>
          <cell r="E639" t="str">
            <v>24-MTH I/E MP3B-NEUT TK LVL X-MTR</v>
          </cell>
          <cell r="F639" t="str">
            <v>MP3B-NEUTRALIZATION TANK</v>
          </cell>
          <cell r="G639" t="str">
            <v>PM20</v>
          </cell>
          <cell r="H639" t="str">
            <v>MECH</v>
          </cell>
          <cell r="I639" t="str">
            <v/>
          </cell>
          <cell r="J639" t="str">
            <v>7084203</v>
          </cell>
          <cell r="K639" t="str">
            <v>228</v>
          </cell>
          <cell r="L639" t="str">
            <v>LODESML</v>
          </cell>
          <cell r="M639">
            <v>37237</v>
          </cell>
          <cell r="N639" t="str">
            <v>CHAUDHS</v>
          </cell>
          <cell r="O639">
            <v>43368</v>
          </cell>
          <cell r="P639" t="str">
            <v>X</v>
          </cell>
        </row>
        <row r="640">
          <cell r="A640" t="str">
            <v>MEM-PRO-013-PCP-PCT-0083</v>
          </cell>
          <cell r="B640" t="str">
            <v>3</v>
          </cell>
          <cell r="C640" t="str">
            <v>2176</v>
          </cell>
          <cell r="D640" t="str">
            <v>2566</v>
          </cell>
          <cell r="E640" t="str">
            <v>24-MTH I/E MP3B PRECIP TK LVL XMTR</v>
          </cell>
          <cell r="F640" t="str">
            <v>MP3B-PRECIPITATION TANK</v>
          </cell>
          <cell r="G640" t="str">
            <v>PM20</v>
          </cell>
          <cell r="H640" t="str">
            <v>MECH</v>
          </cell>
          <cell r="I640" t="str">
            <v>10066104</v>
          </cell>
          <cell r="J640" t="str">
            <v>7090243</v>
          </cell>
          <cell r="K640" t="str">
            <v>212</v>
          </cell>
          <cell r="L640" t="str">
            <v>LODESML</v>
          </cell>
          <cell r="M640">
            <v>37237</v>
          </cell>
          <cell r="N640" t="str">
            <v>CHAUDHS</v>
          </cell>
          <cell r="O640">
            <v>43368</v>
          </cell>
          <cell r="P640" t="str">
            <v/>
          </cell>
        </row>
        <row r="641">
          <cell r="A641" t="str">
            <v>MEM-PRO-014-BGY-FCS-3523</v>
          </cell>
          <cell r="B641" t="str">
            <v>5</v>
          </cell>
          <cell r="C641" t="str">
            <v>2187</v>
          </cell>
          <cell r="D641" t="str">
            <v>2577</v>
          </cell>
          <cell r="E641" t="str">
            <v>12-MTH I/E MSP N BOGEY PRESS X-MTR</v>
          </cell>
          <cell r="F641" t="str">
            <v>MSP-N BOGEY VACUUMIZER TANK</v>
          </cell>
          <cell r="G641" t="str">
            <v>PM20</v>
          </cell>
          <cell r="H641" t="str">
            <v>MECH</v>
          </cell>
          <cell r="I641" t="str">
            <v>10022644</v>
          </cell>
          <cell r="J641" t="str">
            <v>5902582</v>
          </cell>
          <cell r="K641" t="str">
            <v>228</v>
          </cell>
          <cell r="L641" t="str">
            <v>LODESML</v>
          </cell>
          <cell r="M641">
            <v>37237</v>
          </cell>
          <cell r="N641" t="str">
            <v>CHAUDHS</v>
          </cell>
          <cell r="O641">
            <v>43365</v>
          </cell>
          <cell r="P641" t="str">
            <v/>
          </cell>
        </row>
        <row r="642">
          <cell r="A642" t="str">
            <v>MEM-PRO-014-BGY-TIL-3437</v>
          </cell>
          <cell r="B642" t="str">
            <v>5</v>
          </cell>
          <cell r="C642" t="str">
            <v>2186</v>
          </cell>
          <cell r="D642" t="str">
            <v>2576</v>
          </cell>
          <cell r="E642" t="str">
            <v>MSP HACCP 3438 BOGEY PRESS X-MTR</v>
          </cell>
          <cell r="F642" t="str">
            <v>MSP-S BOGEY HYDROHEATER</v>
          </cell>
          <cell r="G642" t="str">
            <v>PM20</v>
          </cell>
          <cell r="H642" t="str">
            <v>FAC1</v>
          </cell>
          <cell r="I642" t="str">
            <v>10077060</v>
          </cell>
          <cell r="J642" t="str">
            <v>7166909</v>
          </cell>
          <cell r="K642" t="str">
            <v>228</v>
          </cell>
          <cell r="L642" t="str">
            <v>LODESML</v>
          </cell>
          <cell r="M642">
            <v>37237</v>
          </cell>
          <cell r="N642" t="str">
            <v>HOLLOWS</v>
          </cell>
          <cell r="O642">
            <v>43521</v>
          </cell>
          <cell r="P642" t="str">
            <v>X</v>
          </cell>
        </row>
        <row r="643">
          <cell r="A643" t="str">
            <v>MEM-PRO-014-CHL-CCS-3336</v>
          </cell>
          <cell r="B643" t="str">
            <v>3</v>
          </cell>
          <cell r="C643" t="str">
            <v>2180</v>
          </cell>
          <cell r="D643" t="str">
            <v>2570</v>
          </cell>
          <cell r="E643" t="str">
            <v>24 MTH I/E MSP E CHILL TK LVL XMTR</v>
          </cell>
          <cell r="F643" t="str">
            <v>MSP-EAST CHILL TANK</v>
          </cell>
          <cell r="G643" t="str">
            <v>PM20</v>
          </cell>
          <cell r="H643" t="str">
            <v>I/E</v>
          </cell>
          <cell r="I643" t="str">
            <v/>
          </cell>
          <cell r="J643" t="str">
            <v>7083362</v>
          </cell>
          <cell r="K643" t="str">
            <v>228</v>
          </cell>
          <cell r="L643" t="str">
            <v>LODESML</v>
          </cell>
          <cell r="M643">
            <v>37237</v>
          </cell>
          <cell r="N643" t="str">
            <v>CHAUDHS</v>
          </cell>
          <cell r="O643">
            <v>43368</v>
          </cell>
          <cell r="P643" t="str">
            <v>X</v>
          </cell>
        </row>
        <row r="644">
          <cell r="A644" t="str">
            <v>MEM-PRO-014-CIP-TAC-4014</v>
          </cell>
          <cell r="B644" t="str">
            <v>5</v>
          </cell>
          <cell r="C644" t="str">
            <v>2178</v>
          </cell>
          <cell r="D644" t="str">
            <v>2568</v>
          </cell>
          <cell r="E644" t="str">
            <v>24-MTH I/E MSP CAUSTIC TK LVL XMTR</v>
          </cell>
          <cell r="F644" t="str">
            <v>MSP-CIP CAUSIC TANK</v>
          </cell>
          <cell r="G644" t="str">
            <v>PM20</v>
          </cell>
          <cell r="H644" t="str">
            <v>FAC1</v>
          </cell>
          <cell r="I644" t="str">
            <v>10018310</v>
          </cell>
          <cell r="J644" t="str">
            <v>7125532</v>
          </cell>
          <cell r="K644" t="str">
            <v>228</v>
          </cell>
          <cell r="L644" t="str">
            <v>LODESML</v>
          </cell>
          <cell r="M644">
            <v>37237</v>
          </cell>
          <cell r="N644" t="str">
            <v>HOLLOWS</v>
          </cell>
          <cell r="O644">
            <v>43669</v>
          </cell>
          <cell r="P644" t="str">
            <v>X</v>
          </cell>
        </row>
        <row r="645">
          <cell r="A645" t="str">
            <v>MEM-PRO-014-CON-CRE-3344</v>
          </cell>
          <cell r="B645" t="str">
            <v>5</v>
          </cell>
          <cell r="C645" t="str">
            <v>2179</v>
          </cell>
          <cell r="D645" t="str">
            <v>2569</v>
          </cell>
          <cell r="E645" t="str">
            <v>24-MTH I/E MSP W CHILL TK LVL XMTR</v>
          </cell>
          <cell r="F645" t="str">
            <v>MSP-#2 CURD POT PUMP</v>
          </cell>
          <cell r="G645" t="str">
            <v>PM20</v>
          </cell>
          <cell r="H645" t="str">
            <v>MECH</v>
          </cell>
          <cell r="I645" t="str">
            <v/>
          </cell>
          <cell r="J645" t="str">
            <v>7071707</v>
          </cell>
          <cell r="K645" t="str">
            <v>228</v>
          </cell>
          <cell r="L645" t="str">
            <v>LODESML</v>
          </cell>
          <cell r="M645">
            <v>37237</v>
          </cell>
          <cell r="N645" t="str">
            <v>CHAUDHS</v>
          </cell>
          <cell r="O645">
            <v>43368</v>
          </cell>
          <cell r="P645" t="str">
            <v>X</v>
          </cell>
        </row>
        <row r="646">
          <cell r="A646" t="str">
            <v>MEM-PRO-014-IDN-IDF-3424</v>
          </cell>
          <cell r="B646" t="str">
            <v>5</v>
          </cell>
          <cell r="C646" t="str">
            <v>2182</v>
          </cell>
          <cell r="D646" t="str">
            <v>2572</v>
          </cell>
          <cell r="E646" t="str">
            <v>24-MTH I/E MSP IDN TK LVL XMTR</v>
          </cell>
          <cell r="F646" t="str">
            <v>MSP-E IDN TANK</v>
          </cell>
          <cell r="G646" t="str">
            <v>PM20</v>
          </cell>
          <cell r="H646" t="str">
            <v>FAC1</v>
          </cell>
          <cell r="I646" t="str">
            <v>10027884</v>
          </cell>
          <cell r="J646" t="str">
            <v>7125533</v>
          </cell>
          <cell r="K646" t="str">
            <v>228</v>
          </cell>
          <cell r="L646" t="str">
            <v>LODESML</v>
          </cell>
          <cell r="M646">
            <v>37237</v>
          </cell>
          <cell r="N646" t="str">
            <v>HOLLOWS</v>
          </cell>
          <cell r="O646">
            <v>43669</v>
          </cell>
          <cell r="P646" t="str">
            <v>X</v>
          </cell>
        </row>
        <row r="647">
          <cell r="A647" t="str">
            <v>MEM-PRO-014-PCP-PHA-3221</v>
          </cell>
          <cell r="B647" t="str">
            <v>5</v>
          </cell>
          <cell r="C647" t="str">
            <v>2181</v>
          </cell>
          <cell r="D647" t="str">
            <v>2571</v>
          </cell>
          <cell r="E647" t="str">
            <v>24-MTH I/E MSP CLARIFIED TK LVL XMTR</v>
          </cell>
          <cell r="F647" t="str">
            <v>MSP-CLARIFIED TANK</v>
          </cell>
          <cell r="G647" t="str">
            <v>PM20</v>
          </cell>
          <cell r="H647" t="str">
            <v>FAC1</v>
          </cell>
          <cell r="I647" t="str">
            <v>10018314</v>
          </cell>
          <cell r="J647" t="str">
            <v>7131912</v>
          </cell>
          <cell r="K647" t="str">
            <v>228</v>
          </cell>
          <cell r="L647" t="str">
            <v>LODESML</v>
          </cell>
          <cell r="M647">
            <v>37237</v>
          </cell>
          <cell r="N647" t="str">
            <v>HOLLOWS</v>
          </cell>
          <cell r="O647">
            <v>43669</v>
          </cell>
          <cell r="P647" t="str">
            <v>X</v>
          </cell>
        </row>
        <row r="648">
          <cell r="A648" t="str">
            <v>MEM-PRO-014-UTL-CSY-3541</v>
          </cell>
          <cell r="B648" t="str">
            <v>5</v>
          </cell>
          <cell r="C648" t="str">
            <v>2177</v>
          </cell>
          <cell r="D648" t="str">
            <v>2567</v>
          </cell>
          <cell r="E648" t="str">
            <v>24-MTH I/E MSP ALK/BLEND TK LVL XMTR</v>
          </cell>
          <cell r="F648" t="str">
            <v>MSP-ALKALI WORK TANK</v>
          </cell>
          <cell r="G648" t="str">
            <v>PM20</v>
          </cell>
          <cell r="H648" t="str">
            <v>MECH</v>
          </cell>
          <cell r="I648" t="str">
            <v>10066297</v>
          </cell>
          <cell r="J648" t="str">
            <v>5921190</v>
          </cell>
          <cell r="K648" t="str">
            <v>228</v>
          </cell>
          <cell r="L648" t="str">
            <v>LODESML</v>
          </cell>
          <cell r="M648">
            <v>37237</v>
          </cell>
          <cell r="N648" t="str">
            <v>CHAUDHS</v>
          </cell>
          <cell r="O648">
            <v>43365</v>
          </cell>
          <cell r="P648" t="str">
            <v>X</v>
          </cell>
        </row>
        <row r="649">
          <cell r="A649" t="str">
            <v>MEM-PRO-015-BGY-TIL-3438</v>
          </cell>
          <cell r="B649" t="str">
            <v>5</v>
          </cell>
          <cell r="C649" t="str">
            <v>2183</v>
          </cell>
          <cell r="D649" t="str">
            <v>2573</v>
          </cell>
          <cell r="E649" t="str">
            <v>12-MTH I/E MS2P E BOGEY PRESS X-MTR</v>
          </cell>
          <cell r="F649" t="str">
            <v>MS2P-E VACUUMIZER TIMELINE</v>
          </cell>
          <cell r="G649" t="str">
            <v>PM20</v>
          </cell>
          <cell r="H649" t="str">
            <v>I/E</v>
          </cell>
          <cell r="I649" t="str">
            <v/>
          </cell>
          <cell r="J649" t="str">
            <v>5805556</v>
          </cell>
          <cell r="K649" t="str">
            <v>001</v>
          </cell>
          <cell r="L649" t="str">
            <v>LODESML</v>
          </cell>
          <cell r="M649">
            <v>37237</v>
          </cell>
          <cell r="N649" t="str">
            <v>CHAUDHS</v>
          </cell>
          <cell r="O649">
            <v>43365</v>
          </cell>
          <cell r="P649" t="str">
            <v/>
          </cell>
        </row>
        <row r="650">
          <cell r="A650" t="str">
            <v>MEM-PRO-015-CHL-CCS-3336</v>
          </cell>
          <cell r="B650" t="str">
            <v>5</v>
          </cell>
          <cell r="C650" t="str">
            <v>2164</v>
          </cell>
          <cell r="D650" t="str">
            <v>2534</v>
          </cell>
          <cell r="E650" t="str">
            <v>24-MTH I/E MS2P S CHILL TK LVL XMTR</v>
          </cell>
          <cell r="F650" t="str">
            <v>MS2P-S CHILL TANK</v>
          </cell>
          <cell r="G650" t="str">
            <v>PM20</v>
          </cell>
          <cell r="H650" t="str">
            <v>FAC1</v>
          </cell>
          <cell r="I650" t="str">
            <v>10065418</v>
          </cell>
          <cell r="J650" t="str">
            <v>7131696</v>
          </cell>
          <cell r="K650" t="str">
            <v>212</v>
          </cell>
          <cell r="L650" t="str">
            <v>LODESML</v>
          </cell>
          <cell r="M650">
            <v>37237</v>
          </cell>
          <cell r="N650" t="str">
            <v>HOLLOWS</v>
          </cell>
          <cell r="O650">
            <v>43669</v>
          </cell>
          <cell r="P650" t="str">
            <v>X</v>
          </cell>
        </row>
        <row r="651">
          <cell r="A651" t="str">
            <v>MEM-PRO-015-CHL-CCS-3349</v>
          </cell>
          <cell r="B651" t="str">
            <v>5</v>
          </cell>
          <cell r="C651" t="str">
            <v>2165</v>
          </cell>
          <cell r="D651" t="str">
            <v>2535</v>
          </cell>
          <cell r="E651" t="str">
            <v>24-MTH I/E MS2P N CHILL TK LVL XMTR</v>
          </cell>
          <cell r="F651" t="str">
            <v>MS2P-N CHILL TANK</v>
          </cell>
          <cell r="G651" t="str">
            <v>PM20</v>
          </cell>
          <cell r="H651" t="str">
            <v>FAC1</v>
          </cell>
          <cell r="I651" t="str">
            <v>10065419</v>
          </cell>
          <cell r="J651" t="str">
            <v>7133828</v>
          </cell>
          <cell r="K651" t="str">
            <v>228</v>
          </cell>
          <cell r="L651" t="str">
            <v>LODESML</v>
          </cell>
          <cell r="M651">
            <v>37237</v>
          </cell>
          <cell r="N651" t="str">
            <v>HOLLOWS</v>
          </cell>
          <cell r="O651">
            <v>43669</v>
          </cell>
          <cell r="P651" t="str">
            <v>X</v>
          </cell>
        </row>
        <row r="652">
          <cell r="A652" t="str">
            <v>MEM-PRO-015-CIP-SAC-4003</v>
          </cell>
          <cell r="B652" t="str">
            <v>5</v>
          </cell>
          <cell r="C652" t="str">
            <v>2162</v>
          </cell>
          <cell r="D652" t="str">
            <v>2532</v>
          </cell>
          <cell r="E652" t="str">
            <v>12-MTH I/E MS2P RINSE TK LVL XMTR</v>
          </cell>
          <cell r="F652" t="str">
            <v>MS2P-CIP RINSE TANK</v>
          </cell>
          <cell r="G652" t="str">
            <v>PM20</v>
          </cell>
          <cell r="H652" t="str">
            <v>FAC1</v>
          </cell>
          <cell r="I652" t="str">
            <v/>
          </cell>
          <cell r="J652" t="str">
            <v>7167117</v>
          </cell>
          <cell r="K652" t="str">
            <v>228</v>
          </cell>
          <cell r="L652" t="str">
            <v>LODESML</v>
          </cell>
          <cell r="M652">
            <v>37237</v>
          </cell>
          <cell r="N652" t="str">
            <v>HOLLOWS</v>
          </cell>
          <cell r="O652">
            <v>43669</v>
          </cell>
          <cell r="P652" t="str">
            <v>X</v>
          </cell>
        </row>
        <row r="653">
          <cell r="A653" t="str">
            <v>MEM-PRO-015-CIP-SAC-4014</v>
          </cell>
          <cell r="B653" t="str">
            <v>5</v>
          </cell>
          <cell r="C653" t="str">
            <v>2140</v>
          </cell>
          <cell r="D653" t="str">
            <v>2530</v>
          </cell>
          <cell r="E653" t="str">
            <v>24-MTH I/E MS2P CAUSTIC TK LVL XMTR</v>
          </cell>
          <cell r="F653" t="str">
            <v>MS2P-CIP WEST CAUSTIC TANK</v>
          </cell>
          <cell r="G653" t="str">
            <v>PM20</v>
          </cell>
          <cell r="H653" t="str">
            <v>FAC1</v>
          </cell>
          <cell r="I653" t="str">
            <v>10018352</v>
          </cell>
          <cell r="J653" t="str">
            <v>7100748</v>
          </cell>
          <cell r="K653" t="str">
            <v>228</v>
          </cell>
          <cell r="L653" t="str">
            <v>LODESML</v>
          </cell>
          <cell r="M653">
            <v>37237</v>
          </cell>
          <cell r="N653" t="str">
            <v>CAGLEW</v>
          </cell>
          <cell r="O653">
            <v>43670</v>
          </cell>
          <cell r="P653" t="str">
            <v>X</v>
          </cell>
        </row>
        <row r="654">
          <cell r="A654" t="str">
            <v>MEM-PRO-015-CIP-SAC-4034</v>
          </cell>
          <cell r="B654" t="str">
            <v>5</v>
          </cell>
          <cell r="C654" t="str">
            <v>2161</v>
          </cell>
          <cell r="D654" t="str">
            <v>2531</v>
          </cell>
          <cell r="E654" t="str">
            <v>24-MTH I/E MS2P PHOS AC TK LVL XMTR</v>
          </cell>
          <cell r="F654" t="str">
            <v>MS2P-CIP EAST CAUSTIC TANK</v>
          </cell>
          <cell r="G654" t="str">
            <v>PM20</v>
          </cell>
          <cell r="H654" t="str">
            <v>FAC1</v>
          </cell>
          <cell r="I654" t="str">
            <v>10018351</v>
          </cell>
          <cell r="J654" t="str">
            <v>7100749</v>
          </cell>
          <cell r="K654" t="str">
            <v>228</v>
          </cell>
          <cell r="L654" t="str">
            <v>LODESML</v>
          </cell>
          <cell r="M654">
            <v>37237</v>
          </cell>
          <cell r="N654" t="str">
            <v>CAGLEW</v>
          </cell>
          <cell r="O654">
            <v>43670</v>
          </cell>
          <cell r="P654" t="str">
            <v>X</v>
          </cell>
        </row>
        <row r="655">
          <cell r="A655" t="str">
            <v>MEM-PRO-015-IDN-IDF-3358</v>
          </cell>
          <cell r="B655" t="str">
            <v>3</v>
          </cell>
          <cell r="C655" t="str">
            <v>2167</v>
          </cell>
          <cell r="D655" t="str">
            <v>2537</v>
          </cell>
          <cell r="E655" t="str">
            <v>24-MTH I/E MS2P IDN TK LVL XMTR</v>
          </cell>
          <cell r="F655" t="str">
            <v>MS2P-WEST IDN FEED TANK</v>
          </cell>
          <cell r="G655" t="str">
            <v>PM20</v>
          </cell>
          <cell r="H655" t="str">
            <v>I/E</v>
          </cell>
          <cell r="I655" t="str">
            <v>10018213</v>
          </cell>
          <cell r="J655" t="str">
            <v>7111219</v>
          </cell>
          <cell r="K655" t="str">
            <v>228</v>
          </cell>
          <cell r="L655" t="str">
            <v>LODESML</v>
          </cell>
          <cell r="M655">
            <v>37237</v>
          </cell>
          <cell r="N655" t="str">
            <v>CAGLEW</v>
          </cell>
          <cell r="O655">
            <v>43514</v>
          </cell>
          <cell r="P655" t="str">
            <v>X</v>
          </cell>
        </row>
        <row r="656">
          <cell r="A656" t="str">
            <v>MEM-PRO-015-PCP-PHA-3221</v>
          </cell>
          <cell r="B656" t="str">
            <v>5</v>
          </cell>
          <cell r="C656" t="str">
            <v>2166</v>
          </cell>
          <cell r="D656" t="str">
            <v>2536</v>
          </cell>
          <cell r="E656" t="str">
            <v>24-MTH I/E MS2P CLARIFIED TK LVL XMTR</v>
          </cell>
          <cell r="F656" t="str">
            <v>MS2P-CLARIFIED TANK</v>
          </cell>
          <cell r="G656" t="str">
            <v>PM20</v>
          </cell>
          <cell r="H656" t="str">
            <v>I/E</v>
          </cell>
          <cell r="I656" t="str">
            <v>10018345</v>
          </cell>
          <cell r="J656" t="str">
            <v>7111203</v>
          </cell>
          <cell r="K656" t="str">
            <v>228</v>
          </cell>
          <cell r="L656" t="str">
            <v>LODESML</v>
          </cell>
          <cell r="M656">
            <v>37237</v>
          </cell>
          <cell r="N656" t="str">
            <v>CAGLEW</v>
          </cell>
          <cell r="O656">
            <v>43514</v>
          </cell>
          <cell r="P656" t="str">
            <v>X</v>
          </cell>
        </row>
        <row r="657">
          <cell r="A657" t="str">
            <v>MEM-PRO-015-UTL-CSY-3491</v>
          </cell>
          <cell r="B657" t="str">
            <v>5</v>
          </cell>
          <cell r="C657" t="str">
            <v>2168</v>
          </cell>
          <cell r="D657" t="str">
            <v>2538</v>
          </cell>
          <cell r="E657" t="str">
            <v>24-MTH I/E MS2P KOH ADD'N TK LVL XMTR</v>
          </cell>
          <cell r="F657" t="str">
            <v>MS2P-ALKALI SPECIAL BLEND WORK TANK</v>
          </cell>
          <cell r="G657" t="str">
            <v>PM20</v>
          </cell>
          <cell r="H657" t="str">
            <v>FAC1</v>
          </cell>
          <cell r="I657" t="str">
            <v/>
          </cell>
          <cell r="J657" t="str">
            <v>7072528</v>
          </cell>
          <cell r="K657" t="str">
            <v>212</v>
          </cell>
          <cell r="L657" t="str">
            <v>LODESML</v>
          </cell>
          <cell r="M657">
            <v>37237</v>
          </cell>
          <cell r="N657" t="str">
            <v>HOLLOWS</v>
          </cell>
          <cell r="O657">
            <v>43419</v>
          </cell>
          <cell r="P657" t="str">
            <v>X</v>
          </cell>
        </row>
        <row r="658">
          <cell r="A658" t="str">
            <v>MEM-PRO-015-UTL-CSY-3541</v>
          </cell>
          <cell r="B658" t="str">
            <v>3</v>
          </cell>
          <cell r="C658" t="str">
            <v>2163</v>
          </cell>
          <cell r="D658" t="str">
            <v>2533</v>
          </cell>
          <cell r="E658" t="str">
            <v>24-MTH I/E MS2P ALK/BLEND TK LVL XMTR</v>
          </cell>
          <cell r="F658" t="str">
            <v>MS2P-ALKALI WORK TANK</v>
          </cell>
          <cell r="G658" t="str">
            <v>PM20</v>
          </cell>
          <cell r="H658" t="str">
            <v>FAC1</v>
          </cell>
          <cell r="I658" t="str">
            <v>10075065</v>
          </cell>
          <cell r="J658" t="str">
            <v>7133827</v>
          </cell>
          <cell r="K658" t="str">
            <v>212</v>
          </cell>
          <cell r="L658" t="str">
            <v>LODESML</v>
          </cell>
          <cell r="M658">
            <v>37237</v>
          </cell>
          <cell r="N658" t="str">
            <v>HOLLOWS</v>
          </cell>
          <cell r="O658">
            <v>43669</v>
          </cell>
          <cell r="P658" t="str">
            <v/>
          </cell>
        </row>
        <row r="659">
          <cell r="A659" t="str">
            <v>MEM-PRO-023-STS-HCL-0910</v>
          </cell>
          <cell r="B659" t="str">
            <v>5</v>
          </cell>
          <cell r="C659" t="str">
            <v>2171</v>
          </cell>
          <cell r="D659" t="str">
            <v>2561</v>
          </cell>
          <cell r="E659" t="str">
            <v>PSM 12M I/E EAS HCL TANK LEVEL XMTRS</v>
          </cell>
          <cell r="F659" t="str">
            <v>MSS-E. HCL STORAGE TANK</v>
          </cell>
          <cell r="G659" t="str">
            <v>PM20</v>
          </cell>
          <cell r="H659" t="str">
            <v>I/E</v>
          </cell>
          <cell r="I659" t="str">
            <v>10076638</v>
          </cell>
          <cell r="J659" t="str">
            <v>7166942</v>
          </cell>
          <cell r="K659" t="str">
            <v>212</v>
          </cell>
          <cell r="L659" t="str">
            <v>LODESML</v>
          </cell>
          <cell r="M659">
            <v>37237</v>
          </cell>
          <cell r="N659" t="str">
            <v>CAGLEW</v>
          </cell>
          <cell r="O659">
            <v>43665</v>
          </cell>
          <cell r="P659" t="str">
            <v>X</v>
          </cell>
        </row>
        <row r="660">
          <cell r="A660" t="str">
            <v>MEM-PRO-023-STS-HCL-5161</v>
          </cell>
          <cell r="B660" t="str">
            <v>3</v>
          </cell>
          <cell r="C660" t="str">
            <v>2172</v>
          </cell>
          <cell r="D660" t="str">
            <v>2562</v>
          </cell>
          <cell r="E660" t="str">
            <v>PSM 12M I/E EAST HCL TANK LEVEL XMTRS</v>
          </cell>
          <cell r="F660" t="str">
            <v>MSS-W. HCL STORAGE TANK 30000gal FRP</v>
          </cell>
          <cell r="G660" t="str">
            <v>PM20</v>
          </cell>
          <cell r="H660" t="str">
            <v>I/E</v>
          </cell>
          <cell r="I660" t="str">
            <v>10077582</v>
          </cell>
          <cell r="J660" t="str">
            <v>5746863</v>
          </cell>
          <cell r="K660" t="str">
            <v>001</v>
          </cell>
          <cell r="L660" t="str">
            <v>LODESML</v>
          </cell>
          <cell r="M660">
            <v>37237</v>
          </cell>
          <cell r="N660" t="str">
            <v>CAGLEW</v>
          </cell>
          <cell r="O660">
            <v>43742</v>
          </cell>
          <cell r="P660" t="str">
            <v/>
          </cell>
        </row>
        <row r="661">
          <cell r="A661" t="str">
            <v>MEM-PRO-023-STS-HCL-5210</v>
          </cell>
          <cell r="B661" t="str">
            <v>5</v>
          </cell>
          <cell r="C661" t="str">
            <v>2170</v>
          </cell>
          <cell r="D661" t="str">
            <v>2540</v>
          </cell>
          <cell r="E661" t="str">
            <v>24-MTH I/E MSS HCL SCRUBBER LVL MTR</v>
          </cell>
          <cell r="F661" t="str">
            <v>HCI SCRUBBER</v>
          </cell>
          <cell r="G661" t="str">
            <v>PM20</v>
          </cell>
          <cell r="H661" t="str">
            <v>MECH</v>
          </cell>
          <cell r="I661" t="str">
            <v/>
          </cell>
          <cell r="J661" t="str">
            <v>7161357</v>
          </cell>
          <cell r="K661" t="str">
            <v>212</v>
          </cell>
          <cell r="L661" t="str">
            <v>LODESML</v>
          </cell>
          <cell r="M661">
            <v>37237</v>
          </cell>
          <cell r="N661" t="str">
            <v>CHAUDHS</v>
          </cell>
          <cell r="O661">
            <v>43368</v>
          </cell>
          <cell r="P661" t="str">
            <v/>
          </cell>
        </row>
        <row r="662">
          <cell r="A662" t="str">
            <v>MEM-PRO-010-CAL-HPO-5420</v>
          </cell>
          <cell r="B662" t="str">
            <v>5</v>
          </cell>
          <cell r="C662" t="str">
            <v>2192</v>
          </cell>
          <cell r="D662" t="str">
            <v>2582</v>
          </cell>
          <cell r="E662" t="str">
            <v>12-MTH I/E MSS CAL PHOS AC LEVEL PROB</v>
          </cell>
          <cell r="F662" t="str">
            <v>MSS-CALPRO PHOS ACID SHOT TANK</v>
          </cell>
          <cell r="G662" t="str">
            <v>PM20</v>
          </cell>
          <cell r="H662" t="str">
            <v>MECH</v>
          </cell>
          <cell r="I662" t="str">
            <v>10065947</v>
          </cell>
          <cell r="J662" t="str">
            <v>7129264</v>
          </cell>
          <cell r="K662" t="str">
            <v>231</v>
          </cell>
          <cell r="L662" t="str">
            <v>LODESML</v>
          </cell>
          <cell r="M662">
            <v>37238</v>
          </cell>
          <cell r="N662" t="str">
            <v>CAGLEW</v>
          </cell>
          <cell r="O662">
            <v>43669</v>
          </cell>
          <cell r="P662" t="str">
            <v/>
          </cell>
        </row>
        <row r="663">
          <cell r="A663" t="str">
            <v>MEM-PRO-014-UTL-CSY-2283</v>
          </cell>
          <cell r="B663" t="str">
            <v>3</v>
          </cell>
          <cell r="C663" t="str">
            <v>2193</v>
          </cell>
          <cell r="D663" t="str">
            <v>2583</v>
          </cell>
          <cell r="E663" t="str">
            <v>12-MTH I/E MSP PHOS ACID LEVEL PROBE</v>
          </cell>
          <cell r="F663" t="str">
            <v>MSP-CAUSTIC WORK TANK</v>
          </cell>
          <cell r="G663" t="str">
            <v>PM20</v>
          </cell>
          <cell r="H663" t="str">
            <v>MECH</v>
          </cell>
          <cell r="I663" t="str">
            <v/>
          </cell>
          <cell r="J663" t="str">
            <v>5618056</v>
          </cell>
          <cell r="K663" t="str">
            <v>001</v>
          </cell>
          <cell r="L663" t="str">
            <v>LODESML</v>
          </cell>
          <cell r="M663">
            <v>37238</v>
          </cell>
          <cell r="N663" t="str">
            <v>CHAUDHS</v>
          </cell>
          <cell r="O663">
            <v>43365</v>
          </cell>
          <cell r="P663" t="str">
            <v/>
          </cell>
        </row>
        <row r="664">
          <cell r="A664" t="str">
            <v>MEM-PRO-014-UTL-CSY-3541</v>
          </cell>
          <cell r="B664" t="str">
            <v>5</v>
          </cell>
          <cell r="C664" t="str">
            <v>2191</v>
          </cell>
          <cell r="D664" t="str">
            <v>2581</v>
          </cell>
          <cell r="E664" t="str">
            <v>12-MTH I/E MSP ALK/BLEN HI LEVEL PROB</v>
          </cell>
          <cell r="F664" t="str">
            <v>MSP-ALKALI WORK TANK</v>
          </cell>
          <cell r="G664" t="str">
            <v>PM20</v>
          </cell>
          <cell r="H664" t="str">
            <v>MECH</v>
          </cell>
          <cell r="I664" t="str">
            <v/>
          </cell>
          <cell r="J664" t="str">
            <v>5873425</v>
          </cell>
          <cell r="K664" t="str">
            <v>231</v>
          </cell>
          <cell r="L664" t="str">
            <v>LODESML</v>
          </cell>
          <cell r="M664">
            <v>37238</v>
          </cell>
          <cell r="N664" t="str">
            <v>CHAUDHS</v>
          </cell>
          <cell r="O664">
            <v>43365</v>
          </cell>
          <cell r="P664" t="str">
            <v/>
          </cell>
        </row>
        <row r="665">
          <cell r="A665" t="str">
            <v>MEM-PRO-014-WEI-WIS-3094</v>
          </cell>
          <cell r="B665" t="str">
            <v>5</v>
          </cell>
          <cell r="C665" t="str">
            <v>2189</v>
          </cell>
          <cell r="D665" t="str">
            <v>2579</v>
          </cell>
          <cell r="E665" t="str">
            <v>12-MTH I/E MSP LIME BIN HI LEVEL PROB</v>
          </cell>
          <cell r="F665" t="str">
            <v>MSP-LIME BIN</v>
          </cell>
          <cell r="G665" t="str">
            <v>PM20</v>
          </cell>
          <cell r="H665" t="str">
            <v>MECH</v>
          </cell>
          <cell r="I665" t="str">
            <v/>
          </cell>
          <cell r="J665" t="str">
            <v>7017832</v>
          </cell>
          <cell r="K665" t="str">
            <v>001</v>
          </cell>
          <cell r="L665" t="str">
            <v>LODESML</v>
          </cell>
          <cell r="M665">
            <v>37238</v>
          </cell>
          <cell r="N665" t="str">
            <v>CHAUDHS</v>
          </cell>
          <cell r="O665">
            <v>43365</v>
          </cell>
          <cell r="P665" t="str">
            <v/>
          </cell>
        </row>
        <row r="666">
          <cell r="A666" t="str">
            <v>MEM-PRO-026-STS-NES-3094</v>
          </cell>
          <cell r="B666" t="str">
            <v>5</v>
          </cell>
          <cell r="C666" t="str">
            <v>2188</v>
          </cell>
          <cell r="D666" t="str">
            <v>2578</v>
          </cell>
          <cell r="E666" t="str">
            <v>12-MTH I/E MS2P LIME BIN HI LEVEL PROBE</v>
          </cell>
          <cell r="F666" t="str">
            <v>MS2P-LIME BIN</v>
          </cell>
          <cell r="G666" t="str">
            <v>PM20</v>
          </cell>
          <cell r="H666" t="str">
            <v>MECH</v>
          </cell>
          <cell r="I666" t="str">
            <v/>
          </cell>
          <cell r="J666" t="str">
            <v>5786469</v>
          </cell>
          <cell r="K666" t="str">
            <v>001</v>
          </cell>
          <cell r="L666" t="str">
            <v>LODESML</v>
          </cell>
          <cell r="M666">
            <v>37238</v>
          </cell>
          <cell r="N666" t="str">
            <v>CHAUDHS</v>
          </cell>
          <cell r="O666">
            <v>43365</v>
          </cell>
          <cell r="P666" t="str">
            <v/>
          </cell>
        </row>
        <row r="667">
          <cell r="A667" t="str">
            <v>MEM-PRO-013-BGY-TIL-6248</v>
          </cell>
          <cell r="B667" t="str">
            <v>5</v>
          </cell>
          <cell r="C667" t="str">
            <v>2203</v>
          </cell>
          <cell r="D667" t="str">
            <v>2593</v>
          </cell>
          <cell r="E667" t="str">
            <v>P3 HACCP 700 N BGY HH PRESS XM</v>
          </cell>
          <cell r="F667" t="str">
            <v>MP3B-700 TIMELINE HYDROHEATER</v>
          </cell>
          <cell r="G667" t="str">
            <v>PM20</v>
          </cell>
          <cell r="H667" t="str">
            <v>FAC1</v>
          </cell>
          <cell r="I667" t="str">
            <v>10072491</v>
          </cell>
          <cell r="J667" t="str">
            <v>7163218</v>
          </cell>
          <cell r="K667" t="str">
            <v>228</v>
          </cell>
          <cell r="L667" t="str">
            <v>LODESML</v>
          </cell>
          <cell r="M667">
            <v>37239</v>
          </cell>
          <cell r="N667" t="str">
            <v>CAGLEW</v>
          </cell>
          <cell r="O667">
            <v>43665</v>
          </cell>
          <cell r="P667" t="str">
            <v>X</v>
          </cell>
        </row>
        <row r="668">
          <cell r="A668" t="str">
            <v>MEM-PRO-013-BGY-TIL-6261</v>
          </cell>
          <cell r="B668" t="str">
            <v>5</v>
          </cell>
          <cell r="C668" t="str">
            <v>2204</v>
          </cell>
          <cell r="D668" t="str">
            <v>2594</v>
          </cell>
          <cell r="E668" t="str">
            <v>P3 HACCP 600 S BGY HH PRESS XM</v>
          </cell>
          <cell r="F668" t="str">
            <v>MP3B-S 600 TIMELINE HYDROHEATER</v>
          </cell>
          <cell r="G668" t="str">
            <v>PM20</v>
          </cell>
          <cell r="H668" t="str">
            <v>FAC1</v>
          </cell>
          <cell r="I668" t="str">
            <v>10022778</v>
          </cell>
          <cell r="J668" t="str">
            <v>7166910</v>
          </cell>
          <cell r="K668" t="str">
            <v>228</v>
          </cell>
          <cell r="L668" t="str">
            <v>LODESML</v>
          </cell>
          <cell r="M668">
            <v>37239</v>
          </cell>
          <cell r="N668" t="str">
            <v>CAGLEW</v>
          </cell>
          <cell r="O668">
            <v>43665</v>
          </cell>
          <cell r="P668" t="str">
            <v>X</v>
          </cell>
        </row>
        <row r="669">
          <cell r="A669" t="str">
            <v>MEM-PRO-013-CIP-SAC-4700</v>
          </cell>
          <cell r="B669" t="str">
            <v>3</v>
          </cell>
          <cell r="C669" t="str">
            <v>2199</v>
          </cell>
          <cell r="D669" t="str">
            <v>2589</v>
          </cell>
          <cell r="E669" t="str">
            <v>6M I/E MP3B CIP CONDUCTIVITY PROBE</v>
          </cell>
          <cell r="F669" t="str">
            <v>MP3B-CIP CAUSTIC TANK</v>
          </cell>
          <cell r="G669" t="str">
            <v>PM20</v>
          </cell>
          <cell r="H669" t="str">
            <v>MECH</v>
          </cell>
          <cell r="I669" t="str">
            <v/>
          </cell>
          <cell r="J669" t="str">
            <v>5716121</v>
          </cell>
          <cell r="K669" t="str">
            <v>001</v>
          </cell>
          <cell r="L669" t="str">
            <v>LODESML</v>
          </cell>
          <cell r="M669">
            <v>37239</v>
          </cell>
          <cell r="N669" t="str">
            <v>CHAUDHS</v>
          </cell>
          <cell r="O669">
            <v>43365</v>
          </cell>
          <cell r="P669" t="str">
            <v/>
          </cell>
        </row>
        <row r="670">
          <cell r="A670" t="str">
            <v>MEM-PRO-014-BGY-TIL-3507</v>
          </cell>
          <cell r="B670" t="str">
            <v>3</v>
          </cell>
          <cell r="C670" t="str">
            <v>2197</v>
          </cell>
          <cell r="D670" t="str">
            <v>2587</v>
          </cell>
          <cell r="E670" t="str">
            <v>12-MTH I/E MSP N CURD HH TEMP X-MTR</v>
          </cell>
          <cell r="F670" t="str">
            <v>MSP-N BOGEY HYDROHEATER</v>
          </cell>
          <cell r="G670" t="str">
            <v>PM20</v>
          </cell>
          <cell r="H670" t="str">
            <v>MECH</v>
          </cell>
          <cell r="I670" t="str">
            <v/>
          </cell>
          <cell r="J670" t="str">
            <v>5785458</v>
          </cell>
          <cell r="K670" t="str">
            <v>001</v>
          </cell>
          <cell r="L670" t="str">
            <v>LODESML</v>
          </cell>
          <cell r="M670">
            <v>37239</v>
          </cell>
          <cell r="N670" t="str">
            <v>CHAUDHS</v>
          </cell>
          <cell r="O670">
            <v>43365</v>
          </cell>
          <cell r="P670" t="str">
            <v/>
          </cell>
        </row>
        <row r="671">
          <cell r="A671" t="str">
            <v>MEM-PRO-011-WEI-WIS-4035</v>
          </cell>
          <cell r="B671" t="str">
            <v>3</v>
          </cell>
          <cell r="C671" t="str">
            <v>2213</v>
          </cell>
          <cell r="D671" t="str">
            <v>2603</v>
          </cell>
          <cell r="E671" t="str">
            <v>12-MTH I/E MP1 LIME BIN HIGH LEVEL SW</v>
          </cell>
          <cell r="F671" t="str">
            <v>MP1-LIME BIN 7A &amp; 7B</v>
          </cell>
          <cell r="G671" t="str">
            <v>PM20</v>
          </cell>
          <cell r="H671" t="str">
            <v>MECH</v>
          </cell>
          <cell r="I671" t="str">
            <v>10064576</v>
          </cell>
          <cell r="J671" t="str">
            <v>5861690</v>
          </cell>
          <cell r="K671" t="str">
            <v>001</v>
          </cell>
          <cell r="L671" t="str">
            <v>LODESML</v>
          </cell>
          <cell r="M671">
            <v>37242</v>
          </cell>
          <cell r="N671" t="str">
            <v>CHAUDHS</v>
          </cell>
          <cell r="O671">
            <v>43365</v>
          </cell>
          <cell r="P671" t="str">
            <v/>
          </cell>
        </row>
        <row r="672">
          <cell r="A672" t="str">
            <v>MEM-PRO-010-UTL-IAS-0820</v>
          </cell>
          <cell r="B672" t="str">
            <v>3</v>
          </cell>
          <cell r="C672" t="str">
            <v>2237</v>
          </cell>
          <cell r="D672" t="str">
            <v>2637</v>
          </cell>
          <cell r="E672" t="str">
            <v>60-MTH MECH MSS #3 AIR COMP PRV</v>
          </cell>
          <cell r="F672" t="str">
            <v>MSS-N PLANT #3 AIR COMPRESSOR 100 HP</v>
          </cell>
          <cell r="G672" t="str">
            <v>PM25</v>
          </cell>
          <cell r="H672" t="str">
            <v>MECH</v>
          </cell>
          <cell r="I672" t="str">
            <v>10022903</v>
          </cell>
          <cell r="J672" t="str">
            <v>7017238</v>
          </cell>
          <cell r="K672" t="str">
            <v>258</v>
          </cell>
          <cell r="L672" t="str">
            <v>LODESML</v>
          </cell>
          <cell r="M672">
            <v>37264</v>
          </cell>
          <cell r="N672" t="str">
            <v>CHAUDHS</v>
          </cell>
          <cell r="O672">
            <v>43368</v>
          </cell>
          <cell r="P672" t="str">
            <v/>
          </cell>
        </row>
        <row r="673">
          <cell r="A673" t="str">
            <v>MEM-PRO-010-UTL-IAS-0890</v>
          </cell>
          <cell r="B673" t="str">
            <v>3</v>
          </cell>
          <cell r="C673" t="str">
            <v>2238</v>
          </cell>
          <cell r="D673" t="str">
            <v>2638</v>
          </cell>
          <cell r="E673" t="str">
            <v>60-MTH MECH MSS #4 AIR COMP PRV</v>
          </cell>
          <cell r="F673" t="str">
            <v>MSS-N PLANT #4 AIR COMPRESSOR 200 HP</v>
          </cell>
          <cell r="G673" t="str">
            <v>PM25</v>
          </cell>
          <cell r="H673" t="str">
            <v>MECH</v>
          </cell>
          <cell r="I673" t="str">
            <v>10022902</v>
          </cell>
          <cell r="J673" t="str">
            <v>7017239</v>
          </cell>
          <cell r="K673" t="str">
            <v>258</v>
          </cell>
          <cell r="L673" t="str">
            <v>LODESML</v>
          </cell>
          <cell r="M673">
            <v>37264</v>
          </cell>
          <cell r="N673" t="str">
            <v>CHAUDHS</v>
          </cell>
          <cell r="O673">
            <v>43368</v>
          </cell>
          <cell r="P673" t="str">
            <v/>
          </cell>
        </row>
        <row r="674">
          <cell r="A674" t="str">
            <v>MEM-PRO-010-UTL-IAS-0891</v>
          </cell>
          <cell r="B674" t="str">
            <v>3</v>
          </cell>
          <cell r="C674" t="str">
            <v>2239</v>
          </cell>
          <cell r="D674" t="str">
            <v>2639</v>
          </cell>
          <cell r="E674" t="str">
            <v>60-MTH MECH MSS #5 AIR COMP PRV</v>
          </cell>
          <cell r="F674" t="str">
            <v>MSS-N PLANT #5 AIR COMPRESSOR 150 HP</v>
          </cell>
          <cell r="G674" t="str">
            <v>PM25</v>
          </cell>
          <cell r="H674" t="str">
            <v>MECH</v>
          </cell>
          <cell r="I674" t="str">
            <v>10025408</v>
          </cell>
          <cell r="J674" t="str">
            <v>7027166</v>
          </cell>
          <cell r="K674" t="str">
            <v>258</v>
          </cell>
          <cell r="L674" t="str">
            <v>LODESML</v>
          </cell>
          <cell r="M674">
            <v>37264</v>
          </cell>
          <cell r="N674" t="str">
            <v>CHAUDHS</v>
          </cell>
          <cell r="O674">
            <v>43368</v>
          </cell>
          <cell r="P674" t="str">
            <v/>
          </cell>
        </row>
        <row r="675">
          <cell r="A675" t="str">
            <v>MEM-PRO-010-UTL-IAS-0892</v>
          </cell>
          <cell r="B675" t="str">
            <v>3</v>
          </cell>
          <cell r="C675" t="str">
            <v>2251</v>
          </cell>
          <cell r="D675" t="str">
            <v>2641</v>
          </cell>
          <cell r="E675" t="str">
            <v>60-MTH MECH MSS 100HP PORT AIR C PRV</v>
          </cell>
          <cell r="F675" t="str">
            <v>MSS-N PLANT PORTABLE AIR COMP 100 HP</v>
          </cell>
          <cell r="G675" t="str">
            <v>PM25</v>
          </cell>
          <cell r="H675" t="str">
            <v>MECH</v>
          </cell>
          <cell r="I675" t="str">
            <v/>
          </cell>
          <cell r="J675" t="str">
            <v>7017240</v>
          </cell>
          <cell r="K675" t="str">
            <v>258</v>
          </cell>
          <cell r="L675" t="str">
            <v>LODESML</v>
          </cell>
          <cell r="M675">
            <v>37264</v>
          </cell>
          <cell r="N675" t="str">
            <v>CHAUDHS</v>
          </cell>
          <cell r="O675">
            <v>43368</v>
          </cell>
          <cell r="P675" t="str">
            <v/>
          </cell>
        </row>
        <row r="676">
          <cell r="A676" t="str">
            <v>MEM-PRO-010-UTL-IAS-1401</v>
          </cell>
          <cell r="B676" t="str">
            <v>3</v>
          </cell>
          <cell r="C676" t="str">
            <v>2240</v>
          </cell>
          <cell r="D676" t="str">
            <v>2640</v>
          </cell>
          <cell r="E676" t="str">
            <v>60-MTH MECH MSS #6 AIR COMP PRV</v>
          </cell>
          <cell r="F676" t="str">
            <v>MSS-#6 200 HP AIR COMPRESSOR</v>
          </cell>
          <cell r="G676" t="str">
            <v>PM25</v>
          </cell>
          <cell r="H676" t="str">
            <v>MECH</v>
          </cell>
          <cell r="I676" t="str">
            <v/>
          </cell>
          <cell r="J676" t="str">
            <v>7045702</v>
          </cell>
          <cell r="K676" t="str">
            <v>258</v>
          </cell>
          <cell r="L676" t="str">
            <v>LODESML</v>
          </cell>
          <cell r="M676">
            <v>37264</v>
          </cell>
          <cell r="N676" t="str">
            <v>CHAUDHS</v>
          </cell>
          <cell r="O676">
            <v>43368</v>
          </cell>
          <cell r="P676" t="str">
            <v/>
          </cell>
        </row>
        <row r="677">
          <cell r="A677" t="str">
            <v>MEM-PRO-010-UTL-IAS-2100</v>
          </cell>
          <cell r="B677" t="str">
            <v>3</v>
          </cell>
          <cell r="C677" t="str">
            <v>2236</v>
          </cell>
          <cell r="D677" t="str">
            <v>2636</v>
          </cell>
          <cell r="E677" t="str">
            <v>60-MTH MECH MSS #2 AIR COMP PRV</v>
          </cell>
          <cell r="F677" t="str">
            <v>MSS-N PLANT #2 AIR COMPRESSOR 125 HP</v>
          </cell>
          <cell r="G677" t="str">
            <v>PM25</v>
          </cell>
          <cell r="H677" t="str">
            <v>MECH</v>
          </cell>
          <cell r="I677" t="str">
            <v>10022869</v>
          </cell>
          <cell r="J677" t="str">
            <v>7017237</v>
          </cell>
          <cell r="K677" t="str">
            <v>258</v>
          </cell>
          <cell r="L677" t="str">
            <v>LODESML</v>
          </cell>
          <cell r="M677">
            <v>37264</v>
          </cell>
          <cell r="N677" t="str">
            <v>CHAUDHS</v>
          </cell>
          <cell r="O677">
            <v>43368</v>
          </cell>
          <cell r="P677" t="str">
            <v/>
          </cell>
        </row>
        <row r="678">
          <cell r="A678" t="str">
            <v>MEM-PRO-010-UTL-IAS-2105</v>
          </cell>
          <cell r="B678" t="str">
            <v>3</v>
          </cell>
          <cell r="C678" t="str">
            <v>2235</v>
          </cell>
          <cell r="D678" t="str">
            <v>2635</v>
          </cell>
          <cell r="E678" t="str">
            <v>60-MTH MECH MSS #1 AIR COMP PRV</v>
          </cell>
          <cell r="F678" t="str">
            <v>MSS-N PLANT #1 AIR COMPRESSOR 100 HP</v>
          </cell>
          <cell r="G678" t="str">
            <v>PM25</v>
          </cell>
          <cell r="H678" t="str">
            <v>MECH</v>
          </cell>
          <cell r="I678" t="str">
            <v/>
          </cell>
          <cell r="J678" t="str">
            <v>7027164</v>
          </cell>
          <cell r="K678" t="str">
            <v>258</v>
          </cell>
          <cell r="L678" t="str">
            <v>LODESML</v>
          </cell>
          <cell r="M678">
            <v>37264</v>
          </cell>
          <cell r="N678" t="str">
            <v>CHAUDHS</v>
          </cell>
          <cell r="O678">
            <v>43368</v>
          </cell>
          <cell r="P678" t="str">
            <v/>
          </cell>
        </row>
        <row r="679">
          <cell r="A679" t="str">
            <v>MEM-PRO-014-UTL-CWS-4120</v>
          </cell>
          <cell r="B679" t="str">
            <v/>
          </cell>
          <cell r="C679" t="str">
            <v>2252</v>
          </cell>
          <cell r="D679" t="str">
            <v>2642</v>
          </cell>
          <cell r="E679" t="str">
            <v>60-MTH MECH MS2P 60HP AIR COMP</v>
          </cell>
          <cell r="F679" t="str">
            <v>MS2P-COOLING TOWER W MAIN WATER PUMP</v>
          </cell>
          <cell r="G679" t="str">
            <v>PM25</v>
          </cell>
          <cell r="H679" t="str">
            <v>MECH</v>
          </cell>
          <cell r="I679" t="str">
            <v/>
          </cell>
          <cell r="J679" t="str">
            <v>5368283</v>
          </cell>
          <cell r="K679" t="str">
            <v>258</v>
          </cell>
          <cell r="L679" t="str">
            <v>LODESML</v>
          </cell>
          <cell r="M679">
            <v>37264</v>
          </cell>
          <cell r="N679" t="str">
            <v>CHAUDHS</v>
          </cell>
          <cell r="O679">
            <v>43365</v>
          </cell>
          <cell r="P679" t="str">
            <v/>
          </cell>
        </row>
        <row r="680">
          <cell r="A680" t="str">
            <v>MEM-PRO-024-UTL-WE1-5659</v>
          </cell>
          <cell r="B680" t="str">
            <v>3</v>
          </cell>
          <cell r="C680" t="str">
            <v>2253</v>
          </cell>
          <cell r="D680" t="str">
            <v>2643</v>
          </cell>
          <cell r="E680" t="str">
            <v>60-MTH MSS FAC #1 WELL PRV</v>
          </cell>
          <cell r="F680" t="str">
            <v>MSS-WELL PUMP #1 (SOUTHEAST)</v>
          </cell>
          <cell r="G680" t="str">
            <v>PM25</v>
          </cell>
          <cell r="H680" t="str">
            <v>MECH</v>
          </cell>
          <cell r="I680" t="str">
            <v>10019965</v>
          </cell>
          <cell r="J680" t="str">
            <v>7017241</v>
          </cell>
          <cell r="K680" t="str">
            <v>258</v>
          </cell>
          <cell r="L680" t="str">
            <v>LODESML</v>
          </cell>
          <cell r="M680">
            <v>37264</v>
          </cell>
          <cell r="N680" t="str">
            <v>CHAUDHS</v>
          </cell>
          <cell r="O680">
            <v>43368</v>
          </cell>
          <cell r="P680" t="str">
            <v/>
          </cell>
        </row>
        <row r="681">
          <cell r="A681" t="str">
            <v>MEM-PRO-024-UTL-WE2-5650</v>
          </cell>
          <cell r="B681" t="str">
            <v>3</v>
          </cell>
          <cell r="C681" t="str">
            <v>2254</v>
          </cell>
          <cell r="D681" t="str">
            <v>2644</v>
          </cell>
          <cell r="E681" t="str">
            <v>60-MTH FAC MSS #2 WELL PRV</v>
          </cell>
          <cell r="F681" t="str">
            <v>MSS-WELL PUMP #2 (SOUTHEAST)</v>
          </cell>
          <cell r="G681" t="str">
            <v>PM25</v>
          </cell>
          <cell r="H681" t="str">
            <v>MECH</v>
          </cell>
          <cell r="I681" t="str">
            <v/>
          </cell>
          <cell r="J681" t="str">
            <v>7017249</v>
          </cell>
          <cell r="K681" t="str">
            <v>258</v>
          </cell>
          <cell r="L681" t="str">
            <v>LODESML</v>
          </cell>
          <cell r="M681">
            <v>37264</v>
          </cell>
          <cell r="N681" t="str">
            <v>CHAUDHS</v>
          </cell>
          <cell r="O681">
            <v>43368</v>
          </cell>
          <cell r="P681" t="str">
            <v/>
          </cell>
        </row>
        <row r="682">
          <cell r="A682" t="str">
            <v>MEM-PRO-024-UTL-WE3-5651</v>
          </cell>
          <cell r="B682" t="str">
            <v>3</v>
          </cell>
          <cell r="C682" t="str">
            <v>2255</v>
          </cell>
          <cell r="D682" t="str">
            <v>2645</v>
          </cell>
          <cell r="E682" t="str">
            <v>60-MTH FAC MSS #3 WELL PRV</v>
          </cell>
          <cell r="F682" t="str">
            <v>MSS-WELL PUMP #3 (CENTER EAST)</v>
          </cell>
          <cell r="G682" t="str">
            <v>PM25</v>
          </cell>
          <cell r="H682" t="str">
            <v>MECH</v>
          </cell>
          <cell r="I682" t="str">
            <v>10019968</v>
          </cell>
          <cell r="J682" t="str">
            <v>7017250</v>
          </cell>
          <cell r="K682" t="str">
            <v>258</v>
          </cell>
          <cell r="L682" t="str">
            <v>LODESML</v>
          </cell>
          <cell r="M682">
            <v>37264</v>
          </cell>
          <cell r="N682" t="str">
            <v>CHAUDHS</v>
          </cell>
          <cell r="O682">
            <v>43368</v>
          </cell>
          <cell r="P682" t="str">
            <v/>
          </cell>
        </row>
        <row r="683">
          <cell r="A683" t="str">
            <v>MEM-PRO-024-UTL-WE4-5652</v>
          </cell>
          <cell r="B683" t="str">
            <v>3</v>
          </cell>
          <cell r="C683" t="str">
            <v>2256</v>
          </cell>
          <cell r="D683" t="str">
            <v>2646</v>
          </cell>
          <cell r="E683" t="str">
            <v>60-MTH FAC MSS #4 WELL PRV</v>
          </cell>
          <cell r="F683" t="str">
            <v>MSS-WELL PUMP #4 (EXISTING) (COOLING TOW</v>
          </cell>
          <cell r="G683" t="str">
            <v>PM25</v>
          </cell>
          <cell r="H683" t="str">
            <v>MECH</v>
          </cell>
          <cell r="I683" t="str">
            <v>10019982</v>
          </cell>
          <cell r="J683" t="str">
            <v>7017242</v>
          </cell>
          <cell r="K683" t="str">
            <v>258</v>
          </cell>
          <cell r="L683" t="str">
            <v>LODESML</v>
          </cell>
          <cell r="M683">
            <v>37264</v>
          </cell>
          <cell r="N683" t="str">
            <v>CHAUDHS</v>
          </cell>
          <cell r="O683">
            <v>43368</v>
          </cell>
          <cell r="P683" t="str">
            <v/>
          </cell>
        </row>
        <row r="684">
          <cell r="A684" t="str">
            <v>MEM-PRO-024-UTL-WE5-5658</v>
          </cell>
          <cell r="B684" t="str">
            <v>3</v>
          </cell>
          <cell r="C684" t="str">
            <v>2257</v>
          </cell>
          <cell r="D684" t="str">
            <v>2647</v>
          </cell>
          <cell r="E684" t="str">
            <v>60-MTH FAC MSS #5 WELL PRV</v>
          </cell>
          <cell r="F684" t="str">
            <v>MSS-WELL PUMP #5 (PARKING LOT)</v>
          </cell>
          <cell r="G684" t="str">
            <v>PM25</v>
          </cell>
          <cell r="H684" t="str">
            <v>MECH</v>
          </cell>
          <cell r="I684" t="str">
            <v>10019964</v>
          </cell>
          <cell r="J684" t="str">
            <v>7017244</v>
          </cell>
          <cell r="K684" t="str">
            <v>258</v>
          </cell>
          <cell r="L684" t="str">
            <v>LODESML</v>
          </cell>
          <cell r="M684">
            <v>37264</v>
          </cell>
          <cell r="N684" t="str">
            <v>CAGLEW</v>
          </cell>
          <cell r="O684">
            <v>43665</v>
          </cell>
          <cell r="P684" t="str">
            <v/>
          </cell>
        </row>
        <row r="685">
          <cell r="A685" t="str">
            <v>MEM-PRO-024-UTL-WE6-5653</v>
          </cell>
          <cell r="B685" t="str">
            <v>3</v>
          </cell>
          <cell r="C685" t="str">
            <v>2258</v>
          </cell>
          <cell r="D685" t="str">
            <v>2648</v>
          </cell>
          <cell r="E685" t="str">
            <v>60-MTH FAC MSS #6 WELL PRV</v>
          </cell>
          <cell r="F685" t="str">
            <v>MSS-WELL PUMP #6 (EXISTING) (NORTHWEST)</v>
          </cell>
          <cell r="G685" t="str">
            <v>PM25</v>
          </cell>
          <cell r="H685" t="str">
            <v>MECH</v>
          </cell>
          <cell r="I685" t="str">
            <v>10019981</v>
          </cell>
          <cell r="J685" t="str">
            <v>7017245</v>
          </cell>
          <cell r="K685" t="str">
            <v>258</v>
          </cell>
          <cell r="L685" t="str">
            <v>LODESML</v>
          </cell>
          <cell r="M685">
            <v>37264</v>
          </cell>
          <cell r="N685" t="str">
            <v>CHAUDHS</v>
          </cell>
          <cell r="O685">
            <v>43368</v>
          </cell>
          <cell r="P685" t="str">
            <v/>
          </cell>
        </row>
        <row r="686">
          <cell r="A686" t="str">
            <v>MEM-PRO-024-UTL-WE7-5654</v>
          </cell>
          <cell r="B686" t="str">
            <v>3</v>
          </cell>
          <cell r="C686" t="str">
            <v>2259</v>
          </cell>
          <cell r="D686" t="str">
            <v>2649</v>
          </cell>
          <cell r="E686" t="str">
            <v>60-MTH FAC MSS #7 WELL PRV</v>
          </cell>
          <cell r="F686" t="str">
            <v>MSS-WELL PUMP #7 (EXISTING) (CENTER WEST</v>
          </cell>
          <cell r="G686" t="str">
            <v>PM25</v>
          </cell>
          <cell r="H686" t="str">
            <v>MECH</v>
          </cell>
          <cell r="I686" t="str">
            <v>10019980</v>
          </cell>
          <cell r="J686" t="str">
            <v>7017247</v>
          </cell>
          <cell r="K686" t="str">
            <v>258</v>
          </cell>
          <cell r="L686" t="str">
            <v>LODESML</v>
          </cell>
          <cell r="M686">
            <v>37264</v>
          </cell>
          <cell r="N686" t="str">
            <v>CHAUDHS</v>
          </cell>
          <cell r="O686">
            <v>43368</v>
          </cell>
          <cell r="P686" t="str">
            <v/>
          </cell>
        </row>
        <row r="687">
          <cell r="A687" t="str">
            <v>MEM-PRO-024-UTL-WE8-5655</v>
          </cell>
          <cell r="B687" t="str">
            <v>3</v>
          </cell>
          <cell r="C687" t="str">
            <v>2260</v>
          </cell>
          <cell r="D687" t="str">
            <v>2650</v>
          </cell>
          <cell r="E687" t="str">
            <v>60-MTH FAC MSS #8 WELL PRV</v>
          </cell>
          <cell r="F687" t="str">
            <v>MSS-WELL PUMP #8 (EXISTING) (SOUTHWEST)</v>
          </cell>
          <cell r="G687" t="str">
            <v>PM25</v>
          </cell>
          <cell r="H687" t="str">
            <v>MECH</v>
          </cell>
          <cell r="I687" t="str">
            <v>10019961</v>
          </cell>
          <cell r="J687" t="str">
            <v>7017248</v>
          </cell>
          <cell r="K687" t="str">
            <v>258</v>
          </cell>
          <cell r="L687" t="str">
            <v>LODESML</v>
          </cell>
          <cell r="M687">
            <v>37264</v>
          </cell>
          <cell r="N687" t="str">
            <v>CHAUDHS</v>
          </cell>
          <cell r="O687">
            <v>43368</v>
          </cell>
          <cell r="P687" t="str">
            <v/>
          </cell>
        </row>
        <row r="688">
          <cell r="A688" t="str">
            <v>MEM-PRO-010-GRD-VAC-0476</v>
          </cell>
          <cell r="B688" t="str">
            <v>3</v>
          </cell>
          <cell r="C688" t="str">
            <v>2262</v>
          </cell>
          <cell r="D688" t="str">
            <v>2662</v>
          </cell>
          <cell r="E688" t="str">
            <v>36-MTH MECH MSS FK GRD 300T VAC BLWR PRV</v>
          </cell>
          <cell r="F688" t="str">
            <v>MSS-300T FG VAC BLOWER SYSTEM</v>
          </cell>
          <cell r="G688" t="str">
            <v>PM20</v>
          </cell>
          <cell r="H688" t="str">
            <v>MECH</v>
          </cell>
          <cell r="I688" t="str">
            <v>10071771</v>
          </cell>
          <cell r="J688" t="str">
            <v>5650663</v>
          </cell>
          <cell r="K688" t="str">
            <v>001</v>
          </cell>
          <cell r="L688" t="str">
            <v>CHANCEJA</v>
          </cell>
          <cell r="M688">
            <v>37265</v>
          </cell>
          <cell r="N688" t="str">
            <v>CAGLEW</v>
          </cell>
          <cell r="O688">
            <v>43742</v>
          </cell>
          <cell r="P688" t="str">
            <v/>
          </cell>
        </row>
        <row r="689">
          <cell r="A689" t="str">
            <v>MEM-PRO-013-WEI-WIS-6431</v>
          </cell>
          <cell r="B689" t="str">
            <v>5</v>
          </cell>
          <cell r="C689" t="str">
            <v>2261</v>
          </cell>
          <cell r="D689" t="str">
            <v>2661</v>
          </cell>
          <cell r="E689" t="str">
            <v>36-MTH MECH MP3B FLK GRD XFER BLWR PRV</v>
          </cell>
          <cell r="F689" t="str">
            <v>MP-BLOWER TO PHASE 3 GROUND FLAKE BIN</v>
          </cell>
          <cell r="G689" t="str">
            <v>PM25</v>
          </cell>
          <cell r="H689" t="str">
            <v>MECH</v>
          </cell>
          <cell r="I689" t="str">
            <v/>
          </cell>
          <cell r="J689" t="str">
            <v>7017834</v>
          </cell>
          <cell r="K689" t="str">
            <v>258</v>
          </cell>
          <cell r="L689" t="str">
            <v>CHANCEJA</v>
          </cell>
          <cell r="M689">
            <v>37265</v>
          </cell>
          <cell r="N689" t="str">
            <v>CHAUDHS</v>
          </cell>
          <cell r="O689">
            <v>43368</v>
          </cell>
          <cell r="P689" t="str">
            <v/>
          </cell>
        </row>
        <row r="690">
          <cell r="A690" t="str">
            <v>MEM-PRO-013-WEI-WIS-6431</v>
          </cell>
          <cell r="B690" t="str">
            <v>3</v>
          </cell>
          <cell r="C690" t="str">
            <v>2250</v>
          </cell>
          <cell r="D690" t="str">
            <v>2620</v>
          </cell>
          <cell r="E690" t="str">
            <v>36-MTH MECH MP3D FLK GRD XFER BLWR PRV</v>
          </cell>
          <cell r="F690" t="str">
            <v>MP-BLOWER TO PHASE 3 GROUND FLAKE BIN</v>
          </cell>
          <cell r="G690" t="str">
            <v>PM20</v>
          </cell>
          <cell r="H690" t="str">
            <v>MECH</v>
          </cell>
          <cell r="I690" t="str">
            <v/>
          </cell>
          <cell r="J690" t="str">
            <v>5644735</v>
          </cell>
          <cell r="K690" t="str">
            <v>001</v>
          </cell>
          <cell r="L690" t="str">
            <v>CHANCEJA</v>
          </cell>
          <cell r="M690">
            <v>37265</v>
          </cell>
          <cell r="N690" t="str">
            <v>CHAUDHS</v>
          </cell>
          <cell r="O690">
            <v>43365</v>
          </cell>
          <cell r="P690" t="str">
            <v/>
          </cell>
        </row>
        <row r="691">
          <cell r="A691" t="str">
            <v>MEM-PRO-014-UTL-IAS-4120</v>
          </cell>
          <cell r="B691" t="str">
            <v>3</v>
          </cell>
          <cell r="C691" t="str">
            <v>2264</v>
          </cell>
          <cell r="D691" t="str">
            <v>2664</v>
          </cell>
          <cell r="E691" t="str">
            <v>36-MTH MECH MSP 40HP AIR COMP PRV</v>
          </cell>
          <cell r="F691" t="str">
            <v>MSP-40 HP S 800T AIR COMPRESSOR</v>
          </cell>
          <cell r="G691" t="str">
            <v>PM25</v>
          </cell>
          <cell r="H691" t="str">
            <v>MECH</v>
          </cell>
          <cell r="I691" t="str">
            <v/>
          </cell>
          <cell r="J691" t="str">
            <v>7091570</v>
          </cell>
          <cell r="K691" t="str">
            <v>258</v>
          </cell>
          <cell r="L691" t="str">
            <v>LODESML</v>
          </cell>
          <cell r="M691">
            <v>37273</v>
          </cell>
          <cell r="N691" t="str">
            <v>CHAUDHS</v>
          </cell>
          <cell r="O691">
            <v>43368</v>
          </cell>
          <cell r="P691" t="str">
            <v/>
          </cell>
        </row>
        <row r="692">
          <cell r="A692" t="str">
            <v>MEM-PRO-014-UTL-IAS-4126</v>
          </cell>
          <cell r="B692" t="str">
            <v>3</v>
          </cell>
          <cell r="C692" t="str">
            <v>2265</v>
          </cell>
          <cell r="D692" t="str">
            <v>2665</v>
          </cell>
          <cell r="E692" t="str">
            <v>36-MTH MECH MSP E.  AIR COMP PRV</v>
          </cell>
          <cell r="F692" t="str">
            <v>MSP-E.300 HP  AIR COMPRESSOR</v>
          </cell>
          <cell r="G692" t="str">
            <v>PM25</v>
          </cell>
          <cell r="H692" t="str">
            <v>MECH</v>
          </cell>
          <cell r="I692" t="str">
            <v/>
          </cell>
          <cell r="J692" t="str">
            <v>7091580</v>
          </cell>
          <cell r="K692" t="str">
            <v>258</v>
          </cell>
          <cell r="L692" t="str">
            <v>LODESML</v>
          </cell>
          <cell r="M692">
            <v>37273</v>
          </cell>
          <cell r="N692" t="str">
            <v>CHAUDHS</v>
          </cell>
          <cell r="O692">
            <v>43368</v>
          </cell>
          <cell r="P692" t="str">
            <v/>
          </cell>
        </row>
        <row r="693">
          <cell r="A693" t="str">
            <v>MEM-PRO-014-UTL-IAS-4127</v>
          </cell>
          <cell r="B693" t="str">
            <v>5</v>
          </cell>
          <cell r="C693" t="str">
            <v>2266</v>
          </cell>
          <cell r="D693" t="str">
            <v>2666</v>
          </cell>
          <cell r="E693" t="str">
            <v>36-MTH MECH MSP W.  AIR COMP PRV</v>
          </cell>
          <cell r="F693" t="str">
            <v>MSP-WEST AIR COMPRESSOR</v>
          </cell>
          <cell r="G693" t="str">
            <v>PM25</v>
          </cell>
          <cell r="H693" t="str">
            <v>MECH</v>
          </cell>
          <cell r="I693" t="str">
            <v/>
          </cell>
          <cell r="J693" t="str">
            <v>7017835</v>
          </cell>
          <cell r="K693" t="str">
            <v>258</v>
          </cell>
          <cell r="L693" t="str">
            <v>LODESML</v>
          </cell>
          <cell r="M693">
            <v>37273</v>
          </cell>
          <cell r="N693" t="str">
            <v>CHAUDHS</v>
          </cell>
          <cell r="O693">
            <v>43368</v>
          </cell>
          <cell r="P693" t="str">
            <v/>
          </cell>
        </row>
        <row r="694">
          <cell r="A694" t="str">
            <v>MEM-PRO-015-UTL-IAS-4126</v>
          </cell>
          <cell r="B694" t="str">
            <v>5</v>
          </cell>
          <cell r="C694" t="str">
            <v>2267</v>
          </cell>
          <cell r="D694" t="str">
            <v>2667</v>
          </cell>
          <cell r="E694" t="str">
            <v>36-MTH MECH MS2P E.  AIR COMP PRV</v>
          </cell>
          <cell r="F694" t="str">
            <v>MS2P-E. 400 HP AIR COMPRESSOR</v>
          </cell>
          <cell r="G694" t="str">
            <v>PM25</v>
          </cell>
          <cell r="H694" t="str">
            <v>MECH</v>
          </cell>
          <cell r="I694" t="str">
            <v/>
          </cell>
          <cell r="J694" t="str">
            <v>7017836</v>
          </cell>
          <cell r="K694" t="str">
            <v>258</v>
          </cell>
          <cell r="L694" t="str">
            <v>LODESML</v>
          </cell>
          <cell r="M694">
            <v>37273</v>
          </cell>
          <cell r="N694" t="str">
            <v>CHAUDHS</v>
          </cell>
          <cell r="O694">
            <v>43368</v>
          </cell>
          <cell r="P694" t="str">
            <v/>
          </cell>
        </row>
        <row r="695">
          <cell r="A695" t="str">
            <v>MEM-PRO-015-UTL-IAS-4127</v>
          </cell>
          <cell r="B695" t="str">
            <v>3</v>
          </cell>
          <cell r="C695" t="str">
            <v>2268</v>
          </cell>
          <cell r="D695" t="str">
            <v>2668</v>
          </cell>
          <cell r="E695" t="str">
            <v>36-MTH MECH MS2P W.  AIR COMP PRV</v>
          </cell>
          <cell r="F695" t="str">
            <v>MS2P-W. 400 HP AIR COMPRESSOR</v>
          </cell>
          <cell r="G695" t="str">
            <v>PM25</v>
          </cell>
          <cell r="H695" t="str">
            <v>MECH</v>
          </cell>
          <cell r="I695" t="str">
            <v>10022332</v>
          </cell>
          <cell r="J695" t="str">
            <v>7091571</v>
          </cell>
          <cell r="K695" t="str">
            <v>258</v>
          </cell>
          <cell r="L695" t="str">
            <v>LODESML</v>
          </cell>
          <cell r="M695">
            <v>37273</v>
          </cell>
          <cell r="N695" t="str">
            <v>CHAUDHS</v>
          </cell>
          <cell r="O695">
            <v>43368</v>
          </cell>
          <cell r="P695" t="str">
            <v/>
          </cell>
        </row>
        <row r="696">
          <cell r="A696" t="str">
            <v>MEM-PRO-014-UTL-IAS-4130</v>
          </cell>
          <cell r="B696" t="str">
            <v>3</v>
          </cell>
          <cell r="C696" t="str">
            <v>2286</v>
          </cell>
          <cell r="D696" t="str">
            <v>2676</v>
          </cell>
          <cell r="E696" t="str">
            <v>60-MTH MECH MSS  #6 AIR DRY/RECR PRV</v>
          </cell>
          <cell r="F696" t="str">
            <v>MSS-800T NORTH REFRIGERATED AIR DRYER</v>
          </cell>
          <cell r="G696" t="str">
            <v>PM20</v>
          </cell>
          <cell r="H696" t="str">
            <v>MECH</v>
          </cell>
          <cell r="I696" t="str">
            <v>10064804</v>
          </cell>
          <cell r="J696" t="str">
            <v>5719146</v>
          </cell>
          <cell r="K696" t="str">
            <v>001</v>
          </cell>
          <cell r="L696" t="str">
            <v>LODESML</v>
          </cell>
          <cell r="M696">
            <v>37279</v>
          </cell>
          <cell r="N696" t="str">
            <v>CHAUDHS</v>
          </cell>
          <cell r="O696">
            <v>43365</v>
          </cell>
          <cell r="P696" t="str">
            <v/>
          </cell>
        </row>
        <row r="697">
          <cell r="A697" t="str">
            <v>MEM-PRO-015-UTL-IAS-4136</v>
          </cell>
          <cell r="B697" t="str">
            <v>3</v>
          </cell>
          <cell r="C697" t="str">
            <v>2287</v>
          </cell>
          <cell r="D697" t="str">
            <v>2677</v>
          </cell>
          <cell r="E697" t="str">
            <v>60-MTH MECH MS2P  PNEU AIR COMP DRYR PRV</v>
          </cell>
          <cell r="F697" t="str">
            <v>MS2P-400 HP DESSICANT AIR DRYER</v>
          </cell>
          <cell r="G697" t="str">
            <v>PM25</v>
          </cell>
          <cell r="H697" t="str">
            <v>MECH</v>
          </cell>
          <cell r="I697" t="str">
            <v/>
          </cell>
          <cell r="J697" t="str">
            <v>7043882</v>
          </cell>
          <cell r="K697" t="str">
            <v>258</v>
          </cell>
          <cell r="L697" t="str">
            <v>LODESML</v>
          </cell>
          <cell r="M697">
            <v>37279</v>
          </cell>
          <cell r="N697" t="str">
            <v>CAGLEW</v>
          </cell>
          <cell r="O697">
            <v>43369</v>
          </cell>
          <cell r="P697" t="str">
            <v/>
          </cell>
        </row>
        <row r="698">
          <cell r="A698" t="str">
            <v>MEM-PRO-023-DIS-CAU-1383</v>
          </cell>
          <cell r="B698" t="str">
            <v>3</v>
          </cell>
          <cell r="C698" t="str">
            <v>2285</v>
          </cell>
          <cell r="D698" t="str">
            <v>2675</v>
          </cell>
          <cell r="E698" t="str">
            <v>60-MTH MECH MSS CAUSTIC WK TK SUPP PUMP</v>
          </cell>
          <cell r="F698" t="str">
            <v>MSS-MN PLT CAUS STOR TK SUP FLTR TO P1</v>
          </cell>
          <cell r="G698" t="str">
            <v>PM20</v>
          </cell>
          <cell r="H698" t="str">
            <v>MECH</v>
          </cell>
          <cell r="I698" t="str">
            <v/>
          </cell>
          <cell r="J698" t="str">
            <v>5924044</v>
          </cell>
          <cell r="K698" t="str">
            <v>245</v>
          </cell>
          <cell r="L698" t="str">
            <v>LODESML</v>
          </cell>
          <cell r="M698">
            <v>37279</v>
          </cell>
          <cell r="N698" t="str">
            <v>CHAUDHS</v>
          </cell>
          <cell r="O698">
            <v>43368</v>
          </cell>
          <cell r="P698" t="str">
            <v/>
          </cell>
        </row>
        <row r="699">
          <cell r="A699" t="str">
            <v>MEM-PRO-023-DIS-CAU-5148</v>
          </cell>
          <cell r="B699" t="str">
            <v>3</v>
          </cell>
          <cell r="C699" t="str">
            <v>2281</v>
          </cell>
          <cell r="D699" t="str">
            <v>2671</v>
          </cell>
          <cell r="E699" t="str">
            <v>12-MTH MECH MSS E. NAOH FEED PUMP</v>
          </cell>
          <cell r="F699" t="str">
            <v>MSS-E. NAOH TRANSFER PUMP</v>
          </cell>
          <cell r="G699" t="str">
            <v>PM25</v>
          </cell>
          <cell r="H699" t="str">
            <v>MECH</v>
          </cell>
          <cell r="I699" t="str">
            <v/>
          </cell>
          <cell r="J699" t="str">
            <v>7135984</v>
          </cell>
          <cell r="K699" t="str">
            <v>245</v>
          </cell>
          <cell r="L699" t="str">
            <v>LODESML</v>
          </cell>
          <cell r="M699">
            <v>37279</v>
          </cell>
          <cell r="N699" t="str">
            <v>CHAUDHS</v>
          </cell>
          <cell r="O699">
            <v>43368</v>
          </cell>
          <cell r="P699" t="str">
            <v/>
          </cell>
        </row>
        <row r="700">
          <cell r="A700" t="str">
            <v>MEM-PRO-023-DIS-CAU-5149</v>
          </cell>
          <cell r="B700" t="str">
            <v>3</v>
          </cell>
          <cell r="C700" t="str">
            <v>2282</v>
          </cell>
          <cell r="D700" t="str">
            <v>2672</v>
          </cell>
          <cell r="E700" t="str">
            <v>12-MTH MECH MSS W. NAOH FD PUMP STAND BY</v>
          </cell>
          <cell r="F700" t="str">
            <v>MSS-W. NAOH TRANSFER PUMP</v>
          </cell>
          <cell r="G700" t="str">
            <v>PM25</v>
          </cell>
          <cell r="H700" t="str">
            <v>MECH</v>
          </cell>
          <cell r="I700" t="str">
            <v/>
          </cell>
          <cell r="J700" t="str">
            <v>7168838</v>
          </cell>
          <cell r="K700" t="str">
            <v>245</v>
          </cell>
          <cell r="L700" t="str">
            <v>LODESML</v>
          </cell>
          <cell r="M700">
            <v>37279</v>
          </cell>
          <cell r="N700" t="str">
            <v>CAGLEW</v>
          </cell>
          <cell r="O700">
            <v>43665</v>
          </cell>
          <cell r="P700" t="str">
            <v/>
          </cell>
        </row>
        <row r="701">
          <cell r="A701" t="str">
            <v>MEM-PRO-023-DIS-CAU-5184</v>
          </cell>
          <cell r="B701" t="str">
            <v>5</v>
          </cell>
          <cell r="C701" t="str">
            <v>2283</v>
          </cell>
          <cell r="D701" t="str">
            <v>2673</v>
          </cell>
          <cell r="E701" t="str">
            <v>12-MTH MECH MSS W. NAOH FEED PUMP</v>
          </cell>
          <cell r="F701" t="str">
            <v>MSS-W NAOH FEED PUMP</v>
          </cell>
          <cell r="G701" t="str">
            <v>PM20</v>
          </cell>
          <cell r="H701" t="str">
            <v>MECH</v>
          </cell>
          <cell r="I701" t="str">
            <v>10022954</v>
          </cell>
          <cell r="J701" t="str">
            <v>5895929</v>
          </cell>
          <cell r="K701" t="str">
            <v>001</v>
          </cell>
          <cell r="L701" t="str">
            <v>LODESML</v>
          </cell>
          <cell r="M701">
            <v>37279</v>
          </cell>
          <cell r="N701" t="str">
            <v>CHAUDHS</v>
          </cell>
          <cell r="O701">
            <v>43365</v>
          </cell>
          <cell r="P701" t="str">
            <v/>
          </cell>
        </row>
        <row r="702">
          <cell r="A702" t="str">
            <v>MEM-PRO-023-DIS-CAU-5189</v>
          </cell>
          <cell r="B702" t="str">
            <v>3</v>
          </cell>
          <cell r="C702" t="str">
            <v>2284</v>
          </cell>
          <cell r="D702" t="str">
            <v>2674</v>
          </cell>
          <cell r="E702" t="str">
            <v>12-MTH MECH MSS W. NAOH FD PUMP STAND BY</v>
          </cell>
          <cell r="F702" t="str">
            <v>MSS-W NAOH FEED PUMP (STANDBY)</v>
          </cell>
          <cell r="G702" t="str">
            <v>PM20</v>
          </cell>
          <cell r="H702" t="str">
            <v>MECH</v>
          </cell>
          <cell r="I702" t="str">
            <v>10022953</v>
          </cell>
          <cell r="J702" t="str">
            <v>5923146</v>
          </cell>
          <cell r="K702" t="str">
            <v>001</v>
          </cell>
          <cell r="L702" t="str">
            <v>LODESML</v>
          </cell>
          <cell r="M702">
            <v>37279</v>
          </cell>
          <cell r="N702" t="str">
            <v>CHAUDHS</v>
          </cell>
          <cell r="O702">
            <v>43365</v>
          </cell>
          <cell r="P702" t="str">
            <v/>
          </cell>
        </row>
        <row r="703">
          <cell r="A703" t="str">
            <v>MEM-PRO-013-SPR-DRY-2458</v>
          </cell>
          <cell r="B703" t="str">
            <v>5</v>
          </cell>
          <cell r="C703" t="str">
            <v>2279</v>
          </cell>
          <cell r="D703" t="str">
            <v>2659</v>
          </cell>
          <cell r="E703" t="str">
            <v>12-MTH I/E DRY RELIEF DT PROX LIM SW</v>
          </cell>
          <cell r="F703" t="str">
            <v>MP3B-SPRAY DRYER</v>
          </cell>
          <cell r="G703" t="str">
            <v>PM20</v>
          </cell>
          <cell r="H703" t="str">
            <v>I/E</v>
          </cell>
          <cell r="I703" t="str">
            <v>10018244</v>
          </cell>
          <cell r="J703" t="str">
            <v>5805530</v>
          </cell>
          <cell r="K703" t="str">
            <v>231</v>
          </cell>
          <cell r="L703" t="str">
            <v>LODESML</v>
          </cell>
          <cell r="M703">
            <v>37280</v>
          </cell>
          <cell r="N703" t="str">
            <v>CHAUDHS</v>
          </cell>
          <cell r="O703">
            <v>43365</v>
          </cell>
          <cell r="P703" t="str">
            <v/>
          </cell>
        </row>
        <row r="704">
          <cell r="A704" t="str">
            <v>MEM-PRO-013-SPR-DRY-2458</v>
          </cell>
          <cell r="B704" t="str">
            <v>5</v>
          </cell>
          <cell r="C704" t="str">
            <v>2278</v>
          </cell>
          <cell r="D704" t="str">
            <v>2658</v>
          </cell>
          <cell r="E704" t="str">
            <v>12-MTH I/E -DRY RELIEF DT PROX LIM SW</v>
          </cell>
          <cell r="F704" t="str">
            <v>MP3B-SPRAY DRYER</v>
          </cell>
          <cell r="G704" t="str">
            <v>PM20</v>
          </cell>
          <cell r="H704" t="str">
            <v>I/E</v>
          </cell>
          <cell r="I704" t="str">
            <v>10018245</v>
          </cell>
          <cell r="J704" t="str">
            <v>5805557</v>
          </cell>
          <cell r="K704" t="str">
            <v>231</v>
          </cell>
          <cell r="L704" t="str">
            <v>LODESML</v>
          </cell>
          <cell r="M704">
            <v>37280</v>
          </cell>
          <cell r="N704" t="str">
            <v>CHAUDHS</v>
          </cell>
          <cell r="O704">
            <v>43365</v>
          </cell>
          <cell r="P704" t="str">
            <v/>
          </cell>
        </row>
        <row r="705">
          <cell r="A705" t="str">
            <v>MEM-PRO-013-SPR-DRY-2492</v>
          </cell>
          <cell r="B705" t="str">
            <v>5</v>
          </cell>
          <cell r="C705" t="str">
            <v>2291</v>
          </cell>
          <cell r="D705" t="str">
            <v>2681</v>
          </cell>
          <cell r="E705" t="str">
            <v>6-MTH I/E MP3B-#1 COLL LIM SW (S SIDE)</v>
          </cell>
          <cell r="F705" t="str">
            <v>MP3B-N BAGHOUSE</v>
          </cell>
          <cell r="G705" t="str">
            <v>PM20</v>
          </cell>
          <cell r="H705" t="str">
            <v>I/E</v>
          </cell>
          <cell r="I705" t="str">
            <v>10022905</v>
          </cell>
          <cell r="J705" t="str">
            <v>7163172</v>
          </cell>
          <cell r="K705" t="str">
            <v>231</v>
          </cell>
          <cell r="L705" t="str">
            <v>LODESML</v>
          </cell>
          <cell r="M705">
            <v>37280</v>
          </cell>
          <cell r="N705" t="str">
            <v>CHAUDHS</v>
          </cell>
          <cell r="O705">
            <v>43368</v>
          </cell>
          <cell r="P705" t="str">
            <v/>
          </cell>
        </row>
        <row r="706">
          <cell r="A706" t="str">
            <v>MEM-PRO-013-SPR-DRY-2492</v>
          </cell>
          <cell r="B706" t="str">
            <v>5</v>
          </cell>
          <cell r="C706" t="str">
            <v>2276</v>
          </cell>
          <cell r="D706" t="str">
            <v>2656</v>
          </cell>
          <cell r="E706" t="str">
            <v>12-MTH I/E #1 COLL  LIM SW (N SIDE)</v>
          </cell>
          <cell r="F706" t="str">
            <v>MP3B-N BAGHOUSE</v>
          </cell>
          <cell r="G706" t="str">
            <v>PM20</v>
          </cell>
          <cell r="H706" t="str">
            <v>I/E</v>
          </cell>
          <cell r="I706" t="str">
            <v>10018240</v>
          </cell>
          <cell r="J706" t="str">
            <v>7166912</v>
          </cell>
          <cell r="K706" t="str">
            <v>231</v>
          </cell>
          <cell r="L706" t="str">
            <v>LODESML</v>
          </cell>
          <cell r="M706">
            <v>37280</v>
          </cell>
          <cell r="N706" t="str">
            <v>CAGLEW</v>
          </cell>
          <cell r="O706">
            <v>43665</v>
          </cell>
          <cell r="P706" t="str">
            <v/>
          </cell>
        </row>
        <row r="707">
          <cell r="A707" t="str">
            <v>MEM-PRO-013-SPR-DRY-2508</v>
          </cell>
          <cell r="B707" t="str">
            <v>5</v>
          </cell>
          <cell r="C707" t="str">
            <v>2280</v>
          </cell>
          <cell r="D707" t="str">
            <v>2660</v>
          </cell>
          <cell r="E707" t="str">
            <v>12-MTH I/E #2 COLL  LIM SW (SW SIDE)</v>
          </cell>
          <cell r="F707" t="str">
            <v>MP3B-S BAGHOUSE</v>
          </cell>
          <cell r="G707" t="str">
            <v>PM20</v>
          </cell>
          <cell r="H707" t="str">
            <v>I/E</v>
          </cell>
          <cell r="I707" t="str">
            <v>10018242</v>
          </cell>
          <cell r="J707" t="str">
            <v>7166911</v>
          </cell>
          <cell r="K707" t="str">
            <v>231</v>
          </cell>
          <cell r="L707" t="str">
            <v>LODESML</v>
          </cell>
          <cell r="M707">
            <v>37280</v>
          </cell>
          <cell r="N707" t="str">
            <v>CAGLEW</v>
          </cell>
          <cell r="O707">
            <v>43510</v>
          </cell>
          <cell r="P707" t="str">
            <v/>
          </cell>
        </row>
        <row r="708">
          <cell r="A708" t="str">
            <v>MEM-PRO-013-SPR-DRY-2508</v>
          </cell>
          <cell r="B708" t="str">
            <v>5</v>
          </cell>
          <cell r="C708" t="str">
            <v>2277</v>
          </cell>
          <cell r="D708" t="str">
            <v>2657</v>
          </cell>
          <cell r="E708" t="str">
            <v>12-MTH I/E MP3B-#2 COLL LIM SW (SE SIDE)</v>
          </cell>
          <cell r="F708" t="str">
            <v>MP3B-S BAGHOUSE</v>
          </cell>
          <cell r="G708" t="str">
            <v>PM20</v>
          </cell>
          <cell r="H708" t="str">
            <v>I/E</v>
          </cell>
          <cell r="I708" t="str">
            <v/>
          </cell>
          <cell r="J708" t="str">
            <v>5805529</v>
          </cell>
          <cell r="K708" t="str">
            <v>231</v>
          </cell>
          <cell r="L708" t="str">
            <v>LODESML</v>
          </cell>
          <cell r="M708">
            <v>37280</v>
          </cell>
          <cell r="N708" t="str">
            <v>CAGLEW</v>
          </cell>
          <cell r="O708">
            <v>43742</v>
          </cell>
          <cell r="P708" t="str">
            <v/>
          </cell>
        </row>
        <row r="709">
          <cell r="A709" t="str">
            <v>MEM-PRO-010-OPA-AEQ-1160</v>
          </cell>
          <cell r="B709" t="str">
            <v>3</v>
          </cell>
          <cell r="C709" t="str">
            <v>2295</v>
          </cell>
          <cell r="D709" t="str">
            <v>2685</v>
          </cell>
          <cell r="E709" t="str">
            <v>12-MTH AP MP1 SLIDELL PACKER</v>
          </cell>
          <cell r="F709" t="str">
            <v>MP1A-SLIDELL BAGGING MACHINE</v>
          </cell>
          <cell r="G709" t="str">
            <v>PM20</v>
          </cell>
          <cell r="H709" t="str">
            <v>MECH</v>
          </cell>
          <cell r="I709" t="str">
            <v/>
          </cell>
          <cell r="J709" t="str">
            <v>5608129</v>
          </cell>
          <cell r="K709" t="str">
            <v>001</v>
          </cell>
          <cell r="L709" t="str">
            <v>LODESML</v>
          </cell>
          <cell r="M709">
            <v>37284</v>
          </cell>
          <cell r="N709" t="str">
            <v>CHAUDHS</v>
          </cell>
          <cell r="O709">
            <v>43365</v>
          </cell>
          <cell r="P709" t="str">
            <v/>
          </cell>
        </row>
        <row r="710">
          <cell r="A710" t="str">
            <v>MEM-PRO-010-MDU-AEQ-7056</v>
          </cell>
          <cell r="B710" t="str">
            <v>3</v>
          </cell>
          <cell r="C710" t="str">
            <v>2314</v>
          </cell>
          <cell r="D710" t="str">
            <v>2724</v>
          </cell>
          <cell r="E710" t="str">
            <v>12-MTH I/E MMDU WET-IN CONVEYOR LID SW</v>
          </cell>
          <cell r="F710" t="str">
            <v>MMDU-FLAKE/LIME WET-IN SCREW CONVEYOR</v>
          </cell>
          <cell r="G710" t="str">
            <v>PM20</v>
          </cell>
          <cell r="H710" t="str">
            <v>MECH</v>
          </cell>
          <cell r="I710" t="str">
            <v/>
          </cell>
          <cell r="J710" t="str">
            <v>5907595</v>
          </cell>
          <cell r="K710" t="str">
            <v>001</v>
          </cell>
          <cell r="L710" t="str">
            <v>LODESML</v>
          </cell>
          <cell r="M710">
            <v>37299</v>
          </cell>
          <cell r="N710" t="str">
            <v>CHAUDHS</v>
          </cell>
          <cell r="O710">
            <v>43365</v>
          </cell>
          <cell r="P710" t="str">
            <v>X</v>
          </cell>
        </row>
        <row r="711">
          <cell r="A711" t="str">
            <v>MEM-PRO-010-STS-UFS-6401</v>
          </cell>
          <cell r="B711" t="str">
            <v>3</v>
          </cell>
          <cell r="C711" t="str">
            <v>2315</v>
          </cell>
          <cell r="D711" t="str">
            <v>2725</v>
          </cell>
          <cell r="E711" t="str">
            <v>12-MTH I/E MSS N 300T BIN CONVEYR LID SW</v>
          </cell>
          <cell r="F711" t="str">
            <v>MSS-N 300T BIN DISCH SCREW CONV</v>
          </cell>
          <cell r="G711" t="str">
            <v>PM20</v>
          </cell>
          <cell r="H711" t="str">
            <v>MECH</v>
          </cell>
          <cell r="I711" t="str">
            <v>10065945</v>
          </cell>
          <cell r="J711" t="str">
            <v>5791092</v>
          </cell>
          <cell r="K711" t="str">
            <v>001</v>
          </cell>
          <cell r="L711" t="str">
            <v>LODESML</v>
          </cell>
          <cell r="M711">
            <v>37299</v>
          </cell>
          <cell r="N711" t="str">
            <v>CHAUDHS</v>
          </cell>
          <cell r="O711">
            <v>43365</v>
          </cell>
          <cell r="P711" t="str">
            <v/>
          </cell>
        </row>
        <row r="712">
          <cell r="A712" t="str">
            <v>MEM-PRO-010-STS-UFS-6402</v>
          </cell>
          <cell r="B712" t="str">
            <v>3</v>
          </cell>
          <cell r="C712" t="str">
            <v>2316</v>
          </cell>
          <cell r="D712" t="str">
            <v>2726</v>
          </cell>
          <cell r="E712" t="str">
            <v>12-MTH I/E MSS S300T BIN CONVEYOR LID SW</v>
          </cell>
          <cell r="F712" t="str">
            <v>MSS-S 300T BIN DISCH SCREW CONV.</v>
          </cell>
          <cell r="G712" t="str">
            <v>PM20</v>
          </cell>
          <cell r="H712" t="str">
            <v>MECH</v>
          </cell>
          <cell r="I712" t="str">
            <v/>
          </cell>
          <cell r="J712" t="str">
            <v>5798086</v>
          </cell>
          <cell r="K712" t="str">
            <v>001</v>
          </cell>
          <cell r="L712" t="str">
            <v>LODESML</v>
          </cell>
          <cell r="M712">
            <v>37299</v>
          </cell>
          <cell r="N712" t="str">
            <v>CHAUDHS</v>
          </cell>
          <cell r="O712">
            <v>43365</v>
          </cell>
          <cell r="P712" t="str">
            <v/>
          </cell>
        </row>
        <row r="713">
          <cell r="A713" t="str">
            <v>MEM-PRO-015-WEI-WIS-3085</v>
          </cell>
          <cell r="B713" t="str">
            <v>5</v>
          </cell>
          <cell r="C713" t="str">
            <v>2312</v>
          </cell>
          <cell r="D713" t="str">
            <v>2722</v>
          </cell>
          <cell r="E713" t="str">
            <v>12-MTH WET IN CONV LID SW #1 -START-UP</v>
          </cell>
          <cell r="F713" t="str">
            <v>MS2P-WET-IN FLAKE SCREW CONVEYOR</v>
          </cell>
          <cell r="G713" t="str">
            <v>PM20</v>
          </cell>
          <cell r="H713" t="str">
            <v>I/E</v>
          </cell>
          <cell r="I713" t="str">
            <v>10075177</v>
          </cell>
          <cell r="J713" t="str">
            <v>7129265</v>
          </cell>
          <cell r="K713" t="str">
            <v>231</v>
          </cell>
          <cell r="L713" t="str">
            <v>LODESML</v>
          </cell>
          <cell r="M713">
            <v>37299</v>
          </cell>
          <cell r="N713" t="str">
            <v>CAGLEW</v>
          </cell>
          <cell r="O713">
            <v>43745</v>
          </cell>
          <cell r="P713" t="str">
            <v/>
          </cell>
        </row>
        <row r="714">
          <cell r="A714" t="str">
            <v>MEM-PRO-014-CIP-CAC-4045</v>
          </cell>
          <cell r="B714" t="str">
            <v>3</v>
          </cell>
          <cell r="C714" t="str">
            <v>2321</v>
          </cell>
          <cell r="D714" t="str">
            <v>2731</v>
          </cell>
          <cell r="E714" t="str">
            <v>12-MTH MECH MSP S SAN TK MIX PUMP PRV</v>
          </cell>
          <cell r="F714" t="str">
            <v>MSP-CIP RET FROM WASTE WTR 3-WAY FV</v>
          </cell>
          <cell r="G714" t="str">
            <v>PM20</v>
          </cell>
          <cell r="H714" t="str">
            <v>MECH</v>
          </cell>
          <cell r="I714" t="str">
            <v/>
          </cell>
          <cell r="J714" t="str">
            <v>5697065</v>
          </cell>
          <cell r="K714" t="str">
            <v>001</v>
          </cell>
          <cell r="L714" t="str">
            <v>LODESML</v>
          </cell>
          <cell r="M714">
            <v>37300</v>
          </cell>
          <cell r="N714" t="str">
            <v>CHAUDHS</v>
          </cell>
          <cell r="O714">
            <v>43365</v>
          </cell>
          <cell r="P714" t="str">
            <v/>
          </cell>
        </row>
        <row r="715">
          <cell r="A715" t="str">
            <v>MEM-PRO-014-CIP-DAC-4040</v>
          </cell>
          <cell r="B715" t="str">
            <v>3</v>
          </cell>
          <cell r="C715" t="str">
            <v>2320</v>
          </cell>
          <cell r="D715" t="str">
            <v>2730</v>
          </cell>
          <cell r="E715" t="str">
            <v>12-MTH MECH MSP N SAN TK MIX PUMP PRV</v>
          </cell>
          <cell r="F715" t="str">
            <v>MSP-N SANITIZER METER PUMP</v>
          </cell>
          <cell r="G715" t="str">
            <v>PM20</v>
          </cell>
          <cell r="H715" t="str">
            <v>MECH</v>
          </cell>
          <cell r="I715" t="str">
            <v/>
          </cell>
          <cell r="J715" t="str">
            <v>5687821</v>
          </cell>
          <cell r="K715" t="str">
            <v>001</v>
          </cell>
          <cell r="L715" t="str">
            <v>LODESML</v>
          </cell>
          <cell r="M715">
            <v>37300</v>
          </cell>
          <cell r="N715" t="str">
            <v>CHAUDHS</v>
          </cell>
          <cell r="O715">
            <v>43365</v>
          </cell>
          <cell r="P715" t="str">
            <v/>
          </cell>
        </row>
        <row r="716">
          <cell r="A716" t="str">
            <v>MEM-PRO-015-CIP-CAC-4040</v>
          </cell>
          <cell r="B716" t="str">
            <v>5</v>
          </cell>
          <cell r="C716" t="str">
            <v>2322</v>
          </cell>
          <cell r="D716" t="str">
            <v>2732</v>
          </cell>
          <cell r="E716" t="str">
            <v>12-MTH MECH MS2P SAN TK MIX PUMP PRV</v>
          </cell>
          <cell r="F716" t="str">
            <v>MS2P-E SANITIZER METER PUMP TO CURD AREA</v>
          </cell>
          <cell r="G716" t="str">
            <v>PM25</v>
          </cell>
          <cell r="H716" t="str">
            <v>MECH</v>
          </cell>
          <cell r="I716" t="str">
            <v>10066933</v>
          </cell>
          <cell r="J716" t="str">
            <v>7129267</v>
          </cell>
          <cell r="K716" t="str">
            <v>258</v>
          </cell>
          <cell r="L716" t="str">
            <v>LODESML</v>
          </cell>
          <cell r="M716">
            <v>37300</v>
          </cell>
          <cell r="N716" t="str">
            <v>CAGLEW</v>
          </cell>
          <cell r="O716">
            <v>43663</v>
          </cell>
          <cell r="P716" t="str">
            <v/>
          </cell>
        </row>
        <row r="717">
          <cell r="A717" t="str">
            <v>MEM-PRO-015-CIP-DAC-4045</v>
          </cell>
          <cell r="B717" t="str">
            <v>5</v>
          </cell>
          <cell r="C717" t="str">
            <v>2323</v>
          </cell>
          <cell r="D717" t="str">
            <v>2733</v>
          </cell>
          <cell r="E717" t="str">
            <v>12-MTH MECH PM MS2P SAN TK MIX PUMP PRV</v>
          </cell>
          <cell r="F717" t="str">
            <v>MS2P-W SANITIZER METER PUMP TO DRYER</v>
          </cell>
          <cell r="G717" t="str">
            <v>PM20</v>
          </cell>
          <cell r="H717" t="str">
            <v>I/E</v>
          </cell>
          <cell r="I717" t="str">
            <v>10066018</v>
          </cell>
          <cell r="J717" t="str">
            <v>5829244</v>
          </cell>
          <cell r="K717" t="str">
            <v>001</v>
          </cell>
          <cell r="L717" t="str">
            <v>LODESML</v>
          </cell>
          <cell r="M717">
            <v>37300</v>
          </cell>
          <cell r="N717" t="str">
            <v>CHAUDHS</v>
          </cell>
          <cell r="O717">
            <v>43365</v>
          </cell>
          <cell r="P717" t="str">
            <v/>
          </cell>
        </row>
        <row r="718">
          <cell r="A718" t="str">
            <v>MEM-PRO-023-DIS-CAU-1382</v>
          </cell>
          <cell r="B718" t="str">
            <v>5</v>
          </cell>
          <cell r="C718" t="str">
            <v>2318</v>
          </cell>
          <cell r="D718" t="str">
            <v>2728</v>
          </cell>
          <cell r="E718" t="str">
            <v>12-MTH MECH MSS E CAUSTIC TK PRV</v>
          </cell>
          <cell r="F718" t="str">
            <v>MSS-MN PLT CAUSTIC STOR TK E DISCH PUMP</v>
          </cell>
          <cell r="G718" t="str">
            <v>PM20</v>
          </cell>
          <cell r="H718" t="str">
            <v>MECH</v>
          </cell>
          <cell r="I718" t="str">
            <v>10022878</v>
          </cell>
          <cell r="J718" t="str">
            <v>7129266</v>
          </cell>
          <cell r="K718" t="str">
            <v>253</v>
          </cell>
          <cell r="L718" t="str">
            <v>LODESML</v>
          </cell>
          <cell r="M718">
            <v>37300</v>
          </cell>
          <cell r="N718" t="str">
            <v>CHAUDHS</v>
          </cell>
          <cell r="O718">
            <v>43368</v>
          </cell>
          <cell r="P718" t="str">
            <v/>
          </cell>
        </row>
        <row r="719">
          <cell r="A719" t="str">
            <v>MEM-PRO-023-STS-PHO-5122</v>
          </cell>
          <cell r="B719" t="str">
            <v>5</v>
          </cell>
          <cell r="C719" t="str">
            <v>2319</v>
          </cell>
          <cell r="D719" t="str">
            <v>2729</v>
          </cell>
          <cell r="E719" t="str">
            <v>60-MTH MECH MSS PHOS ACID X-FER PUMP PRV</v>
          </cell>
          <cell r="F719" t="str">
            <v>MSS-PHOS ACID STOR TK X-FER PUMP</v>
          </cell>
          <cell r="G719" t="str">
            <v>PM20</v>
          </cell>
          <cell r="H719" t="str">
            <v>MECH</v>
          </cell>
          <cell r="I719" t="str">
            <v>10022944</v>
          </cell>
          <cell r="J719" t="str">
            <v>5873429</v>
          </cell>
          <cell r="K719" t="str">
            <v>258</v>
          </cell>
          <cell r="L719" t="str">
            <v>LODESML</v>
          </cell>
          <cell r="M719">
            <v>37300</v>
          </cell>
          <cell r="N719" t="str">
            <v>CHAUDHS</v>
          </cell>
          <cell r="O719">
            <v>43368</v>
          </cell>
          <cell r="P719" t="str">
            <v>X</v>
          </cell>
        </row>
        <row r="720">
          <cell r="A720" t="str">
            <v>MEM-PRO-014-FED-SLT-2201</v>
          </cell>
          <cell r="B720" t="str">
            <v>3</v>
          </cell>
          <cell r="C720" t="str">
            <v>2374</v>
          </cell>
          <cell r="D720" t="str">
            <v>2784</v>
          </cell>
          <cell r="E720" t="str">
            <v>6-MTH I/E MSP BULK SOLIDS FLOW DETECTOR</v>
          </cell>
          <cell r="F720" t="str">
            <v>MSP - FEED SLUDGE XFER CONVEYOR</v>
          </cell>
          <cell r="G720" t="str">
            <v>PM20</v>
          </cell>
          <cell r="H720" t="str">
            <v>MECH</v>
          </cell>
          <cell r="I720" t="str">
            <v>10065415</v>
          </cell>
          <cell r="J720" t="str">
            <v>5723702</v>
          </cell>
          <cell r="K720" t="str">
            <v>001</v>
          </cell>
          <cell r="L720" t="str">
            <v>LODESML</v>
          </cell>
          <cell r="M720">
            <v>37309</v>
          </cell>
          <cell r="N720" t="str">
            <v>CHAUDHS</v>
          </cell>
          <cell r="O720">
            <v>43365</v>
          </cell>
          <cell r="P720" t="str">
            <v/>
          </cell>
        </row>
        <row r="721">
          <cell r="A721" t="str">
            <v>MEM-PRO-011-HPF-SDF-4925</v>
          </cell>
          <cell r="B721" t="str">
            <v>5</v>
          </cell>
          <cell r="C721" t="str">
            <v>2393</v>
          </cell>
          <cell r="D721" t="str">
            <v>2813</v>
          </cell>
          <cell r="E721" t="str">
            <v>6-MTH PM/PDM MP1 GAU #2 SSMG  MG PUMP</v>
          </cell>
          <cell r="F721" t="str">
            <v>MP1-#2 SSMG HI-PRESS DRYER FEED PUMP</v>
          </cell>
          <cell r="G721" t="str">
            <v>PM25</v>
          </cell>
          <cell r="H721" t="str">
            <v>PM/PDM</v>
          </cell>
          <cell r="I721" t="str">
            <v>10020097</v>
          </cell>
          <cell r="J721" t="str">
            <v>7163173</v>
          </cell>
          <cell r="K721" t="str">
            <v>241</v>
          </cell>
          <cell r="L721" t="str">
            <v>LODESML</v>
          </cell>
          <cell r="M721">
            <v>37314</v>
          </cell>
          <cell r="N721" t="str">
            <v>CAGLEW</v>
          </cell>
          <cell r="O721">
            <v>43502</v>
          </cell>
          <cell r="P721" t="str">
            <v/>
          </cell>
        </row>
        <row r="722">
          <cell r="A722" t="str">
            <v>MEM-PRO-011-HPF-SDF-4930</v>
          </cell>
          <cell r="B722" t="str">
            <v>5</v>
          </cell>
          <cell r="C722" t="str">
            <v>2392</v>
          </cell>
          <cell r="D722" t="str">
            <v>2812</v>
          </cell>
          <cell r="E722" t="str">
            <v>6-MTH PM/PDM MP1 GAU #1 SSMG  MG PUMP</v>
          </cell>
          <cell r="F722" t="str">
            <v>MP1-#1 SSMG HI-PRESS DRYER FEED PUMP</v>
          </cell>
          <cell r="G722" t="str">
            <v>PM25</v>
          </cell>
          <cell r="H722" t="str">
            <v>PM/PDM</v>
          </cell>
          <cell r="I722" t="str">
            <v>10000707</v>
          </cell>
          <cell r="J722" t="str">
            <v>7172006</v>
          </cell>
          <cell r="K722" t="str">
            <v>241</v>
          </cell>
          <cell r="L722" t="str">
            <v>LODESML</v>
          </cell>
          <cell r="M722">
            <v>37314</v>
          </cell>
          <cell r="N722" t="str">
            <v>CAGLEW</v>
          </cell>
          <cell r="O722">
            <v>43502</v>
          </cell>
          <cell r="P722" t="str">
            <v/>
          </cell>
        </row>
        <row r="723">
          <cell r="A723" t="str">
            <v>MEM-PRO-013-HPF-SDF-6170</v>
          </cell>
          <cell r="B723" t="str">
            <v>5</v>
          </cell>
          <cell r="C723" t="str">
            <v>2405</v>
          </cell>
          <cell r="D723" t="str">
            <v>2825</v>
          </cell>
          <cell r="E723" t="str">
            <v>6-MTH PM/PDM MP3 GAU #4 SSMG PUMP</v>
          </cell>
          <cell r="F723" t="str">
            <v>MP3B-#4 SSMG HI-PRESS DRYER FEED PUMP</v>
          </cell>
          <cell r="G723" t="str">
            <v>PM25</v>
          </cell>
          <cell r="H723" t="str">
            <v>PM/PDM</v>
          </cell>
          <cell r="I723" t="str">
            <v>10000709</v>
          </cell>
          <cell r="J723" t="str">
            <v>7172008</v>
          </cell>
          <cell r="K723" t="str">
            <v>241</v>
          </cell>
          <cell r="L723" t="str">
            <v>LODESML</v>
          </cell>
          <cell r="M723">
            <v>37314</v>
          </cell>
          <cell r="N723" t="str">
            <v>CAGLEW</v>
          </cell>
          <cell r="O723">
            <v>43502</v>
          </cell>
          <cell r="P723" t="str">
            <v/>
          </cell>
        </row>
        <row r="724">
          <cell r="A724" t="str">
            <v>MEM-PRO-013-HPF-SDF-6171</v>
          </cell>
          <cell r="B724" t="str">
            <v>5</v>
          </cell>
          <cell r="C724" t="str">
            <v>2396</v>
          </cell>
          <cell r="D724" t="str">
            <v>2816</v>
          </cell>
          <cell r="E724" t="str">
            <v>6-MTH PM/PDM MP3 GAU #3 SSMG  MG PUMP</v>
          </cell>
          <cell r="F724" t="str">
            <v>MP3B-#3 SSMG HI-PRESS DRYER FEED PUMP</v>
          </cell>
          <cell r="G724" t="str">
            <v>PM25</v>
          </cell>
          <cell r="H724" t="str">
            <v>PM/PDM</v>
          </cell>
          <cell r="I724" t="str">
            <v>10028652</v>
          </cell>
          <cell r="J724" t="str">
            <v>7172003</v>
          </cell>
          <cell r="K724" t="str">
            <v>241</v>
          </cell>
          <cell r="L724" t="str">
            <v>LODESML</v>
          </cell>
          <cell r="M724">
            <v>37314</v>
          </cell>
          <cell r="N724" t="str">
            <v>CAGLEW</v>
          </cell>
          <cell r="O724">
            <v>43502</v>
          </cell>
          <cell r="P724" t="str">
            <v/>
          </cell>
        </row>
        <row r="725">
          <cell r="A725" t="str">
            <v>MEM-PRO-013-HPF-SDF-6172</v>
          </cell>
          <cell r="B725" t="str">
            <v>5</v>
          </cell>
          <cell r="C725" t="str">
            <v>2395</v>
          </cell>
          <cell r="D725" t="str">
            <v>2815</v>
          </cell>
          <cell r="E725" t="str">
            <v>6-MTH PM/PDM MP3 GAU #2 SSMG  MG PUMP</v>
          </cell>
          <cell r="F725" t="str">
            <v>MP3B-#2 SSMG HI-PRESS DRYER FEED PUMP</v>
          </cell>
          <cell r="G725" t="str">
            <v>PM25</v>
          </cell>
          <cell r="H725" t="str">
            <v>PM/PDM</v>
          </cell>
          <cell r="I725" t="str">
            <v>10000711</v>
          </cell>
          <cell r="J725" t="str">
            <v>7172002</v>
          </cell>
          <cell r="K725" t="str">
            <v>241</v>
          </cell>
          <cell r="L725" t="str">
            <v>LODESML</v>
          </cell>
          <cell r="M725">
            <v>37314</v>
          </cell>
          <cell r="N725" t="str">
            <v>CAGLEW</v>
          </cell>
          <cell r="O725">
            <v>43502</v>
          </cell>
          <cell r="P725" t="str">
            <v/>
          </cell>
        </row>
        <row r="726">
          <cell r="A726" t="str">
            <v>MEM-PRO-013-HPF-SDF-6173</v>
          </cell>
          <cell r="B726" t="str">
            <v>5</v>
          </cell>
          <cell r="C726" t="str">
            <v>2394</v>
          </cell>
          <cell r="D726" t="str">
            <v>2814</v>
          </cell>
          <cell r="E726" t="str">
            <v>6-MTH PM/PDM MP3 GAU #1 SSMG  MG PUMP</v>
          </cell>
          <cell r="F726" t="str">
            <v>MP3B-#1 SSMG HI-PRESS DRYER FEED PUMP</v>
          </cell>
          <cell r="G726" t="str">
            <v>PM25</v>
          </cell>
          <cell r="H726" t="str">
            <v>PM/PDM</v>
          </cell>
          <cell r="I726" t="str">
            <v>10000567</v>
          </cell>
          <cell r="J726" t="str">
            <v>7172007</v>
          </cell>
          <cell r="K726" t="str">
            <v>241</v>
          </cell>
          <cell r="L726" t="str">
            <v>LODESML</v>
          </cell>
          <cell r="M726">
            <v>37314</v>
          </cell>
          <cell r="N726" t="str">
            <v>CAGLEW</v>
          </cell>
          <cell r="O726">
            <v>43502</v>
          </cell>
          <cell r="P726" t="str">
            <v/>
          </cell>
        </row>
        <row r="727">
          <cell r="A727" t="str">
            <v>MEM-PRO-014-HPF-SDF-3583</v>
          </cell>
          <cell r="B727" t="str">
            <v>5</v>
          </cell>
          <cell r="C727" t="str">
            <v>2400</v>
          </cell>
          <cell r="D727" t="str">
            <v>2820</v>
          </cell>
          <cell r="E727" t="str">
            <v>6-MTH PM/PDM MSP GAU #4 SSMG  MG PUMP</v>
          </cell>
          <cell r="F727" t="str">
            <v>MSP-#4 SSMG HI-PRESS DRYER FEED PUMP</v>
          </cell>
          <cell r="G727" t="str">
            <v>PM25</v>
          </cell>
          <cell r="H727" t="str">
            <v>PM/PDM</v>
          </cell>
          <cell r="I727" t="str">
            <v>10028836</v>
          </cell>
          <cell r="J727" t="str">
            <v>7163177</v>
          </cell>
          <cell r="K727" t="str">
            <v>241</v>
          </cell>
          <cell r="L727" t="str">
            <v>LODESML</v>
          </cell>
          <cell r="M727">
            <v>37314</v>
          </cell>
          <cell r="N727" t="str">
            <v>CAGLEW</v>
          </cell>
          <cell r="O727">
            <v>43502</v>
          </cell>
          <cell r="P727" t="str">
            <v/>
          </cell>
        </row>
        <row r="728">
          <cell r="A728" t="str">
            <v>MEM-PRO-014-HPF-SDF-3587</v>
          </cell>
          <cell r="B728" t="str">
            <v>5</v>
          </cell>
          <cell r="C728" t="str">
            <v>2399</v>
          </cell>
          <cell r="D728" t="str">
            <v>2819</v>
          </cell>
          <cell r="E728" t="str">
            <v>6-MTH PM/PDM MSP GAU #3 SSMG  MG PUMP</v>
          </cell>
          <cell r="F728" t="str">
            <v>MSP-#3 SSMG HI-PRESS DRYER FEED PUMP</v>
          </cell>
          <cell r="G728" t="str">
            <v>PM25</v>
          </cell>
          <cell r="H728" t="str">
            <v>PM/PDM</v>
          </cell>
          <cell r="I728" t="str">
            <v>10028835</v>
          </cell>
          <cell r="J728" t="str">
            <v>7163176</v>
          </cell>
          <cell r="K728" t="str">
            <v>241</v>
          </cell>
          <cell r="L728" t="str">
            <v>LODESML</v>
          </cell>
          <cell r="M728">
            <v>37314</v>
          </cell>
          <cell r="N728" t="str">
            <v>CAGLEW</v>
          </cell>
          <cell r="O728">
            <v>43502</v>
          </cell>
          <cell r="P728" t="str">
            <v/>
          </cell>
        </row>
        <row r="729">
          <cell r="A729" t="str">
            <v>MEM-PRO-014-HPF-SDF-3594</v>
          </cell>
          <cell r="B729" t="str">
            <v>5</v>
          </cell>
          <cell r="C729" t="str">
            <v>2398</v>
          </cell>
          <cell r="D729" t="str">
            <v>2818</v>
          </cell>
          <cell r="E729" t="str">
            <v>6-MTH PM/PDM MSP GAU #2 SSMG  MG PUMP</v>
          </cell>
          <cell r="F729" t="str">
            <v>MSP-#2 SSMG HI-PRESS DRYER FEED PUMP</v>
          </cell>
          <cell r="G729" t="str">
            <v>PM25</v>
          </cell>
          <cell r="H729" t="str">
            <v>PM/PDM</v>
          </cell>
          <cell r="I729" t="str">
            <v>10028834</v>
          </cell>
          <cell r="J729" t="str">
            <v>7163175</v>
          </cell>
          <cell r="K729" t="str">
            <v>241</v>
          </cell>
          <cell r="L729" t="str">
            <v>LODESML</v>
          </cell>
          <cell r="M729">
            <v>37314</v>
          </cell>
          <cell r="N729" t="str">
            <v>CAGLEW</v>
          </cell>
          <cell r="O729">
            <v>43502</v>
          </cell>
          <cell r="P729" t="str">
            <v/>
          </cell>
        </row>
        <row r="730">
          <cell r="A730" t="str">
            <v>MEM-PRO-014-HPF-SDF-3598</v>
          </cell>
          <cell r="B730" t="str">
            <v>5</v>
          </cell>
          <cell r="C730" t="str">
            <v>2397</v>
          </cell>
          <cell r="D730" t="str">
            <v>2817</v>
          </cell>
          <cell r="E730" t="str">
            <v>6-MTH PM/PDM MSP GAU #1 SSMG  MG PUMP</v>
          </cell>
          <cell r="F730" t="str">
            <v>MSP-#1 SSMG HI-PRESS DRYER FEED PUMP</v>
          </cell>
          <cell r="G730" t="str">
            <v>PM25</v>
          </cell>
          <cell r="H730" t="str">
            <v>PM/PDM</v>
          </cell>
          <cell r="I730" t="str">
            <v>10028833</v>
          </cell>
          <cell r="J730" t="str">
            <v>7163174</v>
          </cell>
          <cell r="K730" t="str">
            <v>241</v>
          </cell>
          <cell r="L730" t="str">
            <v>LODESML</v>
          </cell>
          <cell r="M730">
            <v>37314</v>
          </cell>
          <cell r="N730" t="str">
            <v>CAGLEW</v>
          </cell>
          <cell r="O730">
            <v>43502</v>
          </cell>
          <cell r="P730" t="str">
            <v/>
          </cell>
        </row>
        <row r="731">
          <cell r="A731" t="str">
            <v>MEM-PRO-015-HPF-SDF-3583</v>
          </cell>
          <cell r="B731" t="str">
            <v>5</v>
          </cell>
          <cell r="C731" t="str">
            <v>2401</v>
          </cell>
          <cell r="D731" t="str">
            <v>2821</v>
          </cell>
          <cell r="E731" t="str">
            <v>6-MTH PM/PDM MS2P GAU #1 SSMG  MG PUMP</v>
          </cell>
          <cell r="F731" t="str">
            <v>MS2P-#1 SSMG HI-PRESS DRYER FEED PUMP</v>
          </cell>
          <cell r="G731" t="str">
            <v>PM25</v>
          </cell>
          <cell r="H731" t="str">
            <v>PM/PDM</v>
          </cell>
          <cell r="I731" t="str">
            <v>10000716</v>
          </cell>
          <cell r="J731" t="str">
            <v>7163178</v>
          </cell>
          <cell r="K731" t="str">
            <v>241</v>
          </cell>
          <cell r="L731" t="str">
            <v>LODESML</v>
          </cell>
          <cell r="M731">
            <v>37314</v>
          </cell>
          <cell r="N731" t="str">
            <v>CAGLEW</v>
          </cell>
          <cell r="O731">
            <v>43502</v>
          </cell>
          <cell r="P731" t="str">
            <v/>
          </cell>
        </row>
        <row r="732">
          <cell r="A732" t="str">
            <v>MEM-PRO-015-HPF-SDF-3587</v>
          </cell>
          <cell r="B732" t="str">
            <v>5</v>
          </cell>
          <cell r="C732" t="str">
            <v>2402</v>
          </cell>
          <cell r="D732" t="str">
            <v>2822</v>
          </cell>
          <cell r="E732" t="str">
            <v>6-MTH PM/PDM MS2P GAU #2 SSMG  MG PUMP</v>
          </cell>
          <cell r="F732" t="str">
            <v>MS2P-#2 SSMG HI-PRESS DRYER FEED PUMP</v>
          </cell>
          <cell r="G732" t="str">
            <v>PM25</v>
          </cell>
          <cell r="H732" t="str">
            <v>PM/PDM</v>
          </cell>
          <cell r="I732" t="str">
            <v>10000717</v>
          </cell>
          <cell r="J732" t="str">
            <v>7163179</v>
          </cell>
          <cell r="K732" t="str">
            <v>241</v>
          </cell>
          <cell r="L732" t="str">
            <v>LODESML</v>
          </cell>
          <cell r="M732">
            <v>37314</v>
          </cell>
          <cell r="N732" t="str">
            <v>CAGLEW</v>
          </cell>
          <cell r="O732">
            <v>43502</v>
          </cell>
          <cell r="P732" t="str">
            <v/>
          </cell>
        </row>
        <row r="733">
          <cell r="A733" t="str">
            <v>MEM-PRO-015-HPF-SDF-3594</v>
          </cell>
          <cell r="B733" t="str">
            <v>5</v>
          </cell>
          <cell r="C733" t="str">
            <v>2403</v>
          </cell>
          <cell r="D733" t="str">
            <v>2823</v>
          </cell>
          <cell r="E733" t="str">
            <v>6-MTH PM/PDM MS2P GAU #3 SSMG  MG PUMP</v>
          </cell>
          <cell r="F733" t="str">
            <v>MS2P-#3 SSMG HI-PRESS DRYER FEED PUMP</v>
          </cell>
          <cell r="G733" t="str">
            <v>PM25</v>
          </cell>
          <cell r="H733" t="str">
            <v>PM/PDM</v>
          </cell>
          <cell r="I733" t="str">
            <v>10000718</v>
          </cell>
          <cell r="J733" t="str">
            <v>7159065</v>
          </cell>
          <cell r="K733" t="str">
            <v>241</v>
          </cell>
          <cell r="L733" t="str">
            <v>LODESML</v>
          </cell>
          <cell r="M733">
            <v>37314</v>
          </cell>
          <cell r="N733" t="str">
            <v>CAGLEW</v>
          </cell>
          <cell r="O733">
            <v>43663</v>
          </cell>
          <cell r="P733" t="str">
            <v/>
          </cell>
        </row>
        <row r="734">
          <cell r="A734" t="str">
            <v>MEM-PRO-015-HPF-SDF-3598</v>
          </cell>
          <cell r="B734" t="str">
            <v>5</v>
          </cell>
          <cell r="C734" t="str">
            <v>2404</v>
          </cell>
          <cell r="D734" t="str">
            <v>2824</v>
          </cell>
          <cell r="E734" t="str">
            <v>6-MTH PM/PDM MS2P GAU #4 SSMG  MG PUMP</v>
          </cell>
          <cell r="F734" t="str">
            <v>MS2P-#4 SSMG HI-PRESS DRYER FEED PUMP</v>
          </cell>
          <cell r="G734" t="str">
            <v>PM25</v>
          </cell>
          <cell r="H734" t="str">
            <v>PM/PDM</v>
          </cell>
          <cell r="I734" t="str">
            <v>10000719</v>
          </cell>
          <cell r="J734" t="str">
            <v>7163180</v>
          </cell>
          <cell r="K734" t="str">
            <v>241</v>
          </cell>
          <cell r="L734" t="str">
            <v>LODESML</v>
          </cell>
          <cell r="M734">
            <v>37314</v>
          </cell>
          <cell r="N734" t="str">
            <v>CAGLEW</v>
          </cell>
          <cell r="O734">
            <v>43502</v>
          </cell>
          <cell r="P734" t="str">
            <v/>
          </cell>
        </row>
        <row r="735">
          <cell r="A735" t="str">
            <v>MEM-PRO-013-BGY-TIL-6194</v>
          </cell>
          <cell r="B735" t="str">
            <v>5</v>
          </cell>
          <cell r="C735" t="str">
            <v>2499</v>
          </cell>
          <cell r="D735" t="str">
            <v>2919</v>
          </cell>
          <cell r="E735" t="str">
            <v>6-MTH MP3 N. MC75 W/O BELT CHANGE</v>
          </cell>
          <cell r="F735" t="str">
            <v>MP3-N MC75 FEED PUMP</v>
          </cell>
          <cell r="G735" t="str">
            <v>PM25</v>
          </cell>
          <cell r="H735" t="str">
            <v>MECH</v>
          </cell>
          <cell r="I735" t="str">
            <v>10000769</v>
          </cell>
          <cell r="J735" t="str">
            <v>7183721</v>
          </cell>
          <cell r="K735" t="str">
            <v>245</v>
          </cell>
          <cell r="L735" t="str">
            <v>LODESML</v>
          </cell>
          <cell r="M735">
            <v>37356</v>
          </cell>
          <cell r="N735" t="str">
            <v>CHAUDHS</v>
          </cell>
          <cell r="O735">
            <v>43368</v>
          </cell>
          <cell r="P735" t="str">
            <v/>
          </cell>
        </row>
        <row r="736">
          <cell r="A736" t="str">
            <v>MEM-PRO-013-BGY-TIL-6197</v>
          </cell>
          <cell r="B736" t="str">
            <v>5</v>
          </cell>
          <cell r="C736" t="str">
            <v>2500</v>
          </cell>
          <cell r="D736" t="str">
            <v>2920</v>
          </cell>
          <cell r="E736" t="str">
            <v>6-MTH MP3 S. MC75 W/O BELT CHANGE</v>
          </cell>
          <cell r="F736" t="str">
            <v>MP3-S MC75 FEED PUMP</v>
          </cell>
          <cell r="G736" t="str">
            <v>PM25</v>
          </cell>
          <cell r="H736" t="str">
            <v>MECH</v>
          </cell>
          <cell r="I736" t="str">
            <v>10000770</v>
          </cell>
          <cell r="J736" t="str">
            <v>7183722</v>
          </cell>
          <cell r="K736" t="str">
            <v>245</v>
          </cell>
          <cell r="L736" t="str">
            <v>LODESML</v>
          </cell>
          <cell r="M736">
            <v>37356</v>
          </cell>
          <cell r="N736" t="str">
            <v>CHAUDHS</v>
          </cell>
          <cell r="O736">
            <v>43368</v>
          </cell>
          <cell r="P736" t="str">
            <v/>
          </cell>
        </row>
        <row r="737">
          <cell r="A737" t="str">
            <v>MEM-PRO-013-BGY-TIL-6194</v>
          </cell>
          <cell r="B737" t="str">
            <v>5</v>
          </cell>
          <cell r="C737" t="str">
            <v>2530</v>
          </cell>
          <cell r="D737" t="str">
            <v>2940</v>
          </cell>
          <cell r="E737" t="str">
            <v>6-MTH PM/PDM MP3B N MC-75 PUMP</v>
          </cell>
          <cell r="F737" t="str">
            <v>MP3-N MC75 FEED PUMP</v>
          </cell>
          <cell r="G737" t="str">
            <v>PM25</v>
          </cell>
          <cell r="H737" t="str">
            <v>PM/PDM</v>
          </cell>
          <cell r="I737" t="str">
            <v>10000769</v>
          </cell>
          <cell r="J737" t="str">
            <v>7172004</v>
          </cell>
          <cell r="K737" t="str">
            <v>241</v>
          </cell>
          <cell r="L737" t="str">
            <v>LODESML</v>
          </cell>
          <cell r="M737">
            <v>37363</v>
          </cell>
          <cell r="N737" t="str">
            <v>CAGLEW</v>
          </cell>
          <cell r="O737">
            <v>43502</v>
          </cell>
          <cell r="P737" t="str">
            <v/>
          </cell>
        </row>
        <row r="738">
          <cell r="A738" t="str">
            <v>MEM-PRO-013-BGY-TIL-6197</v>
          </cell>
          <cell r="B738" t="str">
            <v>5</v>
          </cell>
          <cell r="C738" t="str">
            <v>2531</v>
          </cell>
          <cell r="D738" t="str">
            <v>2961</v>
          </cell>
          <cell r="E738" t="str">
            <v>6-MTH PM/PDM MP3B S 600 VAC MC-75 PUMP</v>
          </cell>
          <cell r="F738" t="str">
            <v>MP3-S MC75 FEED PUMP</v>
          </cell>
          <cell r="G738" t="str">
            <v>PM25</v>
          </cell>
          <cell r="H738" t="str">
            <v>PM/PDM</v>
          </cell>
          <cell r="I738" t="str">
            <v>10028648</v>
          </cell>
          <cell r="J738" t="str">
            <v>7172005</v>
          </cell>
          <cell r="K738" t="str">
            <v>241</v>
          </cell>
          <cell r="L738" t="str">
            <v>LODESML</v>
          </cell>
          <cell r="M738">
            <v>37363</v>
          </cell>
          <cell r="N738" t="str">
            <v>CAGLEW</v>
          </cell>
          <cell r="O738">
            <v>43502</v>
          </cell>
          <cell r="P738" t="str">
            <v/>
          </cell>
        </row>
        <row r="739">
          <cell r="A739" t="str">
            <v>MEM-PRO-014-SPR-PRC-4070</v>
          </cell>
          <cell r="B739" t="str">
            <v>5</v>
          </cell>
          <cell r="C739" t="str">
            <v>2532</v>
          </cell>
          <cell r="D739" t="str">
            <v>2962</v>
          </cell>
          <cell r="E739" t="str">
            <v>12-MTH I/E PM MSP BLENDER XFER PRESS SW</v>
          </cell>
          <cell r="F739" t="str">
            <v>MSP-PRODUCT COLLECTOR TRANSFER BLOWER</v>
          </cell>
          <cell r="G739" t="str">
            <v>PM25</v>
          </cell>
          <cell r="H739" t="str">
            <v>MECH</v>
          </cell>
          <cell r="I739" t="str">
            <v/>
          </cell>
          <cell r="J739" t="str">
            <v>7161358</v>
          </cell>
          <cell r="K739" t="str">
            <v>258</v>
          </cell>
          <cell r="L739" t="str">
            <v>LODESML</v>
          </cell>
          <cell r="M739">
            <v>37363</v>
          </cell>
          <cell r="N739" t="str">
            <v>CHAUDHS</v>
          </cell>
          <cell r="O739">
            <v>43368</v>
          </cell>
          <cell r="P739" t="str">
            <v/>
          </cell>
        </row>
        <row r="740">
          <cell r="A740" t="str">
            <v>MEM-PRO-013-PKG-PAK-2218</v>
          </cell>
          <cell r="B740" t="str">
            <v>3</v>
          </cell>
          <cell r="C740" t="str">
            <v>2553</v>
          </cell>
          <cell r="D740" t="str">
            <v>3003</v>
          </cell>
          <cell r="E740" t="str">
            <v>MTHLY AP MP3B NIRO GUSSET REFORMER</v>
          </cell>
          <cell r="F740" t="str">
            <v>MP3B-PACKER BAG GUSSETT REFORMER</v>
          </cell>
          <cell r="G740" t="str">
            <v>PM20</v>
          </cell>
          <cell r="H740" t="str">
            <v>AP</v>
          </cell>
          <cell r="I740" t="str">
            <v>10021787</v>
          </cell>
          <cell r="J740" t="str">
            <v>5947998</v>
          </cell>
          <cell r="K740" t="str">
            <v>001</v>
          </cell>
          <cell r="L740" t="str">
            <v>LODESML</v>
          </cell>
          <cell r="M740">
            <v>37376</v>
          </cell>
          <cell r="N740" t="str">
            <v>CHAUDHS</v>
          </cell>
          <cell r="O740">
            <v>43365</v>
          </cell>
          <cell r="P740" t="str">
            <v/>
          </cell>
        </row>
        <row r="741">
          <cell r="A741" t="str">
            <v>MEM-PRO-013-PKG-PAK-2218</v>
          </cell>
          <cell r="B741" t="str">
            <v>3</v>
          </cell>
          <cell r="C741" t="str">
            <v>2557</v>
          </cell>
          <cell r="D741" t="str">
            <v>3007</v>
          </cell>
          <cell r="E741" t="str">
            <v>6-MTH AP MP3B NIRO GUSSET REFORMER</v>
          </cell>
          <cell r="F741" t="str">
            <v>MP3B-PACKER BAG GUSSETT REFORMER</v>
          </cell>
          <cell r="G741" t="str">
            <v>PM20</v>
          </cell>
          <cell r="H741" t="str">
            <v>AP</v>
          </cell>
          <cell r="I741" t="str">
            <v>10021787</v>
          </cell>
          <cell r="J741" t="str">
            <v>7184637</v>
          </cell>
          <cell r="K741" t="str">
            <v>001</v>
          </cell>
          <cell r="L741" t="str">
            <v>LODESML</v>
          </cell>
          <cell r="M741">
            <v>37376</v>
          </cell>
          <cell r="N741" t="str">
            <v>CAGLEW</v>
          </cell>
          <cell r="O741">
            <v>43665</v>
          </cell>
          <cell r="P741" t="str">
            <v/>
          </cell>
        </row>
        <row r="742">
          <cell r="A742" t="str">
            <v>MEM-PRO-014-PKG-PAK-4908</v>
          </cell>
          <cell r="B742" t="str">
            <v>3</v>
          </cell>
          <cell r="C742" t="str">
            <v>2554</v>
          </cell>
          <cell r="D742" t="str">
            <v>3004</v>
          </cell>
          <cell r="E742" t="str">
            <v>MTHLY AP MSP NIRO GUSSET REFORMER</v>
          </cell>
          <cell r="F742" t="str">
            <v>MSP-GUSSET REFORMER</v>
          </cell>
          <cell r="G742" t="str">
            <v>PM20</v>
          </cell>
          <cell r="H742" t="str">
            <v>AP</v>
          </cell>
          <cell r="I742" t="str">
            <v>10065086</v>
          </cell>
          <cell r="J742" t="str">
            <v>7002053</v>
          </cell>
          <cell r="K742" t="str">
            <v>001</v>
          </cell>
          <cell r="L742" t="str">
            <v>LODESML</v>
          </cell>
          <cell r="M742">
            <v>37376</v>
          </cell>
          <cell r="N742" t="str">
            <v>CHAUDHS</v>
          </cell>
          <cell r="O742">
            <v>43365</v>
          </cell>
          <cell r="P742" t="str">
            <v/>
          </cell>
        </row>
        <row r="743">
          <cell r="A743" t="str">
            <v>MEM-PRO-014-PKG-PAK-4908</v>
          </cell>
          <cell r="B743" t="str">
            <v>3</v>
          </cell>
          <cell r="C743" t="str">
            <v>2558</v>
          </cell>
          <cell r="D743" t="str">
            <v>3008</v>
          </cell>
          <cell r="E743" t="str">
            <v>6-MTH AP MSP NIRO GUSSET REFORMER</v>
          </cell>
          <cell r="F743" t="str">
            <v>MSP-GUSSET REFORMER</v>
          </cell>
          <cell r="G743" t="str">
            <v>PM20</v>
          </cell>
          <cell r="H743" t="str">
            <v>AP</v>
          </cell>
          <cell r="I743" t="str">
            <v>10065086</v>
          </cell>
          <cell r="J743" t="str">
            <v>7165765</v>
          </cell>
          <cell r="K743" t="str">
            <v>001</v>
          </cell>
          <cell r="L743" t="str">
            <v>LODESML</v>
          </cell>
          <cell r="M743">
            <v>37376</v>
          </cell>
          <cell r="N743" t="str">
            <v>CHAUDHS</v>
          </cell>
          <cell r="O743">
            <v>43368</v>
          </cell>
          <cell r="P743" t="str">
            <v/>
          </cell>
        </row>
        <row r="744">
          <cell r="A744" t="str">
            <v>MEM-PRO-015-PKG-PAK-8210</v>
          </cell>
          <cell r="B744" t="str">
            <v>3</v>
          </cell>
          <cell r="C744" t="str">
            <v>2555</v>
          </cell>
          <cell r="D744" t="str">
            <v>3005</v>
          </cell>
          <cell r="E744" t="str">
            <v>MTHLY AP MS2P NIRO GUSSET REFORMER</v>
          </cell>
          <cell r="F744" t="str">
            <v>MS2P-CAROUSEL PACKER</v>
          </cell>
          <cell r="G744" t="str">
            <v>PM20</v>
          </cell>
          <cell r="H744" t="str">
            <v>AP</v>
          </cell>
          <cell r="I744" t="str">
            <v>10065184</v>
          </cell>
          <cell r="J744" t="str">
            <v>7003004</v>
          </cell>
          <cell r="K744" t="str">
            <v>001</v>
          </cell>
          <cell r="L744" t="str">
            <v>LODESML</v>
          </cell>
          <cell r="M744">
            <v>37376</v>
          </cell>
          <cell r="N744" t="str">
            <v>CHAUDHS</v>
          </cell>
          <cell r="O744">
            <v>43365</v>
          </cell>
          <cell r="P744" t="str">
            <v/>
          </cell>
        </row>
        <row r="745">
          <cell r="A745" t="str">
            <v>MEM-PRO-015-PKG-PAK-8210</v>
          </cell>
          <cell r="B745" t="str">
            <v>3</v>
          </cell>
          <cell r="C745" t="str">
            <v>2559</v>
          </cell>
          <cell r="D745" t="str">
            <v>3009</v>
          </cell>
          <cell r="E745" t="str">
            <v>6-MTH AP PM NIRO GUSSET REFORMER</v>
          </cell>
          <cell r="F745" t="str">
            <v>MS2P-CAROUSEL PACKER</v>
          </cell>
          <cell r="G745" t="str">
            <v>PM20</v>
          </cell>
          <cell r="H745" t="str">
            <v>AP</v>
          </cell>
          <cell r="I745" t="str">
            <v>10065184</v>
          </cell>
          <cell r="J745" t="str">
            <v>7158336</v>
          </cell>
          <cell r="K745" t="str">
            <v>001</v>
          </cell>
          <cell r="L745" t="str">
            <v>LODESML</v>
          </cell>
          <cell r="M745">
            <v>37376</v>
          </cell>
          <cell r="N745" t="str">
            <v>CHAUDHS</v>
          </cell>
          <cell r="O745">
            <v>43368</v>
          </cell>
          <cell r="P745" t="str">
            <v/>
          </cell>
        </row>
        <row r="746">
          <cell r="A746" t="str">
            <v>MEM-PRO-015-SPR-DRY-8032</v>
          </cell>
          <cell r="B746" t="str">
            <v/>
          </cell>
          <cell r="C746" t="str">
            <v>2547</v>
          </cell>
          <cell r="D746" t="str">
            <v>2987</v>
          </cell>
          <cell r="E746" t="str">
            <v>12-MTH MECH MS2P DMN RFV</v>
          </cell>
          <cell r="F746" t="str">
            <v>MS2P-NE CSP CYCLONE FINES RFV</v>
          </cell>
          <cell r="G746" t="str">
            <v>PM20</v>
          </cell>
          <cell r="H746" t="str">
            <v>MECH</v>
          </cell>
          <cell r="I746" t="str">
            <v/>
          </cell>
          <cell r="J746" t="str">
            <v>5493412</v>
          </cell>
          <cell r="K746" t="str">
            <v>001</v>
          </cell>
          <cell r="L746" t="str">
            <v>LODESML</v>
          </cell>
          <cell r="M746">
            <v>37382</v>
          </cell>
          <cell r="N746" t="str">
            <v>CHAUDHS</v>
          </cell>
          <cell r="O746">
            <v>43365</v>
          </cell>
          <cell r="P746" t="str">
            <v/>
          </cell>
        </row>
        <row r="747">
          <cell r="A747" t="str">
            <v>MEM-PRO-015-SPR-DRY-8034</v>
          </cell>
          <cell r="B747" t="str">
            <v/>
          </cell>
          <cell r="C747" t="str">
            <v>2544</v>
          </cell>
          <cell r="D747" t="str">
            <v>2984</v>
          </cell>
          <cell r="E747" t="str">
            <v>12-MTH MECH MS2P DMN RFV</v>
          </cell>
          <cell r="F747" t="str">
            <v>MS2P-NW CMC CYCLONE RFV</v>
          </cell>
          <cell r="G747" t="str">
            <v>PM20</v>
          </cell>
          <cell r="H747" t="str">
            <v>MECH</v>
          </cell>
          <cell r="I747" t="str">
            <v/>
          </cell>
          <cell r="J747" t="str">
            <v>5541724</v>
          </cell>
          <cell r="K747" t="str">
            <v>001</v>
          </cell>
          <cell r="L747" t="str">
            <v>LODESML</v>
          </cell>
          <cell r="M747">
            <v>37382</v>
          </cell>
          <cell r="N747" t="str">
            <v>CHAUDHS</v>
          </cell>
          <cell r="O747">
            <v>43365</v>
          </cell>
          <cell r="P747" t="str">
            <v/>
          </cell>
        </row>
        <row r="748">
          <cell r="A748" t="str">
            <v>MEM-PRO-015-SPR-DRY-8035</v>
          </cell>
          <cell r="B748" t="str">
            <v/>
          </cell>
          <cell r="C748" t="str">
            <v>2548</v>
          </cell>
          <cell r="D748" t="str">
            <v>2988</v>
          </cell>
          <cell r="E748" t="str">
            <v>12-MTH MECH MS2P DMN RFV</v>
          </cell>
          <cell r="F748" t="str">
            <v>MS2P-NW CSP CYCLONE FINES RFV</v>
          </cell>
          <cell r="G748" t="str">
            <v>PM20</v>
          </cell>
          <cell r="H748" t="str">
            <v>MECH</v>
          </cell>
          <cell r="I748" t="str">
            <v/>
          </cell>
          <cell r="J748" t="str">
            <v>5499274</v>
          </cell>
          <cell r="K748" t="str">
            <v>001</v>
          </cell>
          <cell r="L748" t="str">
            <v>LODESML</v>
          </cell>
          <cell r="M748">
            <v>37382</v>
          </cell>
          <cell r="N748" t="str">
            <v>CHAUDHS</v>
          </cell>
          <cell r="O748">
            <v>43365</v>
          </cell>
          <cell r="P748" t="str">
            <v/>
          </cell>
        </row>
        <row r="749">
          <cell r="A749" t="str">
            <v>MEM-PRO-015-SPR-DRY-8038</v>
          </cell>
          <cell r="B749" t="str">
            <v/>
          </cell>
          <cell r="C749" t="str">
            <v>2549</v>
          </cell>
          <cell r="D749" t="str">
            <v>2989</v>
          </cell>
          <cell r="E749" t="str">
            <v>12-MTH MECH MS2P DMN RFV</v>
          </cell>
          <cell r="F749" t="str">
            <v>MS2P-SW CSP CYCLONE FINES RFV</v>
          </cell>
          <cell r="G749" t="str">
            <v>PM20</v>
          </cell>
          <cell r="H749" t="str">
            <v>MECH</v>
          </cell>
          <cell r="I749" t="str">
            <v/>
          </cell>
          <cell r="J749" t="str">
            <v>5504242</v>
          </cell>
          <cell r="K749" t="str">
            <v>001</v>
          </cell>
          <cell r="L749" t="str">
            <v>LODESML</v>
          </cell>
          <cell r="M749">
            <v>37382</v>
          </cell>
          <cell r="N749" t="str">
            <v>CHAUDHS</v>
          </cell>
          <cell r="O749">
            <v>43365</v>
          </cell>
          <cell r="P749" t="str">
            <v/>
          </cell>
        </row>
        <row r="750">
          <cell r="A750" t="str">
            <v>MEM-PRO-015-SPR-DRY-8040</v>
          </cell>
          <cell r="B750" t="str">
            <v/>
          </cell>
          <cell r="C750" t="str">
            <v>2546</v>
          </cell>
          <cell r="D750" t="str">
            <v>2986</v>
          </cell>
          <cell r="E750" t="str">
            <v>12-MTH MECH MS2P DMN RFV</v>
          </cell>
          <cell r="F750" t="str">
            <v>MS2P-SE CMC CYCLONE RFV</v>
          </cell>
          <cell r="G750" t="str">
            <v>PM20</v>
          </cell>
          <cell r="H750" t="str">
            <v>MECH</v>
          </cell>
          <cell r="I750" t="str">
            <v/>
          </cell>
          <cell r="J750" t="str">
            <v>5487815</v>
          </cell>
          <cell r="K750" t="str">
            <v>001</v>
          </cell>
          <cell r="L750" t="str">
            <v>LODESML</v>
          </cell>
          <cell r="M750">
            <v>37382</v>
          </cell>
          <cell r="N750" t="str">
            <v>CHAUDHS</v>
          </cell>
          <cell r="O750">
            <v>43365</v>
          </cell>
          <cell r="P750" t="str">
            <v/>
          </cell>
        </row>
        <row r="751">
          <cell r="A751" t="str">
            <v>MEM-PRO-015-SPR-DRY-8053</v>
          </cell>
          <cell r="B751" t="str">
            <v/>
          </cell>
          <cell r="C751" t="str">
            <v>2561</v>
          </cell>
          <cell r="D751" t="str">
            <v>2991</v>
          </cell>
          <cell r="E751" t="str">
            <v>12-MTH MECH PM MS2P DMN RFV</v>
          </cell>
          <cell r="F751" t="str">
            <v>MS2P-NE BAGHOUSE RFV</v>
          </cell>
          <cell r="G751" t="str">
            <v>PM20</v>
          </cell>
          <cell r="H751" t="str">
            <v>MECH</v>
          </cell>
          <cell r="I751" t="str">
            <v/>
          </cell>
          <cell r="J751" t="str">
            <v>5508892</v>
          </cell>
          <cell r="K751" t="str">
            <v>001</v>
          </cell>
          <cell r="L751" t="str">
            <v>LODESML</v>
          </cell>
          <cell r="M751">
            <v>37382</v>
          </cell>
          <cell r="N751" t="str">
            <v>CHAUDHS</v>
          </cell>
          <cell r="O751">
            <v>43365</v>
          </cell>
          <cell r="P751" t="str">
            <v/>
          </cell>
        </row>
        <row r="752">
          <cell r="A752" t="str">
            <v>MEM-PRO-015-SPR-DRY-8063</v>
          </cell>
          <cell r="B752" t="str">
            <v/>
          </cell>
          <cell r="C752" t="str">
            <v>2562</v>
          </cell>
          <cell r="D752" t="str">
            <v>2992</v>
          </cell>
          <cell r="E752" t="str">
            <v>12-MTH MECH PM MS2P DMN RFV</v>
          </cell>
          <cell r="F752" t="str">
            <v>MS2P-NW BAGHOUSE RFV</v>
          </cell>
          <cell r="G752" t="str">
            <v>PM20</v>
          </cell>
          <cell r="H752" t="str">
            <v>MECH</v>
          </cell>
          <cell r="I752" t="str">
            <v/>
          </cell>
          <cell r="J752" t="str">
            <v>5514568</v>
          </cell>
          <cell r="K752" t="str">
            <v>001</v>
          </cell>
          <cell r="L752" t="str">
            <v>LODESML</v>
          </cell>
          <cell r="M752">
            <v>37382</v>
          </cell>
          <cell r="N752" t="str">
            <v>CHAUDHS</v>
          </cell>
          <cell r="O752">
            <v>43365</v>
          </cell>
          <cell r="P752" t="str">
            <v/>
          </cell>
        </row>
        <row r="753">
          <cell r="A753" t="str">
            <v>MEM-PRO-015-SPR-DRY-8073</v>
          </cell>
          <cell r="B753" t="str">
            <v/>
          </cell>
          <cell r="C753" t="str">
            <v>2563</v>
          </cell>
          <cell r="D753" t="str">
            <v>2993</v>
          </cell>
          <cell r="E753" t="str">
            <v>12-MTH MECH PM MS2P DMN RFV</v>
          </cell>
          <cell r="F753" t="str">
            <v>MS2P-SW BAGHOUSE RFV</v>
          </cell>
          <cell r="G753" t="str">
            <v>PM20</v>
          </cell>
          <cell r="H753" t="str">
            <v>MECH</v>
          </cell>
          <cell r="I753" t="str">
            <v/>
          </cell>
          <cell r="J753" t="str">
            <v>5519627</v>
          </cell>
          <cell r="K753" t="str">
            <v>001</v>
          </cell>
          <cell r="L753" t="str">
            <v>LODESML</v>
          </cell>
          <cell r="M753">
            <v>37382</v>
          </cell>
          <cell r="N753" t="str">
            <v>CHAUDHS</v>
          </cell>
          <cell r="O753">
            <v>43365</v>
          </cell>
          <cell r="P753" t="str">
            <v/>
          </cell>
        </row>
        <row r="754">
          <cell r="A754" t="str">
            <v>MEM-PRO-015-SPR-DRY-8083</v>
          </cell>
          <cell r="B754" t="str">
            <v/>
          </cell>
          <cell r="C754" t="str">
            <v>2564</v>
          </cell>
          <cell r="D754" t="str">
            <v>2994</v>
          </cell>
          <cell r="E754" t="str">
            <v>12-MTH MECH PM MS2P DMN RFV</v>
          </cell>
          <cell r="F754" t="str">
            <v>MS2P-SE BAGHOUSE RFV</v>
          </cell>
          <cell r="G754" t="str">
            <v>PM20</v>
          </cell>
          <cell r="H754" t="str">
            <v>MECH</v>
          </cell>
          <cell r="I754" t="str">
            <v/>
          </cell>
          <cell r="J754" t="str">
            <v>5546643</v>
          </cell>
          <cell r="K754" t="str">
            <v>001</v>
          </cell>
          <cell r="L754" t="str">
            <v>LODESML</v>
          </cell>
          <cell r="M754">
            <v>37382</v>
          </cell>
          <cell r="N754" t="str">
            <v>CHAUDHS</v>
          </cell>
          <cell r="O754">
            <v>43365</v>
          </cell>
          <cell r="P754" t="str">
            <v/>
          </cell>
        </row>
        <row r="755">
          <cell r="A755" t="str">
            <v>MEM-PRO-013-FED-FED-3399</v>
          </cell>
          <cell r="B755" t="str">
            <v/>
          </cell>
          <cell r="C755" t="str">
            <v>2584</v>
          </cell>
          <cell r="D755" t="str">
            <v>3014</v>
          </cell>
          <cell r="E755" t="str">
            <v>2-MTH PROD PM MP3 ALJET INLET FAN FILTER</v>
          </cell>
          <cell r="F755" t="str">
            <v>MP3B-ALJET DRYER INLET FAN</v>
          </cell>
          <cell r="G755" t="str">
            <v>PM20</v>
          </cell>
          <cell r="H755" t="str">
            <v>MECH</v>
          </cell>
          <cell r="I755" t="str">
            <v/>
          </cell>
          <cell r="J755" t="str">
            <v>5531127</v>
          </cell>
          <cell r="K755" t="str">
            <v>001</v>
          </cell>
          <cell r="L755" t="str">
            <v>LODESML</v>
          </cell>
          <cell r="M755">
            <v>37384</v>
          </cell>
          <cell r="N755" t="str">
            <v>CHAUDHS</v>
          </cell>
          <cell r="O755">
            <v>43365</v>
          </cell>
          <cell r="P755" t="str">
            <v/>
          </cell>
        </row>
        <row r="756">
          <cell r="A756" t="str">
            <v>MEM-PRO-011-XTR-2EX-4341</v>
          </cell>
          <cell r="B756" t="str">
            <v>5</v>
          </cell>
          <cell r="C756" t="str">
            <v>2620</v>
          </cell>
          <cell r="D756" t="str">
            <v>3070</v>
          </cell>
          <cell r="E756" t="str">
            <v>12-MTH I/E MP1 SHARP RT/LT BEAR TEMP SW</v>
          </cell>
          <cell r="F756" t="str">
            <v>MP1-1ST EXTRACTION CENTRIFUGE</v>
          </cell>
          <cell r="G756" t="str">
            <v>PM20</v>
          </cell>
          <cell r="H756" t="str">
            <v>MECH</v>
          </cell>
          <cell r="I756" t="str">
            <v>10077050</v>
          </cell>
          <cell r="J756" t="str">
            <v>7160108</v>
          </cell>
          <cell r="K756" t="str">
            <v>001</v>
          </cell>
          <cell r="L756" t="str">
            <v>LODESML</v>
          </cell>
          <cell r="M756">
            <v>37404</v>
          </cell>
          <cell r="N756" t="str">
            <v>CAGLEW</v>
          </cell>
          <cell r="O756">
            <v>43665</v>
          </cell>
          <cell r="P756" t="str">
            <v/>
          </cell>
        </row>
        <row r="757">
          <cell r="A757" t="str">
            <v>MEM-PRO-013-CON-CON-0610</v>
          </cell>
          <cell r="B757" t="str">
            <v>5</v>
          </cell>
          <cell r="C757" t="str">
            <v>2642</v>
          </cell>
          <cell r="D757" t="str">
            <v>3072</v>
          </cell>
          <cell r="E757" t="str">
            <v>6-MTH I/E MP3 SHARP RT/LT BEAR TEMP SW</v>
          </cell>
          <cell r="F757" t="str">
            <v>MP3B-#6 CONCENTRATION CENTRIFUGE</v>
          </cell>
          <cell r="G757" t="str">
            <v>PM20</v>
          </cell>
          <cell r="H757" t="str">
            <v>MECH</v>
          </cell>
          <cell r="I757" t="str">
            <v>10025004</v>
          </cell>
          <cell r="J757" t="str">
            <v>7163182</v>
          </cell>
          <cell r="K757" t="str">
            <v>001</v>
          </cell>
          <cell r="L757" t="str">
            <v>LODESML</v>
          </cell>
          <cell r="M757">
            <v>37404</v>
          </cell>
          <cell r="N757" t="str">
            <v>CAGLEW</v>
          </cell>
          <cell r="O757">
            <v>43511</v>
          </cell>
          <cell r="P757" t="str">
            <v/>
          </cell>
        </row>
        <row r="758">
          <cell r="A758" t="str">
            <v>MEM-PRO-013-UTL-LAL-7246</v>
          </cell>
          <cell r="B758" t="str">
            <v>3</v>
          </cell>
          <cell r="C758" t="str">
            <v>2644</v>
          </cell>
          <cell r="D758" t="str">
            <v>3074</v>
          </cell>
          <cell r="E758" t="str">
            <v>6-MTH I/E MDU SHARP RT/LT BEAR TEMP SW</v>
          </cell>
          <cell r="F758" t="str">
            <v>MP3 (LAL LIME) CONC P5000</v>
          </cell>
          <cell r="G758" t="str">
            <v>PM20</v>
          </cell>
          <cell r="H758" t="str">
            <v>MECH</v>
          </cell>
          <cell r="I758" t="str">
            <v>10064976</v>
          </cell>
          <cell r="J758" t="str">
            <v>7154583</v>
          </cell>
          <cell r="K758" t="str">
            <v>001</v>
          </cell>
          <cell r="L758" t="str">
            <v>LODESML</v>
          </cell>
          <cell r="M758">
            <v>37404</v>
          </cell>
          <cell r="N758" t="str">
            <v>CHAUDHS</v>
          </cell>
          <cell r="O758">
            <v>43368</v>
          </cell>
          <cell r="P758" t="str">
            <v/>
          </cell>
        </row>
        <row r="759">
          <cell r="A759" t="str">
            <v>MEM-PRO-013-CON-CON-0610</v>
          </cell>
          <cell r="B759" t="str">
            <v>5</v>
          </cell>
          <cell r="C759" t="str">
            <v>2640</v>
          </cell>
          <cell r="D759" t="str">
            <v>3100</v>
          </cell>
          <cell r="E759" t="str">
            <v>12-MTH I/E MP3 (033) BRAKE WTR PRESS SW</v>
          </cell>
          <cell r="F759" t="str">
            <v>MP3B-#6 CONCENTRATION CENTRIFUGE</v>
          </cell>
          <cell r="G759" t="str">
            <v>PM20</v>
          </cell>
          <cell r="H759" t="str">
            <v>I/E</v>
          </cell>
          <cell r="I759" t="str">
            <v>10077648</v>
          </cell>
          <cell r="J759" t="str">
            <v>7129270</v>
          </cell>
          <cell r="K759" t="str">
            <v>228</v>
          </cell>
          <cell r="L759" t="str">
            <v>LODESML</v>
          </cell>
          <cell r="M759">
            <v>37405</v>
          </cell>
          <cell r="N759" t="str">
            <v>CAGLEW</v>
          </cell>
          <cell r="O759">
            <v>43663</v>
          </cell>
          <cell r="P759" t="str">
            <v/>
          </cell>
        </row>
        <row r="760">
          <cell r="A760" t="str">
            <v>MEM-PRO-013-CON-CON-0610</v>
          </cell>
          <cell r="B760" t="str">
            <v>5</v>
          </cell>
          <cell r="C760" t="str">
            <v>2635</v>
          </cell>
          <cell r="D760" t="str">
            <v>3095</v>
          </cell>
          <cell r="E760" t="str">
            <v>12-MTH I/E MP3 (033) WTR BRAKE TEMP SW</v>
          </cell>
          <cell r="F760" t="str">
            <v>MP3B-#6 CONCENTRATION CENTRIFUGE</v>
          </cell>
          <cell r="G760" t="str">
            <v>PM20</v>
          </cell>
          <cell r="H760" t="str">
            <v>MECH</v>
          </cell>
          <cell r="I760" t="str">
            <v/>
          </cell>
          <cell r="J760" t="str">
            <v>5919537</v>
          </cell>
          <cell r="K760" t="str">
            <v>001</v>
          </cell>
          <cell r="L760" t="str">
            <v>LODESML</v>
          </cell>
          <cell r="M760">
            <v>37405</v>
          </cell>
          <cell r="N760" t="str">
            <v>CHAUDHS</v>
          </cell>
          <cell r="O760">
            <v>43365</v>
          </cell>
          <cell r="P760" t="str">
            <v/>
          </cell>
        </row>
        <row r="761">
          <cell r="A761" t="str">
            <v>MEM-PRO-013-UTL-LAL-7246</v>
          </cell>
          <cell r="B761" t="str">
            <v>3</v>
          </cell>
          <cell r="C761" t="str">
            <v>2638</v>
          </cell>
          <cell r="D761" t="str">
            <v>3098</v>
          </cell>
          <cell r="E761" t="str">
            <v>12-MTH I/E MDU #1 SHARLE BRKWTR PRESS SW</v>
          </cell>
          <cell r="F761" t="str">
            <v>MP3 (LAL LIME) CONC P5000</v>
          </cell>
          <cell r="G761" t="str">
            <v>PM20</v>
          </cell>
          <cell r="H761" t="str">
            <v>MECH</v>
          </cell>
          <cell r="I761" t="str">
            <v>10000745</v>
          </cell>
          <cell r="J761" t="str">
            <v>7154584</v>
          </cell>
          <cell r="K761" t="str">
            <v>228</v>
          </cell>
          <cell r="L761" t="str">
            <v>LODESML</v>
          </cell>
          <cell r="M761">
            <v>37405</v>
          </cell>
          <cell r="N761" t="str">
            <v>CHAUDHS</v>
          </cell>
          <cell r="O761">
            <v>43368</v>
          </cell>
          <cell r="P761" t="str">
            <v/>
          </cell>
        </row>
        <row r="762">
          <cell r="A762" t="str">
            <v>MEM-PRO-014-FED-FED-3803</v>
          </cell>
          <cell r="B762" t="str">
            <v>3</v>
          </cell>
          <cell r="C762" t="str">
            <v>2649</v>
          </cell>
          <cell r="D762" t="str">
            <v>3079</v>
          </cell>
          <cell r="E762" t="str">
            <v>12-MTH I/E MSP METRIX VIBRATION TMX SSW</v>
          </cell>
          <cell r="F762" t="str">
            <v>MSP-VIBRATING FLUID BED DRYER #1</v>
          </cell>
          <cell r="G762" t="str">
            <v>PM20</v>
          </cell>
          <cell r="H762" t="str">
            <v>MECH</v>
          </cell>
          <cell r="I762" t="str">
            <v/>
          </cell>
          <cell r="J762" t="str">
            <v>7143400</v>
          </cell>
          <cell r="K762" t="str">
            <v>252</v>
          </cell>
          <cell r="L762" t="str">
            <v>CHANCEJA</v>
          </cell>
          <cell r="M762">
            <v>37419</v>
          </cell>
          <cell r="N762" t="str">
            <v>CAGLEW</v>
          </cell>
          <cell r="O762">
            <v>43665</v>
          </cell>
          <cell r="P762" t="str">
            <v/>
          </cell>
        </row>
        <row r="763">
          <cell r="A763" t="str">
            <v>MEM-PRO-014-FED-FED-3808</v>
          </cell>
          <cell r="B763" t="str">
            <v>3</v>
          </cell>
          <cell r="C763" t="str">
            <v>2650</v>
          </cell>
          <cell r="D763" t="str">
            <v>3080</v>
          </cell>
          <cell r="E763" t="str">
            <v>12-MTH I/E MSP METRIX VIBRATION TMX SSW</v>
          </cell>
          <cell r="F763" t="str">
            <v>MSP-VIBRATING FLUID BED DRYER #2</v>
          </cell>
          <cell r="G763" t="str">
            <v>PM20</v>
          </cell>
          <cell r="H763" t="str">
            <v>MECH</v>
          </cell>
          <cell r="I763" t="str">
            <v/>
          </cell>
          <cell r="J763" t="str">
            <v>7143401</v>
          </cell>
          <cell r="K763" t="str">
            <v>252</v>
          </cell>
          <cell r="L763" t="str">
            <v>CHANCEJA</v>
          </cell>
          <cell r="M763">
            <v>37419</v>
          </cell>
          <cell r="N763" t="str">
            <v>CHAUDHS</v>
          </cell>
          <cell r="O763">
            <v>43368</v>
          </cell>
          <cell r="P763" t="str">
            <v/>
          </cell>
        </row>
        <row r="764">
          <cell r="A764" t="str">
            <v>MEM-PRO-013-IDN-IDF-6627</v>
          </cell>
          <cell r="B764" t="str">
            <v>5</v>
          </cell>
          <cell r="C764" t="str">
            <v>2675</v>
          </cell>
          <cell r="D764" t="str">
            <v>3145</v>
          </cell>
          <cell r="E764" t="str">
            <v>6-MTH PM/PDM MP3B GAU IDN BOGEY FD PUMP</v>
          </cell>
          <cell r="F764" t="str">
            <v>MP3-W MC75 FEED PUMP</v>
          </cell>
          <cell r="G764" t="str">
            <v>PM25</v>
          </cell>
          <cell r="H764" t="str">
            <v>PM/PDM</v>
          </cell>
          <cell r="I764" t="str">
            <v>10028618</v>
          </cell>
          <cell r="J764" t="str">
            <v>7163183</v>
          </cell>
          <cell r="K764" t="str">
            <v>241</v>
          </cell>
          <cell r="L764" t="str">
            <v>LODESML</v>
          </cell>
          <cell r="M764">
            <v>37435</v>
          </cell>
          <cell r="N764" t="str">
            <v>CAGLEW</v>
          </cell>
          <cell r="O764">
            <v>43502</v>
          </cell>
          <cell r="P764" t="str">
            <v/>
          </cell>
        </row>
        <row r="765">
          <cell r="A765" t="str">
            <v>MEM-PRO-028-UTL-ALB-8816</v>
          </cell>
          <cell r="B765" t="str">
            <v>3</v>
          </cell>
          <cell r="C765" t="str">
            <v>2773</v>
          </cell>
          <cell r="D765" t="str">
            <v>3253</v>
          </cell>
          <cell r="E765" t="str">
            <v>PM 3M PM/PDM MSS LAB SAMPLE MIXER</v>
          </cell>
          <cell r="F765" t="str">
            <v>LAB SAMPLE MIXER</v>
          </cell>
          <cell r="G765" t="str">
            <v>PM20</v>
          </cell>
          <cell r="H765" t="str">
            <v>MECH</v>
          </cell>
          <cell r="I765" t="str">
            <v/>
          </cell>
          <cell r="J765" t="str">
            <v>7184823</v>
          </cell>
          <cell r="K765" t="str">
            <v>202</v>
          </cell>
          <cell r="L765" t="str">
            <v>LODESML</v>
          </cell>
          <cell r="M765">
            <v>37509</v>
          </cell>
          <cell r="N765" t="str">
            <v>CAGLEW</v>
          </cell>
          <cell r="O765">
            <v>43665</v>
          </cell>
          <cell r="P765" t="str">
            <v/>
          </cell>
        </row>
        <row r="766">
          <cell r="A766" t="str">
            <v>MEM-PRO-021-BLD-OFF-9173</v>
          </cell>
          <cell r="B766" t="str">
            <v>3</v>
          </cell>
          <cell r="C766" t="str">
            <v>2803</v>
          </cell>
          <cell r="D766" t="str">
            <v>3303</v>
          </cell>
          <cell r="E766" t="str">
            <v>12-MTH I/E MSS TR COMPLEX SMK AL CHGOUT</v>
          </cell>
          <cell r="F766" t="str">
            <v>MSS-MAINT TRAILER COMPLEX</v>
          </cell>
          <cell r="G766" t="str">
            <v>PM25</v>
          </cell>
          <cell r="H766" t="str">
            <v>MECH</v>
          </cell>
          <cell r="I766" t="str">
            <v>10065944</v>
          </cell>
          <cell r="J766" t="str">
            <v>7143402</v>
          </cell>
          <cell r="K766" t="str">
            <v>245</v>
          </cell>
          <cell r="L766" t="str">
            <v>CHANCEJA</v>
          </cell>
          <cell r="M766">
            <v>37517</v>
          </cell>
          <cell r="N766" t="str">
            <v>CAGLEW</v>
          </cell>
          <cell r="O766">
            <v>43665</v>
          </cell>
          <cell r="P766" t="str">
            <v/>
          </cell>
        </row>
        <row r="767">
          <cell r="A767" t="str">
            <v>MEM-PRO-023-STS-HCL-5210</v>
          </cell>
          <cell r="B767" t="str">
            <v>3</v>
          </cell>
          <cell r="C767" t="str">
            <v>2821</v>
          </cell>
          <cell r="D767" t="str">
            <v>3321</v>
          </cell>
          <cell r="E767" t="str">
            <v>3M MECH MSS HCl SCRUBBER</v>
          </cell>
          <cell r="F767" t="str">
            <v>HCI SCRUBBER</v>
          </cell>
          <cell r="G767" t="str">
            <v>PM20</v>
          </cell>
          <cell r="H767" t="str">
            <v>MECH</v>
          </cell>
          <cell r="I767" t="str">
            <v>10077971</v>
          </cell>
          <cell r="J767" t="str">
            <v>7180873</v>
          </cell>
          <cell r="K767" t="str">
            <v>001</v>
          </cell>
          <cell r="L767" t="str">
            <v>CHANCEJA</v>
          </cell>
          <cell r="M767">
            <v>37525</v>
          </cell>
          <cell r="N767" t="str">
            <v>CAGLEW</v>
          </cell>
          <cell r="O767">
            <v>43742</v>
          </cell>
          <cell r="P767" t="str">
            <v/>
          </cell>
        </row>
        <row r="768">
          <cell r="A768" t="str">
            <v>MEM-PRO-015-SPR-PRC-8014</v>
          </cell>
          <cell r="B768" t="str">
            <v/>
          </cell>
          <cell r="C768" t="str">
            <v>2831</v>
          </cell>
          <cell r="D768" t="str">
            <v>3341</v>
          </cell>
          <cell r="E768" t="str">
            <v>12-MTH MECH MS2P DMN VF BED DISCH RFV</v>
          </cell>
          <cell r="F768" t="str">
            <v>MS2P-PC TRANSFER BLOWER TO ISO SURGE BIN</v>
          </cell>
          <cell r="G768" t="str">
            <v>PM20</v>
          </cell>
          <cell r="H768" t="str">
            <v>MECH</v>
          </cell>
          <cell r="I768" t="str">
            <v/>
          </cell>
          <cell r="J768" t="str">
            <v>5525345</v>
          </cell>
          <cell r="K768" t="str">
            <v>001</v>
          </cell>
          <cell r="L768" t="str">
            <v>LODESML</v>
          </cell>
          <cell r="M768">
            <v>37533</v>
          </cell>
          <cell r="N768" t="str">
            <v>CHAUDHS</v>
          </cell>
          <cell r="O768">
            <v>43365</v>
          </cell>
          <cell r="P768" t="str">
            <v/>
          </cell>
        </row>
        <row r="769">
          <cell r="A769" t="str">
            <v>MEM-PRO-023-STS-HCL-5210</v>
          </cell>
          <cell r="B769" t="str">
            <v>3</v>
          </cell>
          <cell r="C769" t="str">
            <v>2835</v>
          </cell>
          <cell r="D769" t="str">
            <v>3345</v>
          </cell>
          <cell r="E769" t="str">
            <v>12-MTH MECH MSS WINTERIZATION HIT LIST</v>
          </cell>
          <cell r="F769" t="str">
            <v>HCI SCRUBBER</v>
          </cell>
          <cell r="G769" t="str">
            <v>PM20</v>
          </cell>
          <cell r="H769" t="str">
            <v>MECH</v>
          </cell>
          <cell r="I769" t="str">
            <v/>
          </cell>
          <cell r="J769" t="str">
            <v>7141173</v>
          </cell>
          <cell r="K769" t="str">
            <v>001</v>
          </cell>
          <cell r="L769" t="str">
            <v>LODESML</v>
          </cell>
          <cell r="M769">
            <v>37557</v>
          </cell>
          <cell r="N769" t="str">
            <v>CHAUDHS</v>
          </cell>
          <cell r="O769">
            <v>43368</v>
          </cell>
          <cell r="P769" t="str">
            <v/>
          </cell>
        </row>
        <row r="770">
          <cell r="A770" t="str">
            <v>MEM-PRO-014-CIP-TAC-4014</v>
          </cell>
          <cell r="B770" t="str">
            <v>5</v>
          </cell>
          <cell r="C770" t="str">
            <v>2838</v>
          </cell>
          <cell r="D770" t="str">
            <v>3348</v>
          </cell>
          <cell r="E770" t="str">
            <v>12M I/E MSP TBI CONDUCTIVITY PH PROBE</v>
          </cell>
          <cell r="F770" t="str">
            <v>MSP-CIP CAUSIC TANK</v>
          </cell>
          <cell r="G770" t="str">
            <v>PM20</v>
          </cell>
          <cell r="H770" t="str">
            <v>MECH</v>
          </cell>
          <cell r="I770" t="str">
            <v/>
          </cell>
          <cell r="J770" t="str">
            <v>7184595</v>
          </cell>
          <cell r="K770" t="str">
            <v>212</v>
          </cell>
          <cell r="L770" t="str">
            <v>LODESML</v>
          </cell>
          <cell r="M770">
            <v>37579</v>
          </cell>
          <cell r="N770" t="str">
            <v>CHAUDHS</v>
          </cell>
          <cell r="O770">
            <v>43368</v>
          </cell>
          <cell r="P770" t="str">
            <v/>
          </cell>
        </row>
        <row r="771">
          <cell r="A771" t="str">
            <v>MEM-PRO-010</v>
          </cell>
          <cell r="B771" t="str">
            <v>3</v>
          </cell>
          <cell r="C771" t="str">
            <v>2853</v>
          </cell>
          <cell r="D771" t="str">
            <v>3383</v>
          </cell>
          <cell r="E771" t="str">
            <v>MP3 PM/PDM LUBE ROUTES - MONTHLY</v>
          </cell>
          <cell r="F771" t="str">
            <v>Shared Systems</v>
          </cell>
          <cell r="G771" t="str">
            <v>PM20</v>
          </cell>
          <cell r="H771" t="str">
            <v>PM/PDM</v>
          </cell>
          <cell r="I771" t="str">
            <v/>
          </cell>
          <cell r="J771" t="str">
            <v>7188871</v>
          </cell>
          <cell r="K771" t="str">
            <v>242</v>
          </cell>
          <cell r="L771" t="str">
            <v>LODESML</v>
          </cell>
          <cell r="M771">
            <v>37587</v>
          </cell>
          <cell r="N771" t="str">
            <v>CAGLEW</v>
          </cell>
          <cell r="O771">
            <v>43730</v>
          </cell>
          <cell r="P771" t="str">
            <v/>
          </cell>
        </row>
        <row r="772">
          <cell r="A772" t="str">
            <v>MEM-PRO-011</v>
          </cell>
          <cell r="B772" t="str">
            <v>3</v>
          </cell>
          <cell r="C772" t="str">
            <v>2852</v>
          </cell>
          <cell r="D772" t="str">
            <v>3382</v>
          </cell>
          <cell r="E772" t="str">
            <v>MONTHLY PM/PDM LUBE ROUTE - PHASE 1</v>
          </cell>
          <cell r="F772" t="str">
            <v>Phase 1</v>
          </cell>
          <cell r="G772" t="str">
            <v>PM20</v>
          </cell>
          <cell r="H772" t="str">
            <v>PM/PDM</v>
          </cell>
          <cell r="I772" t="str">
            <v/>
          </cell>
          <cell r="J772" t="str">
            <v>7188076</v>
          </cell>
          <cell r="K772" t="str">
            <v>242</v>
          </cell>
          <cell r="L772" t="str">
            <v>LODESML</v>
          </cell>
          <cell r="M772">
            <v>37587</v>
          </cell>
          <cell r="N772" t="str">
            <v>CAGLEW</v>
          </cell>
          <cell r="O772">
            <v>43730</v>
          </cell>
          <cell r="P772" t="str">
            <v/>
          </cell>
        </row>
        <row r="773">
          <cell r="A773" t="str">
            <v>MEM-PRO-014</v>
          </cell>
          <cell r="B773" t="str">
            <v>3</v>
          </cell>
          <cell r="C773" t="str">
            <v>2854</v>
          </cell>
          <cell r="D773" t="str">
            <v>3384</v>
          </cell>
          <cell r="E773" t="str">
            <v>MTHLY MSP LUBE ROUTES</v>
          </cell>
          <cell r="F773" t="str">
            <v>MSP</v>
          </cell>
          <cell r="G773" t="str">
            <v>PM20</v>
          </cell>
          <cell r="H773" t="str">
            <v>MECH</v>
          </cell>
          <cell r="I773" t="str">
            <v/>
          </cell>
          <cell r="J773" t="str">
            <v>7188530</v>
          </cell>
          <cell r="K773" t="str">
            <v>242</v>
          </cell>
          <cell r="L773" t="str">
            <v>LODESML</v>
          </cell>
          <cell r="M773">
            <v>37587</v>
          </cell>
          <cell r="N773" t="str">
            <v>CAGLEW</v>
          </cell>
          <cell r="O773">
            <v>43730</v>
          </cell>
          <cell r="P773" t="str">
            <v/>
          </cell>
        </row>
        <row r="774">
          <cell r="A774" t="str">
            <v>MEM-PRO-015</v>
          </cell>
          <cell r="B774" t="str">
            <v>3</v>
          </cell>
          <cell r="C774" t="str">
            <v>2855</v>
          </cell>
          <cell r="D774" t="str">
            <v>3385</v>
          </cell>
          <cell r="E774" t="str">
            <v>MTHLY MS2P PM/PDM LUBE ROUTES</v>
          </cell>
          <cell r="F774" t="str">
            <v>MS2P</v>
          </cell>
          <cell r="G774" t="str">
            <v>PM20</v>
          </cell>
          <cell r="H774" t="str">
            <v>PM/PDM</v>
          </cell>
          <cell r="I774" t="str">
            <v/>
          </cell>
          <cell r="J774" t="str">
            <v>7186427</v>
          </cell>
          <cell r="K774" t="str">
            <v>242</v>
          </cell>
          <cell r="L774" t="str">
            <v>LODESML</v>
          </cell>
          <cell r="M774">
            <v>37587</v>
          </cell>
          <cell r="N774" t="str">
            <v>PIGNOCJ</v>
          </cell>
          <cell r="O774">
            <v>43880</v>
          </cell>
          <cell r="P774" t="str">
            <v/>
          </cell>
        </row>
        <row r="775">
          <cell r="A775" t="str">
            <v>MEM-PRO-011-PKG-PAL-5340</v>
          </cell>
          <cell r="B775" t="str">
            <v>3</v>
          </cell>
          <cell r="C775" t="str">
            <v>2859</v>
          </cell>
          <cell r="D775" t="str">
            <v>3389</v>
          </cell>
          <cell r="E775" t="str">
            <v>1st Stage Palletizing System</v>
          </cell>
          <cell r="F775" t="str">
            <v>MP1B-PALLETIZER (AUTO PKG)</v>
          </cell>
          <cell r="G775" t="str">
            <v>PM20</v>
          </cell>
          <cell r="H775" t="str">
            <v>MECH</v>
          </cell>
          <cell r="I775" t="str">
            <v>10021758</v>
          </cell>
          <cell r="J775" t="str">
            <v>5950310</v>
          </cell>
          <cell r="K775" t="str">
            <v>001</v>
          </cell>
          <cell r="L775" t="str">
            <v>LODESML</v>
          </cell>
          <cell r="M775">
            <v>37592</v>
          </cell>
          <cell r="N775" t="str">
            <v>CHAUDHS</v>
          </cell>
          <cell r="O775">
            <v>43365</v>
          </cell>
          <cell r="P775" t="str">
            <v/>
          </cell>
        </row>
        <row r="776">
          <cell r="A776" t="str">
            <v>MEM-PRO-011-PKG-PAL-5356</v>
          </cell>
          <cell r="B776" t="str">
            <v>3</v>
          </cell>
          <cell r="C776" t="str">
            <v>2864</v>
          </cell>
          <cell r="D776" t="str">
            <v>3394</v>
          </cell>
          <cell r="E776" t="str">
            <v>6-MTH AP MP1 STRETCHWRAPPER</v>
          </cell>
          <cell r="F776" t="str">
            <v>MP1B-WRAPPER CONVEYOR</v>
          </cell>
          <cell r="G776" t="str">
            <v>PM20</v>
          </cell>
          <cell r="H776" t="str">
            <v>MECH</v>
          </cell>
          <cell r="I776" t="str">
            <v>10023157</v>
          </cell>
          <cell r="J776" t="str">
            <v>7167842</v>
          </cell>
          <cell r="K776" t="str">
            <v>001</v>
          </cell>
          <cell r="L776" t="str">
            <v>LODESML</v>
          </cell>
          <cell r="M776">
            <v>37592</v>
          </cell>
          <cell r="N776" t="str">
            <v>CHAUDHS</v>
          </cell>
          <cell r="O776">
            <v>43368</v>
          </cell>
          <cell r="P776" t="str">
            <v/>
          </cell>
        </row>
        <row r="777">
          <cell r="A777" t="str">
            <v>MEM-PRO-013-PKG-PAK-1180</v>
          </cell>
          <cell r="B777" t="str">
            <v>3</v>
          </cell>
          <cell r="C777" t="str">
            <v>2863</v>
          </cell>
          <cell r="D777" t="str">
            <v>3393</v>
          </cell>
          <cell r="E777" t="str">
            <v>3-MTH AP MP3B STRETCHWRAPPER</v>
          </cell>
          <cell r="F777" t="str">
            <v>MP3B-PALLETIZER</v>
          </cell>
          <cell r="G777" t="str">
            <v>PM20</v>
          </cell>
          <cell r="H777" t="str">
            <v>MECH</v>
          </cell>
          <cell r="I777" t="str">
            <v>10019875</v>
          </cell>
          <cell r="J777" t="str">
            <v>7185944</v>
          </cell>
          <cell r="K777" t="str">
            <v>001</v>
          </cell>
          <cell r="L777" t="str">
            <v>LODESML</v>
          </cell>
          <cell r="M777">
            <v>37592</v>
          </cell>
          <cell r="N777" t="str">
            <v>CAGLEW</v>
          </cell>
          <cell r="O777">
            <v>43665</v>
          </cell>
          <cell r="P777" t="str">
            <v/>
          </cell>
        </row>
        <row r="778">
          <cell r="A778" t="str">
            <v>MEM-PRO-013-PKG-PAK-1180</v>
          </cell>
          <cell r="B778" t="str">
            <v>3</v>
          </cell>
          <cell r="C778" t="str">
            <v>2860</v>
          </cell>
          <cell r="D778" t="str">
            <v>3390</v>
          </cell>
          <cell r="E778" t="str">
            <v>1st Stage Palletizing System</v>
          </cell>
          <cell r="F778" t="str">
            <v>MP3B-PALLETIZER</v>
          </cell>
          <cell r="G778" t="str">
            <v>PM20</v>
          </cell>
          <cell r="H778" t="str">
            <v>MECH</v>
          </cell>
          <cell r="I778" t="str">
            <v/>
          </cell>
          <cell r="J778" t="str">
            <v>7176669</v>
          </cell>
          <cell r="K778" t="str">
            <v>001</v>
          </cell>
          <cell r="L778" t="str">
            <v>LODESML</v>
          </cell>
          <cell r="M778">
            <v>37592</v>
          </cell>
          <cell r="N778" t="str">
            <v>CHAUDHS</v>
          </cell>
          <cell r="O778">
            <v>43368</v>
          </cell>
          <cell r="P778" t="str">
            <v/>
          </cell>
        </row>
        <row r="779">
          <cell r="A779" t="str">
            <v>MEM-PRO-014-PKG-PAL-4945</v>
          </cell>
          <cell r="B779" t="str">
            <v>3</v>
          </cell>
          <cell r="C779" t="str">
            <v>2861</v>
          </cell>
          <cell r="D779" t="str">
            <v>3391</v>
          </cell>
          <cell r="E779" t="str">
            <v>1st Stage Palletizing System</v>
          </cell>
          <cell r="F779" t="str">
            <v>MSP-PALLETIZER</v>
          </cell>
          <cell r="G779" t="str">
            <v>PM20</v>
          </cell>
          <cell r="H779" t="str">
            <v>AP</v>
          </cell>
          <cell r="I779" t="str">
            <v>10021854</v>
          </cell>
          <cell r="J779" t="str">
            <v>7165766</v>
          </cell>
          <cell r="K779" t="str">
            <v>001</v>
          </cell>
          <cell r="L779" t="str">
            <v>LODESML</v>
          </cell>
          <cell r="M779">
            <v>37592</v>
          </cell>
          <cell r="N779" t="str">
            <v>CHAUDHS</v>
          </cell>
          <cell r="O779">
            <v>43368</v>
          </cell>
          <cell r="P779" t="str">
            <v/>
          </cell>
        </row>
        <row r="780">
          <cell r="A780" t="str">
            <v>MEM-PRO-015-PKG-PAL-8212</v>
          </cell>
          <cell r="B780" t="str">
            <v>3</v>
          </cell>
          <cell r="C780" t="str">
            <v>2862</v>
          </cell>
          <cell r="D780" t="str">
            <v>3392</v>
          </cell>
          <cell r="E780" t="str">
            <v>1st Stage Palletizing System</v>
          </cell>
          <cell r="F780" t="str">
            <v>MS2P-PALLETIZER</v>
          </cell>
          <cell r="G780" t="str">
            <v>PM20</v>
          </cell>
          <cell r="H780" t="str">
            <v>AP</v>
          </cell>
          <cell r="I780" t="str">
            <v>10021830</v>
          </cell>
          <cell r="J780" t="str">
            <v>7160100</v>
          </cell>
          <cell r="K780" t="str">
            <v>001</v>
          </cell>
          <cell r="L780" t="str">
            <v>LODESML</v>
          </cell>
          <cell r="M780">
            <v>37592</v>
          </cell>
          <cell r="N780" t="str">
            <v>CHAUDHS</v>
          </cell>
          <cell r="O780">
            <v>43368</v>
          </cell>
          <cell r="P780" t="str">
            <v/>
          </cell>
        </row>
        <row r="781">
          <cell r="A781" t="str">
            <v>MEM-PRO-015-PKG-PAL-8243</v>
          </cell>
          <cell r="B781" t="str">
            <v>3</v>
          </cell>
          <cell r="C781" t="str">
            <v>2865</v>
          </cell>
          <cell r="D781" t="str">
            <v>3395</v>
          </cell>
          <cell r="E781" t="str">
            <v>6-MTH AP MS2P STRETCHWRAPPER</v>
          </cell>
          <cell r="F781" t="str">
            <v>MS2P-STRETCH WRAPPER</v>
          </cell>
          <cell r="G781" t="str">
            <v>PM20</v>
          </cell>
          <cell r="H781" t="str">
            <v>AP</v>
          </cell>
          <cell r="I781" t="str">
            <v>10019942</v>
          </cell>
          <cell r="J781" t="str">
            <v>7158337</v>
          </cell>
          <cell r="K781" t="str">
            <v>001</v>
          </cell>
          <cell r="L781" t="str">
            <v>LODESML</v>
          </cell>
          <cell r="M781">
            <v>37592</v>
          </cell>
          <cell r="N781" t="str">
            <v>CHAUDHS</v>
          </cell>
          <cell r="O781">
            <v>43368</v>
          </cell>
          <cell r="P781" t="str">
            <v/>
          </cell>
        </row>
        <row r="782">
          <cell r="A782" t="str">
            <v>MEM-PRO-010</v>
          </cell>
          <cell r="B782" t="str">
            <v>3</v>
          </cell>
          <cell r="C782" t="str">
            <v>2870</v>
          </cell>
          <cell r="D782" t="str">
            <v>3400</v>
          </cell>
          <cell r="E782" t="str">
            <v>WKLY PM/PDM VIBRATION ROUTES &amp; ANALYSIS</v>
          </cell>
          <cell r="F782" t="str">
            <v>Shared Systems</v>
          </cell>
          <cell r="G782" t="str">
            <v>PM20</v>
          </cell>
          <cell r="H782" t="str">
            <v>PM/PDM</v>
          </cell>
          <cell r="I782" t="str">
            <v/>
          </cell>
          <cell r="J782" t="str">
            <v>7189313</v>
          </cell>
          <cell r="K782" t="str">
            <v>001</v>
          </cell>
          <cell r="L782" t="str">
            <v>LODESML</v>
          </cell>
          <cell r="M782">
            <v>37594</v>
          </cell>
          <cell r="N782" t="str">
            <v>PIGNOCJ</v>
          </cell>
          <cell r="O782">
            <v>43868</v>
          </cell>
          <cell r="P782" t="str">
            <v/>
          </cell>
        </row>
        <row r="783">
          <cell r="A783" t="str">
            <v>MEM-PRO-013-PKG-PAK-2217</v>
          </cell>
          <cell r="B783" t="str">
            <v/>
          </cell>
          <cell r="C783" t="str">
            <v>2846</v>
          </cell>
          <cell r="D783" t="str">
            <v>3366</v>
          </cell>
          <cell r="E783" t="str">
            <v>WKLY AP MP3B NIRO AP BAG PRESENTER</v>
          </cell>
          <cell r="F783" t="str">
            <v>MP3B-CAROUSEL PACKER</v>
          </cell>
          <cell r="G783" t="str">
            <v>PM20</v>
          </cell>
          <cell r="H783" t="str">
            <v>AP</v>
          </cell>
          <cell r="I783" t="str">
            <v>10021788</v>
          </cell>
          <cell r="J783" t="str">
            <v>7029525</v>
          </cell>
          <cell r="K783" t="str">
            <v>001</v>
          </cell>
          <cell r="L783" t="str">
            <v>LODESML</v>
          </cell>
          <cell r="M783">
            <v>37628</v>
          </cell>
          <cell r="N783" t="str">
            <v>CHAUDHS</v>
          </cell>
          <cell r="O783">
            <v>43365</v>
          </cell>
          <cell r="P783" t="str">
            <v/>
          </cell>
        </row>
        <row r="784">
          <cell r="A784" t="str">
            <v>MEM-PRO-013-PKG-PAK-2218</v>
          </cell>
          <cell r="B784" t="str">
            <v>3</v>
          </cell>
          <cell r="C784" t="str">
            <v>2882</v>
          </cell>
          <cell r="D784" t="str">
            <v>3422</v>
          </cell>
          <cell r="E784" t="str">
            <v>MTHLY AP MP3 AUTOPACK CABINETS</v>
          </cell>
          <cell r="F784" t="str">
            <v>MP3B-PACKER BAG GUSSETT REFORMER</v>
          </cell>
          <cell r="G784" t="str">
            <v>PM20</v>
          </cell>
          <cell r="H784" t="str">
            <v>AP</v>
          </cell>
          <cell r="I784" t="str">
            <v/>
          </cell>
          <cell r="J784" t="str">
            <v>7186763</v>
          </cell>
          <cell r="K784" t="str">
            <v>303</v>
          </cell>
          <cell r="L784" t="str">
            <v>LODESML</v>
          </cell>
          <cell r="M784">
            <v>37643</v>
          </cell>
          <cell r="N784" t="str">
            <v>PIGNOCJ</v>
          </cell>
          <cell r="O784">
            <v>43686</v>
          </cell>
          <cell r="P784" t="str">
            <v/>
          </cell>
        </row>
        <row r="785">
          <cell r="A785" t="str">
            <v>MEM-PRO-014-PKG-PAK-4908</v>
          </cell>
          <cell r="B785" t="str">
            <v>3</v>
          </cell>
          <cell r="C785" t="str">
            <v>2883</v>
          </cell>
          <cell r="D785" t="str">
            <v>3423</v>
          </cell>
          <cell r="E785" t="str">
            <v>MTHLY AP MSP AUTOPACK CABINETS</v>
          </cell>
          <cell r="F785" t="str">
            <v>MSP-GUSSET REFORMER</v>
          </cell>
          <cell r="G785" t="str">
            <v>PM20</v>
          </cell>
          <cell r="H785" t="str">
            <v>AP</v>
          </cell>
          <cell r="I785" t="str">
            <v/>
          </cell>
          <cell r="J785" t="str">
            <v>7186764</v>
          </cell>
          <cell r="K785" t="str">
            <v>303</v>
          </cell>
          <cell r="L785" t="str">
            <v>LODESML</v>
          </cell>
          <cell r="M785">
            <v>37643</v>
          </cell>
          <cell r="N785" t="str">
            <v>PIGNOCJ</v>
          </cell>
          <cell r="O785">
            <v>43686</v>
          </cell>
          <cell r="P785" t="str">
            <v/>
          </cell>
        </row>
        <row r="786">
          <cell r="A786" t="str">
            <v>MEM-PRO-015-PKG-PAK-8210</v>
          </cell>
          <cell r="B786" t="str">
            <v>3</v>
          </cell>
          <cell r="C786" t="str">
            <v>2884</v>
          </cell>
          <cell r="D786" t="str">
            <v>3424</v>
          </cell>
          <cell r="E786" t="str">
            <v>MTHLY AP MS2P AUTOPACK CABINETS</v>
          </cell>
          <cell r="F786" t="str">
            <v>MS2P-CAROUSEL PACKER</v>
          </cell>
          <cell r="G786" t="str">
            <v>PM20</v>
          </cell>
          <cell r="H786" t="str">
            <v>AP</v>
          </cell>
          <cell r="I786" t="str">
            <v/>
          </cell>
          <cell r="J786" t="str">
            <v>7186765</v>
          </cell>
          <cell r="K786" t="str">
            <v>303</v>
          </cell>
          <cell r="L786" t="str">
            <v>LODESML</v>
          </cell>
          <cell r="M786">
            <v>37643</v>
          </cell>
          <cell r="N786" t="str">
            <v>PIGNOCJ</v>
          </cell>
          <cell r="O786">
            <v>43686</v>
          </cell>
          <cell r="P786" t="str">
            <v/>
          </cell>
        </row>
        <row r="787">
          <cell r="A787" t="str">
            <v>MEM-PRO-021-BLD-POT-8995</v>
          </cell>
          <cell r="B787" t="str">
            <v>3</v>
          </cell>
          <cell r="C787" t="str">
            <v>2891</v>
          </cell>
          <cell r="D787" t="str">
            <v>3441</v>
          </cell>
          <cell r="E787" t="str">
            <v>12-MTH MECH/FAC PM ROTOALIGN CALIBRATION</v>
          </cell>
          <cell r="F787" t="str">
            <v>MSS-ROTOALIGN PRO LASER II</v>
          </cell>
          <cell r="G787" t="str">
            <v>PM20</v>
          </cell>
          <cell r="H787" t="str">
            <v>MECH</v>
          </cell>
          <cell r="I787" t="str">
            <v/>
          </cell>
          <cell r="J787" t="str">
            <v>5727911</v>
          </cell>
          <cell r="K787" t="str">
            <v>001</v>
          </cell>
          <cell r="L787" t="str">
            <v>LODESML</v>
          </cell>
          <cell r="M787">
            <v>37652</v>
          </cell>
          <cell r="N787" t="str">
            <v>CHAUDHS</v>
          </cell>
          <cell r="O787">
            <v>43365</v>
          </cell>
          <cell r="P787" t="str">
            <v/>
          </cell>
        </row>
        <row r="788">
          <cell r="A788" t="str">
            <v>MEM-PRO-021-BLD-POT-8996</v>
          </cell>
          <cell r="B788" t="str">
            <v>3</v>
          </cell>
          <cell r="C788" t="str">
            <v>2892</v>
          </cell>
          <cell r="D788" t="str">
            <v>3442</v>
          </cell>
          <cell r="E788" t="str">
            <v>12-MTH MECH/FAC PM ROTOALIGN CALIBRATION</v>
          </cell>
          <cell r="F788" t="str">
            <v>MSS-ROTOALIGN PRO LASER I</v>
          </cell>
          <cell r="G788" t="str">
            <v>PM20</v>
          </cell>
          <cell r="H788" t="str">
            <v>MECH</v>
          </cell>
          <cell r="I788" t="str">
            <v/>
          </cell>
          <cell r="J788" t="str">
            <v>5727912</v>
          </cell>
          <cell r="K788" t="str">
            <v>001</v>
          </cell>
          <cell r="L788" t="str">
            <v>LODESML</v>
          </cell>
          <cell r="M788">
            <v>37652</v>
          </cell>
          <cell r="N788" t="str">
            <v>CHAUDHS</v>
          </cell>
          <cell r="O788">
            <v>43365</v>
          </cell>
          <cell r="P788" t="str">
            <v/>
          </cell>
        </row>
        <row r="789">
          <cell r="A789" t="str">
            <v>MEM-PRO-013-PKG-PAK-2219</v>
          </cell>
          <cell r="B789" t="str">
            <v>3</v>
          </cell>
          <cell r="C789" t="str">
            <v>2889</v>
          </cell>
          <cell r="D789" t="str">
            <v>3429</v>
          </cell>
          <cell r="E789" t="str">
            <v>3-MTH AP MP3B NIRO HEATSEALER</v>
          </cell>
          <cell r="F789" t="str">
            <v>MP3B-PACKER BAG HEAT SEALER</v>
          </cell>
          <cell r="G789" t="str">
            <v>PM20</v>
          </cell>
          <cell r="H789" t="str">
            <v>AP</v>
          </cell>
          <cell r="I789" t="str">
            <v>10019672</v>
          </cell>
          <cell r="J789" t="str">
            <v>7179911</v>
          </cell>
          <cell r="K789" t="str">
            <v>001</v>
          </cell>
          <cell r="L789" t="str">
            <v>LODESML</v>
          </cell>
          <cell r="M789">
            <v>37655</v>
          </cell>
          <cell r="N789" t="str">
            <v>CAGLEW</v>
          </cell>
          <cell r="O789">
            <v>43665</v>
          </cell>
          <cell r="P789" t="str">
            <v/>
          </cell>
        </row>
        <row r="790">
          <cell r="A790" t="str">
            <v>MEM-PRO-013-PKG-PAK-2219</v>
          </cell>
          <cell r="B790" t="str">
            <v>3</v>
          </cell>
          <cell r="C790" t="str">
            <v>2888</v>
          </cell>
          <cell r="D790" t="str">
            <v>3428</v>
          </cell>
          <cell r="E790" t="str">
            <v>MTHLY AP MP3B NIRO HEATSEALER</v>
          </cell>
          <cell r="F790" t="str">
            <v>MP3B-PACKER BAG HEAT SEALER</v>
          </cell>
          <cell r="G790" t="str">
            <v>PM20</v>
          </cell>
          <cell r="H790" t="str">
            <v>AP</v>
          </cell>
          <cell r="I790" t="str">
            <v>10019672</v>
          </cell>
          <cell r="J790" t="str">
            <v>5947788</v>
          </cell>
          <cell r="K790" t="str">
            <v>001</v>
          </cell>
          <cell r="L790" t="str">
            <v>LODESML</v>
          </cell>
          <cell r="M790">
            <v>37655</v>
          </cell>
          <cell r="N790" t="str">
            <v>CHAUDHS</v>
          </cell>
          <cell r="O790">
            <v>43365</v>
          </cell>
          <cell r="P790" t="str">
            <v/>
          </cell>
        </row>
        <row r="791">
          <cell r="A791" t="str">
            <v>MEM-PRO-013-PKG-PAK-2219</v>
          </cell>
          <cell r="B791" t="str">
            <v>3</v>
          </cell>
          <cell r="C791" t="str">
            <v>2890</v>
          </cell>
          <cell r="D791" t="str">
            <v>3430</v>
          </cell>
          <cell r="E791" t="str">
            <v>12-MTH AP MP3B NIRO HEATSEALER</v>
          </cell>
          <cell r="F791" t="str">
            <v>MP3B-PACKER BAG HEAT SEALER</v>
          </cell>
          <cell r="G791" t="str">
            <v>PM20</v>
          </cell>
          <cell r="H791" t="str">
            <v>AP</v>
          </cell>
          <cell r="I791" t="str">
            <v/>
          </cell>
          <cell r="J791" t="str">
            <v>7182321</v>
          </cell>
          <cell r="K791" t="str">
            <v>202</v>
          </cell>
          <cell r="L791" t="str">
            <v>LODESML</v>
          </cell>
          <cell r="M791">
            <v>37655</v>
          </cell>
          <cell r="N791" t="str">
            <v>CAGLEW</v>
          </cell>
          <cell r="O791">
            <v>43665</v>
          </cell>
          <cell r="P791" t="str">
            <v/>
          </cell>
        </row>
        <row r="792">
          <cell r="A792" t="str">
            <v>MEM-PRO-013-FED-BRN-3402</v>
          </cell>
          <cell r="B792" t="str">
            <v>4</v>
          </cell>
          <cell r="C792" t="str">
            <v>2904</v>
          </cell>
          <cell r="D792" t="str">
            <v>3434</v>
          </cell>
          <cell r="E792" t="str">
            <v>12MTH I/E MP3B ANT ALJET BURN HI TEMP SW</v>
          </cell>
          <cell r="F792" t="str">
            <v>MP3B-ALJET DRYER BURNER CHAMBER</v>
          </cell>
          <cell r="G792" t="str">
            <v>PM20</v>
          </cell>
          <cell r="H792" t="str">
            <v>I/E</v>
          </cell>
          <cell r="I792" t="str">
            <v>10065820</v>
          </cell>
          <cell r="J792" t="str">
            <v>7129281</v>
          </cell>
          <cell r="K792" t="str">
            <v>231</v>
          </cell>
          <cell r="L792" t="str">
            <v>LODESML</v>
          </cell>
          <cell r="M792">
            <v>37672</v>
          </cell>
          <cell r="N792" t="str">
            <v>CAGLEW</v>
          </cell>
          <cell r="O792">
            <v>43664</v>
          </cell>
          <cell r="P792" t="str">
            <v/>
          </cell>
        </row>
        <row r="793">
          <cell r="A793" t="str">
            <v>MEM-PRO-013-FED-FED-3406</v>
          </cell>
          <cell r="B793" t="str">
            <v>4</v>
          </cell>
          <cell r="C793" t="str">
            <v>2905</v>
          </cell>
          <cell r="D793" t="str">
            <v>3435</v>
          </cell>
          <cell r="E793" t="str">
            <v>12-MTH I/E MP3B ANT ALJET EXH HI TEMP</v>
          </cell>
          <cell r="F793" t="str">
            <v>MP3B-FEED DRYER</v>
          </cell>
          <cell r="G793" t="str">
            <v>PM20</v>
          </cell>
          <cell r="H793" t="str">
            <v>MECH</v>
          </cell>
          <cell r="I793" t="str">
            <v>10072684</v>
          </cell>
          <cell r="J793" t="str">
            <v>7129288</v>
          </cell>
          <cell r="K793" t="str">
            <v>231</v>
          </cell>
          <cell r="L793" t="str">
            <v>LODESML</v>
          </cell>
          <cell r="M793">
            <v>37672</v>
          </cell>
          <cell r="N793" t="str">
            <v>CAGLEW</v>
          </cell>
          <cell r="O793">
            <v>43664</v>
          </cell>
          <cell r="P793" t="str">
            <v/>
          </cell>
        </row>
        <row r="794">
          <cell r="A794" t="str">
            <v>MEM-PRO-013-FED-FED-3399</v>
          </cell>
          <cell r="B794" t="str">
            <v>3</v>
          </cell>
          <cell r="C794" t="str">
            <v>2902</v>
          </cell>
          <cell r="D794" t="str">
            <v>3432</v>
          </cell>
          <cell r="E794" t="str">
            <v>6-MTH I/E MP3B ANT ALJET FD OUT AIR SW</v>
          </cell>
          <cell r="F794" t="str">
            <v>MP3B-ALJET DRYER INLET FAN</v>
          </cell>
          <cell r="G794" t="str">
            <v>PM20</v>
          </cell>
          <cell r="H794" t="str">
            <v>MECH</v>
          </cell>
          <cell r="I794" t="str">
            <v/>
          </cell>
          <cell r="J794" t="str">
            <v>5769888</v>
          </cell>
          <cell r="K794" t="str">
            <v>001</v>
          </cell>
          <cell r="L794" t="str">
            <v>LODESML</v>
          </cell>
          <cell r="M794">
            <v>37672</v>
          </cell>
          <cell r="N794" t="str">
            <v>CHAUDHS</v>
          </cell>
          <cell r="O794">
            <v>43365</v>
          </cell>
          <cell r="P794" t="str">
            <v/>
          </cell>
        </row>
        <row r="795">
          <cell r="A795" t="str">
            <v>MEM-PRO-013-FED-FED-3406</v>
          </cell>
          <cell r="B795" t="str">
            <v>3</v>
          </cell>
          <cell r="C795" t="str">
            <v>2908</v>
          </cell>
          <cell r="D795" t="str">
            <v>3438</v>
          </cell>
          <cell r="E795" t="str">
            <v>6-MTH I/E MP3B ANT ALJET BURN HI-GAS SW</v>
          </cell>
          <cell r="F795" t="str">
            <v>MP3B-FEED DRYER</v>
          </cell>
          <cell r="G795" t="str">
            <v>PM20</v>
          </cell>
          <cell r="H795" t="str">
            <v>MECH</v>
          </cell>
          <cell r="I795" t="str">
            <v>10066295</v>
          </cell>
          <cell r="J795" t="str">
            <v>5808957</v>
          </cell>
          <cell r="K795" t="str">
            <v>001</v>
          </cell>
          <cell r="L795" t="str">
            <v>LODESML</v>
          </cell>
          <cell r="M795">
            <v>37672</v>
          </cell>
          <cell r="N795" t="str">
            <v>CHAUDHS</v>
          </cell>
          <cell r="O795">
            <v>43365</v>
          </cell>
          <cell r="P795" t="str">
            <v/>
          </cell>
        </row>
        <row r="796">
          <cell r="A796" t="str">
            <v>MEM-PRO-013-FED-FED-3410</v>
          </cell>
          <cell r="B796" t="str">
            <v>3</v>
          </cell>
          <cell r="C796" t="str">
            <v>2903</v>
          </cell>
          <cell r="D796" t="str">
            <v>3433</v>
          </cell>
          <cell r="E796" t="str">
            <v>6-MTH I/E MP3B ANT PRIM CYCL OUT  AIR SW</v>
          </cell>
          <cell r="F796" t="str">
            <v>MP3B-FEED DRYER PRIMARY CYCLONE</v>
          </cell>
          <cell r="G796" t="str">
            <v>PM20</v>
          </cell>
          <cell r="H796" t="str">
            <v>MECH</v>
          </cell>
          <cell r="I796" t="str">
            <v/>
          </cell>
          <cell r="J796" t="str">
            <v>5769892</v>
          </cell>
          <cell r="K796" t="str">
            <v>001</v>
          </cell>
          <cell r="L796" t="str">
            <v>LODESML</v>
          </cell>
          <cell r="M796">
            <v>37672</v>
          </cell>
          <cell r="N796" t="str">
            <v>CHAUDHS</v>
          </cell>
          <cell r="O796">
            <v>43365</v>
          </cell>
          <cell r="P796" t="str">
            <v/>
          </cell>
        </row>
        <row r="797">
          <cell r="A797" t="str">
            <v>MEM-PRO-013-FED-FED-3416</v>
          </cell>
          <cell r="B797" t="str">
            <v>5</v>
          </cell>
          <cell r="C797" t="str">
            <v>2906</v>
          </cell>
          <cell r="D797" t="str">
            <v>3436</v>
          </cell>
          <cell r="E797" t="str">
            <v>12-MTH I/E MP3B ANT ALJET FINE HI TEMP</v>
          </cell>
          <cell r="F797" t="str">
            <v>MP3B-FEED DRYER FINES BAGHOUSE</v>
          </cell>
          <cell r="G797" t="str">
            <v>PM20</v>
          </cell>
          <cell r="H797" t="str">
            <v>MECH</v>
          </cell>
          <cell r="I797" t="str">
            <v/>
          </cell>
          <cell r="J797" t="str">
            <v>7157673</v>
          </cell>
          <cell r="K797" t="str">
            <v>231</v>
          </cell>
          <cell r="L797" t="str">
            <v>LODESML</v>
          </cell>
          <cell r="M797">
            <v>37672</v>
          </cell>
          <cell r="N797" t="str">
            <v>CAGLEW</v>
          </cell>
          <cell r="O797">
            <v>43665</v>
          </cell>
          <cell r="P797" t="str">
            <v/>
          </cell>
        </row>
        <row r="798">
          <cell r="A798" t="str">
            <v>MEM-PRO-011-WEI-WIS-4112</v>
          </cell>
          <cell r="B798" t="str">
            <v>5</v>
          </cell>
          <cell r="C798" t="str">
            <v>2900</v>
          </cell>
          <cell r="D798" t="str">
            <v>3450</v>
          </cell>
          <cell r="E798" t="str">
            <v>12-MTH MECH MP1 PRECOND INSPECT/LUBE</v>
          </cell>
          <cell r="F798" t="str">
            <v>MP1-540/545 PRECONDITIONER</v>
          </cell>
          <cell r="G798" t="str">
            <v>PM25</v>
          </cell>
          <cell r="H798" t="str">
            <v>MECH</v>
          </cell>
          <cell r="I798" t="str">
            <v>10065355</v>
          </cell>
          <cell r="J798" t="str">
            <v>7070250</v>
          </cell>
          <cell r="K798" t="str">
            <v>245</v>
          </cell>
          <cell r="L798" t="str">
            <v>LODESML</v>
          </cell>
          <cell r="M798">
            <v>37694</v>
          </cell>
          <cell r="N798" t="str">
            <v>CHAUDHS</v>
          </cell>
          <cell r="O798">
            <v>43365</v>
          </cell>
          <cell r="P798" t="str">
            <v/>
          </cell>
        </row>
        <row r="799">
          <cell r="A799" t="str">
            <v>MEM-PRO-011-WEI-WIS-4112</v>
          </cell>
          <cell r="B799" t="str">
            <v>5</v>
          </cell>
          <cell r="C799" t="str">
            <v>2913</v>
          </cell>
          <cell r="D799" t="str">
            <v>3453</v>
          </cell>
          <cell r="E799" t="str">
            <v>12-MTH MECH WENGER PRECOND PADDLE LOCKWA</v>
          </cell>
          <cell r="F799" t="str">
            <v>MP1-540/545 PRECONDITIONER</v>
          </cell>
          <cell r="G799" t="str">
            <v>PM20</v>
          </cell>
          <cell r="H799" t="str">
            <v>MECH</v>
          </cell>
          <cell r="I799" t="str">
            <v>10065355</v>
          </cell>
          <cell r="J799" t="str">
            <v>5790947</v>
          </cell>
          <cell r="K799" t="str">
            <v>001</v>
          </cell>
          <cell r="L799" t="str">
            <v>LODESML</v>
          </cell>
          <cell r="M799">
            <v>37694</v>
          </cell>
          <cell r="N799" t="str">
            <v>CHAUDHS</v>
          </cell>
          <cell r="O799">
            <v>43365</v>
          </cell>
          <cell r="P799" t="str">
            <v/>
          </cell>
        </row>
        <row r="800">
          <cell r="A800" t="str">
            <v>MEM-PRO-011-WEI-WIS-4112</v>
          </cell>
          <cell r="B800" t="str">
            <v>3</v>
          </cell>
          <cell r="C800" t="str">
            <v>2912</v>
          </cell>
          <cell r="D800" t="str">
            <v>3452</v>
          </cell>
          <cell r="E800" t="str">
            <v>12-MTH MECH PM WENGER PRECOND INSPECT</v>
          </cell>
          <cell r="F800" t="str">
            <v>MP1-540/545 PRECONDITIONER</v>
          </cell>
          <cell r="G800" t="str">
            <v>PM20</v>
          </cell>
          <cell r="H800" t="str">
            <v>MECH</v>
          </cell>
          <cell r="I800" t="str">
            <v>10065355</v>
          </cell>
          <cell r="J800" t="str">
            <v>7065789</v>
          </cell>
          <cell r="K800" t="str">
            <v>001</v>
          </cell>
          <cell r="L800" t="str">
            <v>LODESML</v>
          </cell>
          <cell r="M800">
            <v>37694</v>
          </cell>
          <cell r="N800" t="str">
            <v>CHAUDHS</v>
          </cell>
          <cell r="O800">
            <v>43365</v>
          </cell>
          <cell r="P800" t="str">
            <v/>
          </cell>
        </row>
        <row r="801">
          <cell r="A801" t="str">
            <v>MEM-PRO-011-WEI-WIS-4112</v>
          </cell>
          <cell r="B801" t="str">
            <v>3</v>
          </cell>
          <cell r="C801" t="str">
            <v>2911</v>
          </cell>
          <cell r="D801" t="str">
            <v>3451</v>
          </cell>
          <cell r="E801" t="str">
            <v>12-MTH PM/PDM PM WENGER PRECONDITIONER</v>
          </cell>
          <cell r="F801" t="str">
            <v>MP1-540/545 PRECONDITIONER</v>
          </cell>
          <cell r="G801" t="str">
            <v>PM20</v>
          </cell>
          <cell r="H801" t="str">
            <v>MECH</v>
          </cell>
          <cell r="I801" t="str">
            <v>10065355</v>
          </cell>
          <cell r="J801" t="str">
            <v>7082254</v>
          </cell>
          <cell r="K801" t="str">
            <v>241</v>
          </cell>
          <cell r="L801" t="str">
            <v>LODESML</v>
          </cell>
          <cell r="M801">
            <v>37694</v>
          </cell>
          <cell r="N801" t="str">
            <v>CHAUDHS</v>
          </cell>
          <cell r="O801">
            <v>43365</v>
          </cell>
          <cell r="P801" t="str">
            <v/>
          </cell>
        </row>
        <row r="802">
          <cell r="A802" t="str">
            <v>MEM-PRO-013-FED-BRN-3402</v>
          </cell>
          <cell r="B802" t="str">
            <v>3</v>
          </cell>
          <cell r="C802" t="str">
            <v>2927</v>
          </cell>
          <cell r="D802" t="str">
            <v>3467</v>
          </cell>
          <cell r="E802" t="str">
            <v>12-MTH MECH MP3B ALJET BURNER</v>
          </cell>
          <cell r="F802" t="str">
            <v>MP3B-ALJET DRYER BURNER CHAMBER</v>
          </cell>
          <cell r="G802" t="str">
            <v>PM20</v>
          </cell>
          <cell r="H802" t="str">
            <v>I/E</v>
          </cell>
          <cell r="I802" t="str">
            <v>10077279</v>
          </cell>
          <cell r="J802" t="str">
            <v>7187302</v>
          </cell>
          <cell r="K802" t="str">
            <v>001</v>
          </cell>
          <cell r="L802" t="str">
            <v>LODESML</v>
          </cell>
          <cell r="M802">
            <v>37701</v>
          </cell>
          <cell r="N802" t="str">
            <v>CAGLEW</v>
          </cell>
          <cell r="O802">
            <v>43745</v>
          </cell>
          <cell r="P802" t="str">
            <v/>
          </cell>
        </row>
        <row r="803">
          <cell r="A803" t="str">
            <v>MEM-PRO-013-FED-SLT-3257</v>
          </cell>
          <cell r="B803" t="str">
            <v>4</v>
          </cell>
          <cell r="C803" t="str">
            <v>2926</v>
          </cell>
          <cell r="D803" t="str">
            <v>3466</v>
          </cell>
          <cell r="E803" t="str">
            <v>6-MTH MECH MP3B ALJET MIXING CONVEYOR</v>
          </cell>
          <cell r="F803" t="str">
            <v>MP3B-FEED DRYER MIXING CONVEYOR</v>
          </cell>
          <cell r="G803" t="str">
            <v>PM20</v>
          </cell>
          <cell r="H803" t="str">
            <v>MECH</v>
          </cell>
          <cell r="I803" t="str">
            <v/>
          </cell>
          <cell r="J803" t="str">
            <v>7168814</v>
          </cell>
          <cell r="K803" t="str">
            <v>001</v>
          </cell>
          <cell r="L803" t="str">
            <v>LODESML</v>
          </cell>
          <cell r="M803">
            <v>37701</v>
          </cell>
          <cell r="N803" t="str">
            <v>CHAUDHS</v>
          </cell>
          <cell r="O803">
            <v>43368</v>
          </cell>
          <cell r="P803" t="str">
            <v/>
          </cell>
        </row>
        <row r="804">
          <cell r="A804" t="str">
            <v>MEM-PRO-015-FED-FED-3803</v>
          </cell>
          <cell r="B804" t="str">
            <v>5</v>
          </cell>
          <cell r="C804" t="str">
            <v>2951</v>
          </cell>
          <cell r="D804" t="str">
            <v>3501</v>
          </cell>
          <cell r="E804" t="str">
            <v>12-MTH MECH PM ROTO LOURVE BELT SEAL</v>
          </cell>
          <cell r="F804" t="str">
            <v>MS2P-FEED DRYER</v>
          </cell>
          <cell r="G804" t="str">
            <v>PM25</v>
          </cell>
          <cell r="H804" t="str">
            <v>MECH</v>
          </cell>
          <cell r="I804" t="str">
            <v>10069543</v>
          </cell>
          <cell r="J804" t="str">
            <v>7129285</v>
          </cell>
          <cell r="K804" t="str">
            <v>245</v>
          </cell>
          <cell r="L804" t="str">
            <v>LODESML</v>
          </cell>
          <cell r="M804">
            <v>37735</v>
          </cell>
          <cell r="N804" t="str">
            <v>CAGLEW</v>
          </cell>
          <cell r="O804">
            <v>43742</v>
          </cell>
          <cell r="P804" t="str">
            <v/>
          </cell>
        </row>
        <row r="805">
          <cell r="A805" t="str">
            <v>MEM-PRO-022-STS-S3T-0665</v>
          </cell>
          <cell r="B805" t="str">
            <v/>
          </cell>
          <cell r="C805" t="str">
            <v>3063</v>
          </cell>
          <cell r="D805" t="str">
            <v>3643</v>
          </cell>
          <cell r="E805" t="str">
            <v>12-MTH PROD 300T FILTER CHGOUT</v>
          </cell>
          <cell r="F805" t="str">
            <v>MSS-SOUTH 300 TON BIN</v>
          </cell>
          <cell r="G805" t="str">
            <v>PM80</v>
          </cell>
          <cell r="H805" t="str">
            <v>MECH</v>
          </cell>
          <cell r="I805" t="str">
            <v/>
          </cell>
          <cell r="J805" t="str">
            <v>5884547</v>
          </cell>
          <cell r="K805" t="str">
            <v/>
          </cell>
          <cell r="L805" t="str">
            <v>LODESML</v>
          </cell>
          <cell r="M805">
            <v>37804</v>
          </cell>
          <cell r="N805" t="str">
            <v>CAGLEW</v>
          </cell>
          <cell r="O805">
            <v>43370</v>
          </cell>
          <cell r="P805" t="str">
            <v/>
          </cell>
        </row>
        <row r="806">
          <cell r="A806" t="str">
            <v>MEM-PRO-023-STS-CAU-0970</v>
          </cell>
          <cell r="B806" t="str">
            <v>5</v>
          </cell>
          <cell r="C806" t="str">
            <v>3065</v>
          </cell>
          <cell r="D806" t="str">
            <v>3645</v>
          </cell>
          <cell r="E806" t="str">
            <v>12-MTH CAUSTIC UNLOADING HOSE REPLACEMEN</v>
          </cell>
          <cell r="F806" t="str">
            <v>MSS-CHEMICAL UNLOADING CAUSTIC PUMP</v>
          </cell>
          <cell r="G806" t="str">
            <v>PM25</v>
          </cell>
          <cell r="H806" t="str">
            <v>MECH</v>
          </cell>
          <cell r="I806" t="str">
            <v/>
          </cell>
          <cell r="J806" t="str">
            <v>7173542</v>
          </cell>
          <cell r="K806" t="str">
            <v>245</v>
          </cell>
          <cell r="L806" t="str">
            <v>TRUONGJB</v>
          </cell>
          <cell r="M806">
            <v>37811</v>
          </cell>
          <cell r="N806" t="str">
            <v>CHAUDHS</v>
          </cell>
          <cell r="O806">
            <v>43368</v>
          </cell>
          <cell r="P806" t="str">
            <v/>
          </cell>
        </row>
        <row r="807">
          <cell r="A807" t="str">
            <v>MEM-PRO-011-XTR-2EX-4340</v>
          </cell>
          <cell r="B807" t="str">
            <v>5</v>
          </cell>
          <cell r="C807" t="str">
            <v>3068</v>
          </cell>
          <cell r="D807" t="str">
            <v>3648</v>
          </cell>
          <cell r="E807" t="str">
            <v>12-MTH I/E MP1 SHP RT/LT BEAR OIL TEMP S</v>
          </cell>
          <cell r="F807" t="str">
            <v>MP1-2ND EXTRACTION CENTRIFUGE</v>
          </cell>
          <cell r="G807" t="str">
            <v>PM20</v>
          </cell>
          <cell r="H807" t="str">
            <v>I/E</v>
          </cell>
          <cell r="I807" t="str">
            <v>10064578</v>
          </cell>
          <cell r="J807" t="str">
            <v>7129292</v>
          </cell>
          <cell r="K807" t="str">
            <v>212</v>
          </cell>
          <cell r="L807" t="str">
            <v>TRUONGJB</v>
          </cell>
          <cell r="M807">
            <v>37823</v>
          </cell>
          <cell r="N807" t="str">
            <v>CAGLEW</v>
          </cell>
          <cell r="O807">
            <v>43664</v>
          </cell>
          <cell r="P807" t="str">
            <v/>
          </cell>
        </row>
        <row r="808">
          <cell r="A808" t="str">
            <v>MEM-PRO-013-CON-CRE-0458</v>
          </cell>
          <cell r="B808" t="str">
            <v>5</v>
          </cell>
          <cell r="C808" t="str">
            <v>3077</v>
          </cell>
          <cell r="D808" t="str">
            <v>3667</v>
          </cell>
          <cell r="E808" t="str">
            <v>18-MTH MTE-SAFETY SWITCH PROCEDURE</v>
          </cell>
          <cell r="F808" t="str">
            <v>MP3B-#5 CONC PRODUCT POT PUMP</v>
          </cell>
          <cell r="G808" t="str">
            <v>PM20</v>
          </cell>
          <cell r="H808" t="str">
            <v>MECH</v>
          </cell>
          <cell r="I808" t="str">
            <v>10021599</v>
          </cell>
          <cell r="J808" t="str">
            <v>7042931</v>
          </cell>
          <cell r="K808" t="str">
            <v>212</v>
          </cell>
          <cell r="L808" t="str">
            <v>LODESML</v>
          </cell>
          <cell r="M808">
            <v>37845</v>
          </cell>
          <cell r="N808" t="str">
            <v>CHAUDHS</v>
          </cell>
          <cell r="O808">
            <v>43365</v>
          </cell>
          <cell r="P808" t="str">
            <v>X</v>
          </cell>
        </row>
        <row r="809">
          <cell r="A809" t="str">
            <v>MEM-PRO-013-SPR-BRN-2433</v>
          </cell>
          <cell r="B809" t="str">
            <v>3</v>
          </cell>
          <cell r="C809" t="str">
            <v>3096</v>
          </cell>
          <cell r="D809" t="str">
            <v>3676</v>
          </cell>
          <cell r="E809" t="str">
            <v>12-MTH I/E P3B MAIN GAS VALVE INSPECT</v>
          </cell>
          <cell r="F809" t="str">
            <v>MP3B-GAS BURNER</v>
          </cell>
          <cell r="G809" t="str">
            <v>PM20</v>
          </cell>
          <cell r="H809" t="str">
            <v>I/E</v>
          </cell>
          <cell r="I809" t="str">
            <v>10026641</v>
          </cell>
          <cell r="J809" t="str">
            <v>5546645</v>
          </cell>
          <cell r="K809" t="str">
            <v>001</v>
          </cell>
          <cell r="L809" t="str">
            <v>LODESML</v>
          </cell>
          <cell r="M809">
            <v>37873</v>
          </cell>
          <cell r="N809" t="str">
            <v>CAGLEW</v>
          </cell>
          <cell r="O809">
            <v>43742</v>
          </cell>
          <cell r="P809" t="str">
            <v/>
          </cell>
        </row>
        <row r="810">
          <cell r="A810" t="str">
            <v>MEM-PRO-011-PKG-BLD-5310</v>
          </cell>
          <cell r="B810" t="str">
            <v>3</v>
          </cell>
          <cell r="C810" t="str">
            <v>3131</v>
          </cell>
          <cell r="D810" t="str">
            <v>3741</v>
          </cell>
          <cell r="E810" t="str">
            <v>12-MTH AP MP1B AZO SCREENER</v>
          </cell>
          <cell r="F810" t="str">
            <v>MP1B-AZO ROTARY SCREENER</v>
          </cell>
          <cell r="G810" t="str">
            <v>PM25</v>
          </cell>
          <cell r="H810" t="str">
            <v>AP</v>
          </cell>
          <cell r="I810" t="str">
            <v>10020264</v>
          </cell>
          <cell r="J810" t="str">
            <v>7163186</v>
          </cell>
          <cell r="K810" t="str">
            <v>245</v>
          </cell>
          <cell r="L810" t="str">
            <v>LODESML</v>
          </cell>
          <cell r="M810">
            <v>37917</v>
          </cell>
          <cell r="N810" t="str">
            <v>CAGLEW</v>
          </cell>
          <cell r="O810">
            <v>43665</v>
          </cell>
          <cell r="P810" t="str">
            <v/>
          </cell>
        </row>
        <row r="811">
          <cell r="A811" t="str">
            <v>MEM-PRO-013-PKG-PAK-2257</v>
          </cell>
          <cell r="B811" t="str">
            <v>3</v>
          </cell>
          <cell r="C811" t="str">
            <v>3137</v>
          </cell>
          <cell r="D811" t="str">
            <v>3747</v>
          </cell>
          <cell r="E811" t="str">
            <v>12-MTH AP MP3B AZO SCREENER</v>
          </cell>
          <cell r="F811" t="str">
            <v>MP3B-BB PRODUCT SCREENER</v>
          </cell>
          <cell r="G811" t="str">
            <v>PM25</v>
          </cell>
          <cell r="H811" t="str">
            <v>AP</v>
          </cell>
          <cell r="I811" t="str">
            <v>10020258</v>
          </cell>
          <cell r="J811" t="str">
            <v>7163187</v>
          </cell>
          <cell r="K811" t="str">
            <v>245</v>
          </cell>
          <cell r="L811" t="str">
            <v>LODESML</v>
          </cell>
          <cell r="M811">
            <v>37917</v>
          </cell>
          <cell r="N811" t="str">
            <v>JOHNSOT1</v>
          </cell>
          <cell r="O811">
            <v>43622</v>
          </cell>
          <cell r="P811" t="str">
            <v/>
          </cell>
        </row>
        <row r="812">
          <cell r="A812" t="str">
            <v>MEM-PRO-013-PKG-PAK-2257</v>
          </cell>
          <cell r="B812" t="str">
            <v>4</v>
          </cell>
          <cell r="C812" t="str">
            <v>3139</v>
          </cell>
          <cell r="D812" t="str">
            <v>3749</v>
          </cell>
          <cell r="E812" t="str">
            <v>3-MTH AP MP3B AZO SCREENER BB</v>
          </cell>
          <cell r="F812" t="str">
            <v>MP3B-BB PRODUCT SCREENER</v>
          </cell>
          <cell r="G812" t="str">
            <v>PM25</v>
          </cell>
          <cell r="H812" t="str">
            <v>AP</v>
          </cell>
          <cell r="I812" t="str">
            <v>10020258</v>
          </cell>
          <cell r="J812" t="str">
            <v>7189314</v>
          </cell>
          <cell r="K812" t="str">
            <v>202</v>
          </cell>
          <cell r="L812" t="str">
            <v>LODESML</v>
          </cell>
          <cell r="M812">
            <v>37917</v>
          </cell>
          <cell r="N812" t="str">
            <v>JOHNSOT1</v>
          </cell>
          <cell r="O812">
            <v>43621</v>
          </cell>
          <cell r="P812" t="str">
            <v/>
          </cell>
        </row>
        <row r="813">
          <cell r="A813" t="str">
            <v>MEM-PRO-015-BGY-FCS-3523</v>
          </cell>
          <cell r="B813" t="str">
            <v/>
          </cell>
          <cell r="C813" t="str">
            <v>5901</v>
          </cell>
          <cell r="D813" t="str">
            <v>6541</v>
          </cell>
          <cell r="E813" t="str">
            <v>12-MTH PROD MISC FLEXHOSE INSPECTION</v>
          </cell>
          <cell r="F813" t="str">
            <v>MS2P-W VACUUMIZER TANK</v>
          </cell>
          <cell r="G813" t="str">
            <v>PM20</v>
          </cell>
          <cell r="H813" t="str">
            <v>MECH</v>
          </cell>
          <cell r="I813" t="str">
            <v/>
          </cell>
          <cell r="J813" t="str">
            <v>5499276</v>
          </cell>
          <cell r="K813" t="str">
            <v>001</v>
          </cell>
          <cell r="L813" t="str">
            <v>LODESML</v>
          </cell>
          <cell r="M813">
            <v>37951</v>
          </cell>
          <cell r="N813" t="str">
            <v>CHAUDHS</v>
          </cell>
          <cell r="O813">
            <v>43365</v>
          </cell>
          <cell r="P813" t="str">
            <v/>
          </cell>
        </row>
        <row r="814">
          <cell r="A814" t="str">
            <v>MEM-PRO-015-IDN-HYS-3561</v>
          </cell>
          <cell r="B814" t="str">
            <v>5</v>
          </cell>
          <cell r="C814" t="str">
            <v>5905</v>
          </cell>
          <cell r="D814" t="str">
            <v>6545</v>
          </cell>
          <cell r="E814" t="str">
            <v>12 mth I/E hcl blck valve to hydsis tk.</v>
          </cell>
          <cell r="F814" t="str">
            <v>MS2P-E HYDROLYSIS TANK</v>
          </cell>
          <cell r="G814" t="str">
            <v>PM20</v>
          </cell>
          <cell r="H814" t="str">
            <v>MECH</v>
          </cell>
          <cell r="I814" t="str">
            <v>10023921</v>
          </cell>
          <cell r="J814" t="str">
            <v>7165343</v>
          </cell>
          <cell r="K814" t="str">
            <v>231</v>
          </cell>
          <cell r="L814" t="str">
            <v>LODESML</v>
          </cell>
          <cell r="M814">
            <v>37951</v>
          </cell>
          <cell r="N814" t="str">
            <v>CAGLEW</v>
          </cell>
          <cell r="O814">
            <v>43665</v>
          </cell>
          <cell r="P814" t="str">
            <v/>
          </cell>
        </row>
        <row r="815">
          <cell r="A815" t="str">
            <v>MEM-PRO-015-IDN-HYS-3571</v>
          </cell>
          <cell r="B815" t="str">
            <v>3</v>
          </cell>
          <cell r="C815" t="str">
            <v>5904</v>
          </cell>
          <cell r="D815" t="str">
            <v>6544</v>
          </cell>
          <cell r="E815" t="str">
            <v>18-MTH I/E HCI ADDITION VALVE CHGOUT</v>
          </cell>
          <cell r="F815" t="str">
            <v>MS2P-W HYDROLYSIS TANK</v>
          </cell>
          <cell r="G815" t="str">
            <v>PM25</v>
          </cell>
          <cell r="H815" t="str">
            <v>MECH</v>
          </cell>
          <cell r="I815" t="str">
            <v/>
          </cell>
          <cell r="J815" t="str">
            <v>5894718</v>
          </cell>
          <cell r="K815" t="str">
            <v>245</v>
          </cell>
          <cell r="L815" t="str">
            <v>LODESML</v>
          </cell>
          <cell r="M815">
            <v>37951</v>
          </cell>
          <cell r="N815" t="str">
            <v>CAGLEW</v>
          </cell>
          <cell r="O815">
            <v>43742</v>
          </cell>
          <cell r="P815" t="str">
            <v/>
          </cell>
        </row>
        <row r="816">
          <cell r="A816" t="str">
            <v>MEM-PRO-015-PCP-PHA-3228</v>
          </cell>
          <cell r="B816" t="str">
            <v>5</v>
          </cell>
          <cell r="C816" t="str">
            <v>5903</v>
          </cell>
          <cell r="D816" t="str">
            <v>6543</v>
          </cell>
          <cell r="E816" t="str">
            <v>12-MTH I/E HCI ADDITION VALVE CHGOUT</v>
          </cell>
          <cell r="F816" t="str">
            <v>MS2P-HCL TO CLARIFIED TANK PUMP FV</v>
          </cell>
          <cell r="G816" t="str">
            <v>PM25</v>
          </cell>
          <cell r="H816" t="str">
            <v>MECH</v>
          </cell>
          <cell r="I816" t="str">
            <v>10023715</v>
          </cell>
          <cell r="J816" t="str">
            <v>7062282</v>
          </cell>
          <cell r="K816" t="str">
            <v>245</v>
          </cell>
          <cell r="L816" t="str">
            <v>LODESML</v>
          </cell>
          <cell r="M816">
            <v>37951</v>
          </cell>
          <cell r="N816" t="str">
            <v>CAGLEW</v>
          </cell>
          <cell r="O816">
            <v>43742</v>
          </cell>
          <cell r="P816" t="str">
            <v/>
          </cell>
        </row>
        <row r="817">
          <cell r="A817" t="str">
            <v>MEM-PRO-010-UTL-CSY-5400</v>
          </cell>
          <cell r="B817" t="str">
            <v>5</v>
          </cell>
          <cell r="C817" t="str">
            <v>5898</v>
          </cell>
          <cell r="D817" t="str">
            <v>6528</v>
          </cell>
          <cell r="E817" t="str">
            <v>6-MTH PM/PDM CALPRO GAU MC-75 PUMP</v>
          </cell>
          <cell r="F817" t="str">
            <v>MSS-CALPRO MC75 HOMOGENIZER MG PUMP</v>
          </cell>
          <cell r="G817" t="str">
            <v>PM20</v>
          </cell>
          <cell r="H817" t="str">
            <v>MECH</v>
          </cell>
          <cell r="I817" t="str">
            <v/>
          </cell>
          <cell r="J817" t="str">
            <v>5920038</v>
          </cell>
          <cell r="K817" t="str">
            <v>001</v>
          </cell>
          <cell r="L817" t="str">
            <v>LODESML</v>
          </cell>
          <cell r="M817">
            <v>37958</v>
          </cell>
          <cell r="N817" t="str">
            <v>CHAUDHS</v>
          </cell>
          <cell r="O817">
            <v>43365</v>
          </cell>
          <cell r="P817" t="str">
            <v/>
          </cell>
        </row>
        <row r="818">
          <cell r="A818" t="str">
            <v>MEM-PRO-025-UTL-1BL-4275</v>
          </cell>
          <cell r="B818" t="str">
            <v>5</v>
          </cell>
          <cell r="C818" t="str">
            <v>5907</v>
          </cell>
          <cell r="D818" t="str">
            <v>6547</v>
          </cell>
          <cell r="E818" t="str">
            <v>12-TH MECH MSS BOILER INSPECTION</v>
          </cell>
          <cell r="F818" t="str">
            <v>MSS-#1 BOILER</v>
          </cell>
          <cell r="G818" t="str">
            <v>PM25</v>
          </cell>
          <cell r="H818" t="str">
            <v>MECH</v>
          </cell>
          <cell r="I818" t="str">
            <v>10025008</v>
          </cell>
          <cell r="J818" t="str">
            <v>7163198</v>
          </cell>
          <cell r="K818" t="str">
            <v>251</v>
          </cell>
          <cell r="L818" t="str">
            <v>LODESML</v>
          </cell>
          <cell r="M818">
            <v>37958</v>
          </cell>
          <cell r="N818" t="str">
            <v>CAGLEW</v>
          </cell>
          <cell r="O818">
            <v>43514</v>
          </cell>
          <cell r="P818" t="str">
            <v/>
          </cell>
        </row>
        <row r="819">
          <cell r="A819" t="str">
            <v>MEM-PRO-025-UTL-3BL-8685</v>
          </cell>
          <cell r="B819" t="str">
            <v>5</v>
          </cell>
          <cell r="C819" t="str">
            <v>5906</v>
          </cell>
          <cell r="D819" t="str">
            <v>6546</v>
          </cell>
          <cell r="E819" t="str">
            <v>12-TH MECH MSS BOILER INSPECTION</v>
          </cell>
          <cell r="F819" t="str">
            <v>#3 BOILER SYSTEM</v>
          </cell>
          <cell r="G819" t="str">
            <v>PM25</v>
          </cell>
          <cell r="H819" t="str">
            <v>MECH</v>
          </cell>
          <cell r="I819" t="str">
            <v>10077116</v>
          </cell>
          <cell r="J819" t="str">
            <v>7166943</v>
          </cell>
          <cell r="K819" t="str">
            <v>251</v>
          </cell>
          <cell r="L819" t="str">
            <v>LODESML</v>
          </cell>
          <cell r="M819">
            <v>37958</v>
          </cell>
          <cell r="N819" t="str">
            <v>CAGLEW</v>
          </cell>
          <cell r="O819">
            <v>43514</v>
          </cell>
          <cell r="P819" t="str">
            <v/>
          </cell>
        </row>
        <row r="820">
          <cell r="A820" t="str">
            <v>MEM-PRO-025-UTL-4BL-8650</v>
          </cell>
          <cell r="B820" t="str">
            <v>5</v>
          </cell>
          <cell r="C820" t="str">
            <v>5908</v>
          </cell>
          <cell r="D820" t="str">
            <v>6548</v>
          </cell>
          <cell r="E820" t="str">
            <v>12-TH MECH MSS BOILER INSPECTION</v>
          </cell>
          <cell r="F820" t="str">
            <v>MSS-#4 BOILER SYSTEM</v>
          </cell>
          <cell r="G820" t="str">
            <v>PM25</v>
          </cell>
          <cell r="H820" t="str">
            <v>MECH</v>
          </cell>
          <cell r="I820" t="str">
            <v>10065313</v>
          </cell>
          <cell r="J820" t="str">
            <v>7166923</v>
          </cell>
          <cell r="K820" t="str">
            <v>251</v>
          </cell>
          <cell r="L820" t="str">
            <v>LODESML</v>
          </cell>
          <cell r="M820">
            <v>37958</v>
          </cell>
          <cell r="N820" t="str">
            <v>CAGLEW</v>
          </cell>
          <cell r="O820">
            <v>43514</v>
          </cell>
          <cell r="P820" t="str">
            <v/>
          </cell>
        </row>
        <row r="821">
          <cell r="A821" t="str">
            <v>MEM-PRO-025-UTL-NDR-4226</v>
          </cell>
          <cell r="B821" t="str">
            <v>5</v>
          </cell>
          <cell r="C821" t="str">
            <v>5909</v>
          </cell>
          <cell r="D821" t="str">
            <v>6549</v>
          </cell>
          <cell r="E821" t="str">
            <v>12-MTH MECH MSS DA OVERFLOW INSPECT</v>
          </cell>
          <cell r="F821" t="str">
            <v>N. DEARATOR TK SYSTEM</v>
          </cell>
          <cell r="G821" t="str">
            <v>PM20</v>
          </cell>
          <cell r="H821" t="str">
            <v>MECH</v>
          </cell>
          <cell r="I821" t="str">
            <v>10065792</v>
          </cell>
          <cell r="J821" t="str">
            <v>7163199</v>
          </cell>
          <cell r="K821" t="str">
            <v>001</v>
          </cell>
          <cell r="L821" t="str">
            <v>LODESML</v>
          </cell>
          <cell r="M821">
            <v>37958</v>
          </cell>
          <cell r="N821" t="str">
            <v>CAGLEW</v>
          </cell>
          <cell r="O821">
            <v>43665</v>
          </cell>
          <cell r="P821" t="str">
            <v/>
          </cell>
        </row>
        <row r="822">
          <cell r="A822" t="str">
            <v>MEM-PRO-025-UTL-NDR-4226</v>
          </cell>
          <cell r="B822" t="str">
            <v>3</v>
          </cell>
          <cell r="C822" t="str">
            <v>5911</v>
          </cell>
          <cell r="D822" t="str">
            <v>6551</v>
          </cell>
          <cell r="E822" t="str">
            <v>12-MTH MECH MSS DA TANK INSPECTION</v>
          </cell>
          <cell r="F822" t="str">
            <v>N. DEARATOR TK SYSTEM</v>
          </cell>
          <cell r="G822" t="str">
            <v>PM25</v>
          </cell>
          <cell r="H822" t="str">
            <v>MECH</v>
          </cell>
          <cell r="I822" t="str">
            <v>10065792</v>
          </cell>
          <cell r="J822" t="str">
            <v>7177180</v>
          </cell>
          <cell r="K822" t="str">
            <v>251</v>
          </cell>
          <cell r="L822" t="str">
            <v>LODESML</v>
          </cell>
          <cell r="M822">
            <v>37958</v>
          </cell>
          <cell r="N822" t="str">
            <v>CAGLEW</v>
          </cell>
          <cell r="O822">
            <v>43665</v>
          </cell>
          <cell r="P822" t="str">
            <v/>
          </cell>
        </row>
        <row r="823">
          <cell r="A823" t="str">
            <v>MEM-PRO-025-UTL-1BL-4275</v>
          </cell>
          <cell r="B823" t="str">
            <v>5</v>
          </cell>
          <cell r="C823" t="str">
            <v>5921</v>
          </cell>
          <cell r="D823" t="str">
            <v>6531</v>
          </cell>
          <cell r="E823" t="str">
            <v>12-MTH FAC MSS CERTIFICATION INSPECTION</v>
          </cell>
          <cell r="F823" t="str">
            <v>MSS-#1 BOILER</v>
          </cell>
          <cell r="G823" t="str">
            <v>PM25</v>
          </cell>
          <cell r="H823" t="str">
            <v>MECH</v>
          </cell>
          <cell r="I823" t="str">
            <v>10025008</v>
          </cell>
          <cell r="J823" t="str">
            <v>7166924</v>
          </cell>
          <cell r="K823" t="str">
            <v>251</v>
          </cell>
          <cell r="L823" t="str">
            <v>LODESML</v>
          </cell>
          <cell r="M823">
            <v>37960</v>
          </cell>
          <cell r="N823" t="str">
            <v>CHAUDHS</v>
          </cell>
          <cell r="O823">
            <v>43368</v>
          </cell>
          <cell r="P823" t="str">
            <v/>
          </cell>
        </row>
        <row r="824">
          <cell r="A824" t="str">
            <v>MEM-PRO-025-UTL-3BL-8685</v>
          </cell>
          <cell r="B824" t="str">
            <v>5</v>
          </cell>
          <cell r="C824" t="str">
            <v>5899</v>
          </cell>
          <cell r="D824" t="str">
            <v>6529</v>
          </cell>
          <cell r="E824" t="str">
            <v>12-MTH FAC MSS CERTIFICATION INSPECTION</v>
          </cell>
          <cell r="F824" t="str">
            <v>#3 BOILER SYSTEM</v>
          </cell>
          <cell r="G824" t="str">
            <v>PM25</v>
          </cell>
          <cell r="H824" t="str">
            <v>MECH</v>
          </cell>
          <cell r="I824" t="str">
            <v>10019954</v>
          </cell>
          <cell r="J824" t="str">
            <v>7163200</v>
          </cell>
          <cell r="K824" t="str">
            <v>251</v>
          </cell>
          <cell r="L824" t="str">
            <v>LODESML</v>
          </cell>
          <cell r="M824">
            <v>37960</v>
          </cell>
          <cell r="N824" t="str">
            <v>CAGLEW</v>
          </cell>
          <cell r="O824">
            <v>43665</v>
          </cell>
          <cell r="P824" t="str">
            <v/>
          </cell>
        </row>
        <row r="825">
          <cell r="A825" t="str">
            <v>MEM-PRO-025-UTL-3BL-8685</v>
          </cell>
          <cell r="B825" t="str">
            <v>3</v>
          </cell>
          <cell r="C825" t="str">
            <v>5922</v>
          </cell>
          <cell r="D825" t="str">
            <v>6532</v>
          </cell>
          <cell r="E825" t="str">
            <v>12-MTH FAC MSS CERTIFICATION INSPECTION</v>
          </cell>
          <cell r="F825" t="str">
            <v>#3 BOILER SYSTEM</v>
          </cell>
          <cell r="G825" t="str">
            <v>PM25</v>
          </cell>
          <cell r="H825" t="str">
            <v>MECH</v>
          </cell>
          <cell r="I825" t="str">
            <v/>
          </cell>
          <cell r="J825" t="str">
            <v>5690226</v>
          </cell>
          <cell r="K825" t="str">
            <v>251</v>
          </cell>
          <cell r="L825" t="str">
            <v>LODESML</v>
          </cell>
          <cell r="M825">
            <v>37960</v>
          </cell>
          <cell r="N825" t="str">
            <v>CAGLEW</v>
          </cell>
          <cell r="O825">
            <v>43742</v>
          </cell>
          <cell r="P825" t="str">
            <v/>
          </cell>
        </row>
        <row r="826">
          <cell r="A826" t="str">
            <v>MEM-PRO-025-UTL-4BL-8650</v>
          </cell>
          <cell r="B826" t="str">
            <v>3</v>
          </cell>
          <cell r="C826" t="str">
            <v>5923</v>
          </cell>
          <cell r="D826" t="str">
            <v>6533</v>
          </cell>
          <cell r="E826" t="str">
            <v>12-MTH FAC MSS CERTIFICATION INSPECTION</v>
          </cell>
          <cell r="F826" t="str">
            <v>MSS-#4 BOILER SYSTEM</v>
          </cell>
          <cell r="G826" t="str">
            <v>PM25</v>
          </cell>
          <cell r="H826" t="str">
            <v>MECH</v>
          </cell>
          <cell r="I826" t="str">
            <v/>
          </cell>
          <cell r="J826" t="str">
            <v>5690230</v>
          </cell>
          <cell r="K826" t="str">
            <v>251</v>
          </cell>
          <cell r="L826" t="str">
            <v>LODESML</v>
          </cell>
          <cell r="M826">
            <v>37960</v>
          </cell>
          <cell r="N826" t="str">
            <v>CAGLEW</v>
          </cell>
          <cell r="O826">
            <v>43742</v>
          </cell>
          <cell r="P826" t="str">
            <v/>
          </cell>
        </row>
        <row r="827">
          <cell r="A827" t="str">
            <v>MEM-PRO-014-PKG-PAK-4905</v>
          </cell>
          <cell r="B827" t="str">
            <v>3</v>
          </cell>
          <cell r="C827" t="str">
            <v>5951</v>
          </cell>
          <cell r="D827" t="str">
            <v>6601</v>
          </cell>
          <cell r="E827" t="str">
            <v>MTHLY AP MSP NIRO BAG CAROUSEL</v>
          </cell>
          <cell r="F827" t="str">
            <v>MSP-CAROUSEL PACKER</v>
          </cell>
          <cell r="G827" t="str">
            <v>PM20</v>
          </cell>
          <cell r="H827" t="str">
            <v>AP</v>
          </cell>
          <cell r="I827" t="str">
            <v>10021756</v>
          </cell>
          <cell r="J827" t="str">
            <v>7186851</v>
          </cell>
          <cell r="K827" t="str">
            <v>001</v>
          </cell>
          <cell r="L827" t="str">
            <v>BRAKERTM</v>
          </cell>
          <cell r="M827">
            <v>38013</v>
          </cell>
          <cell r="N827" t="str">
            <v>PIGNOCJ</v>
          </cell>
          <cell r="O827">
            <v>43686</v>
          </cell>
          <cell r="P827" t="str">
            <v/>
          </cell>
        </row>
        <row r="828">
          <cell r="A828" t="str">
            <v>MEM-PRO-022-UNL-TK1-0989</v>
          </cell>
          <cell r="B828" t="str">
            <v>3</v>
          </cell>
          <cell r="C828" t="str">
            <v>5960</v>
          </cell>
          <cell r="D828" t="str">
            <v>6610</v>
          </cell>
          <cell r="E828" t="str">
            <v>1-MTH BOOTLIFT TRACK UNLOADING PM</v>
          </cell>
          <cell r="F828" t="str">
            <v>MSS-TRK 1 FLK UNLOAD BOOTLIFT SYS #4</v>
          </cell>
          <cell r="G828" t="str">
            <v>PM20</v>
          </cell>
          <cell r="H828" t="str">
            <v>MECH</v>
          </cell>
          <cell r="I828" t="str">
            <v/>
          </cell>
          <cell r="J828" t="str">
            <v>5657426</v>
          </cell>
          <cell r="K828" t="str">
            <v>001</v>
          </cell>
          <cell r="L828" t="str">
            <v>GLASPESC</v>
          </cell>
          <cell r="M828">
            <v>38019</v>
          </cell>
          <cell r="N828" t="str">
            <v>CHAUDHS</v>
          </cell>
          <cell r="O828">
            <v>43365</v>
          </cell>
          <cell r="P828" t="str">
            <v/>
          </cell>
        </row>
        <row r="829">
          <cell r="A829" t="str">
            <v>MEM-PRO-023-STS-HCL-5639</v>
          </cell>
          <cell r="B829" t="str">
            <v>5</v>
          </cell>
          <cell r="C829" t="str">
            <v>6031</v>
          </cell>
          <cell r="D829" t="str">
            <v>6711</v>
          </cell>
          <cell r="E829" t="str">
            <v>60-MTH FAC MSS HCl Pipe Internal Insp</v>
          </cell>
          <cell r="F829" t="str">
            <v>MSS-HCL PIPING</v>
          </cell>
          <cell r="G829" t="str">
            <v>PM25</v>
          </cell>
          <cell r="H829" t="str">
            <v>FAC</v>
          </cell>
          <cell r="I829" t="str">
            <v>10077972</v>
          </cell>
          <cell r="J829" t="str">
            <v>5870876</v>
          </cell>
          <cell r="K829" t="str">
            <v>205</v>
          </cell>
          <cell r="L829" t="str">
            <v>GLASPESC</v>
          </cell>
          <cell r="M829">
            <v>38036</v>
          </cell>
          <cell r="N829" t="str">
            <v>CAGLEW</v>
          </cell>
          <cell r="O829">
            <v>43742</v>
          </cell>
          <cell r="P829" t="str">
            <v/>
          </cell>
        </row>
        <row r="830">
          <cell r="A830" t="str">
            <v>MEM-PRO-023-STS-HCL-5639</v>
          </cell>
          <cell r="B830" t="str">
            <v>3</v>
          </cell>
          <cell r="C830" t="str">
            <v>6030</v>
          </cell>
          <cell r="D830" t="str">
            <v>6710</v>
          </cell>
          <cell r="E830" t="str">
            <v>36-MO FAC MSS HCI PIPE INSPECTION-EXTER</v>
          </cell>
          <cell r="F830" t="str">
            <v>MSS-HCL PIPING</v>
          </cell>
          <cell r="G830" t="str">
            <v>PM25</v>
          </cell>
          <cell r="H830" t="str">
            <v>FAC</v>
          </cell>
          <cell r="I830" t="str">
            <v>10077972</v>
          </cell>
          <cell r="J830" t="str">
            <v>7057532</v>
          </cell>
          <cell r="K830" t="str">
            <v>250</v>
          </cell>
          <cell r="L830" t="str">
            <v>GLASPESC</v>
          </cell>
          <cell r="M830">
            <v>38036</v>
          </cell>
          <cell r="N830" t="str">
            <v>CAGLEW</v>
          </cell>
          <cell r="O830">
            <v>43742</v>
          </cell>
          <cell r="P830" t="str">
            <v/>
          </cell>
        </row>
        <row r="831">
          <cell r="A831" t="str">
            <v>MEM-PRO-015-BLD-HOI-0010</v>
          </cell>
          <cell r="B831" t="str">
            <v/>
          </cell>
          <cell r="C831" t="str">
            <v>6045</v>
          </cell>
          <cell r="D831" t="str">
            <v>6725</v>
          </cell>
          <cell r="E831" t="str">
            <v>12-MTH PROD MSP CHILLED WTR BKFLW PREVEN</v>
          </cell>
          <cell r="F831" t="str">
            <v>MS2P UTILITIES (COMP AIR, C TWR, CHILLER</v>
          </cell>
          <cell r="G831" t="str">
            <v>PM20</v>
          </cell>
          <cell r="H831" t="str">
            <v>MECH</v>
          </cell>
          <cell r="I831" t="str">
            <v/>
          </cell>
          <cell r="J831" t="str">
            <v>5511606</v>
          </cell>
          <cell r="K831" t="str">
            <v>220</v>
          </cell>
          <cell r="L831" t="str">
            <v>GLASPESC</v>
          </cell>
          <cell r="M831">
            <v>38051</v>
          </cell>
          <cell r="N831" t="str">
            <v>CHAUDHS</v>
          </cell>
          <cell r="O831">
            <v>43365</v>
          </cell>
          <cell r="P831" t="str">
            <v/>
          </cell>
        </row>
        <row r="832">
          <cell r="A832" t="str">
            <v>MEM-PRO-015-BLD-HOI-0010</v>
          </cell>
          <cell r="B832" t="str">
            <v/>
          </cell>
          <cell r="C832" t="str">
            <v>6050</v>
          </cell>
          <cell r="D832" t="str">
            <v>6730</v>
          </cell>
          <cell r="E832" t="str">
            <v>12-MTH PROD MS2P BKFLW PREVENTER-CITY WT</v>
          </cell>
          <cell r="F832" t="str">
            <v>MS2P UTILITIES (COMP AIR, C TWR, CHILLER</v>
          </cell>
          <cell r="G832" t="str">
            <v>PM20</v>
          </cell>
          <cell r="H832" t="str">
            <v>MECH</v>
          </cell>
          <cell r="I832" t="str">
            <v/>
          </cell>
          <cell r="J832" t="str">
            <v>5511611</v>
          </cell>
          <cell r="K832" t="str">
            <v>001</v>
          </cell>
          <cell r="L832" t="str">
            <v>GLASPESC</v>
          </cell>
          <cell r="M832">
            <v>38051</v>
          </cell>
          <cell r="N832" t="str">
            <v>CHAUDHS</v>
          </cell>
          <cell r="O832">
            <v>43365</v>
          </cell>
          <cell r="P832" t="str">
            <v/>
          </cell>
        </row>
        <row r="833">
          <cell r="A833" t="str">
            <v>MEM-PRO-021-BLD-OFF</v>
          </cell>
          <cell r="B833" t="str">
            <v>3</v>
          </cell>
          <cell r="C833" t="str">
            <v>7271</v>
          </cell>
          <cell r="D833" t="str">
            <v>7981</v>
          </cell>
          <cell r="E833" t="str">
            <v>MOC-P ANNUAL GOAL &amp; FORECAST REVIEW MEET</v>
          </cell>
          <cell r="F833" t="str">
            <v>ADMIN OFFICES / CONTROL ROOMS</v>
          </cell>
          <cell r="G833" t="str">
            <v>PM80</v>
          </cell>
          <cell r="H833" t="str">
            <v>MECH</v>
          </cell>
          <cell r="I833" t="str">
            <v/>
          </cell>
          <cell r="J833" t="str">
            <v>7063577</v>
          </cell>
          <cell r="K833" t="str">
            <v/>
          </cell>
          <cell r="L833" t="str">
            <v>GLASPESC</v>
          </cell>
          <cell r="M833">
            <v>38056</v>
          </cell>
          <cell r="N833" t="str">
            <v>CAGLEW</v>
          </cell>
          <cell r="O833">
            <v>43370</v>
          </cell>
          <cell r="P833" t="str">
            <v/>
          </cell>
        </row>
        <row r="834">
          <cell r="A834" t="str">
            <v>MEM-PRO-023-STS-CAU-0970</v>
          </cell>
          <cell r="B834" t="str">
            <v>5</v>
          </cell>
          <cell r="C834" t="str">
            <v>8339</v>
          </cell>
          <cell r="D834" t="str">
            <v>9069</v>
          </cell>
          <cell r="E834" t="str">
            <v>6-MTH HCI, PHOS, &amp;CAUSTIC UNLD PUMP</v>
          </cell>
          <cell r="F834" t="str">
            <v>MSS-CHEMICAL UNLOADING CAUSTIC PUMP</v>
          </cell>
          <cell r="G834" t="str">
            <v>PM25</v>
          </cell>
          <cell r="H834" t="str">
            <v>MECH</v>
          </cell>
          <cell r="I834" t="str">
            <v>10022560</v>
          </cell>
          <cell r="J834" t="str">
            <v>7180875</v>
          </cell>
          <cell r="K834" t="str">
            <v>245</v>
          </cell>
          <cell r="L834" t="str">
            <v>GLASPESC</v>
          </cell>
          <cell r="M834">
            <v>38076</v>
          </cell>
          <cell r="N834" t="str">
            <v>CHAUDHS</v>
          </cell>
          <cell r="O834">
            <v>43368</v>
          </cell>
          <cell r="P834" t="str">
            <v/>
          </cell>
        </row>
        <row r="835">
          <cell r="A835" t="str">
            <v>MEM-PRO-023-STS-HCL-0954</v>
          </cell>
          <cell r="B835" t="str">
            <v>4</v>
          </cell>
          <cell r="C835" t="str">
            <v>8337</v>
          </cell>
          <cell r="D835" t="str">
            <v>9067</v>
          </cell>
          <cell r="E835" t="str">
            <v>6-MTH MSS HCI, PHOS, &amp;CAUSTIC UNLD PUMP</v>
          </cell>
          <cell r="F835" t="str">
            <v>MSS-HCL UNLOADING PUMP</v>
          </cell>
          <cell r="G835" t="str">
            <v>PM20</v>
          </cell>
          <cell r="H835" t="str">
            <v>MECH</v>
          </cell>
          <cell r="I835" t="str">
            <v>10020129</v>
          </cell>
          <cell r="J835" t="str">
            <v>7163225</v>
          </cell>
          <cell r="K835" t="str">
            <v>262</v>
          </cell>
          <cell r="L835" t="str">
            <v>GLASPESC</v>
          </cell>
          <cell r="M835">
            <v>38076</v>
          </cell>
          <cell r="N835" t="str">
            <v>CAGLEW</v>
          </cell>
          <cell r="O835">
            <v>43742</v>
          </cell>
          <cell r="P835" t="str">
            <v/>
          </cell>
        </row>
        <row r="836">
          <cell r="A836" t="str">
            <v>MEM-PRO-023-STS-HCL-0971</v>
          </cell>
          <cell r="B836" t="str">
            <v>5</v>
          </cell>
          <cell r="C836" t="str">
            <v>8338</v>
          </cell>
          <cell r="D836" t="str">
            <v>9068</v>
          </cell>
          <cell r="E836" t="str">
            <v>6-MTH MSS HCI, PHOS, &amp;CAUSTIC UNLD PUMP</v>
          </cell>
          <cell r="F836" t="str">
            <v>MSS-CHEM UNLOAD PHOS ACID PUMP</v>
          </cell>
          <cell r="G836" t="str">
            <v>PM25</v>
          </cell>
          <cell r="H836" t="str">
            <v>MECH</v>
          </cell>
          <cell r="I836" t="str">
            <v>10022559</v>
          </cell>
          <cell r="J836" t="str">
            <v>7168815</v>
          </cell>
          <cell r="K836" t="str">
            <v>245</v>
          </cell>
          <cell r="L836" t="str">
            <v>GLASPESC</v>
          </cell>
          <cell r="M836">
            <v>38076</v>
          </cell>
          <cell r="N836" t="str">
            <v>CHAUDHS</v>
          </cell>
          <cell r="O836">
            <v>43368</v>
          </cell>
          <cell r="P836" t="str">
            <v/>
          </cell>
        </row>
        <row r="837">
          <cell r="A837" t="str">
            <v>MEM-PRO-015-UTL-IAS-4133</v>
          </cell>
          <cell r="B837" t="str">
            <v>3</v>
          </cell>
          <cell r="C837" t="str">
            <v>8035</v>
          </cell>
          <cell r="D837" t="str">
            <v>8775</v>
          </cell>
          <cell r="E837" t="str">
            <v>60-MTD PSV REPLACEMENT</v>
          </cell>
          <cell r="F837" t="str">
            <v>MS2P-400 HP AIR RECEIVER</v>
          </cell>
          <cell r="G837" t="str">
            <v>PM25</v>
          </cell>
          <cell r="H837" t="str">
            <v>MECH</v>
          </cell>
          <cell r="I837" t="str">
            <v/>
          </cell>
          <cell r="J837" t="str">
            <v>7138682</v>
          </cell>
          <cell r="K837" t="str">
            <v>258</v>
          </cell>
          <cell r="L837" t="str">
            <v>HUBENYCR</v>
          </cell>
          <cell r="M837">
            <v>38089</v>
          </cell>
          <cell r="N837" t="str">
            <v>CHAUDHS</v>
          </cell>
          <cell r="O837">
            <v>43368</v>
          </cell>
          <cell r="P837" t="str">
            <v/>
          </cell>
        </row>
        <row r="838">
          <cell r="A838" t="str">
            <v>MEM-PRO-013-CON-CRE-0458</v>
          </cell>
          <cell r="B838" t="str">
            <v>3</v>
          </cell>
          <cell r="C838" t="str">
            <v>8037</v>
          </cell>
          <cell r="D838" t="str">
            <v>8777</v>
          </cell>
          <cell r="E838" t="str">
            <v>60-MTH #5 SHARPLES POT PSV REPLACE</v>
          </cell>
          <cell r="F838" t="str">
            <v>MP3B-#5 CONC PRODUCT POT PUMP</v>
          </cell>
          <cell r="G838" t="str">
            <v>PM25</v>
          </cell>
          <cell r="H838" t="str">
            <v>MECH</v>
          </cell>
          <cell r="I838" t="str">
            <v/>
          </cell>
          <cell r="J838" t="str">
            <v>7147249</v>
          </cell>
          <cell r="K838" t="str">
            <v>253</v>
          </cell>
          <cell r="L838" t="str">
            <v>HUBENYCR</v>
          </cell>
          <cell r="M838">
            <v>38090</v>
          </cell>
          <cell r="N838" t="str">
            <v>FP_FRANKM</v>
          </cell>
          <cell r="O838">
            <v>43917</v>
          </cell>
          <cell r="P838" t="str">
            <v/>
          </cell>
        </row>
        <row r="839">
          <cell r="A839" t="str">
            <v>MEM-PRO-015-GRD-M2G-3034</v>
          </cell>
          <cell r="B839" t="str">
            <v>4</v>
          </cell>
          <cell r="C839" t="str">
            <v>8039</v>
          </cell>
          <cell r="D839" t="str">
            <v>8779</v>
          </cell>
          <cell r="E839" t="str">
            <v>60-MTH MS2P FLK GRD XFER BLWR PSV</v>
          </cell>
          <cell r="F839" t="str">
            <v>MS2P-GROUND FLAKE TRANSFER BLOWER</v>
          </cell>
          <cell r="G839" t="str">
            <v>PM20</v>
          </cell>
          <cell r="H839" t="str">
            <v>MECH</v>
          </cell>
          <cell r="I839" t="str">
            <v>10022344</v>
          </cell>
          <cell r="J839" t="str">
            <v>7138683</v>
          </cell>
          <cell r="K839" t="str">
            <v>258</v>
          </cell>
          <cell r="L839" t="str">
            <v>HUBENYCR</v>
          </cell>
          <cell r="M839">
            <v>38093</v>
          </cell>
          <cell r="N839" t="str">
            <v>CAGLEW</v>
          </cell>
          <cell r="O839">
            <v>43742</v>
          </cell>
          <cell r="P839" t="str">
            <v/>
          </cell>
        </row>
        <row r="840">
          <cell r="A840" t="str">
            <v>MEM-PRO-014-SPR-DRY-3627</v>
          </cell>
          <cell r="B840" t="str">
            <v>5</v>
          </cell>
          <cell r="C840" t="str">
            <v>8352</v>
          </cell>
          <cell r="D840" t="str">
            <v>9082</v>
          </cell>
          <cell r="E840" t="str">
            <v>60-MTH MSP NW FIL BP BLOW PSV REPLACE</v>
          </cell>
          <cell r="F840" t="str">
            <v>MSP-SPRAY DRYER NE FILTER</v>
          </cell>
          <cell r="G840" t="str">
            <v>PM25</v>
          </cell>
          <cell r="H840" t="str">
            <v>MECH</v>
          </cell>
          <cell r="I840" t="str">
            <v>10066764</v>
          </cell>
          <cell r="J840" t="str">
            <v>7111084</v>
          </cell>
          <cell r="K840" t="str">
            <v>258</v>
          </cell>
          <cell r="L840" t="str">
            <v>HUBENYCR</v>
          </cell>
          <cell r="M840">
            <v>38097</v>
          </cell>
          <cell r="N840" t="str">
            <v>CAGLEW</v>
          </cell>
          <cell r="O840">
            <v>43501</v>
          </cell>
          <cell r="P840" t="str">
            <v/>
          </cell>
        </row>
        <row r="841">
          <cell r="A841" t="str">
            <v>MEM-PRO-014-SPR-DRY-3627</v>
          </cell>
          <cell r="B841" t="str">
            <v>5</v>
          </cell>
          <cell r="C841" t="str">
            <v>8353</v>
          </cell>
          <cell r="D841" t="str">
            <v>9083</v>
          </cell>
          <cell r="E841" t="str">
            <v>60-MTH MSP NE FIL BP BLOW PSV REPLACE</v>
          </cell>
          <cell r="F841" t="str">
            <v>MSP-SPRAY DRYER NE FILTER</v>
          </cell>
          <cell r="G841" t="str">
            <v>PM25</v>
          </cell>
          <cell r="H841" t="str">
            <v>MECH</v>
          </cell>
          <cell r="I841" t="str">
            <v>10066764</v>
          </cell>
          <cell r="J841" t="str">
            <v>7111085</v>
          </cell>
          <cell r="K841" t="str">
            <v>258</v>
          </cell>
          <cell r="L841" t="str">
            <v>HUBENYCR</v>
          </cell>
          <cell r="M841">
            <v>38097</v>
          </cell>
          <cell r="N841" t="str">
            <v>CAGLEW</v>
          </cell>
          <cell r="O841">
            <v>43501</v>
          </cell>
          <cell r="P841" t="str">
            <v/>
          </cell>
        </row>
        <row r="842">
          <cell r="A842" t="str">
            <v>MEM-PRO-014-SPR-DRY-3634</v>
          </cell>
          <cell r="B842" t="str">
            <v>5</v>
          </cell>
          <cell r="C842" t="str">
            <v>8354</v>
          </cell>
          <cell r="D842" t="str">
            <v>9084</v>
          </cell>
          <cell r="E842" t="str">
            <v>60-MTH MSP SW FIL BP BLOW PSV REPLACE</v>
          </cell>
          <cell r="F842" t="str">
            <v>MSP-SPRAY DRYER SW FILTER</v>
          </cell>
          <cell r="G842" t="str">
            <v>PM25</v>
          </cell>
          <cell r="H842" t="str">
            <v>MECH</v>
          </cell>
          <cell r="I842" t="str">
            <v>10066765</v>
          </cell>
          <cell r="J842" t="str">
            <v>7111086</v>
          </cell>
          <cell r="K842" t="str">
            <v>258</v>
          </cell>
          <cell r="L842" t="str">
            <v>HUBENYCR</v>
          </cell>
          <cell r="M842">
            <v>38097</v>
          </cell>
          <cell r="N842" t="str">
            <v>CAGLEW</v>
          </cell>
          <cell r="O842">
            <v>43501</v>
          </cell>
          <cell r="P842" t="str">
            <v/>
          </cell>
        </row>
        <row r="843">
          <cell r="A843" t="str">
            <v>MEM-PRO-014-SPR-DRY-3642</v>
          </cell>
          <cell r="B843" t="str">
            <v>5</v>
          </cell>
          <cell r="C843" t="str">
            <v>8351</v>
          </cell>
          <cell r="D843" t="str">
            <v>9081</v>
          </cell>
          <cell r="E843" t="str">
            <v>60-MTH MSP NW FIL BP BLOW PSV REPLACE</v>
          </cell>
          <cell r="F843" t="str">
            <v>MSP-SPRAY DRYER NW FILTER</v>
          </cell>
          <cell r="G843" t="str">
            <v>PM25</v>
          </cell>
          <cell r="H843" t="str">
            <v>MECH</v>
          </cell>
          <cell r="I843" t="str">
            <v>10066766</v>
          </cell>
          <cell r="J843" t="str">
            <v>7111087</v>
          </cell>
          <cell r="K843" t="str">
            <v>258</v>
          </cell>
          <cell r="L843" t="str">
            <v>HUBENYCR</v>
          </cell>
          <cell r="M843">
            <v>38097</v>
          </cell>
          <cell r="N843" t="str">
            <v>CAGLEW</v>
          </cell>
          <cell r="O843">
            <v>43501</v>
          </cell>
          <cell r="P843" t="str">
            <v/>
          </cell>
        </row>
        <row r="844">
          <cell r="A844" t="str">
            <v>MEM-PRO-022-STS-C8T-5028</v>
          </cell>
          <cell r="B844" t="str">
            <v>5</v>
          </cell>
          <cell r="C844" t="str">
            <v>8364</v>
          </cell>
          <cell r="D844" t="str">
            <v>9104</v>
          </cell>
          <cell r="E844" t="str">
            <v>60-MTH C 800T DISCH BLOW PSV REPLACE</v>
          </cell>
          <cell r="F844" t="str">
            <v>CENTER 800T BIN BLOWER</v>
          </cell>
          <cell r="G844" t="str">
            <v>PM25</v>
          </cell>
          <cell r="H844" t="str">
            <v>MECH</v>
          </cell>
          <cell r="I844" t="str">
            <v>10075352</v>
          </cell>
          <cell r="J844" t="str">
            <v>7067429</v>
          </cell>
          <cell r="K844" t="str">
            <v>258</v>
          </cell>
          <cell r="L844" t="str">
            <v>HUBENYCR</v>
          </cell>
          <cell r="M844">
            <v>38098</v>
          </cell>
          <cell r="N844" t="str">
            <v>CAGLEW</v>
          </cell>
          <cell r="O844">
            <v>43742</v>
          </cell>
          <cell r="P844" t="str">
            <v/>
          </cell>
        </row>
        <row r="845">
          <cell r="A845" t="str">
            <v>MEM-PRO-022-STS-E8T-5032</v>
          </cell>
          <cell r="B845" t="str">
            <v>5</v>
          </cell>
          <cell r="C845" t="str">
            <v>8361</v>
          </cell>
          <cell r="D845" t="str">
            <v>9101</v>
          </cell>
          <cell r="E845" t="str">
            <v>EAST 800T DISCH BLOW PSV REPLACE</v>
          </cell>
          <cell r="F845" t="str">
            <v>MSS-E 800T BIN TRANSFER BLOWER</v>
          </cell>
          <cell r="G845" t="str">
            <v>PM25</v>
          </cell>
          <cell r="H845" t="str">
            <v>MECH</v>
          </cell>
          <cell r="I845" t="str">
            <v>10075361</v>
          </cell>
          <cell r="J845" t="str">
            <v>7067428</v>
          </cell>
          <cell r="K845" t="str">
            <v>258</v>
          </cell>
          <cell r="L845" t="str">
            <v>HUBENYCR</v>
          </cell>
          <cell r="M845">
            <v>38098</v>
          </cell>
          <cell r="N845" t="str">
            <v>CAGLEW</v>
          </cell>
          <cell r="O845">
            <v>43742</v>
          </cell>
          <cell r="P845" t="str">
            <v/>
          </cell>
        </row>
        <row r="846">
          <cell r="A846" t="str">
            <v>MEM-PRO-022-STS-W8T-5031</v>
          </cell>
          <cell r="B846" t="str">
            <v>3</v>
          </cell>
          <cell r="C846" t="str">
            <v>8363</v>
          </cell>
          <cell r="D846" t="str">
            <v>9103</v>
          </cell>
          <cell r="E846" t="str">
            <v>60-MTH W 800T DISCH BLOW PSV REPLACE</v>
          </cell>
          <cell r="F846" t="str">
            <v>MSS-WEST 800T TRANSFER BLOWER</v>
          </cell>
          <cell r="G846" t="str">
            <v>PM25</v>
          </cell>
          <cell r="H846" t="str">
            <v>MECH</v>
          </cell>
          <cell r="I846" t="str">
            <v>10075366</v>
          </cell>
          <cell r="J846" t="str">
            <v>7138690</v>
          </cell>
          <cell r="K846" t="str">
            <v>258</v>
          </cell>
          <cell r="L846" t="str">
            <v>HUBENYCR</v>
          </cell>
          <cell r="M846">
            <v>38098</v>
          </cell>
          <cell r="N846" t="str">
            <v>CAGLEW</v>
          </cell>
          <cell r="O846">
            <v>43742</v>
          </cell>
          <cell r="P846" t="str">
            <v/>
          </cell>
        </row>
        <row r="847">
          <cell r="A847" t="str">
            <v>MEM-PRO-022-UNL-TK1-0617</v>
          </cell>
          <cell r="B847" t="str">
            <v>5</v>
          </cell>
          <cell r="C847" t="str">
            <v>8367</v>
          </cell>
          <cell r="D847" t="str">
            <v>9107</v>
          </cell>
          <cell r="E847" t="str">
            <v>60-MTH W RAIL S UNLOAD BLOW 3" PSV REPLA</v>
          </cell>
          <cell r="F847" t="str">
            <v>MSS-W RAIL S FLAKE UNLOAD BLOWER 3" PSV</v>
          </cell>
          <cell r="G847" t="str">
            <v>PM25</v>
          </cell>
          <cell r="H847" t="str">
            <v>MECH</v>
          </cell>
          <cell r="I847" t="str">
            <v>10077976</v>
          </cell>
          <cell r="J847" t="str">
            <v>7067430</v>
          </cell>
          <cell r="K847" t="str">
            <v>258</v>
          </cell>
          <cell r="L847" t="str">
            <v>HUBENYCR</v>
          </cell>
          <cell r="M847">
            <v>38098</v>
          </cell>
          <cell r="N847" t="str">
            <v>CAGLEW</v>
          </cell>
          <cell r="O847">
            <v>43745</v>
          </cell>
          <cell r="P847" t="str">
            <v/>
          </cell>
        </row>
        <row r="848">
          <cell r="A848" t="str">
            <v>MEM-PRO-022-UNL-TK1-0687</v>
          </cell>
          <cell r="B848" t="str">
            <v>5</v>
          </cell>
          <cell r="C848" t="str">
            <v>8368</v>
          </cell>
          <cell r="D848" t="str">
            <v>9108</v>
          </cell>
          <cell r="E848" t="str">
            <v>60-MTH W RAIL N UNLOAD BLOW 3" PSV REPLA</v>
          </cell>
          <cell r="F848" t="str">
            <v>MSS-TRACK 1 VACUUM BLOWER</v>
          </cell>
          <cell r="G848" t="str">
            <v>PM25</v>
          </cell>
          <cell r="H848" t="str">
            <v>MECH</v>
          </cell>
          <cell r="I848" t="str">
            <v>10019984</v>
          </cell>
          <cell r="J848" t="str">
            <v>7133885</v>
          </cell>
          <cell r="K848" t="str">
            <v>258</v>
          </cell>
          <cell r="L848" t="str">
            <v>HUBENYCR</v>
          </cell>
          <cell r="M848">
            <v>38098</v>
          </cell>
          <cell r="N848" t="str">
            <v>CRIPESH</v>
          </cell>
          <cell r="O848">
            <v>43915</v>
          </cell>
          <cell r="P848" t="str">
            <v/>
          </cell>
        </row>
        <row r="849">
          <cell r="A849" t="str">
            <v>MEM-PRO-022-UNL-TK5-2040</v>
          </cell>
          <cell r="B849" t="str">
            <v>3</v>
          </cell>
          <cell r="C849" t="str">
            <v>8365</v>
          </cell>
          <cell r="D849" t="str">
            <v>9105</v>
          </cell>
          <cell r="E849" t="str">
            <v>60-MTH E RAIL UNLOAD BLOW PSV 2040-08</v>
          </cell>
          <cell r="F849" t="str">
            <v>MSS-CYCLONAIRE EAST RAIL UNLOAD SYS</v>
          </cell>
          <cell r="G849" t="str">
            <v>PM25</v>
          </cell>
          <cell r="H849" t="str">
            <v>MECH</v>
          </cell>
          <cell r="I849" t="str">
            <v>10075385</v>
          </cell>
          <cell r="J849" t="str">
            <v>5810915</v>
          </cell>
          <cell r="K849" t="str">
            <v>258</v>
          </cell>
          <cell r="L849" t="str">
            <v>HUBENYCR</v>
          </cell>
          <cell r="M849">
            <v>38098</v>
          </cell>
          <cell r="N849" t="str">
            <v>CAGLEW</v>
          </cell>
          <cell r="O849">
            <v>43745</v>
          </cell>
          <cell r="P849" t="str">
            <v/>
          </cell>
        </row>
        <row r="850">
          <cell r="A850" t="str">
            <v>MEM-PRO-022-UNL-TK5-2040</v>
          </cell>
          <cell r="B850" t="str">
            <v>3</v>
          </cell>
          <cell r="C850" t="str">
            <v>8366</v>
          </cell>
          <cell r="D850" t="str">
            <v>9106</v>
          </cell>
          <cell r="E850" t="str">
            <v>60-MTH E RAIL UNLOAD BLOW PSV 2040-09</v>
          </cell>
          <cell r="F850" t="str">
            <v>MSS-CYCLONAIRE EAST RAIL UNLOAD SYS</v>
          </cell>
          <cell r="G850" t="str">
            <v>PM25</v>
          </cell>
          <cell r="H850" t="str">
            <v>MECH</v>
          </cell>
          <cell r="I850" t="str">
            <v>10075386</v>
          </cell>
          <cell r="J850" t="str">
            <v>5810917</v>
          </cell>
          <cell r="K850" t="str">
            <v>258</v>
          </cell>
          <cell r="L850" t="str">
            <v>HUBENYCR</v>
          </cell>
          <cell r="M850">
            <v>38098</v>
          </cell>
          <cell r="N850" t="str">
            <v>CAGLEW</v>
          </cell>
          <cell r="O850">
            <v>43745</v>
          </cell>
          <cell r="P850" t="str">
            <v/>
          </cell>
        </row>
        <row r="851">
          <cell r="A851" t="str">
            <v>MEM-PRO-022-UNL-TK1-0618</v>
          </cell>
          <cell r="B851" t="str">
            <v>5</v>
          </cell>
          <cell r="C851" t="str">
            <v>8356</v>
          </cell>
          <cell r="D851" t="str">
            <v>9086</v>
          </cell>
          <cell r="E851" t="str">
            <v>60-MTH W RAIL S UNLOAD BLOW 2" PSV REPLA</v>
          </cell>
          <cell r="F851" t="str">
            <v>MSS-W RAIL S FLAKE UNLOAD BLOWER 2" PSV</v>
          </cell>
          <cell r="G851" t="str">
            <v>PM25</v>
          </cell>
          <cell r="H851" t="str">
            <v>MECH</v>
          </cell>
          <cell r="I851" t="str">
            <v>10077977</v>
          </cell>
          <cell r="J851" t="str">
            <v>7094892</v>
          </cell>
          <cell r="K851" t="str">
            <v>258</v>
          </cell>
          <cell r="L851" t="str">
            <v>HUBENYCR</v>
          </cell>
          <cell r="M851">
            <v>38099</v>
          </cell>
          <cell r="N851" t="str">
            <v>CAGLEW</v>
          </cell>
          <cell r="O851">
            <v>43745</v>
          </cell>
          <cell r="P851" t="str">
            <v/>
          </cell>
        </row>
        <row r="852">
          <cell r="A852" t="str">
            <v>MEM-PRO-022-UNL-TK1-0687</v>
          </cell>
          <cell r="B852" t="str">
            <v>5</v>
          </cell>
          <cell r="C852" t="str">
            <v>8357</v>
          </cell>
          <cell r="D852" t="str">
            <v>9087</v>
          </cell>
          <cell r="E852" t="str">
            <v>60-MTH W RAIL N UNLOAD BLOW 2" PSV REPLA</v>
          </cell>
          <cell r="F852" t="str">
            <v>MSS-TRACK 1 VACUUM BLOWER</v>
          </cell>
          <cell r="G852" t="str">
            <v>PM25</v>
          </cell>
          <cell r="H852" t="str">
            <v>MECH</v>
          </cell>
          <cell r="I852" t="str">
            <v>10019985</v>
          </cell>
          <cell r="J852" t="str">
            <v>7094883</v>
          </cell>
          <cell r="K852" t="str">
            <v>258</v>
          </cell>
          <cell r="L852" t="str">
            <v>HUBENYCR</v>
          </cell>
          <cell r="M852">
            <v>38099</v>
          </cell>
          <cell r="N852" t="str">
            <v>CAGLEW</v>
          </cell>
          <cell r="O852">
            <v>43745</v>
          </cell>
          <cell r="P852" t="str">
            <v/>
          </cell>
        </row>
        <row r="853">
          <cell r="A853" t="str">
            <v>MEM-PRO-010-RWS-SRW-5261</v>
          </cell>
          <cell r="B853" t="str">
            <v>3</v>
          </cell>
          <cell r="C853" t="str">
            <v>8373</v>
          </cell>
          <cell r="D853" t="str">
            <v>9093</v>
          </cell>
          <cell r="E853" t="str">
            <v>60-MTH MECH MS2P AGG BLOWER PSV</v>
          </cell>
          <cell r="F853" t="str">
            <v>MS2P-BB REWORK BLOWER</v>
          </cell>
          <cell r="G853" t="str">
            <v>PM25</v>
          </cell>
          <cell r="H853" t="str">
            <v>MECH</v>
          </cell>
          <cell r="I853" t="str">
            <v>10071898</v>
          </cell>
          <cell r="J853" t="str">
            <v>7138684</v>
          </cell>
          <cell r="K853" t="str">
            <v>258</v>
          </cell>
          <cell r="L853" t="str">
            <v>HUBENYCR</v>
          </cell>
          <cell r="M853">
            <v>38110</v>
          </cell>
          <cell r="N853" t="str">
            <v>PIGNOCJ</v>
          </cell>
          <cell r="O853">
            <v>43872</v>
          </cell>
          <cell r="P853" t="str">
            <v/>
          </cell>
        </row>
        <row r="854">
          <cell r="A854" t="str">
            <v>MEM-PRO-013-XTR-3EX-0291</v>
          </cell>
          <cell r="B854" t="str">
            <v>5</v>
          </cell>
          <cell r="C854" t="str">
            <v>8360</v>
          </cell>
          <cell r="D854" t="str">
            <v>9090</v>
          </cell>
          <cell r="E854" t="str">
            <v>60-MTH MECH P3 S DESL DISH PUMP PSV</v>
          </cell>
          <cell r="F854" t="str">
            <v>MP3B-S 3RD EXTRACTION DISCH PUMP</v>
          </cell>
          <cell r="G854" t="str">
            <v>PM25</v>
          </cell>
          <cell r="H854" t="str">
            <v>MECH</v>
          </cell>
          <cell r="I854" t="str">
            <v>10022964</v>
          </cell>
          <cell r="J854" t="str">
            <v>7067432</v>
          </cell>
          <cell r="K854" t="str">
            <v>258</v>
          </cell>
          <cell r="L854" t="str">
            <v>HUBENYCR</v>
          </cell>
          <cell r="M854">
            <v>38110</v>
          </cell>
          <cell r="N854" t="str">
            <v>CAGLEW</v>
          </cell>
          <cell r="O854">
            <v>43745</v>
          </cell>
          <cell r="P854" t="str">
            <v/>
          </cell>
        </row>
        <row r="855">
          <cell r="A855" t="str">
            <v>MEM-PRO-013-XTR-3EX-0301</v>
          </cell>
          <cell r="B855" t="str">
            <v>5</v>
          </cell>
          <cell r="C855" t="str">
            <v>8372</v>
          </cell>
          <cell r="D855" t="str">
            <v>9092</v>
          </cell>
          <cell r="E855" t="str">
            <v>60-MTH MECH P3 N DESL DISH PUMP PSV</v>
          </cell>
          <cell r="F855" t="str">
            <v>MP3B-N DESLUDGER EXTRACT DISCH PUMP</v>
          </cell>
          <cell r="G855" t="str">
            <v>PM25</v>
          </cell>
          <cell r="H855" t="str">
            <v>MECH</v>
          </cell>
          <cell r="I855" t="str">
            <v>10066758</v>
          </cell>
          <cell r="J855" t="str">
            <v>7067431</v>
          </cell>
          <cell r="K855" t="str">
            <v>258</v>
          </cell>
          <cell r="L855" t="str">
            <v>HUBENYCR</v>
          </cell>
          <cell r="M855">
            <v>38110</v>
          </cell>
          <cell r="N855" t="str">
            <v>CHAUDHS</v>
          </cell>
          <cell r="O855">
            <v>43368</v>
          </cell>
          <cell r="P855" t="str">
            <v/>
          </cell>
        </row>
        <row r="856">
          <cell r="A856" t="str">
            <v>MEM-PRO-013-XTR-3EX-9315</v>
          </cell>
          <cell r="B856" t="str">
            <v>5</v>
          </cell>
          <cell r="C856" t="str">
            <v>8359</v>
          </cell>
          <cell r="D856" t="str">
            <v>9089</v>
          </cell>
          <cell r="E856" t="str">
            <v>60-MTH MECH P3 N DESL FEED PUMP PSV</v>
          </cell>
          <cell r="F856" t="str">
            <v>MP3B-3RD EXTRACTION FEED TANK PUMP</v>
          </cell>
          <cell r="G856" t="str">
            <v>PM25</v>
          </cell>
          <cell r="H856" t="str">
            <v>MECH</v>
          </cell>
          <cell r="I856" t="str">
            <v>10077077</v>
          </cell>
          <cell r="J856" t="str">
            <v>7094884</v>
          </cell>
          <cell r="K856" t="str">
            <v>258</v>
          </cell>
          <cell r="L856" t="str">
            <v>HUBENYCR</v>
          </cell>
          <cell r="M856">
            <v>38110</v>
          </cell>
          <cell r="N856" t="str">
            <v>CAGLEW</v>
          </cell>
          <cell r="O856">
            <v>43511</v>
          </cell>
          <cell r="P856" t="str">
            <v/>
          </cell>
        </row>
        <row r="857">
          <cell r="A857" t="str">
            <v>MEM-PRO-013-XTR-3EX-9315</v>
          </cell>
          <cell r="B857" t="str">
            <v>5</v>
          </cell>
          <cell r="C857" t="str">
            <v>8371</v>
          </cell>
          <cell r="D857" t="str">
            <v>9091</v>
          </cell>
          <cell r="E857" t="str">
            <v>60-MTH MECH P3 S DESL FEED PUMP PSV</v>
          </cell>
          <cell r="F857" t="str">
            <v>MP3B-3RD EXTRACTION FEED TANK PUMP</v>
          </cell>
          <cell r="G857" t="str">
            <v>PM25</v>
          </cell>
          <cell r="H857" t="str">
            <v>MECH</v>
          </cell>
          <cell r="I857" t="str">
            <v>10077077</v>
          </cell>
          <cell r="J857" t="str">
            <v>7094885</v>
          </cell>
          <cell r="K857" t="str">
            <v>258</v>
          </cell>
          <cell r="L857" t="str">
            <v>HUBENYCR</v>
          </cell>
          <cell r="M857">
            <v>38110</v>
          </cell>
          <cell r="N857" t="str">
            <v>CAGLEW</v>
          </cell>
          <cell r="O857">
            <v>43514</v>
          </cell>
          <cell r="P857" t="str">
            <v/>
          </cell>
        </row>
        <row r="858">
          <cell r="A858" t="str">
            <v>MEM-PRO-015-SPR-PRC-5276</v>
          </cell>
          <cell r="B858" t="str">
            <v>3</v>
          </cell>
          <cell r="C858" t="str">
            <v>8374</v>
          </cell>
          <cell r="D858" t="str">
            <v>9094</v>
          </cell>
          <cell r="E858" t="str">
            <v>60-MTH MECH MS2P PREMIX BLOW PSV</v>
          </cell>
          <cell r="F858" t="str">
            <v>MS2P-PREMIX BLOWER PKG.</v>
          </cell>
          <cell r="G858" t="str">
            <v>PM25</v>
          </cell>
          <cell r="H858" t="str">
            <v>MECH</v>
          </cell>
          <cell r="I858" t="str">
            <v>10075015</v>
          </cell>
          <cell r="J858" t="str">
            <v>7138685</v>
          </cell>
          <cell r="K858" t="str">
            <v>258</v>
          </cell>
          <cell r="L858" t="str">
            <v>HUBENYCR</v>
          </cell>
          <cell r="M858">
            <v>38110</v>
          </cell>
          <cell r="N858" t="str">
            <v>PIGNOCJ</v>
          </cell>
          <cell r="O858">
            <v>43872</v>
          </cell>
          <cell r="P858" t="str">
            <v/>
          </cell>
        </row>
        <row r="859">
          <cell r="A859" t="str">
            <v>MEM-PRO-025-UTL-1BL-4231</v>
          </cell>
          <cell r="B859" t="str">
            <v>5</v>
          </cell>
          <cell r="C859" t="str">
            <v>8377</v>
          </cell>
          <cell r="D859" t="str">
            <v>9097</v>
          </cell>
          <cell r="E859" t="str">
            <v>60-MTH MECH #1 BOIL FLASH TK PSV REPLACE</v>
          </cell>
          <cell r="F859" t="str">
            <v>MSS-#1 BOILER BLOWDOWN FLASH VESSEL</v>
          </cell>
          <cell r="G859" t="str">
            <v>PM25</v>
          </cell>
          <cell r="H859" t="str">
            <v>MECH</v>
          </cell>
          <cell r="I859" t="str">
            <v>10075409</v>
          </cell>
          <cell r="J859" t="str">
            <v>7094886</v>
          </cell>
          <cell r="K859" t="str">
            <v>258</v>
          </cell>
          <cell r="L859" t="str">
            <v>HUBENYCR</v>
          </cell>
          <cell r="M859">
            <v>38117</v>
          </cell>
          <cell r="N859" t="str">
            <v>CAGLEW</v>
          </cell>
          <cell r="O859">
            <v>43514</v>
          </cell>
          <cell r="P859" t="str">
            <v/>
          </cell>
        </row>
        <row r="860">
          <cell r="A860" t="str">
            <v>MEM-PRO-025-UTL-CHR-8681</v>
          </cell>
          <cell r="B860" t="str">
            <v>3</v>
          </cell>
          <cell r="C860" t="str">
            <v>8376</v>
          </cell>
          <cell r="D860" t="str">
            <v>9096</v>
          </cell>
          <cell r="E860" t="str">
            <v>60-MTH MECH #4 BOIL FLASH TK PSV REPLACE</v>
          </cell>
          <cell r="F860" t="str">
            <v>MSS-#4 BOILER BLOWDOWN FLASH VESSEL</v>
          </cell>
          <cell r="G860" t="str">
            <v>PM25</v>
          </cell>
          <cell r="H860" t="str">
            <v>MECH</v>
          </cell>
          <cell r="I860" t="str">
            <v>10019909</v>
          </cell>
          <cell r="J860" t="str">
            <v>5829110</v>
          </cell>
          <cell r="K860" t="str">
            <v>258</v>
          </cell>
          <cell r="L860" t="str">
            <v>HUBENYCR</v>
          </cell>
          <cell r="M860">
            <v>38117</v>
          </cell>
          <cell r="N860" t="str">
            <v>CAGLEW</v>
          </cell>
          <cell r="O860">
            <v>43745</v>
          </cell>
          <cell r="P860" t="str">
            <v/>
          </cell>
        </row>
        <row r="861">
          <cell r="A861" t="str">
            <v>MEM-PRO-010-RWS-SRW-5206</v>
          </cell>
          <cell r="B861" t="str">
            <v>3</v>
          </cell>
          <cell r="C861" t="str">
            <v>8378</v>
          </cell>
          <cell r="D861" t="str">
            <v>9098</v>
          </cell>
          <cell r="E861" t="str">
            <v>60-MTH MECH PSV  MS2P ISOLTE RWK BLOW</v>
          </cell>
          <cell r="F861" t="str">
            <v>MS2P-ISO REWORK DUMP STATION BLOWER</v>
          </cell>
          <cell r="G861" t="str">
            <v>PM25</v>
          </cell>
          <cell r="H861" t="str">
            <v>MECH</v>
          </cell>
          <cell r="I861" t="str">
            <v>10071871</v>
          </cell>
          <cell r="J861" t="str">
            <v>7138686</v>
          </cell>
          <cell r="K861" t="str">
            <v>258</v>
          </cell>
          <cell r="L861" t="str">
            <v>HUBENYCR</v>
          </cell>
          <cell r="M861">
            <v>38120</v>
          </cell>
          <cell r="N861" t="str">
            <v>CAGLEW</v>
          </cell>
          <cell r="O861">
            <v>43745</v>
          </cell>
          <cell r="P861" t="str">
            <v/>
          </cell>
        </row>
        <row r="862">
          <cell r="A862" t="str">
            <v>MEM-PRO-015-FED-FED-3843</v>
          </cell>
          <cell r="B862" t="str">
            <v>3</v>
          </cell>
          <cell r="C862" t="str">
            <v>8379</v>
          </cell>
          <cell r="D862" t="str">
            <v>9099</v>
          </cell>
          <cell r="E862" t="str">
            <v>60-MTH MECH MS2P FD FILT DISH PSV INSP</v>
          </cell>
          <cell r="F862" t="str">
            <v>MS2P-FEED DRYER FILTER TRANSFER BLOWER</v>
          </cell>
          <cell r="G862" t="str">
            <v>PM20</v>
          </cell>
          <cell r="H862" t="str">
            <v>MECH</v>
          </cell>
          <cell r="I862" t="str">
            <v>10022354</v>
          </cell>
          <cell r="J862" t="str">
            <v>7138687</v>
          </cell>
          <cell r="K862" t="str">
            <v>258</v>
          </cell>
          <cell r="L862" t="str">
            <v>HUBENYCR</v>
          </cell>
          <cell r="M862">
            <v>38121</v>
          </cell>
          <cell r="N862" t="str">
            <v>CAGLEW</v>
          </cell>
          <cell r="O862">
            <v>43745</v>
          </cell>
          <cell r="P862" t="str">
            <v/>
          </cell>
        </row>
        <row r="863">
          <cell r="A863" t="str">
            <v>MEM-PRO-014-FED-FED-3828</v>
          </cell>
          <cell r="B863" t="str">
            <v>5</v>
          </cell>
          <cell r="C863" t="str">
            <v>9161</v>
          </cell>
          <cell r="D863" t="str">
            <v>9921</v>
          </cell>
          <cell r="E863" t="str">
            <v>60-MTH MECH MSPFD RECYCLE BLOW PSV</v>
          </cell>
          <cell r="F863" t="str">
            <v>MSP-FEED DRYER RECYCLE BLOWER</v>
          </cell>
          <cell r="G863" t="str">
            <v>PM20</v>
          </cell>
          <cell r="H863" t="str">
            <v>MECH</v>
          </cell>
          <cell r="I863" t="str">
            <v>10073788</v>
          </cell>
          <cell r="J863" t="str">
            <v>7133834</v>
          </cell>
          <cell r="K863" t="str">
            <v>258</v>
          </cell>
          <cell r="L863" t="str">
            <v>HUBENYCR</v>
          </cell>
          <cell r="M863">
            <v>38141</v>
          </cell>
          <cell r="N863" t="str">
            <v>CAGLEW</v>
          </cell>
          <cell r="O863">
            <v>43745</v>
          </cell>
          <cell r="P863" t="str">
            <v/>
          </cell>
        </row>
        <row r="864">
          <cell r="A864" t="str">
            <v>MEM-PRO-014-FED-FED-3868</v>
          </cell>
          <cell r="B864" t="str">
            <v>5</v>
          </cell>
          <cell r="C864" t="str">
            <v>9162</v>
          </cell>
          <cell r="D864" t="str">
            <v>9922</v>
          </cell>
          <cell r="E864" t="str">
            <v>60-MTH MECH MSPFD FIN COL DISH BLOW PSV</v>
          </cell>
          <cell r="F864" t="str">
            <v>MSP-FEED DRYER BAGHOUSE DISC BLOWER</v>
          </cell>
          <cell r="G864" t="str">
            <v>PM25</v>
          </cell>
          <cell r="H864" t="str">
            <v>MECH</v>
          </cell>
          <cell r="I864" t="str">
            <v>10073803</v>
          </cell>
          <cell r="J864" t="str">
            <v>7133835</v>
          </cell>
          <cell r="K864" t="str">
            <v>258</v>
          </cell>
          <cell r="L864" t="str">
            <v>HUBENYCR</v>
          </cell>
          <cell r="M864">
            <v>38141</v>
          </cell>
          <cell r="N864" t="str">
            <v>CAGLEW</v>
          </cell>
          <cell r="O864">
            <v>43745</v>
          </cell>
          <cell r="P864" t="str">
            <v/>
          </cell>
        </row>
        <row r="865">
          <cell r="A865" t="str">
            <v>MEM-PRO-014-SPR-PRC-3648</v>
          </cell>
          <cell r="B865" t="str">
            <v>5</v>
          </cell>
          <cell r="C865" t="str">
            <v>9171</v>
          </cell>
          <cell r="D865" t="str">
            <v>9941</v>
          </cell>
          <cell r="E865" t="str">
            <v>60-MTH MECH MSP PC BAG POP BLOW PSV</v>
          </cell>
          <cell r="F865" t="str">
            <v>MSP-PRODUCT COLLECTOR</v>
          </cell>
          <cell r="G865" t="str">
            <v>PM25</v>
          </cell>
          <cell r="H865" t="str">
            <v>I/E</v>
          </cell>
          <cell r="I865" t="str">
            <v>10069074</v>
          </cell>
          <cell r="J865" t="str">
            <v>7111088</v>
          </cell>
          <cell r="K865" t="str">
            <v>258</v>
          </cell>
          <cell r="L865" t="str">
            <v>HUBENYCR</v>
          </cell>
          <cell r="M865">
            <v>38145</v>
          </cell>
          <cell r="N865" t="str">
            <v>CAGLEW</v>
          </cell>
          <cell r="O865">
            <v>43501</v>
          </cell>
          <cell r="P865" t="str">
            <v/>
          </cell>
        </row>
        <row r="866">
          <cell r="A866" t="str">
            <v>MEM-PRO-014-SPR-SUS-3680</v>
          </cell>
          <cell r="B866" t="str">
            <v>5</v>
          </cell>
          <cell r="C866" t="str">
            <v>9164</v>
          </cell>
          <cell r="D866" t="str">
            <v>9924</v>
          </cell>
          <cell r="E866" t="str">
            <v>60-MTH MECH MSP S D SNUFFING STEAM</v>
          </cell>
          <cell r="F866" t="str">
            <v>MSP-SPRAY DRYER SNUFFING STEAM</v>
          </cell>
          <cell r="G866" t="str">
            <v>PM25</v>
          </cell>
          <cell r="H866" t="str">
            <v>I/E</v>
          </cell>
          <cell r="I866" t="str">
            <v>10025456</v>
          </cell>
          <cell r="J866" t="str">
            <v>7156110</v>
          </cell>
          <cell r="K866" t="str">
            <v>258</v>
          </cell>
          <cell r="L866" t="str">
            <v>HUBENYCR</v>
          </cell>
          <cell r="M866">
            <v>38147</v>
          </cell>
          <cell r="N866" t="str">
            <v>CRIPESH</v>
          </cell>
          <cell r="O866">
            <v>43809</v>
          </cell>
          <cell r="P866" t="str">
            <v/>
          </cell>
        </row>
        <row r="867">
          <cell r="A867" t="str">
            <v>MEM-PRO-014-FED-SUS-4290</v>
          </cell>
          <cell r="B867" t="str">
            <v>5</v>
          </cell>
          <cell r="C867" t="str">
            <v>9165</v>
          </cell>
          <cell r="D867" t="str">
            <v>9925</v>
          </cell>
          <cell r="E867" t="str">
            <v>60-MTH MECH MSP F D SNUFFING STEAM</v>
          </cell>
          <cell r="F867" t="str">
            <v>MSP FEED DRYER SNUFFING STEAM</v>
          </cell>
          <cell r="G867" t="str">
            <v>PM25</v>
          </cell>
          <cell r="H867" t="str">
            <v>I/E</v>
          </cell>
          <cell r="I867" t="str">
            <v>10025457</v>
          </cell>
          <cell r="J867" t="str">
            <v>7156109</v>
          </cell>
          <cell r="K867" t="str">
            <v>258</v>
          </cell>
          <cell r="L867" t="str">
            <v>HUBENYCR</v>
          </cell>
          <cell r="M867">
            <v>38148</v>
          </cell>
          <cell r="N867" t="str">
            <v>CAGLEW</v>
          </cell>
          <cell r="O867">
            <v>43745</v>
          </cell>
          <cell r="P867" t="str">
            <v/>
          </cell>
        </row>
        <row r="868">
          <cell r="A868" t="str">
            <v>MEM-PRO-014-GRD-SUS-3018</v>
          </cell>
          <cell r="B868" t="str">
            <v>5</v>
          </cell>
          <cell r="C868" t="str">
            <v>9166</v>
          </cell>
          <cell r="D868" t="str">
            <v>9926</v>
          </cell>
          <cell r="E868" t="str">
            <v>60-MTH MECH MSP F GRIND SNUFFING STEAM</v>
          </cell>
          <cell r="F868" t="str">
            <v>MSP FLAKE GRINDING SNUFFING STEAM</v>
          </cell>
          <cell r="G868" t="str">
            <v>PM25</v>
          </cell>
          <cell r="H868" t="str">
            <v>MECH</v>
          </cell>
          <cell r="I868" t="str">
            <v>10025458</v>
          </cell>
          <cell r="J868" t="str">
            <v>7133838</v>
          </cell>
          <cell r="K868" t="str">
            <v>258</v>
          </cell>
          <cell r="L868" t="str">
            <v>HUBENYCR</v>
          </cell>
          <cell r="M868">
            <v>38148</v>
          </cell>
          <cell r="N868" t="str">
            <v>CAGLEW</v>
          </cell>
          <cell r="O868">
            <v>43745</v>
          </cell>
          <cell r="P868" t="str">
            <v/>
          </cell>
        </row>
        <row r="869">
          <cell r="A869" t="str">
            <v>MEM-PRO-014-UTL-SUS-3732</v>
          </cell>
          <cell r="B869" t="str">
            <v>5</v>
          </cell>
          <cell r="C869" t="str">
            <v>9167</v>
          </cell>
          <cell r="D869" t="str">
            <v>9927</v>
          </cell>
          <cell r="E869" t="str">
            <v>60-MTH MECH MSP PACK SNUFFING STEAM</v>
          </cell>
          <cell r="F869" t="str">
            <v>MSP PACKAGING SNUFFING STEAM</v>
          </cell>
          <cell r="G869" t="str">
            <v>PM25</v>
          </cell>
          <cell r="H869" t="str">
            <v>I/E</v>
          </cell>
          <cell r="I869" t="str">
            <v>10025455</v>
          </cell>
          <cell r="J869" t="str">
            <v>7156111</v>
          </cell>
          <cell r="K869" t="str">
            <v>258</v>
          </cell>
          <cell r="L869" t="str">
            <v>HUBENYCR</v>
          </cell>
          <cell r="M869">
            <v>38148</v>
          </cell>
          <cell r="N869" t="str">
            <v>CAGLEW</v>
          </cell>
          <cell r="O869">
            <v>43745</v>
          </cell>
          <cell r="P869" t="str">
            <v/>
          </cell>
        </row>
        <row r="870">
          <cell r="A870" t="str">
            <v>MEM-PRO-010-STS-TK2-3827</v>
          </cell>
          <cell r="B870" t="str">
            <v>3</v>
          </cell>
          <cell r="C870" t="str">
            <v>9175</v>
          </cell>
          <cell r="D870" t="str">
            <v>9945</v>
          </cell>
          <cell r="E870" t="str">
            <v>60-MTH MECH MS2P FD FEED TRAN BLOW PSV</v>
          </cell>
          <cell r="F870" t="str">
            <v>MS2P-FEED TRANSFER BLOWER</v>
          </cell>
          <cell r="G870" t="str">
            <v>PM25</v>
          </cell>
          <cell r="H870" t="str">
            <v>MECH</v>
          </cell>
          <cell r="I870" t="str">
            <v>10072020</v>
          </cell>
          <cell r="J870" t="str">
            <v>7132305</v>
          </cell>
          <cell r="K870" t="str">
            <v>258</v>
          </cell>
          <cell r="L870" t="str">
            <v>HUBENYCR</v>
          </cell>
          <cell r="M870">
            <v>38149</v>
          </cell>
          <cell r="N870" t="str">
            <v>CAGLEW</v>
          </cell>
          <cell r="O870">
            <v>43745</v>
          </cell>
          <cell r="P870" t="str">
            <v/>
          </cell>
        </row>
        <row r="871">
          <cell r="A871" t="str">
            <v>MEM-PRO-010-STS-TK2-5093</v>
          </cell>
          <cell r="B871" t="str">
            <v>3</v>
          </cell>
          <cell r="C871" t="str">
            <v>9173</v>
          </cell>
          <cell r="D871" t="str">
            <v>9943</v>
          </cell>
          <cell r="E871" t="str">
            <v>60-MTH MECH MS2P FEED LOAD OUT BLOW PSV</v>
          </cell>
          <cell r="F871" t="str">
            <v>MS2P-FEED LOADOUT DUST COLL RETRN BLOWER</v>
          </cell>
          <cell r="G871" t="str">
            <v>PM20</v>
          </cell>
          <cell r="H871" t="str">
            <v>MECH</v>
          </cell>
          <cell r="I871" t="str">
            <v>10072038</v>
          </cell>
          <cell r="J871" t="str">
            <v>7138691</v>
          </cell>
          <cell r="K871" t="str">
            <v>258</v>
          </cell>
          <cell r="L871" t="str">
            <v>HUBENYCR</v>
          </cell>
          <cell r="M871">
            <v>38149</v>
          </cell>
          <cell r="N871" t="str">
            <v>CAGLEW</v>
          </cell>
          <cell r="O871">
            <v>43745</v>
          </cell>
          <cell r="P871" t="str">
            <v/>
          </cell>
        </row>
        <row r="872">
          <cell r="A872" t="str">
            <v>MEM-PRO-013-FED-FED-3409</v>
          </cell>
          <cell r="B872" t="str">
            <v>5</v>
          </cell>
          <cell r="C872" t="str">
            <v>9178</v>
          </cell>
          <cell r="D872" t="str">
            <v>9948</v>
          </cell>
          <cell r="E872" t="str">
            <v>60-MTH MECH P3 ALJET PR-CYC DIS BLOW PSV</v>
          </cell>
          <cell r="F872" t="str">
            <v>MP3-FEED DRYER PRIM CYCL TRANS BLR</v>
          </cell>
          <cell r="G872" t="str">
            <v>PM25</v>
          </cell>
          <cell r="H872" t="str">
            <v>MECH</v>
          </cell>
          <cell r="I872" t="str">
            <v>10072685</v>
          </cell>
          <cell r="J872" t="str">
            <v>7125382</v>
          </cell>
          <cell r="K872" t="str">
            <v>258</v>
          </cell>
          <cell r="L872" t="str">
            <v>HUBENYCR</v>
          </cell>
          <cell r="M872">
            <v>38149</v>
          </cell>
          <cell r="N872" t="str">
            <v>CAGLEW</v>
          </cell>
          <cell r="O872">
            <v>43745</v>
          </cell>
          <cell r="P872" t="str">
            <v/>
          </cell>
        </row>
        <row r="873">
          <cell r="A873" t="str">
            <v>MEM-PRO-013-PKG-BLD-2190</v>
          </cell>
          <cell r="B873" t="str">
            <v>5</v>
          </cell>
          <cell r="C873" t="str">
            <v>9170</v>
          </cell>
          <cell r="D873" t="str">
            <v>9930</v>
          </cell>
          <cell r="E873" t="str">
            <v>60-MTH MECH P3 BLEND SEAL BLOW PSV</v>
          </cell>
          <cell r="F873" t="str">
            <v>MP3B-BLENDER SEAL BLOWER</v>
          </cell>
          <cell r="G873" t="str">
            <v>PM25</v>
          </cell>
          <cell r="H873" t="str">
            <v>MECH</v>
          </cell>
          <cell r="I873" t="str">
            <v>10072802</v>
          </cell>
          <cell r="J873" t="str">
            <v>7133881</v>
          </cell>
          <cell r="K873" t="str">
            <v>258</v>
          </cell>
          <cell r="L873" t="str">
            <v>HUBENYCR</v>
          </cell>
          <cell r="M873">
            <v>38149</v>
          </cell>
          <cell r="N873" t="str">
            <v>CAGLEW</v>
          </cell>
          <cell r="O873">
            <v>43745</v>
          </cell>
          <cell r="P873" t="str">
            <v/>
          </cell>
        </row>
        <row r="874">
          <cell r="A874" t="str">
            <v>MEM-PRO-013-PKG-PAK-2188</v>
          </cell>
          <cell r="B874" t="str">
            <v>5</v>
          </cell>
          <cell r="C874" t="str">
            <v>9169</v>
          </cell>
          <cell r="D874" t="str">
            <v>9929</v>
          </cell>
          <cell r="E874" t="str">
            <v>60-MTH MECH P3 BLEND DISCH BLOW PSV</v>
          </cell>
          <cell r="F874" t="str">
            <v>MP3B-BLENDER DISCH BLOWER</v>
          </cell>
          <cell r="G874" t="str">
            <v>PM25</v>
          </cell>
          <cell r="H874" t="str">
            <v>MECH</v>
          </cell>
          <cell r="I874" t="str">
            <v>10022926</v>
          </cell>
          <cell r="J874" t="str">
            <v>7094887</v>
          </cell>
          <cell r="K874" t="str">
            <v>258</v>
          </cell>
          <cell r="L874" t="str">
            <v>HUBENYCR</v>
          </cell>
          <cell r="M874">
            <v>38149</v>
          </cell>
          <cell r="N874" t="str">
            <v>CAGLEW</v>
          </cell>
          <cell r="O874">
            <v>43511</v>
          </cell>
          <cell r="P874" t="str">
            <v/>
          </cell>
        </row>
        <row r="875">
          <cell r="A875" t="str">
            <v>MEM-PRO-013-PKG-PAK-2234</v>
          </cell>
          <cell r="B875" t="str">
            <v>5</v>
          </cell>
          <cell r="C875" t="str">
            <v>9168</v>
          </cell>
          <cell r="D875" t="str">
            <v>9928</v>
          </cell>
          <cell r="E875" t="str">
            <v>60-MTH MECH P3 ONLINE REWORK BLOW PSV</v>
          </cell>
          <cell r="F875" t="str">
            <v>MP3-ONLINE REWORK BAG SP STAT BLOWER</v>
          </cell>
          <cell r="G875" t="str">
            <v>PM25</v>
          </cell>
          <cell r="H875" t="str">
            <v>AP</v>
          </cell>
          <cell r="I875" t="str">
            <v>10022924</v>
          </cell>
          <cell r="J875" t="str">
            <v>7133880</v>
          </cell>
          <cell r="K875" t="str">
            <v>258</v>
          </cell>
          <cell r="L875" t="str">
            <v>HUBENYCR</v>
          </cell>
          <cell r="M875">
            <v>38149</v>
          </cell>
          <cell r="N875" t="str">
            <v>CAGLEW</v>
          </cell>
          <cell r="O875">
            <v>43745</v>
          </cell>
          <cell r="P875" t="str">
            <v/>
          </cell>
        </row>
        <row r="876">
          <cell r="A876" t="str">
            <v>MEM-PRO-014-FED-FED-3806</v>
          </cell>
          <cell r="B876" t="str">
            <v>5</v>
          </cell>
          <cell r="C876" t="str">
            <v>9174</v>
          </cell>
          <cell r="D876" t="str">
            <v>9944</v>
          </cell>
          <cell r="E876" t="str">
            <v>60-MTH MECH MSP FD DISCH BLOW PSV</v>
          </cell>
          <cell r="F876" t="str">
            <v>MSP-FEED DRYER DISCH BLOWER</v>
          </cell>
          <cell r="G876" t="str">
            <v>PM20</v>
          </cell>
          <cell r="H876" t="str">
            <v>MECH</v>
          </cell>
          <cell r="I876" t="str">
            <v>10073783</v>
          </cell>
          <cell r="J876" t="str">
            <v>7133839</v>
          </cell>
          <cell r="K876" t="str">
            <v>258</v>
          </cell>
          <cell r="L876" t="str">
            <v>HUBENYCR</v>
          </cell>
          <cell r="M876">
            <v>38149</v>
          </cell>
          <cell r="N876" t="str">
            <v>CAGLEW</v>
          </cell>
          <cell r="O876">
            <v>43745</v>
          </cell>
          <cell r="P876" t="str">
            <v/>
          </cell>
        </row>
        <row r="877">
          <cell r="A877" t="str">
            <v>MEM-PRO-015-FED-FED-3828</v>
          </cell>
          <cell r="B877" t="str">
            <v>3</v>
          </cell>
          <cell r="C877" t="str">
            <v>9177</v>
          </cell>
          <cell r="D877" t="str">
            <v>9947</v>
          </cell>
          <cell r="E877" t="str">
            <v>60-MTH MECH MS2P FD RECYCLE BLOW PSV</v>
          </cell>
          <cell r="F877" t="str">
            <v>MS2P-FEED RECYCLE BLOWER</v>
          </cell>
          <cell r="G877" t="str">
            <v>PM25</v>
          </cell>
          <cell r="H877" t="str">
            <v>MECH</v>
          </cell>
          <cell r="I877" t="str">
            <v>10022356</v>
          </cell>
          <cell r="J877" t="str">
            <v>7132306</v>
          </cell>
          <cell r="K877" t="str">
            <v>258</v>
          </cell>
          <cell r="L877" t="str">
            <v>HUBENYCR</v>
          </cell>
          <cell r="M877">
            <v>38149</v>
          </cell>
          <cell r="N877" t="str">
            <v>CAGLEW</v>
          </cell>
          <cell r="O877">
            <v>43745</v>
          </cell>
          <cell r="P877" t="str">
            <v/>
          </cell>
        </row>
        <row r="878">
          <cell r="A878" t="str">
            <v>MEM-PRO-015-FED-FED-3842</v>
          </cell>
          <cell r="B878" t="str">
            <v>3</v>
          </cell>
          <cell r="C878" t="str">
            <v>9176</v>
          </cell>
          <cell r="D878" t="str">
            <v>9946</v>
          </cell>
          <cell r="E878" t="str">
            <v>60-MTH MECH MS2P FD FEED BLOWER PSV</v>
          </cell>
          <cell r="F878" t="str">
            <v>MS2P-FEED DRYER FEED TRANSFER BLOWER</v>
          </cell>
          <cell r="G878" t="str">
            <v>PM25</v>
          </cell>
          <cell r="H878" t="str">
            <v>MECH</v>
          </cell>
          <cell r="I878" t="str">
            <v>10022355</v>
          </cell>
          <cell r="J878" t="str">
            <v>7132308</v>
          </cell>
          <cell r="K878" t="str">
            <v>258</v>
          </cell>
          <cell r="L878" t="str">
            <v>HUBENYCR</v>
          </cell>
          <cell r="M878">
            <v>38149</v>
          </cell>
          <cell r="N878" t="str">
            <v>CAGLEW</v>
          </cell>
          <cell r="O878">
            <v>43745</v>
          </cell>
          <cell r="P878" t="str">
            <v/>
          </cell>
        </row>
        <row r="879">
          <cell r="A879" t="str">
            <v>MEM-PRO-015-GRD-SUS-3018</v>
          </cell>
          <cell r="B879" t="str">
            <v>5</v>
          </cell>
          <cell r="C879" t="str">
            <v>9172</v>
          </cell>
          <cell r="D879" t="str">
            <v>9942</v>
          </cell>
          <cell r="E879" t="str">
            <v>60-MTH MECH MS2P F GRIND SNUFF STEAM</v>
          </cell>
          <cell r="F879" t="str">
            <v>MS2P FLAKE GRINDING SNUFFING STEAM</v>
          </cell>
          <cell r="G879" t="str">
            <v>PM25</v>
          </cell>
          <cell r="H879" t="str">
            <v>MECH</v>
          </cell>
          <cell r="I879" t="str">
            <v>10077105</v>
          </cell>
          <cell r="J879" t="str">
            <v>7111225</v>
          </cell>
          <cell r="K879" t="str">
            <v>258</v>
          </cell>
          <cell r="L879" t="str">
            <v>HUBENYCR</v>
          </cell>
          <cell r="M879">
            <v>38149</v>
          </cell>
          <cell r="N879" t="str">
            <v>CAGLEW</v>
          </cell>
          <cell r="O879">
            <v>43514</v>
          </cell>
          <cell r="P879" t="str">
            <v/>
          </cell>
        </row>
        <row r="880">
          <cell r="A880" t="str">
            <v>MEM-PRO-015-FED-SUS-3893</v>
          </cell>
          <cell r="B880" t="str">
            <v>5</v>
          </cell>
          <cell r="C880" t="str">
            <v>9182</v>
          </cell>
          <cell r="D880" t="str">
            <v>9932</v>
          </cell>
          <cell r="E880" t="str">
            <v>60-MTH MS2P FEED DRYER SNUFF STEAM</v>
          </cell>
          <cell r="F880" t="str">
            <v>MS2P-FEED DRYER SNUFFING STEAM</v>
          </cell>
          <cell r="G880" t="str">
            <v>PM25</v>
          </cell>
          <cell r="H880" t="str">
            <v>MECH</v>
          </cell>
          <cell r="I880" t="str">
            <v>10025476</v>
          </cell>
          <cell r="J880" t="str">
            <v>7094888</v>
          </cell>
          <cell r="K880" t="str">
            <v>258</v>
          </cell>
          <cell r="L880" t="str">
            <v>HUBENYCR</v>
          </cell>
          <cell r="M880">
            <v>38152</v>
          </cell>
          <cell r="N880" t="str">
            <v>CAGLEW</v>
          </cell>
          <cell r="O880">
            <v>43514</v>
          </cell>
          <cell r="P880" t="str">
            <v/>
          </cell>
        </row>
        <row r="881">
          <cell r="A881" t="str">
            <v>MEM-PRO-015-PKG-SUS-3732</v>
          </cell>
          <cell r="B881" t="str">
            <v>3</v>
          </cell>
          <cell r="C881" t="str">
            <v>9181</v>
          </cell>
          <cell r="D881" t="str">
            <v>9931</v>
          </cell>
          <cell r="E881" t="str">
            <v>60-MTH MECH MS2P PACKAGING SNUFF STEAM</v>
          </cell>
          <cell r="F881" t="str">
            <v>MS2P PACKAGING SNUFFING STEAM</v>
          </cell>
          <cell r="G881" t="str">
            <v>PM25</v>
          </cell>
          <cell r="H881" t="str">
            <v>I/E</v>
          </cell>
          <cell r="I881" t="str">
            <v>10025433</v>
          </cell>
          <cell r="J881" t="str">
            <v>7132307</v>
          </cell>
          <cell r="K881" t="str">
            <v>258</v>
          </cell>
          <cell r="L881" t="str">
            <v>HUBENYCR</v>
          </cell>
          <cell r="M881">
            <v>38152</v>
          </cell>
          <cell r="N881" t="str">
            <v>CAGLEW</v>
          </cell>
          <cell r="O881">
            <v>43745</v>
          </cell>
          <cell r="P881" t="str">
            <v/>
          </cell>
        </row>
        <row r="882">
          <cell r="A882" t="str">
            <v>MEM-PRO-010-GRD-SUS-3018</v>
          </cell>
          <cell r="B882" t="str">
            <v>5</v>
          </cell>
          <cell r="C882" t="str">
            <v>9195</v>
          </cell>
          <cell r="D882" t="str">
            <v>9955</v>
          </cell>
          <cell r="E882" t="str">
            <v>60-MTH MSS 300 T FLAKE GRIND SNUFF STEAM</v>
          </cell>
          <cell r="F882" t="str">
            <v>MSS-MAIN PLANT 300 TON SNUFFING STEAM</v>
          </cell>
          <cell r="G882" t="str">
            <v>PM25</v>
          </cell>
          <cell r="H882" t="str">
            <v>MECH</v>
          </cell>
          <cell r="I882" t="str">
            <v>10077432</v>
          </cell>
          <cell r="J882" t="str">
            <v>7133886</v>
          </cell>
          <cell r="K882" t="str">
            <v>258</v>
          </cell>
          <cell r="L882" t="str">
            <v>HUBENYCR</v>
          </cell>
          <cell r="M882">
            <v>38153</v>
          </cell>
          <cell r="N882" t="str">
            <v>CAGLEW</v>
          </cell>
          <cell r="O882">
            <v>43745</v>
          </cell>
          <cell r="P882" t="str">
            <v/>
          </cell>
        </row>
        <row r="883">
          <cell r="A883" t="str">
            <v>MEM-PRO-011-PKG-BLD-6815</v>
          </cell>
          <cell r="B883" t="str">
            <v>5</v>
          </cell>
          <cell r="C883" t="str">
            <v>9192</v>
          </cell>
          <cell r="D883" t="str">
            <v>9952</v>
          </cell>
          <cell r="E883" t="str">
            <v>60-MTH MECH P1B BLENDER DISCH PSV</v>
          </cell>
          <cell r="F883" t="str">
            <v>MP1B-BLENDER DISCHARGE BLOWER</v>
          </cell>
          <cell r="G883" t="str">
            <v>PM20</v>
          </cell>
          <cell r="H883" t="str">
            <v>MECH</v>
          </cell>
          <cell r="I883" t="str">
            <v>10072277</v>
          </cell>
          <cell r="J883" t="str">
            <v>7133882</v>
          </cell>
          <cell r="K883" t="str">
            <v>258</v>
          </cell>
          <cell r="L883" t="str">
            <v>HUBENYCR</v>
          </cell>
          <cell r="M883">
            <v>38153</v>
          </cell>
          <cell r="N883" t="str">
            <v>CAGLEW</v>
          </cell>
          <cell r="O883">
            <v>43745</v>
          </cell>
          <cell r="P883" t="str">
            <v/>
          </cell>
        </row>
        <row r="884">
          <cell r="A884" t="str">
            <v>MEM-PRO-013-PKG-PAK-2188</v>
          </cell>
          <cell r="B884" t="str">
            <v>5</v>
          </cell>
          <cell r="C884" t="str">
            <v>9193</v>
          </cell>
          <cell r="D884" t="str">
            <v>9953</v>
          </cell>
          <cell r="E884" t="str">
            <v>60-MTH MECH P3 BLEND DIS BLOW PSV CENTER</v>
          </cell>
          <cell r="F884" t="str">
            <v>MP3B-BLENDER DISCH BLOWER</v>
          </cell>
          <cell r="G884" t="str">
            <v>PM25</v>
          </cell>
          <cell r="H884" t="str">
            <v>MECH</v>
          </cell>
          <cell r="I884" t="str">
            <v>10077075</v>
          </cell>
          <cell r="J884" t="str">
            <v>7094889</v>
          </cell>
          <cell r="K884" t="str">
            <v>258</v>
          </cell>
          <cell r="L884" t="str">
            <v>HUBENYCR</v>
          </cell>
          <cell r="M884">
            <v>38153</v>
          </cell>
          <cell r="N884" t="str">
            <v>CAGLEW</v>
          </cell>
          <cell r="O884">
            <v>43511</v>
          </cell>
          <cell r="P884" t="str">
            <v/>
          </cell>
        </row>
        <row r="885">
          <cell r="A885" t="str">
            <v>MEM-PRO-013-PKG-PAK-2188</v>
          </cell>
          <cell r="B885" t="str">
            <v>5</v>
          </cell>
          <cell r="C885" t="str">
            <v>9194</v>
          </cell>
          <cell r="D885" t="str">
            <v>9954</v>
          </cell>
          <cell r="E885" t="str">
            <v>60-MTH MECH P3 BLEND DIS BLOW PSV NORTH</v>
          </cell>
          <cell r="F885" t="str">
            <v>MP3B-BLENDER DISCH BLOWER</v>
          </cell>
          <cell r="G885" t="str">
            <v>PM25</v>
          </cell>
          <cell r="H885" t="str">
            <v>MECH</v>
          </cell>
          <cell r="I885" t="str">
            <v>10077076</v>
          </cell>
          <cell r="J885" t="str">
            <v>7094890</v>
          </cell>
          <cell r="K885" t="str">
            <v>258</v>
          </cell>
          <cell r="L885" t="str">
            <v>HUBENYCR</v>
          </cell>
          <cell r="M885">
            <v>38153</v>
          </cell>
          <cell r="N885" t="str">
            <v>CAGLEW</v>
          </cell>
          <cell r="O885">
            <v>43511</v>
          </cell>
          <cell r="P885" t="str">
            <v/>
          </cell>
        </row>
        <row r="886">
          <cell r="A886" t="str">
            <v>MEM-PRO-025-UTL-1BL-4275</v>
          </cell>
          <cell r="B886" t="str">
            <v>5</v>
          </cell>
          <cell r="C886" t="str">
            <v>9179</v>
          </cell>
          <cell r="D886" t="str">
            <v>9949</v>
          </cell>
          <cell r="E886" t="str">
            <v>12-MTH MECH MSS #1 BOIL SIGHT GLASS</v>
          </cell>
          <cell r="F886" t="str">
            <v>MSS-#1 BOILER</v>
          </cell>
          <cell r="G886" t="str">
            <v>PM20</v>
          </cell>
          <cell r="H886" t="str">
            <v>MECH</v>
          </cell>
          <cell r="I886" t="str">
            <v>10064807</v>
          </cell>
          <cell r="J886" t="str">
            <v>7166927</v>
          </cell>
          <cell r="K886" t="str">
            <v>250</v>
          </cell>
          <cell r="L886" t="str">
            <v>HUBENYCR</v>
          </cell>
          <cell r="M886">
            <v>38153</v>
          </cell>
          <cell r="N886" t="str">
            <v>CHAUDHS</v>
          </cell>
          <cell r="O886">
            <v>43368</v>
          </cell>
          <cell r="P886" t="str">
            <v/>
          </cell>
        </row>
        <row r="887">
          <cell r="A887" t="str">
            <v>MEM-PRO-025-UTL-3BL-8685</v>
          </cell>
          <cell r="B887" t="str">
            <v>3</v>
          </cell>
          <cell r="C887" t="str">
            <v>9180</v>
          </cell>
          <cell r="D887" t="str">
            <v>9950</v>
          </cell>
          <cell r="E887" t="str">
            <v>12-MTH MECH MSS #3 BOIL SIGHT GLASS RUN</v>
          </cell>
          <cell r="F887" t="str">
            <v>#3 BOILER SYSTEM</v>
          </cell>
          <cell r="G887" t="str">
            <v>PM20</v>
          </cell>
          <cell r="H887" t="str">
            <v>MECH</v>
          </cell>
          <cell r="I887" t="str">
            <v>10077117</v>
          </cell>
          <cell r="J887" t="str">
            <v>5587391</v>
          </cell>
          <cell r="K887" t="str">
            <v>250</v>
          </cell>
          <cell r="L887" t="str">
            <v>HUBENYCR</v>
          </cell>
          <cell r="M887">
            <v>38153</v>
          </cell>
          <cell r="N887" t="str">
            <v>CAGLEW</v>
          </cell>
          <cell r="O887">
            <v>43745</v>
          </cell>
          <cell r="P887" t="str">
            <v/>
          </cell>
        </row>
        <row r="888">
          <cell r="A888" t="str">
            <v>MEM-PRO-025-UTL-4BL-8650</v>
          </cell>
          <cell r="B888" t="str">
            <v>5</v>
          </cell>
          <cell r="C888" t="str">
            <v>9191</v>
          </cell>
          <cell r="D888" t="str">
            <v>9951</v>
          </cell>
          <cell r="E888" t="str">
            <v>12-MTH MECH MSS #4 BOIL SIGHT GLASS</v>
          </cell>
          <cell r="F888" t="str">
            <v>MSS-#4 BOILER SYSTEM</v>
          </cell>
          <cell r="G888" t="str">
            <v>PM20</v>
          </cell>
          <cell r="H888" t="str">
            <v>MECH</v>
          </cell>
          <cell r="I888" t="str">
            <v>10065353</v>
          </cell>
          <cell r="J888" t="str">
            <v>7163201</v>
          </cell>
          <cell r="K888" t="str">
            <v>250</v>
          </cell>
          <cell r="L888" t="str">
            <v>HUBENYCR</v>
          </cell>
          <cell r="M888">
            <v>38153</v>
          </cell>
          <cell r="N888" t="str">
            <v>CHAUDHS</v>
          </cell>
          <cell r="O888">
            <v>43368</v>
          </cell>
          <cell r="P888" t="str">
            <v/>
          </cell>
        </row>
        <row r="889">
          <cell r="A889" t="str">
            <v>MEM-PRO-015-SPR-DRY-8010</v>
          </cell>
          <cell r="B889" t="str">
            <v>5</v>
          </cell>
          <cell r="C889" t="str">
            <v>9205</v>
          </cell>
          <cell r="D889" t="str">
            <v>9965</v>
          </cell>
          <cell r="E889" t="str">
            <v>12M PSM MECH MS2P RUPT PANEL INSP</v>
          </cell>
          <cell r="F889" t="str">
            <v>MS2P-SPRAY DRYER</v>
          </cell>
          <cell r="G889" t="str">
            <v>PM20</v>
          </cell>
          <cell r="H889" t="str">
            <v>MECH</v>
          </cell>
          <cell r="I889" t="str">
            <v>10064932</v>
          </cell>
          <cell r="J889" t="str">
            <v>7166928</v>
          </cell>
          <cell r="K889" t="str">
            <v>247</v>
          </cell>
          <cell r="L889" t="str">
            <v>HUBENYCR</v>
          </cell>
          <cell r="M889">
            <v>38159</v>
          </cell>
          <cell r="N889" t="str">
            <v>CHAUDHS</v>
          </cell>
          <cell r="O889">
            <v>43368</v>
          </cell>
          <cell r="P889" t="str">
            <v/>
          </cell>
        </row>
        <row r="890">
          <cell r="A890" t="str">
            <v>MEM-PRO-021-BLD-POT-1000</v>
          </cell>
          <cell r="B890" t="str">
            <v>3</v>
          </cell>
          <cell r="C890" t="str">
            <v>9207</v>
          </cell>
          <cell r="D890" t="str">
            <v>9967</v>
          </cell>
          <cell r="E890" t="str">
            <v>WKLY PSM I/E ITX GAS MONITOR</v>
          </cell>
          <cell r="F890" t="str">
            <v>MAINTENANCE TOOLS</v>
          </cell>
          <cell r="G890" t="str">
            <v>PM20</v>
          </cell>
          <cell r="H890" t="str">
            <v>FAC1</v>
          </cell>
          <cell r="I890" t="str">
            <v/>
          </cell>
          <cell r="J890" t="str">
            <v>7152659</v>
          </cell>
          <cell r="K890" t="str">
            <v>212</v>
          </cell>
          <cell r="L890" t="str">
            <v>HUBENYCR</v>
          </cell>
          <cell r="M890">
            <v>38160</v>
          </cell>
          <cell r="N890" t="str">
            <v>CAGLEW</v>
          </cell>
          <cell r="O890">
            <v>43726</v>
          </cell>
          <cell r="P890" t="str">
            <v/>
          </cell>
        </row>
        <row r="891">
          <cell r="A891" t="str">
            <v>MEM-PRO-015-SPR-DRY-8054</v>
          </cell>
          <cell r="B891" t="str">
            <v>5</v>
          </cell>
          <cell r="C891" t="str">
            <v>9221</v>
          </cell>
          <cell r="D891" t="str">
            <v>10001</v>
          </cell>
          <cell r="E891" t="str">
            <v>60-MTH MECH MS2P NW BH BLOW PSV</v>
          </cell>
          <cell r="F891" t="str">
            <v>MS2P-NW BAGHOUSE BLOWER</v>
          </cell>
          <cell r="G891" t="str">
            <v>PM25</v>
          </cell>
          <cell r="H891" t="str">
            <v>MECH</v>
          </cell>
          <cell r="I891" t="str">
            <v>10022307</v>
          </cell>
          <cell r="J891" t="str">
            <v>7109258</v>
          </cell>
          <cell r="K891" t="str">
            <v>258</v>
          </cell>
          <cell r="L891" t="str">
            <v>HUBENYCR</v>
          </cell>
          <cell r="M891">
            <v>38162</v>
          </cell>
          <cell r="N891" t="str">
            <v>CAGLEW</v>
          </cell>
          <cell r="O891">
            <v>43514</v>
          </cell>
          <cell r="P891" t="str">
            <v/>
          </cell>
        </row>
        <row r="892">
          <cell r="A892" t="str">
            <v>MEM-PRO-015-SPR-DRY-8064</v>
          </cell>
          <cell r="B892" t="str">
            <v>5</v>
          </cell>
          <cell r="C892" t="str">
            <v>9222</v>
          </cell>
          <cell r="D892" t="str">
            <v>10002</v>
          </cell>
          <cell r="E892" t="str">
            <v>60-MTH MECH MS2P NE BH BLOW PSV</v>
          </cell>
          <cell r="F892" t="str">
            <v>MS2P-NE BAGHOUSE BLOWER</v>
          </cell>
          <cell r="G892" t="str">
            <v>PM25</v>
          </cell>
          <cell r="H892" t="str">
            <v>MECH</v>
          </cell>
          <cell r="I892" t="str">
            <v>10022306</v>
          </cell>
          <cell r="J892" t="str">
            <v>7113339</v>
          </cell>
          <cell r="K892" t="str">
            <v>258</v>
          </cell>
          <cell r="L892" t="str">
            <v>HUBENYCR</v>
          </cell>
          <cell r="M892">
            <v>38162</v>
          </cell>
          <cell r="N892" t="str">
            <v>CAGLEW</v>
          </cell>
          <cell r="O892">
            <v>43514</v>
          </cell>
          <cell r="P892" t="str">
            <v/>
          </cell>
        </row>
        <row r="893">
          <cell r="A893" t="str">
            <v>MEM-PRO-015-SPR-DRY-8074</v>
          </cell>
          <cell r="B893" t="str">
            <v>5</v>
          </cell>
          <cell r="C893" t="str">
            <v>9223</v>
          </cell>
          <cell r="D893" t="str">
            <v>10003</v>
          </cell>
          <cell r="E893" t="str">
            <v>60-MTH MECH MS2P SE BH BLOW PSV</v>
          </cell>
          <cell r="F893" t="str">
            <v>MS2P-SE BAGHOUSE BLOWER</v>
          </cell>
          <cell r="G893" t="str">
            <v>PM25</v>
          </cell>
          <cell r="H893" t="str">
            <v>MECH</v>
          </cell>
          <cell r="I893" t="str">
            <v>10022305</v>
          </cell>
          <cell r="J893" t="str">
            <v>7109273</v>
          </cell>
          <cell r="K893" t="str">
            <v>258</v>
          </cell>
          <cell r="L893" t="str">
            <v>HUBENYCR</v>
          </cell>
          <cell r="M893">
            <v>38162</v>
          </cell>
          <cell r="N893" t="str">
            <v>CAGLEW</v>
          </cell>
          <cell r="O893">
            <v>43514</v>
          </cell>
          <cell r="P893" t="str">
            <v/>
          </cell>
        </row>
        <row r="894">
          <cell r="A894" t="str">
            <v>MEM-PRO-015-SPR-DRY-8084</v>
          </cell>
          <cell r="B894" t="str">
            <v>5</v>
          </cell>
          <cell r="C894" t="str">
            <v>9224</v>
          </cell>
          <cell r="D894" t="str">
            <v>10004</v>
          </cell>
          <cell r="E894" t="str">
            <v>60-MTH MECH MS2P SW BH BLOW PSV</v>
          </cell>
          <cell r="F894" t="str">
            <v>MS2P-SW BAGHOUSE BLOWER</v>
          </cell>
          <cell r="G894" t="str">
            <v>PM25</v>
          </cell>
          <cell r="H894" t="str">
            <v>MECH</v>
          </cell>
          <cell r="I894" t="str">
            <v>10022304</v>
          </cell>
          <cell r="J894" t="str">
            <v>7109260</v>
          </cell>
          <cell r="K894" t="str">
            <v>258</v>
          </cell>
          <cell r="L894" t="str">
            <v>HUBENYCR</v>
          </cell>
          <cell r="M894">
            <v>38162</v>
          </cell>
          <cell r="N894" t="str">
            <v>CAGLEW</v>
          </cell>
          <cell r="O894">
            <v>43514</v>
          </cell>
          <cell r="P894" t="str">
            <v/>
          </cell>
        </row>
        <row r="895">
          <cell r="A895" t="str">
            <v>MEM-PRO-015-SPR-DRY-8050</v>
          </cell>
          <cell r="B895" t="str">
            <v>5</v>
          </cell>
          <cell r="C895" t="str">
            <v>9225</v>
          </cell>
          <cell r="D895" t="str">
            <v>10005</v>
          </cell>
          <cell r="E895" t="str">
            <v>12-MTH MECH MS2P S D #1 BH RUPTURE PANEL</v>
          </cell>
          <cell r="F895" t="str">
            <v>MS2P-NE BAGHOUSE #1</v>
          </cell>
          <cell r="G895" t="str">
            <v>PM20</v>
          </cell>
          <cell r="H895" t="str">
            <v>MECH</v>
          </cell>
          <cell r="I895" t="str">
            <v>10066111</v>
          </cell>
          <cell r="J895" t="str">
            <v>7166929</v>
          </cell>
          <cell r="K895" t="str">
            <v>247</v>
          </cell>
          <cell r="L895" t="str">
            <v>HUBENYCR</v>
          </cell>
          <cell r="M895">
            <v>38163</v>
          </cell>
          <cell r="N895" t="str">
            <v>CHAUDHS</v>
          </cell>
          <cell r="O895">
            <v>43368</v>
          </cell>
          <cell r="P895" t="str">
            <v/>
          </cell>
        </row>
        <row r="896">
          <cell r="A896" t="str">
            <v>MEM-PRO-015-SPR-DRY-8060</v>
          </cell>
          <cell r="B896" t="str">
            <v>5</v>
          </cell>
          <cell r="C896" t="str">
            <v>9226</v>
          </cell>
          <cell r="D896" t="str">
            <v>10006</v>
          </cell>
          <cell r="E896" t="str">
            <v>12M PSM MECH MS2P SD #2 BH RUPTURE PANEL</v>
          </cell>
          <cell r="F896" t="str">
            <v>MS2P-NW BAGHOUSE #2</v>
          </cell>
          <cell r="G896" t="str">
            <v>PM20</v>
          </cell>
          <cell r="H896" t="str">
            <v>MECH</v>
          </cell>
          <cell r="I896" t="str">
            <v>10064933</v>
          </cell>
          <cell r="J896" t="str">
            <v>7166930</v>
          </cell>
          <cell r="K896" t="str">
            <v>247</v>
          </cell>
          <cell r="L896" t="str">
            <v>HUBENYCR</v>
          </cell>
          <cell r="M896">
            <v>38163</v>
          </cell>
          <cell r="N896" t="str">
            <v>CHAUDHS</v>
          </cell>
          <cell r="O896">
            <v>43368</v>
          </cell>
          <cell r="P896" t="str">
            <v/>
          </cell>
        </row>
        <row r="897">
          <cell r="A897" t="str">
            <v>MEM-PRO-015-SPR-DRY-8070</v>
          </cell>
          <cell r="B897" t="str">
            <v>5</v>
          </cell>
          <cell r="C897" t="str">
            <v>9227</v>
          </cell>
          <cell r="D897" t="str">
            <v>10007</v>
          </cell>
          <cell r="E897" t="str">
            <v>12-MTH MECH MS2P S D #3 BH RUPTURE PANEL</v>
          </cell>
          <cell r="F897" t="str">
            <v>MS2P-SW BAGHOUSE</v>
          </cell>
          <cell r="G897" t="str">
            <v>PM20</v>
          </cell>
          <cell r="H897" t="str">
            <v>MECH</v>
          </cell>
          <cell r="I897" t="str">
            <v>10064934</v>
          </cell>
          <cell r="J897" t="str">
            <v>7166931</v>
          </cell>
          <cell r="K897" t="str">
            <v>247</v>
          </cell>
          <cell r="L897" t="str">
            <v>HUBENYCR</v>
          </cell>
          <cell r="M897">
            <v>38163</v>
          </cell>
          <cell r="N897" t="str">
            <v>CAGLEW</v>
          </cell>
          <cell r="O897">
            <v>43665</v>
          </cell>
          <cell r="P897" t="str">
            <v/>
          </cell>
        </row>
        <row r="898">
          <cell r="A898" t="str">
            <v>MEM-PRO-015-SPR-DRY-8080</v>
          </cell>
          <cell r="B898" t="str">
            <v>5</v>
          </cell>
          <cell r="C898" t="str">
            <v>9228</v>
          </cell>
          <cell r="D898" t="str">
            <v>10008</v>
          </cell>
          <cell r="E898" t="str">
            <v>12-MTH MECH MS2P S D #4 BH RUPTURE PANEL</v>
          </cell>
          <cell r="F898" t="str">
            <v>MS2P-SE BAGHOUSE #4</v>
          </cell>
          <cell r="G898" t="str">
            <v>PM20</v>
          </cell>
          <cell r="H898" t="str">
            <v>MECH</v>
          </cell>
          <cell r="I898" t="str">
            <v>10066112</v>
          </cell>
          <cell r="J898" t="str">
            <v>7166932</v>
          </cell>
          <cell r="K898" t="str">
            <v>247</v>
          </cell>
          <cell r="L898" t="str">
            <v>HUBENYCR</v>
          </cell>
          <cell r="M898">
            <v>38163</v>
          </cell>
          <cell r="N898" t="str">
            <v>CHAUDHS</v>
          </cell>
          <cell r="O898">
            <v>43368</v>
          </cell>
          <cell r="P898" t="str">
            <v/>
          </cell>
        </row>
        <row r="899">
          <cell r="A899" t="str">
            <v>MEM-PRO-020-BLD-PPA-0100</v>
          </cell>
          <cell r="B899" t="str">
            <v>3</v>
          </cell>
          <cell r="C899" t="str">
            <v>9232</v>
          </cell>
          <cell r="D899" t="str">
            <v>10012</v>
          </cell>
          <cell r="E899" t="str">
            <v>2-MTH PDM GREASING TASK RRDC PALLET INVE</v>
          </cell>
          <cell r="F899" t="str">
            <v>RRDC PALLET INVE</v>
          </cell>
          <cell r="G899" t="str">
            <v>PM20</v>
          </cell>
          <cell r="H899" t="str">
            <v>PM/PDM</v>
          </cell>
          <cell r="I899" t="str">
            <v/>
          </cell>
          <cell r="J899" t="str">
            <v>7175040</v>
          </cell>
          <cell r="K899" t="str">
            <v>202</v>
          </cell>
          <cell r="L899" t="str">
            <v>GLASPESC</v>
          </cell>
          <cell r="M899">
            <v>38166</v>
          </cell>
          <cell r="N899" t="str">
            <v>CAGLEW</v>
          </cell>
          <cell r="O899">
            <v>43730</v>
          </cell>
          <cell r="P899" t="str">
            <v/>
          </cell>
        </row>
        <row r="900">
          <cell r="A900" t="str">
            <v>MEM-PRO-013-PKG-PAK-2198</v>
          </cell>
          <cell r="B900" t="str">
            <v>3</v>
          </cell>
          <cell r="C900" t="str">
            <v>9293</v>
          </cell>
          <cell r="D900" t="str">
            <v>10083</v>
          </cell>
          <cell r="E900" t="str">
            <v>12M PSM I/E P3B W AZO REMBE</v>
          </cell>
          <cell r="F900" t="str">
            <v>MP3B- W PRODUCT SCREENER</v>
          </cell>
          <cell r="G900" t="str">
            <v>PM20</v>
          </cell>
          <cell r="H900" t="str">
            <v>AP</v>
          </cell>
          <cell r="I900" t="str">
            <v>10022928</v>
          </cell>
          <cell r="J900" t="str">
            <v>7142417</v>
          </cell>
          <cell r="K900" t="str">
            <v>247</v>
          </cell>
          <cell r="L900" t="str">
            <v>HUBENYCR</v>
          </cell>
          <cell r="M900">
            <v>38215</v>
          </cell>
          <cell r="N900" t="str">
            <v>CAGLEW</v>
          </cell>
          <cell r="O900">
            <v>43745</v>
          </cell>
          <cell r="P900" t="str">
            <v/>
          </cell>
        </row>
        <row r="901">
          <cell r="A901" t="str">
            <v>MEM-PRO-013-PKG-PAK-2257</v>
          </cell>
          <cell r="B901" t="str">
            <v>3</v>
          </cell>
          <cell r="C901" t="str">
            <v>9295</v>
          </cell>
          <cell r="D901" t="str">
            <v>10085</v>
          </cell>
          <cell r="E901" t="str">
            <v>12-MTH I/E P3B SEMI-BULK REMBE</v>
          </cell>
          <cell r="F901" t="str">
            <v>MP3B-BB PRODUCT SCREENER</v>
          </cell>
          <cell r="G901" t="str">
            <v>PM20</v>
          </cell>
          <cell r="H901" t="str">
            <v>AP</v>
          </cell>
          <cell r="I901" t="str">
            <v>10065359</v>
          </cell>
          <cell r="J901" t="str">
            <v>7137528</v>
          </cell>
          <cell r="K901" t="str">
            <v>247</v>
          </cell>
          <cell r="L901" t="str">
            <v>HUBENYCR</v>
          </cell>
          <cell r="M901">
            <v>38215</v>
          </cell>
          <cell r="N901" t="str">
            <v>CHAUDHS</v>
          </cell>
          <cell r="O901">
            <v>43368</v>
          </cell>
          <cell r="P901" t="str">
            <v/>
          </cell>
        </row>
        <row r="902">
          <cell r="A902" t="str">
            <v>MEM-PRO-023-STS-HCL-0954</v>
          </cell>
          <cell r="B902" t="str">
            <v>5</v>
          </cell>
          <cell r="C902" t="str">
            <v>9303</v>
          </cell>
          <cell r="D902" t="str">
            <v>10103</v>
          </cell>
          <cell r="E902" t="str">
            <v>12-MTH MECH HCL UNLOADING FLEXHOSES</v>
          </cell>
          <cell r="F902" t="str">
            <v>MSS-HCL UNLOADING PUMP</v>
          </cell>
          <cell r="G902" t="str">
            <v>PM25</v>
          </cell>
          <cell r="H902" t="str">
            <v>I/E</v>
          </cell>
          <cell r="I902" t="str">
            <v/>
          </cell>
          <cell r="J902" t="str">
            <v>7128127</v>
          </cell>
          <cell r="K902" t="str">
            <v>245</v>
          </cell>
          <cell r="L902" t="str">
            <v>GLASPESC</v>
          </cell>
          <cell r="M902">
            <v>38219</v>
          </cell>
          <cell r="N902" t="str">
            <v>CAGLEW</v>
          </cell>
          <cell r="O902">
            <v>43840</v>
          </cell>
          <cell r="P902" t="str">
            <v/>
          </cell>
        </row>
        <row r="903">
          <cell r="A903" t="str">
            <v>MEM-PRO-023-STS-HCL-0910</v>
          </cell>
          <cell r="B903" t="str">
            <v>5</v>
          </cell>
          <cell r="C903" t="str">
            <v>9302</v>
          </cell>
          <cell r="D903" t="str">
            <v>10102</v>
          </cell>
          <cell r="E903" t="str">
            <v>60M MECH HCL STORAGE TANK REL VNT VLV</v>
          </cell>
          <cell r="F903" t="str">
            <v>MSS-E. HCL STORAGE TANK</v>
          </cell>
          <cell r="G903" t="str">
            <v>PM25</v>
          </cell>
          <cell r="H903" t="str">
            <v>MECH</v>
          </cell>
          <cell r="I903" t="str">
            <v>10077529</v>
          </cell>
          <cell r="J903" t="str">
            <v>5804198</v>
          </cell>
          <cell r="K903" t="str">
            <v>258</v>
          </cell>
          <cell r="L903" t="str">
            <v>GLASPESC</v>
          </cell>
          <cell r="M903">
            <v>38219</v>
          </cell>
          <cell r="N903" t="str">
            <v>CAGLEW</v>
          </cell>
          <cell r="O903">
            <v>43745</v>
          </cell>
          <cell r="P903" t="str">
            <v/>
          </cell>
        </row>
        <row r="904">
          <cell r="A904" t="str">
            <v>MEM-PRO-023-STS-HCL-0910</v>
          </cell>
          <cell r="B904" t="str">
            <v>3</v>
          </cell>
          <cell r="C904" t="str">
            <v>9304</v>
          </cell>
          <cell r="D904" t="str">
            <v>10104</v>
          </cell>
          <cell r="E904" t="str">
            <v>18-MTH MECH HCL STORAGE TANK PM</v>
          </cell>
          <cell r="F904" t="str">
            <v>MSS-E. HCL STORAGE TANK</v>
          </cell>
          <cell r="G904" t="str">
            <v>PM20</v>
          </cell>
          <cell r="H904" t="str">
            <v>MECH</v>
          </cell>
          <cell r="I904" t="str">
            <v/>
          </cell>
          <cell r="J904" t="str">
            <v>7161899</v>
          </cell>
          <cell r="K904" t="str">
            <v>250</v>
          </cell>
          <cell r="L904" t="str">
            <v>GLASPESC</v>
          </cell>
          <cell r="M904">
            <v>38219</v>
          </cell>
          <cell r="N904" t="str">
            <v>CAGLEW</v>
          </cell>
          <cell r="O904">
            <v>43665</v>
          </cell>
          <cell r="P904" t="str">
            <v/>
          </cell>
        </row>
        <row r="905">
          <cell r="A905" t="str">
            <v>MEM-PRO-015-PKG-PAK-3720</v>
          </cell>
          <cell r="B905" t="str">
            <v>3</v>
          </cell>
          <cell r="C905" t="str">
            <v>9312</v>
          </cell>
          <cell r="D905" t="str">
            <v>10122</v>
          </cell>
          <cell r="E905" t="str">
            <v>12-MTH I/E MS2P W AZO QUENCH TUBE</v>
          </cell>
          <cell r="F905" t="str">
            <v>MS2P-BB ROTARY SCREENER</v>
          </cell>
          <cell r="G905" t="str">
            <v>PM20</v>
          </cell>
          <cell r="H905" t="str">
            <v>AP</v>
          </cell>
          <cell r="I905" t="str">
            <v>10025450</v>
          </cell>
          <cell r="J905" t="str">
            <v>7142419</v>
          </cell>
          <cell r="K905" t="str">
            <v>247</v>
          </cell>
          <cell r="L905" t="str">
            <v>HUBENYCR</v>
          </cell>
          <cell r="M905">
            <v>38222</v>
          </cell>
          <cell r="N905" t="str">
            <v>CHAUDHS</v>
          </cell>
          <cell r="O905">
            <v>43368</v>
          </cell>
          <cell r="P905" t="str">
            <v/>
          </cell>
        </row>
        <row r="906">
          <cell r="A906" t="str">
            <v>MEM-PRO-015-PKG-PAK-3727</v>
          </cell>
          <cell r="B906" t="str">
            <v>3</v>
          </cell>
          <cell r="C906" t="str">
            <v>9311</v>
          </cell>
          <cell r="D906" t="str">
            <v>10121</v>
          </cell>
          <cell r="E906" t="str">
            <v>12-MTH I/E MS2P E  AZ0 QUENCH TUBE</v>
          </cell>
          <cell r="F906" t="str">
            <v>MS2P-PACKER ROTARY SCREENER</v>
          </cell>
          <cell r="G906" t="str">
            <v>PM20</v>
          </cell>
          <cell r="H906" t="str">
            <v>AP</v>
          </cell>
          <cell r="I906" t="str">
            <v>10025480</v>
          </cell>
          <cell r="J906" t="str">
            <v>7142418</v>
          </cell>
          <cell r="K906" t="str">
            <v>247</v>
          </cell>
          <cell r="L906" t="str">
            <v>HUBENYCR</v>
          </cell>
          <cell r="M906">
            <v>38222</v>
          </cell>
          <cell r="N906" t="str">
            <v>CHAUDHS</v>
          </cell>
          <cell r="O906">
            <v>43368</v>
          </cell>
          <cell r="P906" t="str">
            <v/>
          </cell>
        </row>
        <row r="907">
          <cell r="A907" t="str">
            <v>MEM-PRO-025-UTL-1BL-4275</v>
          </cell>
          <cell r="B907" t="str">
            <v>3</v>
          </cell>
          <cell r="C907" t="str">
            <v>9389</v>
          </cell>
          <cell r="D907" t="str">
            <v>10209</v>
          </cell>
          <cell r="E907" t="str">
            <v>6-MTH MECH MSS #1 BOILER SIGHT GLASS RUN</v>
          </cell>
          <cell r="F907" t="str">
            <v>MSS-#1 BOILER</v>
          </cell>
          <cell r="G907" t="str">
            <v>PM20</v>
          </cell>
          <cell r="H907" t="str">
            <v>MECH</v>
          </cell>
          <cell r="I907" t="str">
            <v>10064807</v>
          </cell>
          <cell r="J907" t="str">
            <v>7165767</v>
          </cell>
          <cell r="K907" t="str">
            <v>250</v>
          </cell>
          <cell r="L907" t="str">
            <v>HUBENYCR</v>
          </cell>
          <cell r="M907">
            <v>38230</v>
          </cell>
          <cell r="N907" t="str">
            <v>JOHNSOT1</v>
          </cell>
          <cell r="O907">
            <v>43643</v>
          </cell>
          <cell r="P907" t="str">
            <v/>
          </cell>
        </row>
        <row r="908">
          <cell r="A908" t="str">
            <v>MEM-PRO-025-UTL-3BL-8685</v>
          </cell>
          <cell r="B908" t="str">
            <v>3</v>
          </cell>
          <cell r="C908" t="str">
            <v>9388</v>
          </cell>
          <cell r="D908" t="str">
            <v>10208</v>
          </cell>
          <cell r="E908" t="str">
            <v>6-MTH MECH MSS #3 BOILER SIGHT GLASS RUN</v>
          </cell>
          <cell r="F908" t="str">
            <v>#3 BOILER SYSTEM</v>
          </cell>
          <cell r="G908" t="str">
            <v>PM20</v>
          </cell>
          <cell r="H908" t="str">
            <v>MECH</v>
          </cell>
          <cell r="I908" t="str">
            <v>10077532</v>
          </cell>
          <cell r="J908" t="str">
            <v>7187310</v>
          </cell>
          <cell r="K908" t="str">
            <v>250</v>
          </cell>
          <cell r="L908" t="str">
            <v>HUBENYCR</v>
          </cell>
          <cell r="M908">
            <v>38230</v>
          </cell>
          <cell r="N908" t="str">
            <v>CAGLEW</v>
          </cell>
          <cell r="O908">
            <v>43745</v>
          </cell>
          <cell r="P908" t="str">
            <v/>
          </cell>
        </row>
        <row r="909">
          <cell r="A909" t="str">
            <v>MEM-PRO-025-UTL-4BL-8650</v>
          </cell>
          <cell r="B909" t="str">
            <v>3</v>
          </cell>
          <cell r="C909" t="str">
            <v>9387</v>
          </cell>
          <cell r="D909" t="str">
            <v>10207</v>
          </cell>
          <cell r="E909" t="str">
            <v>6-MTH MECH MSS #4 BOILER SIGHT GLASS RUN</v>
          </cell>
          <cell r="F909" t="str">
            <v>MSS-#4 BOILER SYSTEM</v>
          </cell>
          <cell r="G909" t="str">
            <v>PM20</v>
          </cell>
          <cell r="H909" t="str">
            <v>MECH</v>
          </cell>
          <cell r="I909" t="str">
            <v>10065353</v>
          </cell>
          <cell r="J909" t="str">
            <v>7176695</v>
          </cell>
          <cell r="K909" t="str">
            <v>250</v>
          </cell>
          <cell r="L909" t="str">
            <v>HUBENYCR</v>
          </cell>
          <cell r="M909">
            <v>38230</v>
          </cell>
          <cell r="N909" t="str">
            <v>CHAUDHS</v>
          </cell>
          <cell r="O909">
            <v>43368</v>
          </cell>
          <cell r="P909" t="str">
            <v/>
          </cell>
        </row>
        <row r="910">
          <cell r="A910" t="str">
            <v>MEM-PRO-014-FED-PIP</v>
          </cell>
          <cell r="B910" t="str">
            <v>3</v>
          </cell>
          <cell r="C910" t="str">
            <v>9411</v>
          </cell>
          <cell r="D910" t="str">
            <v>10241</v>
          </cell>
          <cell r="E910" t="str">
            <v>36M PSM I/E MSPFD STATIC GROUND RUN</v>
          </cell>
          <cell r="F910" t="str">
            <v>PIPING &amp; HOSES</v>
          </cell>
          <cell r="G910" t="str">
            <v>PM20</v>
          </cell>
          <cell r="H910" t="str">
            <v>I/E</v>
          </cell>
          <cell r="I910" t="str">
            <v/>
          </cell>
          <cell r="J910" t="str">
            <v>7169081</v>
          </cell>
          <cell r="K910" t="str">
            <v>250</v>
          </cell>
          <cell r="L910" t="str">
            <v>HUBENYCR</v>
          </cell>
          <cell r="M910">
            <v>38246</v>
          </cell>
          <cell r="N910" t="str">
            <v>CAGLEW</v>
          </cell>
          <cell r="O910">
            <v>43665</v>
          </cell>
          <cell r="P910" t="str">
            <v/>
          </cell>
        </row>
        <row r="911">
          <cell r="A911" t="str">
            <v>MEM-PRO-014-FED-FED-3803</v>
          </cell>
          <cell r="B911" t="str">
            <v>3</v>
          </cell>
          <cell r="C911" t="str">
            <v>9431</v>
          </cell>
          <cell r="D911" t="str">
            <v>10281</v>
          </cell>
          <cell r="E911" t="str">
            <v>6-MTH MECH MSP FD #1 VIB FLUID BED RUN</v>
          </cell>
          <cell r="F911" t="str">
            <v>MSP-VIBRATING FLUID BED DRYER #1</v>
          </cell>
          <cell r="G911" t="str">
            <v>PM20</v>
          </cell>
          <cell r="H911" t="str">
            <v>MECH</v>
          </cell>
          <cell r="I911" t="str">
            <v>10024538</v>
          </cell>
          <cell r="J911" t="str">
            <v>7171307</v>
          </cell>
          <cell r="K911" t="str">
            <v>250</v>
          </cell>
          <cell r="L911" t="str">
            <v>BRAKERTM</v>
          </cell>
          <cell r="M911">
            <v>38252</v>
          </cell>
          <cell r="N911" t="str">
            <v>CHAUDHS</v>
          </cell>
          <cell r="O911">
            <v>43368</v>
          </cell>
          <cell r="P911" t="str">
            <v/>
          </cell>
        </row>
        <row r="912">
          <cell r="A912" t="str">
            <v>MEM-PRO-014-FED-FED-3808</v>
          </cell>
          <cell r="B912" t="str">
            <v>3</v>
          </cell>
          <cell r="C912" t="str">
            <v>9432</v>
          </cell>
          <cell r="D912" t="str">
            <v>10282</v>
          </cell>
          <cell r="E912" t="str">
            <v>6-MTH MECH MSP FD #1 VIB FLUID BED</v>
          </cell>
          <cell r="F912" t="str">
            <v>MSP-VIBRATING FLUID BED DRYER #2</v>
          </cell>
          <cell r="G912" t="str">
            <v>PM20</v>
          </cell>
          <cell r="H912" t="str">
            <v>MECH</v>
          </cell>
          <cell r="I912" t="str">
            <v>10024537</v>
          </cell>
          <cell r="J912" t="str">
            <v>7165761</v>
          </cell>
          <cell r="K912" t="str">
            <v>250</v>
          </cell>
          <cell r="L912" t="str">
            <v>BRAKERTM</v>
          </cell>
          <cell r="M912">
            <v>38252</v>
          </cell>
          <cell r="N912" t="str">
            <v>CAGLEW</v>
          </cell>
          <cell r="O912">
            <v>43665</v>
          </cell>
          <cell r="P912" t="str">
            <v/>
          </cell>
        </row>
        <row r="913">
          <cell r="A913" t="str">
            <v>MEM-PRO-015-FED-FED-3820</v>
          </cell>
          <cell r="B913" t="str">
            <v>5</v>
          </cell>
          <cell r="C913" t="str">
            <v>9428</v>
          </cell>
          <cell r="D913" t="str">
            <v>10268</v>
          </cell>
          <cell r="E913" t="str">
            <v>12-MTH I/E MS2P FD SURGE BIN HI LEVEL SW</v>
          </cell>
          <cell r="F913" t="str">
            <v>MS2P-FEED SURGE BIN</v>
          </cell>
          <cell r="G913" t="str">
            <v>PM20</v>
          </cell>
          <cell r="H913" t="str">
            <v>I/E</v>
          </cell>
          <cell r="I913" t="str">
            <v>10066452</v>
          </cell>
          <cell r="J913" t="str">
            <v>7129307</v>
          </cell>
          <cell r="K913" t="str">
            <v>231</v>
          </cell>
          <cell r="L913" t="str">
            <v>HALEBA</v>
          </cell>
          <cell r="M913">
            <v>38259</v>
          </cell>
          <cell r="N913" t="str">
            <v>CAGLEW</v>
          </cell>
          <cell r="O913">
            <v>43663</v>
          </cell>
          <cell r="P913" t="str">
            <v/>
          </cell>
        </row>
        <row r="914">
          <cell r="A914" t="str">
            <v>MEM-PRO-015-FED-FED-3826</v>
          </cell>
          <cell r="B914" t="str">
            <v>5</v>
          </cell>
          <cell r="C914" t="str">
            <v>9427</v>
          </cell>
          <cell r="D914" t="str">
            <v>10267</v>
          </cell>
          <cell r="E914" t="str">
            <v>12-MTH I/E MS2P FD RCYL RCRV HI LEVEL SW</v>
          </cell>
          <cell r="F914" t="str">
            <v>MS2P-FEED RECYCLE FILTER RECEIVER</v>
          </cell>
          <cell r="G914" t="str">
            <v>PM20</v>
          </cell>
          <cell r="H914" t="str">
            <v>MECH</v>
          </cell>
          <cell r="I914" t="str">
            <v>10066453</v>
          </cell>
          <cell r="J914" t="str">
            <v>7129306</v>
          </cell>
          <cell r="K914" t="str">
            <v>231</v>
          </cell>
          <cell r="L914" t="str">
            <v>HALEBA</v>
          </cell>
          <cell r="M914">
            <v>38259</v>
          </cell>
          <cell r="N914" t="str">
            <v>CAGLEW</v>
          </cell>
          <cell r="O914">
            <v>43663</v>
          </cell>
          <cell r="P914" t="str">
            <v/>
          </cell>
        </row>
        <row r="915">
          <cell r="A915" t="str">
            <v>MEM-PRO-015-FED-FED-3803</v>
          </cell>
          <cell r="B915" t="str">
            <v>5</v>
          </cell>
          <cell r="C915" t="str">
            <v>9435</v>
          </cell>
          <cell r="D915" t="str">
            <v>10285</v>
          </cell>
          <cell r="E915" t="str">
            <v>6-MTH I/E ROTOLOUVRE SW</v>
          </cell>
          <cell r="F915" t="str">
            <v>MS2P-FEED DRYER</v>
          </cell>
          <cell r="G915" t="str">
            <v>PM20</v>
          </cell>
          <cell r="H915" t="str">
            <v>I/E</v>
          </cell>
          <cell r="I915" t="str">
            <v>10065374</v>
          </cell>
          <cell r="J915" t="str">
            <v>7185218</v>
          </cell>
          <cell r="K915" t="str">
            <v>231</v>
          </cell>
          <cell r="L915" t="str">
            <v>GLASPESC</v>
          </cell>
          <cell r="M915">
            <v>38260</v>
          </cell>
          <cell r="N915" t="str">
            <v>PIGNOCJ</v>
          </cell>
          <cell r="O915">
            <v>43859</v>
          </cell>
          <cell r="P915" t="str">
            <v/>
          </cell>
        </row>
        <row r="916">
          <cell r="A916" t="str">
            <v>MEM-PRO-015-GRD-M2G-3048</v>
          </cell>
          <cell r="B916" t="str">
            <v>5</v>
          </cell>
          <cell r="C916" t="str">
            <v>9430</v>
          </cell>
          <cell r="D916" t="str">
            <v>10270</v>
          </cell>
          <cell r="E916" t="str">
            <v>12-MTH MECH MS2P ASP FAN BEARING PM - DN</v>
          </cell>
          <cell r="F916" t="str">
            <v>MS2P-S GRIND MILL RECEIVER ASP FAN</v>
          </cell>
          <cell r="G916" t="str">
            <v>PM20</v>
          </cell>
          <cell r="H916" t="str">
            <v>MECH</v>
          </cell>
          <cell r="I916" t="str">
            <v>10024780</v>
          </cell>
          <cell r="J916" t="str">
            <v>7129308</v>
          </cell>
          <cell r="K916" t="str">
            <v>241</v>
          </cell>
          <cell r="L916" t="str">
            <v>HALEBA</v>
          </cell>
          <cell r="M916">
            <v>38261</v>
          </cell>
          <cell r="N916" t="str">
            <v>CAGLEW</v>
          </cell>
          <cell r="O916">
            <v>43679</v>
          </cell>
          <cell r="P916" t="str">
            <v/>
          </cell>
        </row>
        <row r="917">
          <cell r="A917" t="str">
            <v>MEM-PRO-015-GRD-M2G-3043</v>
          </cell>
          <cell r="B917" t="str">
            <v>5</v>
          </cell>
          <cell r="C917" t="str">
            <v>9429</v>
          </cell>
          <cell r="D917" t="str">
            <v>10269</v>
          </cell>
          <cell r="E917" t="str">
            <v>12-MTH MECH MS2P ASP FAN BEARING PM - DN</v>
          </cell>
          <cell r="F917" t="str">
            <v>MS2P-N GRIND MILL RECEIVER ASP FAN</v>
          </cell>
          <cell r="G917" t="str">
            <v>PM25</v>
          </cell>
          <cell r="H917" t="str">
            <v>MECH</v>
          </cell>
          <cell r="I917" t="str">
            <v>10024781</v>
          </cell>
          <cell r="J917" t="str">
            <v>7189003</v>
          </cell>
          <cell r="K917" t="str">
            <v>241</v>
          </cell>
          <cell r="L917" t="str">
            <v>HALEBA</v>
          </cell>
          <cell r="M917">
            <v>38261</v>
          </cell>
          <cell r="N917" t="str">
            <v>CHAUDHS</v>
          </cell>
          <cell r="O917">
            <v>43368</v>
          </cell>
          <cell r="P917" t="str">
            <v/>
          </cell>
        </row>
        <row r="918">
          <cell r="A918" t="str">
            <v>MEM-PRO-014-GRD-MFG</v>
          </cell>
          <cell r="B918" t="str">
            <v>3</v>
          </cell>
          <cell r="C918" t="str">
            <v>9462</v>
          </cell>
          <cell r="D918" t="str">
            <v>10302</v>
          </cell>
          <cell r="E918" t="str">
            <v>36M PSM I/E MSP FG STATIC GROUND RUN</v>
          </cell>
          <cell r="F918" t="str">
            <v>MSP FLAKE GRINDING SYSTEMS</v>
          </cell>
          <cell r="G918" t="str">
            <v>PM20</v>
          </cell>
          <cell r="H918" t="str">
            <v>I/E</v>
          </cell>
          <cell r="I918" t="str">
            <v/>
          </cell>
          <cell r="J918" t="str">
            <v>7167141</v>
          </cell>
          <cell r="K918" t="str">
            <v>236</v>
          </cell>
          <cell r="L918" t="str">
            <v>HUBENYCR</v>
          </cell>
          <cell r="M918">
            <v>38265</v>
          </cell>
          <cell r="N918" t="str">
            <v>CAGLEW</v>
          </cell>
          <cell r="O918">
            <v>43665</v>
          </cell>
          <cell r="P918" t="str">
            <v/>
          </cell>
        </row>
        <row r="919">
          <cell r="A919" t="str">
            <v>MEM-PRO-014-UTL-CSY-3404</v>
          </cell>
          <cell r="B919" t="str">
            <v>5</v>
          </cell>
          <cell r="C919" t="str">
            <v>9463</v>
          </cell>
          <cell r="D919" t="str">
            <v>10303</v>
          </cell>
          <cell r="E919" t="str">
            <v>60M PSM MECH IDN CAUSTIC SUPPLY PSV</v>
          </cell>
          <cell r="F919" t="str">
            <v>MSP-IDN CAUSTIC SUPPLY PUMP</v>
          </cell>
          <cell r="G919" t="str">
            <v>PM25</v>
          </cell>
          <cell r="H919" t="str">
            <v>MECH</v>
          </cell>
          <cell r="I919" t="str">
            <v>10022931</v>
          </cell>
          <cell r="J919" t="str">
            <v>7111065</v>
          </cell>
          <cell r="K919" t="str">
            <v>258</v>
          </cell>
          <cell r="L919" t="str">
            <v>HUBENYCR</v>
          </cell>
          <cell r="M919">
            <v>38274</v>
          </cell>
          <cell r="N919" t="str">
            <v>CAGLEW</v>
          </cell>
          <cell r="O919">
            <v>43501</v>
          </cell>
          <cell r="P919" t="str">
            <v/>
          </cell>
        </row>
        <row r="920">
          <cell r="A920" t="str">
            <v>MEM-PRO-014-UTL-CSY-3542</v>
          </cell>
          <cell r="B920" t="str">
            <v>3</v>
          </cell>
          <cell r="C920" t="str">
            <v>9464</v>
          </cell>
          <cell r="D920" t="str">
            <v>10304</v>
          </cell>
          <cell r="E920" t="str">
            <v>60M PSM MECH MSP ALKALI WK TK PUMP PSV</v>
          </cell>
          <cell r="F920" t="str">
            <v>MSP-ALKALI WORK TANK PUMP</v>
          </cell>
          <cell r="G920" t="str">
            <v>PM25</v>
          </cell>
          <cell r="H920" t="str">
            <v>MECH</v>
          </cell>
          <cell r="I920" t="str">
            <v>10022939</v>
          </cell>
          <cell r="J920" t="str">
            <v>7109262</v>
          </cell>
          <cell r="K920" t="str">
            <v>258</v>
          </cell>
          <cell r="L920" t="str">
            <v>HUBENYCR</v>
          </cell>
          <cell r="M920">
            <v>38274</v>
          </cell>
          <cell r="N920" t="str">
            <v>CAGLEW</v>
          </cell>
          <cell r="O920">
            <v>43511</v>
          </cell>
          <cell r="P920" t="str">
            <v/>
          </cell>
        </row>
        <row r="921">
          <cell r="A921" t="str">
            <v>MEM-PRO-023-DIS-PHO</v>
          </cell>
          <cell r="B921" t="str">
            <v>3</v>
          </cell>
          <cell r="C921" t="str">
            <v>9504</v>
          </cell>
          <cell r="D921" t="str">
            <v>10334</v>
          </cell>
          <cell r="E921" t="str">
            <v>36M PSM I/E P3B BLN &amp; PACK STATIC GRD R</v>
          </cell>
          <cell r="F921" t="str">
            <v>PHOSPHORIC ACID</v>
          </cell>
          <cell r="G921" t="str">
            <v>PM20</v>
          </cell>
          <cell r="H921" t="str">
            <v>MECH</v>
          </cell>
          <cell r="I921" t="str">
            <v/>
          </cell>
          <cell r="J921" t="str">
            <v>7145877</v>
          </cell>
          <cell r="K921" t="str">
            <v>236</v>
          </cell>
          <cell r="L921" t="str">
            <v>HUBENYCR</v>
          </cell>
          <cell r="M921">
            <v>38294</v>
          </cell>
          <cell r="N921" t="str">
            <v>CHAUDHS</v>
          </cell>
          <cell r="O921">
            <v>43368</v>
          </cell>
          <cell r="P921" t="str">
            <v/>
          </cell>
        </row>
        <row r="922">
          <cell r="A922" t="str">
            <v>MEM-PRO-011-MEB-FCS-5832</v>
          </cell>
          <cell r="B922" t="str">
            <v>3</v>
          </cell>
          <cell r="C922" t="str">
            <v>9682</v>
          </cell>
          <cell r="D922" t="str">
            <v>10552</v>
          </cell>
          <cell r="E922" t="str">
            <v>60M PSM MECH MDU FLASH COOL DIS PUMP PSV</v>
          </cell>
          <cell r="F922" t="str">
            <v>MP1 FLASH COOLER DISCH PUMP</v>
          </cell>
          <cell r="G922" t="str">
            <v>PM25</v>
          </cell>
          <cell r="H922" t="str">
            <v>MECH</v>
          </cell>
          <cell r="I922" t="str">
            <v/>
          </cell>
          <cell r="J922" t="str">
            <v>7168574</v>
          </cell>
          <cell r="K922" t="str">
            <v>258</v>
          </cell>
          <cell r="L922" t="str">
            <v>HUBENYCR</v>
          </cell>
          <cell r="M922">
            <v>38434</v>
          </cell>
          <cell r="N922" t="str">
            <v>CAGLEW</v>
          </cell>
          <cell r="O922">
            <v>43871</v>
          </cell>
          <cell r="P922" t="str">
            <v/>
          </cell>
        </row>
        <row r="923">
          <cell r="A923" t="str">
            <v>MEM-PRO-027-UTL-300-MCC</v>
          </cell>
          <cell r="B923" t="str">
            <v>3</v>
          </cell>
          <cell r="C923" t="str">
            <v>9699</v>
          </cell>
          <cell r="D923" t="str">
            <v>10589</v>
          </cell>
          <cell r="E923" t="str">
            <v>MONTHLY MCC CLEANING - 300T MCC</v>
          </cell>
          <cell r="F923" t="str">
            <v>MOTOR CONTROL CENTER</v>
          </cell>
          <cell r="G923" t="str">
            <v>PM20</v>
          </cell>
          <cell r="H923" t="str">
            <v>I/E</v>
          </cell>
          <cell r="I923" t="str">
            <v/>
          </cell>
          <cell r="J923" t="str">
            <v>7186812</v>
          </cell>
          <cell r="K923" t="str">
            <v>303</v>
          </cell>
          <cell r="L923" t="str">
            <v>BRAKERTM</v>
          </cell>
          <cell r="M923">
            <v>38443</v>
          </cell>
          <cell r="N923" t="str">
            <v>PIGNOCJ</v>
          </cell>
          <cell r="O923">
            <v>43686</v>
          </cell>
          <cell r="P923" t="str">
            <v/>
          </cell>
        </row>
        <row r="924">
          <cell r="A924" t="str">
            <v>MEM-PRO-027-UTL-800-800</v>
          </cell>
          <cell r="B924" t="str">
            <v>3</v>
          </cell>
          <cell r="C924" t="str">
            <v>9689</v>
          </cell>
          <cell r="D924" t="str">
            <v>10559</v>
          </cell>
          <cell r="E924" t="str">
            <v>MONTHLY MCC CLEANING - 800T MCC</v>
          </cell>
          <cell r="F924" t="str">
            <v>800T MCC ROOM</v>
          </cell>
          <cell r="G924" t="str">
            <v>PM20</v>
          </cell>
          <cell r="H924" t="str">
            <v>I/E</v>
          </cell>
          <cell r="I924" t="str">
            <v/>
          </cell>
          <cell r="J924" t="str">
            <v>7186806</v>
          </cell>
          <cell r="K924" t="str">
            <v>303</v>
          </cell>
          <cell r="L924" t="str">
            <v>BRAKERTM</v>
          </cell>
          <cell r="M924">
            <v>38443</v>
          </cell>
          <cell r="N924" t="str">
            <v>PIGNOCJ</v>
          </cell>
          <cell r="O924">
            <v>43686</v>
          </cell>
          <cell r="P924" t="str">
            <v/>
          </cell>
        </row>
        <row r="925">
          <cell r="A925" t="str">
            <v>MEM-PRO-027-UTL-BLR-MCC</v>
          </cell>
          <cell r="B925" t="str">
            <v>3</v>
          </cell>
          <cell r="C925" t="str">
            <v>9698</v>
          </cell>
          <cell r="D925" t="str">
            <v>10588</v>
          </cell>
          <cell r="E925" t="str">
            <v>MONTHLY MCC CLEANING - BOILER RM MCC</v>
          </cell>
          <cell r="F925" t="str">
            <v>MOTOR CONTROL CENTER</v>
          </cell>
          <cell r="G925" t="str">
            <v>PM20</v>
          </cell>
          <cell r="H925" t="str">
            <v>I/E</v>
          </cell>
          <cell r="I925" t="str">
            <v/>
          </cell>
          <cell r="J925" t="str">
            <v>7186811</v>
          </cell>
          <cell r="K925" t="str">
            <v>303</v>
          </cell>
          <cell r="L925" t="str">
            <v>BRAKERTM</v>
          </cell>
          <cell r="M925">
            <v>38443</v>
          </cell>
          <cell r="N925" t="str">
            <v>PIGNOCJ</v>
          </cell>
          <cell r="O925">
            <v>43686</v>
          </cell>
          <cell r="P925" t="str">
            <v/>
          </cell>
        </row>
        <row r="926">
          <cell r="A926" t="str">
            <v>MEM-PRO-027-UTL-CTR-MCC</v>
          </cell>
          <cell r="B926" t="str">
            <v>3</v>
          </cell>
          <cell r="C926" t="str">
            <v>9687</v>
          </cell>
          <cell r="D926" t="str">
            <v>10557</v>
          </cell>
          <cell r="E926" t="str">
            <v>MONTHLY MCC CLEANING - COOLING TOWER MCC</v>
          </cell>
          <cell r="F926" t="str">
            <v>MOTOR CONTROL CENTER</v>
          </cell>
          <cell r="G926" t="str">
            <v>PM20</v>
          </cell>
          <cell r="H926" t="str">
            <v>I/E</v>
          </cell>
          <cell r="I926" t="str">
            <v/>
          </cell>
          <cell r="J926" t="str">
            <v>7186804</v>
          </cell>
          <cell r="K926" t="str">
            <v>303</v>
          </cell>
          <cell r="L926" t="str">
            <v>BRAKERTM</v>
          </cell>
          <cell r="M926">
            <v>38443</v>
          </cell>
          <cell r="N926" t="str">
            <v>PIGNOCJ</v>
          </cell>
          <cell r="O926">
            <v>43686</v>
          </cell>
          <cell r="P926" t="str">
            <v/>
          </cell>
        </row>
        <row r="927">
          <cell r="A927" t="str">
            <v>MEM-PRO-027-UTL-M2P-100_200</v>
          </cell>
          <cell r="B927" t="str">
            <v>3</v>
          </cell>
          <cell r="C927" t="str">
            <v>9701</v>
          </cell>
          <cell r="D927" t="str">
            <v>10591</v>
          </cell>
          <cell r="E927" t="str">
            <v>MONTHLY MCC CLEANING - 2P 100/200 MCC</v>
          </cell>
          <cell r="F927" t="str">
            <v>MSP 100/200 MCC</v>
          </cell>
          <cell r="G927" t="str">
            <v>PM20</v>
          </cell>
          <cell r="H927" t="str">
            <v>I/E</v>
          </cell>
          <cell r="I927" t="str">
            <v/>
          </cell>
          <cell r="J927" t="str">
            <v>7186814</v>
          </cell>
          <cell r="K927" t="str">
            <v>303</v>
          </cell>
          <cell r="L927" t="str">
            <v>BRAKERTM</v>
          </cell>
          <cell r="M927">
            <v>38443</v>
          </cell>
          <cell r="N927" t="str">
            <v>PIGNOCJ</v>
          </cell>
          <cell r="O927">
            <v>43686</v>
          </cell>
          <cell r="P927" t="str">
            <v/>
          </cell>
        </row>
        <row r="928">
          <cell r="A928" t="str">
            <v>MEM-PRO-027-UTL-M2P-WHSE</v>
          </cell>
          <cell r="B928" t="str">
            <v>3</v>
          </cell>
          <cell r="C928" t="str">
            <v>9697</v>
          </cell>
          <cell r="D928" t="str">
            <v>10587</v>
          </cell>
          <cell r="E928" t="str">
            <v>MONTHLY MCC CLEANING - 2P WH MCC</v>
          </cell>
          <cell r="F928" t="str">
            <v>MS2P WAREHOUSE MCC</v>
          </cell>
          <cell r="G928" t="str">
            <v>PM20</v>
          </cell>
          <cell r="H928" t="str">
            <v>I/E</v>
          </cell>
          <cell r="I928" t="str">
            <v/>
          </cell>
          <cell r="J928" t="str">
            <v>7186810</v>
          </cell>
          <cell r="K928" t="str">
            <v>303</v>
          </cell>
          <cell r="L928" t="str">
            <v>BRAKERTM</v>
          </cell>
          <cell r="M928">
            <v>38443</v>
          </cell>
          <cell r="N928" t="str">
            <v>PIGNOCJ</v>
          </cell>
          <cell r="O928">
            <v>43859</v>
          </cell>
          <cell r="P928" t="str">
            <v/>
          </cell>
        </row>
        <row r="929">
          <cell r="A929" t="str">
            <v>MEM-PRO-027-UTL-MDU-MCC</v>
          </cell>
          <cell r="B929" t="str">
            <v>3</v>
          </cell>
          <cell r="C929" t="str">
            <v>9700</v>
          </cell>
          <cell r="D929" t="str">
            <v>10590</v>
          </cell>
          <cell r="E929" t="str">
            <v>MONTHLY MCC CLEANING - MDU MCC</v>
          </cell>
          <cell r="F929" t="str">
            <v>MDU MCC ROOM</v>
          </cell>
          <cell r="G929" t="str">
            <v>PM20</v>
          </cell>
          <cell r="H929" t="str">
            <v>I/E</v>
          </cell>
          <cell r="I929" t="str">
            <v/>
          </cell>
          <cell r="J929" t="str">
            <v>7186813</v>
          </cell>
          <cell r="K929" t="str">
            <v>303</v>
          </cell>
          <cell r="L929" t="str">
            <v>BRAKERTM</v>
          </cell>
          <cell r="M929">
            <v>38443</v>
          </cell>
          <cell r="N929" t="str">
            <v>PIGNOCJ</v>
          </cell>
          <cell r="O929">
            <v>43686</v>
          </cell>
          <cell r="P929" t="str">
            <v/>
          </cell>
        </row>
        <row r="930">
          <cell r="A930" t="str">
            <v>MEM-PRO-027-UTL-MPW-MCC</v>
          </cell>
          <cell r="B930" t="str">
            <v>3</v>
          </cell>
          <cell r="C930" t="str">
            <v>9694</v>
          </cell>
          <cell r="D930" t="str">
            <v>10584</v>
          </cell>
          <cell r="E930" t="str">
            <v>MONTHLY MCC CLEANING - MP WAREHOUSE MCC</v>
          </cell>
          <cell r="F930" t="str">
            <v>MOTOR CONTROL CENTER</v>
          </cell>
          <cell r="G930" t="str">
            <v>PM20</v>
          </cell>
          <cell r="H930" t="str">
            <v>I/E</v>
          </cell>
          <cell r="I930" t="str">
            <v/>
          </cell>
          <cell r="J930" t="str">
            <v>7186808</v>
          </cell>
          <cell r="K930" t="str">
            <v>303</v>
          </cell>
          <cell r="L930" t="str">
            <v>BRAKERTM</v>
          </cell>
          <cell r="M930">
            <v>38443</v>
          </cell>
          <cell r="N930" t="str">
            <v>PIGNOCJ</v>
          </cell>
          <cell r="O930">
            <v>43686</v>
          </cell>
          <cell r="P930" t="str">
            <v/>
          </cell>
        </row>
        <row r="931">
          <cell r="A931" t="str">
            <v>MEM-PRO-027-UTL-MSP-200</v>
          </cell>
          <cell r="B931" t="str">
            <v>3</v>
          </cell>
          <cell r="C931" t="str">
            <v>9695</v>
          </cell>
          <cell r="D931" t="str">
            <v>10585</v>
          </cell>
          <cell r="E931" t="str">
            <v>MONTHLY MCC CLEANING - MSP MCC200</v>
          </cell>
          <cell r="F931" t="str">
            <v>MSP 200 MCC</v>
          </cell>
          <cell r="G931" t="str">
            <v>PM20</v>
          </cell>
          <cell r="H931" t="str">
            <v>I/E</v>
          </cell>
          <cell r="I931" t="str">
            <v/>
          </cell>
          <cell r="J931" t="str">
            <v>7186809</v>
          </cell>
          <cell r="K931" t="str">
            <v>303</v>
          </cell>
          <cell r="L931" t="str">
            <v>BRAKERTM</v>
          </cell>
          <cell r="M931">
            <v>38443</v>
          </cell>
          <cell r="N931" t="str">
            <v>PIGNOCJ</v>
          </cell>
          <cell r="O931">
            <v>43686</v>
          </cell>
          <cell r="P931" t="str">
            <v/>
          </cell>
        </row>
        <row r="932">
          <cell r="A932" t="str">
            <v>MEM-PRO-027-UTL-MSP-300</v>
          </cell>
          <cell r="B932" t="str">
            <v>3</v>
          </cell>
          <cell r="C932" t="str">
            <v>9696</v>
          </cell>
          <cell r="D932" t="str">
            <v>10586</v>
          </cell>
          <cell r="E932" t="str">
            <v>MONTHLY MCC CLEANING - MSP MCC300</v>
          </cell>
          <cell r="F932" t="str">
            <v>MSP 300 MCC</v>
          </cell>
          <cell r="G932" t="str">
            <v>PM20</v>
          </cell>
          <cell r="H932" t="str">
            <v>I/E</v>
          </cell>
          <cell r="I932" t="str">
            <v/>
          </cell>
          <cell r="J932" t="str">
            <v>7186850</v>
          </cell>
          <cell r="K932" t="str">
            <v>303</v>
          </cell>
          <cell r="L932" t="str">
            <v>BRAKERTM</v>
          </cell>
          <cell r="M932">
            <v>38443</v>
          </cell>
          <cell r="N932" t="str">
            <v>PIGNOCJ</v>
          </cell>
          <cell r="O932">
            <v>43686</v>
          </cell>
          <cell r="P932" t="str">
            <v/>
          </cell>
        </row>
        <row r="933">
          <cell r="A933" t="str">
            <v>MEM-PRO-027-UTL-P1C-P1CD</v>
          </cell>
          <cell r="B933" t="str">
            <v>3</v>
          </cell>
          <cell r="C933" t="str">
            <v>9692</v>
          </cell>
          <cell r="D933" t="str">
            <v>10582</v>
          </cell>
          <cell r="E933" t="str">
            <v>MONTHLY MCC CLEANING - P1 CURD MCC</v>
          </cell>
          <cell r="F933" t="str">
            <v>P1 CURD MCC</v>
          </cell>
          <cell r="G933" t="str">
            <v>PM20</v>
          </cell>
          <cell r="H933" t="str">
            <v>I/E</v>
          </cell>
          <cell r="I933" t="str">
            <v/>
          </cell>
          <cell r="J933" t="str">
            <v>7186807</v>
          </cell>
          <cell r="K933" t="str">
            <v>303</v>
          </cell>
          <cell r="L933" t="str">
            <v>BRAKERTM</v>
          </cell>
          <cell r="M933">
            <v>38443</v>
          </cell>
          <cell r="N933" t="str">
            <v>PIGNOCJ</v>
          </cell>
          <cell r="O933">
            <v>43886</v>
          </cell>
          <cell r="P933" t="str">
            <v>X</v>
          </cell>
        </row>
        <row r="934">
          <cell r="A934" t="str">
            <v>MEM-PRO-027-UTL-P1D-P1ST</v>
          </cell>
          <cell r="B934" t="str">
            <v>3</v>
          </cell>
          <cell r="C934" t="str">
            <v>9688</v>
          </cell>
          <cell r="D934" t="str">
            <v>10558</v>
          </cell>
          <cell r="E934" t="str">
            <v>MONTHLY MCC CLEANING - P1ST MCC</v>
          </cell>
          <cell r="F934" t="str">
            <v>P1 SPRAY TOWER MCC</v>
          </cell>
          <cell r="G934" t="str">
            <v>PM20</v>
          </cell>
          <cell r="H934" t="str">
            <v>I/E</v>
          </cell>
          <cell r="I934" t="str">
            <v/>
          </cell>
          <cell r="J934" t="str">
            <v>7186805</v>
          </cell>
          <cell r="K934" t="str">
            <v>303</v>
          </cell>
          <cell r="L934" t="str">
            <v>BRAKERTM</v>
          </cell>
          <cell r="M934">
            <v>38443</v>
          </cell>
          <cell r="N934" t="str">
            <v>PIGNOCJ</v>
          </cell>
          <cell r="O934">
            <v>43886</v>
          </cell>
          <cell r="P934" t="str">
            <v/>
          </cell>
        </row>
        <row r="935">
          <cell r="A935" t="str">
            <v>MEM-PRO-027-UTL-P3A-MCC</v>
          </cell>
          <cell r="B935" t="str">
            <v>3</v>
          </cell>
          <cell r="C935" t="str">
            <v>9693</v>
          </cell>
          <cell r="D935" t="str">
            <v>10583</v>
          </cell>
          <cell r="E935" t="str">
            <v>MONTHLY MCC CLEANING - P3A ST MCC</v>
          </cell>
          <cell r="F935" t="str">
            <v>MOTOR CONTROL CENTER</v>
          </cell>
          <cell r="G935" t="str">
            <v>PM20</v>
          </cell>
          <cell r="H935" t="str">
            <v>I/E</v>
          </cell>
          <cell r="I935" t="str">
            <v/>
          </cell>
          <cell r="J935" t="str">
            <v>7186815</v>
          </cell>
          <cell r="K935" t="str">
            <v>303</v>
          </cell>
          <cell r="L935" t="str">
            <v>BRAKERTM</v>
          </cell>
          <cell r="M935">
            <v>38443</v>
          </cell>
          <cell r="N935" t="str">
            <v>PIGNOCJ</v>
          </cell>
          <cell r="O935">
            <v>43686</v>
          </cell>
          <cell r="P935" t="str">
            <v/>
          </cell>
        </row>
        <row r="936">
          <cell r="A936" t="str">
            <v>MEM-PRO-027-UTL-P3C-MCC</v>
          </cell>
          <cell r="B936" t="str">
            <v>3</v>
          </cell>
          <cell r="C936" t="str">
            <v>9691</v>
          </cell>
          <cell r="D936" t="str">
            <v>10581</v>
          </cell>
          <cell r="E936" t="str">
            <v>MONTHLY MCC CLEANING - P3 CURD MCC</v>
          </cell>
          <cell r="F936" t="str">
            <v>MOTOR CONTROL CENTER</v>
          </cell>
          <cell r="G936" t="str">
            <v>PM20</v>
          </cell>
          <cell r="H936" t="str">
            <v>I/E</v>
          </cell>
          <cell r="I936" t="str">
            <v/>
          </cell>
          <cell r="J936" t="str">
            <v>7186849</v>
          </cell>
          <cell r="K936" t="str">
            <v>303</v>
          </cell>
          <cell r="L936" t="str">
            <v>BRAKERTM</v>
          </cell>
          <cell r="M936">
            <v>38443</v>
          </cell>
          <cell r="N936" t="str">
            <v>PIGNOCJ</v>
          </cell>
          <cell r="O936">
            <v>43686</v>
          </cell>
          <cell r="P936" t="str">
            <v/>
          </cell>
        </row>
        <row r="937">
          <cell r="A937" t="str">
            <v>MEM-PRO-027-UTL-SUB-1015</v>
          </cell>
          <cell r="B937" t="str">
            <v>3</v>
          </cell>
          <cell r="C937" t="str">
            <v>9712</v>
          </cell>
          <cell r="D937" t="str">
            <v>10602</v>
          </cell>
          <cell r="E937" t="str">
            <v>3-MTH CLEANING SUB  10+15 (800T)(AT)</v>
          </cell>
          <cell r="F937" t="str">
            <v>SUBS 10&amp;15</v>
          </cell>
          <cell r="G937" t="str">
            <v>PM20</v>
          </cell>
          <cell r="H937" t="str">
            <v>I/E</v>
          </cell>
          <cell r="I937" t="str">
            <v/>
          </cell>
          <cell r="J937" t="str">
            <v>7177528</v>
          </cell>
          <cell r="K937" t="str">
            <v>303</v>
          </cell>
          <cell r="L937" t="str">
            <v>BRAKERTM</v>
          </cell>
          <cell r="M937">
            <v>38468</v>
          </cell>
          <cell r="N937" t="str">
            <v>CHAUDHS</v>
          </cell>
          <cell r="O937">
            <v>43368</v>
          </cell>
          <cell r="P937" t="str">
            <v/>
          </cell>
        </row>
        <row r="938">
          <cell r="A938" t="str">
            <v>MEM-PRO-027-UTL-SUB-1112</v>
          </cell>
          <cell r="B938" t="str">
            <v>3</v>
          </cell>
          <cell r="C938" t="str">
            <v>9713</v>
          </cell>
          <cell r="D938" t="str">
            <v>10603</v>
          </cell>
          <cell r="E938" t="str">
            <v>3-MTH SUB STATION CLEANING  11 + 12 (W S</v>
          </cell>
          <cell r="F938" t="str">
            <v>SUBS 11&amp;12</v>
          </cell>
          <cell r="G938" t="str">
            <v>PM20</v>
          </cell>
          <cell r="H938" t="str">
            <v>I/E</v>
          </cell>
          <cell r="I938" t="str">
            <v/>
          </cell>
          <cell r="J938" t="str">
            <v>7177529</v>
          </cell>
          <cell r="K938" t="str">
            <v>303</v>
          </cell>
          <cell r="L938" t="str">
            <v>BRAKERTM</v>
          </cell>
          <cell r="M938">
            <v>38468</v>
          </cell>
          <cell r="N938" t="str">
            <v>CHAUDHS</v>
          </cell>
          <cell r="O938">
            <v>43368</v>
          </cell>
          <cell r="P938" t="str">
            <v/>
          </cell>
        </row>
        <row r="939">
          <cell r="A939" t="str">
            <v>MEM-PRO-027-UTL-SUB-1234</v>
          </cell>
          <cell r="B939" t="str">
            <v>3</v>
          </cell>
          <cell r="C939" t="str">
            <v>9708</v>
          </cell>
          <cell r="D939" t="str">
            <v>10598</v>
          </cell>
          <cell r="E939" t="str">
            <v>1-MTH CLEANING SUBS 1,2,3,4(MAIN ROOF)</v>
          </cell>
          <cell r="F939" t="str">
            <v>SUBS 1-4 (MAIN PLANT ROOF)</v>
          </cell>
          <cell r="G939" t="str">
            <v>PM20</v>
          </cell>
          <cell r="H939" t="str">
            <v>I/E</v>
          </cell>
          <cell r="I939" t="str">
            <v/>
          </cell>
          <cell r="J939" t="str">
            <v>7186816</v>
          </cell>
          <cell r="K939" t="str">
            <v>303</v>
          </cell>
          <cell r="L939" t="str">
            <v>BRAKERTM</v>
          </cell>
          <cell r="M939">
            <v>38468</v>
          </cell>
          <cell r="N939" t="str">
            <v>PIGNOCJ</v>
          </cell>
          <cell r="O939">
            <v>43686</v>
          </cell>
          <cell r="P939" t="str">
            <v/>
          </cell>
        </row>
        <row r="940">
          <cell r="A940" t="str">
            <v>MEM-PRO-027-UTL-SUB-1314</v>
          </cell>
          <cell r="B940" t="str">
            <v>3</v>
          </cell>
          <cell r="C940" t="str">
            <v>9714</v>
          </cell>
          <cell r="D940" t="str">
            <v>10604</v>
          </cell>
          <cell r="E940" t="str">
            <v>3-MTH SUB STATION CLEANING  13+14(S.SIDE</v>
          </cell>
          <cell r="F940" t="str">
            <v>SUBS 13&amp;14</v>
          </cell>
          <cell r="G940" t="str">
            <v>PM20</v>
          </cell>
          <cell r="H940" t="str">
            <v>I/E</v>
          </cell>
          <cell r="I940" t="str">
            <v/>
          </cell>
          <cell r="J940" t="str">
            <v>7187877</v>
          </cell>
          <cell r="K940" t="str">
            <v>303</v>
          </cell>
          <cell r="L940" t="str">
            <v>BRAKERTM</v>
          </cell>
          <cell r="M940">
            <v>38468</v>
          </cell>
          <cell r="N940" t="str">
            <v>CHAUDHS</v>
          </cell>
          <cell r="O940">
            <v>43368</v>
          </cell>
          <cell r="P940" t="str">
            <v/>
          </cell>
        </row>
        <row r="941">
          <cell r="A941" t="str">
            <v>MEM-PRO-027-UTL-SUB-67</v>
          </cell>
          <cell r="B941" t="str">
            <v>3</v>
          </cell>
          <cell r="C941" t="str">
            <v>9710</v>
          </cell>
          <cell r="D941" t="str">
            <v>10600</v>
          </cell>
          <cell r="E941" t="str">
            <v>2-WK CLEANING SUB 6+7(MDU ROOF)</v>
          </cell>
          <cell r="F941" t="str">
            <v>SUBS 6 &amp;7 (P3 ROOF)</v>
          </cell>
          <cell r="G941" t="str">
            <v>PM20</v>
          </cell>
          <cell r="H941" t="str">
            <v>I/E</v>
          </cell>
          <cell r="I941" t="str">
            <v/>
          </cell>
          <cell r="J941" t="str">
            <v>7177527</v>
          </cell>
          <cell r="K941" t="str">
            <v>303</v>
          </cell>
          <cell r="L941" t="str">
            <v>BRAKERTM</v>
          </cell>
          <cell r="M941">
            <v>38468</v>
          </cell>
          <cell r="N941" t="str">
            <v>CHAUDHS</v>
          </cell>
          <cell r="O941">
            <v>43368</v>
          </cell>
          <cell r="P941" t="str">
            <v/>
          </cell>
        </row>
        <row r="942">
          <cell r="A942" t="str">
            <v>MEM-PRO-027-UTL-SUB-89</v>
          </cell>
          <cell r="B942" t="str">
            <v>3</v>
          </cell>
          <cell r="C942" t="str">
            <v>9711</v>
          </cell>
          <cell r="D942" t="str">
            <v>10601</v>
          </cell>
          <cell r="E942" t="str">
            <v>3-MTH SUB STATION CLEANING  8,9(NW CORNE</v>
          </cell>
          <cell r="F942" t="str">
            <v>SUBS 8&amp;9</v>
          </cell>
          <cell r="G942" t="str">
            <v>PM20</v>
          </cell>
          <cell r="H942" t="str">
            <v>I/E</v>
          </cell>
          <cell r="I942" t="str">
            <v/>
          </cell>
          <cell r="J942" t="str">
            <v>7187876</v>
          </cell>
          <cell r="K942" t="str">
            <v>303</v>
          </cell>
          <cell r="L942" t="str">
            <v>BRAKERTM</v>
          </cell>
          <cell r="M942">
            <v>38468</v>
          </cell>
          <cell r="N942" t="str">
            <v>CHAUDHS</v>
          </cell>
          <cell r="O942">
            <v>43368</v>
          </cell>
          <cell r="P942" t="str">
            <v/>
          </cell>
        </row>
        <row r="943">
          <cell r="A943" t="str">
            <v>MEM-PRO-015-CHL-GRD</v>
          </cell>
          <cell r="B943" t="str">
            <v>3</v>
          </cell>
          <cell r="C943" t="str">
            <v>9731</v>
          </cell>
          <cell r="D943" t="str">
            <v>10621</v>
          </cell>
          <cell r="E943" t="str">
            <v>36M PSM ELEC MS2P REWORK STATIC GROUND</v>
          </cell>
          <cell r="F943" t="str">
            <v>STATIC GROUND</v>
          </cell>
          <cell r="G943" t="str">
            <v>PM20</v>
          </cell>
          <cell r="H943" t="str">
            <v>I/E</v>
          </cell>
          <cell r="I943" t="str">
            <v/>
          </cell>
          <cell r="J943" t="str">
            <v>7025577</v>
          </cell>
          <cell r="K943" t="str">
            <v>236</v>
          </cell>
          <cell r="L943" t="str">
            <v>HUBENYCR</v>
          </cell>
          <cell r="M943">
            <v>38481</v>
          </cell>
          <cell r="N943" t="str">
            <v>CHAUDHS</v>
          </cell>
          <cell r="O943">
            <v>43368</v>
          </cell>
          <cell r="P943" t="str">
            <v/>
          </cell>
        </row>
        <row r="944">
          <cell r="A944" t="str">
            <v>MEM-PRO-015-PKG-PAK</v>
          </cell>
          <cell r="B944" t="str">
            <v>3</v>
          </cell>
          <cell r="C944" t="str">
            <v>9741</v>
          </cell>
          <cell r="D944" t="str">
            <v>10641</v>
          </cell>
          <cell r="E944" t="str">
            <v>36M PSM ELEC MS2P BLEND TO PACK STAT GRD</v>
          </cell>
          <cell r="F944" t="str">
            <v>PACKAGING</v>
          </cell>
          <cell r="G944" t="str">
            <v>PM20</v>
          </cell>
          <cell r="H944" t="str">
            <v>I/E</v>
          </cell>
          <cell r="I944" t="str">
            <v/>
          </cell>
          <cell r="J944" t="str">
            <v>7173388</v>
          </cell>
          <cell r="K944" t="str">
            <v>236</v>
          </cell>
          <cell r="L944" t="str">
            <v>HUBENYCR</v>
          </cell>
          <cell r="M944">
            <v>38482</v>
          </cell>
          <cell r="N944" t="str">
            <v>CAGLEW</v>
          </cell>
          <cell r="O944">
            <v>43665</v>
          </cell>
          <cell r="P944" t="str">
            <v/>
          </cell>
        </row>
        <row r="945">
          <cell r="A945" t="str">
            <v>MEM-PRO-015-SPR-PRC-8014</v>
          </cell>
          <cell r="B945" t="str">
            <v>3</v>
          </cell>
          <cell r="C945" t="str">
            <v>9742</v>
          </cell>
          <cell r="D945" t="str">
            <v>10642</v>
          </cell>
          <cell r="E945" t="str">
            <v>60M PSM MECH MS2P VF DISCH BLOWER PRV</v>
          </cell>
          <cell r="F945" t="str">
            <v>MS2P-PC TRANSFER BLOWER TO ISO SURGE BIN</v>
          </cell>
          <cell r="G945" t="str">
            <v>PM25</v>
          </cell>
          <cell r="H945" t="str">
            <v>MECH</v>
          </cell>
          <cell r="I945" t="str">
            <v>10075018</v>
          </cell>
          <cell r="J945" t="str">
            <v>7177023</v>
          </cell>
          <cell r="K945" t="str">
            <v>258</v>
          </cell>
          <cell r="L945" t="str">
            <v>HUBENYCR</v>
          </cell>
          <cell r="M945">
            <v>38482</v>
          </cell>
          <cell r="N945" t="str">
            <v>CAGLEW</v>
          </cell>
          <cell r="O945">
            <v>43745</v>
          </cell>
          <cell r="P945" t="str">
            <v/>
          </cell>
        </row>
        <row r="946">
          <cell r="A946" t="str">
            <v>MEM-PRO-015-PKG-PAK</v>
          </cell>
          <cell r="B946" t="str">
            <v>3</v>
          </cell>
          <cell r="C946" t="str">
            <v>9743</v>
          </cell>
          <cell r="D946" t="str">
            <v>10643</v>
          </cell>
          <cell r="E946" t="str">
            <v>36M PSM I/E MS2P DRY DISC-BLEN STATIC GR</v>
          </cell>
          <cell r="F946" t="str">
            <v>PACKAGING</v>
          </cell>
          <cell r="G946" t="str">
            <v>PM20</v>
          </cell>
          <cell r="H946" t="str">
            <v>I/E</v>
          </cell>
          <cell r="I946" t="str">
            <v/>
          </cell>
          <cell r="J946" t="str">
            <v>7175331</v>
          </cell>
          <cell r="K946" t="str">
            <v>236</v>
          </cell>
          <cell r="L946" t="str">
            <v>HUBENYCR</v>
          </cell>
          <cell r="M946">
            <v>38483</v>
          </cell>
          <cell r="N946" t="str">
            <v>CHAUDHS</v>
          </cell>
          <cell r="O946">
            <v>43368</v>
          </cell>
          <cell r="P946" t="str">
            <v/>
          </cell>
        </row>
        <row r="947">
          <cell r="A947" t="str">
            <v>MEM-PRO-013-BLD-HOI-0343</v>
          </cell>
          <cell r="B947" t="str">
            <v>3</v>
          </cell>
          <cell r="C947" t="str">
            <v>9749</v>
          </cell>
          <cell r="D947" t="str">
            <v>10649</v>
          </cell>
          <cell r="E947" t="str">
            <v>12M MECH MP3 N Desludger Hoist</v>
          </cell>
          <cell r="F947" t="str">
            <v>MP3B-N DESLUDGER EQUIPMENT 5-TON HOIST</v>
          </cell>
          <cell r="G947" t="str">
            <v>PM25</v>
          </cell>
          <cell r="H947" t="str">
            <v>MECH</v>
          </cell>
          <cell r="I947" t="str">
            <v/>
          </cell>
          <cell r="J947" t="str">
            <v>5613278</v>
          </cell>
          <cell r="K947" t="str">
            <v>001</v>
          </cell>
          <cell r="L947" t="str">
            <v>GLASPESC</v>
          </cell>
          <cell r="M947">
            <v>38489</v>
          </cell>
          <cell r="N947" t="str">
            <v>CHAUDHS</v>
          </cell>
          <cell r="O947">
            <v>43365</v>
          </cell>
          <cell r="P947" t="str">
            <v/>
          </cell>
        </row>
        <row r="948">
          <cell r="A948" t="str">
            <v>MEM-PRO-013-BLD-HOI-0345</v>
          </cell>
          <cell r="B948" t="str">
            <v>3</v>
          </cell>
          <cell r="C948" t="str">
            <v>9752</v>
          </cell>
          <cell r="D948" t="str">
            <v>10652</v>
          </cell>
          <cell r="E948" t="str">
            <v>PM 12M MP3 Sharple No 5</v>
          </cell>
          <cell r="F948" t="str">
            <v>MP3B-#5 SHARPLES EQUIPMENT 5-TON HOIST</v>
          </cell>
          <cell r="G948" t="str">
            <v>PM20</v>
          </cell>
          <cell r="H948" t="str">
            <v>MECH</v>
          </cell>
          <cell r="I948" t="str">
            <v/>
          </cell>
          <cell r="J948" t="str">
            <v>5726705</v>
          </cell>
          <cell r="K948" t="str">
            <v>001</v>
          </cell>
          <cell r="L948" t="str">
            <v>GLASPESC</v>
          </cell>
          <cell r="M948">
            <v>38489</v>
          </cell>
          <cell r="N948" t="str">
            <v>CHAUDHS</v>
          </cell>
          <cell r="O948">
            <v>43365</v>
          </cell>
          <cell r="P948" t="str">
            <v/>
          </cell>
        </row>
        <row r="949">
          <cell r="A949" t="str">
            <v>MEM-PRO-013-PKG-PAK-2217</v>
          </cell>
          <cell r="B949" t="str">
            <v>3</v>
          </cell>
          <cell r="C949" t="str">
            <v>9753</v>
          </cell>
          <cell r="D949" t="str">
            <v>10653</v>
          </cell>
          <cell r="E949" t="str">
            <v>MTHLY AP MP3B NIRO CAROUSEL PACKER</v>
          </cell>
          <cell r="F949" t="str">
            <v>MP3B-CAROUSEL PACKER</v>
          </cell>
          <cell r="G949" t="str">
            <v>PM20</v>
          </cell>
          <cell r="H949" t="str">
            <v>AP</v>
          </cell>
          <cell r="I949" t="str">
            <v>10021788</v>
          </cell>
          <cell r="J949" t="str">
            <v>7186823</v>
          </cell>
          <cell r="K949" t="str">
            <v>001</v>
          </cell>
          <cell r="L949" t="str">
            <v>GLASPESC</v>
          </cell>
          <cell r="M949">
            <v>38489</v>
          </cell>
          <cell r="N949" t="str">
            <v>PIGNOCJ</v>
          </cell>
          <cell r="O949">
            <v>43686</v>
          </cell>
          <cell r="P949" t="str">
            <v/>
          </cell>
        </row>
        <row r="950">
          <cell r="A950" t="str">
            <v>MEM-PRO-014-BLD-HOI-3952</v>
          </cell>
          <cell r="B950" t="str">
            <v>3</v>
          </cell>
          <cell r="C950" t="str">
            <v>9750</v>
          </cell>
          <cell r="D950" t="str">
            <v>10650</v>
          </cell>
          <cell r="E950" t="str">
            <v>12M MECH MSP Sharples Hoist PM</v>
          </cell>
          <cell r="F950" t="str">
            <v>MSP-CENTRIFUGE 5-TON ELEC WIREROPE HOIST</v>
          </cell>
          <cell r="G950" t="str">
            <v>PM25</v>
          </cell>
          <cell r="H950" t="str">
            <v>MECH</v>
          </cell>
          <cell r="I950" t="str">
            <v/>
          </cell>
          <cell r="J950" t="str">
            <v>5606474</v>
          </cell>
          <cell r="K950" t="str">
            <v>001</v>
          </cell>
          <cell r="L950" t="str">
            <v>GLASPESC</v>
          </cell>
          <cell r="M950">
            <v>38489</v>
          </cell>
          <cell r="N950" t="str">
            <v>CHAUDHS</v>
          </cell>
          <cell r="O950">
            <v>43365</v>
          </cell>
          <cell r="P950" t="str">
            <v/>
          </cell>
        </row>
        <row r="951">
          <cell r="A951" t="str">
            <v>MEM-PRO-014-BLD-HOI-3953</v>
          </cell>
          <cell r="B951" t="str">
            <v>3</v>
          </cell>
          <cell r="C951" t="str">
            <v>9751</v>
          </cell>
          <cell r="D951" t="str">
            <v>10651</v>
          </cell>
          <cell r="E951" t="str">
            <v>12M MECH MSP, C30's Hoist PM</v>
          </cell>
          <cell r="F951" t="str">
            <v>MSP-WASHING CENT 5 TON HOIST</v>
          </cell>
          <cell r="G951" t="str">
            <v>PM20</v>
          </cell>
          <cell r="H951" t="str">
            <v>MECH</v>
          </cell>
          <cell r="I951" t="str">
            <v/>
          </cell>
          <cell r="J951" t="str">
            <v>5580214</v>
          </cell>
          <cell r="K951" t="str">
            <v>001</v>
          </cell>
          <cell r="L951" t="str">
            <v>GLASPESC</v>
          </cell>
          <cell r="M951">
            <v>38489</v>
          </cell>
          <cell r="N951" t="str">
            <v>CHAUDHS</v>
          </cell>
          <cell r="O951">
            <v>43365</v>
          </cell>
          <cell r="P951" t="str">
            <v/>
          </cell>
        </row>
        <row r="952">
          <cell r="A952" t="str">
            <v>MEM-PRO-015-PKG-PAK-8210</v>
          </cell>
          <cell r="B952" t="str">
            <v>3</v>
          </cell>
          <cell r="C952" t="str">
            <v>9754</v>
          </cell>
          <cell r="D952" t="str">
            <v>10654</v>
          </cell>
          <cell r="E952" t="str">
            <v>MTHLY AP MS2P NIRO CAROUSEL PACKER</v>
          </cell>
          <cell r="F952" t="str">
            <v>MS2P-CAROUSEL PACKER</v>
          </cell>
          <cell r="G952" t="str">
            <v>PM20</v>
          </cell>
          <cell r="H952" t="str">
            <v>AP</v>
          </cell>
          <cell r="I952" t="str">
            <v>10021768</v>
          </cell>
          <cell r="J952" t="str">
            <v>7186824</v>
          </cell>
          <cell r="K952" t="str">
            <v>001</v>
          </cell>
          <cell r="L952" t="str">
            <v>GLASPESC</v>
          </cell>
          <cell r="M952">
            <v>38489</v>
          </cell>
          <cell r="N952" t="str">
            <v>PIGNOCJ</v>
          </cell>
          <cell r="O952">
            <v>43686</v>
          </cell>
          <cell r="P952" t="str">
            <v/>
          </cell>
        </row>
        <row r="953">
          <cell r="A953" t="str">
            <v>MEM-PRO-011-SPR-DRY-1025</v>
          </cell>
          <cell r="B953" t="str">
            <v>3</v>
          </cell>
          <cell r="C953" t="str">
            <v>9785</v>
          </cell>
          <cell r="D953" t="str">
            <v>10705</v>
          </cell>
          <cell r="E953" t="str">
            <v>QUARTERLY E/I COLLECTOR TURNHEAD INSP.</v>
          </cell>
          <cell r="F953" t="str">
            <v>MP1-NE CSX COLL TURNHEAD</v>
          </cell>
          <cell r="G953" t="str">
            <v>PM20</v>
          </cell>
          <cell r="H953" t="str">
            <v>MECH</v>
          </cell>
          <cell r="I953" t="str">
            <v/>
          </cell>
          <cell r="J953" t="str">
            <v>7184033</v>
          </cell>
          <cell r="K953" t="str">
            <v>260</v>
          </cell>
          <cell r="L953" t="str">
            <v>GLASPESC</v>
          </cell>
          <cell r="M953">
            <v>38517</v>
          </cell>
          <cell r="N953" t="str">
            <v>PIGNOCJ</v>
          </cell>
          <cell r="O953">
            <v>43906</v>
          </cell>
          <cell r="P953" t="str">
            <v/>
          </cell>
        </row>
        <row r="954">
          <cell r="A954" t="str">
            <v>MEM-PRO-025-UTL-1BL-4275</v>
          </cell>
          <cell r="B954" t="str">
            <v>5</v>
          </cell>
          <cell r="C954" t="str">
            <v>9811</v>
          </cell>
          <cell r="D954" t="str">
            <v>10711</v>
          </cell>
          <cell r="E954" t="str">
            <v>60M PSM MECH MSS #1 BOIL LFG FLAM ARREST</v>
          </cell>
          <cell r="F954" t="str">
            <v>MSS-#1 BOILER</v>
          </cell>
          <cell r="G954" t="str">
            <v>PM25</v>
          </cell>
          <cell r="H954" t="str">
            <v>I/E</v>
          </cell>
          <cell r="I954" t="str">
            <v>10065198</v>
          </cell>
          <cell r="J954" t="str">
            <v>7109264</v>
          </cell>
          <cell r="K954" t="str">
            <v>231</v>
          </cell>
          <cell r="L954" t="str">
            <v>HUBENYCR</v>
          </cell>
          <cell r="M954">
            <v>38560</v>
          </cell>
          <cell r="N954" t="str">
            <v>CAGLEW</v>
          </cell>
          <cell r="O954">
            <v>43514</v>
          </cell>
          <cell r="P954" t="str">
            <v/>
          </cell>
        </row>
        <row r="955">
          <cell r="A955" t="str">
            <v>MEM-PRO-025-UTL-3BL-8685</v>
          </cell>
          <cell r="B955" t="str">
            <v>5</v>
          </cell>
          <cell r="C955" t="str">
            <v>9812</v>
          </cell>
          <cell r="D955" t="str">
            <v>10712</v>
          </cell>
          <cell r="E955" t="str">
            <v>60M PSM MECH MSS #3 BOIL LFG FLAME ARRES</v>
          </cell>
          <cell r="F955" t="str">
            <v>#3 BOILER SYSTEM</v>
          </cell>
          <cell r="G955" t="str">
            <v>PM20</v>
          </cell>
          <cell r="H955" t="str">
            <v>FAC</v>
          </cell>
          <cell r="I955" t="str">
            <v>10065236</v>
          </cell>
          <cell r="J955" t="str">
            <v>7109265</v>
          </cell>
          <cell r="K955" t="str">
            <v>231</v>
          </cell>
          <cell r="L955" t="str">
            <v>HUBENYCR</v>
          </cell>
          <cell r="M955">
            <v>38560</v>
          </cell>
          <cell r="N955" t="str">
            <v>CAGLEW</v>
          </cell>
          <cell r="O955">
            <v>43503</v>
          </cell>
          <cell r="P955" t="str">
            <v/>
          </cell>
        </row>
        <row r="956">
          <cell r="A956" t="str">
            <v>MEM-PRO-025-UTL-4BL-8650</v>
          </cell>
          <cell r="B956" t="str">
            <v>5</v>
          </cell>
          <cell r="C956" t="str">
            <v>9813</v>
          </cell>
          <cell r="D956" t="str">
            <v>10713</v>
          </cell>
          <cell r="E956" t="str">
            <v>60M PSM MECH MSS #4 BOIL LFG FLAM ARREST</v>
          </cell>
          <cell r="F956" t="str">
            <v>MSS-#4 BOILER SYSTEM</v>
          </cell>
          <cell r="G956" t="str">
            <v>PM20</v>
          </cell>
          <cell r="H956" t="str">
            <v>FAC</v>
          </cell>
          <cell r="I956" t="str">
            <v>10075818</v>
          </cell>
          <cell r="J956" t="str">
            <v>7109266</v>
          </cell>
          <cell r="K956" t="str">
            <v>231</v>
          </cell>
          <cell r="L956" t="str">
            <v>HUBENYCR</v>
          </cell>
          <cell r="M956">
            <v>38560</v>
          </cell>
          <cell r="N956" t="str">
            <v>CAGLEW</v>
          </cell>
          <cell r="O956">
            <v>43503</v>
          </cell>
          <cell r="P956" t="str">
            <v/>
          </cell>
        </row>
        <row r="957">
          <cell r="A957" t="str">
            <v>MEM-PRO-025-UTL-BGS-6600</v>
          </cell>
          <cell r="B957" t="str">
            <v>5</v>
          </cell>
          <cell r="C957" t="str">
            <v>9790</v>
          </cell>
          <cell r="D957" t="str">
            <v>10710</v>
          </cell>
          <cell r="E957" t="str">
            <v>60M PSM MECH MSS LFG AIR SEP FLAME ARRES</v>
          </cell>
          <cell r="F957" t="str">
            <v>MSS LFG INLET SEPARATOR TANK</v>
          </cell>
          <cell r="G957" t="str">
            <v>PM25</v>
          </cell>
          <cell r="H957" t="str">
            <v>MECH</v>
          </cell>
          <cell r="I957" t="str">
            <v>10075473</v>
          </cell>
          <cell r="J957" t="str">
            <v>7109263</v>
          </cell>
          <cell r="K957" t="str">
            <v>231</v>
          </cell>
          <cell r="L957" t="str">
            <v>HUBENYCR</v>
          </cell>
          <cell r="M957">
            <v>38560</v>
          </cell>
          <cell r="N957" t="str">
            <v>CRIPESH</v>
          </cell>
          <cell r="O957">
            <v>43586</v>
          </cell>
          <cell r="P957" t="str">
            <v/>
          </cell>
        </row>
        <row r="958">
          <cell r="A958" t="str">
            <v>MEM-PRO-025-UTL-BGS-6600</v>
          </cell>
          <cell r="B958" t="str">
            <v>3</v>
          </cell>
          <cell r="C958" t="str">
            <v>9789</v>
          </cell>
          <cell r="D958" t="str">
            <v>10709</v>
          </cell>
          <cell r="E958" t="str">
            <v>60M PSM MECH MSS LFG INLET SEP PSV</v>
          </cell>
          <cell r="F958" t="str">
            <v>MSS LFG INLET SEPARATOR TANK</v>
          </cell>
          <cell r="G958" t="str">
            <v>PM25</v>
          </cell>
          <cell r="H958" t="str">
            <v>MECH</v>
          </cell>
          <cell r="I958" t="str">
            <v>10077585</v>
          </cell>
          <cell r="J958" t="str">
            <v>5936763</v>
          </cell>
          <cell r="K958" t="str">
            <v>231</v>
          </cell>
          <cell r="L958" t="str">
            <v>HUBENYCR</v>
          </cell>
          <cell r="M958">
            <v>38560</v>
          </cell>
          <cell r="N958" t="str">
            <v>CAGLEW</v>
          </cell>
          <cell r="O958">
            <v>43745</v>
          </cell>
          <cell r="P958" t="str">
            <v/>
          </cell>
        </row>
        <row r="959">
          <cell r="A959" t="str">
            <v>MEM-PRO-015-GRD-M2G</v>
          </cell>
          <cell r="B959" t="str">
            <v>3</v>
          </cell>
          <cell r="C959" t="str">
            <v>9814</v>
          </cell>
          <cell r="D959" t="str">
            <v>10714</v>
          </cell>
          <cell r="E959" t="str">
            <v>36M PSM ELEC MS2P FG STATIC GROUND</v>
          </cell>
          <cell r="F959" t="str">
            <v>MS2P FLAKE GRINDING SYSTEMS</v>
          </cell>
          <cell r="G959" t="str">
            <v>PM20</v>
          </cell>
          <cell r="H959" t="str">
            <v>I/E</v>
          </cell>
          <cell r="I959" t="str">
            <v/>
          </cell>
          <cell r="J959" t="str">
            <v>7115753</v>
          </cell>
          <cell r="K959" t="str">
            <v>236</v>
          </cell>
          <cell r="L959" t="str">
            <v>HUBENYCR</v>
          </cell>
          <cell r="M959">
            <v>38561</v>
          </cell>
          <cell r="N959" t="str">
            <v>CHAUDHS</v>
          </cell>
          <cell r="O959">
            <v>43368</v>
          </cell>
          <cell r="P959" t="str">
            <v/>
          </cell>
        </row>
        <row r="960">
          <cell r="A960" t="str">
            <v>MEM-PRO-015-FED-FED-3803</v>
          </cell>
          <cell r="B960" t="str">
            <v>3</v>
          </cell>
          <cell r="C960" t="str">
            <v>9818</v>
          </cell>
          <cell r="D960" t="str">
            <v>10718</v>
          </cell>
          <cell r="E960" t="str">
            <v>12M PSM MECH MS2P FD DR DIS REC RUPT PAN</v>
          </cell>
          <cell r="F960" t="str">
            <v>MS2P-FEED DRYER</v>
          </cell>
          <cell r="G960" t="str">
            <v>PM20</v>
          </cell>
          <cell r="H960" t="str">
            <v>MECH</v>
          </cell>
          <cell r="I960" t="str">
            <v>10065381</v>
          </cell>
          <cell r="J960" t="str">
            <v>7142421</v>
          </cell>
          <cell r="K960" t="str">
            <v>247</v>
          </cell>
          <cell r="L960" t="str">
            <v>HUBENYCR</v>
          </cell>
          <cell r="M960">
            <v>38572</v>
          </cell>
          <cell r="N960" t="str">
            <v>CHAUDHS</v>
          </cell>
          <cell r="O960">
            <v>43368</v>
          </cell>
          <cell r="P960" t="str">
            <v/>
          </cell>
        </row>
        <row r="961">
          <cell r="A961" t="str">
            <v>MEM-PRO-015-FED-FED-3830</v>
          </cell>
          <cell r="B961" t="str">
            <v>5</v>
          </cell>
          <cell r="C961" t="str">
            <v>9819</v>
          </cell>
          <cell r="D961" t="str">
            <v>10719</v>
          </cell>
          <cell r="E961" t="str">
            <v>12M PSM MECH MS2P FD MIL FLT REC RUP PA</v>
          </cell>
          <cell r="F961" t="str">
            <v>MS2P-FEED MILL FILTER RECEIVER</v>
          </cell>
          <cell r="G961" t="str">
            <v>PM20</v>
          </cell>
          <cell r="H961" t="str">
            <v>MECH</v>
          </cell>
          <cell r="I961" t="str">
            <v>10065087</v>
          </cell>
          <cell r="J961" t="str">
            <v>7163202</v>
          </cell>
          <cell r="K961" t="str">
            <v>247</v>
          </cell>
          <cell r="L961" t="str">
            <v>HUBENYCR</v>
          </cell>
          <cell r="M961">
            <v>38572</v>
          </cell>
          <cell r="N961" t="str">
            <v>CHAUDHS</v>
          </cell>
          <cell r="O961">
            <v>43368</v>
          </cell>
          <cell r="P961" t="str">
            <v/>
          </cell>
        </row>
        <row r="962">
          <cell r="A962" t="str">
            <v>MEM-PRO-015-FED-FED-3835</v>
          </cell>
          <cell r="B962" t="str">
            <v>3</v>
          </cell>
          <cell r="C962" t="str">
            <v>9817</v>
          </cell>
          <cell r="D962" t="str">
            <v>10717</v>
          </cell>
          <cell r="E962" t="str">
            <v>12M PSM MECH MS2P FD RCYC FILT RUPT PA &amp;</v>
          </cell>
          <cell r="F962" t="str">
            <v>MS2P-FEED DRYER DRUM DISCHARGE RCVR</v>
          </cell>
          <cell r="G962" t="str">
            <v>PM20</v>
          </cell>
          <cell r="H962" t="str">
            <v>MECH</v>
          </cell>
          <cell r="I962" t="str">
            <v>10065380</v>
          </cell>
          <cell r="J962" t="str">
            <v>7142420</v>
          </cell>
          <cell r="K962" t="str">
            <v>247</v>
          </cell>
          <cell r="L962" t="str">
            <v>HUBENYCR</v>
          </cell>
          <cell r="M962">
            <v>38572</v>
          </cell>
          <cell r="N962" t="str">
            <v>CHAUDHS</v>
          </cell>
          <cell r="O962">
            <v>43368</v>
          </cell>
          <cell r="P962" t="str">
            <v/>
          </cell>
        </row>
        <row r="963">
          <cell r="A963" t="str">
            <v>MEM-PRO-015-FED-FED-3864</v>
          </cell>
          <cell r="B963" t="str">
            <v>3</v>
          </cell>
          <cell r="C963" t="str">
            <v>9815</v>
          </cell>
          <cell r="D963" t="str">
            <v>10715</v>
          </cell>
          <cell r="E963" t="str">
            <v>12M-PSM MECH MS2P FD N FILTER RUPT PANLS</v>
          </cell>
          <cell r="F963" t="str">
            <v>MS2P-FEED DRYER NORTH FILTER</v>
          </cell>
          <cell r="G963" t="str">
            <v>PM20</v>
          </cell>
          <cell r="H963" t="str">
            <v>MECH</v>
          </cell>
          <cell r="I963" t="str">
            <v>10065382</v>
          </cell>
          <cell r="J963" t="str">
            <v>5880213</v>
          </cell>
          <cell r="K963" t="str">
            <v>247</v>
          </cell>
          <cell r="L963" t="str">
            <v>HUBENYCR</v>
          </cell>
          <cell r="M963">
            <v>38572</v>
          </cell>
          <cell r="N963" t="str">
            <v>CHAUDHS</v>
          </cell>
          <cell r="O963">
            <v>43365</v>
          </cell>
          <cell r="P963" t="str">
            <v/>
          </cell>
        </row>
        <row r="964">
          <cell r="A964" t="str">
            <v>MEM-PRO-015-FED-FED-3884</v>
          </cell>
          <cell r="B964" t="str">
            <v>3</v>
          </cell>
          <cell r="C964" t="str">
            <v>9816</v>
          </cell>
          <cell r="D964" t="str">
            <v>10716</v>
          </cell>
          <cell r="E964" t="str">
            <v>12M PSM MECH MS2P FD S FILTER RUPT PANLS</v>
          </cell>
          <cell r="F964" t="str">
            <v>MS2P-FEED DRYER SOUTH FILTER</v>
          </cell>
          <cell r="G964" t="str">
            <v>PM20</v>
          </cell>
          <cell r="H964" t="str">
            <v>MECH</v>
          </cell>
          <cell r="I964" t="str">
            <v>10065383</v>
          </cell>
          <cell r="J964" t="str">
            <v>7142423</v>
          </cell>
          <cell r="K964" t="str">
            <v>247</v>
          </cell>
          <cell r="L964" t="str">
            <v>HUBENYCR</v>
          </cell>
          <cell r="M964">
            <v>38572</v>
          </cell>
          <cell r="N964" t="str">
            <v>CAGLEW</v>
          </cell>
          <cell r="O964">
            <v>43745</v>
          </cell>
          <cell r="P964" t="str">
            <v/>
          </cell>
        </row>
        <row r="965">
          <cell r="A965" t="str">
            <v>MEM-PRO-010-STS-TK2-5083</v>
          </cell>
          <cell r="B965" t="str">
            <v>3</v>
          </cell>
          <cell r="C965" t="str">
            <v>9821</v>
          </cell>
          <cell r="D965" t="str">
            <v>10741</v>
          </cell>
          <cell r="E965" t="str">
            <v>12M PSM MS2P FEED LOADOUT BIN RUPT PANEL</v>
          </cell>
          <cell r="F965" t="str">
            <v>MS2P-FEED LOADOUT STORAGE BIN</v>
          </cell>
          <cell r="G965" t="str">
            <v>PM20</v>
          </cell>
          <cell r="H965" t="str">
            <v>MECH</v>
          </cell>
          <cell r="I965" t="str">
            <v>10065373</v>
          </cell>
          <cell r="J965" t="str">
            <v>7142422</v>
          </cell>
          <cell r="K965" t="str">
            <v>247</v>
          </cell>
          <cell r="L965" t="str">
            <v>HUBENYCR</v>
          </cell>
          <cell r="M965">
            <v>38574</v>
          </cell>
          <cell r="N965" t="str">
            <v>CHAUDHS</v>
          </cell>
          <cell r="O965">
            <v>43368</v>
          </cell>
          <cell r="P965" t="str">
            <v/>
          </cell>
        </row>
        <row r="966">
          <cell r="A966" t="str">
            <v>MEM-PRO-015-FED-FED-3842</v>
          </cell>
          <cell r="B966" t="str">
            <v>5</v>
          </cell>
          <cell r="C966" t="str">
            <v>9820</v>
          </cell>
          <cell r="D966" t="str">
            <v>10720</v>
          </cell>
          <cell r="E966" t="str">
            <v>12M PSM ELEC MS2PFD DRUM DISCH BLOW PT</v>
          </cell>
          <cell r="F966" t="str">
            <v>MS2P-FEED DRYER FEED TRANSFER BLOWER</v>
          </cell>
          <cell r="G966" t="str">
            <v>PM20</v>
          </cell>
          <cell r="H966" t="str">
            <v>MECH</v>
          </cell>
          <cell r="I966" t="str">
            <v>10025636</v>
          </cell>
          <cell r="J966" t="str">
            <v>7163203</v>
          </cell>
          <cell r="K966" t="str">
            <v>247</v>
          </cell>
          <cell r="L966" t="str">
            <v>HUBENYCR</v>
          </cell>
          <cell r="M966">
            <v>38574</v>
          </cell>
          <cell r="N966" t="str">
            <v>CAGLEW</v>
          </cell>
          <cell r="O966">
            <v>43665</v>
          </cell>
          <cell r="P966" t="str">
            <v/>
          </cell>
        </row>
        <row r="967">
          <cell r="A967" t="str">
            <v>MEM-PRO-015-FED-FED-3803</v>
          </cell>
          <cell r="B967" t="str">
            <v>3</v>
          </cell>
          <cell r="C967" t="str">
            <v>9856</v>
          </cell>
          <cell r="D967" t="str">
            <v>10766</v>
          </cell>
          <cell r="E967" t="str">
            <v>6-MTH MECH ROTOLOUVRE SEAL BAR PM</v>
          </cell>
          <cell r="F967" t="str">
            <v>MS2P-FEED DRYER</v>
          </cell>
          <cell r="G967" t="str">
            <v>PM20</v>
          </cell>
          <cell r="H967" t="str">
            <v>MECH</v>
          </cell>
          <cell r="I967" t="str">
            <v>10024534</v>
          </cell>
          <cell r="J967" t="str">
            <v>7176118</v>
          </cell>
          <cell r="K967" t="str">
            <v>001</v>
          </cell>
          <cell r="L967" t="str">
            <v>HALEBA</v>
          </cell>
          <cell r="M967">
            <v>38594</v>
          </cell>
          <cell r="N967" t="str">
            <v>CAGLEW</v>
          </cell>
          <cell r="O967">
            <v>43745</v>
          </cell>
          <cell r="P967" t="str">
            <v/>
          </cell>
        </row>
        <row r="968">
          <cell r="A968" t="str">
            <v>MEM-PRO-014-PKG-BLD-3749</v>
          </cell>
          <cell r="B968" t="str">
            <v>3</v>
          </cell>
          <cell r="C968" t="str">
            <v>9883</v>
          </cell>
          <cell r="D968" t="str">
            <v>10803</v>
          </cell>
          <cell r="E968" t="str">
            <v>60M PSM MECH MSP OIL/LEC H20 HEAT PSV</v>
          </cell>
          <cell r="F968" t="str">
            <v>MSP-ELECTRIC WATER HEATER</v>
          </cell>
          <cell r="G968" t="str">
            <v>PM25</v>
          </cell>
          <cell r="H968" t="str">
            <v>MECH</v>
          </cell>
          <cell r="I968" t="str">
            <v>10022351</v>
          </cell>
          <cell r="J968" t="str">
            <v>5897375</v>
          </cell>
          <cell r="K968" t="str">
            <v>258</v>
          </cell>
          <cell r="L968" t="str">
            <v>HUBENYCR</v>
          </cell>
          <cell r="M968">
            <v>38602</v>
          </cell>
          <cell r="N968" t="str">
            <v>CAGLEW</v>
          </cell>
          <cell r="O968">
            <v>43745</v>
          </cell>
          <cell r="P968" t="str">
            <v/>
          </cell>
        </row>
        <row r="969">
          <cell r="A969" t="str">
            <v>MEM-PRO-014-PKG-PAK-5376</v>
          </cell>
          <cell r="B969" t="str">
            <v>3</v>
          </cell>
          <cell r="C969" t="str">
            <v>9882</v>
          </cell>
          <cell r="D969" t="str">
            <v>10802</v>
          </cell>
          <cell r="E969" t="str">
            <v>60M PSM MECH MSP BLEND DISCH BL PSV</v>
          </cell>
          <cell r="F969" t="str">
            <v>MSP-BLENDER DISCHARGE BLOWER</v>
          </cell>
          <cell r="G969" t="str">
            <v>PM25</v>
          </cell>
          <cell r="H969" t="str">
            <v>MECH</v>
          </cell>
          <cell r="I969" t="str">
            <v>10022349</v>
          </cell>
          <cell r="J969" t="str">
            <v>5888681</v>
          </cell>
          <cell r="K969" t="str">
            <v>258</v>
          </cell>
          <cell r="L969" t="str">
            <v>HUBENYCR</v>
          </cell>
          <cell r="M969">
            <v>38602</v>
          </cell>
          <cell r="N969" t="str">
            <v>CAGLEW</v>
          </cell>
          <cell r="O969">
            <v>43745</v>
          </cell>
          <cell r="P969" t="str">
            <v/>
          </cell>
        </row>
        <row r="970">
          <cell r="A970" t="str">
            <v>MEM-PRO-014-SPR-PRC-4913</v>
          </cell>
          <cell r="B970" t="str">
            <v>3</v>
          </cell>
          <cell r="C970" t="str">
            <v>9881</v>
          </cell>
          <cell r="D970" t="str">
            <v>10801</v>
          </cell>
          <cell r="E970" t="str">
            <v>60M PSM MECH MSP ONLINE RWORK BL PSV</v>
          </cell>
          <cell r="F970" t="str">
            <v>MSP-PACKER BAG DUMP PRESSURE BLOWER</v>
          </cell>
          <cell r="G970" t="str">
            <v>PM25</v>
          </cell>
          <cell r="H970" t="str">
            <v>MECH</v>
          </cell>
          <cell r="I970" t="str">
            <v>10022350</v>
          </cell>
          <cell r="J970" t="str">
            <v>5890384</v>
          </cell>
          <cell r="K970" t="str">
            <v>258</v>
          </cell>
          <cell r="L970" t="str">
            <v>HUBENYCR</v>
          </cell>
          <cell r="M970">
            <v>38602</v>
          </cell>
          <cell r="N970" t="str">
            <v>CAGLEW</v>
          </cell>
          <cell r="O970">
            <v>43745</v>
          </cell>
          <cell r="P970" t="str">
            <v/>
          </cell>
        </row>
        <row r="971">
          <cell r="A971" t="str">
            <v>MEM-PRO-010-RWS-SRW-5536</v>
          </cell>
          <cell r="B971" t="str">
            <v>3</v>
          </cell>
          <cell r="C971" t="str">
            <v>9896</v>
          </cell>
          <cell r="D971" t="str">
            <v>10826</v>
          </cell>
          <cell r="E971" t="str">
            <v>60M PSM MECH MSP LEQUIVER DISCH PP PSV</v>
          </cell>
          <cell r="F971" t="str">
            <v>MSP-WET REWORK LIQUIVERTER DISCH PUMP</v>
          </cell>
          <cell r="G971" t="str">
            <v>PM25</v>
          </cell>
          <cell r="H971" t="str">
            <v>MECH</v>
          </cell>
          <cell r="I971" t="str">
            <v>10022343</v>
          </cell>
          <cell r="J971" t="str">
            <v>5876927</v>
          </cell>
          <cell r="K971" t="str">
            <v>258</v>
          </cell>
          <cell r="L971" t="str">
            <v>HUBENYCR</v>
          </cell>
          <cell r="M971">
            <v>38603</v>
          </cell>
          <cell r="N971" t="str">
            <v>CAGLEW</v>
          </cell>
          <cell r="O971">
            <v>43745</v>
          </cell>
          <cell r="P971" t="str">
            <v/>
          </cell>
        </row>
        <row r="972">
          <cell r="A972" t="str">
            <v>MEM-PRO-014-CIP-DAC-9192</v>
          </cell>
          <cell r="B972" t="str">
            <v>3</v>
          </cell>
          <cell r="C972" t="str">
            <v>9884</v>
          </cell>
          <cell r="D972" t="str">
            <v>10804</v>
          </cell>
          <cell r="E972" t="str">
            <v>60M PSM MECH DRY NOZ CIP RETURN PSV</v>
          </cell>
          <cell r="F972" t="str">
            <v>MSP-DRYER NOZZLE CIP RETURN PRV</v>
          </cell>
          <cell r="G972" t="str">
            <v>PM25</v>
          </cell>
          <cell r="H972" t="str">
            <v>MECH</v>
          </cell>
          <cell r="I972" t="str">
            <v>10022937</v>
          </cell>
          <cell r="J972" t="str">
            <v>5871152</v>
          </cell>
          <cell r="K972" t="str">
            <v>258</v>
          </cell>
          <cell r="L972" t="str">
            <v>HUBENYCR</v>
          </cell>
          <cell r="M972">
            <v>38604</v>
          </cell>
          <cell r="N972" t="str">
            <v>CAGLEW</v>
          </cell>
          <cell r="O972">
            <v>43745</v>
          </cell>
          <cell r="P972" t="str">
            <v/>
          </cell>
        </row>
        <row r="973">
          <cell r="A973" t="str">
            <v>MEM-PRO-015-IDN-IDF-3364</v>
          </cell>
          <cell r="B973" t="str">
            <v>3</v>
          </cell>
          <cell r="C973" t="str">
            <v>9885</v>
          </cell>
          <cell r="D973" t="str">
            <v>10805</v>
          </cell>
          <cell r="E973" t="str">
            <v>60M PSM MECH W IDN TK DISCH PUMP PSV</v>
          </cell>
          <cell r="F973" t="str">
            <v>MS2P-IDN FEED PUMP</v>
          </cell>
          <cell r="G973" t="str">
            <v>PM25</v>
          </cell>
          <cell r="H973" t="str">
            <v>MECH</v>
          </cell>
          <cell r="I973" t="str">
            <v>10022325</v>
          </cell>
          <cell r="J973" t="str">
            <v>5877621</v>
          </cell>
          <cell r="K973" t="str">
            <v>258</v>
          </cell>
          <cell r="L973" t="str">
            <v>HUBENYCR</v>
          </cell>
          <cell r="M973">
            <v>38604</v>
          </cell>
          <cell r="N973" t="str">
            <v>CAGLEW</v>
          </cell>
          <cell r="O973">
            <v>43745</v>
          </cell>
          <cell r="P973" t="str">
            <v/>
          </cell>
        </row>
        <row r="974">
          <cell r="A974" t="str">
            <v>MEM-PRO-023-DIS-CAU-1382</v>
          </cell>
          <cell r="B974" t="str">
            <v>3</v>
          </cell>
          <cell r="C974" t="str">
            <v>10147</v>
          </cell>
          <cell r="D974" t="str">
            <v>11077</v>
          </cell>
          <cell r="E974" t="str">
            <v>60M PSM MECH MSS CAUSTIC TK E PP PSV</v>
          </cell>
          <cell r="F974" t="str">
            <v>MSS-MN PLT CAUSTIC STOR TK E DISCH PUMP</v>
          </cell>
          <cell r="G974" t="str">
            <v>PM25</v>
          </cell>
          <cell r="H974" t="str">
            <v>MECH</v>
          </cell>
          <cell r="I974" t="str">
            <v>10077542</v>
          </cell>
          <cell r="J974" t="str">
            <v>5916930</v>
          </cell>
          <cell r="K974" t="str">
            <v>258</v>
          </cell>
          <cell r="L974" t="str">
            <v>HUBENYCR</v>
          </cell>
          <cell r="M974">
            <v>38658</v>
          </cell>
          <cell r="N974" t="str">
            <v>CAGLEW</v>
          </cell>
          <cell r="O974">
            <v>43745</v>
          </cell>
          <cell r="P974" t="str">
            <v/>
          </cell>
        </row>
        <row r="975">
          <cell r="A975" t="str">
            <v>MEM-PRO-023-DIS-CAU-5149</v>
          </cell>
          <cell r="B975" t="str">
            <v>3</v>
          </cell>
          <cell r="C975" t="str">
            <v>10146</v>
          </cell>
          <cell r="D975" t="str">
            <v>11076</v>
          </cell>
          <cell r="E975" t="str">
            <v>60M PSM MECH MSS CAUSTIC TK  W PP PSV</v>
          </cell>
          <cell r="F975" t="str">
            <v>MSS-W. NAOH TRANSFER PUMP</v>
          </cell>
          <cell r="G975" t="str">
            <v>PM25</v>
          </cell>
          <cell r="H975" t="str">
            <v>MECH</v>
          </cell>
          <cell r="I975" t="str">
            <v>10075392</v>
          </cell>
          <cell r="J975" t="str">
            <v>5916510</v>
          </cell>
          <cell r="K975" t="str">
            <v>258</v>
          </cell>
          <cell r="L975" t="str">
            <v>HUBENYCR</v>
          </cell>
          <cell r="M975">
            <v>38658</v>
          </cell>
          <cell r="N975" t="str">
            <v>CAGLEW</v>
          </cell>
          <cell r="O975">
            <v>43745</v>
          </cell>
          <cell r="P975" t="str">
            <v/>
          </cell>
        </row>
        <row r="976">
          <cell r="A976" t="str">
            <v>MEM-PRO-015-UTL-CSY-3404</v>
          </cell>
          <cell r="B976" t="str">
            <v>3</v>
          </cell>
          <cell r="C976" t="str">
            <v>10138</v>
          </cell>
          <cell r="D976" t="str">
            <v>11088</v>
          </cell>
          <cell r="E976" t="str">
            <v>60M PSM MECH MS2P IDN CAUSTIC PP PSV</v>
          </cell>
          <cell r="F976" t="str">
            <v>MS2P-IDN CAUSTIC SUPPLY PUMP</v>
          </cell>
          <cell r="G976" t="str">
            <v>PM25</v>
          </cell>
          <cell r="H976" t="str">
            <v>MECH</v>
          </cell>
          <cell r="I976" t="str">
            <v>10075051</v>
          </cell>
          <cell r="J976" t="str">
            <v>5896876</v>
          </cell>
          <cell r="K976" t="str">
            <v>258</v>
          </cell>
          <cell r="L976" t="str">
            <v>HUBENYCR</v>
          </cell>
          <cell r="M976">
            <v>38659</v>
          </cell>
          <cell r="N976" t="str">
            <v>CAGLEW</v>
          </cell>
          <cell r="O976">
            <v>43745</v>
          </cell>
          <cell r="P976" t="str">
            <v/>
          </cell>
        </row>
        <row r="977">
          <cell r="A977" t="str">
            <v>MEM-PRO-015-UTL-CSY-3412</v>
          </cell>
          <cell r="B977" t="str">
            <v>3</v>
          </cell>
          <cell r="C977" t="str">
            <v>10139</v>
          </cell>
          <cell r="D977" t="str">
            <v>11089</v>
          </cell>
          <cell r="E977" t="str">
            <v>60M PSM MECH MS2P 1ST EX REL CAU PP PSV</v>
          </cell>
          <cell r="F977" t="str">
            <v>MS2P-1ST EXT. RESLURRY CAUSTIC PUMP</v>
          </cell>
          <cell r="G977" t="str">
            <v>PM25</v>
          </cell>
          <cell r="H977" t="str">
            <v>MECH</v>
          </cell>
          <cell r="I977" t="str">
            <v>10075052</v>
          </cell>
          <cell r="J977" t="str">
            <v>5880965</v>
          </cell>
          <cell r="K977" t="str">
            <v>258</v>
          </cell>
          <cell r="L977" t="str">
            <v>HUBENYCR</v>
          </cell>
          <cell r="M977">
            <v>38659</v>
          </cell>
          <cell r="N977" t="str">
            <v>CAGLEW</v>
          </cell>
          <cell r="O977">
            <v>43745</v>
          </cell>
          <cell r="P977" t="str">
            <v/>
          </cell>
        </row>
        <row r="978">
          <cell r="A978" t="str">
            <v>MEM-PRO-023-DIS-CAU-5148</v>
          </cell>
          <cell r="B978" t="str">
            <v>3</v>
          </cell>
          <cell r="C978" t="str">
            <v>10134</v>
          </cell>
          <cell r="D978" t="str">
            <v>11084</v>
          </cell>
          <cell r="E978" t="str">
            <v>60M PSM MECH MSS E NAOH PUMP PSV</v>
          </cell>
          <cell r="F978" t="str">
            <v>MSS-E. NAOH TRANSFER PUMP</v>
          </cell>
          <cell r="G978" t="str">
            <v>PM25</v>
          </cell>
          <cell r="H978" t="str">
            <v>MECH</v>
          </cell>
          <cell r="I978" t="str">
            <v>10075391</v>
          </cell>
          <cell r="J978" t="str">
            <v>5901828</v>
          </cell>
          <cell r="K978" t="str">
            <v>258</v>
          </cell>
          <cell r="L978" t="str">
            <v>HUBENYCR</v>
          </cell>
          <cell r="M978">
            <v>38659</v>
          </cell>
          <cell r="N978" t="str">
            <v>CAGLEW</v>
          </cell>
          <cell r="O978">
            <v>43745</v>
          </cell>
          <cell r="P978" t="str">
            <v/>
          </cell>
        </row>
        <row r="979">
          <cell r="A979" t="str">
            <v>MEM-PRO-023-DIS-CAU-5149</v>
          </cell>
          <cell r="B979" t="str">
            <v>3</v>
          </cell>
          <cell r="C979" t="str">
            <v>10135</v>
          </cell>
          <cell r="D979" t="str">
            <v>11085</v>
          </cell>
          <cell r="E979" t="str">
            <v>60M PSM MECH MSS E NAOH PUMP (ST) PSV</v>
          </cell>
          <cell r="F979" t="str">
            <v>MSS-W. NAOH TRANSFER PUMP</v>
          </cell>
          <cell r="G979" t="str">
            <v>PM25</v>
          </cell>
          <cell r="H979" t="str">
            <v>MECH</v>
          </cell>
          <cell r="I979" t="str">
            <v>10075392</v>
          </cell>
          <cell r="J979" t="str">
            <v>5935959</v>
          </cell>
          <cell r="K979" t="str">
            <v>258</v>
          </cell>
          <cell r="L979" t="str">
            <v>HUBENYCR</v>
          </cell>
          <cell r="M979">
            <v>38659</v>
          </cell>
          <cell r="N979" t="str">
            <v>CAGLEW</v>
          </cell>
          <cell r="O979">
            <v>43745</v>
          </cell>
          <cell r="P979" t="str">
            <v/>
          </cell>
        </row>
        <row r="980">
          <cell r="A980" t="str">
            <v>MEM-PRO-023-DIS-CAU-5184</v>
          </cell>
          <cell r="B980" t="str">
            <v>3</v>
          </cell>
          <cell r="C980" t="str">
            <v>10136</v>
          </cell>
          <cell r="D980" t="str">
            <v>11086</v>
          </cell>
          <cell r="E980" t="str">
            <v>60M PSM MECH MSS W NAOH PUMP PSV</v>
          </cell>
          <cell r="F980" t="str">
            <v>MSS-W NAOH FEED PUMP</v>
          </cell>
          <cell r="G980" t="str">
            <v>PM25</v>
          </cell>
          <cell r="H980" t="str">
            <v>MECH</v>
          </cell>
          <cell r="I980" t="str">
            <v>10022954</v>
          </cell>
          <cell r="J980" t="str">
            <v>5906767</v>
          </cell>
          <cell r="K980" t="str">
            <v>258</v>
          </cell>
          <cell r="L980" t="str">
            <v>HUBENYCR</v>
          </cell>
          <cell r="M980">
            <v>38659</v>
          </cell>
          <cell r="N980" t="str">
            <v>CAGLEW</v>
          </cell>
          <cell r="O980">
            <v>43745</v>
          </cell>
          <cell r="P980" t="str">
            <v/>
          </cell>
        </row>
        <row r="981">
          <cell r="A981" t="str">
            <v>MEM-PRO-023-DIS-CAU-5189</v>
          </cell>
          <cell r="B981" t="str">
            <v>3</v>
          </cell>
          <cell r="C981" t="str">
            <v>10137</v>
          </cell>
          <cell r="D981" t="str">
            <v>11087</v>
          </cell>
          <cell r="E981" t="str">
            <v>60M PSM MECH MSS W NAOH PUMP (ST) PSV</v>
          </cell>
          <cell r="F981" t="str">
            <v>MSS-W NAOH FEED PUMP (STANDBY)</v>
          </cell>
          <cell r="G981" t="str">
            <v>PM25</v>
          </cell>
          <cell r="H981" t="str">
            <v>MECH</v>
          </cell>
          <cell r="I981" t="str">
            <v>10022953</v>
          </cell>
          <cell r="J981" t="str">
            <v>5915202</v>
          </cell>
          <cell r="K981" t="str">
            <v>258</v>
          </cell>
          <cell r="L981" t="str">
            <v>HUBENYCR</v>
          </cell>
          <cell r="M981">
            <v>38659</v>
          </cell>
          <cell r="N981" t="str">
            <v>CAGLEW</v>
          </cell>
          <cell r="O981">
            <v>43745</v>
          </cell>
          <cell r="P981" t="str">
            <v/>
          </cell>
        </row>
        <row r="982">
          <cell r="A982" t="str">
            <v>MEM-PRO-015-BGY-FCS-9241</v>
          </cell>
          <cell r="B982" t="str">
            <v>3</v>
          </cell>
          <cell r="C982" t="str">
            <v>10470</v>
          </cell>
          <cell r="D982" t="str">
            <v>11420</v>
          </cell>
          <cell r="E982" t="str">
            <v>60M PSM MECH MS2P W BO VAC DIS PD PP PSV</v>
          </cell>
          <cell r="F982" t="str">
            <v>MS2P-W VACUUMIZER DISCHARGE PUMP</v>
          </cell>
          <cell r="G982" t="str">
            <v>PM25</v>
          </cell>
          <cell r="H982" t="str">
            <v>MECH</v>
          </cell>
          <cell r="I982" t="str">
            <v>10020069</v>
          </cell>
          <cell r="J982" t="str">
            <v>5896877</v>
          </cell>
          <cell r="K982" t="str">
            <v>258</v>
          </cell>
          <cell r="L982" t="str">
            <v>HUBENYCR</v>
          </cell>
          <cell r="M982">
            <v>38694</v>
          </cell>
          <cell r="N982" t="str">
            <v>CAGLEW</v>
          </cell>
          <cell r="O982">
            <v>43745</v>
          </cell>
          <cell r="P982" t="str">
            <v/>
          </cell>
        </row>
        <row r="983">
          <cell r="A983" t="str">
            <v>MEM-PRO-010-MDU-AEQ-7899</v>
          </cell>
          <cell r="B983" t="str">
            <v>3</v>
          </cell>
          <cell r="C983" t="str">
            <v>10474</v>
          </cell>
          <cell r="D983" t="str">
            <v>11394</v>
          </cell>
          <cell r="E983" t="str">
            <v>60M PSM MECH MDU FG SNUFF STEAM INSP</v>
          </cell>
          <cell r="F983" t="str">
            <v>MMDU-FLAKE GRIND &amp; WET IN SNUF STEAM SYS</v>
          </cell>
          <cell r="G983" t="str">
            <v>PM20</v>
          </cell>
          <cell r="H983" t="str">
            <v>MECH</v>
          </cell>
          <cell r="I983" t="str">
            <v/>
          </cell>
          <cell r="J983" t="str">
            <v>5624954</v>
          </cell>
          <cell r="K983" t="str">
            <v>247</v>
          </cell>
          <cell r="L983" t="str">
            <v>HUBENYCR</v>
          </cell>
          <cell r="M983">
            <v>38700</v>
          </cell>
          <cell r="N983" t="str">
            <v>CRIPESH</v>
          </cell>
          <cell r="O983">
            <v>43809</v>
          </cell>
          <cell r="P983" t="str">
            <v/>
          </cell>
        </row>
        <row r="984">
          <cell r="A984" t="str">
            <v>MEM-PRO-013-PKG-SUS-2359</v>
          </cell>
          <cell r="B984" t="str">
            <v>3</v>
          </cell>
          <cell r="C984" t="str">
            <v>10550</v>
          </cell>
          <cell r="D984" t="str">
            <v>11490</v>
          </cell>
          <cell r="E984" t="str">
            <v>60M MECH P3 PACK SNUFFING STEAM SYSTEM</v>
          </cell>
          <cell r="F984" t="str">
            <v>MP3B-PACKAGING SNUFFING STEAM SYSTEM</v>
          </cell>
          <cell r="G984" t="str">
            <v>PM20</v>
          </cell>
          <cell r="H984" t="str">
            <v>MECH</v>
          </cell>
          <cell r="I984" t="str">
            <v/>
          </cell>
          <cell r="J984" t="str">
            <v>7010021</v>
          </cell>
          <cell r="K984" t="str">
            <v>247</v>
          </cell>
          <cell r="L984" t="str">
            <v>HUBENYCR</v>
          </cell>
          <cell r="M984">
            <v>38723</v>
          </cell>
          <cell r="N984" t="str">
            <v>CAGLEW</v>
          </cell>
          <cell r="O984">
            <v>43745</v>
          </cell>
          <cell r="P984" t="str">
            <v/>
          </cell>
        </row>
        <row r="985">
          <cell r="A985" t="str">
            <v>MEM-PRO-014-IDN-IDF-3425</v>
          </cell>
          <cell r="B985" t="str">
            <v>3</v>
          </cell>
          <cell r="C985" t="str">
            <v>10562</v>
          </cell>
          <cell r="D985" t="str">
            <v>11502</v>
          </cell>
          <cell r="E985" t="str">
            <v>60M PSM MECH MSP E IDN EQ TK PP PSV</v>
          </cell>
          <cell r="F985" t="str">
            <v>MSP-E IDN TANK PUMP</v>
          </cell>
          <cell r="G985" t="str">
            <v>PM25</v>
          </cell>
          <cell r="H985" t="str">
            <v>MECH</v>
          </cell>
          <cell r="I985" t="str">
            <v>10022930</v>
          </cell>
          <cell r="J985" t="str">
            <v>5912535</v>
          </cell>
          <cell r="K985" t="str">
            <v>258</v>
          </cell>
          <cell r="L985" t="str">
            <v>HUBENYCR</v>
          </cell>
          <cell r="M985">
            <v>38727</v>
          </cell>
          <cell r="N985" t="str">
            <v>CAGLEW</v>
          </cell>
          <cell r="O985">
            <v>43745</v>
          </cell>
          <cell r="P985" t="str">
            <v/>
          </cell>
        </row>
        <row r="986">
          <cell r="A986" t="str">
            <v>MEM-PRO-015-PKG-BLD-3764</v>
          </cell>
          <cell r="B986" t="str">
            <v>3</v>
          </cell>
          <cell r="C986" t="str">
            <v>10631</v>
          </cell>
          <cell r="D986" t="str">
            <v>11581</v>
          </cell>
          <cell r="E986" t="str">
            <v>60M PSM MECH MS2P LECITHIN TRANS PP PSV</v>
          </cell>
          <cell r="F986" t="str">
            <v>MS2P-LECITHIN METERING PUMP</v>
          </cell>
          <cell r="G986" t="str">
            <v>PM25</v>
          </cell>
          <cell r="H986" t="str">
            <v>MECH</v>
          </cell>
          <cell r="I986" t="str">
            <v>10022326</v>
          </cell>
          <cell r="J986" t="str">
            <v>5874016</v>
          </cell>
          <cell r="K986" t="str">
            <v>258</v>
          </cell>
          <cell r="L986" t="str">
            <v>HUBENYCR</v>
          </cell>
          <cell r="M986">
            <v>38736</v>
          </cell>
          <cell r="N986" t="str">
            <v>CAGLEW</v>
          </cell>
          <cell r="O986">
            <v>43745</v>
          </cell>
          <cell r="P986" t="str">
            <v/>
          </cell>
        </row>
        <row r="987">
          <cell r="A987" t="str">
            <v>MEM-PRO-015-PKG-BLD-3816</v>
          </cell>
          <cell r="B987" t="str">
            <v>3</v>
          </cell>
          <cell r="C987" t="str">
            <v>10630</v>
          </cell>
          <cell r="D987" t="str">
            <v>11580</v>
          </cell>
          <cell r="E987" t="str">
            <v>60M PSM MECH MS2P LECITHIN METER PP PSV</v>
          </cell>
          <cell r="F987" t="str">
            <v>MS2P LECITHIN METER PP PSV</v>
          </cell>
          <cell r="G987" t="str">
            <v>PM25</v>
          </cell>
          <cell r="H987" t="str">
            <v>MECH</v>
          </cell>
          <cell r="I987" t="str">
            <v>10077978</v>
          </cell>
          <cell r="J987" t="str">
            <v>5896878</v>
          </cell>
          <cell r="K987" t="str">
            <v>258</v>
          </cell>
          <cell r="L987" t="str">
            <v>HUBENYCR</v>
          </cell>
          <cell r="M987">
            <v>38736</v>
          </cell>
          <cell r="N987" t="str">
            <v>CAGLEW</v>
          </cell>
          <cell r="O987">
            <v>43745</v>
          </cell>
          <cell r="P987" t="str">
            <v/>
          </cell>
        </row>
        <row r="988">
          <cell r="A988" t="str">
            <v>MEM-PRO-011-IDN-IDF-4695</v>
          </cell>
          <cell r="B988" t="str">
            <v>3</v>
          </cell>
          <cell r="C988" t="str">
            <v>10570</v>
          </cell>
          <cell r="D988" t="str">
            <v>11510</v>
          </cell>
          <cell r="E988" t="str">
            <v>60M PSM MECH P1 DYNATROL PP PSV</v>
          </cell>
          <cell r="F988" t="str">
            <v>MP1-NEUTRAL TANK PH RECIRC. PUMP</v>
          </cell>
          <cell r="G988" t="str">
            <v>PM25</v>
          </cell>
          <cell r="H988" t="str">
            <v>MECH</v>
          </cell>
          <cell r="I988" t="str">
            <v>10077979</v>
          </cell>
          <cell r="J988" t="str">
            <v>5901086</v>
          </cell>
          <cell r="K988" t="str">
            <v>258</v>
          </cell>
          <cell r="L988" t="str">
            <v>HUBENYCR</v>
          </cell>
          <cell r="M988">
            <v>38737</v>
          </cell>
          <cell r="N988" t="str">
            <v>CAGLEW</v>
          </cell>
          <cell r="O988">
            <v>43745</v>
          </cell>
          <cell r="P988" t="str">
            <v/>
          </cell>
        </row>
        <row r="989">
          <cell r="A989" t="str">
            <v>MEM-PRO-013-CON-CON-0279</v>
          </cell>
          <cell r="B989" t="str">
            <v/>
          </cell>
          <cell r="C989" t="str">
            <v>10640</v>
          </cell>
          <cell r="D989" t="str">
            <v>11590</v>
          </cell>
          <cell r="E989" t="str">
            <v>P3 Sharples Hood Wash Water Nozzle Inspe</v>
          </cell>
          <cell r="F989" t="str">
            <v>MP3B-#1 CONCENTRATION CENTRIFUGE</v>
          </cell>
          <cell r="G989" t="str">
            <v>PM80</v>
          </cell>
          <cell r="H989" t="str">
            <v>MECH</v>
          </cell>
          <cell r="I989" t="str">
            <v/>
          </cell>
          <cell r="J989" t="str">
            <v>5551989</v>
          </cell>
          <cell r="K989" t="str">
            <v>001</v>
          </cell>
          <cell r="L989" t="str">
            <v>GLASPESC</v>
          </cell>
          <cell r="M989">
            <v>38741</v>
          </cell>
          <cell r="N989" t="str">
            <v>CHAUDHS</v>
          </cell>
          <cell r="O989">
            <v>43365</v>
          </cell>
          <cell r="P989" t="str">
            <v/>
          </cell>
        </row>
        <row r="990">
          <cell r="A990" t="str">
            <v>MEM-PRO-013-WSH-CWH-0085</v>
          </cell>
          <cell r="B990" t="str">
            <v/>
          </cell>
          <cell r="C990" t="str">
            <v>10651</v>
          </cell>
          <cell r="D990" t="str">
            <v>11591</v>
          </cell>
          <cell r="E990" t="str">
            <v>P3 C30 Bowl Spray Water Nozzle Inspectio</v>
          </cell>
          <cell r="F990" t="str">
            <v>MP3B-#1 WASHING CENTRIFUGE</v>
          </cell>
          <cell r="G990" t="str">
            <v>PM30</v>
          </cell>
          <cell r="H990" t="str">
            <v>MECH</v>
          </cell>
          <cell r="I990" t="str">
            <v/>
          </cell>
          <cell r="J990" t="str">
            <v>5552024</v>
          </cell>
          <cell r="K990" t="str">
            <v>001</v>
          </cell>
          <cell r="L990" t="str">
            <v>GLASPESC</v>
          </cell>
          <cell r="M990">
            <v>38741</v>
          </cell>
          <cell r="N990" t="str">
            <v>CAGLEW</v>
          </cell>
          <cell r="O990">
            <v>43745</v>
          </cell>
          <cell r="P990" t="str">
            <v/>
          </cell>
        </row>
        <row r="991">
          <cell r="A991" t="str">
            <v>MEM-PRO-010-MDU-AEQ-7034</v>
          </cell>
          <cell r="B991" t="str">
            <v>3</v>
          </cell>
          <cell r="C991" t="str">
            <v>10662</v>
          </cell>
          <cell r="D991" t="str">
            <v>11602</v>
          </cell>
          <cell r="E991" t="str">
            <v>6M PSM I/E MDU GRIND DISCH PS</v>
          </cell>
          <cell r="F991" t="str">
            <v>MMDU-GRINDER DISCH HI PRESS SW</v>
          </cell>
          <cell r="G991" t="str">
            <v>PM20</v>
          </cell>
          <cell r="H991" t="str">
            <v>MECH</v>
          </cell>
          <cell r="I991" t="str">
            <v/>
          </cell>
          <cell r="J991" t="str">
            <v>5600174</v>
          </cell>
          <cell r="K991" t="str">
            <v>001</v>
          </cell>
          <cell r="L991" t="str">
            <v>HUBENYCR</v>
          </cell>
          <cell r="M991">
            <v>38744</v>
          </cell>
          <cell r="N991" t="str">
            <v>CAGLEW</v>
          </cell>
          <cell r="O991">
            <v>43745</v>
          </cell>
          <cell r="P991" t="str">
            <v/>
          </cell>
        </row>
        <row r="992">
          <cell r="A992" t="str">
            <v>MEM-PRO-022-UNL-TK1-0687</v>
          </cell>
          <cell r="B992" t="str">
            <v>3</v>
          </cell>
          <cell r="C992" t="str">
            <v>10696</v>
          </cell>
          <cell r="D992" t="str">
            <v>11646</v>
          </cell>
          <cell r="E992" t="str">
            <v>60M PSM MECH #1 TRACK VAC BLOW NW PSV</v>
          </cell>
          <cell r="F992" t="str">
            <v>MSS-TRACK 1 VACUUM BLOWER</v>
          </cell>
          <cell r="G992" t="str">
            <v>PM25</v>
          </cell>
          <cell r="H992" t="str">
            <v>MECH</v>
          </cell>
          <cell r="I992" t="str">
            <v>10019984</v>
          </cell>
          <cell r="J992" t="str">
            <v>5901549</v>
          </cell>
          <cell r="K992" t="str">
            <v>258</v>
          </cell>
          <cell r="L992" t="str">
            <v>HUBENYCR</v>
          </cell>
          <cell r="M992">
            <v>38763</v>
          </cell>
          <cell r="N992" t="str">
            <v>CAGLEW</v>
          </cell>
          <cell r="O992">
            <v>43745</v>
          </cell>
          <cell r="P992" t="str">
            <v/>
          </cell>
        </row>
        <row r="993">
          <cell r="A993" t="str">
            <v>MEM-PRO-022-UNL-TK1-0687</v>
          </cell>
          <cell r="B993" t="str">
            <v>3</v>
          </cell>
          <cell r="C993" t="str">
            <v>10697</v>
          </cell>
          <cell r="D993" t="str">
            <v>11647</v>
          </cell>
          <cell r="E993" t="str">
            <v>60M PSM MECH #1 TRACK VAC BLOW SW PSV</v>
          </cell>
          <cell r="F993" t="str">
            <v>MSS-TRACK 1 VACUUM BLOWER</v>
          </cell>
          <cell r="G993" t="str">
            <v>PM25</v>
          </cell>
          <cell r="H993" t="str">
            <v>MECH</v>
          </cell>
          <cell r="I993" t="str">
            <v>10019985</v>
          </cell>
          <cell r="J993" t="str">
            <v>5901830</v>
          </cell>
          <cell r="K993" t="str">
            <v>258</v>
          </cell>
          <cell r="L993" t="str">
            <v>HUBENYCR</v>
          </cell>
          <cell r="M993">
            <v>38763</v>
          </cell>
          <cell r="N993" t="str">
            <v>CAGLEW</v>
          </cell>
          <cell r="O993">
            <v>43745</v>
          </cell>
          <cell r="P993" t="str">
            <v/>
          </cell>
        </row>
        <row r="994">
          <cell r="A994" t="str">
            <v>MEM-PRO-022-UNL-TK1-0687</v>
          </cell>
          <cell r="B994" t="str">
            <v>3</v>
          </cell>
          <cell r="C994" t="str">
            <v>10695</v>
          </cell>
          <cell r="D994" t="str">
            <v>11645</v>
          </cell>
          <cell r="E994" t="str">
            <v>60M PSM MECH #1 TRACK VAC BLOW NE PSV</v>
          </cell>
          <cell r="F994" t="str">
            <v>MSS-TRACK 1 VACUUM BLOWER</v>
          </cell>
          <cell r="G994" t="str">
            <v>PM25</v>
          </cell>
          <cell r="H994" t="str">
            <v>MECH</v>
          </cell>
          <cell r="I994" t="str">
            <v>10019986</v>
          </cell>
          <cell r="J994" t="str">
            <v>5902407</v>
          </cell>
          <cell r="K994" t="str">
            <v>258</v>
          </cell>
          <cell r="L994" t="str">
            <v>HUBENYCR</v>
          </cell>
          <cell r="M994">
            <v>38763</v>
          </cell>
          <cell r="N994" t="str">
            <v>CAGLEW</v>
          </cell>
          <cell r="O994">
            <v>43745</v>
          </cell>
          <cell r="P994" t="str">
            <v/>
          </cell>
        </row>
        <row r="995">
          <cell r="A995" t="str">
            <v>MEM-PRO-022-UNL-TK1-0687</v>
          </cell>
          <cell r="B995" t="str">
            <v>3</v>
          </cell>
          <cell r="C995" t="str">
            <v>10694</v>
          </cell>
          <cell r="D995" t="str">
            <v>11644</v>
          </cell>
          <cell r="E995" t="str">
            <v>60M PSM MECH #1 TRACK VAC BLOW SE PSV</v>
          </cell>
          <cell r="F995" t="str">
            <v>MSS-TRACK 1 VACUUM BLOWER</v>
          </cell>
          <cell r="G995" t="str">
            <v>PM25</v>
          </cell>
          <cell r="H995" t="str">
            <v>MECH</v>
          </cell>
          <cell r="I995" t="str">
            <v>10019987</v>
          </cell>
          <cell r="J995" t="str">
            <v>5901829</v>
          </cell>
          <cell r="K995" t="str">
            <v>258</v>
          </cell>
          <cell r="L995" t="str">
            <v>HUBENYCR</v>
          </cell>
          <cell r="M995">
            <v>38763</v>
          </cell>
          <cell r="N995" t="str">
            <v>CAGLEW</v>
          </cell>
          <cell r="O995">
            <v>43745</v>
          </cell>
          <cell r="P995" t="str">
            <v/>
          </cell>
        </row>
        <row r="996">
          <cell r="A996" t="str">
            <v>MEM-PRO-022-UNL-TK1</v>
          </cell>
          <cell r="B996" t="str">
            <v>3</v>
          </cell>
          <cell r="C996" t="str">
            <v>10701</v>
          </cell>
          <cell r="D996" t="str">
            <v>11661</v>
          </cell>
          <cell r="E996" t="str">
            <v>36M PSM I/E STATIC GR TRACK 1 UNLOAD</v>
          </cell>
          <cell r="F996" t="str">
            <v>TRACK 1</v>
          </cell>
          <cell r="G996" t="str">
            <v>PM20</v>
          </cell>
          <cell r="H996" t="str">
            <v>MECH</v>
          </cell>
          <cell r="I996" t="str">
            <v/>
          </cell>
          <cell r="J996" t="str">
            <v>7091781</v>
          </cell>
          <cell r="K996" t="str">
            <v>236</v>
          </cell>
          <cell r="L996" t="str">
            <v>HUBENYCR</v>
          </cell>
          <cell r="M996">
            <v>38768</v>
          </cell>
          <cell r="N996" t="str">
            <v>CHAUDHS</v>
          </cell>
          <cell r="O996">
            <v>43368</v>
          </cell>
          <cell r="P996" t="str">
            <v/>
          </cell>
        </row>
        <row r="997">
          <cell r="A997" t="str">
            <v>MEM-PRO-014-CIP-CAC-4045</v>
          </cell>
          <cell r="B997" t="str">
            <v>3</v>
          </cell>
          <cell r="C997" t="str">
            <v>11009</v>
          </cell>
          <cell r="D997" t="str">
            <v>12009</v>
          </cell>
          <cell r="E997" t="str">
            <v>60M PSM MECH MSP S SANIT PUMP PSV</v>
          </cell>
          <cell r="F997" t="str">
            <v>MSP-CIP RET FROM WASTE WTR 3-WAY FV</v>
          </cell>
          <cell r="G997" t="str">
            <v>PM25</v>
          </cell>
          <cell r="H997" t="str">
            <v>MECH</v>
          </cell>
          <cell r="I997" t="str">
            <v/>
          </cell>
          <cell r="J997" t="str">
            <v>5923910</v>
          </cell>
          <cell r="K997" t="str">
            <v>258</v>
          </cell>
          <cell r="L997" t="str">
            <v>HUBENYCR</v>
          </cell>
          <cell r="M997">
            <v>38898</v>
          </cell>
          <cell r="N997" t="str">
            <v>CHAUDHS</v>
          </cell>
          <cell r="O997">
            <v>43365</v>
          </cell>
          <cell r="P997" t="str">
            <v/>
          </cell>
        </row>
        <row r="998">
          <cell r="A998" t="str">
            <v>MEM-PRO-014-CIP-DAC-4040</v>
          </cell>
          <cell r="B998" t="str">
            <v>3</v>
          </cell>
          <cell r="C998" t="str">
            <v>11008</v>
          </cell>
          <cell r="D998" t="str">
            <v>12008</v>
          </cell>
          <cell r="E998" t="str">
            <v>60M PSM MECH MSP N SANIT PUMP PSV</v>
          </cell>
          <cell r="F998" t="str">
            <v>MSP-N SANITIZER METER PUMP</v>
          </cell>
          <cell r="G998" t="str">
            <v>PM25</v>
          </cell>
          <cell r="H998" t="str">
            <v>MECH</v>
          </cell>
          <cell r="I998" t="str">
            <v/>
          </cell>
          <cell r="J998" t="str">
            <v>5929672</v>
          </cell>
          <cell r="K998" t="str">
            <v>258</v>
          </cell>
          <cell r="L998" t="str">
            <v>HUBENYCR</v>
          </cell>
          <cell r="M998">
            <v>38898</v>
          </cell>
          <cell r="N998" t="str">
            <v>CAGLEW</v>
          </cell>
          <cell r="O998">
            <v>43745</v>
          </cell>
          <cell r="P998" t="str">
            <v/>
          </cell>
        </row>
        <row r="999">
          <cell r="A999" t="str">
            <v>MEM-PRO-014-CIP-CAC-4045</v>
          </cell>
          <cell r="B999" t="str">
            <v>3</v>
          </cell>
          <cell r="C999" t="str">
            <v>11030</v>
          </cell>
          <cell r="D999" t="str">
            <v>12040</v>
          </cell>
          <cell r="E999" t="str">
            <v>60M PSM MECH MSP D SANIT PUMP RD</v>
          </cell>
          <cell r="F999" t="str">
            <v>MSP-CIP RET FROM WASTE WTR 3-WAY FV</v>
          </cell>
          <cell r="G999" t="str">
            <v>PM20</v>
          </cell>
          <cell r="H999" t="str">
            <v>MECH</v>
          </cell>
          <cell r="I999" t="str">
            <v/>
          </cell>
          <cell r="J999" t="str">
            <v>5929673</v>
          </cell>
          <cell r="K999" t="str">
            <v>247</v>
          </cell>
          <cell r="L999" t="str">
            <v>HUBENYCR</v>
          </cell>
          <cell r="M999">
            <v>38916</v>
          </cell>
          <cell r="N999" t="str">
            <v>CHAUDHS</v>
          </cell>
          <cell r="O999">
            <v>43365</v>
          </cell>
          <cell r="P999" t="str">
            <v/>
          </cell>
        </row>
        <row r="1000">
          <cell r="A1000" t="str">
            <v>MEM-PRO-014-CIP-SAC-9204</v>
          </cell>
          <cell r="B1000" t="str">
            <v>3</v>
          </cell>
          <cell r="C1000" t="str">
            <v>11045</v>
          </cell>
          <cell r="D1000" t="str">
            <v>12045</v>
          </cell>
          <cell r="E1000" t="str">
            <v>36M MECH MSP SANIT UNL HOSE</v>
          </cell>
          <cell r="F1000" t="str">
            <v>MSP-SANITIZER UNLOADING HOSE</v>
          </cell>
          <cell r="G1000" t="str">
            <v>PM25</v>
          </cell>
          <cell r="H1000" t="str">
            <v>MECH</v>
          </cell>
          <cell r="I1000" t="str">
            <v/>
          </cell>
          <cell r="J1000" t="str">
            <v>7115756</v>
          </cell>
          <cell r="K1000" t="str">
            <v>245</v>
          </cell>
          <cell r="L1000" t="str">
            <v>HUBENYCR</v>
          </cell>
          <cell r="M1000">
            <v>38916</v>
          </cell>
          <cell r="N1000" t="str">
            <v>CHAUDHS</v>
          </cell>
          <cell r="O1000">
            <v>43368</v>
          </cell>
          <cell r="P1000" t="str">
            <v/>
          </cell>
        </row>
        <row r="1001">
          <cell r="A1001" t="str">
            <v>MEM-PRO-015-CIP-TAC-9210</v>
          </cell>
          <cell r="B1001" t="str">
            <v>3</v>
          </cell>
          <cell r="C1001" t="str">
            <v>11046</v>
          </cell>
          <cell r="D1001" t="str">
            <v>12046</v>
          </cell>
          <cell r="E1001" t="str">
            <v>36M PSM MECH M2SP SANIT UNL HOSE</v>
          </cell>
          <cell r="F1001" t="str">
            <v>MS2P-SANITIZER UNLOADING HOSE</v>
          </cell>
          <cell r="G1001" t="str">
            <v>PM25</v>
          </cell>
          <cell r="H1001" t="str">
            <v>MECH</v>
          </cell>
          <cell r="I1001" t="str">
            <v/>
          </cell>
          <cell r="J1001" t="str">
            <v>7070560</v>
          </cell>
          <cell r="K1001" t="str">
            <v>245</v>
          </cell>
          <cell r="L1001" t="str">
            <v>HUBENYCR</v>
          </cell>
          <cell r="M1001">
            <v>38916</v>
          </cell>
          <cell r="N1001" t="str">
            <v>CHAUDHS</v>
          </cell>
          <cell r="O1001">
            <v>43368</v>
          </cell>
          <cell r="P1001" t="str">
            <v/>
          </cell>
        </row>
        <row r="1002">
          <cell r="A1002" t="str">
            <v>MEM-PRO-011-XTR-1EX-0714</v>
          </cell>
          <cell r="B1002" t="str">
            <v>3</v>
          </cell>
          <cell r="C1002" t="str">
            <v>11387</v>
          </cell>
          <cell r="D1002" t="str">
            <v>12457</v>
          </cell>
          <cell r="E1002" t="str">
            <v>12M  I/E P1 1ST EXT NX438 VIB SW</v>
          </cell>
          <cell r="F1002" t="str">
            <v>DECANTER - 1ST EXT EAST</v>
          </cell>
          <cell r="G1002" t="str">
            <v>PM20</v>
          </cell>
          <cell r="H1002" t="str">
            <v>MECH</v>
          </cell>
          <cell r="I1002" t="str">
            <v>10020658</v>
          </cell>
          <cell r="J1002" t="str">
            <v>7175422</v>
          </cell>
          <cell r="K1002" t="str">
            <v>231</v>
          </cell>
          <cell r="L1002" t="str">
            <v>HUBENYCR</v>
          </cell>
          <cell r="M1002">
            <v>39090</v>
          </cell>
          <cell r="N1002" t="str">
            <v>CAGLEW</v>
          </cell>
          <cell r="O1002">
            <v>43830</v>
          </cell>
          <cell r="P1002" t="str">
            <v/>
          </cell>
        </row>
        <row r="1003">
          <cell r="A1003" t="str">
            <v>MEM-PRO-011-XTR-3EX-0715</v>
          </cell>
          <cell r="B1003" t="str">
            <v>3</v>
          </cell>
          <cell r="C1003" t="str">
            <v>11386</v>
          </cell>
          <cell r="D1003" t="str">
            <v>12456</v>
          </cell>
          <cell r="E1003" t="str">
            <v>12M I/E P1 3RD EXT NX438 VIB SW</v>
          </cell>
          <cell r="F1003" t="str">
            <v>DECANTER - 3RD EXT</v>
          </cell>
          <cell r="G1003" t="str">
            <v>PM20</v>
          </cell>
          <cell r="H1003" t="str">
            <v>MECH</v>
          </cell>
          <cell r="I1003" t="str">
            <v>10020659</v>
          </cell>
          <cell r="J1003" t="str">
            <v>7179652</v>
          </cell>
          <cell r="K1003" t="str">
            <v>231</v>
          </cell>
          <cell r="L1003" t="str">
            <v>HUBENYCR</v>
          </cell>
          <cell r="M1003">
            <v>39090</v>
          </cell>
          <cell r="N1003" t="str">
            <v>CAGLEW</v>
          </cell>
          <cell r="O1003">
            <v>43830</v>
          </cell>
          <cell r="P1003" t="str">
            <v/>
          </cell>
        </row>
        <row r="1004">
          <cell r="A1004" t="str">
            <v>MEM-PRO-010-CAL-HPO-5420</v>
          </cell>
          <cell r="B1004" t="str">
            <v>5</v>
          </cell>
          <cell r="C1004" t="str">
            <v>11488</v>
          </cell>
          <cell r="D1004" t="str">
            <v>12598</v>
          </cell>
          <cell r="E1004" t="str">
            <v>12M CTQ I/E CALPRO SHOT TANK LOAD CELL</v>
          </cell>
          <cell r="F1004" t="str">
            <v>MSS-CALPRO PHOS ACID SHOT TANK</v>
          </cell>
          <cell r="G1004" t="str">
            <v>PM20</v>
          </cell>
          <cell r="H1004" t="str">
            <v>MECH</v>
          </cell>
          <cell r="I1004" t="str">
            <v>10018607</v>
          </cell>
          <cell r="J1004" t="str">
            <v>5911179</v>
          </cell>
          <cell r="K1004" t="str">
            <v>212</v>
          </cell>
          <cell r="L1004" t="str">
            <v>HUBENYCR</v>
          </cell>
          <cell r="M1004">
            <v>39182</v>
          </cell>
          <cell r="N1004" t="str">
            <v>CHAUDHS</v>
          </cell>
          <cell r="O1004">
            <v>43365</v>
          </cell>
          <cell r="P1004" t="str">
            <v>X</v>
          </cell>
        </row>
        <row r="1005">
          <cell r="A1005" t="str">
            <v>MEM-PRO-010-CAL-HPO-5612</v>
          </cell>
          <cell r="B1005" t="str">
            <v>5</v>
          </cell>
          <cell r="C1005" t="str">
            <v>11489</v>
          </cell>
          <cell r="D1005" t="str">
            <v>12599</v>
          </cell>
          <cell r="E1005" t="str">
            <v>12M CTQ ELEC CALPRO LIME FEEDER</v>
          </cell>
          <cell r="F1005" t="str">
            <v>MSS-CALPRO LIME ADDITION FEEDER</v>
          </cell>
          <cell r="G1005" t="str">
            <v>PM20</v>
          </cell>
          <cell r="H1005" t="str">
            <v>MECH</v>
          </cell>
          <cell r="I1005" t="str">
            <v>10024825</v>
          </cell>
          <cell r="J1005" t="str">
            <v>5911320</v>
          </cell>
          <cell r="K1005" t="str">
            <v>212</v>
          </cell>
          <cell r="L1005" t="str">
            <v>HUBENYCR</v>
          </cell>
          <cell r="M1005">
            <v>39182</v>
          </cell>
          <cell r="N1005" t="str">
            <v>CHAUDHS</v>
          </cell>
          <cell r="O1005">
            <v>43365</v>
          </cell>
          <cell r="P1005" t="str">
            <v/>
          </cell>
        </row>
        <row r="1006">
          <cell r="A1006" t="str">
            <v>MEM-PRO-010-CSP-CBW-0230</v>
          </cell>
          <cell r="B1006" t="str">
            <v>3</v>
          </cell>
          <cell r="C1006" t="str">
            <v>11686</v>
          </cell>
          <cell r="D1006" t="str">
            <v>12856</v>
          </cell>
          <cell r="E1006" t="str">
            <v>12-MTH MECH BOWL GUAGE BLOCK CHECK</v>
          </cell>
          <cell r="F1006" t="str">
            <v>MSS-C30 BOWLS (SPARE &amp; IN-USE)</v>
          </cell>
          <cell r="G1006" t="str">
            <v>PM20</v>
          </cell>
          <cell r="H1006" t="str">
            <v>PM/PDM</v>
          </cell>
          <cell r="I1006" t="str">
            <v>10076764</v>
          </cell>
          <cell r="J1006" t="str">
            <v>7189765</v>
          </cell>
          <cell r="K1006" t="str">
            <v>252</v>
          </cell>
          <cell r="L1006" t="str">
            <v>HALEBA</v>
          </cell>
          <cell r="M1006">
            <v>39296</v>
          </cell>
          <cell r="N1006" t="str">
            <v>CAGLEW</v>
          </cell>
          <cell r="O1006">
            <v>43742</v>
          </cell>
          <cell r="P1006" t="str">
            <v/>
          </cell>
        </row>
        <row r="1007">
          <cell r="A1007" t="str">
            <v>MEM-PRO-010-CSP-CBW-0230</v>
          </cell>
          <cell r="B1007" t="str">
            <v>3</v>
          </cell>
          <cell r="C1007" t="str">
            <v>11684</v>
          </cell>
          <cell r="D1007" t="str">
            <v>12854</v>
          </cell>
          <cell r="E1007" t="str">
            <v>12-MTH MECH BOWL GUAGE BLOCK CHECK</v>
          </cell>
          <cell r="F1007" t="str">
            <v>MSS-C30 BOWLS (SPARE &amp; IN-USE)</v>
          </cell>
          <cell r="G1007" t="str">
            <v>PM20</v>
          </cell>
          <cell r="H1007" t="str">
            <v>PM/PDM</v>
          </cell>
          <cell r="I1007" t="str">
            <v>10076766</v>
          </cell>
          <cell r="J1007" t="str">
            <v>7163220</v>
          </cell>
          <cell r="K1007" t="str">
            <v>252</v>
          </cell>
          <cell r="L1007" t="str">
            <v>HALEBA</v>
          </cell>
          <cell r="M1007">
            <v>39296</v>
          </cell>
          <cell r="N1007" t="str">
            <v>CAGLEW</v>
          </cell>
          <cell r="O1007">
            <v>43742</v>
          </cell>
          <cell r="P1007" t="str">
            <v/>
          </cell>
        </row>
        <row r="1008">
          <cell r="A1008" t="str">
            <v>MEM-PRO-010-CSP-CBW-0230</v>
          </cell>
          <cell r="B1008" t="str">
            <v>3</v>
          </cell>
          <cell r="C1008" t="str">
            <v>11685</v>
          </cell>
          <cell r="D1008" t="str">
            <v>12855</v>
          </cell>
          <cell r="E1008" t="str">
            <v>12-MTH MECH BOWL GUAGE BLOCK CHECK</v>
          </cell>
          <cell r="F1008" t="str">
            <v>MSS-C30 BOWLS (SPARE &amp; IN-USE)</v>
          </cell>
          <cell r="G1008" t="str">
            <v>PM20</v>
          </cell>
          <cell r="H1008" t="str">
            <v>PM/PDM</v>
          </cell>
          <cell r="I1008" t="str">
            <v>10076767</v>
          </cell>
          <cell r="J1008" t="str">
            <v>7129319</v>
          </cell>
          <cell r="K1008" t="str">
            <v>252</v>
          </cell>
          <cell r="L1008" t="str">
            <v>HALEBA</v>
          </cell>
          <cell r="M1008">
            <v>39296</v>
          </cell>
          <cell r="N1008" t="str">
            <v>CAGLEW</v>
          </cell>
          <cell r="O1008">
            <v>43742</v>
          </cell>
          <cell r="P1008" t="str">
            <v/>
          </cell>
        </row>
        <row r="1009">
          <cell r="A1009" t="str">
            <v>MEM-PRO-010-CSP-CBW-0230</v>
          </cell>
          <cell r="B1009" t="str">
            <v>3</v>
          </cell>
          <cell r="C1009" t="str">
            <v>11709</v>
          </cell>
          <cell r="D1009" t="str">
            <v>12889</v>
          </cell>
          <cell r="E1009" t="str">
            <v>12-MTH MECH BOWL GUAGE BLOCK CHECK</v>
          </cell>
          <cell r="F1009" t="str">
            <v>MSS-C30 BOWLS (SPARE &amp; IN-USE)</v>
          </cell>
          <cell r="G1009" t="str">
            <v>PM20</v>
          </cell>
          <cell r="H1009" t="str">
            <v>PM/PDM</v>
          </cell>
          <cell r="I1009" t="str">
            <v>10076759</v>
          </cell>
          <cell r="J1009" t="str">
            <v>7169973</v>
          </cell>
          <cell r="K1009" t="str">
            <v>252</v>
          </cell>
          <cell r="L1009" t="str">
            <v>HALEBA</v>
          </cell>
          <cell r="M1009">
            <v>39297</v>
          </cell>
          <cell r="N1009" t="str">
            <v>CAGLEW</v>
          </cell>
          <cell r="O1009">
            <v>43742</v>
          </cell>
          <cell r="P1009" t="str">
            <v/>
          </cell>
        </row>
        <row r="1010">
          <cell r="A1010" t="str">
            <v>MEM-PRO-010-CSP-CBW-0230</v>
          </cell>
          <cell r="B1010" t="str">
            <v>3</v>
          </cell>
          <cell r="C1010" t="str">
            <v>11703</v>
          </cell>
          <cell r="D1010" t="str">
            <v>12883</v>
          </cell>
          <cell r="E1010" t="str">
            <v>12-MTH MECH BOWL GUAGE BLOCK CHECK</v>
          </cell>
          <cell r="F1010" t="str">
            <v>MSS-C30 BOWLS (SPARE &amp; IN-USE)</v>
          </cell>
          <cell r="G1010" t="str">
            <v>PM20</v>
          </cell>
          <cell r="H1010" t="str">
            <v>PM/PDM</v>
          </cell>
          <cell r="I1010" t="str">
            <v>10076760</v>
          </cell>
          <cell r="J1010" t="str">
            <v>7163221</v>
          </cell>
          <cell r="K1010" t="str">
            <v>252</v>
          </cell>
          <cell r="L1010" t="str">
            <v>HALEBA</v>
          </cell>
          <cell r="M1010">
            <v>39297</v>
          </cell>
          <cell r="N1010" t="str">
            <v>CAGLEW</v>
          </cell>
          <cell r="O1010">
            <v>43742</v>
          </cell>
          <cell r="P1010" t="str">
            <v/>
          </cell>
        </row>
        <row r="1011">
          <cell r="A1011" t="str">
            <v>MEM-PRO-010-CSP-CBW-0230</v>
          </cell>
          <cell r="B1011" t="str">
            <v>3</v>
          </cell>
          <cell r="C1011" t="str">
            <v>11704</v>
          </cell>
          <cell r="D1011" t="str">
            <v>12884</v>
          </cell>
          <cell r="E1011" t="str">
            <v>12-MTH MECH BOWL GUAGE BLOCK CHECK</v>
          </cell>
          <cell r="F1011" t="str">
            <v>MSS-C30 BOWLS (SPARE &amp; IN-USE)</v>
          </cell>
          <cell r="G1011" t="str">
            <v>PM20</v>
          </cell>
          <cell r="H1011" t="str">
            <v>PM/PDM</v>
          </cell>
          <cell r="I1011" t="str">
            <v>10076762</v>
          </cell>
          <cell r="J1011" t="str">
            <v>7130480</v>
          </cell>
          <cell r="K1011" t="str">
            <v>252</v>
          </cell>
          <cell r="L1011" t="str">
            <v>HALEBA</v>
          </cell>
          <cell r="M1011">
            <v>39297</v>
          </cell>
          <cell r="N1011" t="str">
            <v>CAGLEW</v>
          </cell>
          <cell r="O1011">
            <v>43742</v>
          </cell>
          <cell r="P1011" t="str">
            <v/>
          </cell>
        </row>
        <row r="1012">
          <cell r="A1012" t="str">
            <v>MEM-PRO-010-CSP-CBW-0230</v>
          </cell>
          <cell r="B1012" t="str">
            <v>3</v>
          </cell>
          <cell r="C1012" t="str">
            <v>11708</v>
          </cell>
          <cell r="D1012" t="str">
            <v>12888</v>
          </cell>
          <cell r="E1012" t="str">
            <v>12-MTH MECH BOWL GUAGE BLOCK CHECK</v>
          </cell>
          <cell r="F1012" t="str">
            <v>MSS-C30 BOWLS (SPARE &amp; IN-USE)</v>
          </cell>
          <cell r="G1012" t="str">
            <v>PM20</v>
          </cell>
          <cell r="H1012" t="str">
            <v>PM/PDM</v>
          </cell>
          <cell r="I1012" t="str">
            <v>10076763</v>
          </cell>
          <cell r="J1012" t="str">
            <v>7124166</v>
          </cell>
          <cell r="K1012" t="str">
            <v>252</v>
          </cell>
          <cell r="L1012" t="str">
            <v>HALEBA</v>
          </cell>
          <cell r="M1012">
            <v>39297</v>
          </cell>
          <cell r="N1012" t="str">
            <v>CAGLEW</v>
          </cell>
          <cell r="O1012">
            <v>43742</v>
          </cell>
          <cell r="P1012" t="str">
            <v/>
          </cell>
        </row>
        <row r="1013">
          <cell r="A1013" t="str">
            <v>MEM-PRO-010-CSP-CBW-0230</v>
          </cell>
          <cell r="B1013" t="str">
            <v>3</v>
          </cell>
          <cell r="C1013" t="str">
            <v>11714</v>
          </cell>
          <cell r="D1013" t="str">
            <v>12894</v>
          </cell>
          <cell r="E1013" t="str">
            <v>12-MTH MECH BOWL GUAGE BLOCK CHECK</v>
          </cell>
          <cell r="F1013" t="str">
            <v>MSS-C30 BOWLS (SPARE &amp; IN-USE)</v>
          </cell>
          <cell r="G1013" t="str">
            <v>PM20</v>
          </cell>
          <cell r="H1013" t="str">
            <v>PM/PDM</v>
          </cell>
          <cell r="I1013" t="str">
            <v>10076768</v>
          </cell>
          <cell r="J1013" t="str">
            <v>7173392</v>
          </cell>
          <cell r="K1013" t="str">
            <v>252</v>
          </cell>
          <cell r="L1013" t="str">
            <v>HALEBA</v>
          </cell>
          <cell r="M1013">
            <v>39297</v>
          </cell>
          <cell r="N1013" t="str">
            <v>CAGLEW</v>
          </cell>
          <cell r="O1013">
            <v>43742</v>
          </cell>
          <cell r="P1013" t="str">
            <v/>
          </cell>
        </row>
        <row r="1014">
          <cell r="A1014" t="str">
            <v>MEM-PRO-010-CSP-CBW-0230</v>
          </cell>
          <cell r="B1014" t="str">
            <v>3</v>
          </cell>
          <cell r="C1014" t="str">
            <v>11711</v>
          </cell>
          <cell r="D1014" t="str">
            <v>12891</v>
          </cell>
          <cell r="E1014" t="str">
            <v>12-MTH MECH BOWL GUAGE BLOCK CHECK</v>
          </cell>
          <cell r="F1014" t="str">
            <v>MSS-C30 BOWLS (SPARE &amp; IN-USE)</v>
          </cell>
          <cell r="G1014" t="str">
            <v>PM20</v>
          </cell>
          <cell r="H1014" t="str">
            <v>PM/PDM</v>
          </cell>
          <cell r="I1014" t="str">
            <v>10076769</v>
          </cell>
          <cell r="J1014" t="str">
            <v>7135244</v>
          </cell>
          <cell r="K1014" t="str">
            <v>252</v>
          </cell>
          <cell r="L1014" t="str">
            <v>HALEBA</v>
          </cell>
          <cell r="M1014">
            <v>39297</v>
          </cell>
          <cell r="N1014" t="str">
            <v>CAGLEW</v>
          </cell>
          <cell r="O1014">
            <v>43742</v>
          </cell>
          <cell r="P1014" t="str">
            <v/>
          </cell>
        </row>
        <row r="1015">
          <cell r="A1015" t="str">
            <v>MEM-PRO-010-CSP-CBW-0230</v>
          </cell>
          <cell r="B1015" t="str">
            <v>3</v>
          </cell>
          <cell r="C1015" t="str">
            <v>11712</v>
          </cell>
          <cell r="D1015" t="str">
            <v>12892</v>
          </cell>
          <cell r="E1015" t="str">
            <v>12-MTH MECH BOWL GUAGE BLOCK CHECK</v>
          </cell>
          <cell r="F1015" t="str">
            <v>MSS-C30 BOWLS (SPARE &amp; IN-USE)</v>
          </cell>
          <cell r="G1015" t="str">
            <v>PM20</v>
          </cell>
          <cell r="H1015" t="str">
            <v>PM/PDM</v>
          </cell>
          <cell r="I1015" t="str">
            <v>10076770</v>
          </cell>
          <cell r="J1015" t="str">
            <v>7145698</v>
          </cell>
          <cell r="K1015" t="str">
            <v>252</v>
          </cell>
          <cell r="L1015" t="str">
            <v>HALEBA</v>
          </cell>
          <cell r="M1015">
            <v>39297</v>
          </cell>
          <cell r="N1015" t="str">
            <v>CAGLEW</v>
          </cell>
          <cell r="O1015">
            <v>43742</v>
          </cell>
          <cell r="P1015" t="str">
            <v/>
          </cell>
        </row>
        <row r="1016">
          <cell r="A1016" t="str">
            <v>MEM-PRO-010-CSP-CBW-0230</v>
          </cell>
          <cell r="B1016" t="str">
            <v>3</v>
          </cell>
          <cell r="C1016" t="str">
            <v>11702</v>
          </cell>
          <cell r="D1016" t="str">
            <v>12882</v>
          </cell>
          <cell r="E1016" t="str">
            <v>12-MTH MECH BOWL GUAGE BLOCK CHECK</v>
          </cell>
          <cell r="F1016" t="str">
            <v>MSS-C30 BOWLS (SPARE &amp; IN-USE)</v>
          </cell>
          <cell r="G1016" t="str">
            <v>PM20</v>
          </cell>
          <cell r="H1016" t="str">
            <v>PM/PDM</v>
          </cell>
          <cell r="I1016" t="str">
            <v>10076771</v>
          </cell>
          <cell r="J1016" t="str">
            <v>7129320</v>
          </cell>
          <cell r="K1016" t="str">
            <v>252</v>
          </cell>
          <cell r="L1016" t="str">
            <v>HALEBA</v>
          </cell>
          <cell r="M1016">
            <v>39297</v>
          </cell>
          <cell r="N1016" t="str">
            <v>CAGLEW</v>
          </cell>
          <cell r="O1016">
            <v>43742</v>
          </cell>
          <cell r="P1016" t="str">
            <v/>
          </cell>
        </row>
        <row r="1017">
          <cell r="A1017" t="str">
            <v>MEM-PRO-010-CSP-CBW-0230</v>
          </cell>
          <cell r="B1017" t="str">
            <v>3</v>
          </cell>
          <cell r="C1017" t="str">
            <v>11710</v>
          </cell>
          <cell r="D1017" t="str">
            <v>12890</v>
          </cell>
          <cell r="E1017" t="str">
            <v>12-MTH MECH BOWL GUAGE BLOCK CHECK</v>
          </cell>
          <cell r="F1017" t="str">
            <v>MSS-C30 BOWLS (SPARE &amp; IN-USE)</v>
          </cell>
          <cell r="G1017" t="str">
            <v>PM20</v>
          </cell>
          <cell r="H1017" t="str">
            <v>PM/PDM</v>
          </cell>
          <cell r="I1017" t="str">
            <v>10076772</v>
          </cell>
          <cell r="J1017" t="str">
            <v>7142430</v>
          </cell>
          <cell r="K1017" t="str">
            <v>252</v>
          </cell>
          <cell r="L1017" t="str">
            <v>HALEBA</v>
          </cell>
          <cell r="M1017">
            <v>39297</v>
          </cell>
          <cell r="N1017" t="str">
            <v>CAGLEW</v>
          </cell>
          <cell r="O1017">
            <v>43742</v>
          </cell>
          <cell r="P1017" t="str">
            <v/>
          </cell>
        </row>
        <row r="1018">
          <cell r="A1018" t="str">
            <v>MEM-PRO-010-CSP-CBW-0230</v>
          </cell>
          <cell r="B1018" t="str">
            <v>3</v>
          </cell>
          <cell r="C1018" t="str">
            <v>11707</v>
          </cell>
          <cell r="D1018" t="str">
            <v>12887</v>
          </cell>
          <cell r="E1018" t="str">
            <v>12-MTH MECH BOWL GUAGE BLOCK CHECK</v>
          </cell>
          <cell r="F1018" t="str">
            <v>MSS-C30 BOWLS (SPARE &amp; IN-USE)</v>
          </cell>
          <cell r="G1018" t="str">
            <v>PM20</v>
          </cell>
          <cell r="H1018" t="str">
            <v>PM/PDM</v>
          </cell>
          <cell r="I1018" t="str">
            <v>10076773</v>
          </cell>
          <cell r="J1018" t="str">
            <v>7124165</v>
          </cell>
          <cell r="K1018" t="str">
            <v>252</v>
          </cell>
          <cell r="L1018" t="str">
            <v>HALEBA</v>
          </cell>
          <cell r="M1018">
            <v>39297</v>
          </cell>
          <cell r="N1018" t="str">
            <v>CAGLEW</v>
          </cell>
          <cell r="O1018">
            <v>43742</v>
          </cell>
          <cell r="P1018" t="str">
            <v/>
          </cell>
        </row>
        <row r="1019">
          <cell r="A1019" t="str">
            <v>MEM-PRO-010-CSP-CBW-0230</v>
          </cell>
          <cell r="B1019" t="str">
            <v>3</v>
          </cell>
          <cell r="C1019" t="str">
            <v>11705</v>
          </cell>
          <cell r="D1019" t="str">
            <v>12885</v>
          </cell>
          <cell r="E1019" t="str">
            <v>12-MTH MECH BOWL GUAGE BLOCK CHECK</v>
          </cell>
          <cell r="F1019" t="str">
            <v>MSS-C30 BOWLS (SPARE &amp; IN-USE)</v>
          </cell>
          <cell r="G1019" t="str">
            <v>PM20</v>
          </cell>
          <cell r="H1019" t="str">
            <v>PM/PDM</v>
          </cell>
          <cell r="I1019" t="str">
            <v>10076774</v>
          </cell>
          <cell r="J1019" t="str">
            <v>7153449</v>
          </cell>
          <cell r="K1019" t="str">
            <v>252</v>
          </cell>
          <cell r="L1019" t="str">
            <v>HALEBA</v>
          </cell>
          <cell r="M1019">
            <v>39297</v>
          </cell>
          <cell r="N1019" t="str">
            <v>CAGLEW</v>
          </cell>
          <cell r="O1019">
            <v>43742</v>
          </cell>
          <cell r="P1019" t="str">
            <v/>
          </cell>
        </row>
        <row r="1020">
          <cell r="A1020" t="str">
            <v>MEM-PRO-010-UTL-IAS-0891</v>
          </cell>
          <cell r="B1020" t="str">
            <v>4</v>
          </cell>
          <cell r="C1020" t="str">
            <v>12107</v>
          </cell>
          <cell r="D1020" t="str">
            <v>13277</v>
          </cell>
          <cell r="E1020" t="str">
            <v>MSS-#5 150 HP AIR COMPRESSOR</v>
          </cell>
          <cell r="F1020" t="str">
            <v>MSS-N PLANT #5 AIR COMPRESSOR 150 HP</v>
          </cell>
          <cell r="G1020" t="str">
            <v>PM20</v>
          </cell>
          <cell r="H1020" t="str">
            <v>MECH</v>
          </cell>
          <cell r="I1020" t="str">
            <v/>
          </cell>
          <cell r="J1020" t="str">
            <v/>
          </cell>
          <cell r="K1020" t="str">
            <v>001</v>
          </cell>
          <cell r="L1020" t="str">
            <v>BEVINSGK</v>
          </cell>
          <cell r="M1020">
            <v>39401</v>
          </cell>
          <cell r="N1020" t="str">
            <v>CHAUDHS</v>
          </cell>
          <cell r="O1020">
            <v>43365</v>
          </cell>
          <cell r="P1020" t="str">
            <v/>
          </cell>
        </row>
        <row r="1021">
          <cell r="A1021" t="str">
            <v>MEM-PRO-010-UTL-IAS-2100</v>
          </cell>
          <cell r="B1021" t="str">
            <v>4</v>
          </cell>
          <cell r="C1021" t="str">
            <v>12110</v>
          </cell>
          <cell r="D1021" t="str">
            <v>13280</v>
          </cell>
          <cell r="E1021" t="str">
            <v>MSS-#2 125 HP AIR COMPRESSOR</v>
          </cell>
          <cell r="F1021" t="str">
            <v>MSS-N PLANT #2 AIR COMPRESSOR 125 HP</v>
          </cell>
          <cell r="G1021" t="str">
            <v>PM20</v>
          </cell>
          <cell r="H1021" t="str">
            <v>MECH</v>
          </cell>
          <cell r="I1021" t="str">
            <v/>
          </cell>
          <cell r="J1021" t="str">
            <v/>
          </cell>
          <cell r="K1021" t="str">
            <v>001</v>
          </cell>
          <cell r="L1021" t="str">
            <v>BEVINSGK</v>
          </cell>
          <cell r="M1021">
            <v>39401</v>
          </cell>
          <cell r="N1021" t="str">
            <v>CHAUDHS</v>
          </cell>
          <cell r="O1021">
            <v>43365</v>
          </cell>
          <cell r="P1021" t="str">
            <v/>
          </cell>
        </row>
        <row r="1022">
          <cell r="A1022" t="str">
            <v>MEM-PRO-014-UTL-IAS-4127</v>
          </cell>
          <cell r="B1022" t="str">
            <v>4</v>
          </cell>
          <cell r="C1022" t="str">
            <v>12116</v>
          </cell>
          <cell r="D1022" t="str">
            <v>13306</v>
          </cell>
          <cell r="E1022" t="str">
            <v>MSP-W. 300 HP AIR COMPRESSOR</v>
          </cell>
          <cell r="F1022" t="str">
            <v>MSP-WEST AIR COMPRESSOR</v>
          </cell>
          <cell r="G1022" t="str">
            <v>PM20</v>
          </cell>
          <cell r="H1022" t="str">
            <v>MECH</v>
          </cell>
          <cell r="I1022" t="str">
            <v/>
          </cell>
          <cell r="J1022" t="str">
            <v/>
          </cell>
          <cell r="K1022" t="str">
            <v>001</v>
          </cell>
          <cell r="L1022" t="str">
            <v>BEVINSGK</v>
          </cell>
          <cell r="M1022">
            <v>39401</v>
          </cell>
          <cell r="N1022" t="str">
            <v>CHAUDHS</v>
          </cell>
          <cell r="O1022">
            <v>43365</v>
          </cell>
          <cell r="P1022" t="str">
            <v/>
          </cell>
        </row>
        <row r="1023">
          <cell r="A1023" t="str">
            <v>MEM-PRO-015-GRD-M2G-3016</v>
          </cell>
          <cell r="B1023" t="str">
            <v>5</v>
          </cell>
          <cell r="C1023" t="str">
            <v>12679</v>
          </cell>
          <cell r="D1023" t="str">
            <v>13869</v>
          </cell>
          <cell r="E1023" t="str">
            <v>18M MECH MS2P N HOSOKAWA GRINDER PM</v>
          </cell>
          <cell r="F1023" t="str">
            <v>MS2P-N FLAKE GRINDING MILL</v>
          </cell>
          <cell r="G1023" t="str">
            <v>PM25</v>
          </cell>
          <cell r="H1023" t="str">
            <v>MECH</v>
          </cell>
          <cell r="I1023" t="str">
            <v>10017151</v>
          </cell>
          <cell r="J1023" t="str">
            <v>7157363</v>
          </cell>
          <cell r="K1023" t="str">
            <v>245</v>
          </cell>
          <cell r="L1023" t="str">
            <v>HUBENYCR</v>
          </cell>
          <cell r="M1023">
            <v>39568</v>
          </cell>
          <cell r="N1023" t="str">
            <v>CAGLEW</v>
          </cell>
          <cell r="O1023">
            <v>43875</v>
          </cell>
          <cell r="P1023" t="str">
            <v/>
          </cell>
        </row>
        <row r="1024">
          <cell r="A1024" t="str">
            <v>MEM-PRO-015-GRD-M2G-3029</v>
          </cell>
          <cell r="B1024" t="str">
            <v>5</v>
          </cell>
          <cell r="C1024" t="str">
            <v>12680</v>
          </cell>
          <cell r="D1024" t="str">
            <v>13870</v>
          </cell>
          <cell r="E1024" t="str">
            <v>12M MECH MS2P S HOSOKAWA GRINDER PM</v>
          </cell>
          <cell r="F1024" t="str">
            <v>MS2P-S FLAKE GRINDING MILL</v>
          </cell>
          <cell r="G1024" t="str">
            <v>PM25</v>
          </cell>
          <cell r="H1024" t="str">
            <v>MECH</v>
          </cell>
          <cell r="I1024" t="str">
            <v>10020413</v>
          </cell>
          <cell r="J1024" t="str">
            <v>7184535</v>
          </cell>
          <cell r="K1024" t="str">
            <v>245</v>
          </cell>
          <cell r="L1024" t="str">
            <v>HUBENYCR</v>
          </cell>
          <cell r="M1024">
            <v>39568</v>
          </cell>
          <cell r="N1024" t="str">
            <v>CAGLEW</v>
          </cell>
          <cell r="O1024">
            <v>43875</v>
          </cell>
          <cell r="P1024" t="str">
            <v/>
          </cell>
        </row>
        <row r="1025">
          <cell r="A1025" t="str">
            <v>MEM-PRO-014-GRD-MFG-3016</v>
          </cell>
          <cell r="B1025" t="str">
            <v>5</v>
          </cell>
          <cell r="C1025" t="str">
            <v>12775</v>
          </cell>
          <cell r="D1025" t="str">
            <v>13975</v>
          </cell>
          <cell r="E1025" t="str">
            <v>12-MTH I/E MINCO FLK GD HI-TEMP SSW</v>
          </cell>
          <cell r="F1025" t="str">
            <v>MSP-N FLAKE GRINDING MILL</v>
          </cell>
          <cell r="G1025" t="str">
            <v>PM20</v>
          </cell>
          <cell r="H1025" t="str">
            <v>I/E</v>
          </cell>
          <cell r="I1025" t="str">
            <v>10064638</v>
          </cell>
          <cell r="J1025" t="str">
            <v>7129321</v>
          </cell>
          <cell r="K1025" t="str">
            <v>212</v>
          </cell>
          <cell r="L1025" t="str">
            <v>MANESSJ</v>
          </cell>
          <cell r="M1025">
            <v>39598</v>
          </cell>
          <cell r="N1025" t="str">
            <v>CAGLEW</v>
          </cell>
          <cell r="O1025">
            <v>43746</v>
          </cell>
          <cell r="P1025" t="str">
            <v/>
          </cell>
        </row>
        <row r="1026">
          <cell r="A1026" t="str">
            <v>MEM-PRO-014-GRD-MFG-3016</v>
          </cell>
          <cell r="B1026" t="str">
            <v>3</v>
          </cell>
          <cell r="C1026" t="str">
            <v>12774</v>
          </cell>
          <cell r="D1026" t="str">
            <v>13974</v>
          </cell>
          <cell r="E1026" t="str">
            <v>12-MTH I/E METRIX FLK GD VIBRATION SSW</v>
          </cell>
          <cell r="F1026" t="str">
            <v>MSP-N FLAKE GRINDING MILL</v>
          </cell>
          <cell r="G1026" t="str">
            <v>PM02</v>
          </cell>
          <cell r="H1026" t="str">
            <v>I/E</v>
          </cell>
          <cell r="I1026" t="str">
            <v>10066023</v>
          </cell>
          <cell r="J1026" t="str">
            <v>5746239</v>
          </cell>
          <cell r="K1026" t="str">
            <v/>
          </cell>
          <cell r="L1026" t="str">
            <v>MANESSJ</v>
          </cell>
          <cell r="M1026">
            <v>39598</v>
          </cell>
          <cell r="N1026" t="str">
            <v>JACKSOWC</v>
          </cell>
          <cell r="O1026">
            <v>41253</v>
          </cell>
          <cell r="P1026" t="str">
            <v/>
          </cell>
        </row>
        <row r="1027">
          <cell r="A1027" t="str">
            <v>MEM-PRO-014-GRD-MFG-3016</v>
          </cell>
          <cell r="B1027" t="str">
            <v>5</v>
          </cell>
          <cell r="C1027" t="str">
            <v>12776</v>
          </cell>
          <cell r="D1027" t="str">
            <v>13976</v>
          </cell>
          <cell r="E1027" t="str">
            <v>12-MTH I/E MINCO FLK GD HI-TEMP SSW</v>
          </cell>
          <cell r="F1027" t="str">
            <v>MSP-N FLAKE GRINDING MILL</v>
          </cell>
          <cell r="G1027" t="str">
            <v>PM20</v>
          </cell>
          <cell r="H1027" t="str">
            <v>I/E</v>
          </cell>
          <cell r="I1027" t="str">
            <v>10064636</v>
          </cell>
          <cell r="J1027" t="str">
            <v>7129322</v>
          </cell>
          <cell r="K1027" t="str">
            <v>212</v>
          </cell>
          <cell r="L1027" t="str">
            <v>MANESSJ</v>
          </cell>
          <cell r="M1027">
            <v>39598</v>
          </cell>
          <cell r="N1027" t="str">
            <v>CAGLEW</v>
          </cell>
          <cell r="O1027">
            <v>43746</v>
          </cell>
          <cell r="P1027" t="str">
            <v/>
          </cell>
        </row>
        <row r="1028">
          <cell r="A1028" t="str">
            <v>MEM-PRO-014-GRD-MFG-3016</v>
          </cell>
          <cell r="B1028" t="str">
            <v>5</v>
          </cell>
          <cell r="C1028" t="str">
            <v>12777</v>
          </cell>
          <cell r="D1028" t="str">
            <v>13977</v>
          </cell>
          <cell r="E1028" t="str">
            <v>12-MTH I/E MINCO FLK GD HI-TEMP SSW</v>
          </cell>
          <cell r="F1028" t="str">
            <v>MSP-N FLAKE GRINDING MILL</v>
          </cell>
          <cell r="G1028" t="str">
            <v>PM20</v>
          </cell>
          <cell r="H1028" t="str">
            <v>MECH</v>
          </cell>
          <cell r="I1028" t="str">
            <v/>
          </cell>
          <cell r="J1028" t="str">
            <v>5802709</v>
          </cell>
          <cell r="K1028" t="str">
            <v>212</v>
          </cell>
          <cell r="L1028" t="str">
            <v>MANESSJ</v>
          </cell>
          <cell r="M1028">
            <v>39598</v>
          </cell>
          <cell r="N1028" t="str">
            <v>CAGLEW</v>
          </cell>
          <cell r="O1028">
            <v>43746</v>
          </cell>
          <cell r="P1028" t="str">
            <v/>
          </cell>
        </row>
        <row r="1029">
          <cell r="A1029" t="str">
            <v>MEM-PRO-014-GRD-MFG-3016</v>
          </cell>
          <cell r="B1029" t="str">
            <v>3</v>
          </cell>
          <cell r="C1029" t="str">
            <v>12779</v>
          </cell>
          <cell r="D1029" t="str">
            <v>13979</v>
          </cell>
          <cell r="E1029" t="str">
            <v>6-MTH I/E M S. MSP FLK GD DOOR SSW</v>
          </cell>
          <cell r="F1029" t="str">
            <v>MSP-N FLAKE GRINDING MILL</v>
          </cell>
          <cell r="G1029" t="str">
            <v>PM20</v>
          </cell>
          <cell r="H1029" t="str">
            <v>MECH</v>
          </cell>
          <cell r="I1029" t="str">
            <v/>
          </cell>
          <cell r="J1029" t="str">
            <v>5722600</v>
          </cell>
          <cell r="K1029" t="str">
            <v>231</v>
          </cell>
          <cell r="L1029" t="str">
            <v>MANESSJ</v>
          </cell>
          <cell r="M1029">
            <v>39598</v>
          </cell>
          <cell r="N1029" t="str">
            <v>CHAUDHS</v>
          </cell>
          <cell r="O1029">
            <v>43365</v>
          </cell>
          <cell r="P1029" t="str">
            <v/>
          </cell>
        </row>
        <row r="1030">
          <cell r="A1030" t="str">
            <v>MEM-PRO-014-GRD-MFG-3016</v>
          </cell>
          <cell r="B1030" t="str">
            <v>3</v>
          </cell>
          <cell r="C1030" t="str">
            <v>12778</v>
          </cell>
          <cell r="D1030" t="str">
            <v>13978</v>
          </cell>
          <cell r="E1030" t="str">
            <v>6-MTH I/E MINCO FLK GD HI-TEMP SSW</v>
          </cell>
          <cell r="F1030" t="str">
            <v>MSP-N FLAKE GRINDING MILL</v>
          </cell>
          <cell r="G1030" t="str">
            <v>PM20</v>
          </cell>
          <cell r="H1030" t="str">
            <v>MECH</v>
          </cell>
          <cell r="I1030" t="str">
            <v/>
          </cell>
          <cell r="J1030" t="str">
            <v>5632361</v>
          </cell>
          <cell r="K1030" t="str">
            <v>212</v>
          </cell>
          <cell r="L1030" t="str">
            <v>MANESSJ</v>
          </cell>
          <cell r="M1030">
            <v>39598</v>
          </cell>
          <cell r="N1030" t="str">
            <v>CAGLEW</v>
          </cell>
          <cell r="O1030">
            <v>43746</v>
          </cell>
          <cell r="P1030" t="str">
            <v/>
          </cell>
        </row>
        <row r="1031">
          <cell r="A1031" t="str">
            <v>MEM-PRO-014-GRD-MFG-3029</v>
          </cell>
          <cell r="B1031" t="str">
            <v>5</v>
          </cell>
          <cell r="C1031" t="str">
            <v>12792</v>
          </cell>
          <cell r="D1031" t="str">
            <v>13982</v>
          </cell>
          <cell r="E1031" t="str">
            <v>12-MTH I/E MINCO FLK GD HI-TEMP SSW</v>
          </cell>
          <cell r="F1031" t="str">
            <v>MSP-S. FLAKE GRINDING MILL</v>
          </cell>
          <cell r="G1031" t="str">
            <v>PM20</v>
          </cell>
          <cell r="H1031" t="str">
            <v>I/E</v>
          </cell>
          <cell r="I1031" t="str">
            <v>10064601</v>
          </cell>
          <cell r="J1031" t="str">
            <v>7129324</v>
          </cell>
          <cell r="K1031" t="str">
            <v>212</v>
          </cell>
          <cell r="L1031" t="str">
            <v>MANESSJ</v>
          </cell>
          <cell r="M1031">
            <v>39598</v>
          </cell>
          <cell r="N1031" t="str">
            <v>CAGLEW</v>
          </cell>
          <cell r="O1031">
            <v>43663</v>
          </cell>
          <cell r="P1031" t="str">
            <v/>
          </cell>
        </row>
        <row r="1032">
          <cell r="A1032" t="str">
            <v>MEM-PRO-014-GRD-MFG-3029</v>
          </cell>
          <cell r="B1032" t="str">
            <v>5</v>
          </cell>
          <cell r="C1032" t="str">
            <v>12794</v>
          </cell>
          <cell r="D1032" t="str">
            <v>13984</v>
          </cell>
          <cell r="E1032" t="str">
            <v>12-MTH I/E M S. MSP FLK GD DOOR SSW</v>
          </cell>
          <cell r="F1032" t="str">
            <v>MSP-S. FLAKE GRINDING MILL</v>
          </cell>
          <cell r="G1032" t="str">
            <v>PM20</v>
          </cell>
          <cell r="H1032" t="str">
            <v>I/E</v>
          </cell>
          <cell r="I1032" t="str">
            <v>10064605</v>
          </cell>
          <cell r="J1032" t="str">
            <v>7129326</v>
          </cell>
          <cell r="K1032" t="str">
            <v>231</v>
          </cell>
          <cell r="L1032" t="str">
            <v>MANESSJ</v>
          </cell>
          <cell r="M1032">
            <v>39598</v>
          </cell>
          <cell r="N1032" t="str">
            <v>CAGLEW</v>
          </cell>
          <cell r="O1032">
            <v>43663</v>
          </cell>
          <cell r="P1032" t="str">
            <v/>
          </cell>
        </row>
        <row r="1033">
          <cell r="A1033" t="str">
            <v>MEM-PRO-014-GRD-MFG-3029</v>
          </cell>
          <cell r="B1033" t="str">
            <v>5</v>
          </cell>
          <cell r="C1033" t="str">
            <v>12791</v>
          </cell>
          <cell r="D1033" t="str">
            <v>13981</v>
          </cell>
          <cell r="E1033" t="str">
            <v>12-MTH I/E MINCO FLK GD HI-TEMP SW</v>
          </cell>
          <cell r="F1033" t="str">
            <v>MSP-S. FLAKE GRINDING MILL</v>
          </cell>
          <cell r="G1033" t="str">
            <v>PM20</v>
          </cell>
          <cell r="H1033" t="str">
            <v>I/E</v>
          </cell>
          <cell r="I1033" t="str">
            <v>10064643</v>
          </cell>
          <cell r="J1033" t="str">
            <v>7129323</v>
          </cell>
          <cell r="K1033" t="str">
            <v>212</v>
          </cell>
          <cell r="L1033" t="str">
            <v>MANESSJ</v>
          </cell>
          <cell r="M1033">
            <v>39598</v>
          </cell>
          <cell r="N1033" t="str">
            <v>CAGLEW</v>
          </cell>
          <cell r="O1033">
            <v>43663</v>
          </cell>
          <cell r="P1033" t="str">
            <v/>
          </cell>
        </row>
        <row r="1034">
          <cell r="A1034" t="str">
            <v>MEM-PRO-014-GRD-MFG-3029</v>
          </cell>
          <cell r="B1034" t="str">
            <v>5</v>
          </cell>
          <cell r="C1034" t="str">
            <v>12793</v>
          </cell>
          <cell r="D1034" t="str">
            <v>13983</v>
          </cell>
          <cell r="E1034" t="str">
            <v>12-MTH I/E MINCO FLK GD HI-TEMP SSW</v>
          </cell>
          <cell r="F1034" t="str">
            <v>MSP-S. FLAKE GRINDING MILL</v>
          </cell>
          <cell r="G1034" t="str">
            <v>PM20</v>
          </cell>
          <cell r="H1034" t="str">
            <v>I/E</v>
          </cell>
          <cell r="I1034" t="str">
            <v>10064602</v>
          </cell>
          <cell r="J1034" t="str">
            <v>7129325</v>
          </cell>
          <cell r="K1034" t="str">
            <v>212</v>
          </cell>
          <cell r="L1034" t="str">
            <v>MANESSJ</v>
          </cell>
          <cell r="M1034">
            <v>39598</v>
          </cell>
          <cell r="N1034" t="str">
            <v>CAGLEW</v>
          </cell>
          <cell r="O1034">
            <v>43663</v>
          </cell>
          <cell r="P1034" t="str">
            <v/>
          </cell>
        </row>
        <row r="1035">
          <cell r="A1035" t="str">
            <v>MEM-PRO-014-GRD-MFG-3029</v>
          </cell>
          <cell r="B1035" t="str">
            <v>5</v>
          </cell>
          <cell r="C1035" t="str">
            <v>12780</v>
          </cell>
          <cell r="D1035" t="str">
            <v>13980</v>
          </cell>
          <cell r="E1035" t="str">
            <v>12-MTH I/E METRIX FLK GD VIBRATION SSW</v>
          </cell>
          <cell r="F1035" t="str">
            <v>MSP-S. FLAKE GRINDING MILL</v>
          </cell>
          <cell r="G1035" t="str">
            <v>PM20</v>
          </cell>
          <cell r="H1035" t="str">
            <v>MECH</v>
          </cell>
          <cell r="I1035" t="str">
            <v/>
          </cell>
          <cell r="J1035" t="str">
            <v>5792864</v>
          </cell>
          <cell r="K1035" t="str">
            <v>001</v>
          </cell>
          <cell r="L1035" t="str">
            <v>MANESSJ</v>
          </cell>
          <cell r="M1035">
            <v>39598</v>
          </cell>
          <cell r="N1035" t="str">
            <v>CAGLEW</v>
          </cell>
          <cell r="O1035">
            <v>43746</v>
          </cell>
          <cell r="P1035" t="str">
            <v/>
          </cell>
        </row>
        <row r="1036">
          <cell r="A1036" t="str">
            <v>MEM-PRO-015-GRD-M2G-3029</v>
          </cell>
          <cell r="B1036" t="str">
            <v>3</v>
          </cell>
          <cell r="C1036" t="str">
            <v>12788</v>
          </cell>
          <cell r="D1036" t="str">
            <v>13958</v>
          </cell>
          <cell r="E1036" t="str">
            <v>12-MTH I/E B-N VIBRATION SSW - TASK 2982</v>
          </cell>
          <cell r="F1036" t="str">
            <v>MS2P-S FLAKE GRINDING MILL</v>
          </cell>
          <cell r="G1036" t="str">
            <v>PM20</v>
          </cell>
          <cell r="H1036" t="str">
            <v>MECH</v>
          </cell>
          <cell r="I1036" t="str">
            <v>10065372</v>
          </cell>
          <cell r="J1036" t="str">
            <v>7131731</v>
          </cell>
          <cell r="K1036" t="str">
            <v>231</v>
          </cell>
          <cell r="L1036" t="str">
            <v>MANESSJ</v>
          </cell>
          <cell r="M1036">
            <v>39601</v>
          </cell>
          <cell r="N1036" t="str">
            <v>CHAUDHS</v>
          </cell>
          <cell r="O1036">
            <v>43368</v>
          </cell>
          <cell r="P1036" t="str">
            <v/>
          </cell>
        </row>
        <row r="1037">
          <cell r="A1037" t="str">
            <v>MEM-PRO-015-GRD-M2G-3029</v>
          </cell>
          <cell r="B1037" t="str">
            <v>5</v>
          </cell>
          <cell r="C1037" t="str">
            <v>12782</v>
          </cell>
          <cell r="D1037" t="str">
            <v>13952</v>
          </cell>
          <cell r="E1037" t="str">
            <v>12-MTH I/E MS2P FLK GD DOOR SSW</v>
          </cell>
          <cell r="F1037" t="str">
            <v>MS2P-S FLAKE GRINDING MILL</v>
          </cell>
          <cell r="G1037" t="str">
            <v>PM20</v>
          </cell>
          <cell r="H1037" t="str">
            <v>MECH</v>
          </cell>
          <cell r="I1037" t="str">
            <v>10066399</v>
          </cell>
          <cell r="J1037" t="str">
            <v>7129327</v>
          </cell>
          <cell r="K1037" t="str">
            <v>231</v>
          </cell>
          <cell r="L1037" t="str">
            <v>MANESSJ</v>
          </cell>
          <cell r="M1037">
            <v>39601</v>
          </cell>
          <cell r="N1037" t="str">
            <v>CAGLEW</v>
          </cell>
          <cell r="O1037">
            <v>43663</v>
          </cell>
          <cell r="P1037" t="str">
            <v/>
          </cell>
        </row>
        <row r="1038">
          <cell r="A1038" t="str">
            <v>MEM-PRO-015-GRD-M2G-3029</v>
          </cell>
          <cell r="B1038" t="str">
            <v>5</v>
          </cell>
          <cell r="C1038" t="str">
            <v>12783</v>
          </cell>
          <cell r="D1038" t="str">
            <v>13953</v>
          </cell>
          <cell r="E1038" t="str">
            <v>12-MTH I/E MS2P FLK GD DOOR SSW</v>
          </cell>
          <cell r="F1038" t="str">
            <v>MS2P-S FLAKE GRINDING MILL</v>
          </cell>
          <cell r="G1038" t="str">
            <v>PM20</v>
          </cell>
          <cell r="H1038" t="str">
            <v>I/E</v>
          </cell>
          <cell r="I1038" t="str">
            <v>10066399</v>
          </cell>
          <cell r="J1038" t="str">
            <v>7129328</v>
          </cell>
          <cell r="K1038" t="str">
            <v>231</v>
          </cell>
          <cell r="L1038" t="str">
            <v>MANESSJ</v>
          </cell>
          <cell r="M1038">
            <v>39601</v>
          </cell>
          <cell r="N1038" t="str">
            <v>CAGLEW</v>
          </cell>
          <cell r="O1038">
            <v>43663</v>
          </cell>
          <cell r="P1038" t="str">
            <v/>
          </cell>
        </row>
        <row r="1039">
          <cell r="A1039" t="str">
            <v>MEM-PRO-015-GRD-M2G-3029</v>
          </cell>
          <cell r="B1039" t="str">
            <v>5</v>
          </cell>
          <cell r="C1039" t="str">
            <v>12784</v>
          </cell>
          <cell r="D1039" t="str">
            <v>13954</v>
          </cell>
          <cell r="E1039" t="str">
            <v>12-MTH I/E MS2P FLK GD DOOR SSW</v>
          </cell>
          <cell r="F1039" t="str">
            <v>MS2P-S FLAKE GRINDING MILL</v>
          </cell>
          <cell r="G1039" t="str">
            <v>PM20</v>
          </cell>
          <cell r="H1039" t="str">
            <v>I/E</v>
          </cell>
          <cell r="I1039" t="str">
            <v>10066400</v>
          </cell>
          <cell r="J1039" t="str">
            <v>7129339</v>
          </cell>
          <cell r="K1039" t="str">
            <v>231</v>
          </cell>
          <cell r="L1039" t="str">
            <v>MANESSJ</v>
          </cell>
          <cell r="M1039">
            <v>39601</v>
          </cell>
          <cell r="N1039" t="str">
            <v>CAGLEW</v>
          </cell>
          <cell r="O1039">
            <v>43663</v>
          </cell>
          <cell r="P1039" t="str">
            <v/>
          </cell>
        </row>
        <row r="1040">
          <cell r="A1040" t="str">
            <v>MEM-PRO-015-GRD-M2G-3029</v>
          </cell>
          <cell r="B1040" t="str">
            <v>5</v>
          </cell>
          <cell r="C1040" t="str">
            <v>12789</v>
          </cell>
          <cell r="D1040" t="str">
            <v>13959</v>
          </cell>
          <cell r="E1040" t="str">
            <v>12-MTH I/E B-N VIBRATION SSW - TASK 2982</v>
          </cell>
          <cell r="F1040" t="str">
            <v>MS2P-S FLAKE GRINDING MILL</v>
          </cell>
          <cell r="G1040" t="str">
            <v>PM20</v>
          </cell>
          <cell r="H1040" t="str">
            <v>I/E</v>
          </cell>
          <cell r="I1040" t="str">
            <v>10066398</v>
          </cell>
          <cell r="J1040" t="str">
            <v>7129332</v>
          </cell>
          <cell r="K1040" t="str">
            <v>231</v>
          </cell>
          <cell r="L1040" t="str">
            <v>MANESSJ</v>
          </cell>
          <cell r="M1040">
            <v>39601</v>
          </cell>
          <cell r="N1040" t="str">
            <v>CAGLEW</v>
          </cell>
          <cell r="O1040">
            <v>43664</v>
          </cell>
          <cell r="P1040" t="str">
            <v/>
          </cell>
        </row>
        <row r="1041">
          <cell r="A1041" t="str">
            <v>MEM-PRO-015-GRD-M2G-3029</v>
          </cell>
          <cell r="B1041" t="str">
            <v>5</v>
          </cell>
          <cell r="C1041" t="str">
            <v>12802</v>
          </cell>
          <cell r="D1041" t="str">
            <v>14002</v>
          </cell>
          <cell r="E1041" t="str">
            <v>12-MTH I/E MINCO MS2P GRIND HI-TEMP SSW</v>
          </cell>
          <cell r="F1041" t="str">
            <v>MS2P-S FLAKE GRINDING MILL</v>
          </cell>
          <cell r="G1041" t="str">
            <v>PM20</v>
          </cell>
          <cell r="H1041" t="str">
            <v>I/E</v>
          </cell>
          <cell r="I1041" t="str">
            <v>10074554</v>
          </cell>
          <cell r="J1041" t="str">
            <v>7129335</v>
          </cell>
          <cell r="K1041" t="str">
            <v>231</v>
          </cell>
          <cell r="L1041" t="str">
            <v>MANESSJ</v>
          </cell>
          <cell r="M1041">
            <v>39601</v>
          </cell>
          <cell r="N1041" t="str">
            <v>CAGLEW</v>
          </cell>
          <cell r="O1041">
            <v>43746</v>
          </cell>
          <cell r="P1041" t="str">
            <v/>
          </cell>
        </row>
        <row r="1042">
          <cell r="A1042" t="str">
            <v>MEM-PRO-015-GRD-M2G-3029</v>
          </cell>
          <cell r="B1042" t="str">
            <v>5</v>
          </cell>
          <cell r="C1042" t="str">
            <v>12805</v>
          </cell>
          <cell r="D1042" t="str">
            <v>14005</v>
          </cell>
          <cell r="E1042" t="str">
            <v>12-MTH I/E MINCO MS2P GRIND HI-TEMP SSW</v>
          </cell>
          <cell r="F1042" t="str">
            <v>MS2P-S FLAKE GRINDING MILL</v>
          </cell>
          <cell r="G1042" t="str">
            <v>PM20</v>
          </cell>
          <cell r="H1042" t="str">
            <v>I/E</v>
          </cell>
          <cell r="I1042" t="str">
            <v>10074555</v>
          </cell>
          <cell r="J1042" t="str">
            <v>7129338</v>
          </cell>
          <cell r="K1042" t="str">
            <v>231</v>
          </cell>
          <cell r="L1042" t="str">
            <v>MANESSJ</v>
          </cell>
          <cell r="M1042">
            <v>39601</v>
          </cell>
          <cell r="N1042" t="str">
            <v>CAGLEW</v>
          </cell>
          <cell r="O1042">
            <v>43746</v>
          </cell>
          <cell r="P1042" t="str">
            <v/>
          </cell>
        </row>
        <row r="1043">
          <cell r="A1043" t="str">
            <v>MEM-PRO-015-GRD-M2G-3029</v>
          </cell>
          <cell r="B1043" t="str">
            <v>5</v>
          </cell>
          <cell r="C1043" t="str">
            <v>12804</v>
          </cell>
          <cell r="D1043" t="str">
            <v>14004</v>
          </cell>
          <cell r="E1043" t="str">
            <v>12-MTH I/E MINCO MS2P GRIND HI-TEMP SSW</v>
          </cell>
          <cell r="F1043" t="str">
            <v>MS2P-S FLAKE GRINDING MILL</v>
          </cell>
          <cell r="G1043" t="str">
            <v>PM20</v>
          </cell>
          <cell r="H1043" t="str">
            <v>I/E</v>
          </cell>
          <cell r="I1043" t="str">
            <v>10074556</v>
          </cell>
          <cell r="J1043" t="str">
            <v>7129337</v>
          </cell>
          <cell r="K1043" t="str">
            <v>231</v>
          </cell>
          <cell r="L1043" t="str">
            <v>MANESSJ</v>
          </cell>
          <cell r="M1043">
            <v>39601</v>
          </cell>
          <cell r="N1043" t="str">
            <v>CAGLEW</v>
          </cell>
          <cell r="O1043">
            <v>43746</v>
          </cell>
          <cell r="P1043" t="str">
            <v/>
          </cell>
        </row>
        <row r="1044">
          <cell r="A1044" t="str">
            <v>MEM-PRO-015-GRD-M2G-3029</v>
          </cell>
          <cell r="B1044" t="str">
            <v>5</v>
          </cell>
          <cell r="C1044" t="str">
            <v>12803</v>
          </cell>
          <cell r="D1044" t="str">
            <v>14003</v>
          </cell>
          <cell r="E1044" t="str">
            <v>12-MTH I/E MINCO MS2P GRIND HI-TEMP SSW</v>
          </cell>
          <cell r="F1044" t="str">
            <v>MS2P-S FLAKE GRINDING MILL</v>
          </cell>
          <cell r="G1044" t="str">
            <v>PM20</v>
          </cell>
          <cell r="H1044" t="str">
            <v>I/E</v>
          </cell>
          <cell r="I1044" t="str">
            <v>10074557</v>
          </cell>
          <cell r="J1044" t="str">
            <v>7129336</v>
          </cell>
          <cell r="K1044" t="str">
            <v>231</v>
          </cell>
          <cell r="L1044" t="str">
            <v>MANESSJ</v>
          </cell>
          <cell r="M1044">
            <v>39601</v>
          </cell>
          <cell r="N1044" t="str">
            <v>CAGLEW</v>
          </cell>
          <cell r="O1044">
            <v>43746</v>
          </cell>
          <cell r="P1044" t="str">
            <v/>
          </cell>
        </row>
        <row r="1045">
          <cell r="A1045" t="str">
            <v>MEM-PRO-015-UTL-M2G-3016</v>
          </cell>
          <cell r="B1045" t="str">
            <v>5</v>
          </cell>
          <cell r="C1045" t="str">
            <v>12786</v>
          </cell>
          <cell r="D1045" t="str">
            <v>13956</v>
          </cell>
          <cell r="E1045" t="str">
            <v>12-MTH I/E MS2P FLK GD DOOR SSW</v>
          </cell>
          <cell r="F1045" t="str">
            <v>MS2P-N FLAKE GRINDING MILL</v>
          </cell>
          <cell r="G1045" t="str">
            <v>PM20</v>
          </cell>
          <cell r="H1045" t="str">
            <v>I/E</v>
          </cell>
          <cell r="I1045" t="str">
            <v>10066299</v>
          </cell>
          <cell r="J1045" t="str">
            <v>7129330</v>
          </cell>
          <cell r="K1045" t="str">
            <v>231</v>
          </cell>
          <cell r="L1045" t="str">
            <v>MANESSJ</v>
          </cell>
          <cell r="M1045">
            <v>39601</v>
          </cell>
          <cell r="N1045" t="str">
            <v>CAGLEW</v>
          </cell>
          <cell r="O1045">
            <v>43663</v>
          </cell>
          <cell r="P1045" t="str">
            <v/>
          </cell>
        </row>
        <row r="1046">
          <cell r="A1046" t="str">
            <v>MEM-PRO-015-UTL-M2G-3016</v>
          </cell>
          <cell r="B1046" t="str">
            <v>5</v>
          </cell>
          <cell r="C1046" t="str">
            <v>12787</v>
          </cell>
          <cell r="D1046" t="str">
            <v>13957</v>
          </cell>
          <cell r="E1046" t="str">
            <v>12-MTH I/E MS2P FLK GD DOOR SSW</v>
          </cell>
          <cell r="F1046" t="str">
            <v>MS2P-N FLAKE GRINDING MILL</v>
          </cell>
          <cell r="G1046" t="str">
            <v>PM20</v>
          </cell>
          <cell r="H1046" t="str">
            <v>I/E</v>
          </cell>
          <cell r="I1046" t="str">
            <v>10066300</v>
          </cell>
          <cell r="J1046" t="str">
            <v>7129331</v>
          </cell>
          <cell r="K1046" t="str">
            <v>231</v>
          </cell>
          <cell r="L1046" t="str">
            <v>MANESSJ</v>
          </cell>
          <cell r="M1046">
            <v>39601</v>
          </cell>
          <cell r="N1046" t="str">
            <v>CAGLEW</v>
          </cell>
          <cell r="O1046">
            <v>43663</v>
          </cell>
          <cell r="P1046" t="str">
            <v/>
          </cell>
        </row>
        <row r="1047">
          <cell r="A1047" t="str">
            <v>MEM-PRO-015-UTL-M2G-3016</v>
          </cell>
          <cell r="B1047" t="str">
            <v>5</v>
          </cell>
          <cell r="C1047" t="str">
            <v>12801</v>
          </cell>
          <cell r="D1047" t="str">
            <v>14001</v>
          </cell>
          <cell r="E1047" t="str">
            <v>12-MTH I/E B-N VIBRATION SSW - TASK 2982</v>
          </cell>
          <cell r="F1047" t="str">
            <v>MS2P-N FLAKE GRINDING MILL</v>
          </cell>
          <cell r="G1047" t="str">
            <v>PM20</v>
          </cell>
          <cell r="H1047" t="str">
            <v>MECH</v>
          </cell>
          <cell r="I1047" t="str">
            <v>10066475</v>
          </cell>
          <cell r="J1047" t="str">
            <v>7129334</v>
          </cell>
          <cell r="K1047" t="str">
            <v>231</v>
          </cell>
          <cell r="L1047" t="str">
            <v>MANESSJ</v>
          </cell>
          <cell r="M1047">
            <v>39601</v>
          </cell>
          <cell r="N1047" t="str">
            <v>CHAUDHS</v>
          </cell>
          <cell r="O1047">
            <v>43368</v>
          </cell>
          <cell r="P1047" t="str">
            <v/>
          </cell>
        </row>
        <row r="1048">
          <cell r="A1048" t="str">
            <v>MEM-PRO-015-UTL-M2G-3016</v>
          </cell>
          <cell r="B1048" t="str">
            <v>5</v>
          </cell>
          <cell r="C1048" t="str">
            <v>12785</v>
          </cell>
          <cell r="D1048" t="str">
            <v>13955</v>
          </cell>
          <cell r="E1048" t="str">
            <v>12-MTH I/E MS2P FLK GD DOOR SSW</v>
          </cell>
          <cell r="F1048" t="str">
            <v>MS2P-N FLAKE GRINDING MILL</v>
          </cell>
          <cell r="G1048" t="str">
            <v>PM20</v>
          </cell>
          <cell r="H1048" t="str">
            <v>I/E</v>
          </cell>
          <cell r="I1048" t="str">
            <v>10066298</v>
          </cell>
          <cell r="J1048" t="str">
            <v>7129329</v>
          </cell>
          <cell r="K1048" t="str">
            <v>231</v>
          </cell>
          <cell r="L1048" t="str">
            <v>MANESSJ</v>
          </cell>
          <cell r="M1048">
            <v>39601</v>
          </cell>
          <cell r="N1048" t="str">
            <v>CAGLEW</v>
          </cell>
          <cell r="O1048">
            <v>43663</v>
          </cell>
          <cell r="P1048" t="str">
            <v/>
          </cell>
        </row>
        <row r="1049">
          <cell r="A1049" t="str">
            <v>MEM-PRO-015-UTL-M2G-3016</v>
          </cell>
          <cell r="B1049" t="str">
            <v>5</v>
          </cell>
          <cell r="C1049" t="str">
            <v>12790</v>
          </cell>
          <cell r="D1049" t="str">
            <v>13960</v>
          </cell>
          <cell r="E1049" t="str">
            <v>12-MTH I/E B-N VIBRATION SSW - TASK 2982</v>
          </cell>
          <cell r="F1049" t="str">
            <v>MS2P-N FLAKE GRINDING MILL</v>
          </cell>
          <cell r="G1049" t="str">
            <v>PM20</v>
          </cell>
          <cell r="H1049" t="str">
            <v>MECH</v>
          </cell>
          <cell r="I1049" t="str">
            <v>10066474</v>
          </cell>
          <cell r="J1049" t="str">
            <v>7129333</v>
          </cell>
          <cell r="K1049" t="str">
            <v>231</v>
          </cell>
          <cell r="L1049" t="str">
            <v>MANESSJ</v>
          </cell>
          <cell r="M1049">
            <v>39601</v>
          </cell>
          <cell r="N1049" t="str">
            <v>CAGLEW</v>
          </cell>
          <cell r="O1049">
            <v>43664</v>
          </cell>
          <cell r="P1049" t="str">
            <v/>
          </cell>
        </row>
        <row r="1050">
          <cell r="A1050" t="str">
            <v>MEM-PRO-014-GRD-MFG-3016</v>
          </cell>
          <cell r="B1050" t="str">
            <v>3</v>
          </cell>
          <cell r="C1050" t="str">
            <v>12810</v>
          </cell>
          <cell r="D1050" t="str">
            <v>14010</v>
          </cell>
          <cell r="E1050" t="str">
            <v>6-MTH MECH - SILENCER INSPECTION</v>
          </cell>
          <cell r="F1050" t="str">
            <v>MSP-N FLAKE GRINDING MILL</v>
          </cell>
          <cell r="G1050" t="str">
            <v>PM20</v>
          </cell>
          <cell r="H1050" t="str">
            <v>MECH</v>
          </cell>
          <cell r="I1050" t="str">
            <v/>
          </cell>
          <cell r="J1050" t="str">
            <v>5695263</v>
          </cell>
          <cell r="K1050" t="str">
            <v>001</v>
          </cell>
          <cell r="L1050" t="str">
            <v>MANESSJ</v>
          </cell>
          <cell r="M1050">
            <v>39602</v>
          </cell>
          <cell r="N1050" t="str">
            <v>CHAUDHS</v>
          </cell>
          <cell r="O1050">
            <v>43365</v>
          </cell>
          <cell r="P1050" t="str">
            <v/>
          </cell>
        </row>
        <row r="1051">
          <cell r="A1051" t="str">
            <v>MEM-PRO-014-GRD-MFG-3016</v>
          </cell>
          <cell r="B1051" t="str">
            <v>3</v>
          </cell>
          <cell r="C1051" t="str">
            <v>12797</v>
          </cell>
          <cell r="D1051" t="str">
            <v>13987</v>
          </cell>
          <cell r="E1051" t="str">
            <v>6M MECH - VIBRATION ISOLATOR INSPECTION</v>
          </cell>
          <cell r="F1051" t="str">
            <v>MSP-N FLAKE GRINDING MILL</v>
          </cell>
          <cell r="G1051" t="str">
            <v>PM20</v>
          </cell>
          <cell r="H1051" t="str">
            <v>MECH</v>
          </cell>
          <cell r="I1051" t="str">
            <v/>
          </cell>
          <cell r="J1051" t="str">
            <v>5648649</v>
          </cell>
          <cell r="K1051" t="str">
            <v>001</v>
          </cell>
          <cell r="L1051" t="str">
            <v>MANESSJ</v>
          </cell>
          <cell r="M1051">
            <v>39602</v>
          </cell>
          <cell r="N1051" t="str">
            <v>CAGLEW</v>
          </cell>
          <cell r="O1051">
            <v>43746</v>
          </cell>
          <cell r="P1051" t="str">
            <v/>
          </cell>
        </row>
        <row r="1052">
          <cell r="A1052" t="str">
            <v>MEM-PRO-014-GRD-MFG-3029</v>
          </cell>
          <cell r="B1052" t="str">
            <v>3</v>
          </cell>
          <cell r="C1052" t="str">
            <v>12798</v>
          </cell>
          <cell r="D1052" t="str">
            <v>13988</v>
          </cell>
          <cell r="E1052" t="str">
            <v>6M MECH - VIBRATION ISOLATOR INSPECTION</v>
          </cell>
          <cell r="F1052" t="str">
            <v>MSP-S. FLAKE GRINDING MILL</v>
          </cell>
          <cell r="G1052" t="str">
            <v>PM20</v>
          </cell>
          <cell r="H1052" t="str">
            <v>MECH</v>
          </cell>
          <cell r="I1052" t="str">
            <v/>
          </cell>
          <cell r="J1052" t="str">
            <v>5648650</v>
          </cell>
          <cell r="K1052" t="str">
            <v>001</v>
          </cell>
          <cell r="L1052" t="str">
            <v>MANESSJ</v>
          </cell>
          <cell r="M1052">
            <v>39602</v>
          </cell>
          <cell r="N1052" t="str">
            <v>CAGLEW</v>
          </cell>
          <cell r="O1052">
            <v>43746</v>
          </cell>
          <cell r="P1052" t="str">
            <v/>
          </cell>
        </row>
        <row r="1053">
          <cell r="A1053" t="str">
            <v>MEM-PRO-015-GRD-M2G-3016</v>
          </cell>
          <cell r="B1053" t="str">
            <v>5</v>
          </cell>
          <cell r="C1053" t="str">
            <v>12795</v>
          </cell>
          <cell r="D1053" t="str">
            <v>13985</v>
          </cell>
          <cell r="E1053" t="str">
            <v>12M PSM I/E PRESSURE SWITCH CALIBRATION</v>
          </cell>
          <cell r="F1053" t="str">
            <v>MS2P-N FLAKE GRINDING MILL</v>
          </cell>
          <cell r="G1053" t="str">
            <v>PM20</v>
          </cell>
          <cell r="H1053" t="str">
            <v>I/E</v>
          </cell>
          <cell r="I1053" t="str">
            <v>10077649</v>
          </cell>
          <cell r="J1053" t="str">
            <v>7129340</v>
          </cell>
          <cell r="K1053" t="str">
            <v>212</v>
          </cell>
          <cell r="L1053" t="str">
            <v>MANESSJ</v>
          </cell>
          <cell r="M1053">
            <v>39602</v>
          </cell>
          <cell r="N1053" t="str">
            <v>CAGLEW</v>
          </cell>
          <cell r="O1053">
            <v>43745</v>
          </cell>
          <cell r="P1053" t="str">
            <v/>
          </cell>
        </row>
        <row r="1054">
          <cell r="A1054" t="str">
            <v>MEM-PRO-015-GRD-M2G-3029</v>
          </cell>
          <cell r="B1054" t="str">
            <v>5</v>
          </cell>
          <cell r="C1054" t="str">
            <v>12796</v>
          </cell>
          <cell r="D1054" t="str">
            <v>13986</v>
          </cell>
          <cell r="E1054" t="str">
            <v>12M PSM I/E PRESSURE SWITCH CALIBRATION</v>
          </cell>
          <cell r="F1054" t="str">
            <v>MS2P-S FLAKE GRINDING MILL</v>
          </cell>
          <cell r="G1054" t="str">
            <v>PM20</v>
          </cell>
          <cell r="H1054" t="str">
            <v>MECH</v>
          </cell>
          <cell r="I1054" t="str">
            <v>10064968</v>
          </cell>
          <cell r="J1054" t="str">
            <v>7129341</v>
          </cell>
          <cell r="K1054" t="str">
            <v>212</v>
          </cell>
          <cell r="L1054" t="str">
            <v>MANESSJ</v>
          </cell>
          <cell r="M1054">
            <v>39602</v>
          </cell>
          <cell r="N1054" t="str">
            <v>CAGLEW</v>
          </cell>
          <cell r="O1054">
            <v>43664</v>
          </cell>
          <cell r="P1054" t="str">
            <v/>
          </cell>
        </row>
        <row r="1055">
          <cell r="A1055" t="str">
            <v>MEM-PRO-014-GRD-MFG-3016</v>
          </cell>
          <cell r="B1055" t="str">
            <v>5</v>
          </cell>
          <cell r="C1055" t="str">
            <v>12819</v>
          </cell>
          <cell r="D1055" t="str">
            <v>14019</v>
          </cell>
          <cell r="E1055" t="str">
            <v>24M MECH PRATER M-100 GRINDER OVERHAUL</v>
          </cell>
          <cell r="F1055" t="str">
            <v>MSP-N FLAKE GRINDING MILL</v>
          </cell>
          <cell r="G1055" t="str">
            <v>PM25</v>
          </cell>
          <cell r="H1055" t="str">
            <v>MECH</v>
          </cell>
          <cell r="I1055" t="str">
            <v>10030134</v>
          </cell>
          <cell r="J1055" t="str">
            <v>7160109</v>
          </cell>
          <cell r="K1055" t="str">
            <v>211</v>
          </cell>
          <cell r="L1055" t="str">
            <v>MANESSJ</v>
          </cell>
          <cell r="M1055">
            <v>39611</v>
          </cell>
          <cell r="N1055" t="str">
            <v>CHAUDHS</v>
          </cell>
          <cell r="O1055">
            <v>43368</v>
          </cell>
          <cell r="P1055" t="str">
            <v/>
          </cell>
        </row>
        <row r="1056">
          <cell r="A1056" t="str">
            <v>MEM-PRO-014-GRD-MFG-3029</v>
          </cell>
          <cell r="B1056" t="str">
            <v>5</v>
          </cell>
          <cell r="C1056" t="str">
            <v>12820</v>
          </cell>
          <cell r="D1056" t="str">
            <v>14020</v>
          </cell>
          <cell r="E1056" t="str">
            <v>24M MECH PRATER M-100 GRINDER OVERHAUL</v>
          </cell>
          <cell r="F1056" t="str">
            <v>MSP-S. FLAKE GRINDING MILL</v>
          </cell>
          <cell r="G1056" t="str">
            <v>PM25</v>
          </cell>
          <cell r="H1056" t="str">
            <v>MECH</v>
          </cell>
          <cell r="I1056" t="str">
            <v>10030133</v>
          </cell>
          <cell r="J1056" t="str">
            <v>7106595</v>
          </cell>
          <cell r="K1056" t="str">
            <v>211</v>
          </cell>
          <cell r="L1056" t="str">
            <v>MANESSJ</v>
          </cell>
          <cell r="M1056">
            <v>39611</v>
          </cell>
          <cell r="N1056" t="str">
            <v>CHAUDHS</v>
          </cell>
          <cell r="O1056">
            <v>43368</v>
          </cell>
          <cell r="P1056" t="str">
            <v/>
          </cell>
        </row>
        <row r="1057">
          <cell r="A1057" t="str">
            <v>MEM-PRO-010-MDU-AEQ-7659</v>
          </cell>
          <cell r="B1057" t="str">
            <v>3</v>
          </cell>
          <cell r="C1057" t="str">
            <v>12849</v>
          </cell>
          <cell r="D1057" t="str">
            <v>13999</v>
          </cell>
          <cell r="E1057" t="str">
            <v>1-MTH MECH DRIVE BELT INSPECTION</v>
          </cell>
          <cell r="F1057" t="str">
            <v>MMDU-COOLING RING FAN</v>
          </cell>
          <cell r="G1057" t="str">
            <v>PM20</v>
          </cell>
          <cell r="H1057" t="str">
            <v>MECH</v>
          </cell>
          <cell r="I1057" t="str">
            <v/>
          </cell>
          <cell r="J1057" t="str">
            <v>5617138</v>
          </cell>
          <cell r="K1057" t="str">
            <v>001</v>
          </cell>
          <cell r="L1057" t="str">
            <v>MANESSJ</v>
          </cell>
          <cell r="M1057">
            <v>39617</v>
          </cell>
          <cell r="N1057" t="str">
            <v>CHAUDHS</v>
          </cell>
          <cell r="O1057">
            <v>43365</v>
          </cell>
          <cell r="P1057" t="str">
            <v/>
          </cell>
        </row>
        <row r="1058">
          <cell r="A1058" t="str">
            <v>MEM-PRO-011-SPR-DRY-1000</v>
          </cell>
          <cell r="B1058" t="str">
            <v>3</v>
          </cell>
          <cell r="C1058" t="str">
            <v>12846</v>
          </cell>
          <cell r="D1058" t="str">
            <v>13996</v>
          </cell>
          <cell r="E1058" t="str">
            <v>1-MTH MECH DRIVE BELT INSPECTION</v>
          </cell>
          <cell r="F1058" t="str">
            <v>MP1-NORTH SPRAY DRYER</v>
          </cell>
          <cell r="G1058" t="str">
            <v>PM20</v>
          </cell>
          <cell r="H1058" t="str">
            <v>MECH</v>
          </cell>
          <cell r="I1058" t="str">
            <v>10024429</v>
          </cell>
          <cell r="J1058" t="str">
            <v>7183880</v>
          </cell>
          <cell r="K1058" t="str">
            <v>001</v>
          </cell>
          <cell r="L1058" t="str">
            <v>MANESSJ</v>
          </cell>
          <cell r="M1058">
            <v>39617</v>
          </cell>
          <cell r="N1058" t="str">
            <v>PIGNOCJ</v>
          </cell>
          <cell r="O1058">
            <v>43865</v>
          </cell>
          <cell r="P1058" t="str">
            <v/>
          </cell>
        </row>
        <row r="1059">
          <cell r="A1059" t="str">
            <v>MEM-PRO-013-SPR-DRY-2448</v>
          </cell>
          <cell r="B1059" t="str">
            <v>3</v>
          </cell>
          <cell r="C1059" t="str">
            <v>12847</v>
          </cell>
          <cell r="D1059" t="str">
            <v>13997</v>
          </cell>
          <cell r="E1059" t="str">
            <v>1-MTH MECH DRIVE BELT INSPECTION</v>
          </cell>
          <cell r="F1059" t="str">
            <v>MP3B-COOLING RING FAN</v>
          </cell>
          <cell r="G1059" t="str">
            <v>PM20</v>
          </cell>
          <cell r="H1059" t="str">
            <v>MECH</v>
          </cell>
          <cell r="I1059" t="str">
            <v>10024509</v>
          </cell>
          <cell r="J1059" t="str">
            <v>7183881</v>
          </cell>
          <cell r="K1059" t="str">
            <v>001</v>
          </cell>
          <cell r="L1059" t="str">
            <v>MANESSJ</v>
          </cell>
          <cell r="M1059">
            <v>39617</v>
          </cell>
          <cell r="N1059" t="str">
            <v>PIGNOCJ</v>
          </cell>
          <cell r="O1059">
            <v>43867</v>
          </cell>
          <cell r="P1059" t="str">
            <v/>
          </cell>
        </row>
        <row r="1060">
          <cell r="A1060" t="str">
            <v>MEM-PRO-014-SPR-DRY-3608</v>
          </cell>
          <cell r="B1060" t="str">
            <v>3</v>
          </cell>
          <cell r="C1060" t="str">
            <v>12848</v>
          </cell>
          <cell r="D1060" t="str">
            <v>13998</v>
          </cell>
          <cell r="E1060" t="str">
            <v>3-MTH MECH DRIVE BELT INSPECTION</v>
          </cell>
          <cell r="F1060" t="str">
            <v>MSP-COOLING RING INTAKE FAN</v>
          </cell>
          <cell r="G1060" t="str">
            <v>PM20</v>
          </cell>
          <cell r="H1060" t="str">
            <v>MECH</v>
          </cell>
          <cell r="I1060" t="str">
            <v>10024769</v>
          </cell>
          <cell r="J1060" t="str">
            <v>7183362</v>
          </cell>
          <cell r="K1060" t="str">
            <v>001</v>
          </cell>
          <cell r="L1060" t="str">
            <v>MANESSJ</v>
          </cell>
          <cell r="M1060">
            <v>39617</v>
          </cell>
          <cell r="N1060" t="str">
            <v>PIGNOCJ</v>
          </cell>
          <cell r="O1060">
            <v>43692</v>
          </cell>
          <cell r="P1060" t="str">
            <v/>
          </cell>
        </row>
        <row r="1061">
          <cell r="A1061" t="str">
            <v>MEM-PRO-015-SPR-DRY-8006</v>
          </cell>
          <cell r="B1061" t="str">
            <v>3</v>
          </cell>
          <cell r="C1061" t="str">
            <v>12838</v>
          </cell>
          <cell r="D1061" t="str">
            <v>14038</v>
          </cell>
          <cell r="E1061" t="str">
            <v>1-MTH MECH DRIVE BELT INSPECTION</v>
          </cell>
          <cell r="F1061" t="str">
            <v>MS2P-COOLING RING FAN</v>
          </cell>
          <cell r="G1061" t="str">
            <v>PM20</v>
          </cell>
          <cell r="H1061" t="str">
            <v>MECH</v>
          </cell>
          <cell r="I1061" t="str">
            <v>10000872</v>
          </cell>
          <cell r="J1061" t="str">
            <v>7183882</v>
          </cell>
          <cell r="K1061" t="str">
            <v>001</v>
          </cell>
          <cell r="L1061" t="str">
            <v>MANESSJ</v>
          </cell>
          <cell r="M1061">
            <v>39619</v>
          </cell>
          <cell r="N1061" t="str">
            <v>PIGNOCJ</v>
          </cell>
          <cell r="O1061">
            <v>43865</v>
          </cell>
          <cell r="P1061" t="str">
            <v/>
          </cell>
        </row>
        <row r="1062">
          <cell r="A1062" t="str">
            <v>MEM-PRO-023-DIS-HCL-5200</v>
          </cell>
          <cell r="B1062" t="str">
            <v>3</v>
          </cell>
          <cell r="C1062" t="str">
            <v>12867</v>
          </cell>
          <cell r="D1062" t="str">
            <v>14067</v>
          </cell>
          <cell r="E1062" t="str">
            <v>MTHLY MECH HCL SYSTEMS INSPECTION</v>
          </cell>
          <cell r="F1062" t="str">
            <v>E. HCL TRANS PUMP FR TNK FARM TO PROCESS</v>
          </cell>
          <cell r="G1062" t="str">
            <v>PM20</v>
          </cell>
          <cell r="H1062" t="str">
            <v>MECH</v>
          </cell>
          <cell r="I1062" t="str">
            <v>10065706</v>
          </cell>
          <cell r="J1062" t="str">
            <v>7187902</v>
          </cell>
          <cell r="K1062" t="str">
            <v>001</v>
          </cell>
          <cell r="L1062" t="str">
            <v>MANESSJ</v>
          </cell>
          <cell r="M1062">
            <v>39625</v>
          </cell>
          <cell r="N1062" t="str">
            <v>PIGNOCJ</v>
          </cell>
          <cell r="O1062">
            <v>43860</v>
          </cell>
          <cell r="P1062" t="str">
            <v/>
          </cell>
        </row>
        <row r="1063">
          <cell r="A1063" t="str">
            <v>MEM-PRO-023-DIS-HCL-5201</v>
          </cell>
          <cell r="B1063" t="str">
            <v>3</v>
          </cell>
          <cell r="C1063" t="str">
            <v>12865</v>
          </cell>
          <cell r="D1063" t="str">
            <v>14065</v>
          </cell>
          <cell r="E1063" t="str">
            <v>MTHLY MECH HCL SYSTEMS INSPECTION</v>
          </cell>
          <cell r="F1063" t="str">
            <v>HCI TRANS PUMP FR TANK FARM TO PROC UNIT</v>
          </cell>
          <cell r="G1063" t="str">
            <v>PM20</v>
          </cell>
          <cell r="H1063" t="str">
            <v>MECH</v>
          </cell>
          <cell r="I1063" t="str">
            <v>10065710</v>
          </cell>
          <cell r="J1063" t="str">
            <v>7187901</v>
          </cell>
          <cell r="K1063" t="str">
            <v>001</v>
          </cell>
          <cell r="L1063" t="str">
            <v>MANESSJ</v>
          </cell>
          <cell r="M1063">
            <v>39625</v>
          </cell>
          <cell r="N1063" t="str">
            <v>PIGNOCJ</v>
          </cell>
          <cell r="O1063">
            <v>43860</v>
          </cell>
          <cell r="P1063" t="str">
            <v/>
          </cell>
        </row>
        <row r="1064">
          <cell r="A1064" t="str">
            <v>MEM-PRO-023-STS-HCL-0954</v>
          </cell>
          <cell r="B1064" t="str">
            <v>3</v>
          </cell>
          <cell r="C1064" t="str">
            <v>12863</v>
          </cell>
          <cell r="D1064" t="str">
            <v>14063</v>
          </cell>
          <cell r="E1064" t="str">
            <v>MTHLY- MECH HCL SYSTEMS INSPECTION</v>
          </cell>
          <cell r="F1064" t="str">
            <v>MSS-HCL UNLOADING PUMP</v>
          </cell>
          <cell r="G1064" t="str">
            <v>PM20</v>
          </cell>
          <cell r="H1064" t="str">
            <v>I/E</v>
          </cell>
          <cell r="I1064" t="str">
            <v>10020129</v>
          </cell>
          <cell r="J1064" t="str">
            <v>7187878</v>
          </cell>
          <cell r="K1064" t="str">
            <v>001</v>
          </cell>
          <cell r="L1064" t="str">
            <v>MANESSJ</v>
          </cell>
          <cell r="M1064">
            <v>39625</v>
          </cell>
          <cell r="N1064" t="str">
            <v>CAGLEW</v>
          </cell>
          <cell r="O1064">
            <v>43665</v>
          </cell>
          <cell r="P1064" t="str">
            <v/>
          </cell>
        </row>
        <row r="1065">
          <cell r="A1065" t="str">
            <v>MEM-PRO-013-SPR-PRC-2545</v>
          </cell>
          <cell r="B1065" t="str">
            <v>5</v>
          </cell>
          <cell r="C1065" t="str">
            <v>12860</v>
          </cell>
          <cell r="D1065" t="str">
            <v>14051</v>
          </cell>
          <cell r="E1065" t="str">
            <v>P3B-PROD MILL GRINDER ROTOR CHANGE</v>
          </cell>
          <cell r="F1065" t="str">
            <v>MP3B-PRODUCT MILL GRINDER</v>
          </cell>
          <cell r="G1065" t="str">
            <v>PM25</v>
          </cell>
          <cell r="H1065" t="str">
            <v>MECH</v>
          </cell>
          <cell r="I1065" t="str">
            <v>10000570</v>
          </cell>
          <cell r="J1065" t="str">
            <v>7133884</v>
          </cell>
          <cell r="K1065" t="str">
            <v>245</v>
          </cell>
          <cell r="L1065" t="str">
            <v>EBERSORL</v>
          </cell>
          <cell r="M1065">
            <v>39631</v>
          </cell>
          <cell r="N1065" t="str">
            <v>CAGLEW</v>
          </cell>
          <cell r="O1065">
            <v>43664</v>
          </cell>
          <cell r="P1065" t="str">
            <v/>
          </cell>
        </row>
        <row r="1066">
          <cell r="A1066" t="str">
            <v>MEM-PRO-014-BGY-FCS-3523</v>
          </cell>
          <cell r="B1066" t="str">
            <v>5</v>
          </cell>
          <cell r="C1066" t="str">
            <v>12920</v>
          </cell>
          <cell r="D1066" t="str">
            <v>14121</v>
          </cell>
          <cell r="E1066" t="str">
            <v>MSP HACCP N BOGEY TEMP XMTR</v>
          </cell>
          <cell r="F1066" t="str">
            <v>MSP-N BOGEY VACUUMIZER TANK</v>
          </cell>
          <cell r="G1066" t="str">
            <v>PM20</v>
          </cell>
          <cell r="H1066" t="str">
            <v>FAC1</v>
          </cell>
          <cell r="I1066" t="str">
            <v>10077059</v>
          </cell>
          <cell r="J1066" t="str">
            <v>7166945</v>
          </cell>
          <cell r="K1066" t="str">
            <v>228</v>
          </cell>
          <cell r="L1066" t="str">
            <v>MANESSJ</v>
          </cell>
          <cell r="M1066">
            <v>39644</v>
          </cell>
          <cell r="N1066" t="str">
            <v>HOLLOWS</v>
          </cell>
          <cell r="O1066">
            <v>43521</v>
          </cell>
          <cell r="P1066" t="str">
            <v>X</v>
          </cell>
        </row>
        <row r="1067">
          <cell r="A1067" t="str">
            <v>MEM-PRO-014-BGY-TIL-3438</v>
          </cell>
          <cell r="B1067" t="str">
            <v>5</v>
          </cell>
          <cell r="C1067" t="str">
            <v>12931</v>
          </cell>
          <cell r="D1067" t="str">
            <v>14122</v>
          </cell>
          <cell r="E1067" t="str">
            <v>MSP HACCP S BOGEY 3438 OUT TEMP XMTR</v>
          </cell>
          <cell r="F1067" t="str">
            <v>MSP-S BOGEY TIMELINE</v>
          </cell>
          <cell r="G1067" t="str">
            <v>PM20</v>
          </cell>
          <cell r="H1067" t="str">
            <v>FAC1</v>
          </cell>
          <cell r="I1067" t="str">
            <v>10020576</v>
          </cell>
          <cell r="J1067" t="str">
            <v>7166946</v>
          </cell>
          <cell r="K1067" t="str">
            <v>228</v>
          </cell>
          <cell r="L1067" t="str">
            <v>MANESSJ</v>
          </cell>
          <cell r="M1067">
            <v>39644</v>
          </cell>
          <cell r="N1067" t="str">
            <v>HOLLOWS</v>
          </cell>
          <cell r="O1067">
            <v>43521</v>
          </cell>
          <cell r="P1067" t="str">
            <v>X</v>
          </cell>
        </row>
        <row r="1068">
          <cell r="A1068" t="str">
            <v>MEM-PRO-014-BGY-TIL-3511</v>
          </cell>
          <cell r="B1068" t="str">
            <v>3</v>
          </cell>
          <cell r="C1068" t="str">
            <v>12934</v>
          </cell>
          <cell r="D1068" t="str">
            <v>14125</v>
          </cell>
          <cell r="E1068" t="str">
            <v>12-MTH I/E ROSEMOUNT PRESS.  XMTR</v>
          </cell>
          <cell r="F1068" t="str">
            <v>MSP-N BOGEY TIMELINE</v>
          </cell>
          <cell r="G1068" t="str">
            <v>PM20</v>
          </cell>
          <cell r="H1068" t="str">
            <v>MECH</v>
          </cell>
          <cell r="I1068" t="str">
            <v>10022660</v>
          </cell>
          <cell r="J1068" t="str">
            <v>5741258</v>
          </cell>
          <cell r="K1068" t="str">
            <v>228</v>
          </cell>
          <cell r="L1068" t="str">
            <v>MANESSJ</v>
          </cell>
          <cell r="M1068">
            <v>39644</v>
          </cell>
          <cell r="N1068" t="str">
            <v>CHAUDHS</v>
          </cell>
          <cell r="O1068">
            <v>43365</v>
          </cell>
          <cell r="P1068" t="str">
            <v/>
          </cell>
        </row>
        <row r="1069">
          <cell r="A1069" t="str">
            <v>MEM-PRO-014-BGY-TIL-3511</v>
          </cell>
          <cell r="B1069" t="str">
            <v>5</v>
          </cell>
          <cell r="C1069" t="str">
            <v>12919</v>
          </cell>
          <cell r="D1069" t="str">
            <v>14120</v>
          </cell>
          <cell r="E1069" t="str">
            <v>MSP HACCP N BOGEY TUBE TEMP XMTR</v>
          </cell>
          <cell r="F1069" t="str">
            <v>MSP-N BOGEY TIMELINE</v>
          </cell>
          <cell r="G1069" t="str">
            <v>PM20</v>
          </cell>
          <cell r="H1069" t="str">
            <v>FAC1</v>
          </cell>
          <cell r="I1069" t="str">
            <v>10077061</v>
          </cell>
          <cell r="J1069" t="str">
            <v>7166944</v>
          </cell>
          <cell r="K1069" t="str">
            <v>228</v>
          </cell>
          <cell r="L1069" t="str">
            <v>MANESSJ</v>
          </cell>
          <cell r="M1069">
            <v>39644</v>
          </cell>
          <cell r="N1069" t="str">
            <v>CAGLEW</v>
          </cell>
          <cell r="O1069">
            <v>43665</v>
          </cell>
          <cell r="P1069" t="str">
            <v>X</v>
          </cell>
        </row>
        <row r="1070">
          <cell r="A1070" t="str">
            <v>MEM-PRO-015-BGY-TIL-3438</v>
          </cell>
          <cell r="B1070" t="str">
            <v>5</v>
          </cell>
          <cell r="C1070" t="str">
            <v>12933</v>
          </cell>
          <cell r="D1070" t="str">
            <v>14124</v>
          </cell>
          <cell r="E1070" t="str">
            <v>MS2P HACCP East Bogey Tube Outlet Temp</v>
          </cell>
          <cell r="F1070" t="str">
            <v>MS2P-E VACUUMIZER TIMELINE</v>
          </cell>
          <cell r="G1070" t="str">
            <v>PM20</v>
          </cell>
          <cell r="H1070" t="str">
            <v>FAC1</v>
          </cell>
          <cell r="I1070" t="str">
            <v>10020476</v>
          </cell>
          <cell r="J1070" t="str">
            <v>7166948</v>
          </cell>
          <cell r="K1070" t="str">
            <v>228</v>
          </cell>
          <cell r="L1070" t="str">
            <v>MANESSJ</v>
          </cell>
          <cell r="M1070">
            <v>39644</v>
          </cell>
          <cell r="N1070" t="str">
            <v>HOLLOWS</v>
          </cell>
          <cell r="O1070">
            <v>43521</v>
          </cell>
          <cell r="P1070" t="str">
            <v>X</v>
          </cell>
        </row>
        <row r="1071">
          <cell r="A1071" t="str">
            <v>MEM-PRO-011-BGY-TIL-3964</v>
          </cell>
          <cell r="B1071" t="str">
            <v>5</v>
          </cell>
          <cell r="C1071" t="str">
            <v>12957</v>
          </cell>
          <cell r="D1071" t="str">
            <v>14157</v>
          </cell>
          <cell r="E1071" t="str">
            <v>12-MTH I/E ACTION INSTR. HI-TEMP SSW</v>
          </cell>
          <cell r="F1071" t="str">
            <v>MP1-N VACUUMIZER TIMELINE</v>
          </cell>
          <cell r="G1071" t="str">
            <v>PM20</v>
          </cell>
          <cell r="H1071" t="str">
            <v>MECH</v>
          </cell>
          <cell r="I1071" t="str">
            <v>10064579</v>
          </cell>
          <cell r="J1071" t="str">
            <v>5805568</v>
          </cell>
          <cell r="K1071" t="str">
            <v>212</v>
          </cell>
          <cell r="L1071" t="str">
            <v>MANESSJ</v>
          </cell>
          <cell r="M1071">
            <v>39646</v>
          </cell>
          <cell r="N1071" t="str">
            <v>CHAUDHS</v>
          </cell>
          <cell r="O1071">
            <v>43365</v>
          </cell>
          <cell r="P1071" t="str">
            <v/>
          </cell>
        </row>
        <row r="1072">
          <cell r="A1072" t="str">
            <v>MEM-PRO-011-BGY-TIL-3964</v>
          </cell>
          <cell r="B1072" t="str">
            <v>3</v>
          </cell>
          <cell r="C1072" t="str">
            <v>12958</v>
          </cell>
          <cell r="D1072" t="str">
            <v>14158</v>
          </cell>
          <cell r="E1072" t="str">
            <v>12-MTH I/E ACTION INSTR. TEMP XMTR</v>
          </cell>
          <cell r="F1072" t="str">
            <v>MP1-N VACUUMIZER TIMELINE</v>
          </cell>
          <cell r="G1072" t="str">
            <v>PM20</v>
          </cell>
          <cell r="H1072" t="str">
            <v>MECH</v>
          </cell>
          <cell r="I1072" t="str">
            <v>10064580</v>
          </cell>
          <cell r="J1072" t="str">
            <v>5791216</v>
          </cell>
          <cell r="K1072" t="str">
            <v>212</v>
          </cell>
          <cell r="L1072" t="str">
            <v>MANESSJ</v>
          </cell>
          <cell r="M1072">
            <v>39646</v>
          </cell>
          <cell r="N1072" t="str">
            <v>CHAUDHS</v>
          </cell>
          <cell r="O1072">
            <v>43365</v>
          </cell>
          <cell r="P1072" t="str">
            <v/>
          </cell>
        </row>
        <row r="1073">
          <cell r="A1073" t="str">
            <v>MEM-PRO-011-PKG-PAL-5332</v>
          </cell>
          <cell r="B1073" t="str">
            <v>3</v>
          </cell>
          <cell r="C1073" t="str">
            <v>12938</v>
          </cell>
          <cell r="D1073" t="str">
            <v>14129</v>
          </cell>
          <cell r="E1073" t="str">
            <v>12 MTH P1 Metal Detector Inspection</v>
          </cell>
          <cell r="F1073" t="str">
            <v>MP1B-METAL DETECTOR SYSTEM</v>
          </cell>
          <cell r="G1073" t="str">
            <v>PM25</v>
          </cell>
          <cell r="H1073" t="str">
            <v>MECH</v>
          </cell>
          <cell r="I1073" t="str">
            <v>10021748</v>
          </cell>
          <cell r="J1073" t="str">
            <v>7173393</v>
          </cell>
          <cell r="K1073" t="str">
            <v>212</v>
          </cell>
          <cell r="L1073" t="str">
            <v>MANESSJ</v>
          </cell>
          <cell r="M1073">
            <v>39646</v>
          </cell>
          <cell r="N1073" t="str">
            <v>CHAUDHS</v>
          </cell>
          <cell r="O1073">
            <v>43368</v>
          </cell>
          <cell r="P1073" t="str">
            <v/>
          </cell>
        </row>
        <row r="1074">
          <cell r="A1074" t="str">
            <v>MEM-PRO-013-BGY-TIL-6311</v>
          </cell>
          <cell r="B1074" t="str">
            <v>3</v>
          </cell>
          <cell r="C1074" t="str">
            <v>12959</v>
          </cell>
          <cell r="D1074" t="str">
            <v>14159</v>
          </cell>
          <cell r="E1074" t="str">
            <v>12-MTH I/E MP3B 600 N BGY HH PRESS XM</v>
          </cell>
          <cell r="F1074" t="str">
            <v>MP3B-N 600 TIMELINE</v>
          </cell>
          <cell r="G1074" t="str">
            <v>PM20</v>
          </cell>
          <cell r="H1074" t="str">
            <v>I/E</v>
          </cell>
          <cell r="I1074" t="str">
            <v/>
          </cell>
          <cell r="J1074" t="str">
            <v>5688376</v>
          </cell>
          <cell r="K1074" t="str">
            <v>001</v>
          </cell>
          <cell r="L1074" t="str">
            <v>MANESSJ</v>
          </cell>
          <cell r="M1074">
            <v>39646</v>
          </cell>
          <cell r="N1074" t="str">
            <v>CHAUDHS</v>
          </cell>
          <cell r="O1074">
            <v>43365</v>
          </cell>
          <cell r="P1074" t="str">
            <v/>
          </cell>
        </row>
        <row r="1075">
          <cell r="A1075" t="str">
            <v>MEM-PRO-013-PKG-PAK-1171</v>
          </cell>
          <cell r="B1075" t="str">
            <v>3</v>
          </cell>
          <cell r="C1075" t="str">
            <v>12940</v>
          </cell>
          <cell r="D1075" t="str">
            <v>14131</v>
          </cell>
          <cell r="E1075" t="str">
            <v>12 MTH P3 Metal Detector Inspection</v>
          </cell>
          <cell r="F1075" t="str">
            <v>MP3B-METAL DETECTER SYSTEM</v>
          </cell>
          <cell r="G1075" t="str">
            <v>PM25</v>
          </cell>
          <cell r="H1075" t="str">
            <v>AP</v>
          </cell>
          <cell r="I1075" t="str">
            <v>10064536</v>
          </cell>
          <cell r="J1075" t="str">
            <v>7173394</v>
          </cell>
          <cell r="K1075" t="str">
            <v>212</v>
          </cell>
          <cell r="L1075" t="str">
            <v>MANESSJ</v>
          </cell>
          <cell r="M1075">
            <v>39646</v>
          </cell>
          <cell r="N1075" t="str">
            <v>CHAUDHS</v>
          </cell>
          <cell r="O1075">
            <v>43368</v>
          </cell>
          <cell r="P1075" t="str">
            <v/>
          </cell>
        </row>
        <row r="1076">
          <cell r="A1076" t="str">
            <v>MEM-PRO-014-PKG-PAL-4939</v>
          </cell>
          <cell r="B1076" t="str">
            <v>3</v>
          </cell>
          <cell r="C1076" t="str">
            <v>12961</v>
          </cell>
          <cell r="D1076" t="str">
            <v>14132</v>
          </cell>
          <cell r="E1076" t="str">
            <v>12-MTH Metal Detector Inspection</v>
          </cell>
          <cell r="F1076" t="str">
            <v>MSP-METAL DETECTOR SYSTEM</v>
          </cell>
          <cell r="G1076" t="str">
            <v>PM25</v>
          </cell>
          <cell r="H1076" t="str">
            <v>AP</v>
          </cell>
          <cell r="I1076" t="str">
            <v>10018755</v>
          </cell>
          <cell r="J1076" t="str">
            <v>7151300</v>
          </cell>
          <cell r="K1076" t="str">
            <v>212</v>
          </cell>
          <cell r="L1076" t="str">
            <v>MANESSJ</v>
          </cell>
          <cell r="M1076">
            <v>39646</v>
          </cell>
          <cell r="N1076" t="str">
            <v>CHAUDHS</v>
          </cell>
          <cell r="O1076">
            <v>43368</v>
          </cell>
          <cell r="P1076" t="str">
            <v/>
          </cell>
        </row>
        <row r="1077">
          <cell r="A1077" t="str">
            <v>MEM-PRO-015-PKG-PAL-8241</v>
          </cell>
          <cell r="B1077" t="str">
            <v>3</v>
          </cell>
          <cell r="C1077" t="str">
            <v>12962</v>
          </cell>
          <cell r="D1077" t="str">
            <v>14133</v>
          </cell>
          <cell r="E1077" t="str">
            <v>12M MS2P Metal Detector Inspection</v>
          </cell>
          <cell r="F1077" t="str">
            <v>MS2P-METAL DETECTOR SYSTEM</v>
          </cell>
          <cell r="G1077" t="str">
            <v>PM25</v>
          </cell>
          <cell r="H1077" t="str">
            <v>AP</v>
          </cell>
          <cell r="I1077" t="str">
            <v>10021843</v>
          </cell>
          <cell r="J1077" t="str">
            <v>7173397</v>
          </cell>
          <cell r="K1077" t="str">
            <v>212</v>
          </cell>
          <cell r="L1077" t="str">
            <v>MANESSJ</v>
          </cell>
          <cell r="M1077">
            <v>39646</v>
          </cell>
          <cell r="N1077" t="str">
            <v>CHAUDHS</v>
          </cell>
          <cell r="O1077">
            <v>43368</v>
          </cell>
          <cell r="P1077" t="str">
            <v/>
          </cell>
        </row>
        <row r="1078">
          <cell r="A1078" t="str">
            <v>MEM-PRO-011-MEB-FCS-5824</v>
          </cell>
          <cell r="B1078" t="str">
            <v>5</v>
          </cell>
          <cell r="C1078" t="str">
            <v>13491</v>
          </cell>
          <cell r="D1078" t="str">
            <v>14701</v>
          </cell>
          <cell r="E1078" t="str">
            <v>60M PSM MECH RUPTURE DISK</v>
          </cell>
          <cell r="F1078" t="str">
            <v>MP1  ALPHA ULTRA FLTR, FLASH COOL</v>
          </cell>
          <cell r="G1078" t="str">
            <v>PM20</v>
          </cell>
          <cell r="H1078" t="str">
            <v>MECH</v>
          </cell>
          <cell r="I1078" t="str">
            <v/>
          </cell>
          <cell r="J1078" t="str">
            <v>7076377</v>
          </cell>
          <cell r="K1078" t="str">
            <v>247</v>
          </cell>
          <cell r="L1078" t="str">
            <v>MANESSJ</v>
          </cell>
          <cell r="M1078">
            <v>39702</v>
          </cell>
          <cell r="N1078" t="str">
            <v>CAGLEW</v>
          </cell>
          <cell r="O1078">
            <v>43742</v>
          </cell>
          <cell r="P1078" t="str">
            <v/>
          </cell>
        </row>
        <row r="1079">
          <cell r="A1079" t="str">
            <v>MEM-PRO-023-STS-HCL-0910</v>
          </cell>
          <cell r="B1079" t="str">
            <v>5</v>
          </cell>
          <cell r="C1079" t="str">
            <v>13489</v>
          </cell>
          <cell r="D1079" t="str">
            <v>14689</v>
          </cell>
          <cell r="E1079" t="str">
            <v>24M PSM MECH HCL TANK INSPECTION</v>
          </cell>
          <cell r="F1079" t="str">
            <v>MSS-E. HCL STORAGE TANK</v>
          </cell>
          <cell r="G1079" t="str">
            <v>PM25</v>
          </cell>
          <cell r="H1079" t="str">
            <v>MECH</v>
          </cell>
          <cell r="I1079" t="str">
            <v>10019922</v>
          </cell>
          <cell r="J1079" t="str">
            <v>7165976</v>
          </cell>
          <cell r="K1079" t="str">
            <v>251</v>
          </cell>
          <cell r="L1079" t="str">
            <v>MANESSJ</v>
          </cell>
          <cell r="M1079">
            <v>39703</v>
          </cell>
          <cell r="N1079" t="str">
            <v>CAGLEW</v>
          </cell>
          <cell r="O1079">
            <v>43748</v>
          </cell>
          <cell r="P1079" t="str">
            <v/>
          </cell>
        </row>
        <row r="1080">
          <cell r="A1080" t="str">
            <v>MEM-PRO-023-STS-HCL-5161</v>
          </cell>
          <cell r="B1080" t="str">
            <v>3</v>
          </cell>
          <cell r="C1080" t="str">
            <v>13490</v>
          </cell>
          <cell r="D1080" t="str">
            <v>14690</v>
          </cell>
          <cell r="E1080" t="str">
            <v>24M PSM MECH HCL TANK INSPECTION</v>
          </cell>
          <cell r="F1080" t="str">
            <v>MSS-W. HCL STORAGE TANK 30000gal FRP</v>
          </cell>
          <cell r="G1080" t="str">
            <v>PM25</v>
          </cell>
          <cell r="H1080" t="str">
            <v>MECH</v>
          </cell>
          <cell r="I1080" t="str">
            <v/>
          </cell>
          <cell r="J1080" t="str">
            <v>7104337</v>
          </cell>
          <cell r="K1080" t="str">
            <v>251</v>
          </cell>
          <cell r="L1080" t="str">
            <v>MANESSJ</v>
          </cell>
          <cell r="M1080">
            <v>39703</v>
          </cell>
          <cell r="N1080" t="str">
            <v>CAGLEW</v>
          </cell>
          <cell r="O1080">
            <v>43746</v>
          </cell>
          <cell r="P1080" t="str">
            <v/>
          </cell>
        </row>
        <row r="1081">
          <cell r="A1081" t="str">
            <v>MEM-PRO-015-IDN-IDF-3425</v>
          </cell>
          <cell r="B1081" t="str">
            <v>3</v>
          </cell>
          <cell r="C1081" t="str">
            <v>13508</v>
          </cell>
          <cell r="D1081" t="str">
            <v>14698</v>
          </cell>
          <cell r="E1081" t="str">
            <v>60M PSM MECH MS2P E IDN TK DISCH PUP PSV</v>
          </cell>
          <cell r="F1081" t="str">
            <v>MS2P-E IDN TANK DISCHARGE PUMP</v>
          </cell>
          <cell r="G1081" t="str">
            <v>PM25</v>
          </cell>
          <cell r="H1081" t="str">
            <v>MECH</v>
          </cell>
          <cell r="I1081" t="str">
            <v>10074615</v>
          </cell>
          <cell r="J1081" t="str">
            <v>7185104</v>
          </cell>
          <cell r="K1081" t="str">
            <v>258</v>
          </cell>
          <cell r="L1081" t="str">
            <v>MANESSJ</v>
          </cell>
          <cell r="M1081">
            <v>39707</v>
          </cell>
          <cell r="N1081" t="str">
            <v>CAGLEW</v>
          </cell>
          <cell r="O1081">
            <v>43746</v>
          </cell>
          <cell r="P1081" t="str">
            <v/>
          </cell>
        </row>
        <row r="1082">
          <cell r="A1082" t="str">
            <v>MEM-PRO-015-IDN-IDF-3432</v>
          </cell>
          <cell r="B1082" t="str">
            <v>3</v>
          </cell>
          <cell r="C1082" t="str">
            <v>13507</v>
          </cell>
          <cell r="D1082" t="str">
            <v>14697</v>
          </cell>
          <cell r="E1082" t="str">
            <v>60M PSM MECH PSV REPLACE 5147009</v>
          </cell>
          <cell r="F1082" t="str">
            <v>MS2P-EAST IDN PH PUMP</v>
          </cell>
          <cell r="G1082" t="str">
            <v>PM25</v>
          </cell>
          <cell r="H1082" t="str">
            <v>MECH</v>
          </cell>
          <cell r="I1082" t="str">
            <v>10074616</v>
          </cell>
          <cell r="J1082" t="str">
            <v>5875084</v>
          </cell>
          <cell r="K1082" t="str">
            <v>258</v>
          </cell>
          <cell r="L1082" t="str">
            <v>MANESSJ</v>
          </cell>
          <cell r="M1082">
            <v>39707</v>
          </cell>
          <cell r="N1082" t="str">
            <v>CAGLEW</v>
          </cell>
          <cell r="O1082">
            <v>43746</v>
          </cell>
          <cell r="P1082" t="str">
            <v>X</v>
          </cell>
        </row>
        <row r="1083">
          <cell r="A1083" t="str">
            <v>MEM-PRO-023-STS-PHO-5122</v>
          </cell>
          <cell r="B1083" t="str">
            <v>3</v>
          </cell>
          <cell r="C1083" t="str">
            <v>13496</v>
          </cell>
          <cell r="D1083" t="str">
            <v>14706</v>
          </cell>
          <cell r="E1083" t="str">
            <v>60M PSM MECH HYDROSEAL PSV REPLACE</v>
          </cell>
          <cell r="F1083" t="str">
            <v>MSS-PHOS ACID STOR TK X-FER PUMP</v>
          </cell>
          <cell r="G1083" t="str">
            <v>PM25</v>
          </cell>
          <cell r="H1083" t="str">
            <v>MECH</v>
          </cell>
          <cell r="I1083" t="str">
            <v/>
          </cell>
          <cell r="J1083" t="str">
            <v>5933554</v>
          </cell>
          <cell r="K1083" t="str">
            <v>258</v>
          </cell>
          <cell r="L1083" t="str">
            <v>MANESSJ</v>
          </cell>
          <cell r="M1083">
            <v>39708</v>
          </cell>
          <cell r="N1083" t="str">
            <v>CAGLEW</v>
          </cell>
          <cell r="O1083">
            <v>43746</v>
          </cell>
          <cell r="P1083" t="str">
            <v/>
          </cell>
        </row>
        <row r="1084">
          <cell r="A1084" t="str">
            <v>MEM-PRO-014-SPR-DRY-3618</v>
          </cell>
          <cell r="B1084" t="str">
            <v>3</v>
          </cell>
          <cell r="C1084" t="str">
            <v>13562</v>
          </cell>
          <cell r="D1084" t="str">
            <v>14782</v>
          </cell>
          <cell r="E1084" t="str">
            <v>6-MTH MECH Replacement of Drive V-Belts</v>
          </cell>
          <cell r="F1084" t="str">
            <v>MSP-SPRAY DRYER EAST EXHAUST FAN</v>
          </cell>
          <cell r="G1084" t="str">
            <v>PM25</v>
          </cell>
          <cell r="H1084" t="str">
            <v>MECH</v>
          </cell>
          <cell r="I1084" t="str">
            <v>10024767</v>
          </cell>
          <cell r="J1084" t="str">
            <v>7169745</v>
          </cell>
          <cell r="K1084" t="str">
            <v>245</v>
          </cell>
          <cell r="L1084" t="str">
            <v>MANESSJ</v>
          </cell>
          <cell r="M1084">
            <v>39743</v>
          </cell>
          <cell r="N1084" t="str">
            <v>CAGLEW</v>
          </cell>
          <cell r="O1084">
            <v>43511</v>
          </cell>
          <cell r="P1084" t="str">
            <v/>
          </cell>
        </row>
        <row r="1085">
          <cell r="A1085" t="str">
            <v>MEM-PRO-014-SPR-DRY-3636</v>
          </cell>
          <cell r="B1085" t="str">
            <v>3</v>
          </cell>
          <cell r="C1085" t="str">
            <v>13563</v>
          </cell>
          <cell r="D1085" t="str">
            <v>14783</v>
          </cell>
          <cell r="E1085" t="str">
            <v>6-MTH MECH Replacement of Drive V-Belts</v>
          </cell>
          <cell r="F1085" t="str">
            <v>MSP-SPRAY DRYER WEST EXHAUST FAN</v>
          </cell>
          <cell r="G1085" t="str">
            <v>PM25</v>
          </cell>
          <cell r="H1085" t="str">
            <v>MECH</v>
          </cell>
          <cell r="I1085" t="str">
            <v>10024766</v>
          </cell>
          <cell r="J1085" t="str">
            <v>7169746</v>
          </cell>
          <cell r="K1085" t="str">
            <v>245</v>
          </cell>
          <cell r="L1085" t="str">
            <v>MANESSJ</v>
          </cell>
          <cell r="M1085">
            <v>39743</v>
          </cell>
          <cell r="N1085" t="str">
            <v>CHAUDHS</v>
          </cell>
          <cell r="O1085">
            <v>43368</v>
          </cell>
          <cell r="P1085" t="str">
            <v/>
          </cell>
        </row>
        <row r="1086">
          <cell r="A1086" t="str">
            <v>MEM-PRO-014-SPR-DRY-3617</v>
          </cell>
          <cell r="B1086" t="str">
            <v>5</v>
          </cell>
          <cell r="C1086" t="str">
            <v>13577</v>
          </cell>
          <cell r="D1086" t="str">
            <v>14807</v>
          </cell>
          <cell r="E1086" t="str">
            <v>12-MTH MECH Replacement of Sonic Horn</v>
          </cell>
          <cell r="F1086" t="str">
            <v>MSP-SPRAY DRYER SE FILTER</v>
          </cell>
          <cell r="G1086" t="str">
            <v>PM25</v>
          </cell>
          <cell r="H1086" t="str">
            <v>MECH</v>
          </cell>
          <cell r="I1086" t="str">
            <v>10066260</v>
          </cell>
          <cell r="J1086" t="str">
            <v>7166949</v>
          </cell>
          <cell r="K1086" t="str">
            <v>245</v>
          </cell>
          <cell r="L1086" t="str">
            <v>MANESSJ</v>
          </cell>
          <cell r="M1086">
            <v>39744</v>
          </cell>
          <cell r="N1086" t="str">
            <v>CAGLEW</v>
          </cell>
          <cell r="O1086">
            <v>43665</v>
          </cell>
          <cell r="P1086" t="str">
            <v/>
          </cell>
        </row>
        <row r="1087">
          <cell r="A1087" t="str">
            <v>MEM-PRO-014-SPR-DRY-3618</v>
          </cell>
          <cell r="B1087" t="str">
            <v>5</v>
          </cell>
          <cell r="C1087" t="str">
            <v>13575</v>
          </cell>
          <cell r="D1087" t="str">
            <v>14805</v>
          </cell>
          <cell r="E1087" t="str">
            <v>6-MTH MECH Inspection of Fan Damper</v>
          </cell>
          <cell r="F1087" t="str">
            <v>MSP-SPRAY DRYER EAST EXHAUST FAN</v>
          </cell>
          <cell r="G1087" t="str">
            <v>PM20</v>
          </cell>
          <cell r="H1087" t="str">
            <v>MECH</v>
          </cell>
          <cell r="I1087" t="str">
            <v/>
          </cell>
          <cell r="J1087" t="str">
            <v>5895964</v>
          </cell>
          <cell r="K1087" t="str">
            <v>001</v>
          </cell>
          <cell r="L1087" t="str">
            <v>MANESSJ</v>
          </cell>
          <cell r="M1087">
            <v>39744</v>
          </cell>
          <cell r="N1087" t="str">
            <v>CHAUDHS</v>
          </cell>
          <cell r="O1087">
            <v>43365</v>
          </cell>
          <cell r="P1087" t="str">
            <v/>
          </cell>
        </row>
        <row r="1088">
          <cell r="A1088" t="str">
            <v>MEM-PRO-014-SPR-DRY-3627</v>
          </cell>
          <cell r="B1088" t="str">
            <v>5</v>
          </cell>
          <cell r="C1088" t="str">
            <v>13578</v>
          </cell>
          <cell r="D1088" t="str">
            <v>14808</v>
          </cell>
          <cell r="E1088" t="str">
            <v>12-MTH MECH Replacement of Sonic Horn</v>
          </cell>
          <cell r="F1088" t="str">
            <v>MSP-SPRAY DRYER NE FILTER</v>
          </cell>
          <cell r="G1088" t="str">
            <v>PM25</v>
          </cell>
          <cell r="H1088" t="str">
            <v>MECH</v>
          </cell>
          <cell r="I1088" t="str">
            <v>10066263</v>
          </cell>
          <cell r="J1088" t="str">
            <v>7166950</v>
          </cell>
          <cell r="K1088" t="str">
            <v>245</v>
          </cell>
          <cell r="L1088" t="str">
            <v>MANESSJ</v>
          </cell>
          <cell r="M1088">
            <v>39744</v>
          </cell>
          <cell r="N1088" t="str">
            <v>CHAUDHS</v>
          </cell>
          <cell r="O1088">
            <v>43368</v>
          </cell>
          <cell r="P1088" t="str">
            <v/>
          </cell>
        </row>
        <row r="1089">
          <cell r="A1089" t="str">
            <v>MEM-PRO-014-SPR-DRY-3634</v>
          </cell>
          <cell r="B1089" t="str">
            <v>5</v>
          </cell>
          <cell r="C1089" t="str">
            <v>13579</v>
          </cell>
          <cell r="D1089" t="str">
            <v>14809</v>
          </cell>
          <cell r="E1089" t="str">
            <v>12-MTH MECH Replacement of Sonic Horn</v>
          </cell>
          <cell r="F1089" t="str">
            <v>MSP-SPRAY DRYER SW FILTER</v>
          </cell>
          <cell r="G1089" t="str">
            <v>PM25</v>
          </cell>
          <cell r="H1089" t="str">
            <v>MECH</v>
          </cell>
          <cell r="I1089" t="str">
            <v>10066264</v>
          </cell>
          <cell r="J1089" t="str">
            <v>7166951</v>
          </cell>
          <cell r="K1089" t="str">
            <v>245</v>
          </cell>
          <cell r="L1089" t="str">
            <v>MANESSJ</v>
          </cell>
          <cell r="M1089">
            <v>39744</v>
          </cell>
          <cell r="N1089" t="str">
            <v>CHAUDHS</v>
          </cell>
          <cell r="O1089">
            <v>43368</v>
          </cell>
          <cell r="P1089" t="str">
            <v/>
          </cell>
        </row>
        <row r="1090">
          <cell r="A1090" t="str">
            <v>MEM-PRO-014-SPR-DRY-3636</v>
          </cell>
          <cell r="B1090" t="str">
            <v>5</v>
          </cell>
          <cell r="C1090" t="str">
            <v>13576</v>
          </cell>
          <cell r="D1090" t="str">
            <v>14806</v>
          </cell>
          <cell r="E1090" t="str">
            <v>6-MTH MECH Inspection of Fan Damper</v>
          </cell>
          <cell r="F1090" t="str">
            <v>MSP-SPRAY DRYER WEST EXHAUST FAN</v>
          </cell>
          <cell r="G1090" t="str">
            <v>PM20</v>
          </cell>
          <cell r="H1090" t="str">
            <v>MECH</v>
          </cell>
          <cell r="I1090" t="str">
            <v>10065282</v>
          </cell>
          <cell r="J1090" t="str">
            <v>5895226</v>
          </cell>
          <cell r="K1090" t="str">
            <v>001</v>
          </cell>
          <cell r="L1090" t="str">
            <v>MANESSJ</v>
          </cell>
          <cell r="M1090">
            <v>39744</v>
          </cell>
          <cell r="N1090" t="str">
            <v>CHAUDHS</v>
          </cell>
          <cell r="O1090">
            <v>43365</v>
          </cell>
          <cell r="P1090" t="str">
            <v/>
          </cell>
        </row>
        <row r="1091">
          <cell r="A1091" t="str">
            <v>MEM-PRO-014-SPR-DRY-3642</v>
          </cell>
          <cell r="B1091" t="str">
            <v>5</v>
          </cell>
          <cell r="C1091" t="str">
            <v>13580</v>
          </cell>
          <cell r="D1091" t="str">
            <v>14810</v>
          </cell>
          <cell r="E1091" t="str">
            <v>12-MTH MECH Replacement of Sonic Horn</v>
          </cell>
          <cell r="F1091" t="str">
            <v>MSP-SPRAY DRYER NW FILTER</v>
          </cell>
          <cell r="G1091" t="str">
            <v>PM25</v>
          </cell>
          <cell r="H1091" t="str">
            <v>MECH</v>
          </cell>
          <cell r="I1091" t="str">
            <v>10066265</v>
          </cell>
          <cell r="J1091" t="str">
            <v>7166956</v>
          </cell>
          <cell r="K1091" t="str">
            <v>245</v>
          </cell>
          <cell r="L1091" t="str">
            <v>MANESSJ</v>
          </cell>
          <cell r="M1091">
            <v>39744</v>
          </cell>
          <cell r="N1091" t="str">
            <v>CHAUDHS</v>
          </cell>
          <cell r="O1091">
            <v>43368</v>
          </cell>
          <cell r="P1091" t="str">
            <v/>
          </cell>
        </row>
        <row r="1092">
          <cell r="A1092" t="str">
            <v>MEM-PRO-014-SPR-DRY-3685</v>
          </cell>
          <cell r="B1092" t="str">
            <v>3</v>
          </cell>
          <cell r="C1092" t="str">
            <v>13581</v>
          </cell>
          <cell r="D1092" t="str">
            <v>14811</v>
          </cell>
          <cell r="E1092" t="str">
            <v>6-MTH MECH Inspection of Sonic Horn</v>
          </cell>
          <cell r="F1092" t="str">
            <v>MSP-SPRAY DRYER SE CYCLONE</v>
          </cell>
          <cell r="G1092" t="str">
            <v>PM20</v>
          </cell>
          <cell r="H1092" t="str">
            <v>FAC1</v>
          </cell>
          <cell r="I1092" t="str">
            <v/>
          </cell>
          <cell r="J1092" t="str">
            <v>5663371</v>
          </cell>
          <cell r="K1092" t="str">
            <v>001</v>
          </cell>
          <cell r="L1092" t="str">
            <v>MANESSJ</v>
          </cell>
          <cell r="M1092">
            <v>39744</v>
          </cell>
          <cell r="N1092" t="str">
            <v>CHAUDHS</v>
          </cell>
          <cell r="O1092">
            <v>43365</v>
          </cell>
          <cell r="P1092" t="str">
            <v/>
          </cell>
        </row>
        <row r="1093">
          <cell r="A1093" t="str">
            <v>MEM-PRO-014-SPR-DRY-3687</v>
          </cell>
          <cell r="B1093" t="str">
            <v>3</v>
          </cell>
          <cell r="C1093" t="str">
            <v>13582</v>
          </cell>
          <cell r="D1093" t="str">
            <v>14812</v>
          </cell>
          <cell r="E1093" t="str">
            <v>6-MTH MECH Inspection of Sonic Horn</v>
          </cell>
          <cell r="F1093" t="str">
            <v>MSP-SPRAY DRYER NE CYCLONE</v>
          </cell>
          <cell r="G1093" t="str">
            <v>PM20</v>
          </cell>
          <cell r="H1093" t="str">
            <v>FAC1</v>
          </cell>
          <cell r="I1093" t="str">
            <v>10066274</v>
          </cell>
          <cell r="J1093" t="str">
            <v>5761207</v>
          </cell>
          <cell r="K1093" t="str">
            <v>245</v>
          </cell>
          <cell r="L1093" t="str">
            <v>MANESSJ</v>
          </cell>
          <cell r="M1093">
            <v>39744</v>
          </cell>
          <cell r="N1093" t="str">
            <v>CHAUDHS</v>
          </cell>
          <cell r="O1093">
            <v>43365</v>
          </cell>
          <cell r="P1093" t="str">
            <v/>
          </cell>
        </row>
        <row r="1094">
          <cell r="A1094" t="str">
            <v>MEM-PRO-014-SPR-DRY-3689</v>
          </cell>
          <cell r="B1094" t="str">
            <v>3</v>
          </cell>
          <cell r="C1094" t="str">
            <v>13583</v>
          </cell>
          <cell r="D1094" t="str">
            <v>14813</v>
          </cell>
          <cell r="E1094" t="str">
            <v>6-MTH MECH Inspection of Sonic Horn</v>
          </cell>
          <cell r="F1094" t="str">
            <v>MSP-SPRAY DRYER SW CYCLONE</v>
          </cell>
          <cell r="G1094" t="str">
            <v>PM20</v>
          </cell>
          <cell r="H1094" t="str">
            <v>FAC1</v>
          </cell>
          <cell r="I1094" t="str">
            <v/>
          </cell>
          <cell r="J1094" t="str">
            <v>5761607</v>
          </cell>
          <cell r="K1094" t="str">
            <v>001</v>
          </cell>
          <cell r="L1094" t="str">
            <v>MANESSJ</v>
          </cell>
          <cell r="M1094">
            <v>39744</v>
          </cell>
          <cell r="N1094" t="str">
            <v>CHAUDHS</v>
          </cell>
          <cell r="O1094">
            <v>43365</v>
          </cell>
          <cell r="P1094" t="str">
            <v/>
          </cell>
        </row>
        <row r="1095">
          <cell r="A1095" t="str">
            <v>MEM-PRO-014-SPR-DRY-3691</v>
          </cell>
          <cell r="B1095" t="str">
            <v>3</v>
          </cell>
          <cell r="C1095" t="str">
            <v>13584</v>
          </cell>
          <cell r="D1095" t="str">
            <v>14814</v>
          </cell>
          <cell r="E1095" t="str">
            <v>6-MTH MECH Inspection of Sonic Horn</v>
          </cell>
          <cell r="F1095" t="str">
            <v>MSP-SPRAY DRYER NW CYCLONE</v>
          </cell>
          <cell r="G1095" t="str">
            <v>PM20</v>
          </cell>
          <cell r="H1095" t="str">
            <v>FAC1</v>
          </cell>
          <cell r="I1095" t="str">
            <v>10066276</v>
          </cell>
          <cell r="J1095" t="str">
            <v>5761208</v>
          </cell>
          <cell r="K1095" t="str">
            <v>245</v>
          </cell>
          <cell r="L1095" t="str">
            <v>MANESSJ</v>
          </cell>
          <cell r="M1095">
            <v>39744</v>
          </cell>
          <cell r="N1095" t="str">
            <v>CHAUDHS</v>
          </cell>
          <cell r="O1095">
            <v>43365</v>
          </cell>
          <cell r="P1095" t="str">
            <v/>
          </cell>
        </row>
        <row r="1096">
          <cell r="A1096" t="str">
            <v>MEM-PRO-023-STS-HCL-5210</v>
          </cell>
          <cell r="B1096" t="str">
            <v>3</v>
          </cell>
          <cell r="C1096" t="str">
            <v>13592</v>
          </cell>
          <cell r="D1096" t="str">
            <v>14822</v>
          </cell>
          <cell r="E1096" t="str">
            <v>1-MTH MECH HCL SCRUBBER TANK PM</v>
          </cell>
          <cell r="F1096" t="str">
            <v>HCI SCRUBBER</v>
          </cell>
          <cell r="G1096" t="str">
            <v>PM20</v>
          </cell>
          <cell r="H1096" t="str">
            <v>MECH</v>
          </cell>
          <cell r="I1096" t="str">
            <v>10077971</v>
          </cell>
          <cell r="J1096" t="str">
            <v>7187903</v>
          </cell>
          <cell r="K1096" t="str">
            <v>001</v>
          </cell>
          <cell r="L1096" t="str">
            <v>MANESSJ</v>
          </cell>
          <cell r="M1096">
            <v>39749</v>
          </cell>
          <cell r="N1096" t="str">
            <v>CAGLEW</v>
          </cell>
          <cell r="O1096">
            <v>43746</v>
          </cell>
          <cell r="P1096" t="str">
            <v/>
          </cell>
        </row>
        <row r="1097">
          <cell r="A1097" t="str">
            <v>MEM-PRO-014-FED-FED-3828</v>
          </cell>
          <cell r="B1097" t="str">
            <v>5</v>
          </cell>
          <cell r="C1097" t="str">
            <v>13608</v>
          </cell>
          <cell r="D1097" t="str">
            <v>14848</v>
          </cell>
          <cell r="E1097" t="str">
            <v>6MTH I/E MSP Feed Fibrum Interlock Test</v>
          </cell>
          <cell r="F1097" t="str">
            <v>MSP-FEED DRYER RECYCLE BLOWER</v>
          </cell>
          <cell r="G1097" t="str">
            <v>PM20</v>
          </cell>
          <cell r="H1097" t="str">
            <v>MECH</v>
          </cell>
          <cell r="I1097" t="str">
            <v>10025621</v>
          </cell>
          <cell r="J1097" t="str">
            <v>7183237</v>
          </cell>
          <cell r="K1097" t="str">
            <v>231</v>
          </cell>
          <cell r="L1097" t="str">
            <v>CRIPESH</v>
          </cell>
          <cell r="M1097">
            <v>39788</v>
          </cell>
          <cell r="N1097" t="str">
            <v>PIGNOCJ</v>
          </cell>
          <cell r="O1097">
            <v>43889</v>
          </cell>
          <cell r="P1097" t="str">
            <v/>
          </cell>
        </row>
        <row r="1098">
          <cell r="A1098" t="str">
            <v>MEM-PRO-015-SPR-BRN</v>
          </cell>
          <cell r="B1098" t="str">
            <v>3</v>
          </cell>
          <cell r="C1098" t="str">
            <v>13610</v>
          </cell>
          <cell r="D1098" t="str">
            <v>14850</v>
          </cell>
          <cell r="E1098" t="str">
            <v>12--MTH MECH DRYER SYSTEM PM</v>
          </cell>
          <cell r="F1098" t="str">
            <v>BURNERS</v>
          </cell>
          <cell r="G1098" t="str">
            <v>PM20</v>
          </cell>
          <cell r="H1098" t="str">
            <v>MECH</v>
          </cell>
          <cell r="I1098" t="str">
            <v/>
          </cell>
          <cell r="J1098" t="str">
            <v>7173395</v>
          </cell>
          <cell r="K1098" t="str">
            <v>001</v>
          </cell>
          <cell r="L1098" t="str">
            <v>CRIPESH</v>
          </cell>
          <cell r="M1098">
            <v>39788</v>
          </cell>
          <cell r="N1098" t="str">
            <v>CAGLEW</v>
          </cell>
          <cell r="O1098">
            <v>43665</v>
          </cell>
          <cell r="P1098" t="str">
            <v/>
          </cell>
        </row>
        <row r="1099">
          <cell r="A1099" t="str">
            <v>MEM-PRO-015-SPR-DRY-8050</v>
          </cell>
          <cell r="B1099" t="str">
            <v>3</v>
          </cell>
          <cell r="C1099" t="str">
            <v>13609</v>
          </cell>
          <cell r="D1099" t="str">
            <v>14849</v>
          </cell>
          <cell r="E1099" t="str">
            <v>12--MTH MECH CONVEYOR PM</v>
          </cell>
          <cell r="F1099" t="str">
            <v>MS2P-NE BAGHOUSE #1</v>
          </cell>
          <cell r="G1099" t="str">
            <v>PM20</v>
          </cell>
          <cell r="H1099" t="str">
            <v>MECH</v>
          </cell>
          <cell r="I1099" t="str">
            <v/>
          </cell>
          <cell r="J1099" t="str">
            <v>5662418</v>
          </cell>
          <cell r="K1099" t="str">
            <v>001</v>
          </cell>
          <cell r="L1099" t="str">
            <v>CRIPESH</v>
          </cell>
          <cell r="M1099">
            <v>39788</v>
          </cell>
          <cell r="N1099" t="str">
            <v>CHAUDHS</v>
          </cell>
          <cell r="O1099">
            <v>43365</v>
          </cell>
          <cell r="P1099" t="str">
            <v/>
          </cell>
        </row>
        <row r="1100">
          <cell r="A1100" t="str">
            <v>MEM-PRO-015-UTL-CSY-3913</v>
          </cell>
          <cell r="B1100" t="str">
            <v>3</v>
          </cell>
          <cell r="C1100" t="str">
            <v>13701</v>
          </cell>
          <cell r="D1100" t="str">
            <v>14931</v>
          </cell>
          <cell r="E1100" t="str">
            <v>36-MTH MECH PM PRESS RELIEF VALVE</v>
          </cell>
          <cell r="F1100" t="str">
            <v>MS2P-PROCESS DEFOAMER PUMP</v>
          </cell>
          <cell r="G1100" t="str">
            <v>PM20</v>
          </cell>
          <cell r="H1100" t="str">
            <v>MECH</v>
          </cell>
          <cell r="I1100" t="str">
            <v/>
          </cell>
          <cell r="J1100" t="str">
            <v>5688377</v>
          </cell>
          <cell r="K1100" t="str">
            <v>001</v>
          </cell>
          <cell r="L1100" t="str">
            <v>CRIPESH</v>
          </cell>
          <cell r="M1100">
            <v>39811</v>
          </cell>
          <cell r="N1100" t="str">
            <v>CAGLEW</v>
          </cell>
          <cell r="O1100">
            <v>43746</v>
          </cell>
          <cell r="P1100" t="str">
            <v/>
          </cell>
        </row>
        <row r="1101">
          <cell r="A1101" t="str">
            <v>MEM-PRO-010-P3A-AEQ-6520</v>
          </cell>
          <cell r="B1101" t="str">
            <v>3</v>
          </cell>
          <cell r="C1101" t="str">
            <v>13716</v>
          </cell>
          <cell r="D1101" t="str">
            <v>14956</v>
          </cell>
          <cell r="E1101" t="str">
            <v>12 MTH MECH P3 BURNER INSPECTION</v>
          </cell>
          <cell r="F1101" t="str">
            <v>MP3A-SPRAY DRYER</v>
          </cell>
          <cell r="G1101" t="str">
            <v>PM20</v>
          </cell>
          <cell r="H1101" t="str">
            <v>MECH</v>
          </cell>
          <cell r="I1101" t="str">
            <v/>
          </cell>
          <cell r="J1101" t="str">
            <v>5522336</v>
          </cell>
          <cell r="K1101" t="str">
            <v>001</v>
          </cell>
          <cell r="L1101" t="str">
            <v>CRIPESH</v>
          </cell>
          <cell r="M1101">
            <v>39818</v>
          </cell>
          <cell r="N1101" t="str">
            <v>CHAUDHS</v>
          </cell>
          <cell r="O1101">
            <v>43365</v>
          </cell>
          <cell r="P1101" t="str">
            <v/>
          </cell>
        </row>
        <row r="1102">
          <cell r="A1102" t="str">
            <v>MEM-PRO-013-SPR-BRN-2433</v>
          </cell>
          <cell r="B1102" t="str">
            <v>5</v>
          </cell>
          <cell r="C1102" t="str">
            <v>13722</v>
          </cell>
          <cell r="D1102" t="str">
            <v>14962</v>
          </cell>
          <cell r="E1102" t="str">
            <v>12-MTH MECH P3 B BURNER INSPECTION</v>
          </cell>
          <cell r="F1102" t="str">
            <v>MP3B-GAS BURNER</v>
          </cell>
          <cell r="G1102" t="str">
            <v>PM20</v>
          </cell>
          <cell r="H1102" t="str">
            <v>I/E</v>
          </cell>
          <cell r="I1102" t="str">
            <v>10029053</v>
          </cell>
          <cell r="J1102" t="str">
            <v>7150219</v>
          </cell>
          <cell r="K1102" t="str">
            <v>251</v>
          </cell>
          <cell r="L1102" t="str">
            <v>CRIPESH</v>
          </cell>
          <cell r="M1102">
            <v>39825</v>
          </cell>
          <cell r="N1102" t="str">
            <v>CAGLEW</v>
          </cell>
          <cell r="O1102">
            <v>43665</v>
          </cell>
          <cell r="P1102" t="str">
            <v/>
          </cell>
        </row>
        <row r="1103">
          <cell r="A1103" t="str">
            <v>MEM-PRO-013-FED-BRN-3403</v>
          </cell>
          <cell r="B1103" t="str">
            <v>3</v>
          </cell>
          <cell r="C1103" t="str">
            <v>13736</v>
          </cell>
          <cell r="D1103" t="str">
            <v>14976</v>
          </cell>
          <cell r="E1103" t="str">
            <v>12-MTH I/E P3 ALJET MAIN GAS BLOCK #1</v>
          </cell>
          <cell r="F1103" t="str">
            <v>MP3B-ALJET DRYER BURNER GAS TRAIN</v>
          </cell>
          <cell r="G1103" t="str">
            <v>PM20</v>
          </cell>
          <cell r="H1103" t="str">
            <v>MECH</v>
          </cell>
          <cell r="I1103" t="str">
            <v/>
          </cell>
          <cell r="J1103" t="str">
            <v>5812003</v>
          </cell>
          <cell r="K1103" t="str">
            <v>001</v>
          </cell>
          <cell r="L1103" t="str">
            <v>BENEDEBH</v>
          </cell>
          <cell r="M1103">
            <v>39839</v>
          </cell>
          <cell r="N1103" t="str">
            <v>CAGLEW</v>
          </cell>
          <cell r="O1103">
            <v>43746</v>
          </cell>
          <cell r="P1103" t="str">
            <v/>
          </cell>
        </row>
        <row r="1104">
          <cell r="A1104" t="str">
            <v>MEM-PRO-013-FED-BRN-3403</v>
          </cell>
          <cell r="B1104" t="str">
            <v>3</v>
          </cell>
          <cell r="C1104" t="str">
            <v>13737</v>
          </cell>
          <cell r="D1104" t="str">
            <v>14977</v>
          </cell>
          <cell r="E1104" t="str">
            <v>12-MTH I/E P3 ALJET MAIN GAS BLOCK #2</v>
          </cell>
          <cell r="F1104" t="str">
            <v>MP3B-ALJET DRYER BURNER GAS TRAIN</v>
          </cell>
          <cell r="G1104" t="str">
            <v>PM20</v>
          </cell>
          <cell r="H1104" t="str">
            <v>MECH</v>
          </cell>
          <cell r="I1104" t="str">
            <v/>
          </cell>
          <cell r="J1104" t="str">
            <v>5812002</v>
          </cell>
          <cell r="K1104" t="str">
            <v>001</v>
          </cell>
          <cell r="L1104" t="str">
            <v>BENEDEBH</v>
          </cell>
          <cell r="M1104">
            <v>39839</v>
          </cell>
          <cell r="N1104" t="str">
            <v>CHAUDHS</v>
          </cell>
          <cell r="O1104">
            <v>43365</v>
          </cell>
          <cell r="P1104" t="str">
            <v/>
          </cell>
        </row>
        <row r="1105">
          <cell r="A1105" t="str">
            <v>MEM-PRO-013-FED-FED-3410</v>
          </cell>
          <cell r="B1105" t="str">
            <v>5</v>
          </cell>
          <cell r="C1105" t="str">
            <v>13735</v>
          </cell>
          <cell r="D1105" t="str">
            <v>14975</v>
          </cell>
          <cell r="E1105" t="str">
            <v>12-MTH I/E P3 PRIMARY CYCLONE BURST SENS</v>
          </cell>
          <cell r="F1105" t="str">
            <v>MP3B-FEED DRYER PRIMARY CYCLONE</v>
          </cell>
          <cell r="G1105" t="str">
            <v>PM20</v>
          </cell>
          <cell r="H1105" t="str">
            <v>I/E</v>
          </cell>
          <cell r="I1105" t="str">
            <v>10072688</v>
          </cell>
          <cell r="J1105" t="str">
            <v>7164765</v>
          </cell>
          <cell r="K1105" t="str">
            <v>001</v>
          </cell>
          <cell r="L1105" t="str">
            <v>BENEDEBH</v>
          </cell>
          <cell r="M1105">
            <v>39839</v>
          </cell>
          <cell r="N1105" t="str">
            <v>CAGLEW</v>
          </cell>
          <cell r="O1105">
            <v>43746</v>
          </cell>
          <cell r="P1105" t="str">
            <v/>
          </cell>
        </row>
        <row r="1106">
          <cell r="A1106" t="str">
            <v>MEM-PRO-013-FED-FED-3416</v>
          </cell>
          <cell r="B1106" t="str">
            <v>5</v>
          </cell>
          <cell r="C1106" t="str">
            <v>13734</v>
          </cell>
          <cell r="D1106" t="str">
            <v>14974</v>
          </cell>
          <cell r="E1106" t="str">
            <v>12-MTH I/E P3 S. BAGHOUSE BURST SENSOR</v>
          </cell>
          <cell r="F1106" t="str">
            <v>MP3B-FEED DRYER FINES BAGHOUSE</v>
          </cell>
          <cell r="G1106" t="str">
            <v>PM20</v>
          </cell>
          <cell r="H1106" t="str">
            <v>MECH</v>
          </cell>
          <cell r="I1106" t="str">
            <v>10065832</v>
          </cell>
          <cell r="J1106" t="str">
            <v>7164764</v>
          </cell>
          <cell r="K1106" t="str">
            <v>001</v>
          </cell>
          <cell r="L1106" t="str">
            <v>BENEDEBH</v>
          </cell>
          <cell r="M1106">
            <v>39839</v>
          </cell>
          <cell r="N1106" t="str">
            <v>CAGLEW</v>
          </cell>
          <cell r="O1106">
            <v>43746</v>
          </cell>
          <cell r="P1106" t="str">
            <v/>
          </cell>
        </row>
        <row r="1107">
          <cell r="A1107" t="str">
            <v>MEM-PRO-013-FED-FED-3416</v>
          </cell>
          <cell r="B1107" t="str">
            <v>5</v>
          </cell>
          <cell r="C1107" t="str">
            <v>13733</v>
          </cell>
          <cell r="D1107" t="str">
            <v>14973</v>
          </cell>
          <cell r="E1107" t="str">
            <v>12-MTH I/E P3 N. BAGHOUSE BURST SENSOR</v>
          </cell>
          <cell r="F1107" t="str">
            <v>MP3B-FEED DRYER FINES BAGHOUSE</v>
          </cell>
          <cell r="G1107" t="str">
            <v>PM20</v>
          </cell>
          <cell r="H1107" t="str">
            <v>MECH</v>
          </cell>
          <cell r="I1107" t="str">
            <v>10065833</v>
          </cell>
          <cell r="J1107" t="str">
            <v>7164763</v>
          </cell>
          <cell r="K1107" t="str">
            <v>001</v>
          </cell>
          <cell r="L1107" t="str">
            <v>BENEDEBH</v>
          </cell>
          <cell r="M1107">
            <v>39839</v>
          </cell>
          <cell r="N1107" t="str">
            <v>CAGLEW</v>
          </cell>
          <cell r="O1107">
            <v>43746</v>
          </cell>
          <cell r="P1107" t="str">
            <v/>
          </cell>
        </row>
        <row r="1108">
          <cell r="A1108" t="str">
            <v>MEM-PRO-013-FED-BRN-3403</v>
          </cell>
          <cell r="B1108" t="str">
            <v>3</v>
          </cell>
          <cell r="C1108" t="str">
            <v>13746</v>
          </cell>
          <cell r="D1108" t="str">
            <v>14986</v>
          </cell>
          <cell r="E1108" t="str">
            <v>12-MTH I/E PM P3 ALJET GAS CONTROL VAL</v>
          </cell>
          <cell r="F1108" t="str">
            <v>MP3B-ALJET DRYER BURNER GAS TRAIN</v>
          </cell>
          <cell r="G1108" t="str">
            <v>PM20</v>
          </cell>
          <cell r="H1108" t="str">
            <v>MECH</v>
          </cell>
          <cell r="I1108" t="str">
            <v/>
          </cell>
          <cell r="J1108" t="str">
            <v>5811315</v>
          </cell>
          <cell r="K1108" t="str">
            <v>001</v>
          </cell>
          <cell r="L1108" t="str">
            <v>BENEDEBH</v>
          </cell>
          <cell r="M1108">
            <v>39846</v>
          </cell>
          <cell r="N1108" t="str">
            <v>CAGLEW</v>
          </cell>
          <cell r="O1108">
            <v>43746</v>
          </cell>
          <cell r="P1108" t="str">
            <v/>
          </cell>
        </row>
        <row r="1109">
          <cell r="A1109" t="str">
            <v>MEM-PRO-013-SPR-DRY-2431</v>
          </cell>
          <cell r="B1109" t="str">
            <v>5</v>
          </cell>
          <cell r="C1109" t="str">
            <v>13761</v>
          </cell>
          <cell r="D1109" t="str">
            <v>15011</v>
          </cell>
          <cell r="E1109" t="str">
            <v>12-MTH MECH P3 INLT FAN BEARING PM - DN</v>
          </cell>
          <cell r="F1109" t="str">
            <v>MP3B-INLET FAN</v>
          </cell>
          <cell r="G1109" t="str">
            <v>PM20</v>
          </cell>
          <cell r="H1109" t="str">
            <v>MECH</v>
          </cell>
          <cell r="I1109" t="str">
            <v>10024511</v>
          </cell>
          <cell r="J1109" t="str">
            <v>7166957</v>
          </cell>
          <cell r="K1109" t="str">
            <v>241</v>
          </cell>
          <cell r="L1109" t="str">
            <v>BENEDEBH</v>
          </cell>
          <cell r="M1109">
            <v>39860</v>
          </cell>
          <cell r="N1109" t="str">
            <v>CAGLEW</v>
          </cell>
          <cell r="O1109">
            <v>43504</v>
          </cell>
          <cell r="P1109" t="str">
            <v/>
          </cell>
        </row>
        <row r="1110">
          <cell r="A1110" t="str">
            <v>MEM-PRO-013-SPR-DRY-2531</v>
          </cell>
          <cell r="B1110" t="str">
            <v>5</v>
          </cell>
          <cell r="C1110" t="str">
            <v>13762</v>
          </cell>
          <cell r="D1110" t="str">
            <v>15012</v>
          </cell>
          <cell r="E1110" t="str">
            <v>12-MTH MECH P3B N. EXH FAN BRNG PM - DN</v>
          </cell>
          <cell r="F1110" t="str">
            <v>MP3B-N EXHAUST FAN</v>
          </cell>
          <cell r="G1110" t="str">
            <v>PM20</v>
          </cell>
          <cell r="H1110" t="str">
            <v>MECH</v>
          </cell>
          <cell r="I1110" t="str">
            <v>10024506</v>
          </cell>
          <cell r="J1110" t="str">
            <v>7129342</v>
          </cell>
          <cell r="K1110" t="str">
            <v>241</v>
          </cell>
          <cell r="L1110" t="str">
            <v>BENEDEBH</v>
          </cell>
          <cell r="M1110">
            <v>39860</v>
          </cell>
          <cell r="N1110" t="str">
            <v>CAGLEW</v>
          </cell>
          <cell r="O1110">
            <v>43669</v>
          </cell>
          <cell r="P1110" t="str">
            <v/>
          </cell>
        </row>
        <row r="1111">
          <cell r="A1111" t="str">
            <v>MEM-PRO-013-SPR-DRY-2535</v>
          </cell>
          <cell r="B1111" t="str">
            <v>5</v>
          </cell>
          <cell r="C1111" t="str">
            <v>13763</v>
          </cell>
          <cell r="D1111" t="str">
            <v>15013</v>
          </cell>
          <cell r="E1111" t="str">
            <v>12-MTH MECH P3B S. EXH FAN BRNG PM - DN</v>
          </cell>
          <cell r="F1111" t="str">
            <v>MP3B-S EXHAUST FAN</v>
          </cell>
          <cell r="G1111" t="str">
            <v>PM20</v>
          </cell>
          <cell r="H1111" t="str">
            <v>MECH</v>
          </cell>
          <cell r="I1111" t="str">
            <v>10024505</v>
          </cell>
          <cell r="J1111" t="str">
            <v>7129343</v>
          </cell>
          <cell r="K1111" t="str">
            <v>241</v>
          </cell>
          <cell r="L1111" t="str">
            <v>BENEDEBH</v>
          </cell>
          <cell r="M1111">
            <v>39860</v>
          </cell>
          <cell r="N1111" t="str">
            <v>CAGLEW</v>
          </cell>
          <cell r="O1111">
            <v>43669</v>
          </cell>
          <cell r="P1111" t="str">
            <v/>
          </cell>
        </row>
        <row r="1112">
          <cell r="A1112" t="str">
            <v>MEM-PRO-014-SPR-DRY-3618</v>
          </cell>
          <cell r="B1112" t="str">
            <v>5</v>
          </cell>
          <cell r="C1112" t="str">
            <v>13758</v>
          </cell>
          <cell r="D1112" t="str">
            <v>15008</v>
          </cell>
          <cell r="E1112" t="str">
            <v>12-MTH MECH MSP EXH FAN BEARING PM - DN</v>
          </cell>
          <cell r="F1112" t="str">
            <v>MSP-SPRAY DRYER EAST EXHAUST FAN</v>
          </cell>
          <cell r="G1112" t="str">
            <v>PM20</v>
          </cell>
          <cell r="H1112" t="str">
            <v>MECH</v>
          </cell>
          <cell r="I1112" t="str">
            <v>10024767</v>
          </cell>
          <cell r="J1112" t="str">
            <v>7173396</v>
          </cell>
          <cell r="K1112" t="str">
            <v>241</v>
          </cell>
          <cell r="L1112" t="str">
            <v>BENEDEBH</v>
          </cell>
          <cell r="M1112">
            <v>39860</v>
          </cell>
          <cell r="N1112" t="str">
            <v>CAGLEW</v>
          </cell>
          <cell r="O1112">
            <v>43874</v>
          </cell>
          <cell r="P1112" t="str">
            <v/>
          </cell>
        </row>
        <row r="1113">
          <cell r="A1113" t="str">
            <v>MEM-PRO-014-SPR-DRY-3636</v>
          </cell>
          <cell r="B1113" t="str">
            <v>5</v>
          </cell>
          <cell r="C1113" t="str">
            <v>13759</v>
          </cell>
          <cell r="D1113" t="str">
            <v>15009</v>
          </cell>
          <cell r="E1113" t="str">
            <v>12-MTH MECH MSP EXH FAN BEARING PM -DN</v>
          </cell>
          <cell r="F1113" t="str">
            <v>MSP-SPRAY DRYER WEST EXHAUST FAN</v>
          </cell>
          <cell r="G1113" t="str">
            <v>PM20</v>
          </cell>
          <cell r="H1113" t="str">
            <v>MECH</v>
          </cell>
          <cell r="I1113" t="str">
            <v>10024766</v>
          </cell>
          <cell r="J1113" t="str">
            <v>7166952</v>
          </cell>
          <cell r="K1113" t="str">
            <v>241</v>
          </cell>
          <cell r="L1113" t="str">
            <v>BENEDEBH</v>
          </cell>
          <cell r="M1113">
            <v>39860</v>
          </cell>
          <cell r="N1113" t="str">
            <v>CAGLEW</v>
          </cell>
          <cell r="O1113">
            <v>43874</v>
          </cell>
          <cell r="P1113" t="str">
            <v/>
          </cell>
        </row>
        <row r="1114">
          <cell r="A1114" t="str">
            <v>MEM-PRO-014-SPR-DRY-3761</v>
          </cell>
          <cell r="B1114" t="str">
            <v>5</v>
          </cell>
          <cell r="C1114" t="str">
            <v>13760</v>
          </cell>
          <cell r="D1114" t="str">
            <v>15010</v>
          </cell>
          <cell r="E1114" t="str">
            <v>12-MTH MECH MSP INLT FAN BEARING PM - DN</v>
          </cell>
          <cell r="F1114" t="str">
            <v>MSP-SPRAY DRYER INLET FAN</v>
          </cell>
          <cell r="G1114" t="str">
            <v>PM25</v>
          </cell>
          <cell r="H1114" t="str">
            <v>MECH</v>
          </cell>
          <cell r="I1114" t="str">
            <v>10024761</v>
          </cell>
          <cell r="J1114" t="str">
            <v>7166954</v>
          </cell>
          <cell r="K1114" t="str">
            <v>241</v>
          </cell>
          <cell r="L1114" t="str">
            <v>BENEDEBH</v>
          </cell>
          <cell r="M1114">
            <v>39860</v>
          </cell>
          <cell r="N1114" t="str">
            <v>CHAUDHS</v>
          </cell>
          <cell r="O1114">
            <v>43368</v>
          </cell>
          <cell r="P1114" t="str">
            <v/>
          </cell>
        </row>
        <row r="1115">
          <cell r="A1115" t="str">
            <v>MEM-PRO-013-FED-BRN-3403</v>
          </cell>
          <cell r="B1115" t="str">
            <v>3</v>
          </cell>
          <cell r="C1115" t="str">
            <v>13764</v>
          </cell>
          <cell r="D1115" t="str">
            <v>15014</v>
          </cell>
          <cell r="E1115" t="str">
            <v>12-MTH ALJET DRY HONEYWELL INSPECTION DN</v>
          </cell>
          <cell r="F1115" t="str">
            <v>MP3B-ALJET DRYER BURNER GAS TRAIN</v>
          </cell>
          <cell r="G1115" t="str">
            <v>PM20</v>
          </cell>
          <cell r="H1115" t="str">
            <v>MECH</v>
          </cell>
          <cell r="I1115" t="str">
            <v/>
          </cell>
          <cell r="J1115" t="str">
            <v>7186291</v>
          </cell>
          <cell r="K1115" t="str">
            <v>001</v>
          </cell>
          <cell r="L1115" t="str">
            <v>BENEDEBH</v>
          </cell>
          <cell r="M1115">
            <v>39862</v>
          </cell>
          <cell r="N1115" t="str">
            <v>CAGLEW</v>
          </cell>
          <cell r="O1115">
            <v>43665</v>
          </cell>
          <cell r="P1115" t="str">
            <v/>
          </cell>
        </row>
        <row r="1116">
          <cell r="A1116" t="str">
            <v>MEM-PRO-013-FED-FED-3410</v>
          </cell>
          <cell r="B1116" t="str">
            <v>3</v>
          </cell>
          <cell r="C1116" t="str">
            <v>13765</v>
          </cell>
          <cell r="D1116" t="str">
            <v>15015</v>
          </cell>
          <cell r="E1116" t="str">
            <v>12-MTH ALJET DRY PRIM CYC DOOR SWITCH DN</v>
          </cell>
          <cell r="F1116" t="str">
            <v>MP3B-FEED DRYER PRIMARY CYCLONE</v>
          </cell>
          <cell r="G1116" t="str">
            <v>PM20</v>
          </cell>
          <cell r="H1116" t="str">
            <v>MECH</v>
          </cell>
          <cell r="I1116" t="str">
            <v/>
          </cell>
          <cell r="J1116" t="str">
            <v>5633368</v>
          </cell>
          <cell r="K1116" t="str">
            <v>001</v>
          </cell>
          <cell r="L1116" t="str">
            <v>BENEDEBH</v>
          </cell>
          <cell r="M1116">
            <v>39862</v>
          </cell>
          <cell r="N1116" t="str">
            <v>CHAUDHS</v>
          </cell>
          <cell r="O1116">
            <v>43365</v>
          </cell>
          <cell r="P1116" t="str">
            <v/>
          </cell>
        </row>
        <row r="1117">
          <cell r="A1117" t="str">
            <v>MEM-PRO-015-SPR-DRY-8008</v>
          </cell>
          <cell r="B1117" t="str">
            <v>5</v>
          </cell>
          <cell r="C1117" t="str">
            <v>13766</v>
          </cell>
          <cell r="D1117" t="str">
            <v>15016</v>
          </cell>
          <cell r="E1117" t="str">
            <v>12-MTH MECH MS2P INLT FAN BRNG PM - DN</v>
          </cell>
          <cell r="F1117" t="str">
            <v>MS2P-STATIC FLUID BED FAN</v>
          </cell>
          <cell r="G1117" t="str">
            <v>PM20</v>
          </cell>
          <cell r="H1117" t="str">
            <v>MECH</v>
          </cell>
          <cell r="I1117" t="str">
            <v>10024866</v>
          </cell>
          <cell r="J1117" t="str">
            <v>7166953</v>
          </cell>
          <cell r="K1117" t="str">
            <v>241</v>
          </cell>
          <cell r="L1117" t="str">
            <v>BENEDEBH</v>
          </cell>
          <cell r="M1117">
            <v>39862</v>
          </cell>
          <cell r="N1117" t="str">
            <v>CAGLEW</v>
          </cell>
          <cell r="O1117">
            <v>43508</v>
          </cell>
          <cell r="P1117" t="str">
            <v/>
          </cell>
        </row>
        <row r="1118">
          <cell r="A1118" t="str">
            <v>MEM-PRO-015-SPR-DRY-8068</v>
          </cell>
          <cell r="B1118" t="str">
            <v>5</v>
          </cell>
          <cell r="C1118" t="str">
            <v>13767</v>
          </cell>
          <cell r="D1118" t="str">
            <v>15017</v>
          </cell>
          <cell r="E1118" t="str">
            <v>12-MTH MECH MS2P EXH FAN BEARING PM - DN</v>
          </cell>
          <cell r="F1118" t="str">
            <v>MS2P-SPRAY DRYER N EXHAUST FAN</v>
          </cell>
          <cell r="G1118" t="str">
            <v>PM20</v>
          </cell>
          <cell r="H1118" t="str">
            <v>MECH</v>
          </cell>
          <cell r="I1118" t="str">
            <v>10025600</v>
          </cell>
          <cell r="J1118" t="str">
            <v>7163223</v>
          </cell>
          <cell r="K1118" t="str">
            <v>241</v>
          </cell>
          <cell r="L1118" t="str">
            <v>BENEDEBH</v>
          </cell>
          <cell r="M1118">
            <v>39862</v>
          </cell>
          <cell r="N1118" t="str">
            <v>CAGLEW</v>
          </cell>
          <cell r="O1118">
            <v>43508</v>
          </cell>
          <cell r="P1118" t="str">
            <v/>
          </cell>
        </row>
        <row r="1119">
          <cell r="A1119" t="str">
            <v>MEM-PRO-015-SPR-DRY-8088</v>
          </cell>
          <cell r="B1119" t="str">
            <v>5</v>
          </cell>
          <cell r="C1119" t="str">
            <v>13768</v>
          </cell>
          <cell r="D1119" t="str">
            <v>15018</v>
          </cell>
          <cell r="E1119" t="str">
            <v>12-MTH MECH MS2P EXH FAN BEARING PM - DN</v>
          </cell>
          <cell r="F1119" t="str">
            <v>MS2P-SPRAY DRYER S EXHAUST FAN</v>
          </cell>
          <cell r="G1119" t="str">
            <v>PM20</v>
          </cell>
          <cell r="H1119" t="str">
            <v>MECH</v>
          </cell>
          <cell r="I1119" t="str">
            <v>10025596</v>
          </cell>
          <cell r="J1119" t="str">
            <v>7163224</v>
          </cell>
          <cell r="K1119" t="str">
            <v>241</v>
          </cell>
          <cell r="L1119" t="str">
            <v>BENEDEBH</v>
          </cell>
          <cell r="M1119">
            <v>39862</v>
          </cell>
          <cell r="N1119" t="str">
            <v>CAGLEW</v>
          </cell>
          <cell r="O1119">
            <v>43508</v>
          </cell>
          <cell r="P1119" t="str">
            <v/>
          </cell>
        </row>
        <row r="1120">
          <cell r="A1120" t="str">
            <v>MEM-PRO-013-FED-FED-3406</v>
          </cell>
          <cell r="B1120" t="str">
            <v>3</v>
          </cell>
          <cell r="C1120" t="str">
            <v>13770</v>
          </cell>
          <cell r="D1120" t="str">
            <v>15020</v>
          </cell>
          <cell r="E1120" t="str">
            <v>6-MTH P3 ALJET BURNER DP CAL - DN</v>
          </cell>
          <cell r="F1120" t="str">
            <v>MP3B-FEED DRYER</v>
          </cell>
          <cell r="G1120" t="str">
            <v>PM20</v>
          </cell>
          <cell r="H1120" t="str">
            <v>MECH</v>
          </cell>
          <cell r="I1120" t="str">
            <v>10066102</v>
          </cell>
          <cell r="J1120" t="str">
            <v>5808981</v>
          </cell>
          <cell r="K1120" t="str">
            <v>001</v>
          </cell>
          <cell r="L1120" t="str">
            <v>BENEDEBH</v>
          </cell>
          <cell r="M1120">
            <v>39868</v>
          </cell>
          <cell r="N1120" t="str">
            <v>CHAUDHS</v>
          </cell>
          <cell r="O1120">
            <v>43365</v>
          </cell>
          <cell r="P1120" t="str">
            <v/>
          </cell>
        </row>
        <row r="1121">
          <cell r="A1121" t="str">
            <v>MEM-PRO-026-STS-NES-5620</v>
          </cell>
          <cell r="B1121" t="str">
            <v>3</v>
          </cell>
          <cell r="C1121" t="str">
            <v>13750</v>
          </cell>
          <cell r="D1121" t="str">
            <v>14990</v>
          </cell>
          <cell r="E1121" t="str">
            <v>AT 12-MTH N PLANT SEWER pH CONTROL VALVE</v>
          </cell>
          <cell r="F1121" t="str">
            <v>MSS-WASTE WATER NEUTRALIZATION PIT</v>
          </cell>
          <cell r="G1121" t="str">
            <v>PM20</v>
          </cell>
          <cell r="H1121" t="str">
            <v>MECH</v>
          </cell>
          <cell r="I1121" t="str">
            <v>10024961</v>
          </cell>
          <cell r="J1121" t="str">
            <v>7130481</v>
          </cell>
          <cell r="K1121" t="str">
            <v>231</v>
          </cell>
          <cell r="L1121" t="str">
            <v>BENEDEBH</v>
          </cell>
          <cell r="M1121">
            <v>39869</v>
          </cell>
          <cell r="N1121" t="str">
            <v>CAGLEW</v>
          </cell>
          <cell r="O1121">
            <v>43665</v>
          </cell>
          <cell r="P1121" t="str">
            <v/>
          </cell>
        </row>
        <row r="1122">
          <cell r="A1122" t="str">
            <v>MEM-PRO-026-STS-NES-5620</v>
          </cell>
          <cell r="B1122" t="str">
            <v>3</v>
          </cell>
          <cell r="C1122" t="str">
            <v>13771</v>
          </cell>
          <cell r="D1122" t="str">
            <v>14991</v>
          </cell>
          <cell r="E1122" t="str">
            <v>AT 12-MTH N PLANT SEWER CAUSTIC FLOWMETE</v>
          </cell>
          <cell r="F1122" t="str">
            <v>MSS-WASTE WATER NEUTRALIZATION PIT</v>
          </cell>
          <cell r="G1122" t="str">
            <v>PM20</v>
          </cell>
          <cell r="H1122" t="str">
            <v>MECH</v>
          </cell>
          <cell r="I1122" t="str">
            <v>10024341</v>
          </cell>
          <cell r="J1122" t="str">
            <v>7130482</v>
          </cell>
          <cell r="K1122" t="str">
            <v>212</v>
          </cell>
          <cell r="L1122" t="str">
            <v>BENEDEBH</v>
          </cell>
          <cell r="M1122">
            <v>39869</v>
          </cell>
          <cell r="N1122" t="str">
            <v>CHAUDHS</v>
          </cell>
          <cell r="O1122">
            <v>43368</v>
          </cell>
          <cell r="P1122" t="str">
            <v/>
          </cell>
        </row>
        <row r="1123">
          <cell r="A1123" t="str">
            <v>MEM-PRO-015-UTL-CSY-3542</v>
          </cell>
          <cell r="B1123" t="str">
            <v>5</v>
          </cell>
          <cell r="C1123" t="str">
            <v>14031</v>
          </cell>
          <cell r="D1123" t="str">
            <v>15301</v>
          </cell>
          <cell r="E1123" t="str">
            <v>36-MTH MECH PM PRESS RELIEF VALVE</v>
          </cell>
          <cell r="F1123" t="str">
            <v>MS2P-ALKALI WORK PUMP</v>
          </cell>
          <cell r="G1123" t="str">
            <v>PM25</v>
          </cell>
          <cell r="H1123" t="str">
            <v>MECH</v>
          </cell>
          <cell r="I1123" t="str">
            <v/>
          </cell>
          <cell r="J1123" t="str">
            <v>5718308</v>
          </cell>
          <cell r="K1123" t="str">
            <v>258</v>
          </cell>
          <cell r="L1123" t="str">
            <v>CRIPESH</v>
          </cell>
          <cell r="M1123">
            <v>39951</v>
          </cell>
          <cell r="N1123" t="str">
            <v>CHAUDHS</v>
          </cell>
          <cell r="O1123">
            <v>43365</v>
          </cell>
          <cell r="P1123" t="str">
            <v/>
          </cell>
        </row>
        <row r="1124">
          <cell r="A1124" t="str">
            <v>MEM-PRO-011-MEB-CLF-5508</v>
          </cell>
          <cell r="B1124" t="str">
            <v>3</v>
          </cell>
          <cell r="C1124" t="str">
            <v>14060</v>
          </cell>
          <cell r="D1124" t="str">
            <v>15320</v>
          </cell>
          <cell r="E1124" t="str">
            <v>36-MTH MECH PM PRESS RELIEF VALVE</v>
          </cell>
          <cell r="F1124" t="str">
            <v>ALPHA CLARIFIER TANK PUMP</v>
          </cell>
          <cell r="G1124" t="str">
            <v>PM25</v>
          </cell>
          <cell r="H1124" t="str">
            <v>MECH</v>
          </cell>
          <cell r="I1124" t="str">
            <v/>
          </cell>
          <cell r="J1124" t="str">
            <v>5944056</v>
          </cell>
          <cell r="K1124" t="str">
            <v>258</v>
          </cell>
          <cell r="L1124" t="str">
            <v>BENEDEBH</v>
          </cell>
          <cell r="M1124">
            <v>39993</v>
          </cell>
          <cell r="N1124" t="str">
            <v>CHAUDHS</v>
          </cell>
          <cell r="O1124">
            <v>43368</v>
          </cell>
          <cell r="P1124" t="str">
            <v/>
          </cell>
        </row>
        <row r="1125">
          <cell r="A1125" t="str">
            <v>MEM-PRO-011-MEB-CLF-5516</v>
          </cell>
          <cell r="B1125" t="str">
            <v>3</v>
          </cell>
          <cell r="C1125" t="str">
            <v>14071</v>
          </cell>
          <cell r="D1125" t="str">
            <v>15341</v>
          </cell>
          <cell r="E1125" t="str">
            <v>12-MTH I/E Bentley Nevada Inspection</v>
          </cell>
          <cell r="F1125" t="str">
            <v>ALPHA CLARIFIER CENTRIFUGE</v>
          </cell>
          <cell r="G1125" t="str">
            <v>PM20</v>
          </cell>
          <cell r="H1125" t="str">
            <v>MECH</v>
          </cell>
          <cell r="I1125" t="str">
            <v>10065420</v>
          </cell>
          <cell r="J1125" t="str">
            <v>7094257</v>
          </cell>
          <cell r="K1125" t="str">
            <v>231</v>
          </cell>
          <cell r="L1125" t="str">
            <v>BENEDEBH</v>
          </cell>
          <cell r="M1125">
            <v>39993</v>
          </cell>
          <cell r="N1125" t="str">
            <v>CAGLEW</v>
          </cell>
          <cell r="O1125">
            <v>43726</v>
          </cell>
          <cell r="P1125" t="str">
            <v/>
          </cell>
        </row>
        <row r="1126">
          <cell r="A1126" t="str">
            <v>MEM-PRO-011-MEB-CLF-5516</v>
          </cell>
          <cell r="B1126" t="str">
            <v>5</v>
          </cell>
          <cell r="C1126" t="str">
            <v>14073</v>
          </cell>
          <cell r="D1126" t="str">
            <v>15343</v>
          </cell>
          <cell r="E1126" t="str">
            <v>12-MTH FAC HSB 200 Rebuild</v>
          </cell>
          <cell r="F1126" t="str">
            <v>ALPHA CLARIFIER CENTRIFUGE</v>
          </cell>
          <cell r="G1126" t="str">
            <v>PM25</v>
          </cell>
          <cell r="H1126" t="str">
            <v>MECH</v>
          </cell>
          <cell r="I1126" t="str">
            <v/>
          </cell>
          <cell r="J1126" t="str">
            <v>7183733</v>
          </cell>
          <cell r="K1126" t="str">
            <v>211</v>
          </cell>
          <cell r="L1126" t="str">
            <v>BENEDEBH</v>
          </cell>
          <cell r="M1126">
            <v>39993</v>
          </cell>
          <cell r="N1126" t="str">
            <v>CHAUDHS</v>
          </cell>
          <cell r="O1126">
            <v>43368</v>
          </cell>
          <cell r="P1126" t="str">
            <v/>
          </cell>
        </row>
        <row r="1127">
          <cell r="A1127" t="str">
            <v>MEM-PRO-011-MEB-CLF-5516</v>
          </cell>
          <cell r="B1127" t="str">
            <v>4</v>
          </cell>
          <cell r="C1127" t="str">
            <v>14072</v>
          </cell>
          <cell r="D1127" t="str">
            <v>15342</v>
          </cell>
          <cell r="E1127" t="str">
            <v>6-MTH PM/PDM HSB 200 DOWN</v>
          </cell>
          <cell r="F1127" t="str">
            <v>ALPHA CLARIFIER CENTRIFUGE</v>
          </cell>
          <cell r="G1127" t="str">
            <v>PM20</v>
          </cell>
          <cell r="H1127" t="str">
            <v>PM/PDM</v>
          </cell>
          <cell r="I1127" t="str">
            <v/>
          </cell>
          <cell r="J1127" t="str">
            <v>7116099</v>
          </cell>
          <cell r="K1127" t="str">
            <v>245</v>
          </cell>
          <cell r="L1127" t="str">
            <v>BENEDEBH</v>
          </cell>
          <cell r="M1127">
            <v>39993</v>
          </cell>
          <cell r="N1127" t="str">
            <v>CAGLEW</v>
          </cell>
          <cell r="O1127">
            <v>43665</v>
          </cell>
          <cell r="P1127" t="str">
            <v/>
          </cell>
        </row>
        <row r="1128">
          <cell r="A1128" t="str">
            <v>MEM-PRO-014-SPR-BRN-3754</v>
          </cell>
          <cell r="B1128" t="str">
            <v>5</v>
          </cell>
          <cell r="C1128" t="str">
            <v>14114</v>
          </cell>
          <cell r="D1128" t="str">
            <v>15384</v>
          </cell>
          <cell r="E1128" t="str">
            <v>12-MTH MECH MSP SD BURNER INSPECTION</v>
          </cell>
          <cell r="F1128" t="str">
            <v>MSP-SPRAY DRYER BURNER</v>
          </cell>
          <cell r="G1128" t="str">
            <v>PM20</v>
          </cell>
          <cell r="H1128" t="str">
            <v>MECH</v>
          </cell>
          <cell r="I1128" t="str">
            <v>10065084</v>
          </cell>
          <cell r="J1128" t="str">
            <v>7166955</v>
          </cell>
          <cell r="K1128" t="str">
            <v>251</v>
          </cell>
          <cell r="L1128" t="str">
            <v>CRIPESH</v>
          </cell>
          <cell r="M1128">
            <v>40019</v>
          </cell>
          <cell r="N1128" t="str">
            <v>CAGLEW</v>
          </cell>
          <cell r="O1128">
            <v>43665</v>
          </cell>
          <cell r="P1128" t="str">
            <v/>
          </cell>
        </row>
        <row r="1129">
          <cell r="A1129" t="str">
            <v>MEM-PRO-015-FED-FED-3844</v>
          </cell>
          <cell r="B1129" t="str">
            <v>5</v>
          </cell>
          <cell r="C1129" t="str">
            <v>14233</v>
          </cell>
          <cell r="D1129" t="str">
            <v>15503</v>
          </cell>
          <cell r="E1129" t="str">
            <v>12-MTH MECH MS2P FD FAN DAMPER PM DOWN</v>
          </cell>
          <cell r="F1129" t="str">
            <v>MS2P-FEED DRYER EXHAUST FAN</v>
          </cell>
          <cell r="G1129" t="str">
            <v>PM20</v>
          </cell>
          <cell r="H1129" t="str">
            <v>MECH</v>
          </cell>
          <cell r="I1129" t="str">
            <v>10023387</v>
          </cell>
          <cell r="J1129" t="str">
            <v>5919584</v>
          </cell>
          <cell r="K1129" t="str">
            <v>001</v>
          </cell>
          <cell r="L1129" t="str">
            <v>CRIPESH</v>
          </cell>
          <cell r="M1129">
            <v>40064</v>
          </cell>
          <cell r="N1129" t="str">
            <v>CHAUDHS</v>
          </cell>
          <cell r="O1129">
            <v>43365</v>
          </cell>
          <cell r="P1129" t="str">
            <v/>
          </cell>
        </row>
        <row r="1130">
          <cell r="A1130" t="str">
            <v>MEM-PRO-015-FED-FED-3847</v>
          </cell>
          <cell r="B1130" t="str">
            <v>5</v>
          </cell>
          <cell r="C1130" t="str">
            <v>14244</v>
          </cell>
          <cell r="D1130" t="str">
            <v>15524</v>
          </cell>
          <cell r="E1130" t="str">
            <v>12-MTH MECH FAN DAMPNER PM DOWN</v>
          </cell>
          <cell r="F1130" t="str">
            <v>MS2P-FEED DRYER INLET FAN</v>
          </cell>
          <cell r="G1130" t="str">
            <v>PM20</v>
          </cell>
          <cell r="H1130" t="str">
            <v>MECH</v>
          </cell>
          <cell r="I1130" t="str">
            <v>10024571</v>
          </cell>
          <cell r="J1130" t="str">
            <v>5919583</v>
          </cell>
          <cell r="K1130" t="str">
            <v>001</v>
          </cell>
          <cell r="L1130" t="str">
            <v>CRIPESH</v>
          </cell>
          <cell r="M1130">
            <v>40064</v>
          </cell>
          <cell r="N1130" t="str">
            <v>CHAUDHS</v>
          </cell>
          <cell r="O1130">
            <v>43365</v>
          </cell>
          <cell r="P1130" t="str">
            <v/>
          </cell>
        </row>
        <row r="1131">
          <cell r="A1131" t="str">
            <v>MEM-PRO-015-FED-FED-3888</v>
          </cell>
          <cell r="B1131" t="str">
            <v>5</v>
          </cell>
          <cell r="C1131" t="str">
            <v>14243</v>
          </cell>
          <cell r="D1131" t="str">
            <v>15523</v>
          </cell>
          <cell r="E1131" t="str">
            <v>12-MTH MECH MS2P FD BAGHOUSE CONVEYOR</v>
          </cell>
          <cell r="F1131" t="str">
            <v>MS2P-S FEED DRYER FILTER SCREW CONVEYOR</v>
          </cell>
          <cell r="G1131" t="str">
            <v>PM20</v>
          </cell>
          <cell r="H1131" t="str">
            <v>MECH</v>
          </cell>
          <cell r="I1131" t="str">
            <v/>
          </cell>
          <cell r="J1131" t="str">
            <v>7118390</v>
          </cell>
          <cell r="K1131" t="str">
            <v>001</v>
          </cell>
          <cell r="L1131" t="str">
            <v>CRIPESH</v>
          </cell>
          <cell r="M1131">
            <v>40064</v>
          </cell>
          <cell r="N1131" t="str">
            <v>CHAUDHS</v>
          </cell>
          <cell r="O1131">
            <v>43368</v>
          </cell>
          <cell r="P1131" t="str">
            <v/>
          </cell>
        </row>
        <row r="1132">
          <cell r="A1132" t="str">
            <v>MEM-PRO-015-FED-SLT-3800</v>
          </cell>
          <cell r="B1132" t="str">
            <v>4</v>
          </cell>
          <cell r="C1132" t="str">
            <v>14241</v>
          </cell>
          <cell r="D1132" t="str">
            <v>15521</v>
          </cell>
          <cell r="E1132" t="str">
            <v>12-MTH MECH MS2P FD MIXING CONVEYOR</v>
          </cell>
          <cell r="F1132" t="str">
            <v>MS2P-FEED PADDLE MIXER</v>
          </cell>
          <cell r="G1132" t="str">
            <v>PM20</v>
          </cell>
          <cell r="H1132" t="str">
            <v>MECH</v>
          </cell>
          <cell r="I1132" t="str">
            <v>10023424</v>
          </cell>
          <cell r="J1132" t="str">
            <v>7160110</v>
          </cell>
          <cell r="K1132" t="str">
            <v>001</v>
          </cell>
          <cell r="L1132" t="str">
            <v>CRIPESH</v>
          </cell>
          <cell r="M1132">
            <v>40064</v>
          </cell>
          <cell r="N1132" t="str">
            <v>CAGLEW</v>
          </cell>
          <cell r="O1132">
            <v>43803</v>
          </cell>
          <cell r="P1132" t="str">
            <v/>
          </cell>
        </row>
        <row r="1133">
          <cell r="A1133" t="str">
            <v>MEM-PRO-015-FED-SLT-3801</v>
          </cell>
          <cell r="B1133" t="str">
            <v>4</v>
          </cell>
          <cell r="C1133" t="str">
            <v>14242</v>
          </cell>
          <cell r="D1133" t="str">
            <v>15522</v>
          </cell>
          <cell r="E1133" t="str">
            <v>12 MTH MECH MIXING CONVEYOR-DOWN</v>
          </cell>
          <cell r="F1133" t="str">
            <v>MS2P-INFEED SCREW CONVEYOR</v>
          </cell>
          <cell r="G1133" t="str">
            <v>PM20</v>
          </cell>
          <cell r="H1133" t="str">
            <v>MECH</v>
          </cell>
          <cell r="I1133" t="str">
            <v>10023188</v>
          </cell>
          <cell r="J1133" t="str">
            <v>7164767</v>
          </cell>
          <cell r="K1133" t="str">
            <v>001</v>
          </cell>
          <cell r="L1133" t="str">
            <v>CRIPESH</v>
          </cell>
          <cell r="M1133">
            <v>40064</v>
          </cell>
          <cell r="N1133" t="str">
            <v>CAGLEW</v>
          </cell>
          <cell r="O1133">
            <v>43803</v>
          </cell>
          <cell r="P1133" t="str">
            <v/>
          </cell>
        </row>
        <row r="1134">
          <cell r="A1134" t="str">
            <v>MEM-PRO-015-FED-FED-3803</v>
          </cell>
          <cell r="B1134" t="str">
            <v>5</v>
          </cell>
          <cell r="C1134" t="str">
            <v>14238</v>
          </cell>
          <cell r="D1134" t="str">
            <v>15508</v>
          </cell>
          <cell r="E1134" t="str">
            <v>12-MTH FAC MS2P FEEDDRYER NOZZLE PM DOWN</v>
          </cell>
          <cell r="F1134" t="str">
            <v>MS2P-FEED DRYER</v>
          </cell>
          <cell r="G1134" t="str">
            <v>PM20</v>
          </cell>
          <cell r="H1134" t="str">
            <v>MECH</v>
          </cell>
          <cell r="I1134" t="str">
            <v>10024534</v>
          </cell>
          <cell r="J1134" t="str">
            <v>7129345</v>
          </cell>
          <cell r="K1134" t="str">
            <v>251</v>
          </cell>
          <cell r="L1134" t="str">
            <v>CRIPESH</v>
          </cell>
          <cell r="M1134">
            <v>40074</v>
          </cell>
          <cell r="N1134" t="str">
            <v>CAGLEW</v>
          </cell>
          <cell r="O1134">
            <v>43746</v>
          </cell>
          <cell r="P1134" t="str">
            <v/>
          </cell>
        </row>
        <row r="1135">
          <cell r="A1135" t="str">
            <v>MEM-PRO-023-STS-HCL-0954</v>
          </cell>
          <cell r="B1135" t="str">
            <v>5</v>
          </cell>
          <cell r="C1135" t="str">
            <v>14338</v>
          </cell>
          <cell r="D1135" t="str">
            <v>15618</v>
          </cell>
          <cell r="E1135" t="str">
            <v>PSM 12M I/E HCL UNLOADING FLOWMETER</v>
          </cell>
          <cell r="F1135" t="str">
            <v>MSS-HCL UNLOADING PUMP</v>
          </cell>
          <cell r="G1135" t="str">
            <v>PM20</v>
          </cell>
          <cell r="H1135" t="str">
            <v>I/E</v>
          </cell>
          <cell r="I1135" t="str">
            <v>10024349</v>
          </cell>
          <cell r="J1135" t="str">
            <v>7185584</v>
          </cell>
          <cell r="K1135" t="str">
            <v>231</v>
          </cell>
          <cell r="L1135" t="str">
            <v>STRUBEMB</v>
          </cell>
          <cell r="M1135">
            <v>40095</v>
          </cell>
          <cell r="N1135" t="str">
            <v>CHAUDHS</v>
          </cell>
          <cell r="O1135">
            <v>43368</v>
          </cell>
          <cell r="P1135" t="str">
            <v/>
          </cell>
        </row>
        <row r="1136">
          <cell r="A1136" t="str">
            <v>MEM-PRO-011-PKG-BLD-5310</v>
          </cell>
          <cell r="B1136" t="str">
            <v>5</v>
          </cell>
          <cell r="C1136" t="str">
            <v>14351</v>
          </cell>
          <cell r="D1136" t="str">
            <v>15631</v>
          </cell>
          <cell r="E1136" t="str">
            <v>PM 12M MECH Magnet Pull Test (DN)</v>
          </cell>
          <cell r="F1136" t="str">
            <v>MP1B-AZO ROTARY SCREENER</v>
          </cell>
          <cell r="G1136" t="str">
            <v>PM20</v>
          </cell>
          <cell r="H1136" t="str">
            <v>AP</v>
          </cell>
          <cell r="I1136" t="str">
            <v>10072272</v>
          </cell>
          <cell r="J1136" t="str">
            <v>7129346</v>
          </cell>
          <cell r="K1136" t="str">
            <v>252</v>
          </cell>
          <cell r="L1136" t="str">
            <v>FW_SEIMP</v>
          </cell>
          <cell r="M1136">
            <v>40113</v>
          </cell>
          <cell r="N1136" t="str">
            <v>CRIPESH</v>
          </cell>
          <cell r="O1136">
            <v>43613</v>
          </cell>
          <cell r="P1136" t="str">
            <v/>
          </cell>
        </row>
        <row r="1137">
          <cell r="A1137" t="str">
            <v>MEM-PRO-013-PKG-PAK-2198</v>
          </cell>
          <cell r="B1137" t="str">
            <v>3</v>
          </cell>
          <cell r="C1137" t="str">
            <v>14319</v>
          </cell>
          <cell r="D1137" t="str">
            <v>15589</v>
          </cell>
          <cell r="E1137" t="str">
            <v>PM 12M MECH Magnet Pull Test (DN)</v>
          </cell>
          <cell r="F1137" t="str">
            <v>MP3B- W PRODUCT SCREENER</v>
          </cell>
          <cell r="G1137" t="str">
            <v>PM25</v>
          </cell>
          <cell r="H1137" t="str">
            <v>MECH</v>
          </cell>
          <cell r="I1137" t="str">
            <v>10066061</v>
          </cell>
          <cell r="J1137" t="str">
            <v>7181421</v>
          </cell>
          <cell r="K1137" t="str">
            <v>252</v>
          </cell>
          <cell r="L1137" t="str">
            <v>SCALLIRL</v>
          </cell>
          <cell r="M1137">
            <v>40113</v>
          </cell>
          <cell r="N1137" t="str">
            <v>CAGLEW</v>
          </cell>
          <cell r="O1137">
            <v>43880</v>
          </cell>
          <cell r="P1137" t="str">
            <v>X</v>
          </cell>
        </row>
        <row r="1138">
          <cell r="A1138" t="str">
            <v>MEM-PRO-014-PKG-PAK-3720</v>
          </cell>
          <cell r="B1138" t="str">
            <v>5</v>
          </cell>
          <cell r="C1138" t="str">
            <v>14364</v>
          </cell>
          <cell r="D1138" t="str">
            <v>15594</v>
          </cell>
          <cell r="E1138" t="str">
            <v>PM 12M MECH Magnet Pull Test (DN)</v>
          </cell>
          <cell r="F1138" t="str">
            <v>MSP-#1 AZO SCREENER SYSTEM</v>
          </cell>
          <cell r="G1138" t="str">
            <v>PM20</v>
          </cell>
          <cell r="H1138" t="str">
            <v>AP</v>
          </cell>
          <cell r="I1138" t="str">
            <v>10018592</v>
          </cell>
          <cell r="J1138" t="str">
            <v>7163226</v>
          </cell>
          <cell r="K1138" t="str">
            <v>252</v>
          </cell>
          <cell r="L1138" t="str">
            <v>SCALLIRL</v>
          </cell>
          <cell r="M1138">
            <v>40113</v>
          </cell>
          <cell r="N1138" t="str">
            <v>CHAUDHS</v>
          </cell>
          <cell r="O1138">
            <v>43368</v>
          </cell>
          <cell r="P1138" t="str">
            <v>X</v>
          </cell>
        </row>
        <row r="1139">
          <cell r="A1139" t="str">
            <v>MEM-PRO-014-PKG-PAK-3720</v>
          </cell>
          <cell r="B1139" t="str">
            <v>3</v>
          </cell>
          <cell r="C1139" t="str">
            <v>14361</v>
          </cell>
          <cell r="D1139" t="str">
            <v>15591</v>
          </cell>
          <cell r="E1139" t="str">
            <v>PM 12M MECH Magnet Pull Test (DN)</v>
          </cell>
          <cell r="F1139" t="str">
            <v>MSP-#1 AZO SCREENER SYSTEM</v>
          </cell>
          <cell r="G1139" t="str">
            <v>PM20</v>
          </cell>
          <cell r="H1139" t="str">
            <v>AP</v>
          </cell>
          <cell r="I1139" t="str">
            <v/>
          </cell>
          <cell r="J1139" t="str">
            <v>5773261</v>
          </cell>
          <cell r="K1139" t="str">
            <v>252</v>
          </cell>
          <cell r="L1139" t="str">
            <v>SCALLIRL</v>
          </cell>
          <cell r="M1139">
            <v>40113</v>
          </cell>
          <cell r="N1139" t="str">
            <v>CHAUDHS</v>
          </cell>
          <cell r="O1139">
            <v>43365</v>
          </cell>
          <cell r="P1139" t="str">
            <v>X</v>
          </cell>
        </row>
        <row r="1140">
          <cell r="A1140" t="str">
            <v>MEM-PRO-015-PKG-PAK-3720</v>
          </cell>
          <cell r="B1140" t="str">
            <v>5</v>
          </cell>
          <cell r="C1140" t="str">
            <v>14363</v>
          </cell>
          <cell r="D1140" t="str">
            <v>15593</v>
          </cell>
          <cell r="E1140" t="str">
            <v>PM 12M MECH Magnet Pull Test (DN)</v>
          </cell>
          <cell r="F1140" t="str">
            <v>MS2P-BB ROTARY SCREENER</v>
          </cell>
          <cell r="G1140" t="str">
            <v>PM20</v>
          </cell>
          <cell r="H1140" t="str">
            <v>AP</v>
          </cell>
          <cell r="I1140" t="str">
            <v>10018585</v>
          </cell>
          <cell r="J1140" t="str">
            <v>7129347</v>
          </cell>
          <cell r="K1140" t="str">
            <v>252</v>
          </cell>
          <cell r="L1140" t="str">
            <v>SCALLIRL</v>
          </cell>
          <cell r="M1140">
            <v>40113</v>
          </cell>
          <cell r="N1140" t="str">
            <v>CHAUDHS</v>
          </cell>
          <cell r="O1140">
            <v>43368</v>
          </cell>
          <cell r="P1140" t="str">
            <v>X</v>
          </cell>
        </row>
        <row r="1141">
          <cell r="A1141" t="str">
            <v>MEM-PRO-015-PKG-PAK-3727</v>
          </cell>
          <cell r="B1141" t="str">
            <v>5</v>
          </cell>
          <cell r="C1141" t="str">
            <v>14362</v>
          </cell>
          <cell r="D1141" t="str">
            <v>15592</v>
          </cell>
          <cell r="E1141" t="str">
            <v>PM 12M MECH Magnet Pull Test (DN)</v>
          </cell>
          <cell r="F1141" t="str">
            <v>MS2P-PACKER ROTARY SCREENER</v>
          </cell>
          <cell r="G1141" t="str">
            <v>PM20</v>
          </cell>
          <cell r="H1141" t="str">
            <v>AP</v>
          </cell>
          <cell r="I1141" t="str">
            <v>10018430</v>
          </cell>
          <cell r="J1141" t="str">
            <v>7173398</v>
          </cell>
          <cell r="K1141" t="str">
            <v>252</v>
          </cell>
          <cell r="L1141" t="str">
            <v>SCALLIRL</v>
          </cell>
          <cell r="M1141">
            <v>40113</v>
          </cell>
          <cell r="N1141" t="str">
            <v>CAGLEW</v>
          </cell>
          <cell r="O1141">
            <v>43514</v>
          </cell>
          <cell r="P1141" t="str">
            <v>X</v>
          </cell>
        </row>
        <row r="1142">
          <cell r="A1142" t="str">
            <v>MEM-PRO-014-SPR-BRN-3754</v>
          </cell>
          <cell r="B1142" t="str">
            <v>5</v>
          </cell>
          <cell r="C1142" t="str">
            <v>14386</v>
          </cell>
          <cell r="D1142" t="str">
            <v>15669</v>
          </cell>
          <cell r="E1142" t="str">
            <v>12-MTH MECH MSP BURNER INSPECTION - DOWN</v>
          </cell>
          <cell r="F1142" t="str">
            <v>MSP-SPRAY DRYER BURNER</v>
          </cell>
          <cell r="G1142" t="str">
            <v>PM20</v>
          </cell>
          <cell r="H1142" t="str">
            <v>MECH</v>
          </cell>
          <cell r="I1142" t="str">
            <v/>
          </cell>
          <cell r="J1142" t="str">
            <v>5805596</v>
          </cell>
          <cell r="K1142" t="str">
            <v>001</v>
          </cell>
          <cell r="L1142" t="str">
            <v>CRIPESH</v>
          </cell>
          <cell r="M1142">
            <v>40158</v>
          </cell>
          <cell r="N1142" t="str">
            <v>CHAUDHS</v>
          </cell>
          <cell r="O1142">
            <v>43365</v>
          </cell>
          <cell r="P1142" t="str">
            <v/>
          </cell>
        </row>
        <row r="1143">
          <cell r="A1143" t="str">
            <v>MEM-PRO-013-SPR-BRN-2433</v>
          </cell>
          <cell r="B1143" t="str">
            <v>5</v>
          </cell>
          <cell r="C1143" t="str">
            <v>14393</v>
          </cell>
          <cell r="D1143" t="str">
            <v>15689</v>
          </cell>
          <cell r="E1143" t="str">
            <v>P3B SD Dryer Bottom High Temp Alarm PM</v>
          </cell>
          <cell r="F1143" t="str">
            <v>MP3B-GAS BURNER</v>
          </cell>
          <cell r="G1143" t="str">
            <v>PM20</v>
          </cell>
          <cell r="H1143" t="str">
            <v>I/E</v>
          </cell>
          <cell r="I1143" t="str">
            <v>10072947</v>
          </cell>
          <cell r="J1143" t="str">
            <v>7166958</v>
          </cell>
          <cell r="K1143" t="str">
            <v>212</v>
          </cell>
          <cell r="L1143" t="str">
            <v>STRUBEMB</v>
          </cell>
          <cell r="M1143">
            <v>40163</v>
          </cell>
          <cell r="N1143" t="str">
            <v>CAGLEW</v>
          </cell>
          <cell r="O1143">
            <v>43745</v>
          </cell>
          <cell r="P1143" t="str">
            <v/>
          </cell>
        </row>
        <row r="1144">
          <cell r="A1144" t="str">
            <v>MEM-PRO-013-SPR-BRN-2433</v>
          </cell>
          <cell r="B1144" t="str">
            <v>3</v>
          </cell>
          <cell r="C1144" t="str">
            <v>14393</v>
          </cell>
          <cell r="D1144" t="str">
            <v>15690</v>
          </cell>
          <cell r="E1144" t="str">
            <v>P3B SD Dryer Bottom High Temp Alarm PM</v>
          </cell>
          <cell r="F1144" t="str">
            <v>MP3B-GAS BURNER</v>
          </cell>
          <cell r="G1144" t="str">
            <v>PM20</v>
          </cell>
          <cell r="H1144" t="str">
            <v>I/E</v>
          </cell>
          <cell r="I1144" t="str">
            <v>10072947</v>
          </cell>
          <cell r="J1144" t="str">
            <v>7166959</v>
          </cell>
          <cell r="K1144" t="str">
            <v>212</v>
          </cell>
          <cell r="L1144" t="str">
            <v>STRUBEMB</v>
          </cell>
          <cell r="M1144">
            <v>40163</v>
          </cell>
          <cell r="N1144" t="str">
            <v>CAGLEW</v>
          </cell>
          <cell r="O1144">
            <v>43745</v>
          </cell>
          <cell r="P1144" t="str">
            <v/>
          </cell>
        </row>
        <row r="1145">
          <cell r="A1145" t="str">
            <v>MEM-PRO-013-SPR-DRY-2448</v>
          </cell>
          <cell r="B1145" t="str">
            <v>3</v>
          </cell>
          <cell r="C1145" t="str">
            <v/>
          </cell>
          <cell r="D1145" t="str">
            <v>15671</v>
          </cell>
          <cell r="E1145" t="str">
            <v>P3B SD Cooling Ring Low Pressure PM</v>
          </cell>
          <cell r="F1145" t="str">
            <v>MP3B-COOLING RING FAN</v>
          </cell>
          <cell r="G1145" t="str">
            <v>PM20</v>
          </cell>
          <cell r="H1145" t="str">
            <v>MECH</v>
          </cell>
          <cell r="I1145" t="str">
            <v>10022844</v>
          </cell>
          <cell r="J1145" t="str">
            <v>5724028</v>
          </cell>
          <cell r="K1145" t="str">
            <v>231</v>
          </cell>
          <cell r="L1145" t="str">
            <v>STRUBEMB</v>
          </cell>
          <cell r="M1145">
            <v>40163</v>
          </cell>
          <cell r="N1145" t="str">
            <v>CHAUDHS</v>
          </cell>
          <cell r="O1145">
            <v>43365</v>
          </cell>
          <cell r="P1145" t="str">
            <v/>
          </cell>
        </row>
        <row r="1146">
          <cell r="A1146" t="str">
            <v>MEM-PRO-013-SPR-DRY-2492</v>
          </cell>
          <cell r="B1146" t="str">
            <v>3</v>
          </cell>
          <cell r="C1146" t="str">
            <v/>
          </cell>
          <cell r="D1146" t="str">
            <v>15691</v>
          </cell>
          <cell r="E1146" t="str">
            <v>P3B SD N Baghouse High Temp Switch</v>
          </cell>
          <cell r="F1146" t="str">
            <v>MP3B-N BAGHOUSE</v>
          </cell>
          <cell r="G1146" t="str">
            <v>PM20</v>
          </cell>
          <cell r="H1146" t="str">
            <v>I/E</v>
          </cell>
          <cell r="I1146" t="str">
            <v>10064955</v>
          </cell>
          <cell r="J1146" t="str">
            <v>5724021</v>
          </cell>
          <cell r="K1146" t="str">
            <v>231</v>
          </cell>
          <cell r="L1146" t="str">
            <v>STRUBEMB</v>
          </cell>
          <cell r="M1146">
            <v>40163</v>
          </cell>
          <cell r="N1146" t="str">
            <v>CHAUDHS</v>
          </cell>
          <cell r="O1146">
            <v>43365</v>
          </cell>
          <cell r="P1146" t="str">
            <v/>
          </cell>
        </row>
        <row r="1147">
          <cell r="A1147" t="str">
            <v>MEM-PRO-013-SPR-DRY-2492</v>
          </cell>
          <cell r="B1147" t="str">
            <v>3</v>
          </cell>
          <cell r="C1147" t="str">
            <v/>
          </cell>
          <cell r="D1147" t="str">
            <v>15692</v>
          </cell>
          <cell r="E1147" t="str">
            <v>P3B SD N Baghouse High Temp Alarm PM</v>
          </cell>
          <cell r="F1147" t="str">
            <v>MP3B-N BAGHOUSE</v>
          </cell>
          <cell r="G1147" t="str">
            <v>PM20</v>
          </cell>
          <cell r="H1147" t="str">
            <v>I/E</v>
          </cell>
          <cell r="I1147" t="str">
            <v>10064956</v>
          </cell>
          <cell r="J1147" t="str">
            <v>5724022</v>
          </cell>
          <cell r="K1147" t="str">
            <v>212</v>
          </cell>
          <cell r="L1147" t="str">
            <v>STRUBEMB</v>
          </cell>
          <cell r="M1147">
            <v>40163</v>
          </cell>
          <cell r="N1147" t="str">
            <v>CHAUDHS</v>
          </cell>
          <cell r="O1147">
            <v>43365</v>
          </cell>
          <cell r="P1147" t="str">
            <v/>
          </cell>
        </row>
        <row r="1148">
          <cell r="A1148" t="str">
            <v>MEM-PRO-013-SPR-BRN-2433</v>
          </cell>
          <cell r="B1148" t="str">
            <v>3</v>
          </cell>
          <cell r="C1148" t="str">
            <v/>
          </cell>
          <cell r="D1148" t="str">
            <v>15701</v>
          </cell>
          <cell r="E1148" t="str">
            <v>P3B SD Burner Inlet Access Door Switch</v>
          </cell>
          <cell r="F1148" t="str">
            <v>MP3B-GAS BURNER</v>
          </cell>
          <cell r="G1148" t="str">
            <v>PM20</v>
          </cell>
          <cell r="H1148" t="str">
            <v>I/E</v>
          </cell>
          <cell r="I1148" t="str">
            <v>10018282</v>
          </cell>
          <cell r="J1148" t="str">
            <v>5724034</v>
          </cell>
          <cell r="K1148" t="str">
            <v>231</v>
          </cell>
          <cell r="L1148" t="str">
            <v>STRUBEMB</v>
          </cell>
          <cell r="M1148">
            <v>40165</v>
          </cell>
          <cell r="N1148" t="str">
            <v>CHAUDHS</v>
          </cell>
          <cell r="O1148">
            <v>43365</v>
          </cell>
          <cell r="P1148" t="str">
            <v/>
          </cell>
        </row>
        <row r="1149">
          <cell r="A1149" t="str">
            <v>MEM-PRO-013-SPR-BRN-2433</v>
          </cell>
          <cell r="B1149" t="str">
            <v>3</v>
          </cell>
          <cell r="C1149" t="str">
            <v>14393</v>
          </cell>
          <cell r="D1149" t="str">
            <v>15698</v>
          </cell>
          <cell r="E1149" t="str">
            <v>P3B SD Lo-Lo Chamber Pressure Switch PM</v>
          </cell>
          <cell r="F1149" t="str">
            <v>MP3B-GAS BURNER</v>
          </cell>
          <cell r="G1149" t="str">
            <v>PM20</v>
          </cell>
          <cell r="H1149" t="str">
            <v>I/E</v>
          </cell>
          <cell r="I1149" t="str">
            <v>10021363</v>
          </cell>
          <cell r="J1149" t="str">
            <v>7166961</v>
          </cell>
          <cell r="K1149" t="str">
            <v>231</v>
          </cell>
          <cell r="L1149" t="str">
            <v>STRUBEMB</v>
          </cell>
          <cell r="M1149">
            <v>40165</v>
          </cell>
          <cell r="N1149" t="str">
            <v>CAGLEW</v>
          </cell>
          <cell r="O1149">
            <v>43745</v>
          </cell>
          <cell r="P1149" t="str">
            <v/>
          </cell>
        </row>
        <row r="1150">
          <cell r="A1150" t="str">
            <v>MEM-PRO-013-SPR-BRN-2433</v>
          </cell>
          <cell r="B1150" t="str">
            <v>3</v>
          </cell>
          <cell r="C1150" t="str">
            <v>14393</v>
          </cell>
          <cell r="D1150" t="str">
            <v>15699</v>
          </cell>
          <cell r="E1150" t="str">
            <v>P3B SD Hi-Hi Chamber Pressure Switch PM</v>
          </cell>
          <cell r="F1150" t="str">
            <v>MP3B-GAS BURNER</v>
          </cell>
          <cell r="G1150" t="str">
            <v>PM20</v>
          </cell>
          <cell r="H1150" t="str">
            <v>I/E</v>
          </cell>
          <cell r="I1150" t="str">
            <v>10021364</v>
          </cell>
          <cell r="J1150" t="str">
            <v>7166962</v>
          </cell>
          <cell r="K1150" t="str">
            <v>231</v>
          </cell>
          <cell r="L1150" t="str">
            <v>STRUBEMB</v>
          </cell>
          <cell r="M1150">
            <v>40165</v>
          </cell>
          <cell r="N1150" t="str">
            <v>CAGLEW</v>
          </cell>
          <cell r="O1150">
            <v>43745</v>
          </cell>
          <cell r="P1150" t="str">
            <v/>
          </cell>
        </row>
        <row r="1151">
          <cell r="A1151" t="str">
            <v>MEM-PRO-013-SPR-BRN-2433</v>
          </cell>
          <cell r="B1151" t="str">
            <v>3</v>
          </cell>
          <cell r="C1151" t="str">
            <v>14393</v>
          </cell>
          <cell r="D1151" t="str">
            <v>15697</v>
          </cell>
          <cell r="E1151" t="str">
            <v>P3B SD Lo-Lo Chamber Pressure Switch PM</v>
          </cell>
          <cell r="F1151" t="str">
            <v>MP3B-GAS BURNER</v>
          </cell>
          <cell r="G1151" t="str">
            <v>PM20</v>
          </cell>
          <cell r="H1151" t="str">
            <v>I/E</v>
          </cell>
          <cell r="I1151" t="str">
            <v>10021362</v>
          </cell>
          <cell r="J1151" t="str">
            <v>7166960</v>
          </cell>
          <cell r="K1151" t="str">
            <v>231</v>
          </cell>
          <cell r="L1151" t="str">
            <v>STRUBEMB</v>
          </cell>
          <cell r="M1151">
            <v>40165</v>
          </cell>
          <cell r="N1151" t="str">
            <v>CAGLEW</v>
          </cell>
          <cell r="O1151">
            <v>43745</v>
          </cell>
          <cell r="P1151" t="str">
            <v/>
          </cell>
        </row>
        <row r="1152">
          <cell r="A1152" t="str">
            <v>MEM-PRO-013-SPR-BRN-2433</v>
          </cell>
          <cell r="B1152" t="str">
            <v>3</v>
          </cell>
          <cell r="C1152" t="str">
            <v/>
          </cell>
          <cell r="D1152" t="str">
            <v>15702</v>
          </cell>
          <cell r="E1152" t="str">
            <v>P3B SD Burner Outlet Access Door Switch</v>
          </cell>
          <cell r="F1152" t="str">
            <v>MP3B-GAS BURNER</v>
          </cell>
          <cell r="G1152" t="str">
            <v>PM20</v>
          </cell>
          <cell r="H1152" t="str">
            <v>I/E</v>
          </cell>
          <cell r="I1152" t="str">
            <v>10018281</v>
          </cell>
          <cell r="J1152" t="str">
            <v>5724035</v>
          </cell>
          <cell r="K1152" t="str">
            <v>231</v>
          </cell>
          <cell r="L1152" t="str">
            <v>STRUBEMB</v>
          </cell>
          <cell r="M1152">
            <v>40165</v>
          </cell>
          <cell r="N1152" t="str">
            <v>CHAUDHS</v>
          </cell>
          <cell r="O1152">
            <v>43365</v>
          </cell>
          <cell r="P1152" t="str">
            <v/>
          </cell>
        </row>
        <row r="1153">
          <cell r="A1153" t="str">
            <v>MEM-PRO-013-SPR-DRY-2458</v>
          </cell>
          <cell r="B1153" t="str">
            <v>3</v>
          </cell>
          <cell r="C1153" t="str">
            <v>14393</v>
          </cell>
          <cell r="D1153" t="str">
            <v>15710</v>
          </cell>
          <cell r="E1153" t="str">
            <v>P3B SD Body Inspection Door Switch</v>
          </cell>
          <cell r="F1153" t="str">
            <v>MP3B-SPRAY DRYER</v>
          </cell>
          <cell r="G1153" t="str">
            <v>PM20</v>
          </cell>
          <cell r="H1153" t="str">
            <v>I/E</v>
          </cell>
          <cell r="I1153" t="str">
            <v>10018237</v>
          </cell>
          <cell r="J1153" t="str">
            <v>7166964</v>
          </cell>
          <cell r="K1153" t="str">
            <v>231</v>
          </cell>
          <cell r="L1153" t="str">
            <v>STRUBEMB</v>
          </cell>
          <cell r="M1153">
            <v>40165</v>
          </cell>
          <cell r="N1153" t="str">
            <v>CAGLEW</v>
          </cell>
          <cell r="O1153">
            <v>43745</v>
          </cell>
          <cell r="P1153" t="str">
            <v/>
          </cell>
        </row>
        <row r="1154">
          <cell r="A1154" t="str">
            <v>MEM-PRO-013-SPR-DRY-2458</v>
          </cell>
          <cell r="B1154" t="str">
            <v>3</v>
          </cell>
          <cell r="C1154" t="str">
            <v/>
          </cell>
          <cell r="D1154" t="str">
            <v>15703</v>
          </cell>
          <cell r="E1154" t="str">
            <v>P3B SD Air Disperser Access Door Switch</v>
          </cell>
          <cell r="F1154" t="str">
            <v>MP3B-SPRAY DRYER</v>
          </cell>
          <cell r="G1154" t="str">
            <v>PM20</v>
          </cell>
          <cell r="H1154" t="str">
            <v>I/E</v>
          </cell>
          <cell r="I1154" t="str">
            <v>10018239</v>
          </cell>
          <cell r="J1154" t="str">
            <v>5724036</v>
          </cell>
          <cell r="K1154" t="str">
            <v>231</v>
          </cell>
          <cell r="L1154" t="str">
            <v>STRUBEMB</v>
          </cell>
          <cell r="M1154">
            <v>40165</v>
          </cell>
          <cell r="N1154" t="str">
            <v>CHAUDHS</v>
          </cell>
          <cell r="O1154">
            <v>43365</v>
          </cell>
          <cell r="P1154" t="str">
            <v/>
          </cell>
        </row>
        <row r="1155">
          <cell r="A1155" t="str">
            <v>MEM-PRO-013-SPR-DRY-2458</v>
          </cell>
          <cell r="B1155" t="str">
            <v>3</v>
          </cell>
          <cell r="C1155" t="str">
            <v/>
          </cell>
          <cell r="D1155" t="str">
            <v>15705</v>
          </cell>
          <cell r="E1155" t="str">
            <v>P3B SD Upper Chamber Access Door Switch</v>
          </cell>
          <cell r="F1155" t="str">
            <v>MP3B-SPRAY DRYER</v>
          </cell>
          <cell r="G1155" t="str">
            <v>PM20</v>
          </cell>
          <cell r="H1155" t="str">
            <v>I/E</v>
          </cell>
          <cell r="I1155" t="str">
            <v>10064951</v>
          </cell>
          <cell r="J1155" t="str">
            <v>5724038</v>
          </cell>
          <cell r="K1155" t="str">
            <v>231</v>
          </cell>
          <cell r="L1155" t="str">
            <v>STRUBEMB</v>
          </cell>
          <cell r="M1155">
            <v>40165</v>
          </cell>
          <cell r="N1155" t="str">
            <v>CHAUDHS</v>
          </cell>
          <cell r="O1155">
            <v>43365</v>
          </cell>
          <cell r="P1155" t="str">
            <v/>
          </cell>
        </row>
        <row r="1156">
          <cell r="A1156" t="str">
            <v>MEM-PRO-013-SPR-DRY-2458</v>
          </cell>
          <cell r="B1156" t="str">
            <v>3</v>
          </cell>
          <cell r="C1156" t="str">
            <v/>
          </cell>
          <cell r="D1156" t="str">
            <v>15706</v>
          </cell>
          <cell r="E1156" t="str">
            <v>P3B SD Upper Chamber Access Door Switch</v>
          </cell>
          <cell r="F1156" t="str">
            <v>MP3B-SPRAY DRYER</v>
          </cell>
          <cell r="G1156" t="str">
            <v>PM20</v>
          </cell>
          <cell r="H1156" t="str">
            <v>I/E</v>
          </cell>
          <cell r="I1156" t="str">
            <v>10064952</v>
          </cell>
          <cell r="J1156" t="str">
            <v>5724039</v>
          </cell>
          <cell r="K1156" t="str">
            <v>231</v>
          </cell>
          <cell r="L1156" t="str">
            <v>STRUBEMB</v>
          </cell>
          <cell r="M1156">
            <v>40165</v>
          </cell>
          <cell r="N1156" t="str">
            <v>CHAUDHS</v>
          </cell>
          <cell r="O1156">
            <v>43365</v>
          </cell>
          <cell r="P1156" t="str">
            <v/>
          </cell>
        </row>
        <row r="1157">
          <cell r="A1157" t="str">
            <v>MEM-PRO-013-SPR-DRY-2458</v>
          </cell>
          <cell r="B1157" t="str">
            <v>3</v>
          </cell>
          <cell r="C1157" t="str">
            <v/>
          </cell>
          <cell r="D1157" t="str">
            <v>15704</v>
          </cell>
          <cell r="E1157" t="str">
            <v>P3B SD Upper Chamber Access Door Switch</v>
          </cell>
          <cell r="F1157" t="str">
            <v>MP3B-SPRAY DRYER</v>
          </cell>
          <cell r="G1157" t="str">
            <v>PM20</v>
          </cell>
          <cell r="H1157" t="str">
            <v>I/E</v>
          </cell>
          <cell r="I1157" t="str">
            <v>10018238</v>
          </cell>
          <cell r="J1157" t="str">
            <v>5724037</v>
          </cell>
          <cell r="K1157" t="str">
            <v>231</v>
          </cell>
          <cell r="L1157" t="str">
            <v>STRUBEMB</v>
          </cell>
          <cell r="M1157">
            <v>40165</v>
          </cell>
          <cell r="N1157" t="str">
            <v>CHAUDHS</v>
          </cell>
          <cell r="O1157">
            <v>43365</v>
          </cell>
          <cell r="P1157" t="str">
            <v/>
          </cell>
        </row>
        <row r="1158">
          <cell r="A1158" t="str">
            <v>MEM-PRO-013-SPR-DRY-2458</v>
          </cell>
          <cell r="B1158" t="str">
            <v>3</v>
          </cell>
          <cell r="C1158" t="str">
            <v/>
          </cell>
          <cell r="D1158" t="str">
            <v>15707</v>
          </cell>
          <cell r="E1158" t="str">
            <v>P3B SD Upper Chamber Access Door Switch</v>
          </cell>
          <cell r="F1158" t="str">
            <v>MP3B-SPRAY DRYER</v>
          </cell>
          <cell r="G1158" t="str">
            <v>PM20</v>
          </cell>
          <cell r="H1158" t="str">
            <v>I/E</v>
          </cell>
          <cell r="I1158" t="str">
            <v>10064953</v>
          </cell>
          <cell r="J1158" t="str">
            <v>5724040</v>
          </cell>
          <cell r="K1158" t="str">
            <v>231</v>
          </cell>
          <cell r="L1158" t="str">
            <v>STRUBEMB</v>
          </cell>
          <cell r="M1158">
            <v>40165</v>
          </cell>
          <cell r="N1158" t="str">
            <v>CHAUDHS</v>
          </cell>
          <cell r="O1158">
            <v>43365</v>
          </cell>
          <cell r="P1158" t="str">
            <v/>
          </cell>
        </row>
        <row r="1159">
          <cell r="A1159" t="str">
            <v>MEM-PRO-013-SPR-DRY-2492</v>
          </cell>
          <cell r="B1159" t="str">
            <v>3</v>
          </cell>
          <cell r="C1159" t="str">
            <v/>
          </cell>
          <cell r="D1159" t="str">
            <v>15709</v>
          </cell>
          <cell r="E1159" t="str">
            <v>P3B SD N Collector Access Door Switch</v>
          </cell>
          <cell r="F1159" t="str">
            <v>MP3B-N BAGHOUSE</v>
          </cell>
          <cell r="G1159" t="str">
            <v>PM20</v>
          </cell>
          <cell r="H1159" t="str">
            <v>I/E</v>
          </cell>
          <cell r="I1159" t="str">
            <v>10018240</v>
          </cell>
          <cell r="J1159" t="str">
            <v>5724042</v>
          </cell>
          <cell r="K1159" t="str">
            <v>231</v>
          </cell>
          <cell r="L1159" t="str">
            <v>STRUBEMB</v>
          </cell>
          <cell r="M1159">
            <v>40165</v>
          </cell>
          <cell r="N1159" t="str">
            <v>CHAUDHS</v>
          </cell>
          <cell r="O1159">
            <v>43365</v>
          </cell>
          <cell r="P1159" t="str">
            <v/>
          </cell>
        </row>
        <row r="1160">
          <cell r="A1160" t="str">
            <v>MEM-PRO-013-SPR-DRY-2508</v>
          </cell>
          <cell r="B1160" t="str">
            <v>3</v>
          </cell>
          <cell r="C1160" t="str">
            <v/>
          </cell>
          <cell r="D1160" t="str">
            <v>15711</v>
          </cell>
          <cell r="E1160" t="str">
            <v>P3B SD S Collector Access Door Switch</v>
          </cell>
          <cell r="F1160" t="str">
            <v>MP3B-S BAGHOUSE</v>
          </cell>
          <cell r="G1160" t="str">
            <v>PM20</v>
          </cell>
          <cell r="H1160" t="str">
            <v>I/E</v>
          </cell>
          <cell r="I1160" t="str">
            <v>10018276</v>
          </cell>
          <cell r="J1160" t="str">
            <v>5724044</v>
          </cell>
          <cell r="K1160" t="str">
            <v>231</v>
          </cell>
          <cell r="L1160" t="str">
            <v>STRUBEMB</v>
          </cell>
          <cell r="M1160">
            <v>40165</v>
          </cell>
          <cell r="N1160" t="str">
            <v>CHAUDHS</v>
          </cell>
          <cell r="O1160">
            <v>43365</v>
          </cell>
          <cell r="P1160" t="str">
            <v/>
          </cell>
        </row>
        <row r="1161">
          <cell r="A1161" t="str">
            <v>MEM-PRO-013-SPR-DRY-2508</v>
          </cell>
          <cell r="B1161" t="str">
            <v>3</v>
          </cell>
          <cell r="C1161" t="str">
            <v/>
          </cell>
          <cell r="D1161" t="str">
            <v>15712</v>
          </cell>
          <cell r="E1161" t="str">
            <v>P3B SD S Collector Access Door Switch</v>
          </cell>
          <cell r="F1161" t="str">
            <v>MP3B-S BAGHOUSE</v>
          </cell>
          <cell r="G1161" t="str">
            <v>PM20</v>
          </cell>
          <cell r="H1161" t="str">
            <v>I/E</v>
          </cell>
          <cell r="I1161" t="str">
            <v>10018242</v>
          </cell>
          <cell r="J1161" t="str">
            <v>5724045</v>
          </cell>
          <cell r="K1161" t="str">
            <v>231</v>
          </cell>
          <cell r="L1161" t="str">
            <v>STRUBEMB</v>
          </cell>
          <cell r="M1161">
            <v>40165</v>
          </cell>
          <cell r="N1161" t="str">
            <v>CHAUDHS</v>
          </cell>
          <cell r="O1161">
            <v>43365</v>
          </cell>
          <cell r="P1161" t="str">
            <v/>
          </cell>
        </row>
        <row r="1162">
          <cell r="A1162" t="str">
            <v>MEM-PRO-013-UTL-IAS-2658</v>
          </cell>
          <cell r="B1162" t="str">
            <v>3</v>
          </cell>
          <cell r="C1162" t="str">
            <v>14393</v>
          </cell>
          <cell r="D1162" t="str">
            <v>15700</v>
          </cell>
          <cell r="E1162" t="str">
            <v>P3B SD Hi-Hi Chamber Pressure Switch PM</v>
          </cell>
          <cell r="F1162" t="str">
            <v>MP3B-DRYER COMPRESSED AIR FLOW PS HI-HI</v>
          </cell>
          <cell r="G1162" t="str">
            <v>PM20</v>
          </cell>
          <cell r="H1162" t="str">
            <v>I/E</v>
          </cell>
          <cell r="I1162" t="str">
            <v>10022841</v>
          </cell>
          <cell r="J1162" t="str">
            <v>7166963</v>
          </cell>
          <cell r="K1162" t="str">
            <v>231</v>
          </cell>
          <cell r="L1162" t="str">
            <v>STRUBEMB</v>
          </cell>
          <cell r="M1162">
            <v>40165</v>
          </cell>
          <cell r="N1162" t="str">
            <v>CAGLEW</v>
          </cell>
          <cell r="O1162">
            <v>43745</v>
          </cell>
          <cell r="P1162" t="str">
            <v/>
          </cell>
        </row>
        <row r="1163">
          <cell r="A1163" t="str">
            <v>MEM-PRO-013-SPR-BRN-2433</v>
          </cell>
          <cell r="B1163" t="str">
            <v>3</v>
          </cell>
          <cell r="C1163" t="str">
            <v/>
          </cell>
          <cell r="D1163" t="str">
            <v>15724</v>
          </cell>
          <cell r="E1163" t="str">
            <v>P3B SD Burner Control/Flame Rod Inspect</v>
          </cell>
          <cell r="F1163" t="str">
            <v>MP3B-GAS BURNER</v>
          </cell>
          <cell r="G1163" t="str">
            <v>PM20</v>
          </cell>
          <cell r="H1163" t="str">
            <v>I/E</v>
          </cell>
          <cell r="I1163" t="str">
            <v>10017227</v>
          </cell>
          <cell r="J1163" t="str">
            <v>5724057</v>
          </cell>
          <cell r="K1163" t="str">
            <v>001</v>
          </cell>
          <cell r="L1163" t="str">
            <v>STRUBEMB</v>
          </cell>
          <cell r="M1163">
            <v>40168</v>
          </cell>
          <cell r="N1163" t="str">
            <v>CHAUDHS</v>
          </cell>
          <cell r="O1163">
            <v>43365</v>
          </cell>
          <cell r="P1163" t="str">
            <v/>
          </cell>
        </row>
        <row r="1164">
          <cell r="A1164" t="str">
            <v>MEM-PRO-013-SPR-BRN-2433</v>
          </cell>
          <cell r="B1164" t="str">
            <v>3</v>
          </cell>
          <cell r="C1164" t="str">
            <v>14393</v>
          </cell>
          <cell r="D1164" t="str">
            <v>15677</v>
          </cell>
          <cell r="E1164" t="str">
            <v>P3B SD Dryer Relief Insp Door Switch PM</v>
          </cell>
          <cell r="F1164" t="str">
            <v>MP3B-GAS BURNER</v>
          </cell>
          <cell r="G1164" t="str">
            <v>PM20</v>
          </cell>
          <cell r="H1164" t="str">
            <v>I/E</v>
          </cell>
          <cell r="I1164" t="str">
            <v>10018282</v>
          </cell>
          <cell r="J1164" t="str">
            <v>7166967</v>
          </cell>
          <cell r="K1164" t="str">
            <v>231</v>
          </cell>
          <cell r="L1164" t="str">
            <v>STRUBEMB</v>
          </cell>
          <cell r="M1164">
            <v>40168</v>
          </cell>
          <cell r="N1164" t="str">
            <v>CAGLEW</v>
          </cell>
          <cell r="O1164">
            <v>43745</v>
          </cell>
          <cell r="P1164" t="str">
            <v/>
          </cell>
        </row>
        <row r="1165">
          <cell r="A1165" t="str">
            <v>MEM-PRO-013-SPR-BRN-2433</v>
          </cell>
          <cell r="B1165" t="str">
            <v>3</v>
          </cell>
          <cell r="C1165" t="str">
            <v/>
          </cell>
          <cell r="D1165" t="str">
            <v>15728</v>
          </cell>
          <cell r="E1165" t="str">
            <v>P3B SD Gas Train High Pressure Sw PM</v>
          </cell>
          <cell r="F1165" t="str">
            <v>MP3B-GAS BURNER</v>
          </cell>
          <cell r="G1165" t="str">
            <v>PM20</v>
          </cell>
          <cell r="H1165" t="str">
            <v>I/E</v>
          </cell>
          <cell r="I1165" t="str">
            <v>10021363</v>
          </cell>
          <cell r="J1165" t="str">
            <v>5724061</v>
          </cell>
          <cell r="K1165" t="str">
            <v/>
          </cell>
          <cell r="L1165" t="str">
            <v>STRUBEMB</v>
          </cell>
          <cell r="M1165">
            <v>40168</v>
          </cell>
          <cell r="N1165" t="str">
            <v>CHAUDHS</v>
          </cell>
          <cell r="O1165">
            <v>43365</v>
          </cell>
          <cell r="P1165" t="str">
            <v/>
          </cell>
        </row>
        <row r="1166">
          <cell r="A1166" t="str">
            <v>MEM-PRO-013-SPR-BRN-2433</v>
          </cell>
          <cell r="B1166" t="str">
            <v>3</v>
          </cell>
          <cell r="C1166" t="str">
            <v/>
          </cell>
          <cell r="D1166" t="str">
            <v>15729</v>
          </cell>
          <cell r="E1166" t="str">
            <v>P3B SD Gas Train Low Pressure Sw PM</v>
          </cell>
          <cell r="F1166" t="str">
            <v>MP3B-GAS BURNER</v>
          </cell>
          <cell r="G1166" t="str">
            <v>PM20</v>
          </cell>
          <cell r="H1166" t="str">
            <v>I/E</v>
          </cell>
          <cell r="I1166" t="str">
            <v>10021364</v>
          </cell>
          <cell r="J1166" t="str">
            <v>5724062</v>
          </cell>
          <cell r="K1166" t="str">
            <v/>
          </cell>
          <cell r="L1166" t="str">
            <v>STRUBEMB</v>
          </cell>
          <cell r="M1166">
            <v>40168</v>
          </cell>
          <cell r="N1166" t="str">
            <v>CHAUDHS</v>
          </cell>
          <cell r="O1166">
            <v>43365</v>
          </cell>
          <cell r="P1166" t="str">
            <v/>
          </cell>
        </row>
        <row r="1167">
          <cell r="A1167" t="str">
            <v>MEM-PRO-013-SPR-BRN-2433</v>
          </cell>
          <cell r="B1167" t="str">
            <v>5</v>
          </cell>
          <cell r="C1167" t="str">
            <v>14393</v>
          </cell>
          <cell r="D1167" t="str">
            <v>15722</v>
          </cell>
          <cell r="E1167" t="str">
            <v>P3B SD Emergency Stop System Test</v>
          </cell>
          <cell r="F1167" t="str">
            <v>MP3B-GAS BURNER</v>
          </cell>
          <cell r="G1167" t="str">
            <v>PM20</v>
          </cell>
          <cell r="H1167" t="str">
            <v>I/E</v>
          </cell>
          <cell r="I1167" t="str">
            <v>10017204</v>
          </cell>
          <cell r="J1167" t="str">
            <v>7166968</v>
          </cell>
          <cell r="K1167" t="str">
            <v>239</v>
          </cell>
          <cell r="L1167" t="str">
            <v>STRUBEMB</v>
          </cell>
          <cell r="M1167">
            <v>40168</v>
          </cell>
          <cell r="N1167" t="str">
            <v>CAGLEW</v>
          </cell>
          <cell r="O1167">
            <v>43745</v>
          </cell>
          <cell r="P1167" t="str">
            <v/>
          </cell>
        </row>
        <row r="1168">
          <cell r="A1168" t="str">
            <v>MEM-PRO-013-SPR-BRN-2433</v>
          </cell>
          <cell r="B1168" t="str">
            <v>3</v>
          </cell>
          <cell r="C1168" t="str">
            <v/>
          </cell>
          <cell r="D1168" t="str">
            <v>15730</v>
          </cell>
          <cell r="E1168" t="str">
            <v>P3B SD Gas Train Block Valve #1 PM</v>
          </cell>
          <cell r="F1168" t="str">
            <v>MP3B-GAS BURNER</v>
          </cell>
          <cell r="G1168" t="str">
            <v>PM20</v>
          </cell>
          <cell r="H1168" t="str">
            <v>I/E</v>
          </cell>
          <cell r="I1168" t="str">
            <v>10026641</v>
          </cell>
          <cell r="J1168" t="str">
            <v>5724063</v>
          </cell>
          <cell r="K1168" t="str">
            <v/>
          </cell>
          <cell r="L1168" t="str">
            <v>STRUBEMB</v>
          </cell>
          <cell r="M1168">
            <v>40168</v>
          </cell>
          <cell r="N1168" t="str">
            <v>CHAUDHS</v>
          </cell>
          <cell r="O1168">
            <v>43365</v>
          </cell>
          <cell r="P1168" t="str">
            <v/>
          </cell>
        </row>
        <row r="1169">
          <cell r="A1169" t="str">
            <v>MEM-PRO-013-SPR-BRN-2433</v>
          </cell>
          <cell r="B1169" t="str">
            <v>3</v>
          </cell>
          <cell r="C1169" t="str">
            <v/>
          </cell>
          <cell r="D1169" t="str">
            <v>15731</v>
          </cell>
          <cell r="E1169" t="str">
            <v>P3B SD Gas Train Block Valve #2 PM</v>
          </cell>
          <cell r="F1169" t="str">
            <v>MP3B-GAS BURNER</v>
          </cell>
          <cell r="G1169" t="str">
            <v>PM20</v>
          </cell>
          <cell r="H1169" t="str">
            <v>I/E</v>
          </cell>
          <cell r="I1169" t="str">
            <v>10026639</v>
          </cell>
          <cell r="J1169" t="str">
            <v>5724064</v>
          </cell>
          <cell r="K1169" t="str">
            <v/>
          </cell>
          <cell r="L1169" t="str">
            <v>STRUBEMB</v>
          </cell>
          <cell r="M1169">
            <v>40168</v>
          </cell>
          <cell r="N1169" t="str">
            <v>CHAUDHS</v>
          </cell>
          <cell r="O1169">
            <v>43365</v>
          </cell>
          <cell r="P1169" t="str">
            <v/>
          </cell>
        </row>
        <row r="1170">
          <cell r="A1170" t="str">
            <v>MEM-PRO-013-SPR-BRN-2433</v>
          </cell>
          <cell r="B1170" t="str">
            <v>3</v>
          </cell>
          <cell r="C1170" t="str">
            <v/>
          </cell>
          <cell r="D1170" t="str">
            <v>15732</v>
          </cell>
          <cell r="E1170" t="str">
            <v>P3B SD Gas Train Main Control Valve PM</v>
          </cell>
          <cell r="F1170" t="str">
            <v>MP3B-GAS BURNER</v>
          </cell>
          <cell r="G1170" t="str">
            <v>PM20</v>
          </cell>
          <cell r="H1170" t="str">
            <v>I/E</v>
          </cell>
          <cell r="I1170" t="str">
            <v>10026597</v>
          </cell>
          <cell r="J1170" t="str">
            <v>5724065</v>
          </cell>
          <cell r="K1170" t="str">
            <v/>
          </cell>
          <cell r="L1170" t="str">
            <v>STRUBEMB</v>
          </cell>
          <cell r="M1170">
            <v>40168</v>
          </cell>
          <cell r="N1170" t="str">
            <v>CHAUDHS</v>
          </cell>
          <cell r="O1170">
            <v>43365</v>
          </cell>
          <cell r="P1170" t="str">
            <v/>
          </cell>
        </row>
        <row r="1171">
          <cell r="A1171" t="str">
            <v>MEM-PRO-013-SPR-BRN-2433</v>
          </cell>
          <cell r="B1171" t="str">
            <v>3</v>
          </cell>
          <cell r="C1171" t="str">
            <v/>
          </cell>
          <cell r="D1171" t="str">
            <v>15725</v>
          </cell>
          <cell r="E1171" t="str">
            <v>P3B SD Inlet Fan Pressure Switch PM</v>
          </cell>
          <cell r="F1171" t="str">
            <v>MP3B-GAS BURNER</v>
          </cell>
          <cell r="G1171" t="str">
            <v>PM20</v>
          </cell>
          <cell r="H1171" t="str">
            <v>I/E</v>
          </cell>
          <cell r="I1171" t="str">
            <v>10021362</v>
          </cell>
          <cell r="J1171" t="str">
            <v>5724058</v>
          </cell>
          <cell r="K1171" t="str">
            <v>231</v>
          </cell>
          <cell r="L1171" t="str">
            <v>STRUBEMB</v>
          </cell>
          <cell r="M1171">
            <v>40168</v>
          </cell>
          <cell r="N1171" t="str">
            <v>CHAUDHS</v>
          </cell>
          <cell r="O1171">
            <v>43365</v>
          </cell>
          <cell r="P1171" t="str">
            <v/>
          </cell>
        </row>
        <row r="1172">
          <cell r="A1172" t="str">
            <v>MEM-PRO-013-SPR-BRN-2433</v>
          </cell>
          <cell r="B1172" t="str">
            <v>3</v>
          </cell>
          <cell r="C1172" t="str">
            <v>14393</v>
          </cell>
          <cell r="D1172" t="str">
            <v>15676</v>
          </cell>
          <cell r="E1172" t="str">
            <v>P3B SD Dryer Relief Insp Door Switch PM</v>
          </cell>
          <cell r="F1172" t="str">
            <v>MP3B-GAS BURNER</v>
          </cell>
          <cell r="G1172" t="str">
            <v>PM20</v>
          </cell>
          <cell r="H1172" t="str">
            <v>I/E</v>
          </cell>
          <cell r="I1172" t="str">
            <v>10018281</v>
          </cell>
          <cell r="J1172" t="str">
            <v>7166966</v>
          </cell>
          <cell r="K1172" t="str">
            <v>231</v>
          </cell>
          <cell r="L1172" t="str">
            <v>STRUBEMB</v>
          </cell>
          <cell r="M1172">
            <v>40168</v>
          </cell>
          <cell r="N1172" t="str">
            <v>CAGLEW</v>
          </cell>
          <cell r="O1172">
            <v>43745</v>
          </cell>
          <cell r="P1172" t="str">
            <v/>
          </cell>
        </row>
        <row r="1173">
          <cell r="A1173" t="str">
            <v>MEM-PRO-013-SPR-DRY-2458</v>
          </cell>
          <cell r="B1173" t="str">
            <v>3</v>
          </cell>
          <cell r="C1173" t="str">
            <v>14393</v>
          </cell>
          <cell r="D1173" t="str">
            <v>15673</v>
          </cell>
          <cell r="E1173" t="str">
            <v>P3B SD Body Explosion Relief Panels PM</v>
          </cell>
          <cell r="F1173" t="str">
            <v>MP3B-SPRAY DRYER</v>
          </cell>
          <cell r="G1173" t="str">
            <v>PM20</v>
          </cell>
          <cell r="H1173" t="str">
            <v>I/E</v>
          </cell>
          <cell r="I1173" t="str">
            <v>10021374</v>
          </cell>
          <cell r="J1173" t="str">
            <v>7166965</v>
          </cell>
          <cell r="K1173" t="str">
            <v>001</v>
          </cell>
          <cell r="L1173" t="str">
            <v>STRUBEMB</v>
          </cell>
          <cell r="M1173">
            <v>40168</v>
          </cell>
          <cell r="N1173" t="str">
            <v>CAGLEW</v>
          </cell>
          <cell r="O1173">
            <v>43745</v>
          </cell>
          <cell r="P1173" t="str">
            <v/>
          </cell>
        </row>
        <row r="1174">
          <cell r="A1174" t="str">
            <v>MEM-PRO-013-SPR-DRY-2492</v>
          </cell>
          <cell r="B1174" t="str">
            <v>3</v>
          </cell>
          <cell r="C1174" t="str">
            <v/>
          </cell>
          <cell r="D1174" t="str">
            <v>15678</v>
          </cell>
          <cell r="E1174" t="str">
            <v>P3B SD N Coll Relief Insp Door Switch PM</v>
          </cell>
          <cell r="F1174" t="str">
            <v>MP3B-N BAGHOUSE</v>
          </cell>
          <cell r="G1174" t="str">
            <v>PM20</v>
          </cell>
          <cell r="H1174" t="str">
            <v>I/E</v>
          </cell>
          <cell r="I1174" t="str">
            <v>10022908</v>
          </cell>
          <cell r="J1174" t="str">
            <v>5724051</v>
          </cell>
          <cell r="K1174" t="str">
            <v>231</v>
          </cell>
          <cell r="L1174" t="str">
            <v>STRUBEMB</v>
          </cell>
          <cell r="M1174">
            <v>40168</v>
          </cell>
          <cell r="N1174" t="str">
            <v>CHAUDHS</v>
          </cell>
          <cell r="O1174">
            <v>43365</v>
          </cell>
          <cell r="P1174" t="str">
            <v/>
          </cell>
        </row>
        <row r="1175">
          <cell r="A1175" t="str">
            <v>MEM-PRO-013-SPR-DRY-2508</v>
          </cell>
          <cell r="B1175" t="str">
            <v>3</v>
          </cell>
          <cell r="C1175" t="str">
            <v/>
          </cell>
          <cell r="D1175" t="str">
            <v>15680</v>
          </cell>
          <cell r="E1175" t="str">
            <v>P3B SD S Coll Relief Insp Door Switch PM</v>
          </cell>
          <cell r="F1175" t="str">
            <v>MP3B-S BAGHOUSE</v>
          </cell>
          <cell r="G1175" t="str">
            <v>PM20</v>
          </cell>
          <cell r="H1175" t="str">
            <v>I/E</v>
          </cell>
          <cell r="I1175" t="str">
            <v>10022907</v>
          </cell>
          <cell r="J1175" t="str">
            <v>5724053</v>
          </cell>
          <cell r="K1175" t="str">
            <v>231</v>
          </cell>
          <cell r="L1175" t="str">
            <v>STRUBEMB</v>
          </cell>
          <cell r="M1175">
            <v>40168</v>
          </cell>
          <cell r="N1175" t="str">
            <v>CHAUDHS</v>
          </cell>
          <cell r="O1175">
            <v>43365</v>
          </cell>
          <cell r="P1175" t="str">
            <v/>
          </cell>
        </row>
        <row r="1176">
          <cell r="A1176" t="str">
            <v>MEM-PRO-013-SPR-DRY-2531</v>
          </cell>
          <cell r="B1176" t="str">
            <v>3</v>
          </cell>
          <cell r="C1176" t="str">
            <v/>
          </cell>
          <cell r="D1176" t="str">
            <v>15726</v>
          </cell>
          <cell r="E1176" t="str">
            <v>P3B SD N Exhaust Fan Pressure Switch PM</v>
          </cell>
          <cell r="F1176" t="str">
            <v>MP3B-N EXHAUST FAN</v>
          </cell>
          <cell r="G1176" t="str">
            <v>PM20</v>
          </cell>
          <cell r="H1176" t="str">
            <v>MECH</v>
          </cell>
          <cell r="I1176" t="str">
            <v>10021368</v>
          </cell>
          <cell r="J1176" t="str">
            <v>5724059</v>
          </cell>
          <cell r="K1176" t="str">
            <v>231</v>
          </cell>
          <cell r="L1176" t="str">
            <v>STRUBEMB</v>
          </cell>
          <cell r="M1176">
            <v>40168</v>
          </cell>
          <cell r="N1176" t="str">
            <v>CHAUDHS</v>
          </cell>
          <cell r="O1176">
            <v>43365</v>
          </cell>
          <cell r="P1176" t="str">
            <v/>
          </cell>
        </row>
        <row r="1177">
          <cell r="A1177" t="str">
            <v>MEM-PRO-013-SPR-DRY-2535</v>
          </cell>
          <cell r="B1177" t="str">
            <v>3</v>
          </cell>
          <cell r="C1177" t="str">
            <v/>
          </cell>
          <cell r="D1177" t="str">
            <v>15727</v>
          </cell>
          <cell r="E1177" t="str">
            <v>P3B SD S Exhaust Fan Pressure Switch PM</v>
          </cell>
          <cell r="F1177" t="str">
            <v>MP3B-S EXHAUST FAN</v>
          </cell>
          <cell r="G1177" t="str">
            <v>PM20</v>
          </cell>
          <cell r="H1177" t="str">
            <v>MECH</v>
          </cell>
          <cell r="I1177" t="str">
            <v>10021381</v>
          </cell>
          <cell r="J1177" t="str">
            <v>5724060</v>
          </cell>
          <cell r="K1177" t="str">
            <v>231</v>
          </cell>
          <cell r="L1177" t="str">
            <v>STRUBEMB</v>
          </cell>
          <cell r="M1177">
            <v>40168</v>
          </cell>
          <cell r="N1177" t="str">
            <v>CHAUDHS</v>
          </cell>
          <cell r="O1177">
            <v>43365</v>
          </cell>
          <cell r="P1177" t="str">
            <v/>
          </cell>
        </row>
        <row r="1178">
          <cell r="A1178" t="str">
            <v>MEM-PRO-013-SPR-SUS-2496</v>
          </cell>
          <cell r="B1178" t="str">
            <v>3</v>
          </cell>
          <cell r="C1178" t="str">
            <v>14393</v>
          </cell>
          <cell r="D1178" t="str">
            <v>15723</v>
          </cell>
          <cell r="E1178" t="str">
            <v>P3B SD Snuffing Steam Burst Disc Inspect</v>
          </cell>
          <cell r="F1178" t="str">
            <v>MP3B-RUPTURE DISC MONITOR</v>
          </cell>
          <cell r="G1178" t="str">
            <v>PM20</v>
          </cell>
          <cell r="H1178" t="str">
            <v>I/E</v>
          </cell>
          <cell r="I1178" t="str">
            <v>10064954</v>
          </cell>
          <cell r="J1178" t="str">
            <v>7166969</v>
          </cell>
          <cell r="K1178" t="str">
            <v>231</v>
          </cell>
          <cell r="L1178" t="str">
            <v>STRUBEMB</v>
          </cell>
          <cell r="M1178">
            <v>40168</v>
          </cell>
          <cell r="N1178" t="str">
            <v>CAGLEW</v>
          </cell>
          <cell r="O1178">
            <v>43745</v>
          </cell>
          <cell r="P1178" t="str">
            <v/>
          </cell>
        </row>
        <row r="1179">
          <cell r="A1179" t="str">
            <v>MEM-PRO-010-CAL-LIM-5600</v>
          </cell>
          <cell r="B1179" t="str">
            <v>5</v>
          </cell>
          <cell r="C1179" t="str">
            <v>14420</v>
          </cell>
          <cell r="D1179" t="str">
            <v>15743</v>
          </cell>
          <cell r="E1179" t="str">
            <v>PM 6M MSS-LIME XFER BLOWER</v>
          </cell>
          <cell r="F1179" t="str">
            <v>MSS-LIME XFER BLOWER</v>
          </cell>
          <cell r="G1179" t="str">
            <v>PM25</v>
          </cell>
          <cell r="H1179" t="str">
            <v>MECH</v>
          </cell>
          <cell r="I1179" t="str">
            <v>10025578</v>
          </cell>
          <cell r="J1179" t="str">
            <v>7163231</v>
          </cell>
          <cell r="K1179" t="str">
            <v>245</v>
          </cell>
          <cell r="L1179" t="str">
            <v>GAUTHIP</v>
          </cell>
          <cell r="M1179">
            <v>40183</v>
          </cell>
          <cell r="N1179" t="str">
            <v>CHAUDHS</v>
          </cell>
          <cell r="O1179">
            <v>43368</v>
          </cell>
          <cell r="P1179" t="str">
            <v/>
          </cell>
        </row>
        <row r="1180">
          <cell r="A1180" t="str">
            <v>MEM-PRO-010-GRD-S3G-6382</v>
          </cell>
          <cell r="B1180" t="str">
            <v>5</v>
          </cell>
          <cell r="C1180" t="str">
            <v>14412</v>
          </cell>
          <cell r="D1180" t="str">
            <v>15715</v>
          </cell>
          <cell r="E1180" t="str">
            <v>PM 6M S 300T TRANSFER BLOWER</v>
          </cell>
          <cell r="F1180" t="str">
            <v>S 300T TRANSFER BLOWER</v>
          </cell>
          <cell r="G1180" t="str">
            <v>PM25</v>
          </cell>
          <cell r="H1180" t="str">
            <v>MECH</v>
          </cell>
          <cell r="I1180" t="str">
            <v>10025545</v>
          </cell>
          <cell r="J1180" t="str">
            <v>7163227</v>
          </cell>
          <cell r="K1180" t="str">
            <v>245</v>
          </cell>
          <cell r="L1180" t="str">
            <v>GAUTHIP</v>
          </cell>
          <cell r="M1180">
            <v>40183</v>
          </cell>
          <cell r="N1180" t="str">
            <v>CHAUDHS</v>
          </cell>
          <cell r="O1180">
            <v>43368</v>
          </cell>
          <cell r="P1180" t="str">
            <v/>
          </cell>
        </row>
        <row r="1181">
          <cell r="A1181" t="str">
            <v>MEM-PRO-010-GRD-VAC-0476</v>
          </cell>
          <cell r="B1181" t="str">
            <v/>
          </cell>
          <cell r="C1181" t="str">
            <v>14411</v>
          </cell>
          <cell r="D1181" t="str">
            <v>15714</v>
          </cell>
          <cell r="E1181" t="str">
            <v>PM 6M MSS-300T FG VAC BLOWER SYSTEM</v>
          </cell>
          <cell r="F1181" t="str">
            <v>MSS-300T FG VAC BLOWER SYSTEM</v>
          </cell>
          <cell r="G1181" t="str">
            <v>PM02</v>
          </cell>
          <cell r="H1181" t="str">
            <v>MECH</v>
          </cell>
          <cell r="I1181" t="str">
            <v>10025546</v>
          </cell>
          <cell r="J1181" t="str">
            <v>5661808</v>
          </cell>
          <cell r="K1181" t="str">
            <v/>
          </cell>
          <cell r="L1181" t="str">
            <v>GAUTHIP</v>
          </cell>
          <cell r="M1181">
            <v>40183</v>
          </cell>
          <cell r="N1181" t="str">
            <v>CRIPESH</v>
          </cell>
          <cell r="O1181">
            <v>41023</v>
          </cell>
          <cell r="P1181" t="str">
            <v/>
          </cell>
        </row>
        <row r="1182">
          <cell r="A1182" t="str">
            <v>MEM-PRO-010-MDU-AEQ-7014</v>
          </cell>
          <cell r="B1182" t="str">
            <v>5</v>
          </cell>
          <cell r="C1182" t="str">
            <v>14498</v>
          </cell>
          <cell r="D1182" t="str">
            <v>15821</v>
          </cell>
          <cell r="E1182" t="str">
            <v>PM 6M MMDU-FLAKE HOPPER DISCHARGE BLOWER</v>
          </cell>
          <cell r="F1182" t="str">
            <v>MMDU-FLAKE HOPPER DISCHARGE BLOWER</v>
          </cell>
          <cell r="G1182" t="str">
            <v>PM20</v>
          </cell>
          <cell r="H1182" t="str">
            <v>MECH</v>
          </cell>
          <cell r="I1182" t="str">
            <v>10025613</v>
          </cell>
          <cell r="J1182" t="str">
            <v>5849705</v>
          </cell>
          <cell r="K1182" t="str">
            <v>001</v>
          </cell>
          <cell r="L1182" t="str">
            <v>GAUTHIP</v>
          </cell>
          <cell r="M1182">
            <v>40183</v>
          </cell>
          <cell r="N1182" t="str">
            <v>CHAUDHS</v>
          </cell>
          <cell r="O1182">
            <v>43365</v>
          </cell>
          <cell r="P1182" t="str">
            <v/>
          </cell>
        </row>
        <row r="1183">
          <cell r="A1183" t="str">
            <v>MEM-PRO-010-RWS-SRW-5206</v>
          </cell>
          <cell r="B1183" t="str">
            <v/>
          </cell>
          <cell r="C1183" t="str">
            <v>14493</v>
          </cell>
          <cell r="D1183" t="str">
            <v>15816</v>
          </cell>
          <cell r="E1183" t="str">
            <v>PM 6M MS2P-ISOLATE REWK BLOWER PACKAGE</v>
          </cell>
          <cell r="F1183" t="str">
            <v>MS2P-ISO REWORK DUMP STATION BLOWER</v>
          </cell>
          <cell r="G1183" t="str">
            <v>PM25</v>
          </cell>
          <cell r="H1183" t="str">
            <v>MECH</v>
          </cell>
          <cell r="I1183" t="str">
            <v>10025618</v>
          </cell>
          <cell r="J1183" t="str">
            <v>5878575</v>
          </cell>
          <cell r="K1183" t="str">
            <v>245</v>
          </cell>
          <cell r="L1183" t="str">
            <v>GAUTHIP</v>
          </cell>
          <cell r="M1183">
            <v>40183</v>
          </cell>
          <cell r="N1183" t="str">
            <v>CAGLEW</v>
          </cell>
          <cell r="O1183">
            <v>43516</v>
          </cell>
          <cell r="P1183" t="str">
            <v/>
          </cell>
        </row>
        <row r="1184">
          <cell r="A1184" t="str">
            <v>MEM-PRO-010-RWS-SRW-5261</v>
          </cell>
          <cell r="B1184" t="str">
            <v/>
          </cell>
          <cell r="C1184" t="str">
            <v>14494</v>
          </cell>
          <cell r="D1184" t="str">
            <v>15817</v>
          </cell>
          <cell r="E1184" t="str">
            <v>PM 6M MS2P-AGG REWORK BLOWER</v>
          </cell>
          <cell r="F1184" t="str">
            <v>MS2P-BB REWORK BLOWER</v>
          </cell>
          <cell r="G1184" t="str">
            <v>PM25</v>
          </cell>
          <cell r="H1184" t="str">
            <v>MECH</v>
          </cell>
          <cell r="I1184" t="str">
            <v>10025617</v>
          </cell>
          <cell r="J1184" t="str">
            <v>5705782</v>
          </cell>
          <cell r="K1184" t="str">
            <v>245</v>
          </cell>
          <cell r="L1184" t="str">
            <v>GAUTHIP</v>
          </cell>
          <cell r="M1184">
            <v>40183</v>
          </cell>
          <cell r="N1184" t="str">
            <v>CHAUDHS</v>
          </cell>
          <cell r="O1184">
            <v>43365</v>
          </cell>
          <cell r="P1184" t="str">
            <v/>
          </cell>
        </row>
        <row r="1185">
          <cell r="A1185" t="str">
            <v>MEM-PRO-010-STS-TK2-3827</v>
          </cell>
          <cell r="B1185" t="str">
            <v>5</v>
          </cell>
          <cell r="C1185" t="str">
            <v>14473</v>
          </cell>
          <cell r="D1185" t="str">
            <v>15796</v>
          </cell>
          <cell r="E1185" t="str">
            <v>PM 6M MS2P-FEED LOADOUT BLOWER</v>
          </cell>
          <cell r="F1185" t="str">
            <v>MS2P-FEED TRANSFER BLOWER</v>
          </cell>
          <cell r="G1185" t="str">
            <v>PM25</v>
          </cell>
          <cell r="H1185" t="str">
            <v>MECH</v>
          </cell>
          <cell r="I1185" t="str">
            <v>10025638</v>
          </cell>
          <cell r="J1185" t="str">
            <v>7163254</v>
          </cell>
          <cell r="K1185" t="str">
            <v>245</v>
          </cell>
          <cell r="L1185" t="str">
            <v>GAUTHIP</v>
          </cell>
          <cell r="M1185">
            <v>40183</v>
          </cell>
          <cell r="N1185" t="str">
            <v>CHAUDHS</v>
          </cell>
          <cell r="O1185">
            <v>43368</v>
          </cell>
          <cell r="P1185" t="str">
            <v/>
          </cell>
        </row>
        <row r="1186">
          <cell r="A1186" t="str">
            <v>MEM-PRO-010-STS-TK2-5093</v>
          </cell>
          <cell r="B1186" t="str">
            <v>5</v>
          </cell>
          <cell r="C1186" t="str">
            <v>14477</v>
          </cell>
          <cell r="D1186" t="str">
            <v>15800</v>
          </cell>
          <cell r="E1186" t="str">
            <v>PM 6M MS2P-FEED LDOUT DUST COLL RTN BLWR</v>
          </cell>
          <cell r="F1186" t="str">
            <v>MS2P-FEED LOADOUT DUST COLL RETRN BLOWER</v>
          </cell>
          <cell r="G1186" t="str">
            <v>PM25</v>
          </cell>
          <cell r="H1186" t="str">
            <v>MECH</v>
          </cell>
          <cell r="I1186" t="str">
            <v>10025593</v>
          </cell>
          <cell r="J1186" t="str">
            <v>7163258</v>
          </cell>
          <cell r="K1186" t="str">
            <v>245</v>
          </cell>
          <cell r="L1186" t="str">
            <v>GAUTHIP</v>
          </cell>
          <cell r="M1186">
            <v>40183</v>
          </cell>
          <cell r="N1186" t="str">
            <v>CHAUDHS</v>
          </cell>
          <cell r="O1186">
            <v>43368</v>
          </cell>
          <cell r="P1186" t="str">
            <v/>
          </cell>
        </row>
        <row r="1187">
          <cell r="A1187" t="str">
            <v>MEM-PRO-010-STS-TK2-5093</v>
          </cell>
          <cell r="B1187" t="str">
            <v/>
          </cell>
          <cell r="C1187" t="str">
            <v>14478</v>
          </cell>
          <cell r="D1187" t="str">
            <v>15801</v>
          </cell>
          <cell r="E1187" t="str">
            <v>PM 6M MS2P-DUST COLL. BLOWER 5093</v>
          </cell>
          <cell r="F1187" t="str">
            <v>MS2P-FEED LOADOUT DUST COLL RETRN BLOWER</v>
          </cell>
          <cell r="G1187" t="str">
            <v>PM25</v>
          </cell>
          <cell r="H1187" t="str">
            <v>MECH</v>
          </cell>
          <cell r="I1187" t="str">
            <v>10025593</v>
          </cell>
          <cell r="J1187" t="str">
            <v>5724740</v>
          </cell>
          <cell r="K1187" t="str">
            <v>245</v>
          </cell>
          <cell r="L1187" t="str">
            <v>GAUTHIP</v>
          </cell>
          <cell r="M1187">
            <v>40183</v>
          </cell>
          <cell r="N1187" t="str">
            <v>CHAUDHS</v>
          </cell>
          <cell r="O1187">
            <v>43365</v>
          </cell>
          <cell r="P1187" t="str">
            <v/>
          </cell>
        </row>
        <row r="1188">
          <cell r="A1188" t="str">
            <v>MEM-PRO-010-UTL-IAS-2809</v>
          </cell>
          <cell r="B1188" t="str">
            <v/>
          </cell>
          <cell r="C1188" t="str">
            <v>14401</v>
          </cell>
          <cell r="D1188" t="str">
            <v>15737</v>
          </cell>
          <cell r="E1188" t="str">
            <v>PM 6M Purger Air Blower</v>
          </cell>
          <cell r="F1188" t="str">
            <v>MSS-NPLANT PURGER AIR BLOWER</v>
          </cell>
          <cell r="G1188" t="str">
            <v>PM25</v>
          </cell>
          <cell r="H1188" t="str">
            <v>MECH</v>
          </cell>
          <cell r="I1188" t="str">
            <v>10025588</v>
          </cell>
          <cell r="J1188" t="str">
            <v>5801224</v>
          </cell>
          <cell r="K1188" t="str">
            <v>245</v>
          </cell>
          <cell r="L1188" t="str">
            <v>GAUTHIP</v>
          </cell>
          <cell r="M1188">
            <v>40183</v>
          </cell>
          <cell r="N1188" t="str">
            <v>CHAUDHS</v>
          </cell>
          <cell r="O1188">
            <v>43365</v>
          </cell>
          <cell r="P1188" t="str">
            <v/>
          </cell>
        </row>
        <row r="1189">
          <cell r="A1189" t="str">
            <v>MEM-PRO-010-UTL-IAS-4182</v>
          </cell>
          <cell r="B1189" t="str">
            <v/>
          </cell>
          <cell r="C1189" t="str">
            <v>14456</v>
          </cell>
          <cell r="D1189" t="str">
            <v>15779</v>
          </cell>
          <cell r="E1189" t="str">
            <v>PM 6M Purger Air Blower</v>
          </cell>
          <cell r="F1189" t="str">
            <v>MSS-DESSICANT PURGE AIR BLOWER</v>
          </cell>
          <cell r="G1189" t="str">
            <v>PM25</v>
          </cell>
          <cell r="H1189" t="str">
            <v>MECH</v>
          </cell>
          <cell r="I1189" t="str">
            <v>10025626</v>
          </cell>
          <cell r="J1189" t="str">
            <v>5725827</v>
          </cell>
          <cell r="K1189" t="str">
            <v>245</v>
          </cell>
          <cell r="L1189" t="str">
            <v>GAUTHIP</v>
          </cell>
          <cell r="M1189">
            <v>40183</v>
          </cell>
          <cell r="N1189" t="str">
            <v>CHAUDHS</v>
          </cell>
          <cell r="O1189">
            <v>43365</v>
          </cell>
          <cell r="P1189" t="str">
            <v/>
          </cell>
        </row>
        <row r="1190">
          <cell r="A1190" t="str">
            <v>MEM-PRO-011-PKG-BLD-1201</v>
          </cell>
          <cell r="B1190" t="str">
            <v>5</v>
          </cell>
          <cell r="C1190" t="str">
            <v>14431</v>
          </cell>
          <cell r="D1190" t="str">
            <v>15754</v>
          </cell>
          <cell r="E1190" t="str">
            <v>PM 6M MP1B-PROD COLL XFER BLOWER</v>
          </cell>
          <cell r="F1190" t="str">
            <v>MP1B-PROD COLL XFER BLOWER</v>
          </cell>
          <cell r="G1190" t="str">
            <v>PM25</v>
          </cell>
          <cell r="H1190" t="str">
            <v>MECH</v>
          </cell>
          <cell r="I1190" t="str">
            <v>10069947</v>
          </cell>
          <cell r="J1190" t="str">
            <v>7163232</v>
          </cell>
          <cell r="K1190" t="str">
            <v>245</v>
          </cell>
          <cell r="L1190" t="str">
            <v>GAUTHIP</v>
          </cell>
          <cell r="M1190">
            <v>40183</v>
          </cell>
          <cell r="N1190" t="str">
            <v>CHAUDHS</v>
          </cell>
          <cell r="O1190">
            <v>43368</v>
          </cell>
          <cell r="P1190" t="str">
            <v/>
          </cell>
        </row>
        <row r="1191">
          <cell r="A1191" t="str">
            <v>MEM-PRO-011-PKG-BLD-6657</v>
          </cell>
          <cell r="B1191" t="str">
            <v>5</v>
          </cell>
          <cell r="C1191" t="str">
            <v>14432</v>
          </cell>
          <cell r="D1191" t="str">
            <v>15755</v>
          </cell>
          <cell r="E1191" t="str">
            <v>PM 6M MP1B-BLENDER SEAL BLOWER</v>
          </cell>
          <cell r="F1191" t="str">
            <v>MP1B-BLENDER SEAL BLOWER</v>
          </cell>
          <cell r="G1191" t="str">
            <v>PM25</v>
          </cell>
          <cell r="H1191" t="str">
            <v>MECH</v>
          </cell>
          <cell r="I1191" t="str">
            <v>10077065</v>
          </cell>
          <cell r="J1191" t="str">
            <v>7163233</v>
          </cell>
          <cell r="K1191" t="str">
            <v>245</v>
          </cell>
          <cell r="L1191" t="str">
            <v>GAUTHIP</v>
          </cell>
          <cell r="M1191">
            <v>40183</v>
          </cell>
          <cell r="N1191" t="str">
            <v>CAGLEW</v>
          </cell>
          <cell r="O1191">
            <v>43511</v>
          </cell>
          <cell r="P1191" t="str">
            <v/>
          </cell>
        </row>
        <row r="1192">
          <cell r="A1192" t="str">
            <v>MEM-PRO-011-PKG-BLD-6815</v>
          </cell>
          <cell r="B1192" t="str">
            <v>5</v>
          </cell>
          <cell r="C1192" t="str">
            <v>14434</v>
          </cell>
          <cell r="D1192" t="str">
            <v>15757</v>
          </cell>
          <cell r="E1192" t="str">
            <v>PM 6M MP1B-BLENDER DISCHARGE BLOWER</v>
          </cell>
          <cell r="F1192" t="str">
            <v>MP1B-BLENDER DISCHARGE BLOWER</v>
          </cell>
          <cell r="G1192" t="str">
            <v>PM25</v>
          </cell>
          <cell r="H1192" t="str">
            <v>MECH</v>
          </cell>
          <cell r="I1192" t="str">
            <v>10025536</v>
          </cell>
          <cell r="J1192" t="str">
            <v>7163234</v>
          </cell>
          <cell r="K1192" t="str">
            <v>245</v>
          </cell>
          <cell r="L1192" t="str">
            <v>GAUTHIP</v>
          </cell>
          <cell r="M1192">
            <v>40183</v>
          </cell>
          <cell r="N1192" t="str">
            <v>CHAUDHS</v>
          </cell>
          <cell r="O1192">
            <v>43368</v>
          </cell>
          <cell r="P1192" t="str">
            <v/>
          </cell>
        </row>
        <row r="1193">
          <cell r="A1193" t="str">
            <v>MEM-PRO-011-PKG-PAK-5367</v>
          </cell>
          <cell r="B1193" t="str">
            <v/>
          </cell>
          <cell r="C1193" t="str">
            <v>14437</v>
          </cell>
          <cell r="D1193" t="str">
            <v>15760</v>
          </cell>
          <cell r="E1193" t="str">
            <v>PM 6M MP1B-BAG DUMP TRAN BLWR (AUTO PKG)</v>
          </cell>
          <cell r="F1193" t="str">
            <v>MP1B-BAG DUMP TRANS BLOWER (AUTO PKG)</v>
          </cell>
          <cell r="G1193" t="str">
            <v>PM25</v>
          </cell>
          <cell r="H1193" t="str">
            <v>MECH</v>
          </cell>
          <cell r="I1193" t="str">
            <v/>
          </cell>
          <cell r="J1193" t="str">
            <v>7167850</v>
          </cell>
          <cell r="K1193" t="str">
            <v>245</v>
          </cell>
          <cell r="L1193" t="str">
            <v>GAUTHIP</v>
          </cell>
          <cell r="M1193">
            <v>40183</v>
          </cell>
          <cell r="N1193" t="str">
            <v>CHAUDHS</v>
          </cell>
          <cell r="O1193">
            <v>43368</v>
          </cell>
          <cell r="P1193" t="str">
            <v/>
          </cell>
        </row>
        <row r="1194">
          <cell r="A1194" t="str">
            <v>MEM-PRO-011-WEI-WIS-4080</v>
          </cell>
          <cell r="B1194" t="str">
            <v/>
          </cell>
          <cell r="C1194" t="str">
            <v>14426</v>
          </cell>
          <cell r="D1194" t="str">
            <v>15749</v>
          </cell>
          <cell r="E1194" t="str">
            <v>PM 6M MP1-LIME UNLOADING BLOWER</v>
          </cell>
          <cell r="F1194" t="str">
            <v>MP1-LIME UNLOADING BLOWER</v>
          </cell>
          <cell r="G1194" t="str">
            <v>PM02</v>
          </cell>
          <cell r="H1194" t="str">
            <v>MECH</v>
          </cell>
          <cell r="I1194" t="str">
            <v>10025559</v>
          </cell>
          <cell r="J1194" t="str">
            <v>5626097</v>
          </cell>
          <cell r="K1194" t="str">
            <v/>
          </cell>
          <cell r="L1194" t="str">
            <v>GAUTHIP</v>
          </cell>
          <cell r="M1194">
            <v>40183</v>
          </cell>
          <cell r="N1194" t="str">
            <v>CRIPESH</v>
          </cell>
          <cell r="O1194">
            <v>41023</v>
          </cell>
          <cell r="P1194" t="str">
            <v/>
          </cell>
        </row>
        <row r="1195">
          <cell r="A1195" t="str">
            <v>MEM-PRO-011-WEI-WIS-4102</v>
          </cell>
          <cell r="B1195" t="str">
            <v/>
          </cell>
          <cell r="C1195" t="str">
            <v>14428</v>
          </cell>
          <cell r="D1195" t="str">
            <v>15751</v>
          </cell>
          <cell r="E1195" t="str">
            <v>PM 6M MP1-540 TRANSFER BLWR INLET FILTER</v>
          </cell>
          <cell r="F1195" t="str">
            <v>MP1-540/545 XFER BLOWER</v>
          </cell>
          <cell r="G1195" t="str">
            <v>PM25</v>
          </cell>
          <cell r="H1195" t="str">
            <v>MECH</v>
          </cell>
          <cell r="I1195" t="str">
            <v>10025542</v>
          </cell>
          <cell r="J1195" t="str">
            <v>5722516</v>
          </cell>
          <cell r="K1195" t="str">
            <v>245</v>
          </cell>
          <cell r="L1195" t="str">
            <v>GAUTHIP</v>
          </cell>
          <cell r="M1195">
            <v>40183</v>
          </cell>
          <cell r="N1195" t="str">
            <v>CHAUDHS</v>
          </cell>
          <cell r="O1195">
            <v>43365</v>
          </cell>
          <cell r="P1195" t="str">
            <v/>
          </cell>
        </row>
        <row r="1196">
          <cell r="A1196" t="str">
            <v>MEM-PRO-011-WEI-WIS-4102</v>
          </cell>
          <cell r="B1196" t="str">
            <v/>
          </cell>
          <cell r="C1196" t="str">
            <v>14427</v>
          </cell>
          <cell r="D1196" t="str">
            <v>15750</v>
          </cell>
          <cell r="E1196" t="str">
            <v>PM 6M MP1-540/545 XFER BLOWER</v>
          </cell>
          <cell r="F1196" t="str">
            <v>MP1-540/545 XFER BLOWER</v>
          </cell>
          <cell r="G1196" t="str">
            <v>PM25</v>
          </cell>
          <cell r="H1196" t="str">
            <v>MECH</v>
          </cell>
          <cell r="I1196" t="str">
            <v>10025543</v>
          </cell>
          <cell r="J1196" t="str">
            <v>7173940</v>
          </cell>
          <cell r="K1196" t="str">
            <v>245</v>
          </cell>
          <cell r="L1196" t="str">
            <v>GAUTHIP</v>
          </cell>
          <cell r="M1196">
            <v>40183</v>
          </cell>
          <cell r="N1196" t="str">
            <v>CHAUDHS</v>
          </cell>
          <cell r="O1196">
            <v>43368</v>
          </cell>
          <cell r="P1196" t="str">
            <v/>
          </cell>
        </row>
        <row r="1197">
          <cell r="A1197" t="str">
            <v>MEM-PRO-011-WEI-WIS-6430</v>
          </cell>
          <cell r="B1197" t="str">
            <v/>
          </cell>
          <cell r="C1197" t="str">
            <v>14430</v>
          </cell>
          <cell r="D1197" t="str">
            <v>15753</v>
          </cell>
          <cell r="E1197" t="str">
            <v>PM 6M MP1-300T P1 FEED TRANSFER BLOWER</v>
          </cell>
          <cell r="F1197" t="str">
            <v>MP1-300T P1 FEED TRANSFER BLOWER</v>
          </cell>
          <cell r="G1197" t="str">
            <v>PM25</v>
          </cell>
          <cell r="H1197" t="str">
            <v>MECH</v>
          </cell>
          <cell r="I1197" t="str">
            <v>10025540</v>
          </cell>
          <cell r="J1197" t="str">
            <v>7162292</v>
          </cell>
          <cell r="K1197" t="str">
            <v>245</v>
          </cell>
          <cell r="L1197" t="str">
            <v>GAUTHIP</v>
          </cell>
          <cell r="M1197">
            <v>40183</v>
          </cell>
          <cell r="N1197" t="str">
            <v>CHAUDHS</v>
          </cell>
          <cell r="O1197">
            <v>43368</v>
          </cell>
          <cell r="P1197" t="str">
            <v/>
          </cell>
        </row>
        <row r="1198">
          <cell r="A1198" t="str">
            <v>MEM-PRO-013-FED-FED-3045</v>
          </cell>
          <cell r="B1198" t="str">
            <v>4</v>
          </cell>
          <cell r="C1198" t="str">
            <v>14438</v>
          </cell>
          <cell r="D1198" t="str">
            <v>15761</v>
          </cell>
          <cell r="E1198" t="str">
            <v>PM 6M MP3B-W FEED PROD COLLECTOR BLOWER</v>
          </cell>
          <cell r="F1198" t="str">
            <v>MP3B-FEED LOADOUT BLOWER</v>
          </cell>
          <cell r="G1198" t="str">
            <v>PM25</v>
          </cell>
          <cell r="H1198" t="str">
            <v>MECH</v>
          </cell>
          <cell r="I1198" t="str">
            <v>10025631</v>
          </cell>
          <cell r="J1198" t="str">
            <v>7185108</v>
          </cell>
          <cell r="K1198" t="str">
            <v>245</v>
          </cell>
          <cell r="L1198" t="str">
            <v>GAUTHIP</v>
          </cell>
          <cell r="M1198">
            <v>40183</v>
          </cell>
          <cell r="N1198" t="str">
            <v>CHAUDHS</v>
          </cell>
          <cell r="O1198">
            <v>43368</v>
          </cell>
          <cell r="P1198" t="str">
            <v/>
          </cell>
        </row>
        <row r="1199">
          <cell r="A1199" t="str">
            <v>MEM-PRO-013-FED-FED-3409</v>
          </cell>
          <cell r="B1199" t="str">
            <v>4</v>
          </cell>
          <cell r="C1199" t="str">
            <v>14440</v>
          </cell>
          <cell r="D1199" t="str">
            <v>15763</v>
          </cell>
          <cell r="E1199" t="str">
            <v>PM 6M MP3-PRIM CYCLONE TRANSFER BLOWER</v>
          </cell>
          <cell r="F1199" t="str">
            <v>MP3-FEED DRYER PRIM CYCL TRANS BLR</v>
          </cell>
          <cell r="G1199" t="str">
            <v>PM25</v>
          </cell>
          <cell r="H1199" t="str">
            <v>MECH</v>
          </cell>
          <cell r="I1199" t="str">
            <v>10066867</v>
          </cell>
          <cell r="J1199" t="str">
            <v>7163235</v>
          </cell>
          <cell r="K1199" t="str">
            <v>245</v>
          </cell>
          <cell r="L1199" t="str">
            <v>GAUTHIP</v>
          </cell>
          <cell r="M1199">
            <v>40183</v>
          </cell>
          <cell r="N1199" t="str">
            <v>CHAUDHS</v>
          </cell>
          <cell r="O1199">
            <v>43368</v>
          </cell>
          <cell r="P1199" t="str">
            <v/>
          </cell>
        </row>
        <row r="1200">
          <cell r="A1200" t="str">
            <v>MEM-PRO-013-PKG-BLD-2190</v>
          </cell>
          <cell r="B1200" t="str">
            <v>5</v>
          </cell>
          <cell r="C1200" t="str">
            <v>14450</v>
          </cell>
          <cell r="D1200" t="str">
            <v>15773</v>
          </cell>
          <cell r="E1200" t="str">
            <v>PM 6M MP3B-BLENDER SEAL BLOWER</v>
          </cell>
          <cell r="F1200" t="str">
            <v>MP3B-BLENDER SEAL BLOWER</v>
          </cell>
          <cell r="G1200" t="str">
            <v>PM25</v>
          </cell>
          <cell r="H1200" t="str">
            <v>MECH</v>
          </cell>
          <cell r="I1200" t="str">
            <v>10025646</v>
          </cell>
          <cell r="J1200" t="str">
            <v>7163239</v>
          </cell>
          <cell r="K1200" t="str">
            <v>245</v>
          </cell>
          <cell r="L1200" t="str">
            <v>GAUTHIP</v>
          </cell>
          <cell r="M1200">
            <v>40183</v>
          </cell>
          <cell r="N1200" t="str">
            <v>CHAUDHS</v>
          </cell>
          <cell r="O1200">
            <v>43368</v>
          </cell>
          <cell r="P1200" t="str">
            <v/>
          </cell>
        </row>
        <row r="1201">
          <cell r="A1201" t="str">
            <v>MEM-PRO-013-PKG-PAK-2188</v>
          </cell>
          <cell r="B1201" t="str">
            <v>5</v>
          </cell>
          <cell r="C1201" t="str">
            <v>14449</v>
          </cell>
          <cell r="D1201" t="str">
            <v>15772</v>
          </cell>
          <cell r="E1201" t="str">
            <v>PM 6M MP3B-BLENDER DISCH BLOWER</v>
          </cell>
          <cell r="F1201" t="str">
            <v>MP3B-BLENDER DISCH BLOWER</v>
          </cell>
          <cell r="G1201" t="str">
            <v>PM25</v>
          </cell>
          <cell r="H1201" t="str">
            <v>MECH</v>
          </cell>
          <cell r="I1201" t="str">
            <v>10019646</v>
          </cell>
          <cell r="J1201" t="str">
            <v>7163238</v>
          </cell>
          <cell r="K1201" t="str">
            <v>245</v>
          </cell>
          <cell r="L1201" t="str">
            <v>GAUTHIP</v>
          </cell>
          <cell r="M1201">
            <v>40183</v>
          </cell>
          <cell r="N1201" t="str">
            <v>CAGLEW</v>
          </cell>
          <cell r="O1201">
            <v>43511</v>
          </cell>
          <cell r="P1201" t="str">
            <v/>
          </cell>
        </row>
        <row r="1202">
          <cell r="A1202" t="str">
            <v>MEM-PRO-013-PKG-PAK-2234</v>
          </cell>
          <cell r="B1202" t="str">
            <v>5</v>
          </cell>
          <cell r="C1202" t="str">
            <v>14451</v>
          </cell>
          <cell r="D1202" t="str">
            <v>15774</v>
          </cell>
          <cell r="E1202" t="str">
            <v>PM 6M MP3-ONLINE REWORK BAG SP STAT BLWR</v>
          </cell>
          <cell r="F1202" t="str">
            <v>MP3-ONLINE REWORK BAG SP STAT BLOWER</v>
          </cell>
          <cell r="G1202" t="str">
            <v>PM25</v>
          </cell>
          <cell r="H1202" t="str">
            <v>AP</v>
          </cell>
          <cell r="I1202" t="str">
            <v>10025645</v>
          </cell>
          <cell r="J1202" t="str">
            <v>7185242</v>
          </cell>
          <cell r="K1202" t="str">
            <v>245</v>
          </cell>
          <cell r="L1202" t="str">
            <v>GAUTHIP</v>
          </cell>
          <cell r="M1202">
            <v>40183</v>
          </cell>
          <cell r="N1202" t="str">
            <v>CHAUDHS</v>
          </cell>
          <cell r="O1202">
            <v>43368</v>
          </cell>
          <cell r="P1202" t="str">
            <v/>
          </cell>
        </row>
        <row r="1203">
          <cell r="A1203" t="str">
            <v>MEM-PRO-013-PKG-PAK-2234</v>
          </cell>
          <cell r="B1203" t="str">
            <v/>
          </cell>
          <cell r="C1203" t="str">
            <v>14452</v>
          </cell>
          <cell r="D1203" t="str">
            <v>15775</v>
          </cell>
          <cell r="E1203" t="str">
            <v>PM 6M MP3-ONLINE REWRK BLWR 30 MESH SCRN</v>
          </cell>
          <cell r="F1203" t="str">
            <v>MP3-ONLINE REWORK BAG SP STAT BLOWER</v>
          </cell>
          <cell r="G1203" t="str">
            <v>PM25</v>
          </cell>
          <cell r="H1203" t="str">
            <v>AP</v>
          </cell>
          <cell r="I1203" t="str">
            <v>10024741</v>
          </cell>
          <cell r="J1203" t="str">
            <v>5760509</v>
          </cell>
          <cell r="K1203" t="str">
            <v>245</v>
          </cell>
          <cell r="L1203" t="str">
            <v>GAUTHIP</v>
          </cell>
          <cell r="M1203">
            <v>40183</v>
          </cell>
          <cell r="N1203" t="str">
            <v>CHAUDHS</v>
          </cell>
          <cell r="O1203">
            <v>43365</v>
          </cell>
          <cell r="P1203" t="str">
            <v/>
          </cell>
        </row>
        <row r="1204">
          <cell r="A1204" t="str">
            <v>MEM-PRO-013-SPR-SUS-2562</v>
          </cell>
          <cell r="B1204" t="str">
            <v>5</v>
          </cell>
          <cell r="C1204" t="str">
            <v>14446</v>
          </cell>
          <cell r="D1204" t="str">
            <v>15769</v>
          </cell>
          <cell r="E1204" t="str">
            <v>PM 6M MP3B-PACKAGING TRANSFER BLOWER</v>
          </cell>
          <cell r="F1204" t="str">
            <v>MP3B-PACKAGING TRANSFER BLOWER</v>
          </cell>
          <cell r="G1204" t="str">
            <v>PM25</v>
          </cell>
          <cell r="H1204" t="str">
            <v>MECH</v>
          </cell>
          <cell r="I1204" t="str">
            <v>10025552</v>
          </cell>
          <cell r="J1204" t="str">
            <v>7163237</v>
          </cell>
          <cell r="K1204" t="str">
            <v>245</v>
          </cell>
          <cell r="L1204" t="str">
            <v>GAUTHIP</v>
          </cell>
          <cell r="M1204">
            <v>40183</v>
          </cell>
          <cell r="N1204" t="str">
            <v>CHAUDHS</v>
          </cell>
          <cell r="O1204">
            <v>43368</v>
          </cell>
          <cell r="P1204" t="str">
            <v/>
          </cell>
        </row>
        <row r="1205">
          <cell r="A1205" t="str">
            <v>MEM-PRO-013-UTL-VAC-0471</v>
          </cell>
          <cell r="B1205" t="str">
            <v/>
          </cell>
          <cell r="C1205" t="str">
            <v>14389</v>
          </cell>
          <cell r="D1205" t="str">
            <v>15735</v>
          </cell>
          <cell r="E1205" t="str">
            <v>PM 6M MSS-MDU/P3 CENTR VAC SYS COLL BLWR</v>
          </cell>
          <cell r="F1205" t="str">
            <v>MP3B-P1/P3 FLAKE/DRYER VACUUM BLOWER</v>
          </cell>
          <cell r="G1205" t="str">
            <v>PM25</v>
          </cell>
          <cell r="H1205" t="str">
            <v>MECH</v>
          </cell>
          <cell r="I1205" t="str">
            <v>10025577</v>
          </cell>
          <cell r="J1205" t="str">
            <v>7179654</v>
          </cell>
          <cell r="K1205" t="str">
            <v>245</v>
          </cell>
          <cell r="L1205" t="str">
            <v>GAUTHIP</v>
          </cell>
          <cell r="M1205">
            <v>40183</v>
          </cell>
          <cell r="N1205" t="str">
            <v>CHAUDHS</v>
          </cell>
          <cell r="O1205">
            <v>43368</v>
          </cell>
          <cell r="P1205" t="str">
            <v/>
          </cell>
        </row>
        <row r="1206">
          <cell r="A1206" t="str">
            <v>MEM-PRO-013-UTL-VAC-0474</v>
          </cell>
          <cell r="B1206" t="str">
            <v/>
          </cell>
          <cell r="C1206" t="str">
            <v>14390</v>
          </cell>
          <cell r="D1206" t="str">
            <v>15736</v>
          </cell>
          <cell r="E1206" t="str">
            <v>PM 6M MSS-MN PLT CENTR VAC SYS COLL BLWR</v>
          </cell>
          <cell r="F1206" t="str">
            <v>MP3B-PACK/WHSE VAC SYSTEM BLOWER</v>
          </cell>
          <cell r="G1206" t="str">
            <v>PM25</v>
          </cell>
          <cell r="H1206" t="str">
            <v>MECH</v>
          </cell>
          <cell r="I1206" t="str">
            <v>10025590</v>
          </cell>
          <cell r="J1206" t="str">
            <v>7175423</v>
          </cell>
          <cell r="K1206" t="str">
            <v>245</v>
          </cell>
          <cell r="L1206" t="str">
            <v>GAUTHIP</v>
          </cell>
          <cell r="M1206">
            <v>40183</v>
          </cell>
          <cell r="N1206" t="str">
            <v>CHAUDHS</v>
          </cell>
          <cell r="O1206">
            <v>43368</v>
          </cell>
          <cell r="P1206" t="str">
            <v/>
          </cell>
        </row>
        <row r="1207">
          <cell r="A1207" t="str">
            <v>MEM-PRO-013-WEI-WIS-6431</v>
          </cell>
          <cell r="B1207" t="str">
            <v>4</v>
          </cell>
          <cell r="C1207" t="str">
            <v>14441</v>
          </cell>
          <cell r="D1207" t="str">
            <v>15764</v>
          </cell>
          <cell r="E1207" t="str">
            <v>PM 6M MP3-P3 FEED BLOWER</v>
          </cell>
          <cell r="F1207" t="str">
            <v>MP-BLOWER TO PHASE 3 GROUND FLAKE BIN</v>
          </cell>
          <cell r="G1207" t="str">
            <v>PM25</v>
          </cell>
          <cell r="H1207" t="str">
            <v>MECH</v>
          </cell>
          <cell r="I1207" t="str">
            <v>10025557</v>
          </cell>
          <cell r="J1207" t="str">
            <v>7163236</v>
          </cell>
          <cell r="K1207" t="str">
            <v>245</v>
          </cell>
          <cell r="L1207" t="str">
            <v>GAUTHIP</v>
          </cell>
          <cell r="M1207">
            <v>40183</v>
          </cell>
          <cell r="N1207" t="str">
            <v>CHAUDHS</v>
          </cell>
          <cell r="O1207">
            <v>43368</v>
          </cell>
          <cell r="P1207" t="str">
            <v/>
          </cell>
        </row>
        <row r="1208">
          <cell r="A1208" t="str">
            <v>MEM-PRO-014-FED-FED-2369</v>
          </cell>
          <cell r="B1208" t="str">
            <v/>
          </cell>
          <cell r="C1208" t="str">
            <v>14459</v>
          </cell>
          <cell r="D1208" t="str">
            <v>15782</v>
          </cell>
          <cell r="E1208" t="str">
            <v>PM 6M MSP-FIBRIM LOADOUT BLOWER</v>
          </cell>
          <cell r="F1208" t="str">
            <v>MSP-FIBRIM LOADOUT BLOWER</v>
          </cell>
          <cell r="G1208" t="str">
            <v>PM25</v>
          </cell>
          <cell r="H1208" t="str">
            <v>MECH</v>
          </cell>
          <cell r="I1208" t="str">
            <v>10025624</v>
          </cell>
          <cell r="J1208" t="str">
            <v>7185243</v>
          </cell>
          <cell r="K1208" t="str">
            <v>245</v>
          </cell>
          <cell r="L1208" t="str">
            <v>GAUTHIP</v>
          </cell>
          <cell r="M1208">
            <v>40183</v>
          </cell>
          <cell r="N1208" t="str">
            <v>CHAUDHS</v>
          </cell>
          <cell r="O1208">
            <v>43368</v>
          </cell>
          <cell r="P1208" t="str">
            <v/>
          </cell>
        </row>
        <row r="1209">
          <cell r="A1209" t="str">
            <v>MEM-PRO-014-FED-FED-3806</v>
          </cell>
          <cell r="B1209" t="str">
            <v>5</v>
          </cell>
          <cell r="C1209" t="str">
            <v>14460</v>
          </cell>
          <cell r="D1209" t="str">
            <v>15783</v>
          </cell>
          <cell r="E1209" t="str">
            <v>PM 6M MSP-FD DISCH BLOWER PACKAGE</v>
          </cell>
          <cell r="F1209" t="str">
            <v>MSP-FEED DRYER DISCH BLOWER</v>
          </cell>
          <cell r="G1209" t="str">
            <v>PM25</v>
          </cell>
          <cell r="H1209" t="str">
            <v>MECH</v>
          </cell>
          <cell r="I1209" t="str">
            <v>10025623</v>
          </cell>
          <cell r="J1209" t="str">
            <v>7163242</v>
          </cell>
          <cell r="K1209" t="str">
            <v>245</v>
          </cell>
          <cell r="L1209" t="str">
            <v>GAUTHIP</v>
          </cell>
          <cell r="M1209">
            <v>40183</v>
          </cell>
          <cell r="N1209" t="str">
            <v>CHAUDHS</v>
          </cell>
          <cell r="O1209">
            <v>43368</v>
          </cell>
          <cell r="P1209" t="str">
            <v/>
          </cell>
        </row>
        <row r="1210">
          <cell r="A1210" t="str">
            <v>MEM-PRO-014-FED-FED-3827</v>
          </cell>
          <cell r="B1210" t="str">
            <v>5</v>
          </cell>
          <cell r="C1210" t="str">
            <v>14461</v>
          </cell>
          <cell r="D1210" t="str">
            <v>15784</v>
          </cell>
          <cell r="E1210" t="str">
            <v>PM 6M MSP-FD LOADOUT BLWR PKG (TRANSFER)</v>
          </cell>
          <cell r="F1210" t="str">
            <v>MSP-FEED DRYER TO FEED LOADOUT BLOWER</v>
          </cell>
          <cell r="G1210" t="str">
            <v>PM25</v>
          </cell>
          <cell r="H1210" t="str">
            <v>MECH</v>
          </cell>
          <cell r="I1210" t="str">
            <v>10025622</v>
          </cell>
          <cell r="J1210" t="str">
            <v>7163243</v>
          </cell>
          <cell r="K1210" t="str">
            <v>245</v>
          </cell>
          <cell r="L1210" t="str">
            <v>GAUTHIP</v>
          </cell>
          <cell r="M1210">
            <v>40183</v>
          </cell>
          <cell r="N1210" t="str">
            <v>CHAUDHS</v>
          </cell>
          <cell r="O1210">
            <v>43368</v>
          </cell>
          <cell r="P1210" t="str">
            <v/>
          </cell>
        </row>
        <row r="1211">
          <cell r="A1211" t="str">
            <v>MEM-PRO-014-FED-FED-3828</v>
          </cell>
          <cell r="B1211" t="str">
            <v>5</v>
          </cell>
          <cell r="C1211" t="str">
            <v>14462</v>
          </cell>
          <cell r="D1211" t="str">
            <v>15785</v>
          </cell>
          <cell r="E1211" t="str">
            <v>PM 6M MSP-FD RECYCLE BLOWER PACKAGE</v>
          </cell>
          <cell r="F1211" t="str">
            <v>MSP-FEED DRYER RECYCLE BLOWER</v>
          </cell>
          <cell r="G1211" t="str">
            <v>PM25</v>
          </cell>
          <cell r="H1211" t="str">
            <v>MECH</v>
          </cell>
          <cell r="I1211" t="str">
            <v>10025621</v>
          </cell>
          <cell r="J1211" t="str">
            <v>7163244</v>
          </cell>
          <cell r="K1211" t="str">
            <v>245</v>
          </cell>
          <cell r="L1211" t="str">
            <v>GAUTHIP</v>
          </cell>
          <cell r="M1211">
            <v>40183</v>
          </cell>
          <cell r="N1211" t="str">
            <v>CHAUDHS</v>
          </cell>
          <cell r="O1211">
            <v>43368</v>
          </cell>
          <cell r="P1211" t="str">
            <v/>
          </cell>
        </row>
        <row r="1212">
          <cell r="A1212" t="str">
            <v>MEM-PRO-014-FED-FED-3868</v>
          </cell>
          <cell r="B1212" t="str">
            <v>5</v>
          </cell>
          <cell r="C1212" t="str">
            <v>14463</v>
          </cell>
          <cell r="D1212" t="str">
            <v>15786</v>
          </cell>
          <cell r="E1212" t="str">
            <v>PM 6M MSP-FD FINES COLL DISCH BLOWER</v>
          </cell>
          <cell r="F1212" t="str">
            <v>MSP-FEED DRYER BAGHOUSE DISC BLOWER</v>
          </cell>
          <cell r="G1212" t="str">
            <v>PM25</v>
          </cell>
          <cell r="H1212" t="str">
            <v>MECH</v>
          </cell>
          <cell r="I1212" t="str">
            <v>10025620</v>
          </cell>
          <cell r="J1212" t="str">
            <v>7163245</v>
          </cell>
          <cell r="K1212" t="str">
            <v>245</v>
          </cell>
          <cell r="L1212" t="str">
            <v>GAUTHIP</v>
          </cell>
          <cell r="M1212">
            <v>40183</v>
          </cell>
          <cell r="N1212" t="str">
            <v>CHAUDHS</v>
          </cell>
          <cell r="O1212">
            <v>43368</v>
          </cell>
          <cell r="P1212" t="str">
            <v/>
          </cell>
        </row>
        <row r="1213">
          <cell r="A1213" t="str">
            <v>MEM-PRO-014-IDN-HYS-8403</v>
          </cell>
          <cell r="B1213" t="str">
            <v>3</v>
          </cell>
          <cell r="C1213" t="str">
            <v>14497</v>
          </cell>
          <cell r="D1213" t="str">
            <v>15820</v>
          </cell>
          <cell r="E1213" t="str">
            <v>PM 6M STARCH-SUPERSACK TRANSFER BLOWER</v>
          </cell>
          <cell r="F1213" t="str">
            <v>MSP-STARCH BB TRANSFER BLOWER</v>
          </cell>
          <cell r="G1213" t="str">
            <v>PM25</v>
          </cell>
          <cell r="H1213" t="str">
            <v>MECH</v>
          </cell>
          <cell r="I1213" t="str">
            <v>10025614</v>
          </cell>
          <cell r="J1213" t="str">
            <v>7167143</v>
          </cell>
          <cell r="K1213" t="str">
            <v>245</v>
          </cell>
          <cell r="L1213" t="str">
            <v>GAUTHIP</v>
          </cell>
          <cell r="M1213">
            <v>40183</v>
          </cell>
          <cell r="N1213" t="str">
            <v>CHAUDHS</v>
          </cell>
          <cell r="O1213">
            <v>43368</v>
          </cell>
          <cell r="P1213" t="str">
            <v/>
          </cell>
        </row>
        <row r="1214">
          <cell r="A1214" t="str">
            <v>MEM-PRO-014-PKG-PAK-5376</v>
          </cell>
          <cell r="B1214" t="str">
            <v>5</v>
          </cell>
          <cell r="C1214" t="str">
            <v>14471</v>
          </cell>
          <cell r="D1214" t="str">
            <v>15794</v>
          </cell>
          <cell r="E1214" t="str">
            <v>PM 6M MSP-BLENDER DISCH BLOWER</v>
          </cell>
          <cell r="F1214" t="str">
            <v>MSP-BLENDER DISCHARGE BLOWER</v>
          </cell>
          <cell r="G1214" t="str">
            <v>PM25</v>
          </cell>
          <cell r="H1214" t="str">
            <v>MECH</v>
          </cell>
          <cell r="I1214" t="str">
            <v>10025640</v>
          </cell>
          <cell r="J1214" t="str">
            <v>7163252</v>
          </cell>
          <cell r="K1214" t="str">
            <v>245</v>
          </cell>
          <cell r="L1214" t="str">
            <v>GAUTHIP</v>
          </cell>
          <cell r="M1214">
            <v>40183</v>
          </cell>
          <cell r="N1214" t="str">
            <v>CHAUDHS</v>
          </cell>
          <cell r="O1214">
            <v>43368</v>
          </cell>
          <cell r="P1214" t="str">
            <v/>
          </cell>
        </row>
        <row r="1215">
          <cell r="A1215" t="str">
            <v>MEM-PRO-014-SPR-DRY-3617</v>
          </cell>
          <cell r="B1215" t="str">
            <v>5</v>
          </cell>
          <cell r="C1215" t="str">
            <v>14464</v>
          </cell>
          <cell r="D1215" t="str">
            <v>15787</v>
          </cell>
          <cell r="E1215" t="str">
            <v>PM 6M MSP-SE FLTER BLOWER</v>
          </cell>
          <cell r="F1215" t="str">
            <v>MSP-SPRAY DRYER SE FILTER</v>
          </cell>
          <cell r="G1215" t="str">
            <v>PM25</v>
          </cell>
          <cell r="H1215" t="str">
            <v>MECH</v>
          </cell>
          <cell r="I1215" t="str">
            <v>10066929</v>
          </cell>
          <cell r="J1215" t="str">
            <v>7163246</v>
          </cell>
          <cell r="K1215" t="str">
            <v>245</v>
          </cell>
          <cell r="L1215" t="str">
            <v>GAUTHIP</v>
          </cell>
          <cell r="M1215">
            <v>40183</v>
          </cell>
          <cell r="N1215" t="str">
            <v>CHAUDHS</v>
          </cell>
          <cell r="O1215">
            <v>43368</v>
          </cell>
          <cell r="P1215" t="str">
            <v/>
          </cell>
        </row>
        <row r="1216">
          <cell r="A1216" t="str">
            <v>MEM-PRO-014-SPR-DRY-3627</v>
          </cell>
          <cell r="B1216" t="str">
            <v>5</v>
          </cell>
          <cell r="C1216" t="str">
            <v>14465</v>
          </cell>
          <cell r="D1216" t="str">
            <v>15788</v>
          </cell>
          <cell r="E1216" t="str">
            <v>PM 6M MSP-NE FILTER BLOWER</v>
          </cell>
          <cell r="F1216" t="str">
            <v>MSP-SPRAY DRYER NE FILTER</v>
          </cell>
          <cell r="G1216" t="str">
            <v>PM25</v>
          </cell>
          <cell r="H1216" t="str">
            <v>MECH</v>
          </cell>
          <cell r="I1216" t="str">
            <v>10073937</v>
          </cell>
          <cell r="J1216" t="str">
            <v>7163247</v>
          </cell>
          <cell r="K1216" t="str">
            <v>245</v>
          </cell>
          <cell r="L1216" t="str">
            <v>GAUTHIP</v>
          </cell>
          <cell r="M1216">
            <v>40183</v>
          </cell>
          <cell r="N1216" t="str">
            <v>CAGLEW</v>
          </cell>
          <cell r="O1216">
            <v>43734</v>
          </cell>
          <cell r="P1216" t="str">
            <v/>
          </cell>
        </row>
        <row r="1217">
          <cell r="A1217" t="str">
            <v>MEM-PRO-014-SPR-DRY-3634</v>
          </cell>
          <cell r="B1217" t="str">
            <v>5</v>
          </cell>
          <cell r="C1217" t="str">
            <v>14466</v>
          </cell>
          <cell r="D1217" t="str">
            <v>15789</v>
          </cell>
          <cell r="E1217" t="str">
            <v>PM 6M MSP-SW FLTER BLOWER</v>
          </cell>
          <cell r="F1217" t="str">
            <v>MSP-SPRAY DRYER SW FILTER</v>
          </cell>
          <cell r="G1217" t="str">
            <v>PM25</v>
          </cell>
          <cell r="H1217" t="str">
            <v>MECH</v>
          </cell>
          <cell r="I1217" t="str">
            <v>10073943</v>
          </cell>
          <cell r="J1217" t="str">
            <v>7163248</v>
          </cell>
          <cell r="K1217" t="str">
            <v>245</v>
          </cell>
          <cell r="L1217" t="str">
            <v>GAUTHIP</v>
          </cell>
          <cell r="M1217">
            <v>40183</v>
          </cell>
          <cell r="N1217" t="str">
            <v>CAGLEW</v>
          </cell>
          <cell r="O1217">
            <v>43718</v>
          </cell>
          <cell r="P1217" t="str">
            <v/>
          </cell>
        </row>
        <row r="1218">
          <cell r="A1218" t="str">
            <v>MEM-PRO-014-SPR-DRY-3642</v>
          </cell>
          <cell r="B1218" t="str">
            <v>5</v>
          </cell>
          <cell r="C1218" t="str">
            <v>14467</v>
          </cell>
          <cell r="D1218" t="str">
            <v>15790</v>
          </cell>
          <cell r="E1218" t="str">
            <v>PM 6M MSP-NW FLTER BLOWER</v>
          </cell>
          <cell r="F1218" t="str">
            <v>MSP-SPRAY DRYER NW FILTER</v>
          </cell>
          <cell r="G1218" t="str">
            <v>PM25</v>
          </cell>
          <cell r="H1218" t="str">
            <v>MECH</v>
          </cell>
          <cell r="I1218" t="str">
            <v>10066069</v>
          </cell>
          <cell r="J1218" t="str">
            <v>7163249</v>
          </cell>
          <cell r="K1218" t="str">
            <v>245</v>
          </cell>
          <cell r="L1218" t="str">
            <v>GAUTHIP</v>
          </cell>
          <cell r="M1218">
            <v>40183</v>
          </cell>
          <cell r="N1218" t="str">
            <v>CHAUDHS</v>
          </cell>
          <cell r="O1218">
            <v>43368</v>
          </cell>
          <cell r="P1218" t="str">
            <v/>
          </cell>
        </row>
        <row r="1219">
          <cell r="A1219" t="str">
            <v>MEM-PRO-014-SPR-PRC-3648</v>
          </cell>
          <cell r="B1219" t="str">
            <v>5</v>
          </cell>
          <cell r="C1219" t="str">
            <v>14468</v>
          </cell>
          <cell r="D1219" t="str">
            <v>15791</v>
          </cell>
          <cell r="E1219" t="str">
            <v>PM 6M MSP-PC BAG POPPER BLOWER</v>
          </cell>
          <cell r="F1219" t="str">
            <v>MSP-PRODUCT COLLECTOR</v>
          </cell>
          <cell r="G1219" t="str">
            <v>PM25</v>
          </cell>
          <cell r="H1219" t="str">
            <v>MECH</v>
          </cell>
          <cell r="I1219" t="str">
            <v>10073955</v>
          </cell>
          <cell r="J1219" t="str">
            <v>7163262</v>
          </cell>
          <cell r="K1219" t="str">
            <v>245</v>
          </cell>
          <cell r="L1219" t="str">
            <v>GAUTHIP</v>
          </cell>
          <cell r="M1219">
            <v>40183</v>
          </cell>
          <cell r="N1219" t="str">
            <v>CAGLEW</v>
          </cell>
          <cell r="O1219">
            <v>43511</v>
          </cell>
          <cell r="P1219" t="str">
            <v/>
          </cell>
        </row>
        <row r="1220">
          <cell r="A1220" t="str">
            <v>MEM-PRO-014-SPR-PRC-4070</v>
          </cell>
          <cell r="B1220" t="str">
            <v>5</v>
          </cell>
          <cell r="C1220" t="str">
            <v>14469</v>
          </cell>
          <cell r="D1220" t="str">
            <v>15792</v>
          </cell>
          <cell r="E1220" t="str">
            <v>PM 6M MSP-TRANSFER BLOWER PKG</v>
          </cell>
          <cell r="F1220" t="str">
            <v>MSP-PRODUCT COLLECTOR TRANSFER BLOWER</v>
          </cell>
          <cell r="G1220" t="str">
            <v>PM25</v>
          </cell>
          <cell r="H1220" t="str">
            <v>MECH</v>
          </cell>
          <cell r="I1220" t="str">
            <v>10025642</v>
          </cell>
          <cell r="J1220" t="str">
            <v>7163250</v>
          </cell>
          <cell r="K1220" t="str">
            <v>245</v>
          </cell>
          <cell r="L1220" t="str">
            <v>GAUTHIP</v>
          </cell>
          <cell r="M1220">
            <v>40183</v>
          </cell>
          <cell r="N1220" t="str">
            <v>CHAUDHS</v>
          </cell>
          <cell r="O1220">
            <v>43368</v>
          </cell>
          <cell r="P1220" t="str">
            <v/>
          </cell>
        </row>
        <row r="1221">
          <cell r="A1221" t="str">
            <v>MEM-PRO-014-SPR-PRC-4913</v>
          </cell>
          <cell r="B1221" t="str">
            <v>5</v>
          </cell>
          <cell r="C1221" t="str">
            <v>14470</v>
          </cell>
          <cell r="D1221" t="str">
            <v>15793</v>
          </cell>
          <cell r="E1221" t="str">
            <v>PM 6M MSP-BAG DUMP PRESSURE BLOWER</v>
          </cell>
          <cell r="F1221" t="str">
            <v>MSP-PACKER BAG DUMP PRESSURE BLOWER</v>
          </cell>
          <cell r="G1221" t="str">
            <v>PM25</v>
          </cell>
          <cell r="H1221" t="str">
            <v>MECH</v>
          </cell>
          <cell r="I1221" t="str">
            <v>10025641</v>
          </cell>
          <cell r="J1221" t="str">
            <v>7163251</v>
          </cell>
          <cell r="K1221" t="str">
            <v>245</v>
          </cell>
          <cell r="L1221" t="str">
            <v>GAUTHIP</v>
          </cell>
          <cell r="M1221">
            <v>40183</v>
          </cell>
          <cell r="N1221" t="str">
            <v>CHAUDHS</v>
          </cell>
          <cell r="O1221">
            <v>43368</v>
          </cell>
          <cell r="P1221" t="str">
            <v/>
          </cell>
        </row>
        <row r="1222">
          <cell r="A1222" t="str">
            <v>MEM-PRO-014-WEI-WIS-3034</v>
          </cell>
          <cell r="B1222" t="str">
            <v>5</v>
          </cell>
          <cell r="C1222" t="str">
            <v>14457</v>
          </cell>
          <cell r="D1222" t="str">
            <v>15780</v>
          </cell>
          <cell r="E1222" t="str">
            <v>PM 6M MSP-FLAKE GRINDING TRANSFER BLOWER</v>
          </cell>
          <cell r="F1222" t="str">
            <v>MSP-FLAKE GRINDING TRANSFER BLOWER</v>
          </cell>
          <cell r="G1222" t="str">
            <v>PM25</v>
          </cell>
          <cell r="H1222" t="str">
            <v>MECH</v>
          </cell>
          <cell r="I1222" t="str">
            <v>10064667</v>
          </cell>
          <cell r="J1222" t="str">
            <v>7163240</v>
          </cell>
          <cell r="K1222" t="str">
            <v>245</v>
          </cell>
          <cell r="L1222" t="str">
            <v>GAUTHIP</v>
          </cell>
          <cell r="M1222">
            <v>40183</v>
          </cell>
          <cell r="N1222" t="str">
            <v>CHAUDHS</v>
          </cell>
          <cell r="O1222">
            <v>43368</v>
          </cell>
          <cell r="P1222" t="str">
            <v/>
          </cell>
        </row>
        <row r="1223">
          <cell r="A1223" t="str">
            <v>MEM-PRO-015-FED-FED-3828</v>
          </cell>
          <cell r="B1223" t="str">
            <v>5</v>
          </cell>
          <cell r="C1223" t="str">
            <v>14474</v>
          </cell>
          <cell r="D1223" t="str">
            <v>15797</v>
          </cell>
          <cell r="E1223" t="str">
            <v>PM 6M MS2P-FEED RECYCLE BLOWER PACKAGE</v>
          </cell>
          <cell r="F1223" t="str">
            <v>MS2P-FEED RECYCLE BLOWER</v>
          </cell>
          <cell r="G1223" t="str">
            <v>PM25</v>
          </cell>
          <cell r="H1223" t="str">
            <v>MECH</v>
          </cell>
          <cell r="I1223" t="str">
            <v>10025637</v>
          </cell>
          <cell r="J1223" t="str">
            <v>7163255</v>
          </cell>
          <cell r="K1223" t="str">
            <v>245</v>
          </cell>
          <cell r="L1223" t="str">
            <v>GAUTHIP</v>
          </cell>
          <cell r="M1223">
            <v>40183</v>
          </cell>
          <cell r="N1223" t="str">
            <v>CHAUDHS</v>
          </cell>
          <cell r="O1223">
            <v>43368</v>
          </cell>
          <cell r="P1223" t="str">
            <v/>
          </cell>
        </row>
        <row r="1224">
          <cell r="A1224" t="str">
            <v>MEM-PRO-015-FED-FED-3842</v>
          </cell>
          <cell r="B1224" t="str">
            <v>5</v>
          </cell>
          <cell r="C1224" t="str">
            <v>14475</v>
          </cell>
          <cell r="D1224" t="str">
            <v>15798</v>
          </cell>
          <cell r="E1224" t="str">
            <v>PM 6M MS2P-FD DRY FEED BLOWER</v>
          </cell>
          <cell r="F1224" t="str">
            <v>MS2P-FEED DRYER FEED TRANSFER BLOWER</v>
          </cell>
          <cell r="G1224" t="str">
            <v>PM25</v>
          </cell>
          <cell r="H1224" t="str">
            <v>MECH</v>
          </cell>
          <cell r="I1224" t="str">
            <v>10025636</v>
          </cell>
          <cell r="J1224" t="str">
            <v>7163256</v>
          </cell>
          <cell r="K1224" t="str">
            <v>245</v>
          </cell>
          <cell r="L1224" t="str">
            <v>GAUTHIP</v>
          </cell>
          <cell r="M1224">
            <v>40183</v>
          </cell>
          <cell r="N1224" t="str">
            <v>CHAUDHS</v>
          </cell>
          <cell r="O1224">
            <v>43368</v>
          </cell>
          <cell r="P1224" t="str">
            <v/>
          </cell>
        </row>
        <row r="1225">
          <cell r="A1225" t="str">
            <v>MEM-PRO-015-FED-FED-3843</v>
          </cell>
          <cell r="B1225" t="str">
            <v>5</v>
          </cell>
          <cell r="C1225" t="str">
            <v>14476</v>
          </cell>
          <cell r="D1225" t="str">
            <v>15799</v>
          </cell>
          <cell r="E1225" t="str">
            <v>PM 6M MS2P-FEED DRYER FINES BLOWER</v>
          </cell>
          <cell r="F1225" t="str">
            <v>MS2P-FEED DRYER FILTER TRANSFER BLOWER</v>
          </cell>
          <cell r="G1225" t="str">
            <v>PM25</v>
          </cell>
          <cell r="H1225" t="str">
            <v>MECH</v>
          </cell>
          <cell r="I1225" t="str">
            <v>10025635</v>
          </cell>
          <cell r="J1225" t="str">
            <v>7163257</v>
          </cell>
          <cell r="K1225" t="str">
            <v>245</v>
          </cell>
          <cell r="L1225" t="str">
            <v>GAUTHIP</v>
          </cell>
          <cell r="M1225">
            <v>40183</v>
          </cell>
          <cell r="N1225" t="str">
            <v>CHAUDHS</v>
          </cell>
          <cell r="O1225">
            <v>43368</v>
          </cell>
          <cell r="P1225" t="str">
            <v/>
          </cell>
        </row>
        <row r="1226">
          <cell r="A1226" t="str">
            <v>MEM-PRO-015-GRD-M2G-3034</v>
          </cell>
          <cell r="B1226" t="str">
            <v>5</v>
          </cell>
          <cell r="C1226" t="str">
            <v>14472</v>
          </cell>
          <cell r="D1226" t="str">
            <v>15795</v>
          </cell>
          <cell r="E1226" t="str">
            <v>PM 6M MS2P-GROUND FLAKE TRANSFER BLOWER</v>
          </cell>
          <cell r="F1226" t="str">
            <v>MS2P-GROUND FLAKE TRANSFER BLOWER</v>
          </cell>
          <cell r="G1226" t="str">
            <v>PM25</v>
          </cell>
          <cell r="H1226" t="str">
            <v>MECH</v>
          </cell>
          <cell r="I1226" t="str">
            <v>10025639</v>
          </cell>
          <cell r="J1226" t="str">
            <v>7163253</v>
          </cell>
          <cell r="K1226" t="str">
            <v>245</v>
          </cell>
          <cell r="L1226" t="str">
            <v>GAUTHIP</v>
          </cell>
          <cell r="M1226">
            <v>40183</v>
          </cell>
          <cell r="N1226" t="str">
            <v>CHAUDHS</v>
          </cell>
          <cell r="O1226">
            <v>43368</v>
          </cell>
          <cell r="P1226" t="str">
            <v/>
          </cell>
        </row>
        <row r="1227">
          <cell r="A1227" t="str">
            <v>MEM-PRO-015-PKG-PAK-8322</v>
          </cell>
          <cell r="B1227" t="str">
            <v/>
          </cell>
          <cell r="C1227" t="str">
            <v>14496</v>
          </cell>
          <cell r="D1227" t="str">
            <v>15819</v>
          </cell>
          <cell r="E1227" t="str">
            <v>PM 6M MS2P-ONLINE REBAG BLWR (AIR COMPR)</v>
          </cell>
          <cell r="F1227" t="str">
            <v>MS2P-ONLINE REBAG TRANSFER BLOWER</v>
          </cell>
          <cell r="G1227" t="str">
            <v>PM25</v>
          </cell>
          <cell r="H1227" t="str">
            <v>MECH</v>
          </cell>
          <cell r="I1227" t="str">
            <v>10025381</v>
          </cell>
          <cell r="J1227" t="str">
            <v>7173941</v>
          </cell>
          <cell r="K1227" t="str">
            <v>245</v>
          </cell>
          <cell r="L1227" t="str">
            <v>GAUTHIP</v>
          </cell>
          <cell r="M1227">
            <v>40183</v>
          </cell>
          <cell r="N1227" t="str">
            <v>CHAUDHS</v>
          </cell>
          <cell r="O1227">
            <v>43368</v>
          </cell>
          <cell r="P1227" t="str">
            <v/>
          </cell>
        </row>
        <row r="1228">
          <cell r="A1228" t="str">
            <v>MEM-PRO-015-SPR-DRY-8054</v>
          </cell>
          <cell r="B1228" t="str">
            <v>5</v>
          </cell>
          <cell r="C1228" t="str">
            <v>14481</v>
          </cell>
          <cell r="D1228" t="str">
            <v>15804</v>
          </cell>
          <cell r="E1228" t="str">
            <v>PM 6M MS2P-NW BAGHOUSE BLOWER</v>
          </cell>
          <cell r="F1228" t="str">
            <v>MS2P-NW BAGHOUSE BLOWER</v>
          </cell>
          <cell r="G1228" t="str">
            <v>PM25</v>
          </cell>
          <cell r="H1228" t="str">
            <v>MECH</v>
          </cell>
          <cell r="I1228" t="str">
            <v>10025602</v>
          </cell>
          <cell r="J1228" t="str">
            <v>7163260</v>
          </cell>
          <cell r="K1228" t="str">
            <v>245</v>
          </cell>
          <cell r="L1228" t="str">
            <v>GAUTHIP</v>
          </cell>
          <cell r="M1228">
            <v>40183</v>
          </cell>
          <cell r="N1228" t="str">
            <v>CHAUDHS</v>
          </cell>
          <cell r="O1228">
            <v>43368</v>
          </cell>
          <cell r="P1228" t="str">
            <v/>
          </cell>
        </row>
        <row r="1229">
          <cell r="A1229" t="str">
            <v>MEM-PRO-015-SPR-DRY-8064</v>
          </cell>
          <cell r="B1229" t="str">
            <v>5</v>
          </cell>
          <cell r="C1229" t="str">
            <v>14482</v>
          </cell>
          <cell r="D1229" t="str">
            <v>15805</v>
          </cell>
          <cell r="E1229" t="str">
            <v>PM 6M MS2P-NE BAGHOUSE BLOWER</v>
          </cell>
          <cell r="F1229" t="str">
            <v>MS2P-NE BAGHOUSE BLOWER</v>
          </cell>
          <cell r="G1229" t="str">
            <v>PM25</v>
          </cell>
          <cell r="H1229" t="str">
            <v>MECH</v>
          </cell>
          <cell r="I1229" t="str">
            <v>10025601</v>
          </cell>
          <cell r="J1229" t="str">
            <v>7163261</v>
          </cell>
          <cell r="K1229" t="str">
            <v>245</v>
          </cell>
          <cell r="L1229" t="str">
            <v>GAUTHIP</v>
          </cell>
          <cell r="M1229">
            <v>40183</v>
          </cell>
          <cell r="N1229" t="str">
            <v>CHAUDHS</v>
          </cell>
          <cell r="O1229">
            <v>43368</v>
          </cell>
          <cell r="P1229" t="str">
            <v/>
          </cell>
        </row>
        <row r="1230">
          <cell r="A1230" t="str">
            <v>MEM-PRO-015-SPR-DRY-8068</v>
          </cell>
          <cell r="B1230" t="str">
            <v/>
          </cell>
          <cell r="C1230" t="str">
            <v>14483</v>
          </cell>
          <cell r="D1230" t="str">
            <v>15806</v>
          </cell>
          <cell r="E1230" t="str">
            <v>PM 6M MS2P-NW &amp; NE BAGHOUSE EXH BLWR</v>
          </cell>
          <cell r="F1230" t="str">
            <v>MS2P-SPRAY DRYER N EXHAUST FAN</v>
          </cell>
          <cell r="G1230" t="str">
            <v>PM25</v>
          </cell>
          <cell r="H1230" t="str">
            <v>MECH</v>
          </cell>
          <cell r="I1230" t="str">
            <v>10025600</v>
          </cell>
          <cell r="J1230" t="str">
            <v>5776781</v>
          </cell>
          <cell r="K1230" t="str">
            <v>245</v>
          </cell>
          <cell r="L1230" t="str">
            <v>GAUTHIP</v>
          </cell>
          <cell r="M1230">
            <v>40183</v>
          </cell>
          <cell r="N1230" t="str">
            <v>CHAUDHS</v>
          </cell>
          <cell r="O1230">
            <v>43365</v>
          </cell>
          <cell r="P1230" t="str">
            <v/>
          </cell>
        </row>
        <row r="1231">
          <cell r="A1231" t="str">
            <v>MEM-PRO-015-SPR-DRY-8069</v>
          </cell>
          <cell r="B1231" t="str">
            <v>3</v>
          </cell>
          <cell r="C1231" t="str">
            <v>14484</v>
          </cell>
          <cell r="D1231" t="str">
            <v>15807</v>
          </cell>
          <cell r="E1231" t="str">
            <v>6M MS2P-NW/NE BGHS BLWR/HEATER-AT</v>
          </cell>
          <cell r="F1231" t="str">
            <v>MS2P-NW &amp; NE BAGHOUSE CONE HEATER</v>
          </cell>
          <cell r="G1231" t="str">
            <v>PM20</v>
          </cell>
          <cell r="H1231" t="str">
            <v>MECH</v>
          </cell>
          <cell r="I1231" t="str">
            <v>10025599</v>
          </cell>
          <cell r="J1231" t="str">
            <v>7163263</v>
          </cell>
          <cell r="K1231" t="str">
            <v>241</v>
          </cell>
          <cell r="L1231" t="str">
            <v>GAUTHIP</v>
          </cell>
          <cell r="M1231">
            <v>40183</v>
          </cell>
          <cell r="N1231" t="str">
            <v>CAGLEW</v>
          </cell>
          <cell r="O1231">
            <v>43669</v>
          </cell>
          <cell r="P1231" t="str">
            <v/>
          </cell>
        </row>
        <row r="1232">
          <cell r="A1232" t="str">
            <v>MEM-PRO-015-SPR-DRY-8074</v>
          </cell>
          <cell r="B1232" t="str">
            <v>5</v>
          </cell>
          <cell r="C1232" t="str">
            <v>14485</v>
          </cell>
          <cell r="D1232" t="str">
            <v>15808</v>
          </cell>
          <cell r="E1232" t="str">
            <v>PM 6M MS2P-SW BAGHOUSE BLOWER</v>
          </cell>
          <cell r="F1232" t="str">
            <v>MS2P-SE BAGHOUSE BLOWER</v>
          </cell>
          <cell r="G1232" t="str">
            <v>PM25</v>
          </cell>
          <cell r="H1232" t="str">
            <v>MECH</v>
          </cell>
          <cell r="I1232" t="str">
            <v>10025598</v>
          </cell>
          <cell r="J1232" t="str">
            <v>7163264</v>
          </cell>
          <cell r="K1232" t="str">
            <v>245</v>
          </cell>
          <cell r="L1232" t="str">
            <v>GAUTHIP</v>
          </cell>
          <cell r="M1232">
            <v>40183</v>
          </cell>
          <cell r="N1232" t="str">
            <v>CHAUDHS</v>
          </cell>
          <cell r="O1232">
            <v>43368</v>
          </cell>
          <cell r="P1232" t="str">
            <v/>
          </cell>
        </row>
        <row r="1233">
          <cell r="A1233" t="str">
            <v>MEM-PRO-015-SPR-DRY-8084</v>
          </cell>
          <cell r="B1233" t="str">
            <v>5</v>
          </cell>
          <cell r="C1233" t="str">
            <v>14486</v>
          </cell>
          <cell r="D1233" t="str">
            <v>15809</v>
          </cell>
          <cell r="E1233" t="str">
            <v>PM 6M MS2P-SE BAGHOUSE BLOWER</v>
          </cell>
          <cell r="F1233" t="str">
            <v>MS2P-SW BAGHOUSE BLOWER</v>
          </cell>
          <cell r="G1233" t="str">
            <v>PM25</v>
          </cell>
          <cell r="H1233" t="str">
            <v>MECH</v>
          </cell>
          <cell r="I1233" t="str">
            <v>10025597</v>
          </cell>
          <cell r="J1233" t="str">
            <v>7163265</v>
          </cell>
          <cell r="K1233" t="str">
            <v>245</v>
          </cell>
          <cell r="L1233" t="str">
            <v>GAUTHIP</v>
          </cell>
          <cell r="M1233">
            <v>40183</v>
          </cell>
          <cell r="N1233" t="str">
            <v>CHAUDHS</v>
          </cell>
          <cell r="O1233">
            <v>43368</v>
          </cell>
          <cell r="P1233" t="str">
            <v/>
          </cell>
        </row>
        <row r="1234">
          <cell r="A1234" t="str">
            <v>MEM-PRO-015-SPR-DRY-8088</v>
          </cell>
          <cell r="B1234" t="str">
            <v/>
          </cell>
          <cell r="C1234" t="str">
            <v>14487</v>
          </cell>
          <cell r="D1234" t="str">
            <v>15810</v>
          </cell>
          <cell r="E1234" t="str">
            <v>PM 6M MS2P-SW &amp; SE BAGHOUSE EXH BLWR</v>
          </cell>
          <cell r="F1234" t="str">
            <v>MS2P-SPRAY DRYER S EXHAUST FAN</v>
          </cell>
          <cell r="G1234" t="str">
            <v>PM25</v>
          </cell>
          <cell r="H1234" t="str">
            <v>MECH</v>
          </cell>
          <cell r="I1234" t="str">
            <v>10025596</v>
          </cell>
          <cell r="J1234" t="str">
            <v>5776780</v>
          </cell>
          <cell r="K1234" t="str">
            <v>245</v>
          </cell>
          <cell r="L1234" t="str">
            <v>GAUTHIP</v>
          </cell>
          <cell r="M1234">
            <v>40183</v>
          </cell>
          <cell r="N1234" t="str">
            <v>CHAUDHS</v>
          </cell>
          <cell r="O1234">
            <v>43365</v>
          </cell>
          <cell r="P1234" t="str">
            <v/>
          </cell>
        </row>
        <row r="1235">
          <cell r="A1235" t="str">
            <v>MEM-PRO-015-SPR-DRY-8089</v>
          </cell>
          <cell r="B1235" t="str">
            <v>3</v>
          </cell>
          <cell r="C1235" t="str">
            <v>14488</v>
          </cell>
          <cell r="D1235" t="str">
            <v>15811</v>
          </cell>
          <cell r="E1235" t="str">
            <v>PM 6M MS2P-SW &amp; SE BAGHOUSE BLWR/ HEATER</v>
          </cell>
          <cell r="F1235" t="str">
            <v>MS2P-SW &amp; SE BAGHOUSE CONE HEATER</v>
          </cell>
          <cell r="G1235" t="str">
            <v>PM20</v>
          </cell>
          <cell r="H1235" t="str">
            <v>MECH</v>
          </cell>
          <cell r="I1235" t="str">
            <v>10025595</v>
          </cell>
          <cell r="J1235" t="str">
            <v>7163266</v>
          </cell>
          <cell r="K1235" t="str">
            <v>241</v>
          </cell>
          <cell r="L1235" t="str">
            <v>GAUTHIP</v>
          </cell>
          <cell r="M1235">
            <v>40183</v>
          </cell>
          <cell r="N1235" t="str">
            <v>CHAUDHS</v>
          </cell>
          <cell r="O1235">
            <v>43368</v>
          </cell>
          <cell r="P1235" t="str">
            <v/>
          </cell>
        </row>
        <row r="1236">
          <cell r="A1236" t="str">
            <v>MEM-PRO-015-SPR-DRY-8095</v>
          </cell>
          <cell r="B1236" t="str">
            <v>3</v>
          </cell>
          <cell r="C1236" t="str">
            <v>14489</v>
          </cell>
          <cell r="D1236" t="str">
            <v>15812</v>
          </cell>
          <cell r="E1236" t="str">
            <v>6M MS2P-VF BGHS HEATR BLOWR-AT</v>
          </cell>
          <cell r="F1236" t="str">
            <v>MS2P-VF BAGHOUSE</v>
          </cell>
          <cell r="G1236" t="str">
            <v>PM20</v>
          </cell>
          <cell r="H1236" t="str">
            <v>MECH</v>
          </cell>
          <cell r="I1236" t="str">
            <v>10074974</v>
          </cell>
          <cell r="J1236" t="str">
            <v>7163267</v>
          </cell>
          <cell r="K1236" t="str">
            <v>241</v>
          </cell>
          <cell r="L1236" t="str">
            <v>GAUTHIP</v>
          </cell>
          <cell r="M1236">
            <v>40183</v>
          </cell>
          <cell r="N1236" t="str">
            <v>CAGLEW</v>
          </cell>
          <cell r="O1236">
            <v>43669</v>
          </cell>
          <cell r="P1236" t="str">
            <v/>
          </cell>
        </row>
        <row r="1237">
          <cell r="A1237" t="str">
            <v>MEM-PRO-015-SPR-DRY-8100</v>
          </cell>
          <cell r="B1237" t="str">
            <v>5</v>
          </cell>
          <cell r="C1237" t="str">
            <v>14490</v>
          </cell>
          <cell r="D1237" t="str">
            <v>15813</v>
          </cell>
          <cell r="E1237" t="str">
            <v>PM 6M MS2P-VF STAGE #3 BLOWER</v>
          </cell>
          <cell r="F1237" t="str">
            <v>MS2P-VF BAGHOUSE EXHAUST FAN</v>
          </cell>
          <cell r="G1237" t="str">
            <v>PM25</v>
          </cell>
          <cell r="H1237" t="str">
            <v>MECH</v>
          </cell>
          <cell r="I1237" t="str">
            <v>10025608</v>
          </cell>
          <cell r="J1237" t="str">
            <v>5829367</v>
          </cell>
          <cell r="K1237" t="str">
            <v>245</v>
          </cell>
          <cell r="L1237" t="str">
            <v>GAUTHIP</v>
          </cell>
          <cell r="M1237">
            <v>40183</v>
          </cell>
          <cell r="N1237" t="str">
            <v>CHAUDHS</v>
          </cell>
          <cell r="O1237">
            <v>43365</v>
          </cell>
          <cell r="P1237" t="str">
            <v/>
          </cell>
        </row>
        <row r="1238">
          <cell r="A1238" t="str">
            <v>MEM-PRO-015-SPR-PRC-5276</v>
          </cell>
          <cell r="B1238" t="str">
            <v/>
          </cell>
          <cell r="C1238" t="str">
            <v>14495</v>
          </cell>
          <cell r="D1238" t="str">
            <v>15818</v>
          </cell>
          <cell r="E1238" t="str">
            <v>PM 6M MS2P-PREMIX BLOWER PKG.</v>
          </cell>
          <cell r="F1238" t="str">
            <v>MS2P-PREMIX BLOWER PKG.</v>
          </cell>
          <cell r="G1238" t="str">
            <v>PM25</v>
          </cell>
          <cell r="H1238" t="str">
            <v>MECH</v>
          </cell>
          <cell r="I1238" t="str">
            <v>10025616</v>
          </cell>
          <cell r="J1238" t="str">
            <v>7080728</v>
          </cell>
          <cell r="K1238" t="str">
            <v>245</v>
          </cell>
          <cell r="L1238" t="str">
            <v>GAUTHIP</v>
          </cell>
          <cell r="M1238">
            <v>40183</v>
          </cell>
          <cell r="N1238" t="str">
            <v>CHAUDHS</v>
          </cell>
          <cell r="O1238">
            <v>43365</v>
          </cell>
          <cell r="P1238" t="str">
            <v/>
          </cell>
        </row>
        <row r="1239">
          <cell r="A1239" t="str">
            <v>MEM-PRO-015-SPR-PRC-8014</v>
          </cell>
          <cell r="B1239" t="str">
            <v>5</v>
          </cell>
          <cell r="C1239" t="str">
            <v>14480</v>
          </cell>
          <cell r="D1239" t="str">
            <v>15803</v>
          </cell>
          <cell r="E1239" t="str">
            <v>PM 6M MS2P-VF DISCH BLOWER</v>
          </cell>
          <cell r="F1239" t="str">
            <v>MS2P-PC TRANSFER BLOWER TO ISO SURGE BIN</v>
          </cell>
          <cell r="G1239" t="str">
            <v>PM25</v>
          </cell>
          <cell r="H1239" t="str">
            <v>MECH</v>
          </cell>
          <cell r="I1239" t="str">
            <v>10025605</v>
          </cell>
          <cell r="J1239" t="str">
            <v>7163259</v>
          </cell>
          <cell r="K1239" t="str">
            <v>245</v>
          </cell>
          <cell r="L1239" t="str">
            <v>GAUTHIP</v>
          </cell>
          <cell r="M1239">
            <v>40183</v>
          </cell>
          <cell r="N1239" t="str">
            <v>CHAUDHS</v>
          </cell>
          <cell r="O1239">
            <v>43368</v>
          </cell>
          <cell r="P1239" t="str">
            <v/>
          </cell>
        </row>
        <row r="1240">
          <cell r="A1240" t="str">
            <v>MEM-PRO-022-STS-C8T-5028</v>
          </cell>
          <cell r="B1240" t="str">
            <v>5</v>
          </cell>
          <cell r="C1240" t="str">
            <v>14458</v>
          </cell>
          <cell r="D1240" t="str">
            <v>15781</v>
          </cell>
          <cell r="E1240" t="str">
            <v>PM 6M MSP-CENTER 800T BIN BLOWER PACKAGE</v>
          </cell>
          <cell r="F1240" t="str">
            <v>CENTER 800T BIN BLOWER</v>
          </cell>
          <cell r="G1240" t="str">
            <v>PM25</v>
          </cell>
          <cell r="H1240" t="str">
            <v>MECH</v>
          </cell>
          <cell r="I1240" t="str">
            <v>10025625</v>
          </cell>
          <cell r="J1240" t="str">
            <v>7163241</v>
          </cell>
          <cell r="K1240" t="str">
            <v>245</v>
          </cell>
          <cell r="L1240" t="str">
            <v>GAUTHIP</v>
          </cell>
          <cell r="M1240">
            <v>40183</v>
          </cell>
          <cell r="N1240" t="str">
            <v>CHAUDHS</v>
          </cell>
          <cell r="O1240">
            <v>43368</v>
          </cell>
          <cell r="P1240" t="str">
            <v/>
          </cell>
        </row>
        <row r="1241">
          <cell r="A1241" t="str">
            <v>MEM-PRO-022-STS-E8T-5032</v>
          </cell>
          <cell r="B1241" t="str">
            <v>4</v>
          </cell>
          <cell r="C1241" t="str">
            <v>14418</v>
          </cell>
          <cell r="D1241" t="str">
            <v>15741</v>
          </cell>
          <cell r="E1241" t="str">
            <v>PM 6M MSS-E. 800T BIN BLOWER PKG</v>
          </cell>
          <cell r="F1241" t="str">
            <v>MSS-E 800T BIN TRANSFER BLOWER</v>
          </cell>
          <cell r="G1241" t="str">
            <v>PM25</v>
          </cell>
          <cell r="H1241" t="str">
            <v>MECH</v>
          </cell>
          <cell r="I1241" t="str">
            <v>10025580</v>
          </cell>
          <cell r="J1241" t="str">
            <v>7162291</v>
          </cell>
          <cell r="K1241" t="str">
            <v>245</v>
          </cell>
          <cell r="L1241" t="str">
            <v>GAUTHIP</v>
          </cell>
          <cell r="M1241">
            <v>40183</v>
          </cell>
          <cell r="N1241" t="str">
            <v>CHAUDHS</v>
          </cell>
          <cell r="O1241">
            <v>43368</v>
          </cell>
          <cell r="P1241" t="str">
            <v/>
          </cell>
        </row>
        <row r="1242">
          <cell r="A1242" t="str">
            <v>MEM-PRO-022-STS-W8T-5031</v>
          </cell>
          <cell r="B1242" t="str">
            <v>5</v>
          </cell>
          <cell r="C1242" t="str">
            <v>14417</v>
          </cell>
          <cell r="D1242" t="str">
            <v>15720</v>
          </cell>
          <cell r="E1242" t="str">
            <v>PM 6M MSS-W. 800T BIN BLOWER PKG</v>
          </cell>
          <cell r="F1242" t="str">
            <v>MSS-WEST 800T TRANSFER BLOWER</v>
          </cell>
          <cell r="G1242" t="str">
            <v>PM25</v>
          </cell>
          <cell r="H1242" t="str">
            <v>MECH</v>
          </cell>
          <cell r="I1242" t="str">
            <v>10025581</v>
          </cell>
          <cell r="J1242" t="str">
            <v>7180877</v>
          </cell>
          <cell r="K1242" t="str">
            <v>245</v>
          </cell>
          <cell r="L1242" t="str">
            <v>GAUTHIP</v>
          </cell>
          <cell r="M1242">
            <v>40183</v>
          </cell>
          <cell r="N1242" t="str">
            <v>CHAUDHS</v>
          </cell>
          <cell r="O1242">
            <v>43368</v>
          </cell>
          <cell r="P1242" t="str">
            <v/>
          </cell>
        </row>
        <row r="1243">
          <cell r="A1243" t="str">
            <v>MEM-PRO-022-UNL-TK1-0604</v>
          </cell>
          <cell r="B1243" t="str">
            <v>5</v>
          </cell>
          <cell r="C1243" t="str">
            <v>14413</v>
          </cell>
          <cell r="D1243" t="str">
            <v>15716</v>
          </cell>
          <cell r="E1243" t="str">
            <v>PM 6M MSS-N. FLAKE BLOWER</v>
          </cell>
          <cell r="F1243" t="str">
            <v>MSS-N FLAKE BLOWER @ TRACK #1</v>
          </cell>
          <cell r="G1243" t="str">
            <v>PM25</v>
          </cell>
          <cell r="H1243" t="str">
            <v>MECH</v>
          </cell>
          <cell r="I1243" t="str">
            <v>10077107</v>
          </cell>
          <cell r="J1243" t="str">
            <v>7163228</v>
          </cell>
          <cell r="K1243" t="str">
            <v>245</v>
          </cell>
          <cell r="L1243" t="str">
            <v>GAUTHIP</v>
          </cell>
          <cell r="M1243">
            <v>40183</v>
          </cell>
          <cell r="N1243" t="str">
            <v>CAGLEW</v>
          </cell>
          <cell r="O1243">
            <v>43514</v>
          </cell>
          <cell r="P1243" t="str">
            <v/>
          </cell>
        </row>
        <row r="1244">
          <cell r="A1244" t="str">
            <v>MEM-PRO-022-UNL-TK1-0614</v>
          </cell>
          <cell r="B1244" t="str">
            <v>5</v>
          </cell>
          <cell r="C1244" t="str">
            <v>14414</v>
          </cell>
          <cell r="D1244" t="str">
            <v>15717</v>
          </cell>
          <cell r="E1244" t="str">
            <v>PM 6M MSS-S. FLAKE BLOWER</v>
          </cell>
          <cell r="F1244" t="str">
            <v>MSS-S FLAKE BLOWER @ TRACK #1</v>
          </cell>
          <cell r="G1244" t="str">
            <v>PM25</v>
          </cell>
          <cell r="H1244" t="str">
            <v>MECH</v>
          </cell>
          <cell r="I1244" t="str">
            <v>10025584</v>
          </cell>
          <cell r="J1244" t="str">
            <v>5849665</v>
          </cell>
          <cell r="K1244" t="str">
            <v>245</v>
          </cell>
          <cell r="L1244" t="str">
            <v>GAUTHIP</v>
          </cell>
          <cell r="M1244">
            <v>40183</v>
          </cell>
          <cell r="N1244" t="str">
            <v>CHAUDHS</v>
          </cell>
          <cell r="O1244">
            <v>43365</v>
          </cell>
          <cell r="P1244" t="str">
            <v/>
          </cell>
        </row>
        <row r="1245">
          <cell r="A1245" t="str">
            <v>MEM-PRO-022-UNL-TK1-0687</v>
          </cell>
          <cell r="B1245" t="str">
            <v>5</v>
          </cell>
          <cell r="C1245" t="str">
            <v>14415</v>
          </cell>
          <cell r="D1245" t="str">
            <v>15718</v>
          </cell>
          <cell r="E1245" t="str">
            <v>PM 6M MSS-TRACK 1 VACUUM BLOWER</v>
          </cell>
          <cell r="F1245" t="str">
            <v>MSS-TRACK 1 VACUUM BLOWER</v>
          </cell>
          <cell r="G1245" t="str">
            <v>PM25</v>
          </cell>
          <cell r="H1245" t="str">
            <v>MECH</v>
          </cell>
          <cell r="I1245" t="str">
            <v>10025583</v>
          </cell>
          <cell r="J1245" t="str">
            <v>7163229</v>
          </cell>
          <cell r="K1245" t="str">
            <v>245</v>
          </cell>
          <cell r="L1245" t="str">
            <v>GAUTHIP</v>
          </cell>
          <cell r="M1245">
            <v>40183</v>
          </cell>
          <cell r="N1245" t="str">
            <v>CHAUDHS</v>
          </cell>
          <cell r="O1245">
            <v>43368</v>
          </cell>
          <cell r="P1245" t="str">
            <v/>
          </cell>
        </row>
        <row r="1246">
          <cell r="A1246" t="str">
            <v>MEM-PRO-022-UNL-TK1-5043</v>
          </cell>
          <cell r="B1246" t="str">
            <v/>
          </cell>
          <cell r="C1246" t="str">
            <v>14419</v>
          </cell>
          <cell r="D1246" t="str">
            <v>15742</v>
          </cell>
          <cell r="E1246" t="str">
            <v>PM 6M MSS-TRUCK REC. BLOWER PACKAGE</v>
          </cell>
          <cell r="F1246" t="str">
            <v>MSS-TRUCK RECEIVING BLOWER PACKAGE</v>
          </cell>
          <cell r="G1246" t="str">
            <v>PM25</v>
          </cell>
          <cell r="H1246" t="str">
            <v>MECH</v>
          </cell>
          <cell r="I1246" t="str">
            <v>10025579</v>
          </cell>
          <cell r="J1246" t="str">
            <v>5735965</v>
          </cell>
          <cell r="K1246" t="str">
            <v>245</v>
          </cell>
          <cell r="L1246" t="str">
            <v>GAUTHIP</v>
          </cell>
          <cell r="M1246">
            <v>40183</v>
          </cell>
          <cell r="N1246" t="str">
            <v>CHAUDHS</v>
          </cell>
          <cell r="O1246">
            <v>43365</v>
          </cell>
          <cell r="P1246" t="str">
            <v/>
          </cell>
        </row>
        <row r="1247">
          <cell r="A1247" t="str">
            <v>MEM-PRO-022-UNL-TK5-2040</v>
          </cell>
          <cell r="B1247" t="str">
            <v>4</v>
          </cell>
          <cell r="C1247" t="str">
            <v>14416</v>
          </cell>
          <cell r="D1247" t="str">
            <v>15719</v>
          </cell>
          <cell r="E1247" t="str">
            <v>PM 6M MSS-RAIL UNLOAD SYSTEM BLOWER PKG</v>
          </cell>
          <cell r="F1247" t="str">
            <v>MSS-CYCLONAIRE EAST RAIL UNLOAD SYS</v>
          </cell>
          <cell r="G1247" t="str">
            <v>PM25</v>
          </cell>
          <cell r="H1247" t="str">
            <v>MECH</v>
          </cell>
          <cell r="I1247" t="str">
            <v>10025582</v>
          </cell>
          <cell r="J1247" t="str">
            <v>7163230</v>
          </cell>
          <cell r="K1247" t="str">
            <v>245</v>
          </cell>
          <cell r="L1247" t="str">
            <v>GAUTHIP</v>
          </cell>
          <cell r="M1247">
            <v>40183</v>
          </cell>
          <cell r="N1247" t="str">
            <v>CHAUDHS</v>
          </cell>
          <cell r="O1247">
            <v>43368</v>
          </cell>
          <cell r="P1247" t="str">
            <v/>
          </cell>
        </row>
        <row r="1248">
          <cell r="A1248" t="str">
            <v>MEM-PRO-013-CON-CON-0610</v>
          </cell>
          <cell r="B1248" t="str">
            <v>5</v>
          </cell>
          <cell r="C1248" t="str">
            <v>14532</v>
          </cell>
          <cell r="D1248" t="str">
            <v>15868</v>
          </cell>
          <cell r="E1248" t="str">
            <v>6-MTH PD/PDM MP3 #6 P5000 SHARPLES</v>
          </cell>
          <cell r="F1248" t="str">
            <v>MP3B-#6 CONCENTRATION CENTRIFUGE</v>
          </cell>
          <cell r="G1248" t="str">
            <v>PM20</v>
          </cell>
          <cell r="H1248" t="str">
            <v>PM/PDM</v>
          </cell>
          <cell r="I1248" t="str">
            <v>10016045</v>
          </cell>
          <cell r="J1248" t="str">
            <v>7163269</v>
          </cell>
          <cell r="K1248" t="str">
            <v>241</v>
          </cell>
          <cell r="L1248" t="str">
            <v>BENEDEBH</v>
          </cell>
          <cell r="M1248">
            <v>40224</v>
          </cell>
          <cell r="N1248" t="str">
            <v>CAGLEW</v>
          </cell>
          <cell r="O1248">
            <v>43502</v>
          </cell>
          <cell r="P1248" t="str">
            <v/>
          </cell>
        </row>
        <row r="1249">
          <cell r="A1249" t="str">
            <v>MEM-PRO-013-CON-CON-0610</v>
          </cell>
          <cell r="B1249" t="str">
            <v>3</v>
          </cell>
          <cell r="C1249" t="str">
            <v>14534</v>
          </cell>
          <cell r="D1249" t="str">
            <v>15870</v>
          </cell>
          <cell r="E1249" t="str">
            <v>6-MTH MECH MP3 #6 P5000 SHARPLES</v>
          </cell>
          <cell r="F1249" t="str">
            <v>MP3B-#6 CONCENTRATION CENTRIFUGE</v>
          </cell>
          <cell r="G1249" t="str">
            <v>PM20</v>
          </cell>
          <cell r="H1249" t="str">
            <v>MECH</v>
          </cell>
          <cell r="I1249" t="str">
            <v>10025004</v>
          </cell>
          <cell r="J1249" t="str">
            <v>7173036</v>
          </cell>
          <cell r="K1249" t="str">
            <v>001</v>
          </cell>
          <cell r="L1249" t="str">
            <v>BENEDEBH</v>
          </cell>
          <cell r="M1249">
            <v>40224</v>
          </cell>
          <cell r="N1249" t="str">
            <v>CAGLEW</v>
          </cell>
          <cell r="O1249">
            <v>43836</v>
          </cell>
          <cell r="P1249" t="str">
            <v/>
          </cell>
        </row>
        <row r="1250">
          <cell r="A1250" t="str">
            <v>MEM-PRO-013-XTR-2EX-0620</v>
          </cell>
          <cell r="B1250" t="str">
            <v>5</v>
          </cell>
          <cell r="C1250" t="str">
            <v>14531</v>
          </cell>
          <cell r="D1250" t="str">
            <v>15867</v>
          </cell>
          <cell r="E1250" t="str">
            <v>6-MTH PD/PDM MP3 2ND EXTRACTION P5400</v>
          </cell>
          <cell r="F1250" t="str">
            <v>MP3B-EAST 2ND EXTRACTION CENTRIFUGE</v>
          </cell>
          <cell r="G1250" t="str">
            <v>PM20</v>
          </cell>
          <cell r="H1250" t="str">
            <v>PM/PDM</v>
          </cell>
          <cell r="I1250" t="str">
            <v>10025005</v>
          </cell>
          <cell r="J1250" t="str">
            <v>7163268</v>
          </cell>
          <cell r="K1250" t="str">
            <v>241</v>
          </cell>
          <cell r="L1250" t="str">
            <v>BENEDEBH</v>
          </cell>
          <cell r="M1250">
            <v>40224</v>
          </cell>
          <cell r="N1250" t="str">
            <v>CAGLEW</v>
          </cell>
          <cell r="O1250">
            <v>43502</v>
          </cell>
          <cell r="P1250" t="str">
            <v/>
          </cell>
        </row>
        <row r="1251">
          <cell r="A1251" t="str">
            <v>MEM-PRO-013-XTR-2EX-0620</v>
          </cell>
          <cell r="B1251" t="str">
            <v>3</v>
          </cell>
          <cell r="C1251" t="str">
            <v>14533</v>
          </cell>
          <cell r="D1251" t="str">
            <v>15869</v>
          </cell>
          <cell r="E1251" t="str">
            <v>6-MTH MECH MP3 2ND EXTRACTION P5400</v>
          </cell>
          <cell r="F1251" t="str">
            <v>MP3B-EAST 2ND EXTRACTION CENTRIFUGE</v>
          </cell>
          <cell r="G1251" t="str">
            <v>PM20</v>
          </cell>
          <cell r="H1251" t="str">
            <v>MECH</v>
          </cell>
          <cell r="I1251" t="str">
            <v/>
          </cell>
          <cell r="J1251" t="str">
            <v>7148752</v>
          </cell>
          <cell r="K1251" t="str">
            <v>001</v>
          </cell>
          <cell r="L1251" t="str">
            <v>BENEDEBH</v>
          </cell>
          <cell r="M1251">
            <v>40224</v>
          </cell>
          <cell r="N1251" t="str">
            <v>CAGLEW</v>
          </cell>
          <cell r="O1251">
            <v>43836</v>
          </cell>
          <cell r="P1251" t="str">
            <v/>
          </cell>
        </row>
        <row r="1252">
          <cell r="A1252" t="str">
            <v>MEM-PRO-010-CAL-HPO-4050</v>
          </cell>
          <cell r="B1252" t="str">
            <v>5</v>
          </cell>
          <cell r="C1252" t="str">
            <v>14548</v>
          </cell>
          <cell r="D1252" t="str">
            <v>15881</v>
          </cell>
          <cell r="E1252" t="str">
            <v>12-MTH MECH Shared EXH FAN BRNG PM - DN</v>
          </cell>
          <cell r="F1252" t="str">
            <v>MSS-CALPRO LIME BIN #8 COLL EXH FAN</v>
          </cell>
          <cell r="G1252" t="str">
            <v>PM20</v>
          </cell>
          <cell r="H1252" t="str">
            <v>MECH</v>
          </cell>
          <cell r="I1252" t="str">
            <v>10024459</v>
          </cell>
          <cell r="J1252" t="str">
            <v>7168841</v>
          </cell>
          <cell r="K1252" t="str">
            <v>001</v>
          </cell>
          <cell r="L1252" t="str">
            <v>GAUTHIP</v>
          </cell>
          <cell r="M1252">
            <v>40225</v>
          </cell>
          <cell r="N1252" t="str">
            <v>CHAUDHS</v>
          </cell>
          <cell r="O1252">
            <v>43368</v>
          </cell>
          <cell r="P1252" t="str">
            <v/>
          </cell>
        </row>
        <row r="1253">
          <cell r="A1253" t="str">
            <v>MEM-PRO-010-GRD-N3G-7917</v>
          </cell>
          <cell r="B1253" t="str">
            <v>5</v>
          </cell>
          <cell r="C1253" t="str">
            <v>14545</v>
          </cell>
          <cell r="D1253" t="str">
            <v>15838</v>
          </cell>
          <cell r="E1253" t="str">
            <v>12-MTH MECH Shared FILT FAN BRNG PM - DN</v>
          </cell>
          <cell r="F1253" t="str">
            <v>MSS-300T E GRD FILT REC'R ASP FAN</v>
          </cell>
          <cell r="G1253" t="str">
            <v>PM20</v>
          </cell>
          <cell r="H1253" t="str">
            <v>MECH</v>
          </cell>
          <cell r="I1253" t="str">
            <v>10024532</v>
          </cell>
          <cell r="J1253" t="str">
            <v>7157687</v>
          </cell>
          <cell r="K1253" t="str">
            <v>001</v>
          </cell>
          <cell r="L1253" t="str">
            <v>GAUTHIP</v>
          </cell>
          <cell r="M1253">
            <v>40225</v>
          </cell>
          <cell r="N1253" t="str">
            <v>CHAUDHS</v>
          </cell>
          <cell r="O1253">
            <v>43368</v>
          </cell>
          <cell r="P1253" t="str">
            <v/>
          </cell>
        </row>
        <row r="1254">
          <cell r="A1254" t="str">
            <v>MEM-PRO-010-GRD-S3G-7907</v>
          </cell>
          <cell r="B1254" t="str">
            <v>5</v>
          </cell>
          <cell r="C1254" t="str">
            <v>14544</v>
          </cell>
          <cell r="D1254" t="str">
            <v>15837</v>
          </cell>
          <cell r="E1254" t="str">
            <v>12-MTH MECH Shared FILT FAN BRNG PM - DN</v>
          </cell>
          <cell r="F1254" t="str">
            <v>MSS-300T W GRD FILT REC'R ASP FAN</v>
          </cell>
          <cell r="G1254" t="str">
            <v>PM20</v>
          </cell>
          <cell r="H1254" t="str">
            <v>MECH</v>
          </cell>
          <cell r="I1254" t="str">
            <v>10024603</v>
          </cell>
          <cell r="J1254" t="str">
            <v>7157688</v>
          </cell>
          <cell r="K1254" t="str">
            <v>001</v>
          </cell>
          <cell r="L1254" t="str">
            <v>GAUTHIP</v>
          </cell>
          <cell r="M1254">
            <v>40225</v>
          </cell>
          <cell r="N1254" t="str">
            <v>CAGLEW</v>
          </cell>
          <cell r="O1254">
            <v>43665</v>
          </cell>
          <cell r="P1254" t="str">
            <v/>
          </cell>
        </row>
        <row r="1255">
          <cell r="A1255" t="str">
            <v>MEM-PRO-010-MDU-AEQ-7023</v>
          </cell>
          <cell r="B1255" t="str">
            <v>5</v>
          </cell>
          <cell r="C1255" t="str">
            <v>14543</v>
          </cell>
          <cell r="D1255" t="str">
            <v>15836</v>
          </cell>
          <cell r="E1255" t="str">
            <v>12-MTH MECH Shared ASP FAN BRNG PM - DN</v>
          </cell>
          <cell r="F1255" t="str">
            <v>MP1-P1 FK BINS ASPIRATION FAN</v>
          </cell>
          <cell r="G1255" t="str">
            <v>PM20</v>
          </cell>
          <cell r="H1255" t="str">
            <v>MECH</v>
          </cell>
          <cell r="I1255" t="str">
            <v>10024604</v>
          </cell>
          <cell r="J1255" t="str">
            <v>5873488</v>
          </cell>
          <cell r="K1255" t="str">
            <v>001</v>
          </cell>
          <cell r="L1255" t="str">
            <v>GAUTHIP</v>
          </cell>
          <cell r="M1255">
            <v>40225</v>
          </cell>
          <cell r="N1255" t="str">
            <v>CHAUDHS</v>
          </cell>
          <cell r="O1255">
            <v>43365</v>
          </cell>
          <cell r="P1255" t="str">
            <v/>
          </cell>
        </row>
        <row r="1256">
          <cell r="A1256" t="str">
            <v>MEM-PRO-010-MDU-AEQ-7037</v>
          </cell>
          <cell r="B1256" t="str">
            <v/>
          </cell>
          <cell r="C1256" t="str">
            <v>14648</v>
          </cell>
          <cell r="D1256" t="str">
            <v>15981</v>
          </cell>
          <cell r="E1256" t="str">
            <v>12-MTH MECH MMDU ASP FAN BEARING PM - DN</v>
          </cell>
          <cell r="F1256" t="str">
            <v>MMDU-FLAKE ASP COLLECTOR EXHAUST FAN</v>
          </cell>
          <cell r="G1256" t="str">
            <v>PM20</v>
          </cell>
          <cell r="H1256" t="str">
            <v>MECH</v>
          </cell>
          <cell r="I1256" t="str">
            <v>10024832</v>
          </cell>
          <cell r="J1256" t="str">
            <v>5739943</v>
          </cell>
          <cell r="K1256" t="str">
            <v>001</v>
          </cell>
          <cell r="L1256" t="str">
            <v>GAUTHIP</v>
          </cell>
          <cell r="M1256">
            <v>40225</v>
          </cell>
          <cell r="N1256" t="str">
            <v>CHAUDHS</v>
          </cell>
          <cell r="O1256">
            <v>43365</v>
          </cell>
          <cell r="P1256" t="str">
            <v/>
          </cell>
        </row>
        <row r="1257">
          <cell r="A1257" t="str">
            <v>MEM-PRO-010-MDU-AEQ-7659</v>
          </cell>
          <cell r="B1257" t="str">
            <v/>
          </cell>
          <cell r="C1257" t="str">
            <v>14653</v>
          </cell>
          <cell r="D1257" t="str">
            <v>15986</v>
          </cell>
          <cell r="E1257" t="str">
            <v>12-MTH MECH MS2P COOL FAN BRNG PM - DN</v>
          </cell>
          <cell r="F1257" t="str">
            <v>MMDU-COOLING RING FAN</v>
          </cell>
          <cell r="G1257" t="str">
            <v>PM20</v>
          </cell>
          <cell r="H1257" t="str">
            <v>MECH</v>
          </cell>
          <cell r="I1257" t="str">
            <v/>
          </cell>
          <cell r="J1257" t="str">
            <v>5652624</v>
          </cell>
          <cell r="K1257" t="str">
            <v>001</v>
          </cell>
          <cell r="L1257" t="str">
            <v>GAUTHIP</v>
          </cell>
          <cell r="M1257">
            <v>40225</v>
          </cell>
          <cell r="N1257" t="str">
            <v>CHAUDHS</v>
          </cell>
          <cell r="O1257">
            <v>43365</v>
          </cell>
          <cell r="P1257" t="str">
            <v/>
          </cell>
        </row>
        <row r="1258">
          <cell r="A1258" t="str">
            <v>MEM-PRO-010-MDU-AEQ-7720</v>
          </cell>
          <cell r="B1258" t="str">
            <v/>
          </cell>
          <cell r="C1258" t="str">
            <v>14654</v>
          </cell>
          <cell r="D1258" t="str">
            <v>15987</v>
          </cell>
          <cell r="E1258" t="str">
            <v>12-MTH MECH INLT FAN BRNG PM - DN</v>
          </cell>
          <cell r="F1258" t="str">
            <v>MMDU-S. SPRAY DRYER INLET FAN</v>
          </cell>
          <cell r="G1258" t="str">
            <v>PM25</v>
          </cell>
          <cell r="H1258" t="str">
            <v>MECH</v>
          </cell>
          <cell r="I1258" t="str">
            <v>10000926</v>
          </cell>
          <cell r="J1258" t="str">
            <v>5653709</v>
          </cell>
          <cell r="K1258" t="str">
            <v>241</v>
          </cell>
          <cell r="L1258" t="str">
            <v>GAUTHIP</v>
          </cell>
          <cell r="M1258">
            <v>40225</v>
          </cell>
          <cell r="N1258" t="str">
            <v>CHAUDHS</v>
          </cell>
          <cell r="O1258">
            <v>43365</v>
          </cell>
          <cell r="P1258" t="str">
            <v/>
          </cell>
        </row>
        <row r="1259">
          <cell r="A1259" t="str">
            <v>MEM-PRO-010-MDU-AEQ-7730</v>
          </cell>
          <cell r="B1259" t="str">
            <v/>
          </cell>
          <cell r="C1259" t="str">
            <v>14655</v>
          </cell>
          <cell r="D1259" t="str">
            <v>15988</v>
          </cell>
          <cell r="E1259" t="str">
            <v>12-MTH MECH EXH FAN BEARING PM - DN</v>
          </cell>
          <cell r="F1259" t="str">
            <v>MMDU-S. DRYER EXHAUST FAN</v>
          </cell>
          <cell r="G1259" t="str">
            <v>PM25</v>
          </cell>
          <cell r="H1259" t="str">
            <v>MECH</v>
          </cell>
          <cell r="I1259" t="str">
            <v>10000930</v>
          </cell>
          <cell r="J1259" t="str">
            <v>5653710</v>
          </cell>
          <cell r="K1259" t="str">
            <v>241</v>
          </cell>
          <cell r="L1259" t="str">
            <v>GAUTHIP</v>
          </cell>
          <cell r="M1259">
            <v>40225</v>
          </cell>
          <cell r="N1259" t="str">
            <v>CHAUDHS</v>
          </cell>
          <cell r="O1259">
            <v>43365</v>
          </cell>
          <cell r="P1259" t="str">
            <v/>
          </cell>
        </row>
        <row r="1260">
          <cell r="A1260" t="str">
            <v>MEM-PRO-010-MDU-AEQ-7732</v>
          </cell>
          <cell r="B1260" t="str">
            <v/>
          </cell>
          <cell r="C1260" t="str">
            <v>14656</v>
          </cell>
          <cell r="D1260" t="str">
            <v>15989</v>
          </cell>
          <cell r="E1260" t="str">
            <v>12-MTH MECH MS2P COLL. FAN BRNG PM - DN</v>
          </cell>
          <cell r="F1260" t="str">
            <v>MMDU-SURGE BIN RJ COLLECTOR #1 EXH FAN</v>
          </cell>
          <cell r="G1260" t="str">
            <v>PM20</v>
          </cell>
          <cell r="H1260" t="str">
            <v>MECH</v>
          </cell>
          <cell r="I1260" t="str">
            <v/>
          </cell>
          <cell r="J1260" t="str">
            <v>5653711</v>
          </cell>
          <cell r="K1260" t="str">
            <v>001</v>
          </cell>
          <cell r="L1260" t="str">
            <v>GAUTHIP</v>
          </cell>
          <cell r="M1260">
            <v>40225</v>
          </cell>
          <cell r="N1260" t="str">
            <v>CHAUDHS</v>
          </cell>
          <cell r="O1260">
            <v>43365</v>
          </cell>
          <cell r="P1260" t="str">
            <v/>
          </cell>
        </row>
        <row r="1261">
          <cell r="A1261" t="str">
            <v>MEM-PRO-010-MDU-AEQ-7749</v>
          </cell>
          <cell r="B1261" t="str">
            <v/>
          </cell>
          <cell r="C1261" t="str">
            <v>14657</v>
          </cell>
          <cell r="D1261" t="str">
            <v>15990</v>
          </cell>
          <cell r="E1261" t="str">
            <v>12-MTH MECH MS2P EXH FAN BEARING PM - DN</v>
          </cell>
          <cell r="F1261" t="str">
            <v>MMDU-RJ COLLECTOR #2 EXHAUST FAN</v>
          </cell>
          <cell r="G1261" t="str">
            <v>PM20</v>
          </cell>
          <cell r="H1261" t="str">
            <v>MECH</v>
          </cell>
          <cell r="I1261" t="str">
            <v/>
          </cell>
          <cell r="J1261" t="str">
            <v>5654848</v>
          </cell>
          <cell r="K1261" t="str">
            <v>001</v>
          </cell>
          <cell r="L1261" t="str">
            <v>GAUTHIP</v>
          </cell>
          <cell r="M1261">
            <v>40225</v>
          </cell>
          <cell r="N1261" t="str">
            <v>CHAUDHS</v>
          </cell>
          <cell r="O1261">
            <v>43365</v>
          </cell>
          <cell r="P1261" t="str">
            <v/>
          </cell>
        </row>
        <row r="1262">
          <cell r="A1262" t="str">
            <v>MEM-PRO-010-MDU-AEQ-7831</v>
          </cell>
          <cell r="B1262" t="str">
            <v/>
          </cell>
          <cell r="C1262" t="str">
            <v>14658</v>
          </cell>
          <cell r="D1262" t="str">
            <v>15991</v>
          </cell>
          <cell r="E1262" t="str">
            <v>12-MTH MECH MS2P ASP FAN BEARING PM - DN</v>
          </cell>
          <cell r="F1262" t="str">
            <v>MMDU-2 KG ASP.FILTER EXHAUST FAN</v>
          </cell>
          <cell r="G1262" t="str">
            <v>PM20</v>
          </cell>
          <cell r="H1262" t="str">
            <v>MECH</v>
          </cell>
          <cell r="I1262" t="str">
            <v/>
          </cell>
          <cell r="J1262" t="str">
            <v>5654849</v>
          </cell>
          <cell r="K1262" t="str">
            <v>001</v>
          </cell>
          <cell r="L1262" t="str">
            <v>GAUTHIP</v>
          </cell>
          <cell r="M1262">
            <v>40225</v>
          </cell>
          <cell r="N1262" t="str">
            <v>CHAUDHS</v>
          </cell>
          <cell r="O1262">
            <v>43365</v>
          </cell>
          <cell r="P1262" t="str">
            <v/>
          </cell>
        </row>
        <row r="1263">
          <cell r="A1263" t="str">
            <v>MEM-PRO-010-MDU-AEQ-7873</v>
          </cell>
          <cell r="B1263" t="str">
            <v/>
          </cell>
          <cell r="C1263" t="str">
            <v>14659</v>
          </cell>
          <cell r="D1263" t="str">
            <v>15992</v>
          </cell>
          <cell r="E1263" t="str">
            <v>12-MTH MECH MS2P EXH FAN BEARING PM - DN</v>
          </cell>
          <cell r="F1263" t="str">
            <v>MMDU-MDU SURGE BIN FILTER EXHAUST FAN</v>
          </cell>
          <cell r="G1263" t="str">
            <v>PM20</v>
          </cell>
          <cell r="H1263" t="str">
            <v>MECH</v>
          </cell>
          <cell r="I1263" t="str">
            <v/>
          </cell>
          <cell r="J1263" t="str">
            <v>5654850</v>
          </cell>
          <cell r="K1263" t="str">
            <v>001</v>
          </cell>
          <cell r="L1263" t="str">
            <v>GAUTHIP</v>
          </cell>
          <cell r="M1263">
            <v>40225</v>
          </cell>
          <cell r="N1263" t="str">
            <v>CHAUDHS</v>
          </cell>
          <cell r="O1263">
            <v>43365</v>
          </cell>
          <cell r="P1263" t="str">
            <v/>
          </cell>
        </row>
        <row r="1264">
          <cell r="A1264" t="str">
            <v>MEM-PRO-010-OP1-AEQ-1204</v>
          </cell>
          <cell r="B1264" t="str">
            <v/>
          </cell>
          <cell r="C1264" t="str">
            <v>14563</v>
          </cell>
          <cell r="D1264" t="str">
            <v>15896</v>
          </cell>
          <cell r="E1264" t="str">
            <v>12-MTH MECH P1 ASP FAN BEARING PM - DN</v>
          </cell>
          <cell r="F1264" t="str">
            <v>MP1A-BLENDER SURGE BIN</v>
          </cell>
          <cell r="G1264" t="str">
            <v>PM25</v>
          </cell>
          <cell r="H1264" t="str">
            <v>MECH</v>
          </cell>
          <cell r="I1264" t="str">
            <v>10024443</v>
          </cell>
          <cell r="J1264" t="str">
            <v>5731950</v>
          </cell>
          <cell r="K1264" t="str">
            <v>241</v>
          </cell>
          <cell r="L1264" t="str">
            <v>GAUTHIP</v>
          </cell>
          <cell r="M1264">
            <v>40225</v>
          </cell>
          <cell r="N1264" t="str">
            <v>CHAUDHS</v>
          </cell>
          <cell r="O1264">
            <v>43365</v>
          </cell>
          <cell r="P1264" t="str">
            <v/>
          </cell>
        </row>
        <row r="1265">
          <cell r="A1265" t="str">
            <v>MEM-PRO-010-P3A-AEQ-6503</v>
          </cell>
          <cell r="B1265" t="str">
            <v/>
          </cell>
          <cell r="C1265" t="str">
            <v>14579</v>
          </cell>
          <cell r="D1265" t="str">
            <v>15912</v>
          </cell>
          <cell r="E1265" t="str">
            <v>12-MTH MECH P3 INLT FAN BEARING PM - DN</v>
          </cell>
          <cell r="F1265" t="str">
            <v>MP3A-SPRAY DRYER INLET FAN</v>
          </cell>
          <cell r="G1265" t="str">
            <v>PM25</v>
          </cell>
          <cell r="H1265" t="str">
            <v>MECH</v>
          </cell>
          <cell r="I1265" t="str">
            <v>10024486</v>
          </cell>
          <cell r="J1265" t="str">
            <v>5638140</v>
          </cell>
          <cell r="K1265" t="str">
            <v>241</v>
          </cell>
          <cell r="L1265" t="str">
            <v>GAUTHIP</v>
          </cell>
          <cell r="M1265">
            <v>40225</v>
          </cell>
          <cell r="N1265" t="str">
            <v>CHAUDHS</v>
          </cell>
          <cell r="O1265">
            <v>43365</v>
          </cell>
          <cell r="P1265" t="str">
            <v/>
          </cell>
        </row>
        <row r="1266">
          <cell r="A1266" t="str">
            <v>MEM-PRO-010-P3A-AEQ-6518</v>
          </cell>
          <cell r="B1266" t="str">
            <v/>
          </cell>
          <cell r="C1266" t="str">
            <v>14580</v>
          </cell>
          <cell r="D1266" t="str">
            <v>15913</v>
          </cell>
          <cell r="E1266" t="str">
            <v>12-MTH MECH P3 COOL FAN BEARING PM - DN</v>
          </cell>
          <cell r="F1266" t="str">
            <v>MP3A-COOLING RING FAN</v>
          </cell>
          <cell r="G1266" t="str">
            <v>PM20</v>
          </cell>
          <cell r="H1266" t="str">
            <v>MECH</v>
          </cell>
          <cell r="I1266" t="str">
            <v>10024525</v>
          </cell>
          <cell r="J1266" t="str">
            <v>5638141</v>
          </cell>
          <cell r="K1266" t="str">
            <v>001</v>
          </cell>
          <cell r="L1266" t="str">
            <v>GAUTHIP</v>
          </cell>
          <cell r="M1266">
            <v>40225</v>
          </cell>
          <cell r="N1266" t="str">
            <v>CHAUDHS</v>
          </cell>
          <cell r="O1266">
            <v>43365</v>
          </cell>
          <cell r="P1266" t="str">
            <v/>
          </cell>
        </row>
        <row r="1267">
          <cell r="A1267" t="str">
            <v>MEM-PRO-010-P3A-AEQ-6545</v>
          </cell>
          <cell r="B1267" t="str">
            <v/>
          </cell>
          <cell r="C1267" t="str">
            <v>14581</v>
          </cell>
          <cell r="D1267" t="str">
            <v>15914</v>
          </cell>
          <cell r="E1267" t="str">
            <v>12-MTH MECH P3 EXH FAN BEARING PM - DN</v>
          </cell>
          <cell r="F1267" t="str">
            <v>MP3A-NORTH EXHAUST FAN</v>
          </cell>
          <cell r="G1267" t="str">
            <v>PM25</v>
          </cell>
          <cell r="H1267" t="str">
            <v>MECH</v>
          </cell>
          <cell r="I1267" t="str">
            <v>10024523</v>
          </cell>
          <cell r="J1267" t="str">
            <v>5638142</v>
          </cell>
          <cell r="K1267" t="str">
            <v>241</v>
          </cell>
          <cell r="L1267" t="str">
            <v>GAUTHIP</v>
          </cell>
          <cell r="M1267">
            <v>40225</v>
          </cell>
          <cell r="N1267" t="str">
            <v>CHAUDHS</v>
          </cell>
          <cell r="O1267">
            <v>43365</v>
          </cell>
          <cell r="P1267" t="str">
            <v/>
          </cell>
        </row>
        <row r="1268">
          <cell r="A1268" t="str">
            <v>MEM-PRO-010-P3A-AEQ-6549</v>
          </cell>
          <cell r="B1268" t="str">
            <v>5</v>
          </cell>
          <cell r="C1268" t="str">
            <v>14582</v>
          </cell>
          <cell r="D1268" t="str">
            <v>15915</v>
          </cell>
          <cell r="E1268" t="str">
            <v>12-MTH MECH P3 EXH FAN BEARING PM - DN</v>
          </cell>
          <cell r="F1268" t="str">
            <v>MP3A-NORTH EXHAUST COOLING FAN</v>
          </cell>
          <cell r="G1268" t="str">
            <v>PM20</v>
          </cell>
          <cell r="H1268" t="str">
            <v>MECH</v>
          </cell>
          <cell r="I1268" t="str">
            <v>10024522</v>
          </cell>
          <cell r="J1268" t="str">
            <v>5856475</v>
          </cell>
          <cell r="K1268" t="str">
            <v>001</v>
          </cell>
          <cell r="L1268" t="str">
            <v>GAUTHIP</v>
          </cell>
          <cell r="M1268">
            <v>40225</v>
          </cell>
          <cell r="N1268" t="str">
            <v>CHAUDHS</v>
          </cell>
          <cell r="O1268">
            <v>43365</v>
          </cell>
          <cell r="P1268" t="str">
            <v/>
          </cell>
        </row>
        <row r="1269">
          <cell r="A1269" t="str">
            <v>MEM-PRO-010-P3A-AEQ-6585</v>
          </cell>
          <cell r="B1269" t="str">
            <v>5</v>
          </cell>
          <cell r="C1269" t="str">
            <v>14583</v>
          </cell>
          <cell r="D1269" t="str">
            <v>15916</v>
          </cell>
          <cell r="E1269" t="str">
            <v>12-MTH MECH P3 EXH FAN BEARING PM - DN</v>
          </cell>
          <cell r="F1269" t="str">
            <v>MP3A-SOUTH EXHAUST FAN</v>
          </cell>
          <cell r="G1269" t="str">
            <v>PM25</v>
          </cell>
          <cell r="H1269" t="str">
            <v>MECH</v>
          </cell>
          <cell r="I1269" t="str">
            <v>10024489</v>
          </cell>
          <cell r="J1269" t="str">
            <v>5856476</v>
          </cell>
          <cell r="K1269" t="str">
            <v>241</v>
          </cell>
          <cell r="L1269" t="str">
            <v>GAUTHIP</v>
          </cell>
          <cell r="M1269">
            <v>40225</v>
          </cell>
          <cell r="N1269" t="str">
            <v>CHAUDHS</v>
          </cell>
          <cell r="O1269">
            <v>43365</v>
          </cell>
          <cell r="P1269" t="str">
            <v/>
          </cell>
        </row>
        <row r="1270">
          <cell r="A1270" t="str">
            <v>MEM-PRO-010-P3A-AEQ-6589</v>
          </cell>
          <cell r="B1270" t="str">
            <v>5</v>
          </cell>
          <cell r="C1270" t="str">
            <v>14584</v>
          </cell>
          <cell r="D1270" t="str">
            <v>15917</v>
          </cell>
          <cell r="E1270" t="str">
            <v>12-MTH MECH P3 EXH FAN BEARING PM - DN</v>
          </cell>
          <cell r="F1270" t="str">
            <v>MP3A-SOUTH EXHAUST COOLING FAN</v>
          </cell>
          <cell r="G1270" t="str">
            <v>PM20</v>
          </cell>
          <cell r="H1270" t="str">
            <v>MECH</v>
          </cell>
          <cell r="I1270" t="str">
            <v>10024503</v>
          </cell>
          <cell r="J1270" t="str">
            <v>5856477</v>
          </cell>
          <cell r="K1270" t="str">
            <v>001</v>
          </cell>
          <cell r="L1270" t="str">
            <v>GAUTHIP</v>
          </cell>
          <cell r="M1270">
            <v>40225</v>
          </cell>
          <cell r="N1270" t="str">
            <v>CHAUDHS</v>
          </cell>
          <cell r="O1270">
            <v>43365</v>
          </cell>
          <cell r="P1270" t="str">
            <v/>
          </cell>
        </row>
        <row r="1271">
          <cell r="A1271" t="str">
            <v>MEM-PRO-010-PKG-SBB-8302</v>
          </cell>
          <cell r="B1271" t="str">
            <v/>
          </cell>
          <cell r="C1271" t="str">
            <v>14644</v>
          </cell>
          <cell r="D1271" t="str">
            <v>15977</v>
          </cell>
          <cell r="E1271" t="str">
            <v>12-MTH MECH MS2P ASP FAN BEARING PM - DN</v>
          </cell>
          <cell r="F1271" t="str">
            <v>MS2P-BIG BAG ASPIRATION FAN</v>
          </cell>
          <cell r="G1271" t="str">
            <v>PM20</v>
          </cell>
          <cell r="H1271" t="str">
            <v>MECH</v>
          </cell>
          <cell r="I1271" t="str">
            <v>10024824</v>
          </cell>
          <cell r="J1271" t="str">
            <v>5733940</v>
          </cell>
          <cell r="K1271" t="str">
            <v>001</v>
          </cell>
          <cell r="L1271" t="str">
            <v>GAUTHIP</v>
          </cell>
          <cell r="M1271">
            <v>40225</v>
          </cell>
          <cell r="N1271" t="str">
            <v>CHAUDHS</v>
          </cell>
          <cell r="O1271">
            <v>43365</v>
          </cell>
          <cell r="P1271" t="str">
            <v/>
          </cell>
        </row>
        <row r="1272">
          <cell r="A1272" t="str">
            <v>MEM-PRO-010-RWS-SRW-5200</v>
          </cell>
          <cell r="B1272" t="str">
            <v/>
          </cell>
          <cell r="C1272" t="str">
            <v>14637</v>
          </cell>
          <cell r="D1272" t="str">
            <v>15970</v>
          </cell>
          <cell r="E1272" t="str">
            <v>12-MTH MECH MS2P RWRK FAN BRNG PM - DN</v>
          </cell>
          <cell r="F1272" t="str">
            <v>MS2P-ISO REWORK BAG DUMP ASP FAN</v>
          </cell>
          <cell r="G1272" t="str">
            <v>PM20</v>
          </cell>
          <cell r="H1272" t="str">
            <v>MECH</v>
          </cell>
          <cell r="I1272" t="str">
            <v>10024859</v>
          </cell>
          <cell r="J1272" t="str">
            <v>7142438</v>
          </cell>
          <cell r="K1272" t="str">
            <v>001</v>
          </cell>
          <cell r="L1272" t="str">
            <v>GAUTHIP</v>
          </cell>
          <cell r="M1272">
            <v>40225</v>
          </cell>
          <cell r="N1272" t="str">
            <v>CHAUDHS</v>
          </cell>
          <cell r="O1272">
            <v>43368</v>
          </cell>
          <cell r="P1272" t="str">
            <v/>
          </cell>
        </row>
        <row r="1273">
          <cell r="A1273" t="str">
            <v>MEM-PRO-010-RWS-SRW-5212</v>
          </cell>
          <cell r="B1273" t="str">
            <v/>
          </cell>
          <cell r="C1273" t="str">
            <v>14638</v>
          </cell>
          <cell r="D1273" t="str">
            <v>15971</v>
          </cell>
          <cell r="E1273" t="str">
            <v>12-MTH MECH MS2P RWRK FAN BRNG PM - DN</v>
          </cell>
          <cell r="F1273" t="str">
            <v>MS2P-ISOLATE REWORK SURGE BIN ASP FAN</v>
          </cell>
          <cell r="G1273" t="str">
            <v>PM20</v>
          </cell>
          <cell r="H1273" t="str">
            <v>MECH</v>
          </cell>
          <cell r="I1273" t="str">
            <v>10024817</v>
          </cell>
          <cell r="J1273" t="str">
            <v>7169976</v>
          </cell>
          <cell r="K1273" t="str">
            <v>001</v>
          </cell>
          <cell r="L1273" t="str">
            <v>GAUTHIP</v>
          </cell>
          <cell r="M1273">
            <v>40225</v>
          </cell>
          <cell r="N1273" t="str">
            <v>CHAUDHS</v>
          </cell>
          <cell r="O1273">
            <v>43368</v>
          </cell>
          <cell r="P1273" t="str">
            <v/>
          </cell>
        </row>
        <row r="1274">
          <cell r="A1274" t="str">
            <v>MEM-PRO-010-RWS-SRW-5251</v>
          </cell>
          <cell r="B1274" t="str">
            <v/>
          </cell>
          <cell r="C1274" t="str">
            <v>14639</v>
          </cell>
          <cell r="D1274" t="str">
            <v>15972</v>
          </cell>
          <cell r="E1274" t="str">
            <v>12-MTH MECH MS2P ASP FAN BEARING PM - DN</v>
          </cell>
          <cell r="F1274" t="str">
            <v>MS2P-BB REWORK ASPIRATION FAN</v>
          </cell>
          <cell r="G1274" t="str">
            <v>PM20</v>
          </cell>
          <cell r="H1274" t="str">
            <v>MECH</v>
          </cell>
          <cell r="I1274" t="str">
            <v>10024816</v>
          </cell>
          <cell r="J1274" t="str">
            <v>5632662</v>
          </cell>
          <cell r="K1274" t="str">
            <v>001</v>
          </cell>
          <cell r="L1274" t="str">
            <v>GAUTHIP</v>
          </cell>
          <cell r="M1274">
            <v>40225</v>
          </cell>
          <cell r="N1274" t="str">
            <v>CHAUDHS</v>
          </cell>
          <cell r="O1274">
            <v>43365</v>
          </cell>
          <cell r="P1274" t="str">
            <v/>
          </cell>
        </row>
        <row r="1275">
          <cell r="A1275" t="str">
            <v>MEM-PRO-010-RWS-SRW-5254</v>
          </cell>
          <cell r="B1275" t="str">
            <v/>
          </cell>
          <cell r="C1275" t="str">
            <v>14640</v>
          </cell>
          <cell r="D1275" t="str">
            <v>15973</v>
          </cell>
          <cell r="E1275" t="str">
            <v>12-MTH MECH MS2P ASP FAN BEARING PM - DN</v>
          </cell>
          <cell r="F1275" t="str">
            <v>MS2P-BB REWORK SURGE BIN ASP FAN</v>
          </cell>
          <cell r="G1275" t="str">
            <v>PM20</v>
          </cell>
          <cell r="H1275" t="str">
            <v>MECH</v>
          </cell>
          <cell r="I1275" t="str">
            <v>10024815</v>
          </cell>
          <cell r="J1275" t="str">
            <v>5632663</v>
          </cell>
          <cell r="K1275" t="str">
            <v>001</v>
          </cell>
          <cell r="L1275" t="str">
            <v>GAUTHIP</v>
          </cell>
          <cell r="M1275">
            <v>40225</v>
          </cell>
          <cell r="N1275" t="str">
            <v>CHAUDHS</v>
          </cell>
          <cell r="O1275">
            <v>43365</v>
          </cell>
          <cell r="P1275" t="str">
            <v/>
          </cell>
        </row>
        <row r="1276">
          <cell r="A1276" t="str">
            <v>MEM-PRO-010-STS-TK2-5034</v>
          </cell>
          <cell r="B1276" t="str">
            <v/>
          </cell>
          <cell r="C1276" t="str">
            <v>14622</v>
          </cell>
          <cell r="D1276" t="str">
            <v>15955</v>
          </cell>
          <cell r="E1276" t="str">
            <v>12-MTH MECH MS2P EXH FAN BEARING PM - DN</v>
          </cell>
          <cell r="F1276" t="str">
            <v>MS2P-FEED SURGE BIN VENT EXH FAN</v>
          </cell>
          <cell r="G1276" t="str">
            <v>PM20</v>
          </cell>
          <cell r="H1276" t="str">
            <v>MECH</v>
          </cell>
          <cell r="I1276" t="str">
            <v>10024843</v>
          </cell>
          <cell r="J1276" t="str">
            <v>7137532</v>
          </cell>
          <cell r="K1276" t="str">
            <v>001</v>
          </cell>
          <cell r="L1276" t="str">
            <v>GAUTHIP</v>
          </cell>
          <cell r="M1276">
            <v>40225</v>
          </cell>
          <cell r="N1276" t="str">
            <v>PIGNOCJ</v>
          </cell>
          <cell r="O1276">
            <v>43668</v>
          </cell>
          <cell r="P1276" t="str">
            <v/>
          </cell>
        </row>
        <row r="1277">
          <cell r="A1277" t="str">
            <v>MEM-PRO-010-STS-TK2-5085</v>
          </cell>
          <cell r="B1277" t="str">
            <v>5</v>
          </cell>
          <cell r="C1277" t="str">
            <v>14601</v>
          </cell>
          <cell r="D1277" t="str">
            <v>15934</v>
          </cell>
          <cell r="E1277" t="str">
            <v>12-MTH MECH MSP ASP FAN BEARING PM - DN</v>
          </cell>
          <cell r="F1277" t="str">
            <v>MS2P-FEED LOADOUT STORAGE ASPIRATION FAN</v>
          </cell>
          <cell r="G1277" t="str">
            <v>PM20</v>
          </cell>
          <cell r="H1277" t="str">
            <v>MECH</v>
          </cell>
          <cell r="I1277" t="str">
            <v>10065177</v>
          </cell>
          <cell r="J1277" t="str">
            <v>7146784</v>
          </cell>
          <cell r="K1277" t="str">
            <v>001</v>
          </cell>
          <cell r="L1277" t="str">
            <v>GAUTHIP</v>
          </cell>
          <cell r="M1277">
            <v>40225</v>
          </cell>
          <cell r="N1277" t="str">
            <v>CHAUDHS</v>
          </cell>
          <cell r="O1277">
            <v>43368</v>
          </cell>
          <cell r="P1277" t="str">
            <v/>
          </cell>
        </row>
        <row r="1278">
          <cell r="A1278" t="str">
            <v>MEM-PRO-010-STS-TK2-5085</v>
          </cell>
          <cell r="B1278" t="str">
            <v>5</v>
          </cell>
          <cell r="C1278" t="str">
            <v>14623</v>
          </cell>
          <cell r="D1278" t="str">
            <v>15956</v>
          </cell>
          <cell r="E1278" t="str">
            <v>12-MTH MECH MS2P ASP FAN BEARING PM - DN</v>
          </cell>
          <cell r="F1278" t="str">
            <v>MS2P-FEED LOADOUT STORAGE ASPIRATION FAN</v>
          </cell>
          <cell r="G1278" t="str">
            <v>PM20</v>
          </cell>
          <cell r="H1278" t="str">
            <v>MECH</v>
          </cell>
          <cell r="I1278" t="str">
            <v>10024842</v>
          </cell>
          <cell r="J1278" t="str">
            <v>7168842</v>
          </cell>
          <cell r="K1278" t="str">
            <v>001</v>
          </cell>
          <cell r="L1278" t="str">
            <v>GAUTHIP</v>
          </cell>
          <cell r="M1278">
            <v>40225</v>
          </cell>
          <cell r="N1278" t="str">
            <v>CHAUDHS</v>
          </cell>
          <cell r="O1278">
            <v>43368</v>
          </cell>
          <cell r="P1278" t="str">
            <v/>
          </cell>
        </row>
        <row r="1279">
          <cell r="A1279" t="str">
            <v>MEM-PRO-010-STS-TK2-5092</v>
          </cell>
          <cell r="B1279" t="str">
            <v>5</v>
          </cell>
          <cell r="C1279" t="str">
            <v>14624</v>
          </cell>
          <cell r="D1279" t="str">
            <v>15957</v>
          </cell>
          <cell r="E1279" t="str">
            <v>12-MTH MECH MS2P ASP FAN BEARING PM - DN</v>
          </cell>
          <cell r="F1279" t="str">
            <v>MS2P-FEED LOADOUT DUST COLL ASP FAN</v>
          </cell>
          <cell r="G1279" t="str">
            <v>PM25</v>
          </cell>
          <cell r="H1279" t="str">
            <v>MECH</v>
          </cell>
          <cell r="I1279" t="str">
            <v>10024841</v>
          </cell>
          <cell r="J1279" t="str">
            <v>7129361</v>
          </cell>
          <cell r="K1279" t="str">
            <v>241</v>
          </cell>
          <cell r="L1279" t="str">
            <v>GAUTHIP</v>
          </cell>
          <cell r="M1279">
            <v>40225</v>
          </cell>
          <cell r="N1279" t="str">
            <v>CHAUDHS</v>
          </cell>
          <cell r="O1279">
            <v>43368</v>
          </cell>
          <cell r="P1279" t="str">
            <v/>
          </cell>
        </row>
        <row r="1280">
          <cell r="A1280" t="str">
            <v>MEM-PRO-010-STS-UFS-6446</v>
          </cell>
          <cell r="B1280" t="str">
            <v/>
          </cell>
          <cell r="C1280" t="str">
            <v>14542</v>
          </cell>
          <cell r="D1280" t="str">
            <v>15835</v>
          </cell>
          <cell r="E1280" t="str">
            <v>12-MTH MECH Shared EXH FAN BRNG PM - DN</v>
          </cell>
          <cell r="F1280" t="str">
            <v>MSS-SURGE BIN VENTER FILT EXHAUST FAN</v>
          </cell>
          <cell r="G1280" t="str">
            <v>PM20</v>
          </cell>
          <cell r="H1280" t="str">
            <v>MECH</v>
          </cell>
          <cell r="I1280" t="str">
            <v>10024452</v>
          </cell>
          <cell r="J1280" t="str">
            <v>5724348</v>
          </cell>
          <cell r="K1280" t="str">
            <v>001</v>
          </cell>
          <cell r="L1280" t="str">
            <v>GAUTHIP</v>
          </cell>
          <cell r="M1280">
            <v>40225</v>
          </cell>
          <cell r="N1280" t="str">
            <v>CHAUDHS</v>
          </cell>
          <cell r="O1280">
            <v>43365</v>
          </cell>
          <cell r="P1280" t="str">
            <v/>
          </cell>
        </row>
        <row r="1281">
          <cell r="A1281" t="str">
            <v>MEM-PRO-010-UNL-AEQ-0999</v>
          </cell>
          <cell r="B1281" t="str">
            <v/>
          </cell>
          <cell r="C1281" t="str">
            <v>14547</v>
          </cell>
          <cell r="D1281" t="str">
            <v>15840</v>
          </cell>
          <cell r="E1281" t="str">
            <v>12-MTH MECH Shared VENT FAN BRNG PM - DN</v>
          </cell>
          <cell r="F1281" t="str">
            <v>MSS-TRK 1 FLK UNLOAD RV ASP SYS VAC FAN</v>
          </cell>
          <cell r="G1281" t="str">
            <v>PM20</v>
          </cell>
          <cell r="H1281" t="str">
            <v>MECH</v>
          </cell>
          <cell r="I1281" t="str">
            <v>10024460</v>
          </cell>
          <cell r="J1281" t="str">
            <v>5666177</v>
          </cell>
          <cell r="K1281" t="str">
            <v>001</v>
          </cell>
          <cell r="L1281" t="str">
            <v>GAUTHIP</v>
          </cell>
          <cell r="M1281">
            <v>40225</v>
          </cell>
          <cell r="N1281" t="str">
            <v>CHAUDHS</v>
          </cell>
          <cell r="O1281">
            <v>43365</v>
          </cell>
          <cell r="P1281" t="str">
            <v/>
          </cell>
        </row>
        <row r="1282">
          <cell r="A1282" t="str">
            <v>MEM-PRO-011-PKG-PAK-5304</v>
          </cell>
          <cell r="B1282" t="str">
            <v/>
          </cell>
          <cell r="C1282" t="str">
            <v>14569</v>
          </cell>
          <cell r="D1282" t="str">
            <v>15902</v>
          </cell>
          <cell r="E1282" t="str">
            <v>12-MTH MECH P1 ASP FAN BEARING PM - DN</v>
          </cell>
          <cell r="F1282" t="str">
            <v>MP1B-SURGE BIN ASPIRATION FAN</v>
          </cell>
          <cell r="G1282" t="str">
            <v>PM20</v>
          </cell>
          <cell r="H1282" t="str">
            <v>MECH</v>
          </cell>
          <cell r="I1282" t="str">
            <v/>
          </cell>
          <cell r="J1282" t="str">
            <v>7175425</v>
          </cell>
          <cell r="K1282" t="str">
            <v>001</v>
          </cell>
          <cell r="L1282" t="str">
            <v>GAUTHIP</v>
          </cell>
          <cell r="M1282">
            <v>40225</v>
          </cell>
          <cell r="N1282" t="str">
            <v>CHAUDHS</v>
          </cell>
          <cell r="O1282">
            <v>43368</v>
          </cell>
          <cell r="P1282" t="str">
            <v/>
          </cell>
        </row>
        <row r="1283">
          <cell r="A1283" t="str">
            <v>MEM-PRO-011-PKG-PAK-5365</v>
          </cell>
          <cell r="B1283" t="str">
            <v/>
          </cell>
          <cell r="C1283" t="str">
            <v>14571</v>
          </cell>
          <cell r="D1283" t="str">
            <v>15904</v>
          </cell>
          <cell r="E1283" t="str">
            <v>12-MTH MECH P1 ASP FAN BEARING PM - DN</v>
          </cell>
          <cell r="F1283" t="str">
            <v>MP1B-ON LINE BAG DUMP SYSTEM W/ASP. FAN</v>
          </cell>
          <cell r="G1283" t="str">
            <v>PM20</v>
          </cell>
          <cell r="H1283" t="str">
            <v>MECH</v>
          </cell>
          <cell r="I1283" t="str">
            <v/>
          </cell>
          <cell r="J1283" t="str">
            <v>7169975</v>
          </cell>
          <cell r="K1283" t="str">
            <v>001</v>
          </cell>
          <cell r="L1283" t="str">
            <v>GAUTHIP</v>
          </cell>
          <cell r="M1283">
            <v>40225</v>
          </cell>
          <cell r="N1283" t="str">
            <v>CHAUDHS</v>
          </cell>
          <cell r="O1283">
            <v>43368</v>
          </cell>
          <cell r="P1283" t="str">
            <v/>
          </cell>
        </row>
        <row r="1284">
          <cell r="A1284" t="str">
            <v>MEM-PRO-011-SPR-BRN-1138</v>
          </cell>
          <cell r="B1284" t="str">
            <v>5</v>
          </cell>
          <cell r="C1284" t="str">
            <v>14562</v>
          </cell>
          <cell r="D1284" t="str">
            <v>15895</v>
          </cell>
          <cell r="E1284" t="str">
            <v>12-MTH MECH P1 COOL FAN BEARING PM - DN</v>
          </cell>
          <cell r="F1284" t="str">
            <v>MP1-COOLING RING FAN</v>
          </cell>
          <cell r="G1284" t="str">
            <v>PM20</v>
          </cell>
          <cell r="H1284" t="str">
            <v>MECH</v>
          </cell>
          <cell r="I1284" t="str">
            <v>10066100</v>
          </cell>
          <cell r="J1284" t="str">
            <v>7188488</v>
          </cell>
          <cell r="K1284" t="str">
            <v>001</v>
          </cell>
          <cell r="L1284" t="str">
            <v>GAUTHIP</v>
          </cell>
          <cell r="M1284">
            <v>40225</v>
          </cell>
          <cell r="N1284" t="str">
            <v>CHAUDHS</v>
          </cell>
          <cell r="O1284">
            <v>43368</v>
          </cell>
          <cell r="P1284" t="str">
            <v/>
          </cell>
        </row>
        <row r="1285">
          <cell r="A1285" t="str">
            <v>MEM-PRO-011-SPR-DCO-1075</v>
          </cell>
          <cell r="B1285" t="str">
            <v>5</v>
          </cell>
          <cell r="C1285" t="str">
            <v>14560</v>
          </cell>
          <cell r="D1285" t="str">
            <v>15893</v>
          </cell>
          <cell r="E1285" t="str">
            <v>12-MTH MECH P1 EXH FAN BEARING PM - DN</v>
          </cell>
          <cell r="F1285" t="str">
            <v>MP1-NORTH CENTER EXHAUST FAN</v>
          </cell>
          <cell r="G1285" t="str">
            <v>PM25</v>
          </cell>
          <cell r="H1285" t="str">
            <v>MECH</v>
          </cell>
          <cell r="I1285" t="str">
            <v>10024432</v>
          </cell>
          <cell r="J1285" t="str">
            <v>7163272</v>
          </cell>
          <cell r="K1285" t="str">
            <v>241</v>
          </cell>
          <cell r="L1285" t="str">
            <v>GAUTHIP</v>
          </cell>
          <cell r="M1285">
            <v>40225</v>
          </cell>
          <cell r="N1285" t="str">
            <v>CHAUDHS</v>
          </cell>
          <cell r="O1285">
            <v>43368</v>
          </cell>
          <cell r="P1285" t="str">
            <v/>
          </cell>
        </row>
        <row r="1286">
          <cell r="A1286" t="str">
            <v>MEM-PRO-011-SPR-DRY-1003</v>
          </cell>
          <cell r="B1286" t="str">
            <v>5</v>
          </cell>
          <cell r="C1286" t="str">
            <v>14557</v>
          </cell>
          <cell r="D1286" t="str">
            <v>15890</v>
          </cell>
          <cell r="E1286" t="str">
            <v>12-MTH MECH P1 INLT FAN BEARING PM - DN</v>
          </cell>
          <cell r="F1286" t="str">
            <v>MP1-NORTH DRYER INLET FAN</v>
          </cell>
          <cell r="G1286" t="str">
            <v>PM25</v>
          </cell>
          <cell r="H1286" t="str">
            <v>MECH</v>
          </cell>
          <cell r="I1286" t="str">
            <v>10024465</v>
          </cell>
          <cell r="J1286" t="str">
            <v>7173399</v>
          </cell>
          <cell r="K1286" t="str">
            <v>241</v>
          </cell>
          <cell r="L1286" t="str">
            <v>GAUTHIP</v>
          </cell>
          <cell r="M1286">
            <v>40225</v>
          </cell>
          <cell r="N1286" t="str">
            <v>CHAUDHS</v>
          </cell>
          <cell r="O1286">
            <v>43368</v>
          </cell>
          <cell r="P1286" t="str">
            <v/>
          </cell>
        </row>
        <row r="1287">
          <cell r="A1287" t="str">
            <v>MEM-PRO-011-SPR-DRY-1035</v>
          </cell>
          <cell r="B1287" t="str">
            <v>5</v>
          </cell>
          <cell r="C1287" t="str">
            <v>14559</v>
          </cell>
          <cell r="D1287" t="str">
            <v>15892</v>
          </cell>
          <cell r="E1287" t="str">
            <v>12-MTH MECH P1 EXH FAN BEARING PM - DN</v>
          </cell>
          <cell r="F1287" t="str">
            <v>S.D. NORTH EXHAUST FAN</v>
          </cell>
          <cell r="G1287" t="str">
            <v>PM25</v>
          </cell>
          <cell r="H1287" t="str">
            <v>MECH</v>
          </cell>
          <cell r="I1287" t="str">
            <v>10024448</v>
          </cell>
          <cell r="J1287" t="str">
            <v>7129349</v>
          </cell>
          <cell r="K1287" t="str">
            <v>241</v>
          </cell>
          <cell r="L1287" t="str">
            <v>GAUTHIP</v>
          </cell>
          <cell r="M1287">
            <v>40225</v>
          </cell>
          <cell r="N1287" t="str">
            <v>CHAUDHS</v>
          </cell>
          <cell r="O1287">
            <v>43368</v>
          </cell>
          <cell r="P1287" t="str">
            <v/>
          </cell>
        </row>
        <row r="1288">
          <cell r="A1288" t="str">
            <v>MEM-PRO-011-SPR-PRC-1098</v>
          </cell>
          <cell r="B1288" t="str">
            <v>5</v>
          </cell>
          <cell r="C1288" t="str">
            <v>14561</v>
          </cell>
          <cell r="D1288" t="str">
            <v>15894</v>
          </cell>
          <cell r="E1288" t="str">
            <v>12-MTH MECH P1 CLASS FAN BEARING PM - DN</v>
          </cell>
          <cell r="F1288" t="str">
            <v>S.D. PARTICLE SIZING FAN</v>
          </cell>
          <cell r="G1288" t="str">
            <v>PM25</v>
          </cell>
          <cell r="H1288" t="str">
            <v>MECH</v>
          </cell>
          <cell r="I1288" t="str">
            <v/>
          </cell>
          <cell r="J1288" t="str">
            <v>5805600</v>
          </cell>
          <cell r="K1288" t="str">
            <v>241</v>
          </cell>
          <cell r="L1288" t="str">
            <v>GAUTHIP</v>
          </cell>
          <cell r="M1288">
            <v>40225</v>
          </cell>
          <cell r="N1288" t="str">
            <v>CHAUDHS</v>
          </cell>
          <cell r="O1288">
            <v>43365</v>
          </cell>
          <cell r="P1288" t="str">
            <v/>
          </cell>
        </row>
        <row r="1289">
          <cell r="A1289" t="str">
            <v>MEM-PRO-011-SPR-PRC-1103</v>
          </cell>
          <cell r="B1289" t="str">
            <v>5</v>
          </cell>
          <cell r="C1289" t="str">
            <v>14565</v>
          </cell>
          <cell r="D1289" t="str">
            <v>15898</v>
          </cell>
          <cell r="E1289" t="str">
            <v>12-MTH MECH P1 EXH FAN BEARING PM - DN</v>
          </cell>
          <cell r="F1289" t="str">
            <v>MP1B-PROD COLLECTOR EXHAUST FAN</v>
          </cell>
          <cell r="G1289" t="str">
            <v>PM20</v>
          </cell>
          <cell r="H1289" t="str">
            <v>MECH</v>
          </cell>
          <cell r="I1289" t="str">
            <v>10067129</v>
          </cell>
          <cell r="J1289" t="str">
            <v>5902627</v>
          </cell>
          <cell r="K1289" t="str">
            <v>001</v>
          </cell>
          <cell r="L1289" t="str">
            <v>GAUTHIP</v>
          </cell>
          <cell r="M1289">
            <v>40225</v>
          </cell>
          <cell r="N1289" t="str">
            <v>CHAUDHS</v>
          </cell>
          <cell r="O1289">
            <v>43365</v>
          </cell>
          <cell r="P1289" t="str">
            <v/>
          </cell>
        </row>
        <row r="1290">
          <cell r="A1290" t="str">
            <v>MEM-PRO-011-WEI-WIS-4012</v>
          </cell>
          <cell r="B1290" t="str">
            <v/>
          </cell>
          <cell r="C1290" t="str">
            <v>14553</v>
          </cell>
          <cell r="D1290" t="str">
            <v>15886</v>
          </cell>
          <cell r="E1290" t="str">
            <v>12-MTH MECH P1 ASP FAN BEARING PM - DN</v>
          </cell>
          <cell r="F1290" t="str">
            <v>MP1-DUST FILTER 4011 ASPIRATION FAN</v>
          </cell>
          <cell r="G1290" t="str">
            <v>PM20</v>
          </cell>
          <cell r="H1290" t="str">
            <v>MECH</v>
          </cell>
          <cell r="I1290" t="str">
            <v>10024470</v>
          </cell>
          <cell r="J1290" t="str">
            <v>5748949</v>
          </cell>
          <cell r="K1290" t="str">
            <v>001</v>
          </cell>
          <cell r="L1290" t="str">
            <v>GAUTHIP</v>
          </cell>
          <cell r="M1290">
            <v>40225</v>
          </cell>
          <cell r="N1290" t="str">
            <v>CHAUDHS</v>
          </cell>
          <cell r="O1290">
            <v>43365</v>
          </cell>
          <cell r="P1290" t="str">
            <v/>
          </cell>
        </row>
        <row r="1291">
          <cell r="A1291" t="str">
            <v>MEM-PRO-011-WEI-WIS-4070</v>
          </cell>
          <cell r="B1291" t="str">
            <v/>
          </cell>
          <cell r="C1291" t="str">
            <v>14554</v>
          </cell>
          <cell r="D1291" t="str">
            <v>15887</v>
          </cell>
          <cell r="E1291" t="str">
            <v>12-MTH MECH P1 EXH FAN BEARING PM - DN</v>
          </cell>
          <cell r="F1291" t="str">
            <v>MP1-LIME BIN 7B RJ EXH FAN</v>
          </cell>
          <cell r="G1291" t="str">
            <v>PM20</v>
          </cell>
          <cell r="H1291" t="str">
            <v>MECH</v>
          </cell>
          <cell r="I1291" t="str">
            <v>10024428</v>
          </cell>
          <cell r="J1291" t="str">
            <v>5805110</v>
          </cell>
          <cell r="K1291" t="str">
            <v>001</v>
          </cell>
          <cell r="L1291" t="str">
            <v>GAUTHIP</v>
          </cell>
          <cell r="M1291">
            <v>40225</v>
          </cell>
          <cell r="N1291" t="str">
            <v>CHAUDHS</v>
          </cell>
          <cell r="O1291">
            <v>43365</v>
          </cell>
          <cell r="P1291" t="str">
            <v/>
          </cell>
        </row>
        <row r="1292">
          <cell r="A1292" t="str">
            <v>MEM-PRO-011-WEI-WIS-4107</v>
          </cell>
          <cell r="B1292" t="str">
            <v/>
          </cell>
          <cell r="C1292" t="str">
            <v>14555</v>
          </cell>
          <cell r="D1292" t="str">
            <v>15888</v>
          </cell>
          <cell r="E1292" t="str">
            <v>12-MTH MECH P1 EXH FAN BEARING PM - DN</v>
          </cell>
          <cell r="F1292" t="str">
            <v>MP1-540/545 PNEUMAFIL EXHAUST FAN</v>
          </cell>
          <cell r="G1292" t="str">
            <v>PM20</v>
          </cell>
          <cell r="H1292" t="str">
            <v>MECH</v>
          </cell>
          <cell r="I1292" t="str">
            <v>10024423</v>
          </cell>
          <cell r="J1292" t="str">
            <v>5749842</v>
          </cell>
          <cell r="K1292" t="str">
            <v>001</v>
          </cell>
          <cell r="L1292" t="str">
            <v>GAUTHIP</v>
          </cell>
          <cell r="M1292">
            <v>40225</v>
          </cell>
          <cell r="N1292" t="str">
            <v>CHAUDHS</v>
          </cell>
          <cell r="O1292">
            <v>43365</v>
          </cell>
          <cell r="P1292" t="str">
            <v/>
          </cell>
        </row>
        <row r="1293">
          <cell r="A1293" t="str">
            <v>MEM-PRO-011-WEI-WIS-4119</v>
          </cell>
          <cell r="B1293" t="str">
            <v/>
          </cell>
          <cell r="C1293" t="str">
            <v>14556</v>
          </cell>
          <cell r="D1293" t="str">
            <v>15889</v>
          </cell>
          <cell r="E1293" t="str">
            <v>12-MTH MECH P1 ASP FAN BEARING PM - DN</v>
          </cell>
          <cell r="F1293" t="str">
            <v>MP1-545 WET SCRUBBER ASP FAN</v>
          </cell>
          <cell r="G1293" t="str">
            <v>PM20</v>
          </cell>
          <cell r="H1293" t="str">
            <v>MECH</v>
          </cell>
          <cell r="I1293" t="str">
            <v>10024466</v>
          </cell>
          <cell r="J1293" t="str">
            <v>5749843</v>
          </cell>
          <cell r="K1293" t="str">
            <v>001</v>
          </cell>
          <cell r="L1293" t="str">
            <v>GAUTHIP</v>
          </cell>
          <cell r="M1293">
            <v>40225</v>
          </cell>
          <cell r="N1293" t="str">
            <v>CHAUDHS</v>
          </cell>
          <cell r="O1293">
            <v>43365</v>
          </cell>
          <cell r="P1293" t="str">
            <v/>
          </cell>
        </row>
        <row r="1294">
          <cell r="A1294" t="str">
            <v>MEM-PRO-013-BLD-AHU-2680</v>
          </cell>
          <cell r="B1294" t="str">
            <v>5</v>
          </cell>
          <cell r="C1294" t="str">
            <v>14578</v>
          </cell>
          <cell r="D1294" t="str">
            <v>15911</v>
          </cell>
          <cell r="E1294" t="str">
            <v>12-MTH MECH P3 HTG FAN BEARING PM - DN</v>
          </cell>
          <cell r="F1294" t="str">
            <v>MP3B-N BAGHOUSE CONE HEATER BLOWER</v>
          </cell>
          <cell r="G1294" t="str">
            <v>PM20</v>
          </cell>
          <cell r="H1294" t="str">
            <v>MECH</v>
          </cell>
          <cell r="I1294" t="str">
            <v>10024531</v>
          </cell>
          <cell r="J1294" t="str">
            <v>7166973</v>
          </cell>
          <cell r="K1294" t="str">
            <v>241</v>
          </cell>
          <cell r="L1294" t="str">
            <v>GAUTHIP</v>
          </cell>
          <cell r="M1294">
            <v>40225</v>
          </cell>
          <cell r="N1294" t="str">
            <v>CHAUDHS</v>
          </cell>
          <cell r="O1294">
            <v>43368</v>
          </cell>
          <cell r="P1294" t="str">
            <v/>
          </cell>
        </row>
        <row r="1295">
          <cell r="A1295" t="str">
            <v>MEM-PRO-013-FED-FED-3399</v>
          </cell>
          <cell r="B1295" t="str">
            <v>5</v>
          </cell>
          <cell r="C1295" t="str">
            <v>14572</v>
          </cell>
          <cell r="D1295" t="str">
            <v>15905</v>
          </cell>
          <cell r="E1295" t="str">
            <v>12-MTH MECH P3 INLT FAN BEARING PM - DN</v>
          </cell>
          <cell r="F1295" t="str">
            <v>MP3B-ALJET DRYER INLET FAN</v>
          </cell>
          <cell r="G1295" t="str">
            <v>PM20</v>
          </cell>
          <cell r="H1295" t="str">
            <v>MECH</v>
          </cell>
          <cell r="I1295" t="str">
            <v>10024476</v>
          </cell>
          <cell r="J1295" t="str">
            <v>5873495</v>
          </cell>
          <cell r="K1295" t="str">
            <v>001</v>
          </cell>
          <cell r="L1295" t="str">
            <v>GAUTHIP</v>
          </cell>
          <cell r="M1295">
            <v>40225</v>
          </cell>
          <cell r="N1295" t="str">
            <v>CHAUDHS</v>
          </cell>
          <cell r="O1295">
            <v>43365</v>
          </cell>
          <cell r="P1295" t="str">
            <v>X</v>
          </cell>
        </row>
        <row r="1296">
          <cell r="A1296" t="str">
            <v>MEM-PRO-013-FED-FED-3399</v>
          </cell>
          <cell r="B1296" t="str">
            <v>5</v>
          </cell>
          <cell r="C1296" t="str">
            <v>14573</v>
          </cell>
          <cell r="D1296" t="str">
            <v>15906</v>
          </cell>
          <cell r="E1296" t="str">
            <v>12-MTH MECH P3 INLT FAN BEARING PM - DN</v>
          </cell>
          <cell r="F1296" t="str">
            <v>MP3B-ALJET DRYER INLET FAN</v>
          </cell>
          <cell r="G1296" t="str">
            <v>PM25</v>
          </cell>
          <cell r="H1296" t="str">
            <v>MECH</v>
          </cell>
          <cell r="I1296" t="str">
            <v>10024476</v>
          </cell>
          <cell r="J1296" t="str">
            <v>7129348</v>
          </cell>
          <cell r="K1296" t="str">
            <v>241</v>
          </cell>
          <cell r="L1296" t="str">
            <v>GAUTHIP</v>
          </cell>
          <cell r="M1296">
            <v>40225</v>
          </cell>
          <cell r="N1296" t="str">
            <v>CHAUDHS</v>
          </cell>
          <cell r="O1296">
            <v>43368</v>
          </cell>
          <cell r="P1296" t="str">
            <v/>
          </cell>
        </row>
        <row r="1297">
          <cell r="A1297" t="str">
            <v>MEM-PRO-013-FED-FED-3418</v>
          </cell>
          <cell r="B1297" t="str">
            <v>5</v>
          </cell>
          <cell r="C1297" t="str">
            <v>14574</v>
          </cell>
          <cell r="D1297" t="str">
            <v>15907</v>
          </cell>
          <cell r="E1297" t="str">
            <v>12-MTH MECH P3 EXH FAN BEARING PM - DN</v>
          </cell>
          <cell r="F1297" t="str">
            <v>MP3B-FEED DRYER EXHAUST FAN</v>
          </cell>
          <cell r="G1297" t="str">
            <v>PM20</v>
          </cell>
          <cell r="H1297" t="str">
            <v>MECH</v>
          </cell>
          <cell r="I1297" t="str">
            <v>10024517</v>
          </cell>
          <cell r="J1297" t="str">
            <v>7163273</v>
          </cell>
          <cell r="K1297" t="str">
            <v>241</v>
          </cell>
          <cell r="L1297" t="str">
            <v>GAUTHIP</v>
          </cell>
          <cell r="M1297">
            <v>40225</v>
          </cell>
          <cell r="N1297" t="str">
            <v>CAGLEW</v>
          </cell>
          <cell r="O1297">
            <v>43504</v>
          </cell>
          <cell r="P1297" t="str">
            <v/>
          </cell>
        </row>
        <row r="1298">
          <cell r="A1298" t="str">
            <v>MEM-PRO-013-PKG-PAK-2184</v>
          </cell>
          <cell r="B1298" t="str">
            <v>5</v>
          </cell>
          <cell r="C1298" t="str">
            <v>14585</v>
          </cell>
          <cell r="D1298" t="str">
            <v>15918</v>
          </cell>
          <cell r="E1298" t="str">
            <v>12-MTH MECH P3 ASP FAN BEARING PM - DN</v>
          </cell>
          <cell r="F1298" t="str">
            <v>MP3B - BLENDER ASP FILTER EXH FAN</v>
          </cell>
          <cell r="G1298" t="str">
            <v>PM25</v>
          </cell>
          <cell r="H1298" t="str">
            <v>MECH</v>
          </cell>
          <cell r="I1298" t="str">
            <v>10024501</v>
          </cell>
          <cell r="J1298" t="str">
            <v>7129350</v>
          </cell>
          <cell r="K1298" t="str">
            <v>001</v>
          </cell>
          <cell r="L1298" t="str">
            <v>GAUTHIP</v>
          </cell>
          <cell r="M1298">
            <v>40225</v>
          </cell>
          <cell r="N1298" t="str">
            <v>CAGLEW</v>
          </cell>
          <cell r="O1298">
            <v>43664</v>
          </cell>
          <cell r="P1298" t="str">
            <v/>
          </cell>
        </row>
        <row r="1299">
          <cell r="A1299" t="str">
            <v>MEM-PRO-013-PKG-PAK-2208</v>
          </cell>
          <cell r="B1299" t="str">
            <v/>
          </cell>
          <cell r="C1299" t="str">
            <v>14587</v>
          </cell>
          <cell r="D1299" t="str">
            <v>15920</v>
          </cell>
          <cell r="E1299" t="str">
            <v>12-MTH MECH P3 ASP FAN BEARING PM - DN</v>
          </cell>
          <cell r="F1299" t="str">
            <v>MP3B-NIRO PK'ER SURGE BIN ASP FAN</v>
          </cell>
          <cell r="G1299" t="str">
            <v>PM20</v>
          </cell>
          <cell r="H1299" t="str">
            <v>AP</v>
          </cell>
          <cell r="I1299" t="str">
            <v>10024484</v>
          </cell>
          <cell r="J1299" t="str">
            <v>7158909</v>
          </cell>
          <cell r="K1299" t="str">
            <v>001</v>
          </cell>
          <cell r="L1299" t="str">
            <v>GAUTHIP</v>
          </cell>
          <cell r="M1299">
            <v>40225</v>
          </cell>
          <cell r="N1299" t="str">
            <v>CHAUDHS</v>
          </cell>
          <cell r="O1299">
            <v>43368</v>
          </cell>
          <cell r="P1299" t="str">
            <v/>
          </cell>
        </row>
        <row r="1300">
          <cell r="A1300" t="str">
            <v>MEM-PRO-013-PKG-PAK-2214</v>
          </cell>
          <cell r="B1300" t="str">
            <v>5</v>
          </cell>
          <cell r="C1300" t="str">
            <v>14588</v>
          </cell>
          <cell r="D1300" t="str">
            <v>15921</v>
          </cell>
          <cell r="E1300" t="str">
            <v>12-MTH MECH P3 ASP FAN BEARING PM - DN</v>
          </cell>
          <cell r="F1300" t="str">
            <v>MP3B-PACKER NUIS DUST COLL ASP FAN</v>
          </cell>
          <cell r="G1300" t="str">
            <v>PM25</v>
          </cell>
          <cell r="H1300" t="str">
            <v>MECH</v>
          </cell>
          <cell r="I1300" t="str">
            <v>10024483</v>
          </cell>
          <cell r="J1300" t="str">
            <v>7129351</v>
          </cell>
          <cell r="K1300" t="str">
            <v>001</v>
          </cell>
          <cell r="L1300" t="str">
            <v>GAUTHIP</v>
          </cell>
          <cell r="M1300">
            <v>40225</v>
          </cell>
          <cell r="N1300" t="str">
            <v>CAGLEW</v>
          </cell>
          <cell r="O1300">
            <v>43664</v>
          </cell>
          <cell r="P1300" t="str">
            <v/>
          </cell>
        </row>
        <row r="1301">
          <cell r="A1301" t="str">
            <v>MEM-PRO-013-PKG-PAK-2232</v>
          </cell>
          <cell r="B1301" t="str">
            <v/>
          </cell>
          <cell r="C1301" t="str">
            <v>14589</v>
          </cell>
          <cell r="D1301" t="str">
            <v>15922</v>
          </cell>
          <cell r="E1301" t="str">
            <v>12-MTH MECH P3 EXH FAN BEARING PM - DN</v>
          </cell>
          <cell r="F1301" t="str">
            <v>MP3-DRY ONLINE REWORK EXHAUST FAN</v>
          </cell>
          <cell r="G1301" t="str">
            <v>PM20</v>
          </cell>
          <cell r="H1301" t="str">
            <v>AP</v>
          </cell>
          <cell r="I1301" t="str">
            <v>10024482</v>
          </cell>
          <cell r="J1301" t="str">
            <v>5876846</v>
          </cell>
          <cell r="K1301" t="str">
            <v>001</v>
          </cell>
          <cell r="L1301" t="str">
            <v>GAUTHIP</v>
          </cell>
          <cell r="M1301">
            <v>40225</v>
          </cell>
          <cell r="N1301" t="str">
            <v>CHAUDHS</v>
          </cell>
          <cell r="O1301">
            <v>43365</v>
          </cell>
          <cell r="P1301" t="str">
            <v/>
          </cell>
        </row>
        <row r="1302">
          <cell r="A1302" t="str">
            <v>MEM-PRO-013-PKG-PAK-2239</v>
          </cell>
          <cell r="B1302" t="str">
            <v/>
          </cell>
          <cell r="C1302" t="str">
            <v>14586</v>
          </cell>
          <cell r="D1302" t="str">
            <v>15919</v>
          </cell>
          <cell r="E1302" t="str">
            <v>12-MTH MECH P3 EXH FAN BEARING PM - DN</v>
          </cell>
          <cell r="F1302" t="str">
            <v>MP3-BAG DUMP EXHAUST FAN</v>
          </cell>
          <cell r="G1302" t="str">
            <v>PM20</v>
          </cell>
          <cell r="H1302" t="str">
            <v>MECH</v>
          </cell>
          <cell r="I1302" t="str">
            <v>10024485</v>
          </cell>
          <cell r="J1302" t="str">
            <v>5655098</v>
          </cell>
          <cell r="K1302" t="str">
            <v>001</v>
          </cell>
          <cell r="L1302" t="str">
            <v>GAUTHIP</v>
          </cell>
          <cell r="M1302">
            <v>40225</v>
          </cell>
          <cell r="N1302" t="str">
            <v>CHAUDHS</v>
          </cell>
          <cell r="O1302">
            <v>43365</v>
          </cell>
          <cell r="P1302" t="str">
            <v/>
          </cell>
        </row>
        <row r="1303">
          <cell r="A1303" t="str">
            <v>MEM-PRO-013-PKG-PAK-2277</v>
          </cell>
          <cell r="B1303" t="str">
            <v>5</v>
          </cell>
          <cell r="C1303" t="str">
            <v>14590</v>
          </cell>
          <cell r="D1303" t="str">
            <v>15923</v>
          </cell>
          <cell r="E1303" t="str">
            <v>12-MTH MECH P3 ASP FAN BEARING PM - DN</v>
          </cell>
          <cell r="F1303" t="str">
            <v>MP3-ASP. PACKER FAN</v>
          </cell>
          <cell r="G1303" t="str">
            <v>PM20</v>
          </cell>
          <cell r="H1303" t="str">
            <v>MECH</v>
          </cell>
          <cell r="I1303" t="str">
            <v>10024480</v>
          </cell>
          <cell r="J1303" t="str">
            <v>7129352</v>
          </cell>
          <cell r="K1303" t="str">
            <v>001</v>
          </cell>
          <cell r="L1303" t="str">
            <v>GAUTHIP</v>
          </cell>
          <cell r="M1303">
            <v>40225</v>
          </cell>
          <cell r="N1303" t="str">
            <v>CAGLEW</v>
          </cell>
          <cell r="O1303">
            <v>43664</v>
          </cell>
          <cell r="P1303" t="str">
            <v/>
          </cell>
        </row>
        <row r="1304">
          <cell r="A1304" t="str">
            <v>MEM-PRO-013-SPR-AIS-2524</v>
          </cell>
          <cell r="B1304" t="str">
            <v>5</v>
          </cell>
          <cell r="C1304" t="str">
            <v>14576</v>
          </cell>
          <cell r="D1304" t="str">
            <v>15909</v>
          </cell>
          <cell r="E1304" t="str">
            <v>12-MTH MECH P3 HTG FAN BEARING PM - DN</v>
          </cell>
          <cell r="F1304" t="str">
            <v>MP3B-S BAGHOUSE CONE HEATER BLOWER</v>
          </cell>
          <cell r="G1304" t="str">
            <v>PM20</v>
          </cell>
          <cell r="H1304" t="str">
            <v>MECH</v>
          </cell>
          <cell r="I1304" t="str">
            <v>10024507</v>
          </cell>
          <cell r="J1304" t="str">
            <v>7166971</v>
          </cell>
          <cell r="K1304" t="str">
            <v>001</v>
          </cell>
          <cell r="L1304" t="str">
            <v>GAUTHIP</v>
          </cell>
          <cell r="M1304">
            <v>40225</v>
          </cell>
          <cell r="N1304" t="str">
            <v>CHAUDHS</v>
          </cell>
          <cell r="O1304">
            <v>43368</v>
          </cell>
          <cell r="P1304" t="str">
            <v/>
          </cell>
        </row>
        <row r="1305">
          <cell r="A1305" t="str">
            <v>MEM-PRO-013-SPR-DRY-2448</v>
          </cell>
          <cell r="B1305" t="str">
            <v>5</v>
          </cell>
          <cell r="C1305" t="str">
            <v>14575</v>
          </cell>
          <cell r="D1305" t="str">
            <v>15908</v>
          </cell>
          <cell r="E1305" t="str">
            <v>12-MTH MECH P3 HTG FAN BEARING PM - DN</v>
          </cell>
          <cell r="F1305" t="str">
            <v>MP3B-COOLING RING FAN</v>
          </cell>
          <cell r="G1305" t="str">
            <v>PM20</v>
          </cell>
          <cell r="H1305" t="str">
            <v>MECH</v>
          </cell>
          <cell r="I1305" t="str">
            <v>10024509</v>
          </cell>
          <cell r="J1305" t="str">
            <v>7166970</v>
          </cell>
          <cell r="K1305" t="str">
            <v>001</v>
          </cell>
          <cell r="L1305" t="str">
            <v>GAUTHIP</v>
          </cell>
          <cell r="M1305">
            <v>40225</v>
          </cell>
          <cell r="N1305" t="str">
            <v>CHAUDHS</v>
          </cell>
          <cell r="O1305">
            <v>43368</v>
          </cell>
          <cell r="P1305" t="str">
            <v/>
          </cell>
        </row>
        <row r="1306">
          <cell r="A1306" t="str">
            <v>MEM-PRO-013-SPR-DRY-2558</v>
          </cell>
          <cell r="B1306" t="str">
            <v>5</v>
          </cell>
          <cell r="C1306" t="str">
            <v>14577</v>
          </cell>
          <cell r="D1306" t="str">
            <v>15910</v>
          </cell>
          <cell r="E1306" t="str">
            <v>12-MTH MECH P3 EXH FAN BEARING PM - DN</v>
          </cell>
          <cell r="F1306" t="str">
            <v>MP3B-PRODUCT SURGE BIN EXHAUST FAN</v>
          </cell>
          <cell r="G1306" t="str">
            <v>PM20</v>
          </cell>
          <cell r="H1306" t="str">
            <v>MECH</v>
          </cell>
          <cell r="I1306" t="str">
            <v>10024518</v>
          </cell>
          <cell r="J1306" t="str">
            <v>7166972</v>
          </cell>
          <cell r="K1306" t="str">
            <v>241</v>
          </cell>
          <cell r="L1306" t="str">
            <v>GAUTHIP</v>
          </cell>
          <cell r="M1306">
            <v>40225</v>
          </cell>
          <cell r="N1306" t="str">
            <v>CAGLEW</v>
          </cell>
          <cell r="O1306">
            <v>43504</v>
          </cell>
          <cell r="P1306" t="str">
            <v/>
          </cell>
        </row>
        <row r="1307">
          <cell r="A1307" t="str">
            <v>MEM-PRO-013-UTL-CSY-7065</v>
          </cell>
          <cell r="B1307" t="str">
            <v/>
          </cell>
          <cell r="C1307" t="str">
            <v>14649</v>
          </cell>
          <cell r="D1307" t="str">
            <v>15982</v>
          </cell>
          <cell r="E1307" t="str">
            <v>12-MTH MECH MMDU EXH FAN BEARING PM - DN</v>
          </cell>
          <cell r="F1307" t="str">
            <v>MP3 7 TON LIME BIN EXHAUST FAN</v>
          </cell>
          <cell r="G1307" t="str">
            <v>PM20</v>
          </cell>
          <cell r="H1307" t="str">
            <v>MECH</v>
          </cell>
          <cell r="I1307" t="str">
            <v>10024831</v>
          </cell>
          <cell r="J1307" t="str">
            <v>5739942</v>
          </cell>
          <cell r="K1307" t="str">
            <v>001</v>
          </cell>
          <cell r="L1307" t="str">
            <v>GAUTHIP</v>
          </cell>
          <cell r="M1307">
            <v>40225</v>
          </cell>
          <cell r="N1307" t="str">
            <v>CHAUDHS</v>
          </cell>
          <cell r="O1307">
            <v>43365</v>
          </cell>
          <cell r="P1307" t="str">
            <v/>
          </cell>
        </row>
        <row r="1308">
          <cell r="A1308" t="str">
            <v>MEM-PRO-014-FED-FED-3836</v>
          </cell>
          <cell r="B1308" t="str">
            <v/>
          </cell>
          <cell r="C1308" t="str">
            <v>14595</v>
          </cell>
          <cell r="D1308" t="str">
            <v>15928</v>
          </cell>
          <cell r="E1308" t="str">
            <v>12-MTH MECH MSP ASP FAN BEARING PM - DN</v>
          </cell>
          <cell r="F1308" t="str">
            <v>MSP-FEED DRYER DRY FEED RECEIVER ASP FAN</v>
          </cell>
          <cell r="G1308" t="str">
            <v>PM20</v>
          </cell>
          <cell r="H1308" t="str">
            <v>MECH</v>
          </cell>
          <cell r="I1308" t="str">
            <v>10024808</v>
          </cell>
          <cell r="J1308" t="str">
            <v>7137531</v>
          </cell>
          <cell r="K1308" t="str">
            <v>001</v>
          </cell>
          <cell r="L1308" t="str">
            <v>GAUTHIP</v>
          </cell>
          <cell r="M1308">
            <v>40225</v>
          </cell>
          <cell r="N1308" t="str">
            <v>CHAUDHS</v>
          </cell>
          <cell r="O1308">
            <v>43368</v>
          </cell>
          <cell r="P1308" t="str">
            <v/>
          </cell>
        </row>
        <row r="1309">
          <cell r="A1309" t="str">
            <v>MEM-PRO-014-FED-FED-3843</v>
          </cell>
          <cell r="B1309" t="str">
            <v>5</v>
          </cell>
          <cell r="C1309" t="str">
            <v>14596</v>
          </cell>
          <cell r="D1309" t="str">
            <v>15929</v>
          </cell>
          <cell r="E1309" t="str">
            <v>12-MTH MECH MSP PROC FAN BEARING PM - DN</v>
          </cell>
          <cell r="F1309" t="str">
            <v>MSP-BURNER #1 PROCESS FAN</v>
          </cell>
          <cell r="G1309" t="str">
            <v>PM25</v>
          </cell>
          <cell r="H1309" t="str">
            <v>MECH</v>
          </cell>
          <cell r="I1309" t="str">
            <v>10024807</v>
          </cell>
          <cell r="J1309" t="str">
            <v>7129353</v>
          </cell>
          <cell r="K1309" t="str">
            <v>241</v>
          </cell>
          <cell r="L1309" t="str">
            <v>GAUTHIP</v>
          </cell>
          <cell r="M1309">
            <v>40225</v>
          </cell>
          <cell r="N1309" t="str">
            <v>CHAUDHS</v>
          </cell>
          <cell r="O1309">
            <v>43368</v>
          </cell>
          <cell r="P1309" t="str">
            <v/>
          </cell>
        </row>
        <row r="1310">
          <cell r="A1310" t="str">
            <v>MEM-PRO-014-FED-FED-3844</v>
          </cell>
          <cell r="B1310" t="str">
            <v>5</v>
          </cell>
          <cell r="C1310" t="str">
            <v>14597</v>
          </cell>
          <cell r="D1310" t="str">
            <v>15930</v>
          </cell>
          <cell r="E1310" t="str">
            <v>12-MTH MECH MSP INLT FAN BEARING PM - DN</v>
          </cell>
          <cell r="F1310" t="str">
            <v>MSP-BURNER #1 COMBUSTION FAN</v>
          </cell>
          <cell r="G1310" t="str">
            <v>PM20</v>
          </cell>
          <cell r="H1310" t="str">
            <v>MECH</v>
          </cell>
          <cell r="I1310" t="str">
            <v>10024806</v>
          </cell>
          <cell r="J1310" t="str">
            <v>7129354</v>
          </cell>
          <cell r="K1310" t="str">
            <v>001</v>
          </cell>
          <cell r="L1310" t="str">
            <v>GAUTHIP</v>
          </cell>
          <cell r="M1310">
            <v>40225</v>
          </cell>
          <cell r="N1310" t="str">
            <v>CHAUDHS</v>
          </cell>
          <cell r="O1310">
            <v>43368</v>
          </cell>
          <cell r="P1310" t="str">
            <v/>
          </cell>
        </row>
        <row r="1311">
          <cell r="A1311" t="str">
            <v>MEM-PRO-014-FED-FED-3847</v>
          </cell>
          <cell r="B1311" t="str">
            <v>5</v>
          </cell>
          <cell r="C1311" t="str">
            <v>14598</v>
          </cell>
          <cell r="D1311" t="str">
            <v>15931</v>
          </cell>
          <cell r="E1311" t="str">
            <v>12-MTH MECH MSP PROC FAN BEARING PM - DN</v>
          </cell>
          <cell r="F1311" t="str">
            <v>MSP-BURNER #2 PROCESS FAN</v>
          </cell>
          <cell r="G1311" t="str">
            <v>PM25</v>
          </cell>
          <cell r="H1311" t="str">
            <v>MECH</v>
          </cell>
          <cell r="I1311" t="str">
            <v>10024805</v>
          </cell>
          <cell r="J1311" t="str">
            <v>7129355</v>
          </cell>
          <cell r="K1311" t="str">
            <v>001</v>
          </cell>
          <cell r="L1311" t="str">
            <v>GAUTHIP</v>
          </cell>
          <cell r="M1311">
            <v>40225</v>
          </cell>
          <cell r="N1311" t="str">
            <v>CAGLEW</v>
          </cell>
          <cell r="O1311">
            <v>43664</v>
          </cell>
          <cell r="P1311" t="str">
            <v/>
          </cell>
        </row>
        <row r="1312">
          <cell r="A1312" t="str">
            <v>MEM-PRO-014-FED-FED-3848</v>
          </cell>
          <cell r="B1312" t="str">
            <v>5</v>
          </cell>
          <cell r="C1312" t="str">
            <v>14599</v>
          </cell>
          <cell r="D1312" t="str">
            <v>15932</v>
          </cell>
          <cell r="E1312" t="str">
            <v>12-MTH MECH MSP INLT FAN BEARING PM - DN</v>
          </cell>
          <cell r="F1312" t="str">
            <v>MSP-BURNER #2 COMBUSTION FAN</v>
          </cell>
          <cell r="G1312" t="str">
            <v>PM25</v>
          </cell>
          <cell r="H1312" t="str">
            <v>MECH</v>
          </cell>
          <cell r="I1312" t="str">
            <v>10024804</v>
          </cell>
          <cell r="J1312" t="str">
            <v>7129356</v>
          </cell>
          <cell r="K1312" t="str">
            <v>001</v>
          </cell>
          <cell r="L1312" t="str">
            <v>GAUTHIP</v>
          </cell>
          <cell r="M1312">
            <v>40225</v>
          </cell>
          <cell r="N1312" t="str">
            <v>CAGLEW</v>
          </cell>
          <cell r="O1312">
            <v>43664</v>
          </cell>
          <cell r="P1312" t="str">
            <v/>
          </cell>
        </row>
        <row r="1313">
          <cell r="A1313" t="str">
            <v>MEM-PRO-014-FED-FED-3863</v>
          </cell>
          <cell r="B1313" t="str">
            <v>5</v>
          </cell>
          <cell r="C1313" t="str">
            <v>14600</v>
          </cell>
          <cell r="D1313" t="str">
            <v>15933</v>
          </cell>
          <cell r="E1313" t="str">
            <v>12-MTH MECH MSP ASP FAN BEARING PM - DN</v>
          </cell>
          <cell r="F1313" t="str">
            <v>MSP-FEED DRYER EXHAUST FAN</v>
          </cell>
          <cell r="G1313" t="str">
            <v>PM25</v>
          </cell>
          <cell r="H1313" t="str">
            <v>MECH</v>
          </cell>
          <cell r="I1313" t="str">
            <v>10024803</v>
          </cell>
          <cell r="J1313" t="str">
            <v>7129357</v>
          </cell>
          <cell r="K1313" t="str">
            <v>241</v>
          </cell>
          <cell r="L1313" t="str">
            <v>GAUTHIP</v>
          </cell>
          <cell r="M1313">
            <v>40225</v>
          </cell>
          <cell r="N1313" t="str">
            <v>CHAUDHS</v>
          </cell>
          <cell r="O1313">
            <v>43368</v>
          </cell>
          <cell r="P1313" t="str">
            <v/>
          </cell>
        </row>
        <row r="1314">
          <cell r="A1314" t="str">
            <v>MEM-PRO-014-GRD-MFG-3008</v>
          </cell>
          <cell r="B1314" t="str">
            <v/>
          </cell>
          <cell r="C1314" t="str">
            <v>14592</v>
          </cell>
          <cell r="D1314" t="str">
            <v>15925</v>
          </cell>
          <cell r="E1314" t="str">
            <v>12-MTH MECH MSP ASP FAN BEARING PM - DN</v>
          </cell>
          <cell r="F1314" t="str">
            <v>MSP-GRINDER SURGE BIN ASP. FAN</v>
          </cell>
          <cell r="G1314" t="str">
            <v>PM20</v>
          </cell>
          <cell r="H1314" t="str">
            <v>MECH</v>
          </cell>
          <cell r="I1314" t="str">
            <v>10024784</v>
          </cell>
          <cell r="J1314" t="str">
            <v>7137530</v>
          </cell>
          <cell r="K1314" t="str">
            <v>001</v>
          </cell>
          <cell r="L1314" t="str">
            <v>GAUTHIP</v>
          </cell>
          <cell r="M1314">
            <v>40225</v>
          </cell>
          <cell r="N1314" t="str">
            <v>CHAUDHS</v>
          </cell>
          <cell r="O1314">
            <v>43368</v>
          </cell>
          <cell r="P1314" t="str">
            <v/>
          </cell>
        </row>
        <row r="1315">
          <cell r="A1315" t="str">
            <v>MEM-PRO-014-GRD-MFG-3043</v>
          </cell>
          <cell r="B1315" t="str">
            <v/>
          </cell>
          <cell r="C1315" t="str">
            <v>14593</v>
          </cell>
          <cell r="D1315" t="str">
            <v>15926</v>
          </cell>
          <cell r="E1315" t="str">
            <v>12-MTH MECH MSP ASP FAN BEARING PM - DN</v>
          </cell>
          <cell r="F1315" t="str">
            <v>MSP-N. DUST COLLECTOR ASP FAN #1</v>
          </cell>
          <cell r="G1315" t="str">
            <v>PM20</v>
          </cell>
          <cell r="H1315" t="str">
            <v>MECH</v>
          </cell>
          <cell r="I1315" t="str">
            <v>10024798</v>
          </cell>
          <cell r="J1315" t="str">
            <v>7142436</v>
          </cell>
          <cell r="K1315" t="str">
            <v>001</v>
          </cell>
          <cell r="L1315" t="str">
            <v>GAUTHIP</v>
          </cell>
          <cell r="M1315">
            <v>40225</v>
          </cell>
          <cell r="N1315" t="str">
            <v>CHAUDHS</v>
          </cell>
          <cell r="O1315">
            <v>43368</v>
          </cell>
          <cell r="P1315" t="str">
            <v/>
          </cell>
        </row>
        <row r="1316">
          <cell r="A1316" t="str">
            <v>MEM-PRO-014-GRD-MFG-3048</v>
          </cell>
          <cell r="B1316" t="str">
            <v>5</v>
          </cell>
          <cell r="C1316" t="str">
            <v>14594</v>
          </cell>
          <cell r="D1316" t="str">
            <v>15927</v>
          </cell>
          <cell r="E1316" t="str">
            <v>12-MTH MECH MSP ASP FAN BEARING PM - DN</v>
          </cell>
          <cell r="F1316" t="str">
            <v>MSP-S. DUST COLLECTOR ASP FAN #2</v>
          </cell>
          <cell r="G1316" t="str">
            <v>PM20</v>
          </cell>
          <cell r="H1316" t="str">
            <v>MECH</v>
          </cell>
          <cell r="I1316" t="str">
            <v>10024783</v>
          </cell>
          <cell r="J1316" t="str">
            <v>7163274</v>
          </cell>
          <cell r="K1316" t="str">
            <v>001</v>
          </cell>
          <cell r="L1316" t="str">
            <v>GAUTHIP</v>
          </cell>
          <cell r="M1316">
            <v>40225</v>
          </cell>
          <cell r="N1316" t="str">
            <v>CHAUDHS</v>
          </cell>
          <cell r="O1316">
            <v>43368</v>
          </cell>
          <cell r="P1316" t="str">
            <v/>
          </cell>
        </row>
        <row r="1317">
          <cell r="A1317" t="str">
            <v>MEM-PRO-014-PKG-BLD-3697</v>
          </cell>
          <cell r="B1317" t="str">
            <v>5</v>
          </cell>
          <cell r="C1317" t="str">
            <v>14609</v>
          </cell>
          <cell r="D1317" t="str">
            <v>15942</v>
          </cell>
          <cell r="E1317" t="str">
            <v>12-MTH MECH MSP ASP FAN BEARING PM - DN</v>
          </cell>
          <cell r="F1317" t="str">
            <v>MSP-PACKAGING ASPIRATION FILTER RCVR FAN</v>
          </cell>
          <cell r="G1317" t="str">
            <v>PM20</v>
          </cell>
          <cell r="H1317" t="str">
            <v>MECH</v>
          </cell>
          <cell r="I1317" t="str">
            <v>10024763</v>
          </cell>
          <cell r="J1317" t="str">
            <v>7166975</v>
          </cell>
          <cell r="K1317" t="str">
            <v>001</v>
          </cell>
          <cell r="L1317" t="str">
            <v>GAUTHIP</v>
          </cell>
          <cell r="M1317">
            <v>40225</v>
          </cell>
          <cell r="N1317" t="str">
            <v>CHAUDHS</v>
          </cell>
          <cell r="O1317">
            <v>43368</v>
          </cell>
          <cell r="P1317" t="str">
            <v/>
          </cell>
        </row>
        <row r="1318">
          <cell r="A1318" t="str">
            <v>MEM-PRO-014-PKG-BLD-3706</v>
          </cell>
          <cell r="B1318" t="str">
            <v>5</v>
          </cell>
          <cell r="C1318" t="str">
            <v>14610</v>
          </cell>
          <cell r="D1318" t="str">
            <v>15943</v>
          </cell>
          <cell r="E1318" t="str">
            <v>12-MTH MECH MSP EXH FAN BEARING PM - DN</v>
          </cell>
          <cell r="F1318" t="str">
            <v>MSP-ISOLATE SURGE BIN ASPIRATION FAN</v>
          </cell>
          <cell r="G1318" t="str">
            <v>PM20</v>
          </cell>
          <cell r="H1318" t="str">
            <v>MECH</v>
          </cell>
          <cell r="I1318" t="str">
            <v>10024762</v>
          </cell>
          <cell r="J1318" t="str">
            <v>7166976</v>
          </cell>
          <cell r="K1318" t="str">
            <v>001</v>
          </cell>
          <cell r="L1318" t="str">
            <v>GAUTHIP</v>
          </cell>
          <cell r="M1318">
            <v>40225</v>
          </cell>
          <cell r="N1318" t="str">
            <v>CHAUDHS</v>
          </cell>
          <cell r="O1318">
            <v>43368</v>
          </cell>
          <cell r="P1318" t="str">
            <v/>
          </cell>
        </row>
        <row r="1319">
          <cell r="A1319" t="str">
            <v>MEM-PRO-014-PKG-BLD-3712</v>
          </cell>
          <cell r="B1319" t="str">
            <v/>
          </cell>
          <cell r="C1319" t="str">
            <v>14611</v>
          </cell>
          <cell r="D1319" t="str">
            <v>15944</v>
          </cell>
          <cell r="E1319" t="str">
            <v>12-MTH MECH MSP ASP FAN BEARING PM - DN</v>
          </cell>
          <cell r="F1319" t="str">
            <v>MSP-BLENDER BIN ASPIRATION FAN</v>
          </cell>
          <cell r="G1319" t="str">
            <v>PM20</v>
          </cell>
          <cell r="H1319" t="str">
            <v>MECH</v>
          </cell>
          <cell r="I1319" t="str">
            <v>10024760</v>
          </cell>
          <cell r="J1319" t="str">
            <v>7142437</v>
          </cell>
          <cell r="K1319" t="str">
            <v>001</v>
          </cell>
          <cell r="L1319" t="str">
            <v>GAUTHIP</v>
          </cell>
          <cell r="M1319">
            <v>40225</v>
          </cell>
          <cell r="N1319" t="str">
            <v>CHAUDHS</v>
          </cell>
          <cell r="O1319">
            <v>43368</v>
          </cell>
          <cell r="P1319" t="str">
            <v/>
          </cell>
        </row>
        <row r="1320">
          <cell r="A1320" t="str">
            <v>MEM-PRO-014-SPR-DRY-3608</v>
          </cell>
          <cell r="B1320" t="str">
            <v>5</v>
          </cell>
          <cell r="C1320" t="str">
            <v>14606</v>
          </cell>
          <cell r="D1320" t="str">
            <v>15939</v>
          </cell>
          <cell r="E1320" t="str">
            <v>12-MTH MECH MSP COOL FAN BEARING PM - DN</v>
          </cell>
          <cell r="F1320" t="str">
            <v>MSP-COOLING RING INTAKE FAN</v>
          </cell>
          <cell r="G1320" t="str">
            <v>PM25</v>
          </cell>
          <cell r="H1320" t="str">
            <v>MECH</v>
          </cell>
          <cell r="I1320" t="str">
            <v>10024769</v>
          </cell>
          <cell r="J1320" t="str">
            <v>7173400</v>
          </cell>
          <cell r="K1320" t="str">
            <v>245</v>
          </cell>
          <cell r="L1320" t="str">
            <v>GAUTHIP</v>
          </cell>
          <cell r="M1320">
            <v>40225</v>
          </cell>
          <cell r="N1320" t="str">
            <v>CAGLEW</v>
          </cell>
          <cell r="O1320">
            <v>43525</v>
          </cell>
          <cell r="P1320" t="str">
            <v/>
          </cell>
        </row>
        <row r="1321">
          <cell r="A1321" t="str">
            <v>MEM-PRO-014-SPR-PRC-3649</v>
          </cell>
          <cell r="B1321" t="str">
            <v>5</v>
          </cell>
          <cell r="C1321" t="str">
            <v>14607</v>
          </cell>
          <cell r="D1321" t="str">
            <v>15940</v>
          </cell>
          <cell r="E1321" t="str">
            <v>12-MTH MECH MSP EXH FAN BEARING PM - DN</v>
          </cell>
          <cell r="F1321" t="str">
            <v>MSP-PRODUCT COLLECTOR EXHAUST FAN</v>
          </cell>
          <cell r="G1321" t="str">
            <v>PM20</v>
          </cell>
          <cell r="H1321" t="str">
            <v>MECH</v>
          </cell>
          <cell r="I1321" t="str">
            <v>10024765</v>
          </cell>
          <cell r="J1321" t="str">
            <v>7166974</v>
          </cell>
          <cell r="K1321" t="str">
            <v>001</v>
          </cell>
          <cell r="L1321" t="str">
            <v>GAUTHIP</v>
          </cell>
          <cell r="M1321">
            <v>40225</v>
          </cell>
          <cell r="N1321" t="str">
            <v>CHAUDHS</v>
          </cell>
          <cell r="O1321">
            <v>43368</v>
          </cell>
          <cell r="P1321" t="str">
            <v/>
          </cell>
        </row>
        <row r="1322">
          <cell r="A1322" t="str">
            <v>MEM-PRO-014-SPR-PRC-3655</v>
          </cell>
          <cell r="B1322" t="str">
            <v>5</v>
          </cell>
          <cell r="C1322" t="str">
            <v>14608</v>
          </cell>
          <cell r="D1322" t="str">
            <v>15941</v>
          </cell>
          <cell r="E1322" t="str">
            <v>6-MTH MECH MSP TURBO FAN BRNG PM - DN</v>
          </cell>
          <cell r="F1322" t="str">
            <v>MSP-PARTICLE REDUCTION TURBO FAN</v>
          </cell>
          <cell r="G1322" t="str">
            <v>PM25</v>
          </cell>
          <cell r="H1322" t="str">
            <v>MECH</v>
          </cell>
          <cell r="I1322" t="str">
            <v>10024764</v>
          </cell>
          <cell r="J1322" t="str">
            <v>7163275</v>
          </cell>
          <cell r="K1322" t="str">
            <v>001</v>
          </cell>
          <cell r="L1322" t="str">
            <v>GAUTHIP</v>
          </cell>
          <cell r="M1322">
            <v>40225</v>
          </cell>
          <cell r="N1322" t="str">
            <v>CAGLEW</v>
          </cell>
          <cell r="O1322">
            <v>43664</v>
          </cell>
          <cell r="P1322" t="str">
            <v/>
          </cell>
        </row>
        <row r="1323">
          <cell r="A1323" t="str">
            <v>MEM-PRO-014-SPR-PRC-5200</v>
          </cell>
          <cell r="B1323" t="str">
            <v/>
          </cell>
          <cell r="C1323" t="str">
            <v>14612</v>
          </cell>
          <cell r="D1323" t="str">
            <v>15945</v>
          </cell>
          <cell r="E1323" t="str">
            <v>12-MTH MECH MSP ASP FAN BEARING PM - DN</v>
          </cell>
          <cell r="F1323" t="str">
            <v>MSP-DRY REWORK DUMP STATION ASP FAN</v>
          </cell>
          <cell r="G1323" t="str">
            <v>PM20</v>
          </cell>
          <cell r="H1323" t="str">
            <v>MECH</v>
          </cell>
          <cell r="I1323" t="str">
            <v>10024759</v>
          </cell>
          <cell r="J1323" t="str">
            <v>7056589</v>
          </cell>
          <cell r="K1323" t="str">
            <v>001</v>
          </cell>
          <cell r="L1323" t="str">
            <v>GAUTHIP</v>
          </cell>
          <cell r="M1323">
            <v>40225</v>
          </cell>
          <cell r="N1323" t="str">
            <v>CAGLEW</v>
          </cell>
          <cell r="O1323">
            <v>43508</v>
          </cell>
          <cell r="P1323" t="str">
            <v/>
          </cell>
        </row>
        <row r="1324">
          <cell r="A1324" t="str">
            <v>MEM-PRO-014-SPR-PRC-5212</v>
          </cell>
          <cell r="B1324" t="str">
            <v/>
          </cell>
          <cell r="C1324" t="str">
            <v>14613</v>
          </cell>
          <cell r="D1324" t="str">
            <v>15946</v>
          </cell>
          <cell r="E1324" t="str">
            <v>12-MTH MECH MSP RWRK FAN BEARING PM - DN</v>
          </cell>
          <cell r="F1324" t="str">
            <v>MSP-DRY REWORK FAN</v>
          </cell>
          <cell r="G1324" t="str">
            <v>PM20</v>
          </cell>
          <cell r="H1324" t="str">
            <v>MECH</v>
          </cell>
          <cell r="I1324" t="str">
            <v>10024758</v>
          </cell>
          <cell r="J1324" t="str">
            <v>7158910</v>
          </cell>
          <cell r="K1324" t="str">
            <v>001</v>
          </cell>
          <cell r="L1324" t="str">
            <v>GAUTHIP</v>
          </cell>
          <cell r="M1324">
            <v>40225</v>
          </cell>
          <cell r="N1324" t="str">
            <v>CHAUDHS</v>
          </cell>
          <cell r="O1324">
            <v>43368</v>
          </cell>
          <cell r="P1324" t="str">
            <v/>
          </cell>
        </row>
        <row r="1325">
          <cell r="A1325" t="str">
            <v>MEM-PRO-014-UTL-CSY-3490</v>
          </cell>
          <cell r="B1325" t="str">
            <v>5</v>
          </cell>
          <cell r="C1325" t="str">
            <v>14605</v>
          </cell>
          <cell r="D1325" t="str">
            <v>15938</v>
          </cell>
          <cell r="E1325" t="str">
            <v>12-MTH MECH MSP ASP FAN BEARING PM - DN</v>
          </cell>
          <cell r="F1325" t="str">
            <v>MSP-ENZYME ASPIRATION FAN</v>
          </cell>
          <cell r="G1325" t="str">
            <v>PM20</v>
          </cell>
          <cell r="H1325" t="str">
            <v>MECH</v>
          </cell>
          <cell r="I1325" t="str">
            <v>10024757</v>
          </cell>
          <cell r="J1325" t="str">
            <v>7189008</v>
          </cell>
          <cell r="K1325" t="str">
            <v>001</v>
          </cell>
          <cell r="L1325" t="str">
            <v>GAUTHIP</v>
          </cell>
          <cell r="M1325">
            <v>40225</v>
          </cell>
          <cell r="N1325" t="str">
            <v>CHAUDHS</v>
          </cell>
          <cell r="O1325">
            <v>43368</v>
          </cell>
          <cell r="P1325" t="str">
            <v/>
          </cell>
        </row>
        <row r="1326">
          <cell r="A1326" t="str">
            <v>MEM-PRO-014-WEI-WIS-3039</v>
          </cell>
          <cell r="B1326" t="str">
            <v/>
          </cell>
          <cell r="C1326" t="str">
            <v>14602</v>
          </cell>
          <cell r="D1326" t="str">
            <v>15935</v>
          </cell>
          <cell r="E1326" t="str">
            <v>12-MTH MECH MSP ASP FAN BEARING PM - DN</v>
          </cell>
          <cell r="F1326" t="str">
            <v>MSP-FLAKE BIN ASPIRATION FAN #3</v>
          </cell>
          <cell r="G1326" t="str">
            <v>PM20</v>
          </cell>
          <cell r="H1326" t="str">
            <v>MECH</v>
          </cell>
          <cell r="I1326" t="str">
            <v>10024801</v>
          </cell>
          <cell r="J1326" t="str">
            <v>5835221</v>
          </cell>
          <cell r="K1326" t="str">
            <v>001</v>
          </cell>
          <cell r="L1326" t="str">
            <v>GAUTHIP</v>
          </cell>
          <cell r="M1326">
            <v>40225</v>
          </cell>
          <cell r="N1326" t="str">
            <v>CHAUDHS</v>
          </cell>
          <cell r="O1326">
            <v>43365</v>
          </cell>
          <cell r="P1326" t="str">
            <v/>
          </cell>
        </row>
        <row r="1327">
          <cell r="A1327" t="str">
            <v>MEM-PRO-014-WEI-WIS-3050</v>
          </cell>
          <cell r="B1327" t="str">
            <v>5</v>
          </cell>
          <cell r="C1327" t="str">
            <v>14603</v>
          </cell>
          <cell r="D1327" t="str">
            <v>15936</v>
          </cell>
          <cell r="E1327" t="str">
            <v>12-MTH MECH MSP EXH FAN BEARING PM - DN</v>
          </cell>
          <cell r="F1327" t="str">
            <v>MSP-FLAKE BIN EXHAUST FAN</v>
          </cell>
          <cell r="G1327" t="str">
            <v>PM25</v>
          </cell>
          <cell r="H1327" t="str">
            <v>MECH</v>
          </cell>
          <cell r="I1327" t="str">
            <v>10024800</v>
          </cell>
          <cell r="J1327" t="str">
            <v>7129358</v>
          </cell>
          <cell r="K1327" t="str">
            <v>001</v>
          </cell>
          <cell r="L1327" t="str">
            <v>GAUTHIP</v>
          </cell>
          <cell r="M1327">
            <v>40225</v>
          </cell>
          <cell r="N1327" t="str">
            <v>CAGLEW</v>
          </cell>
          <cell r="O1327">
            <v>43664</v>
          </cell>
          <cell r="P1327" t="str">
            <v/>
          </cell>
        </row>
        <row r="1328">
          <cell r="A1328" t="str">
            <v>MEM-PRO-014-WEI-WIS-3100</v>
          </cell>
          <cell r="B1328" t="str">
            <v/>
          </cell>
          <cell r="C1328" t="str">
            <v>14604</v>
          </cell>
          <cell r="D1328" t="str">
            <v>15937</v>
          </cell>
          <cell r="E1328" t="str">
            <v>12-MTH MECH MSP EXH FAN BEARING PM - DN</v>
          </cell>
          <cell r="F1328" t="str">
            <v>MSP-LIME BIN EXHAUST FAN 5th FLOOR</v>
          </cell>
          <cell r="G1328" t="str">
            <v>PM20</v>
          </cell>
          <cell r="H1328" t="str">
            <v>MECH</v>
          </cell>
          <cell r="I1328" t="str">
            <v>10024799</v>
          </cell>
          <cell r="J1328" t="str">
            <v>5616797</v>
          </cell>
          <cell r="K1328" t="str">
            <v>001</v>
          </cell>
          <cell r="L1328" t="str">
            <v>GAUTHIP</v>
          </cell>
          <cell r="M1328">
            <v>40225</v>
          </cell>
          <cell r="N1328" t="str">
            <v>CHAUDHS</v>
          </cell>
          <cell r="O1328">
            <v>43365</v>
          </cell>
          <cell r="P1328" t="str">
            <v/>
          </cell>
        </row>
        <row r="1329">
          <cell r="A1329" t="str">
            <v>MEM-PRO-015-FED-FED-3836</v>
          </cell>
          <cell r="B1329" t="str">
            <v/>
          </cell>
          <cell r="C1329" t="str">
            <v>14616</v>
          </cell>
          <cell r="D1329" t="str">
            <v>15949</v>
          </cell>
          <cell r="E1329" t="str">
            <v>12-MTH MECH MS2P EXH FAN BEARING PM - DN</v>
          </cell>
          <cell r="F1329" t="str">
            <v>MS2P-FEED DRYER DRUM DISCHARGE VENT FAN</v>
          </cell>
          <cell r="G1329" t="str">
            <v>PM20</v>
          </cell>
          <cell r="H1329" t="str">
            <v>MECH</v>
          </cell>
          <cell r="I1329" t="str">
            <v>10024779</v>
          </cell>
          <cell r="J1329" t="str">
            <v>5782306</v>
          </cell>
          <cell r="K1329" t="str">
            <v>001</v>
          </cell>
          <cell r="L1329" t="str">
            <v>GAUTHIP</v>
          </cell>
          <cell r="M1329">
            <v>40225</v>
          </cell>
          <cell r="N1329" t="str">
            <v>CHAUDHS</v>
          </cell>
          <cell r="O1329">
            <v>43365</v>
          </cell>
          <cell r="P1329" t="str">
            <v/>
          </cell>
        </row>
        <row r="1330">
          <cell r="A1330" t="str">
            <v>MEM-PRO-015-FED-FED-3844</v>
          </cell>
          <cell r="B1330" t="str">
            <v>5</v>
          </cell>
          <cell r="C1330" t="str">
            <v>14617</v>
          </cell>
          <cell r="D1330" t="str">
            <v>15950</v>
          </cell>
          <cell r="E1330" t="str">
            <v>12-MTH MECH MS2P EXH FAN BEARING PM - DN</v>
          </cell>
          <cell r="F1330" t="str">
            <v>MS2P-FEED DRYER EXHAUST FAN</v>
          </cell>
          <cell r="G1330" t="str">
            <v>PM20</v>
          </cell>
          <cell r="H1330" t="str">
            <v>MECH</v>
          </cell>
          <cell r="I1330" t="str">
            <v>10024778</v>
          </cell>
          <cell r="J1330" t="str">
            <v>7129360</v>
          </cell>
          <cell r="K1330" t="str">
            <v>241</v>
          </cell>
          <cell r="L1330" t="str">
            <v>GAUTHIP</v>
          </cell>
          <cell r="M1330">
            <v>40225</v>
          </cell>
          <cell r="N1330" t="str">
            <v>CAGLEW</v>
          </cell>
          <cell r="O1330">
            <v>43679</v>
          </cell>
          <cell r="P1330" t="str">
            <v/>
          </cell>
        </row>
        <row r="1331">
          <cell r="A1331" t="str">
            <v>MEM-PRO-015-FED-FED-3847</v>
          </cell>
          <cell r="B1331" t="str">
            <v>5</v>
          </cell>
          <cell r="C1331" t="str">
            <v>14618</v>
          </cell>
          <cell r="D1331" t="str">
            <v>15951</v>
          </cell>
          <cell r="E1331" t="str">
            <v>6-MTH MECH MS2P INLT FAN PM - DN</v>
          </cell>
          <cell r="F1331" t="str">
            <v>MS2P-FEED DRYER INLET FAN</v>
          </cell>
          <cell r="G1331" t="str">
            <v>PM25</v>
          </cell>
          <cell r="H1331" t="str">
            <v>MECH</v>
          </cell>
          <cell r="I1331" t="str">
            <v>10024777</v>
          </cell>
          <cell r="J1331" t="str">
            <v>7163277</v>
          </cell>
          <cell r="K1331" t="str">
            <v>245</v>
          </cell>
          <cell r="L1331" t="str">
            <v>GAUTHIP</v>
          </cell>
          <cell r="M1331">
            <v>40225</v>
          </cell>
          <cell r="N1331" t="str">
            <v>CAGLEW</v>
          </cell>
          <cell r="O1331">
            <v>43679</v>
          </cell>
          <cell r="P1331" t="str">
            <v/>
          </cell>
        </row>
        <row r="1332">
          <cell r="A1332" t="str">
            <v>MEM-PRO-015-FED-FED-3848</v>
          </cell>
          <cell r="B1332" t="str">
            <v>5</v>
          </cell>
          <cell r="C1332" t="str">
            <v>14619</v>
          </cell>
          <cell r="D1332" t="str">
            <v>15952</v>
          </cell>
          <cell r="E1332" t="str">
            <v>6-MTH MECH MS2P COMB FAN PM - DN</v>
          </cell>
          <cell r="F1332" t="str">
            <v>MS2P-FEED DRYER COMBUSTION FAN</v>
          </cell>
          <cell r="G1332" t="str">
            <v>PM25</v>
          </cell>
          <cell r="H1332" t="str">
            <v>MECH</v>
          </cell>
          <cell r="I1332" t="str">
            <v>10024776</v>
          </cell>
          <cell r="J1332" t="str">
            <v>7163279</v>
          </cell>
          <cell r="K1332" t="str">
            <v>245</v>
          </cell>
          <cell r="L1332" t="str">
            <v>GAUTHIP</v>
          </cell>
          <cell r="M1332">
            <v>40225</v>
          </cell>
          <cell r="N1332" t="str">
            <v>CAGLEW</v>
          </cell>
          <cell r="O1332">
            <v>43664</v>
          </cell>
          <cell r="P1332" t="str">
            <v/>
          </cell>
        </row>
        <row r="1333">
          <cell r="A1333" t="str">
            <v>MEM-PRO-015-FED-FED-3862</v>
          </cell>
          <cell r="B1333" t="str">
            <v>5</v>
          </cell>
          <cell r="C1333" t="str">
            <v>14620</v>
          </cell>
          <cell r="D1333" t="str">
            <v>15953</v>
          </cell>
          <cell r="E1333" t="str">
            <v>12-MTH MECH MS2P ASP FAN BEARING PM - DN</v>
          </cell>
          <cell r="F1333" t="str">
            <v>MS2P-FEED MILL RCVR VENT FAN</v>
          </cell>
          <cell r="G1333" t="str">
            <v>PM20</v>
          </cell>
          <cell r="H1333" t="str">
            <v>MECH</v>
          </cell>
          <cell r="I1333" t="str">
            <v>10024774</v>
          </cell>
          <cell r="J1333" t="str">
            <v>5873510</v>
          </cell>
          <cell r="K1333" t="str">
            <v>001</v>
          </cell>
          <cell r="L1333" t="str">
            <v>GAUTHIP</v>
          </cell>
          <cell r="M1333">
            <v>40225</v>
          </cell>
          <cell r="N1333" t="str">
            <v>CHAUDHS</v>
          </cell>
          <cell r="O1333">
            <v>43365</v>
          </cell>
          <cell r="P1333" t="str">
            <v/>
          </cell>
        </row>
        <row r="1334">
          <cell r="A1334" t="str">
            <v>MEM-PRO-015-FED-FED-3863</v>
          </cell>
          <cell r="B1334" t="str">
            <v>5</v>
          </cell>
          <cell r="C1334" t="str">
            <v>14621</v>
          </cell>
          <cell r="D1334" t="str">
            <v>15954</v>
          </cell>
          <cell r="E1334" t="str">
            <v>12-MTH MECH MS2P EXH FAN BEARING PM - DN</v>
          </cell>
          <cell r="F1334" t="str">
            <v>MS2P-FEED RECYCLE RECEIVER VENT FAN</v>
          </cell>
          <cell r="G1334" t="str">
            <v>PM20</v>
          </cell>
          <cell r="H1334" t="str">
            <v>MECH</v>
          </cell>
          <cell r="I1334" t="str">
            <v>10024773</v>
          </cell>
          <cell r="J1334" t="str">
            <v>7163278</v>
          </cell>
          <cell r="K1334" t="str">
            <v>001</v>
          </cell>
          <cell r="L1334" t="str">
            <v>GAUTHIP</v>
          </cell>
          <cell r="M1334">
            <v>40225</v>
          </cell>
          <cell r="N1334" t="str">
            <v>CHAUDHS</v>
          </cell>
          <cell r="O1334">
            <v>43368</v>
          </cell>
          <cell r="P1334" t="str">
            <v/>
          </cell>
        </row>
        <row r="1335">
          <cell r="A1335" t="str">
            <v>MEM-PRO-015-GRD-M2G-3004</v>
          </cell>
          <cell r="B1335" t="str">
            <v>5</v>
          </cell>
          <cell r="C1335" t="str">
            <v>14614</v>
          </cell>
          <cell r="D1335" t="str">
            <v>15947</v>
          </cell>
          <cell r="E1335" t="str">
            <v>12-MTH MECH MS2P EXH FAN BEARING PM - DN</v>
          </cell>
          <cell r="F1335" t="str">
            <v>MS2P-SURGE BIN EXHAUST FAN</v>
          </cell>
          <cell r="G1335" t="str">
            <v>PM20</v>
          </cell>
          <cell r="H1335" t="str">
            <v>MECH</v>
          </cell>
          <cell r="I1335" t="str">
            <v>10024770</v>
          </cell>
          <cell r="J1335" t="str">
            <v>7163276</v>
          </cell>
          <cell r="K1335" t="str">
            <v>001</v>
          </cell>
          <cell r="L1335" t="str">
            <v>GAUTHIP</v>
          </cell>
          <cell r="M1335">
            <v>40225</v>
          </cell>
          <cell r="N1335" t="str">
            <v>CHAUDHS</v>
          </cell>
          <cell r="O1335">
            <v>43368</v>
          </cell>
          <cell r="P1335" t="str">
            <v/>
          </cell>
        </row>
        <row r="1336">
          <cell r="A1336" t="str">
            <v>MEM-PRO-015-GRD-M2G-3008</v>
          </cell>
          <cell r="B1336" t="str">
            <v>5</v>
          </cell>
          <cell r="C1336" t="str">
            <v>14615</v>
          </cell>
          <cell r="D1336" t="str">
            <v>15948</v>
          </cell>
          <cell r="E1336" t="str">
            <v>12-MTH MECH MS2P ASP FAN BEARING PM - DN</v>
          </cell>
          <cell r="F1336" t="str">
            <v>MS2P-GRINDER SURGE BIN FLTR RCVR ASP FAN</v>
          </cell>
          <cell r="G1336" t="str">
            <v>PM25</v>
          </cell>
          <cell r="H1336" t="str">
            <v>MECH</v>
          </cell>
          <cell r="I1336" t="str">
            <v>10024782</v>
          </cell>
          <cell r="J1336" t="str">
            <v>7129359</v>
          </cell>
          <cell r="K1336" t="str">
            <v>001</v>
          </cell>
          <cell r="L1336" t="str">
            <v>GAUTHIP</v>
          </cell>
          <cell r="M1336">
            <v>40225</v>
          </cell>
          <cell r="N1336" t="str">
            <v>CAGLEW</v>
          </cell>
          <cell r="O1336">
            <v>43664</v>
          </cell>
          <cell r="P1336" t="str">
            <v/>
          </cell>
        </row>
        <row r="1337">
          <cell r="A1337" t="str">
            <v>MEM-PRO-015-PKG-BLD-3712</v>
          </cell>
          <cell r="B1337" t="str">
            <v>5</v>
          </cell>
          <cell r="C1337" t="str">
            <v>14634</v>
          </cell>
          <cell r="D1337" t="str">
            <v>15967</v>
          </cell>
          <cell r="E1337" t="str">
            <v>12-MTH MECH MS2P ASP FAN BEARING PM - DN</v>
          </cell>
          <cell r="F1337" t="str">
            <v>MS2P-BLENDER ASP FAN</v>
          </cell>
          <cell r="G1337" t="str">
            <v>PM25</v>
          </cell>
          <cell r="H1337" t="str">
            <v>MECH</v>
          </cell>
          <cell r="I1337" t="str">
            <v>10024863</v>
          </cell>
          <cell r="J1337" t="str">
            <v>7129363</v>
          </cell>
          <cell r="K1337" t="str">
            <v>001</v>
          </cell>
          <cell r="L1337" t="str">
            <v>GAUTHIP</v>
          </cell>
          <cell r="M1337">
            <v>40225</v>
          </cell>
          <cell r="N1337" t="str">
            <v>CAGLEW</v>
          </cell>
          <cell r="O1337">
            <v>43664</v>
          </cell>
          <cell r="P1337" t="str">
            <v/>
          </cell>
        </row>
        <row r="1338">
          <cell r="A1338" t="str">
            <v>MEM-PRO-015-PKG-PAK-8249</v>
          </cell>
          <cell r="B1338" t="str">
            <v/>
          </cell>
          <cell r="C1338" t="str">
            <v>14645</v>
          </cell>
          <cell r="D1338" t="str">
            <v>15978</v>
          </cell>
          <cell r="E1338" t="str">
            <v>12-MTH MECH MS2P EXH FAN BEARING PM - DN</v>
          </cell>
          <cell r="F1338" t="str">
            <v>MS2P-PACKER NUISANCE COLL EXHAUST FAN</v>
          </cell>
          <cell r="G1338" t="str">
            <v>PM20</v>
          </cell>
          <cell r="H1338" t="str">
            <v>MECH</v>
          </cell>
          <cell r="I1338" t="str">
            <v>10024823</v>
          </cell>
          <cell r="J1338" t="str">
            <v>5702918</v>
          </cell>
          <cell r="K1338" t="str">
            <v>001</v>
          </cell>
          <cell r="L1338" t="str">
            <v>GAUTHIP</v>
          </cell>
          <cell r="M1338">
            <v>40225</v>
          </cell>
          <cell r="N1338" t="str">
            <v>CHAUDHS</v>
          </cell>
          <cell r="O1338">
            <v>43365</v>
          </cell>
          <cell r="P1338" t="str">
            <v/>
          </cell>
        </row>
        <row r="1339">
          <cell r="A1339" t="str">
            <v>MEM-PRO-015-PKG-PAK-8324</v>
          </cell>
          <cell r="B1339" t="str">
            <v/>
          </cell>
          <cell r="C1339" t="str">
            <v>14646</v>
          </cell>
          <cell r="D1339" t="str">
            <v>15979</v>
          </cell>
          <cell r="E1339" t="str">
            <v>12-MTH MECH MS2P DUMP FAN BRNG PM - DN</v>
          </cell>
          <cell r="F1339" t="str">
            <v>MS2P-ONLINE REBAG DUMPSTATION ASP FAN</v>
          </cell>
          <cell r="G1339" t="str">
            <v>PM20</v>
          </cell>
          <cell r="H1339" t="str">
            <v>MECH</v>
          </cell>
          <cell r="I1339" t="str">
            <v>10024822</v>
          </cell>
          <cell r="J1339" t="str">
            <v>7137533</v>
          </cell>
          <cell r="K1339" t="str">
            <v>001</v>
          </cell>
          <cell r="L1339" t="str">
            <v>GAUTHIP</v>
          </cell>
          <cell r="M1339">
            <v>40225</v>
          </cell>
          <cell r="N1339" t="str">
            <v>CHAUDHS</v>
          </cell>
          <cell r="O1339">
            <v>43368</v>
          </cell>
          <cell r="P1339" t="str">
            <v/>
          </cell>
        </row>
        <row r="1340">
          <cell r="A1340" t="str">
            <v>MEM-PRO-015-SPR-DRY-8001</v>
          </cell>
          <cell r="B1340" t="str">
            <v>5</v>
          </cell>
          <cell r="C1340" t="str">
            <v>14626</v>
          </cell>
          <cell r="D1340" t="str">
            <v>15959</v>
          </cell>
          <cell r="E1340" t="str">
            <v>12-MTH MECH MS2P SUPP FAN BRNG PM - DN</v>
          </cell>
          <cell r="F1340" t="str">
            <v>MS2P-SPRAY DRYER INLET FAN</v>
          </cell>
          <cell r="G1340" t="str">
            <v>PM20</v>
          </cell>
          <cell r="H1340" t="str">
            <v>MECH</v>
          </cell>
          <cell r="I1340" t="str">
            <v>10024840</v>
          </cell>
          <cell r="J1340" t="str">
            <v>7166977</v>
          </cell>
          <cell r="K1340" t="str">
            <v>241</v>
          </cell>
          <cell r="L1340" t="str">
            <v>GAUTHIP</v>
          </cell>
          <cell r="M1340">
            <v>40225</v>
          </cell>
          <cell r="N1340" t="str">
            <v>CAGLEW</v>
          </cell>
          <cell r="O1340">
            <v>43508</v>
          </cell>
          <cell r="P1340" t="str">
            <v/>
          </cell>
        </row>
        <row r="1341">
          <cell r="A1341" t="str">
            <v>MEM-PRO-015-SPR-DRY-8006</v>
          </cell>
          <cell r="B1341" t="str">
            <v>5</v>
          </cell>
          <cell r="C1341" t="str">
            <v>14627</v>
          </cell>
          <cell r="D1341" t="str">
            <v>15960</v>
          </cell>
          <cell r="E1341" t="str">
            <v>12-MTH MECH MS2P AIR FAN BEARING PM - DN</v>
          </cell>
          <cell r="F1341" t="str">
            <v>MS2P-COOLING RING FAN</v>
          </cell>
          <cell r="G1341" t="str">
            <v>PM20</v>
          </cell>
          <cell r="H1341" t="str">
            <v>MECH</v>
          </cell>
          <cell r="I1341" t="str">
            <v>10024853</v>
          </cell>
          <cell r="J1341" t="str">
            <v>7166978</v>
          </cell>
          <cell r="K1341" t="str">
            <v>001</v>
          </cell>
          <cell r="L1341" t="str">
            <v>GAUTHIP</v>
          </cell>
          <cell r="M1341">
            <v>40225</v>
          </cell>
          <cell r="N1341" t="str">
            <v>CAGLEW</v>
          </cell>
          <cell r="O1341">
            <v>43502</v>
          </cell>
          <cell r="P1341" t="str">
            <v/>
          </cell>
        </row>
        <row r="1342">
          <cell r="A1342" t="str">
            <v>MEM-PRO-015-SPR-DRY-8069</v>
          </cell>
          <cell r="B1342" t="str">
            <v>5</v>
          </cell>
          <cell r="C1342" t="str">
            <v>14628</v>
          </cell>
          <cell r="D1342" t="str">
            <v>15961</v>
          </cell>
          <cell r="E1342" t="str">
            <v>12-MTH MECH MS2P HTR FAN BEARING PM - DN</v>
          </cell>
          <cell r="F1342" t="str">
            <v>MS2P-NW &amp; NE BAGHOUSE CONE HEATER</v>
          </cell>
          <cell r="G1342" t="str">
            <v>PM20</v>
          </cell>
          <cell r="H1342" t="str">
            <v>MECH</v>
          </cell>
          <cell r="I1342" t="str">
            <v>10025599</v>
          </cell>
          <cell r="J1342" t="str">
            <v>7173401</v>
          </cell>
          <cell r="K1342" t="str">
            <v>001</v>
          </cell>
          <cell r="L1342" t="str">
            <v>GAUTHIP</v>
          </cell>
          <cell r="M1342">
            <v>40225</v>
          </cell>
          <cell r="N1342" t="str">
            <v>CHAUDHS</v>
          </cell>
          <cell r="O1342">
            <v>43368</v>
          </cell>
          <cell r="P1342" t="str">
            <v/>
          </cell>
        </row>
        <row r="1343">
          <cell r="A1343" t="str">
            <v>MEM-PRO-015-SPR-DRY-8089</v>
          </cell>
          <cell r="B1343" t="str">
            <v>5</v>
          </cell>
          <cell r="C1343" t="str">
            <v>14629</v>
          </cell>
          <cell r="D1343" t="str">
            <v>15962</v>
          </cell>
          <cell r="E1343" t="str">
            <v>12-MTH MECH MS2P HTR FAN BEARING PM - DN</v>
          </cell>
          <cell r="F1343" t="str">
            <v>MS2P-SW &amp; SE BAGHOUSE CONE HEATER</v>
          </cell>
          <cell r="G1343" t="str">
            <v>PM20</v>
          </cell>
          <cell r="H1343" t="str">
            <v>MECH</v>
          </cell>
          <cell r="I1343" t="str">
            <v>10025595</v>
          </cell>
          <cell r="J1343" t="str">
            <v>7173402</v>
          </cell>
          <cell r="K1343" t="str">
            <v>001</v>
          </cell>
          <cell r="L1343" t="str">
            <v>GAUTHIP</v>
          </cell>
          <cell r="M1343">
            <v>40225</v>
          </cell>
          <cell r="N1343" t="str">
            <v>CHAUDHS</v>
          </cell>
          <cell r="O1343">
            <v>43368</v>
          </cell>
          <cell r="P1343" t="str">
            <v/>
          </cell>
        </row>
        <row r="1344">
          <cell r="A1344" t="str">
            <v>MEM-PRO-015-SPR-DRY-8100</v>
          </cell>
          <cell r="B1344" t="str">
            <v>5</v>
          </cell>
          <cell r="C1344" t="str">
            <v>14630</v>
          </cell>
          <cell r="D1344" t="str">
            <v>15963</v>
          </cell>
          <cell r="E1344" t="str">
            <v>12-MTH MECH MS2P BLWR FAN BRNG PM - DN</v>
          </cell>
          <cell r="F1344" t="str">
            <v>MS2P-VF BAGHOUSE EXHAUST FAN</v>
          </cell>
          <cell r="G1344" t="str">
            <v>PM20</v>
          </cell>
          <cell r="H1344" t="str">
            <v>MECH</v>
          </cell>
          <cell r="I1344" t="str">
            <v>10025608</v>
          </cell>
          <cell r="J1344" t="str">
            <v>5856485</v>
          </cell>
          <cell r="K1344" t="str">
            <v>001</v>
          </cell>
          <cell r="L1344" t="str">
            <v>GAUTHIP</v>
          </cell>
          <cell r="M1344">
            <v>40225</v>
          </cell>
          <cell r="N1344" t="str">
            <v>CHAUDHS</v>
          </cell>
          <cell r="O1344">
            <v>43365</v>
          </cell>
          <cell r="P1344" t="str">
            <v/>
          </cell>
        </row>
        <row r="1345">
          <cell r="A1345" t="str">
            <v>MEM-PRO-015-SPR-PRC-3706</v>
          </cell>
          <cell r="B1345" t="str">
            <v>5</v>
          </cell>
          <cell r="C1345" t="str">
            <v>14633</v>
          </cell>
          <cell r="D1345" t="str">
            <v>15966</v>
          </cell>
          <cell r="E1345" t="str">
            <v>12-MTH MECH MS2P ASP FAN BEARING PM - DN</v>
          </cell>
          <cell r="F1345" t="str">
            <v>MS2P-ISOLATE SURGE BIN ASP FAN</v>
          </cell>
          <cell r="G1345" t="str">
            <v>PM20</v>
          </cell>
          <cell r="H1345" t="str">
            <v>MECH</v>
          </cell>
          <cell r="I1345" t="str">
            <v>10024864</v>
          </cell>
          <cell r="J1345" t="str">
            <v>7166979</v>
          </cell>
          <cell r="K1345" t="str">
            <v>001</v>
          </cell>
          <cell r="L1345" t="str">
            <v>GAUTHIP</v>
          </cell>
          <cell r="M1345">
            <v>40225</v>
          </cell>
          <cell r="N1345" t="str">
            <v>CHAUDHS</v>
          </cell>
          <cell r="O1345">
            <v>43368</v>
          </cell>
          <cell r="P1345" t="str">
            <v/>
          </cell>
        </row>
        <row r="1346">
          <cell r="A1346" t="str">
            <v>MEM-PRO-015-SPR-PRC-3977</v>
          </cell>
          <cell r="B1346" t="str">
            <v/>
          </cell>
          <cell r="C1346" t="str">
            <v>14635</v>
          </cell>
          <cell r="D1346" t="str">
            <v>15968</v>
          </cell>
          <cell r="E1346" t="str">
            <v>12-MTH MECH MS2P SIZING FAN BRNG PM - DN</v>
          </cell>
          <cell r="F1346" t="str">
            <v>MS2P-ISO PARTICLE SIZING BIN ASP FAN</v>
          </cell>
          <cell r="G1346" t="str">
            <v>PM20</v>
          </cell>
          <cell r="H1346" t="str">
            <v>MECH</v>
          </cell>
          <cell r="I1346" t="str">
            <v>10024862</v>
          </cell>
          <cell r="J1346" t="str">
            <v>5702914</v>
          </cell>
          <cell r="K1346" t="str">
            <v>001</v>
          </cell>
          <cell r="L1346" t="str">
            <v>GAUTHIP</v>
          </cell>
          <cell r="M1346">
            <v>40225</v>
          </cell>
          <cell r="N1346" t="str">
            <v>CHAUDHS</v>
          </cell>
          <cell r="O1346">
            <v>43365</v>
          </cell>
          <cell r="P1346" t="str">
            <v/>
          </cell>
        </row>
        <row r="1347">
          <cell r="A1347" t="str">
            <v>MEM-PRO-015-SPR-PRC-3980</v>
          </cell>
          <cell r="B1347" t="str">
            <v/>
          </cell>
          <cell r="C1347" t="str">
            <v>14636</v>
          </cell>
          <cell r="D1347" t="str">
            <v>15969</v>
          </cell>
          <cell r="E1347" t="str">
            <v>3 MTH Particle Sizing Fan PM</v>
          </cell>
          <cell r="F1347" t="str">
            <v>MS2P-ISOLATE PARTICLE SIZING FAN</v>
          </cell>
          <cell r="G1347" t="str">
            <v>PM20</v>
          </cell>
          <cell r="H1347" t="str">
            <v>I/E</v>
          </cell>
          <cell r="I1347" t="str">
            <v>10024861</v>
          </cell>
          <cell r="J1347" t="str">
            <v>7025047</v>
          </cell>
          <cell r="K1347" t="str">
            <v>001</v>
          </cell>
          <cell r="L1347" t="str">
            <v>GAUTHIP</v>
          </cell>
          <cell r="M1347">
            <v>40225</v>
          </cell>
          <cell r="N1347" t="str">
            <v>CHAUDHS</v>
          </cell>
          <cell r="O1347">
            <v>43365</v>
          </cell>
          <cell r="P1347" t="str">
            <v/>
          </cell>
        </row>
        <row r="1348">
          <cell r="A1348" t="str">
            <v>MEM-PRO-015-SPR-PRC-5259</v>
          </cell>
          <cell r="B1348" t="str">
            <v/>
          </cell>
          <cell r="C1348" t="str">
            <v>14641</v>
          </cell>
          <cell r="D1348" t="str">
            <v>15974</v>
          </cell>
          <cell r="E1348" t="str">
            <v>12-MTH MECH MS2P ASP FAN BEARING PM - DN</v>
          </cell>
          <cell r="F1348" t="str">
            <v>MS2P-PREMIX SURGE ASP FAN</v>
          </cell>
          <cell r="G1348" t="str">
            <v>PM20</v>
          </cell>
          <cell r="H1348" t="str">
            <v>MECH</v>
          </cell>
          <cell r="I1348" t="str">
            <v>10024855</v>
          </cell>
          <cell r="J1348" t="str">
            <v>5632664</v>
          </cell>
          <cell r="K1348" t="str">
            <v>001</v>
          </cell>
          <cell r="L1348" t="str">
            <v>GAUTHIP</v>
          </cell>
          <cell r="M1348">
            <v>40225</v>
          </cell>
          <cell r="N1348" t="str">
            <v>CHAUDHS</v>
          </cell>
          <cell r="O1348">
            <v>43365</v>
          </cell>
          <cell r="P1348" t="str">
            <v/>
          </cell>
        </row>
        <row r="1349">
          <cell r="A1349" t="str">
            <v>MEM-PRO-015-SPR-PRC-5270</v>
          </cell>
          <cell r="B1349" t="str">
            <v/>
          </cell>
          <cell r="C1349" t="str">
            <v>14642</v>
          </cell>
          <cell r="D1349" t="str">
            <v>15975</v>
          </cell>
          <cell r="E1349" t="str">
            <v>12-MTH MECH MS2P DUMP FAN BRNG PM - DN</v>
          </cell>
          <cell r="F1349" t="str">
            <v>MS2P-PREMIX BAG DUMP STATION ASP FAN</v>
          </cell>
          <cell r="G1349" t="str">
            <v>PM20</v>
          </cell>
          <cell r="H1349" t="str">
            <v>MECH</v>
          </cell>
          <cell r="I1349" t="str">
            <v>10024854</v>
          </cell>
          <cell r="J1349" t="str">
            <v>5633777</v>
          </cell>
          <cell r="K1349" t="str">
            <v>001</v>
          </cell>
          <cell r="L1349" t="str">
            <v>GAUTHIP</v>
          </cell>
          <cell r="M1349">
            <v>40225</v>
          </cell>
          <cell r="N1349" t="str">
            <v>CHAUDHS</v>
          </cell>
          <cell r="O1349">
            <v>43365</v>
          </cell>
          <cell r="P1349" t="str">
            <v/>
          </cell>
        </row>
        <row r="1350">
          <cell r="A1350" t="str">
            <v>MEM-PRO-015-WEI-WIS-3050</v>
          </cell>
          <cell r="B1350" t="str">
            <v>5</v>
          </cell>
          <cell r="C1350" t="str">
            <v>14625</v>
          </cell>
          <cell r="D1350" t="str">
            <v>15958</v>
          </cell>
          <cell r="E1350" t="str">
            <v>12-MTH MECH MS2P ASP FAN BEARING PM - DN</v>
          </cell>
          <cell r="F1350" t="str">
            <v>MS2P-GROUND FLAKE BIN ASP FAN</v>
          </cell>
          <cell r="G1350" t="str">
            <v>PM25</v>
          </cell>
          <cell r="H1350" t="str">
            <v>MECH</v>
          </cell>
          <cell r="I1350" t="str">
            <v>10024851</v>
          </cell>
          <cell r="J1350" t="str">
            <v>7129362</v>
          </cell>
          <cell r="K1350" t="str">
            <v>001</v>
          </cell>
          <cell r="L1350" t="str">
            <v>GAUTHIP</v>
          </cell>
          <cell r="M1350">
            <v>40225</v>
          </cell>
          <cell r="N1350" t="str">
            <v>CAGLEW</v>
          </cell>
          <cell r="O1350">
            <v>43664</v>
          </cell>
          <cell r="P1350" t="str">
            <v>X</v>
          </cell>
        </row>
        <row r="1351">
          <cell r="A1351" t="str">
            <v>MEM-PRO-022-STS-C8T-5015</v>
          </cell>
          <cell r="B1351" t="str">
            <v/>
          </cell>
          <cell r="C1351" t="str">
            <v>14549</v>
          </cell>
          <cell r="D1351" t="str">
            <v>15882</v>
          </cell>
          <cell r="E1351" t="str">
            <v>12-MTH MECH Shared ASP FAN BRNG PM - DN</v>
          </cell>
          <cell r="F1351" t="str">
            <v>MSS-800T SILO DISCH DUST COLLECTOR</v>
          </cell>
          <cell r="G1351" t="str">
            <v>PM20</v>
          </cell>
          <cell r="H1351" t="str">
            <v>MECH</v>
          </cell>
          <cell r="I1351" t="str">
            <v>10024457</v>
          </cell>
          <cell r="J1351" t="str">
            <v>5733280</v>
          </cell>
          <cell r="K1351" t="str">
            <v>001</v>
          </cell>
          <cell r="L1351" t="str">
            <v>GAUTHIP</v>
          </cell>
          <cell r="M1351">
            <v>40225</v>
          </cell>
          <cell r="N1351" t="str">
            <v>CHAUDHS</v>
          </cell>
          <cell r="O1351">
            <v>43365</v>
          </cell>
          <cell r="P1351" t="str">
            <v/>
          </cell>
        </row>
        <row r="1352">
          <cell r="A1352" t="str">
            <v>MEM-PRO-022-STS-C8T-5049</v>
          </cell>
          <cell r="B1352" t="str">
            <v>5</v>
          </cell>
          <cell r="C1352" t="str">
            <v>14550</v>
          </cell>
          <cell r="D1352" t="str">
            <v>15883</v>
          </cell>
          <cell r="E1352" t="str">
            <v>12-MTH MECH Shared VENT FAN BRNG PM - DN</v>
          </cell>
          <cell r="F1352" t="str">
            <v>MSS-CTR 800T BIN VENT FAN</v>
          </cell>
          <cell r="G1352" t="str">
            <v>PM20</v>
          </cell>
          <cell r="H1352" t="str">
            <v>MECH</v>
          </cell>
          <cell r="I1352" t="str">
            <v>10024456</v>
          </cell>
          <cell r="J1352" t="str">
            <v>7163270</v>
          </cell>
          <cell r="K1352" t="str">
            <v>001</v>
          </cell>
          <cell r="L1352" t="str">
            <v>GAUTHIP</v>
          </cell>
          <cell r="M1352">
            <v>40225</v>
          </cell>
          <cell r="N1352" t="str">
            <v>CHAUDHS</v>
          </cell>
          <cell r="O1352">
            <v>43368</v>
          </cell>
          <cell r="P1352" t="str">
            <v/>
          </cell>
        </row>
        <row r="1353">
          <cell r="A1353" t="str">
            <v>MEM-PRO-022-STS-W8T-5052</v>
          </cell>
          <cell r="B1353" t="str">
            <v>5</v>
          </cell>
          <cell r="C1353" t="str">
            <v>14551</v>
          </cell>
          <cell r="D1353" t="str">
            <v>15884</v>
          </cell>
          <cell r="E1353" t="str">
            <v>12-MTH MECH Shared VENT FAN BRNG PM - DN</v>
          </cell>
          <cell r="F1353" t="str">
            <v>MSS-W.800T BIN VENT FAN</v>
          </cell>
          <cell r="G1353" t="str">
            <v>PM20</v>
          </cell>
          <cell r="H1353" t="str">
            <v>MECH</v>
          </cell>
          <cell r="I1353" t="str">
            <v>10024455</v>
          </cell>
          <cell r="J1353" t="str">
            <v>7163271</v>
          </cell>
          <cell r="K1353" t="str">
            <v>001</v>
          </cell>
          <cell r="L1353" t="str">
            <v>GAUTHIP</v>
          </cell>
          <cell r="M1353">
            <v>40225</v>
          </cell>
          <cell r="N1353" t="str">
            <v>CHAUDHS</v>
          </cell>
          <cell r="O1353">
            <v>43368</v>
          </cell>
          <cell r="P1353" t="str">
            <v/>
          </cell>
        </row>
        <row r="1354">
          <cell r="A1354" t="str">
            <v>MEM-PRO-015-FED-BRN-3853</v>
          </cell>
          <cell r="B1354" t="str">
            <v>5</v>
          </cell>
          <cell r="C1354" t="str">
            <v>14719</v>
          </cell>
          <cell r="D1354" t="str">
            <v>16049</v>
          </cell>
          <cell r="E1354" t="str">
            <v>12M MECH MS2P FD BURNER INSPECTION</v>
          </cell>
          <cell r="F1354" t="str">
            <v>MS2P-FEED DRYER BURNER</v>
          </cell>
          <cell r="G1354" t="str">
            <v>PM20</v>
          </cell>
          <cell r="H1354" t="str">
            <v>MECH</v>
          </cell>
          <cell r="I1354" t="str">
            <v>10029050</v>
          </cell>
          <cell r="J1354" t="str">
            <v>7129364</v>
          </cell>
          <cell r="K1354" t="str">
            <v>251</v>
          </cell>
          <cell r="L1354" t="str">
            <v>CRIPESH</v>
          </cell>
          <cell r="M1354">
            <v>40255</v>
          </cell>
          <cell r="N1354" t="str">
            <v>CAGLEW</v>
          </cell>
          <cell r="O1354">
            <v>43664</v>
          </cell>
          <cell r="P1354" t="str">
            <v/>
          </cell>
        </row>
        <row r="1355">
          <cell r="A1355" t="str">
            <v>MEM-PRO-015-FED-BRN-3853</v>
          </cell>
          <cell r="B1355" t="str">
            <v>5</v>
          </cell>
          <cell r="C1355" t="str">
            <v>14731</v>
          </cell>
          <cell r="D1355" t="str">
            <v>16081</v>
          </cell>
          <cell r="E1355" t="str">
            <v>12 -MTH I/E MS2PFD MAXON GAS  SHTOFF</v>
          </cell>
          <cell r="F1355" t="str">
            <v>MS2P-FEED DRYER BURNER</v>
          </cell>
          <cell r="G1355" t="str">
            <v>PM20</v>
          </cell>
          <cell r="H1355" t="str">
            <v>I/E</v>
          </cell>
          <cell r="I1355" t="str">
            <v>10021730</v>
          </cell>
          <cell r="J1355" t="str">
            <v>7129365</v>
          </cell>
          <cell r="K1355" t="str">
            <v>231</v>
          </cell>
          <cell r="L1355" t="str">
            <v>CRIPESH</v>
          </cell>
          <cell r="M1355">
            <v>40268</v>
          </cell>
          <cell r="N1355" t="str">
            <v>CAGLEW</v>
          </cell>
          <cell r="O1355">
            <v>43663</v>
          </cell>
          <cell r="P1355" t="str">
            <v/>
          </cell>
        </row>
        <row r="1356">
          <cell r="A1356" t="str">
            <v>MEM-PRO-015-UTL-CSY-2736</v>
          </cell>
          <cell r="B1356" t="str">
            <v>5</v>
          </cell>
          <cell r="C1356" t="str">
            <v>14836</v>
          </cell>
          <cell r="D1356" t="str">
            <v>16211</v>
          </cell>
          <cell r="E1356" t="str">
            <v>60M PSM MS2P Lime Slurry Disch Pump PSV</v>
          </cell>
          <cell r="F1356" t="str">
            <v>MS2P-IDN LIME SLURRY PUMP</v>
          </cell>
          <cell r="G1356" t="str">
            <v>PM25</v>
          </cell>
          <cell r="H1356" t="str">
            <v>MECH</v>
          </cell>
          <cell r="I1356" t="str">
            <v>10075046</v>
          </cell>
          <cell r="J1356" t="str">
            <v>7125402</v>
          </cell>
          <cell r="K1356" t="str">
            <v>258</v>
          </cell>
          <cell r="L1356" t="str">
            <v>STANFOOW</v>
          </cell>
          <cell r="M1356">
            <v>40344</v>
          </cell>
          <cell r="N1356" t="str">
            <v>CAGLEW</v>
          </cell>
          <cell r="O1356">
            <v>43664</v>
          </cell>
          <cell r="P1356" t="str">
            <v/>
          </cell>
        </row>
        <row r="1357">
          <cell r="A1357" t="str">
            <v>MEM-PRO-015-UTL-CSY-2736</v>
          </cell>
          <cell r="B1357" t="str">
            <v>3</v>
          </cell>
          <cell r="C1357" t="str">
            <v>14835</v>
          </cell>
          <cell r="D1357" t="str">
            <v>16210</v>
          </cell>
          <cell r="E1357" t="str">
            <v>60M PSM MS2P Lime Slurry Disch Pump PSV</v>
          </cell>
          <cell r="F1357" t="str">
            <v>MS2P-IDN LIME SLURRY PUMP</v>
          </cell>
          <cell r="G1357" t="str">
            <v>PM25</v>
          </cell>
          <cell r="H1357" t="str">
            <v>MECH</v>
          </cell>
          <cell r="I1357" t="str">
            <v/>
          </cell>
          <cell r="J1357" t="str">
            <v/>
          </cell>
          <cell r="K1357" t="str">
            <v>258</v>
          </cell>
          <cell r="L1357" t="str">
            <v>STANFOOW</v>
          </cell>
          <cell r="M1357">
            <v>40344</v>
          </cell>
          <cell r="N1357" t="str">
            <v>CHAUDHS</v>
          </cell>
          <cell r="O1357">
            <v>43368</v>
          </cell>
          <cell r="P1357" t="str">
            <v/>
          </cell>
        </row>
        <row r="1358">
          <cell r="A1358" t="str">
            <v>MEM-PRO-023-STS-PHO-1351</v>
          </cell>
          <cell r="B1358" t="str">
            <v>5</v>
          </cell>
          <cell r="C1358" t="str">
            <v>14849</v>
          </cell>
          <cell r="D1358" t="str">
            <v>16242</v>
          </cell>
          <cell r="E1358" t="str">
            <v>PM 12 I/E PHOS ACID HI LEVEL INTERLOCK</v>
          </cell>
          <cell r="F1358" t="str">
            <v>MSS-PHOS ACID STORAGE TANK (TANK FARM)</v>
          </cell>
          <cell r="G1358" t="str">
            <v>PM20</v>
          </cell>
          <cell r="H1358" t="str">
            <v>MECH</v>
          </cell>
          <cell r="I1358" t="str">
            <v/>
          </cell>
          <cell r="J1358" t="str">
            <v>7118393</v>
          </cell>
          <cell r="K1358" t="str">
            <v>239</v>
          </cell>
          <cell r="L1358" t="str">
            <v>CRIPESH</v>
          </cell>
          <cell r="M1358">
            <v>40367</v>
          </cell>
          <cell r="N1358" t="str">
            <v>CAGLEW</v>
          </cell>
          <cell r="O1358">
            <v>43665</v>
          </cell>
          <cell r="P1358" t="str">
            <v/>
          </cell>
        </row>
        <row r="1359">
          <cell r="A1359" t="str">
            <v>MEM-PRO-010-UTL-MOA-1099</v>
          </cell>
          <cell r="B1359" t="str">
            <v>3</v>
          </cell>
          <cell r="C1359" t="str">
            <v>14868</v>
          </cell>
          <cell r="D1359" t="str">
            <v>16251</v>
          </cell>
          <cell r="E1359" t="str">
            <v>6-MTH CONTAINMENT INSPECTION</v>
          </cell>
          <cell r="F1359" t="str">
            <v>MSP CAUSTIC/ ALKY HOUSE TANKS MOAT</v>
          </cell>
          <cell r="G1359" t="str">
            <v>PM20</v>
          </cell>
          <cell r="H1359" t="str">
            <v>MECH</v>
          </cell>
          <cell r="I1359" t="str">
            <v/>
          </cell>
          <cell r="J1359" t="str">
            <v>7184349</v>
          </cell>
          <cell r="K1359" t="str">
            <v>001</v>
          </cell>
          <cell r="L1359" t="str">
            <v>HENDRIGS</v>
          </cell>
          <cell r="M1359">
            <v>40387</v>
          </cell>
          <cell r="N1359" t="str">
            <v>CHAUDHS</v>
          </cell>
          <cell r="O1359">
            <v>43368</v>
          </cell>
          <cell r="P1359" t="str">
            <v/>
          </cell>
        </row>
        <row r="1360">
          <cell r="A1360" t="str">
            <v>MEM-PRO-010-UTL-MOA-1100</v>
          </cell>
          <cell r="B1360" t="str">
            <v>3</v>
          </cell>
          <cell r="C1360" t="str">
            <v>14893</v>
          </cell>
          <cell r="D1360" t="str">
            <v>16288</v>
          </cell>
          <cell r="E1360" t="str">
            <v>6-MTH CONTAINMENT INSPECTION</v>
          </cell>
          <cell r="F1360" t="str">
            <v>ALKALI STORAGE TNK 5130 CONTAINMENT MOAT</v>
          </cell>
          <cell r="G1360" t="str">
            <v>PM20</v>
          </cell>
          <cell r="H1360" t="str">
            <v>MECH</v>
          </cell>
          <cell r="I1360" t="str">
            <v>10065360</v>
          </cell>
          <cell r="J1360" t="str">
            <v>7184348</v>
          </cell>
          <cell r="K1360" t="str">
            <v>001</v>
          </cell>
          <cell r="L1360" t="str">
            <v>CRIPESH</v>
          </cell>
          <cell r="M1360">
            <v>40387</v>
          </cell>
          <cell r="N1360" t="str">
            <v>CHAUDHS</v>
          </cell>
          <cell r="O1360">
            <v>43368</v>
          </cell>
          <cell r="P1360" t="str">
            <v>X</v>
          </cell>
        </row>
        <row r="1361">
          <cell r="A1361" t="str">
            <v>MEM-PRO-011-BLD-PPA-1099</v>
          </cell>
          <cell r="B1361" t="str">
            <v>3</v>
          </cell>
          <cell r="C1361" t="str">
            <v>14869</v>
          </cell>
          <cell r="D1361" t="str">
            <v>16252</v>
          </cell>
          <cell r="E1361" t="str">
            <v>6-MTH CONTAINMENT INSPECTION</v>
          </cell>
          <cell r="F1361" t="str">
            <v>P1 CHEMICAL ROOM MOAT</v>
          </cell>
          <cell r="G1361" t="str">
            <v>PM20</v>
          </cell>
          <cell r="H1361" t="str">
            <v>MECH</v>
          </cell>
          <cell r="I1361" t="str">
            <v>10016849</v>
          </cell>
          <cell r="J1361" t="str">
            <v>7173944</v>
          </cell>
          <cell r="K1361" t="str">
            <v>001</v>
          </cell>
          <cell r="L1361" t="str">
            <v>HENDRIGS</v>
          </cell>
          <cell r="M1361">
            <v>40387</v>
          </cell>
          <cell r="N1361" t="str">
            <v>CHAUDHS</v>
          </cell>
          <cell r="O1361">
            <v>43368</v>
          </cell>
          <cell r="P1361" t="str">
            <v/>
          </cell>
        </row>
        <row r="1362">
          <cell r="A1362" t="str">
            <v>MEM-PRO-013-CHM-CAD-1099</v>
          </cell>
          <cell r="B1362" t="str">
            <v>3</v>
          </cell>
          <cell r="C1362" t="str">
            <v>14866</v>
          </cell>
          <cell r="D1362" t="str">
            <v>16249</v>
          </cell>
          <cell r="E1362" t="str">
            <v>6-MTH CONTAINMENT INSPECTION</v>
          </cell>
          <cell r="F1362" t="str">
            <v>MP3 ALKALI BLEND TANK MOAT</v>
          </cell>
          <cell r="G1362" t="str">
            <v>PM20</v>
          </cell>
          <cell r="H1362" t="str">
            <v>MECH</v>
          </cell>
          <cell r="I1362" t="str">
            <v>10019836</v>
          </cell>
          <cell r="J1362" t="str">
            <v>7162294</v>
          </cell>
          <cell r="K1362" t="str">
            <v>001</v>
          </cell>
          <cell r="L1362" t="str">
            <v>HENDRIGS</v>
          </cell>
          <cell r="M1362">
            <v>40387</v>
          </cell>
          <cell r="N1362" t="str">
            <v>CHAUDHS</v>
          </cell>
          <cell r="O1362">
            <v>43368</v>
          </cell>
          <cell r="P1362" t="str">
            <v>X</v>
          </cell>
        </row>
        <row r="1363">
          <cell r="A1363" t="str">
            <v>MEM-PRO-013-CIP-SAC-1099</v>
          </cell>
          <cell r="B1363" t="str">
            <v>3</v>
          </cell>
          <cell r="C1363" t="str">
            <v>14892</v>
          </cell>
          <cell r="D1363" t="str">
            <v>16287</v>
          </cell>
          <cell r="E1363" t="str">
            <v>6-MTH CONTAINMENT INSPECTION</v>
          </cell>
          <cell r="F1363" t="str">
            <v>MP3 CIP MOAT</v>
          </cell>
          <cell r="G1363" t="str">
            <v>PM20</v>
          </cell>
          <cell r="H1363" t="str">
            <v>MECH</v>
          </cell>
          <cell r="I1363" t="str">
            <v>10019805</v>
          </cell>
          <cell r="J1363" t="str">
            <v>7162293</v>
          </cell>
          <cell r="K1363" t="str">
            <v>001</v>
          </cell>
          <cell r="L1363" t="str">
            <v>CRIPESH</v>
          </cell>
          <cell r="M1363">
            <v>40387</v>
          </cell>
          <cell r="N1363" t="str">
            <v>CHAUDHS</v>
          </cell>
          <cell r="O1363">
            <v>43368</v>
          </cell>
          <cell r="P1363" t="str">
            <v/>
          </cell>
        </row>
        <row r="1364">
          <cell r="A1364" t="str">
            <v>MEM-PRO-014-UTL-MOA-1099</v>
          </cell>
          <cell r="B1364" t="str">
            <v>3</v>
          </cell>
          <cell r="C1364" t="str">
            <v>14865</v>
          </cell>
          <cell r="D1364" t="str">
            <v>16248</v>
          </cell>
          <cell r="E1364" t="str">
            <v>6-MTH CONTAINMENT INSPECTION</v>
          </cell>
          <cell r="F1364" t="str">
            <v>CONTAINMENT</v>
          </cell>
          <cell r="G1364" t="str">
            <v>PM20</v>
          </cell>
          <cell r="H1364" t="str">
            <v>MECH</v>
          </cell>
          <cell r="I1364" t="str">
            <v/>
          </cell>
          <cell r="J1364" t="str">
            <v>7167851</v>
          </cell>
          <cell r="K1364" t="str">
            <v>001</v>
          </cell>
          <cell r="L1364" t="str">
            <v>HENDRIGS</v>
          </cell>
          <cell r="M1364">
            <v>40387</v>
          </cell>
          <cell r="N1364" t="str">
            <v>CAGLEW</v>
          </cell>
          <cell r="O1364">
            <v>43665</v>
          </cell>
          <cell r="P1364" t="str">
            <v/>
          </cell>
        </row>
        <row r="1365">
          <cell r="A1365" t="str">
            <v>MEM-PRO-015-UTL-MOA-1099</v>
          </cell>
          <cell r="B1365" t="str">
            <v>3</v>
          </cell>
          <cell r="C1365" t="str">
            <v>14867</v>
          </cell>
          <cell r="D1365" t="str">
            <v>16250</v>
          </cell>
          <cell r="E1365" t="str">
            <v>6-MTH CONTAINMENT INSPECTION</v>
          </cell>
          <cell r="F1365" t="str">
            <v>MS2P CAUSTIC/ ALKY HOUSE TANKS MOAT</v>
          </cell>
          <cell r="G1365" t="str">
            <v>PM20</v>
          </cell>
          <cell r="H1365" t="str">
            <v>MECH</v>
          </cell>
          <cell r="I1365" t="str">
            <v>10020908</v>
          </cell>
          <cell r="J1365" t="str">
            <v>7173943</v>
          </cell>
          <cell r="K1365" t="str">
            <v>001</v>
          </cell>
          <cell r="L1365" t="str">
            <v>HENDRIGS</v>
          </cell>
          <cell r="M1365">
            <v>40387</v>
          </cell>
          <cell r="N1365" t="str">
            <v>PIGNOCJ</v>
          </cell>
          <cell r="O1365">
            <v>43476</v>
          </cell>
          <cell r="P1365" t="str">
            <v/>
          </cell>
        </row>
        <row r="1366">
          <cell r="A1366" t="str">
            <v>MEM-PRO-023-BLD-TK4-0992</v>
          </cell>
          <cell r="B1366" t="str">
            <v>3</v>
          </cell>
          <cell r="C1366" t="str">
            <v>14903</v>
          </cell>
          <cell r="D1366" t="str">
            <v>16256</v>
          </cell>
          <cell r="E1366" t="str">
            <v>12-MTH CONTAINMENT INSPECTION</v>
          </cell>
          <cell r="F1366" t="str">
            <v>RAIL UNLOADING CHEMICAL MOAT</v>
          </cell>
          <cell r="G1366" t="str">
            <v>PM20</v>
          </cell>
          <cell r="H1366" t="str">
            <v>MECH</v>
          </cell>
          <cell r="I1366" t="str">
            <v/>
          </cell>
          <cell r="J1366" t="str">
            <v>7137537</v>
          </cell>
          <cell r="K1366" t="str">
            <v>001</v>
          </cell>
          <cell r="L1366" t="str">
            <v>HENDRIGS</v>
          </cell>
          <cell r="M1366">
            <v>40387</v>
          </cell>
          <cell r="N1366" t="str">
            <v>CHAUDHS</v>
          </cell>
          <cell r="O1366">
            <v>43368</v>
          </cell>
          <cell r="P1366" t="str">
            <v/>
          </cell>
        </row>
        <row r="1367">
          <cell r="A1367" t="str">
            <v>MEM-PRO-023-STS-CAU-0993</v>
          </cell>
          <cell r="B1367" t="str">
            <v>3</v>
          </cell>
          <cell r="C1367" t="str">
            <v>14901</v>
          </cell>
          <cell r="D1367" t="str">
            <v>16254</v>
          </cell>
          <cell r="E1367" t="str">
            <v>12-MTH CONTAINMENT INSPECTION</v>
          </cell>
          <cell r="F1367" t="str">
            <v>TRACK THREE CAUSTIC MOAT</v>
          </cell>
          <cell r="G1367" t="str">
            <v>PM20</v>
          </cell>
          <cell r="H1367" t="str">
            <v>MECH</v>
          </cell>
          <cell r="I1367" t="str">
            <v>10065074</v>
          </cell>
          <cell r="J1367" t="str">
            <v>7137536</v>
          </cell>
          <cell r="K1367" t="str">
            <v>001</v>
          </cell>
          <cell r="L1367" t="str">
            <v>HENDRIGS</v>
          </cell>
          <cell r="M1367">
            <v>40387</v>
          </cell>
          <cell r="N1367" t="str">
            <v>CHAUDHS</v>
          </cell>
          <cell r="O1367">
            <v>43368</v>
          </cell>
          <cell r="P1367" t="str">
            <v/>
          </cell>
        </row>
        <row r="1368">
          <cell r="A1368" t="str">
            <v>MEM-PRO-023-STS-CAU-1099</v>
          </cell>
          <cell r="B1368" t="str">
            <v>3</v>
          </cell>
          <cell r="C1368" t="str">
            <v>14905</v>
          </cell>
          <cell r="D1368" t="str">
            <v>16258</v>
          </cell>
          <cell r="E1368" t="str">
            <v>12-MTH CONTAINMENT INSPECTION</v>
          </cell>
          <cell r="F1368" t="str">
            <v>MSS-CHEM TANK FARM MOAT</v>
          </cell>
          <cell r="G1368" t="str">
            <v>PM20</v>
          </cell>
          <cell r="H1368" t="str">
            <v>MECH</v>
          </cell>
          <cell r="I1368" t="str">
            <v/>
          </cell>
          <cell r="J1368" t="str">
            <v>7130483</v>
          </cell>
          <cell r="K1368" t="str">
            <v>001</v>
          </cell>
          <cell r="L1368" t="str">
            <v>HENDRIGS</v>
          </cell>
          <cell r="M1368">
            <v>40387</v>
          </cell>
          <cell r="N1368" t="str">
            <v>CHAUDHS</v>
          </cell>
          <cell r="O1368">
            <v>43368</v>
          </cell>
          <cell r="P1368" t="str">
            <v/>
          </cell>
        </row>
        <row r="1369">
          <cell r="A1369" t="str">
            <v>MEM-PRO-023-STS-HCL-0991</v>
          </cell>
          <cell r="B1369" t="str">
            <v>3</v>
          </cell>
          <cell r="C1369" t="str">
            <v>14904</v>
          </cell>
          <cell r="D1369" t="str">
            <v>16257</v>
          </cell>
          <cell r="E1369" t="str">
            <v>12-MTH CONTAINMENT INSPECTION</v>
          </cell>
          <cell r="F1369" t="str">
            <v>HCL SCRUBBER MOAT</v>
          </cell>
          <cell r="G1369" t="str">
            <v>PM20</v>
          </cell>
          <cell r="H1369" t="str">
            <v>MECH</v>
          </cell>
          <cell r="I1369" t="str">
            <v/>
          </cell>
          <cell r="J1369" t="str">
            <v>7137538</v>
          </cell>
          <cell r="K1369" t="str">
            <v>001</v>
          </cell>
          <cell r="L1369" t="str">
            <v>HENDRIGS</v>
          </cell>
          <cell r="M1369">
            <v>40387</v>
          </cell>
          <cell r="N1369" t="str">
            <v>CHAUDHS</v>
          </cell>
          <cell r="O1369">
            <v>43368</v>
          </cell>
          <cell r="P1369" t="str">
            <v/>
          </cell>
        </row>
        <row r="1370">
          <cell r="A1370" t="str">
            <v>MEM-PRO-023-STS-HCL-0994</v>
          </cell>
          <cell r="B1370" t="str">
            <v>3</v>
          </cell>
          <cell r="C1370" t="str">
            <v>14902</v>
          </cell>
          <cell r="D1370" t="str">
            <v>16255</v>
          </cell>
          <cell r="E1370" t="str">
            <v>6-MTH CONTAINMENT INSPECTION</v>
          </cell>
          <cell r="F1370" t="str">
            <v>TRACK FOUR MOAT</v>
          </cell>
          <cell r="G1370" t="str">
            <v>PM20</v>
          </cell>
          <cell r="H1370" t="str">
            <v>MECH</v>
          </cell>
          <cell r="I1370" t="str">
            <v/>
          </cell>
          <cell r="J1370" t="str">
            <v>7167852</v>
          </cell>
          <cell r="K1370" t="str">
            <v>001</v>
          </cell>
          <cell r="L1370" t="str">
            <v>HENDRIGS</v>
          </cell>
          <cell r="M1370">
            <v>40387</v>
          </cell>
          <cell r="N1370" t="str">
            <v>CHAUDHS</v>
          </cell>
          <cell r="O1370">
            <v>43368</v>
          </cell>
          <cell r="P1370" t="str">
            <v/>
          </cell>
        </row>
        <row r="1371">
          <cell r="A1371" t="str">
            <v>MEM-PRO-026-STS-NSP-1099</v>
          </cell>
          <cell r="B1371" t="str">
            <v>3</v>
          </cell>
          <cell r="C1371" t="str">
            <v>14870</v>
          </cell>
          <cell r="D1371" t="str">
            <v>16253</v>
          </cell>
          <cell r="E1371" t="str">
            <v>6-MTH CONTAINMENT INSPECTION</v>
          </cell>
          <cell r="F1371" t="str">
            <v>SHARED SEWER CONTAINMENT</v>
          </cell>
          <cell r="G1371" t="str">
            <v>PM20</v>
          </cell>
          <cell r="H1371" t="str">
            <v>MECH</v>
          </cell>
          <cell r="I1371" t="str">
            <v>10065352</v>
          </cell>
          <cell r="J1371" t="str">
            <v>7189009</v>
          </cell>
          <cell r="K1371" t="str">
            <v>001</v>
          </cell>
          <cell r="L1371" t="str">
            <v>HENDRIGS</v>
          </cell>
          <cell r="M1371">
            <v>40387</v>
          </cell>
          <cell r="N1371" t="str">
            <v>CHAUDHS</v>
          </cell>
          <cell r="O1371">
            <v>43368</v>
          </cell>
          <cell r="P1371" t="str">
            <v/>
          </cell>
        </row>
        <row r="1372">
          <cell r="A1372" t="str">
            <v>MEM-PRO-010-CAL-HPO-5420</v>
          </cell>
          <cell r="B1372" t="str">
            <v>3</v>
          </cell>
          <cell r="C1372" t="str">
            <v>14894</v>
          </cell>
          <cell r="D1372" t="str">
            <v>16289</v>
          </cell>
          <cell r="E1372" t="str">
            <v>12-MTH EXPANSION JOINT INSPECTION</v>
          </cell>
          <cell r="F1372" t="str">
            <v>MSS-CALPRO PHOS ACID SHOT TANK</v>
          </cell>
          <cell r="G1372" t="str">
            <v>PM20</v>
          </cell>
          <cell r="H1372" t="str">
            <v>MECH</v>
          </cell>
          <cell r="I1372" t="str">
            <v>10065075</v>
          </cell>
          <cell r="J1372" t="str">
            <v>7153452</v>
          </cell>
          <cell r="K1372" t="str">
            <v>001</v>
          </cell>
          <cell r="L1372" t="str">
            <v>SCALLIRL</v>
          </cell>
          <cell r="M1372">
            <v>40388</v>
          </cell>
          <cell r="N1372" t="str">
            <v>CAGLEW</v>
          </cell>
          <cell r="O1372">
            <v>43665</v>
          </cell>
          <cell r="P1372" t="str">
            <v>X</v>
          </cell>
        </row>
        <row r="1373">
          <cell r="A1373" t="str">
            <v>MEM-PRO-023-STS-PHO-1351</v>
          </cell>
          <cell r="B1373" t="str">
            <v>5</v>
          </cell>
          <cell r="C1373" t="str">
            <v>14895</v>
          </cell>
          <cell r="D1373" t="str">
            <v>16290</v>
          </cell>
          <cell r="E1373" t="str">
            <v>24-MTH INSPECTION PHOS ACID STORAGE</v>
          </cell>
          <cell r="F1373" t="str">
            <v>MSS-PHOS ACID STORAGE TANK (TANK FARM)</v>
          </cell>
          <cell r="G1373" t="str">
            <v>PM25</v>
          </cell>
          <cell r="H1373" t="str">
            <v>MECH</v>
          </cell>
          <cell r="I1373" t="str">
            <v/>
          </cell>
          <cell r="J1373" t="str">
            <v>7136010</v>
          </cell>
          <cell r="K1373" t="str">
            <v>001</v>
          </cell>
          <cell r="L1373" t="str">
            <v>SCALLIRL</v>
          </cell>
          <cell r="M1373">
            <v>40388</v>
          </cell>
          <cell r="N1373" t="str">
            <v>CAGLEW</v>
          </cell>
          <cell r="O1373">
            <v>43836</v>
          </cell>
          <cell r="P1373" t="str">
            <v/>
          </cell>
        </row>
        <row r="1374">
          <cell r="A1374" t="str">
            <v>MEM-PRO-013-SPR-DRY-2531</v>
          </cell>
          <cell r="B1374" t="str">
            <v>5</v>
          </cell>
          <cell r="C1374" t="str">
            <v>15006</v>
          </cell>
          <cell r="D1374" t="str">
            <v>16406</v>
          </cell>
          <cell r="E1374" t="str">
            <v>6-MTH N. EXHAUST FAN BOOT REPLACEMENT</v>
          </cell>
          <cell r="F1374" t="str">
            <v>MP3B-N EXHAUST FAN</v>
          </cell>
          <cell r="G1374" t="str">
            <v>PM25</v>
          </cell>
          <cell r="H1374" t="str">
            <v>MECH</v>
          </cell>
          <cell r="I1374" t="str">
            <v>10070079</v>
          </cell>
          <cell r="J1374" t="str">
            <v>7177189</v>
          </cell>
          <cell r="K1374" t="str">
            <v>245</v>
          </cell>
          <cell r="L1374" t="str">
            <v>BENEDEBH</v>
          </cell>
          <cell r="M1374">
            <v>40484</v>
          </cell>
          <cell r="N1374" t="str">
            <v>CAGLEW</v>
          </cell>
          <cell r="O1374">
            <v>43679</v>
          </cell>
          <cell r="P1374" t="str">
            <v/>
          </cell>
        </row>
        <row r="1375">
          <cell r="A1375" t="str">
            <v>MEM-PRO-013-SPR-DRY-2535</v>
          </cell>
          <cell r="B1375" t="str">
            <v>5</v>
          </cell>
          <cell r="C1375" t="str">
            <v>15005</v>
          </cell>
          <cell r="D1375" t="str">
            <v>16405</v>
          </cell>
          <cell r="E1375" t="str">
            <v>6-MTH S. EXHAUST FAN BOOT REPLACEMENT</v>
          </cell>
          <cell r="F1375" t="str">
            <v>MP3B-S EXHAUST FAN</v>
          </cell>
          <cell r="G1375" t="str">
            <v>PM25</v>
          </cell>
          <cell r="H1375" t="str">
            <v>MECH</v>
          </cell>
          <cell r="I1375" t="str">
            <v>10064905</v>
          </cell>
          <cell r="J1375" t="str">
            <v>7177188</v>
          </cell>
          <cell r="K1375" t="str">
            <v>245</v>
          </cell>
          <cell r="L1375" t="str">
            <v>BENEDEBH</v>
          </cell>
          <cell r="M1375">
            <v>40484</v>
          </cell>
          <cell r="N1375" t="str">
            <v>CAGLEW</v>
          </cell>
          <cell r="O1375">
            <v>43679</v>
          </cell>
          <cell r="P1375" t="str">
            <v/>
          </cell>
        </row>
        <row r="1376">
          <cell r="A1376" t="str">
            <v>MEM-PRO-014-FED-FED-3803</v>
          </cell>
          <cell r="B1376" t="str">
            <v>3</v>
          </cell>
          <cell r="C1376" t="str">
            <v>15008</v>
          </cell>
          <cell r="D1376" t="str">
            <v>16408</v>
          </cell>
          <cell r="E1376" t="str">
            <v>3-MTH MSPFD#1VIB FLUID BED (DOWN)</v>
          </cell>
          <cell r="F1376" t="str">
            <v>MSP-VIBRATING FLUID BED DRYER #1</v>
          </cell>
          <cell r="G1376" t="str">
            <v>PM20</v>
          </cell>
          <cell r="H1376" t="str">
            <v>MECH</v>
          </cell>
          <cell r="I1376" t="str">
            <v/>
          </cell>
          <cell r="J1376" t="str">
            <v>7183364</v>
          </cell>
          <cell r="K1376" t="str">
            <v>001</v>
          </cell>
          <cell r="L1376" t="str">
            <v>SCALLIRL</v>
          </cell>
          <cell r="M1376">
            <v>40487</v>
          </cell>
          <cell r="N1376" t="str">
            <v>PIGNOCJ</v>
          </cell>
          <cell r="O1376">
            <v>43692</v>
          </cell>
          <cell r="P1376" t="str">
            <v/>
          </cell>
        </row>
        <row r="1377">
          <cell r="A1377" t="str">
            <v>MEM-PRO-011-HPF-SDF-4930</v>
          </cell>
          <cell r="B1377" t="str">
            <v>5</v>
          </cell>
          <cell r="C1377" t="str">
            <v>15035</v>
          </cell>
          <cell r="D1377" t="str">
            <v>16454</v>
          </cell>
          <cell r="E1377" t="str">
            <v>48-MTH SSMG DISHCARGE FLEX INSPECTION</v>
          </cell>
          <cell r="F1377" t="str">
            <v>MP1-#1 SSMG HI-PRESS DRYER FEED PUMP</v>
          </cell>
          <cell r="G1377" t="str">
            <v>PM25</v>
          </cell>
          <cell r="H1377" t="str">
            <v>MECH</v>
          </cell>
          <cell r="I1377" t="str">
            <v/>
          </cell>
          <cell r="J1377" t="str">
            <v>7045650</v>
          </cell>
          <cell r="K1377" t="str">
            <v>245</v>
          </cell>
          <cell r="L1377" t="str">
            <v>BENEDEBH</v>
          </cell>
          <cell r="M1377">
            <v>40499</v>
          </cell>
          <cell r="N1377" t="str">
            <v>CHAUDHS</v>
          </cell>
          <cell r="O1377">
            <v>43368</v>
          </cell>
          <cell r="P1377" t="str">
            <v/>
          </cell>
        </row>
        <row r="1378">
          <cell r="A1378" t="str">
            <v>MEM-PRO-011-HPF-SDF-4930</v>
          </cell>
          <cell r="B1378" t="str">
            <v>5</v>
          </cell>
          <cell r="C1378" t="str">
            <v>15035</v>
          </cell>
          <cell r="D1378" t="str">
            <v>16455</v>
          </cell>
          <cell r="E1378" t="str">
            <v>48-MTH SSMG DISHCARGE FLEX INSPECTION</v>
          </cell>
          <cell r="F1378" t="str">
            <v>MP1-#1 SSMG HI-PRESS DRYER FEED PUMP</v>
          </cell>
          <cell r="G1378" t="str">
            <v>PM25</v>
          </cell>
          <cell r="H1378" t="str">
            <v>MECH</v>
          </cell>
          <cell r="I1378" t="str">
            <v/>
          </cell>
          <cell r="J1378" t="str">
            <v>7045651</v>
          </cell>
          <cell r="K1378" t="str">
            <v>245</v>
          </cell>
          <cell r="L1378" t="str">
            <v>BENEDEBH</v>
          </cell>
          <cell r="M1378">
            <v>40499</v>
          </cell>
          <cell r="N1378" t="str">
            <v>CHAUDHS</v>
          </cell>
          <cell r="O1378">
            <v>43368</v>
          </cell>
          <cell r="P1378" t="str">
            <v/>
          </cell>
        </row>
        <row r="1379">
          <cell r="A1379" t="str">
            <v>MEM-PRO-013-HPF-SDF-6170</v>
          </cell>
          <cell r="B1379" t="str">
            <v>3</v>
          </cell>
          <cell r="C1379" t="str">
            <v>15032</v>
          </cell>
          <cell r="D1379" t="str">
            <v>16443</v>
          </cell>
          <cell r="E1379" t="str">
            <v>24-MTH SSMG DISHCARGE FLEX REPLACEMENT</v>
          </cell>
          <cell r="F1379" t="str">
            <v>MP3B-#4 SSMG HI-PRESS DRYER FEED PUMP</v>
          </cell>
          <cell r="G1379" t="str">
            <v>PM25</v>
          </cell>
          <cell r="H1379" t="str">
            <v>MECH</v>
          </cell>
          <cell r="I1379" t="str">
            <v/>
          </cell>
          <cell r="J1379" t="str">
            <v>7015556</v>
          </cell>
          <cell r="K1379" t="str">
            <v>245</v>
          </cell>
          <cell r="L1379" t="str">
            <v>BENEDEBH</v>
          </cell>
          <cell r="M1379">
            <v>40499</v>
          </cell>
          <cell r="N1379" t="str">
            <v>CHAUDHS</v>
          </cell>
          <cell r="O1379">
            <v>43368</v>
          </cell>
          <cell r="P1379" t="str">
            <v/>
          </cell>
        </row>
        <row r="1380">
          <cell r="A1380" t="str">
            <v>MEM-PRO-013-HPF-SDF-6170</v>
          </cell>
          <cell r="B1380" t="str">
            <v>5</v>
          </cell>
          <cell r="C1380" t="str">
            <v>15032</v>
          </cell>
          <cell r="D1380" t="str">
            <v>16442</v>
          </cell>
          <cell r="E1380" t="str">
            <v>24-MTH SSMG DISHCARGE FLEX REPLACEMENT</v>
          </cell>
          <cell r="F1380" t="str">
            <v>MP3B-#4 SSMG HI-PRESS DRYER FEED PUMP</v>
          </cell>
          <cell r="G1380" t="str">
            <v>PM25</v>
          </cell>
          <cell r="H1380" t="str">
            <v>MECH</v>
          </cell>
          <cell r="I1380" t="str">
            <v/>
          </cell>
          <cell r="J1380" t="str">
            <v>7015555</v>
          </cell>
          <cell r="K1380" t="str">
            <v>245</v>
          </cell>
          <cell r="L1380" t="str">
            <v>BENEDEBH</v>
          </cell>
          <cell r="M1380">
            <v>40499</v>
          </cell>
          <cell r="N1380" t="str">
            <v>CHAUDHS</v>
          </cell>
          <cell r="O1380">
            <v>43368</v>
          </cell>
          <cell r="P1380" t="str">
            <v/>
          </cell>
        </row>
        <row r="1381">
          <cell r="A1381" t="str">
            <v>MEM-PRO-013-HPF-SDF-6170</v>
          </cell>
          <cell r="B1381" t="str">
            <v>3</v>
          </cell>
          <cell r="C1381" t="str">
            <v>15032</v>
          </cell>
          <cell r="D1381" t="str">
            <v>16445</v>
          </cell>
          <cell r="E1381" t="str">
            <v>24-MTH SSMG DISHCARGE FLEX REPLACEMENT</v>
          </cell>
          <cell r="F1381" t="str">
            <v>MP3B-#4 SSMG HI-PRESS DRYER FEED PUMP</v>
          </cell>
          <cell r="G1381" t="str">
            <v>PM25</v>
          </cell>
          <cell r="H1381" t="str">
            <v>MECH</v>
          </cell>
          <cell r="I1381" t="str">
            <v/>
          </cell>
          <cell r="J1381" t="str">
            <v>7015558</v>
          </cell>
          <cell r="K1381" t="str">
            <v>245</v>
          </cell>
          <cell r="L1381" t="str">
            <v>BENEDEBH</v>
          </cell>
          <cell r="M1381">
            <v>40499</v>
          </cell>
          <cell r="N1381" t="str">
            <v>CHAUDHS</v>
          </cell>
          <cell r="O1381">
            <v>43368</v>
          </cell>
          <cell r="P1381" t="str">
            <v/>
          </cell>
        </row>
        <row r="1382">
          <cell r="A1382" t="str">
            <v>MEM-PRO-013-HPF-SDF-6170</v>
          </cell>
          <cell r="B1382" t="str">
            <v>3</v>
          </cell>
          <cell r="C1382" t="str">
            <v>15032</v>
          </cell>
          <cell r="D1382" t="str">
            <v>16444</v>
          </cell>
          <cell r="E1382" t="str">
            <v>24-MTH SSMG DISHCARGE FLEX REPLACEMENT</v>
          </cell>
          <cell r="F1382" t="str">
            <v>MP3B-#4 SSMG HI-PRESS DRYER FEED PUMP</v>
          </cell>
          <cell r="G1382" t="str">
            <v>PM25</v>
          </cell>
          <cell r="H1382" t="str">
            <v>MECH</v>
          </cell>
          <cell r="I1382" t="str">
            <v/>
          </cell>
          <cell r="J1382" t="str">
            <v>7015557</v>
          </cell>
          <cell r="K1382" t="str">
            <v>245</v>
          </cell>
          <cell r="L1382" t="str">
            <v>BENEDEBH</v>
          </cell>
          <cell r="M1382">
            <v>40499</v>
          </cell>
          <cell r="N1382" t="str">
            <v>CHAUDHS</v>
          </cell>
          <cell r="O1382">
            <v>43368</v>
          </cell>
          <cell r="P1382" t="str">
            <v/>
          </cell>
        </row>
        <row r="1383">
          <cell r="A1383" t="str">
            <v>MEM-PRO-014-HPF-SDF-3583</v>
          </cell>
          <cell r="B1383" t="str">
            <v>3</v>
          </cell>
          <cell r="C1383" t="str">
            <v>15033</v>
          </cell>
          <cell r="D1383" t="str">
            <v>16446</v>
          </cell>
          <cell r="E1383" t="str">
            <v>48-MTH SSMG DISHCARGE FLEX INSPECTION</v>
          </cell>
          <cell r="F1383" t="str">
            <v>MSP-#4 SSMG HI-PRESS DRYER FEED PUMP</v>
          </cell>
          <cell r="G1383" t="str">
            <v>PM25</v>
          </cell>
          <cell r="H1383" t="str">
            <v>MECH</v>
          </cell>
          <cell r="I1383" t="str">
            <v/>
          </cell>
          <cell r="J1383" t="str">
            <v>7015559</v>
          </cell>
          <cell r="K1383" t="str">
            <v>245</v>
          </cell>
          <cell r="L1383" t="str">
            <v>BENEDEBH</v>
          </cell>
          <cell r="M1383">
            <v>40499</v>
          </cell>
          <cell r="N1383" t="str">
            <v>CHAUDHS</v>
          </cell>
          <cell r="O1383">
            <v>43368</v>
          </cell>
          <cell r="P1383" t="str">
            <v/>
          </cell>
        </row>
        <row r="1384">
          <cell r="A1384" t="str">
            <v>MEM-PRO-014-HPF-SDF-3583</v>
          </cell>
          <cell r="B1384" t="str">
            <v>3</v>
          </cell>
          <cell r="C1384" t="str">
            <v>15033</v>
          </cell>
          <cell r="D1384" t="str">
            <v>16449</v>
          </cell>
          <cell r="E1384" t="str">
            <v>48-MTH SSMG DISHCARGE FLEX INSPECTION</v>
          </cell>
          <cell r="F1384" t="str">
            <v>MSP-#4 SSMG HI-PRESS DRYER FEED PUMP</v>
          </cell>
          <cell r="G1384" t="str">
            <v>PM25</v>
          </cell>
          <cell r="H1384" t="str">
            <v>MECH</v>
          </cell>
          <cell r="I1384" t="str">
            <v/>
          </cell>
          <cell r="J1384" t="str">
            <v>7015682</v>
          </cell>
          <cell r="K1384" t="str">
            <v>245</v>
          </cell>
          <cell r="L1384" t="str">
            <v>BENEDEBH</v>
          </cell>
          <cell r="M1384">
            <v>40499</v>
          </cell>
          <cell r="N1384" t="str">
            <v>CHAUDHS</v>
          </cell>
          <cell r="O1384">
            <v>43368</v>
          </cell>
          <cell r="P1384" t="str">
            <v/>
          </cell>
        </row>
        <row r="1385">
          <cell r="A1385" t="str">
            <v>MEM-PRO-014-HPF-SDF-3583</v>
          </cell>
          <cell r="B1385" t="str">
            <v>3</v>
          </cell>
          <cell r="C1385" t="str">
            <v>15033</v>
          </cell>
          <cell r="D1385" t="str">
            <v>16448</v>
          </cell>
          <cell r="E1385" t="str">
            <v>48-MTH SSMG DISHCARGE FLEX INSPECTION</v>
          </cell>
          <cell r="F1385" t="str">
            <v>MSP-#4 SSMG HI-PRESS DRYER FEED PUMP</v>
          </cell>
          <cell r="G1385" t="str">
            <v>PM25</v>
          </cell>
          <cell r="H1385" t="str">
            <v>MECH</v>
          </cell>
          <cell r="I1385" t="str">
            <v/>
          </cell>
          <cell r="J1385" t="str">
            <v>7015681</v>
          </cell>
          <cell r="K1385" t="str">
            <v>245</v>
          </cell>
          <cell r="L1385" t="str">
            <v>BENEDEBH</v>
          </cell>
          <cell r="M1385">
            <v>40499</v>
          </cell>
          <cell r="N1385" t="str">
            <v>CHAUDHS</v>
          </cell>
          <cell r="O1385">
            <v>43368</v>
          </cell>
          <cell r="P1385" t="str">
            <v/>
          </cell>
        </row>
        <row r="1386">
          <cell r="A1386" t="str">
            <v>MEM-PRO-014-HPF-SDF-3583</v>
          </cell>
          <cell r="B1386" t="str">
            <v>3</v>
          </cell>
          <cell r="C1386" t="str">
            <v>15033</v>
          </cell>
          <cell r="D1386" t="str">
            <v>16447</v>
          </cell>
          <cell r="E1386" t="str">
            <v>48-MTH SSMG DISHCARGE FLEX INSPECTION</v>
          </cell>
          <cell r="F1386" t="str">
            <v>MSP-#4 SSMG HI-PRESS DRYER FEED PUMP</v>
          </cell>
          <cell r="G1386" t="str">
            <v>PM25</v>
          </cell>
          <cell r="H1386" t="str">
            <v>MECH</v>
          </cell>
          <cell r="I1386" t="str">
            <v/>
          </cell>
          <cell r="J1386" t="str">
            <v>7015680</v>
          </cell>
          <cell r="K1386" t="str">
            <v>245</v>
          </cell>
          <cell r="L1386" t="str">
            <v>BENEDEBH</v>
          </cell>
          <cell r="M1386">
            <v>40499</v>
          </cell>
          <cell r="N1386" t="str">
            <v>CHAUDHS</v>
          </cell>
          <cell r="O1386">
            <v>43368</v>
          </cell>
          <cell r="P1386" t="str">
            <v/>
          </cell>
        </row>
        <row r="1387">
          <cell r="A1387" t="str">
            <v>MEM-PRO-015-HPF-SDF-3583</v>
          </cell>
          <cell r="B1387" t="str">
            <v>5</v>
          </cell>
          <cell r="C1387" t="str">
            <v>15034</v>
          </cell>
          <cell r="D1387" t="str">
            <v>16450</v>
          </cell>
          <cell r="E1387" t="str">
            <v>48-MTH SSMG DISHCARGE FLEX INSPECTION</v>
          </cell>
          <cell r="F1387" t="str">
            <v>MS2P-#1 SSMG HI-PRESS DRYER FEED PUMP</v>
          </cell>
          <cell r="G1387" t="str">
            <v>PM25</v>
          </cell>
          <cell r="H1387" t="str">
            <v>MECH</v>
          </cell>
          <cell r="I1387" t="str">
            <v/>
          </cell>
          <cell r="J1387" t="str">
            <v>7015683</v>
          </cell>
          <cell r="K1387" t="str">
            <v>245</v>
          </cell>
          <cell r="L1387" t="str">
            <v>BENEDEBH</v>
          </cell>
          <cell r="M1387">
            <v>40499</v>
          </cell>
          <cell r="N1387" t="str">
            <v>CHAUDHS</v>
          </cell>
          <cell r="O1387">
            <v>43368</v>
          </cell>
          <cell r="P1387" t="str">
            <v/>
          </cell>
        </row>
        <row r="1388">
          <cell r="A1388" t="str">
            <v>MEM-PRO-015-HPF-SDF-3583</v>
          </cell>
          <cell r="B1388" t="str">
            <v>5</v>
          </cell>
          <cell r="C1388" t="str">
            <v>15034</v>
          </cell>
          <cell r="D1388" t="str">
            <v>16453</v>
          </cell>
          <cell r="E1388" t="str">
            <v>48-MTH SSMG DISHCARGE FLEX INSPECTION</v>
          </cell>
          <cell r="F1388" t="str">
            <v>MS2P-#1 SSMG HI-PRESS DRYER FEED PUMP</v>
          </cell>
          <cell r="G1388" t="str">
            <v>PM25</v>
          </cell>
          <cell r="H1388" t="str">
            <v>MECH</v>
          </cell>
          <cell r="I1388" t="str">
            <v/>
          </cell>
          <cell r="J1388" t="str">
            <v>7015686</v>
          </cell>
          <cell r="K1388" t="str">
            <v>245</v>
          </cell>
          <cell r="L1388" t="str">
            <v>BENEDEBH</v>
          </cell>
          <cell r="M1388">
            <v>40499</v>
          </cell>
          <cell r="N1388" t="str">
            <v>CHAUDHS</v>
          </cell>
          <cell r="O1388">
            <v>43368</v>
          </cell>
          <cell r="P1388" t="str">
            <v/>
          </cell>
        </row>
        <row r="1389">
          <cell r="A1389" t="str">
            <v>MEM-PRO-015-HPF-SDF-3583</v>
          </cell>
          <cell r="B1389" t="str">
            <v>5</v>
          </cell>
          <cell r="C1389" t="str">
            <v>15034</v>
          </cell>
          <cell r="D1389" t="str">
            <v>16452</v>
          </cell>
          <cell r="E1389" t="str">
            <v>48-MTH SSMG DISHCARGE FLEX INSPECTION</v>
          </cell>
          <cell r="F1389" t="str">
            <v>MS2P-#1 SSMG HI-PRESS DRYER FEED PUMP</v>
          </cell>
          <cell r="G1389" t="str">
            <v>PM25</v>
          </cell>
          <cell r="H1389" t="str">
            <v>MECH</v>
          </cell>
          <cell r="I1389" t="str">
            <v/>
          </cell>
          <cell r="J1389" t="str">
            <v>7015685</v>
          </cell>
          <cell r="K1389" t="str">
            <v>245</v>
          </cell>
          <cell r="L1389" t="str">
            <v>BENEDEBH</v>
          </cell>
          <cell r="M1389">
            <v>40499</v>
          </cell>
          <cell r="N1389" t="str">
            <v>CHAUDHS</v>
          </cell>
          <cell r="O1389">
            <v>43368</v>
          </cell>
          <cell r="P1389" t="str">
            <v/>
          </cell>
        </row>
        <row r="1390">
          <cell r="A1390" t="str">
            <v>MEM-PRO-015-HPF-SDF-3583</v>
          </cell>
          <cell r="B1390" t="str">
            <v>5</v>
          </cell>
          <cell r="C1390" t="str">
            <v>15034</v>
          </cell>
          <cell r="D1390" t="str">
            <v>16451</v>
          </cell>
          <cell r="E1390" t="str">
            <v>48-MTH SSMG DISHCARGE FLEX INSPECTION</v>
          </cell>
          <cell r="F1390" t="str">
            <v>MS2P-#1 SSMG HI-PRESS DRYER FEED PUMP</v>
          </cell>
          <cell r="G1390" t="str">
            <v>PM25</v>
          </cell>
          <cell r="H1390" t="str">
            <v>MECH</v>
          </cell>
          <cell r="I1390" t="str">
            <v/>
          </cell>
          <cell r="J1390" t="str">
            <v>7015684</v>
          </cell>
          <cell r="K1390" t="str">
            <v>245</v>
          </cell>
          <cell r="L1390" t="str">
            <v>BENEDEBH</v>
          </cell>
          <cell r="M1390">
            <v>40499</v>
          </cell>
          <cell r="N1390" t="str">
            <v>CHAUDHS</v>
          </cell>
          <cell r="O1390">
            <v>43368</v>
          </cell>
          <cell r="P1390" t="str">
            <v/>
          </cell>
        </row>
        <row r="1391">
          <cell r="A1391" t="str">
            <v>MEM-PRO-015-UTL-VAC-4190</v>
          </cell>
          <cell r="B1391" t="str">
            <v/>
          </cell>
          <cell r="C1391" t="str">
            <v>15041</v>
          </cell>
          <cell r="D1391" t="str">
            <v>16461</v>
          </cell>
          <cell r="E1391" t="str">
            <v>6 Month MS2P Vacuum Pump</v>
          </cell>
          <cell r="F1391" t="str">
            <v>MS2P-SPRAY TOWER VACUUM SYSTEM EXHAUSTER</v>
          </cell>
          <cell r="G1391" t="str">
            <v>PM20</v>
          </cell>
          <cell r="H1391" t="str">
            <v>MECH</v>
          </cell>
          <cell r="I1391" t="str">
            <v/>
          </cell>
          <cell r="J1391" t="str">
            <v/>
          </cell>
          <cell r="K1391" t="str">
            <v>212</v>
          </cell>
          <cell r="L1391" t="str">
            <v>STANFOOW</v>
          </cell>
          <cell r="M1391">
            <v>40499</v>
          </cell>
          <cell r="N1391" t="str">
            <v>CHAUDHS</v>
          </cell>
          <cell r="O1391">
            <v>43368</v>
          </cell>
          <cell r="P1391" t="str">
            <v>X</v>
          </cell>
        </row>
        <row r="1392">
          <cell r="A1392" t="str">
            <v>MEM-PRO-025-BLD-PPA-8500</v>
          </cell>
          <cell r="B1392" t="str">
            <v>3</v>
          </cell>
          <cell r="C1392" t="str">
            <v>15094</v>
          </cell>
          <cell r="D1392" t="str">
            <v>16524</v>
          </cell>
          <cell r="E1392" t="str">
            <v>6-MTH BOILER GAS DETECTOR CAL</v>
          </cell>
          <cell r="F1392" t="str">
            <v>BOILER ROOM GAS MONITOR, 8500-01</v>
          </cell>
          <cell r="G1392" t="str">
            <v>PM20</v>
          </cell>
          <cell r="H1392" t="str">
            <v>I/E</v>
          </cell>
          <cell r="I1392" t="str">
            <v>10075401</v>
          </cell>
          <cell r="J1392" t="str">
            <v>7171232</v>
          </cell>
          <cell r="K1392" t="str">
            <v>212</v>
          </cell>
          <cell r="L1392" t="str">
            <v>BENEDEBH</v>
          </cell>
          <cell r="M1392">
            <v>40550</v>
          </cell>
          <cell r="N1392" t="str">
            <v>CAGLEW</v>
          </cell>
          <cell r="O1392">
            <v>43746</v>
          </cell>
          <cell r="P1392" t="str">
            <v/>
          </cell>
        </row>
        <row r="1393">
          <cell r="A1393" t="str">
            <v>MEM-PRO-010-MDU-AEQ-7407</v>
          </cell>
          <cell r="B1393" t="str">
            <v/>
          </cell>
          <cell r="C1393" t="str">
            <v>15213</v>
          </cell>
          <cell r="D1393" t="str">
            <v>16663</v>
          </cell>
          <cell r="E1393" t="str">
            <v>1 YEAR RUNNING PM OF AGITATORS</v>
          </cell>
          <cell r="F1393" t="str">
            <v>MMDU-EAST CHILL TANK #2 AGITATOR</v>
          </cell>
          <cell r="G1393" t="str">
            <v>PM20</v>
          </cell>
          <cell r="H1393" t="str">
            <v>MECH</v>
          </cell>
          <cell r="I1393" t="str">
            <v/>
          </cell>
          <cell r="J1393" t="str">
            <v>5691775</v>
          </cell>
          <cell r="K1393" t="str">
            <v>001</v>
          </cell>
          <cell r="L1393" t="str">
            <v>FW_SEIMP</v>
          </cell>
          <cell r="M1393">
            <v>40625</v>
          </cell>
          <cell r="N1393" t="str">
            <v>CHAUDHS</v>
          </cell>
          <cell r="O1393">
            <v>43365</v>
          </cell>
          <cell r="P1393" t="str">
            <v/>
          </cell>
        </row>
        <row r="1394">
          <cell r="A1394" t="str">
            <v>MEM-PRO-010-MDU-AEQ-7408</v>
          </cell>
          <cell r="B1394" t="str">
            <v/>
          </cell>
          <cell r="C1394" t="str">
            <v>15214</v>
          </cell>
          <cell r="D1394" t="str">
            <v>16664</v>
          </cell>
          <cell r="E1394" t="str">
            <v>1 YEAR RUNNING PM OF AGITATORS</v>
          </cell>
          <cell r="F1394" t="str">
            <v>MMDU-WEST CHILL TANK #1 AGITATOR</v>
          </cell>
          <cell r="G1394" t="str">
            <v>PM20</v>
          </cell>
          <cell r="H1394" t="str">
            <v>MECH</v>
          </cell>
          <cell r="I1394" t="str">
            <v/>
          </cell>
          <cell r="J1394" t="str">
            <v>5691776</v>
          </cell>
          <cell r="K1394" t="str">
            <v>001</v>
          </cell>
          <cell r="L1394" t="str">
            <v>FW_SEIMP</v>
          </cell>
          <cell r="M1394">
            <v>40625</v>
          </cell>
          <cell r="N1394" t="str">
            <v>CHAUDHS</v>
          </cell>
          <cell r="O1394">
            <v>43365</v>
          </cell>
          <cell r="P1394" t="str">
            <v/>
          </cell>
        </row>
        <row r="1395">
          <cell r="A1395" t="str">
            <v>MEM-PRO-010-MDU-AEQ-7438</v>
          </cell>
          <cell r="B1395" t="str">
            <v/>
          </cell>
          <cell r="C1395" t="str">
            <v>15216</v>
          </cell>
          <cell r="D1395" t="str">
            <v>16666</v>
          </cell>
          <cell r="E1395" t="str">
            <v>1 YEAR RUNNING PM OF AGITATORS</v>
          </cell>
          <cell r="F1395" t="str">
            <v>MMDU-120 CU FT SURGE BIN AGITATOR</v>
          </cell>
          <cell r="G1395" t="str">
            <v>PM20</v>
          </cell>
          <cell r="H1395" t="str">
            <v>MECH</v>
          </cell>
          <cell r="I1395" t="str">
            <v/>
          </cell>
          <cell r="J1395" t="str">
            <v>5691777</v>
          </cell>
          <cell r="K1395" t="str">
            <v>001</v>
          </cell>
          <cell r="L1395" t="str">
            <v>FW_SEIMP</v>
          </cell>
          <cell r="M1395">
            <v>40625</v>
          </cell>
          <cell r="N1395" t="str">
            <v>CHAUDHS</v>
          </cell>
          <cell r="O1395">
            <v>43365</v>
          </cell>
          <cell r="P1395" t="str">
            <v/>
          </cell>
        </row>
        <row r="1396">
          <cell r="A1396" t="str">
            <v>MEM-PRO-010-MDU-AEQ-7765</v>
          </cell>
          <cell r="B1396" t="str">
            <v/>
          </cell>
          <cell r="C1396" t="str">
            <v>15223</v>
          </cell>
          <cell r="D1396" t="str">
            <v>16673</v>
          </cell>
          <cell r="E1396" t="str">
            <v>1 YEAR RUNNING PM OF AGITATORS</v>
          </cell>
          <cell r="F1396" t="str">
            <v>MMDU-CRUDE SOY OIL POT AGITATOR</v>
          </cell>
          <cell r="G1396" t="str">
            <v>PM20</v>
          </cell>
          <cell r="H1396" t="str">
            <v>MECH</v>
          </cell>
          <cell r="I1396" t="str">
            <v/>
          </cell>
          <cell r="J1396" t="str">
            <v>5691783</v>
          </cell>
          <cell r="K1396" t="str">
            <v>001</v>
          </cell>
          <cell r="L1396" t="str">
            <v>FW_SEIMP</v>
          </cell>
          <cell r="M1396">
            <v>40625</v>
          </cell>
          <cell r="N1396" t="str">
            <v>CHAUDHS</v>
          </cell>
          <cell r="O1396">
            <v>43365</v>
          </cell>
          <cell r="P1396" t="str">
            <v/>
          </cell>
        </row>
        <row r="1397">
          <cell r="A1397" t="str">
            <v>MEM-PRO-010-SLM-AEQ-5679</v>
          </cell>
          <cell r="B1397" t="str">
            <v/>
          </cell>
          <cell r="C1397" t="str">
            <v>15210</v>
          </cell>
          <cell r="D1397" t="str">
            <v>16660</v>
          </cell>
          <cell r="E1397" t="str">
            <v>1 YEAR RUNNING PM OF AGITATORS</v>
          </cell>
          <cell r="F1397" t="str">
            <v>MS2P-SLAM SURGE TK AGITATOR #1</v>
          </cell>
          <cell r="G1397" t="str">
            <v>PM20</v>
          </cell>
          <cell r="H1397" t="str">
            <v>MECH</v>
          </cell>
          <cell r="I1397" t="str">
            <v/>
          </cell>
          <cell r="J1397" t="str">
            <v>5680578</v>
          </cell>
          <cell r="K1397" t="str">
            <v>001</v>
          </cell>
          <cell r="L1397" t="str">
            <v>FW_SEIMP</v>
          </cell>
          <cell r="M1397">
            <v>40625</v>
          </cell>
          <cell r="N1397" t="str">
            <v>CHAUDHS</v>
          </cell>
          <cell r="O1397">
            <v>43365</v>
          </cell>
          <cell r="P1397" t="str">
            <v/>
          </cell>
        </row>
        <row r="1398">
          <cell r="A1398" t="str">
            <v>MEM-PRO-010-SLM-AEQ-5683</v>
          </cell>
          <cell r="B1398" t="str">
            <v/>
          </cell>
          <cell r="C1398" t="str">
            <v>15211</v>
          </cell>
          <cell r="D1398" t="str">
            <v>16661</v>
          </cell>
          <cell r="E1398" t="str">
            <v>1 YEAR RUNNING PM OF AGITATORS</v>
          </cell>
          <cell r="F1398" t="str">
            <v>MS2P-SLAM SURGE TK AGITATOR #2</v>
          </cell>
          <cell r="G1398" t="str">
            <v>PM20</v>
          </cell>
          <cell r="H1398" t="str">
            <v>MECH</v>
          </cell>
          <cell r="I1398" t="str">
            <v/>
          </cell>
          <cell r="J1398" t="str">
            <v>7142439</v>
          </cell>
          <cell r="K1398" t="str">
            <v>001</v>
          </cell>
          <cell r="L1398" t="str">
            <v>FW_SEIMP</v>
          </cell>
          <cell r="M1398">
            <v>40625</v>
          </cell>
          <cell r="N1398" t="str">
            <v>CAGLEW</v>
          </cell>
          <cell r="O1398">
            <v>43686</v>
          </cell>
          <cell r="P1398" t="str">
            <v/>
          </cell>
        </row>
        <row r="1399">
          <cell r="A1399" t="str">
            <v>MEM-PRO-010-SLM-AEQ-6001</v>
          </cell>
          <cell r="B1399" t="str">
            <v/>
          </cell>
          <cell r="C1399" t="str">
            <v>15208</v>
          </cell>
          <cell r="D1399" t="str">
            <v>16658</v>
          </cell>
          <cell r="E1399" t="str">
            <v>1 YEAR RUNNING PM OF AGITATORS</v>
          </cell>
          <cell r="F1399" t="str">
            <v>MS2P-S PRODUCT MIX AGITATOR #1</v>
          </cell>
          <cell r="G1399" t="str">
            <v>PM20</v>
          </cell>
          <cell r="H1399" t="str">
            <v>MECH</v>
          </cell>
          <cell r="I1399" t="str">
            <v/>
          </cell>
          <cell r="J1399" t="str">
            <v>5737708</v>
          </cell>
          <cell r="K1399" t="str">
            <v>001</v>
          </cell>
          <cell r="L1399" t="str">
            <v>FW_SEIMP</v>
          </cell>
          <cell r="M1399">
            <v>40625</v>
          </cell>
          <cell r="N1399" t="str">
            <v>CHAUDHS</v>
          </cell>
          <cell r="O1399">
            <v>43365</v>
          </cell>
          <cell r="P1399" t="str">
            <v/>
          </cell>
        </row>
        <row r="1400">
          <cell r="A1400" t="str">
            <v>MEM-PRO-010-SLM-AEQ-6011</v>
          </cell>
          <cell r="B1400" t="str">
            <v/>
          </cell>
          <cell r="C1400" t="str">
            <v>15209</v>
          </cell>
          <cell r="D1400" t="str">
            <v>16659</v>
          </cell>
          <cell r="E1400" t="str">
            <v>1 YEAR RUNNING PM OF AGITATORS</v>
          </cell>
          <cell r="F1400" t="str">
            <v>MS2P-N. PRODUCT MIX AGITATOR #2</v>
          </cell>
          <cell r="G1400" t="str">
            <v>PM20</v>
          </cell>
          <cell r="H1400" t="str">
            <v>MECH</v>
          </cell>
          <cell r="I1400" t="str">
            <v/>
          </cell>
          <cell r="J1400" t="str">
            <v>5737709</v>
          </cell>
          <cell r="K1400" t="str">
            <v>001</v>
          </cell>
          <cell r="L1400" t="str">
            <v>FW_SEIMP</v>
          </cell>
          <cell r="M1400">
            <v>40625</v>
          </cell>
          <cell r="N1400" t="str">
            <v>CHAUDHS</v>
          </cell>
          <cell r="O1400">
            <v>43365</v>
          </cell>
          <cell r="P1400" t="str">
            <v/>
          </cell>
        </row>
        <row r="1401">
          <cell r="A1401" t="str">
            <v>MEM-PRO-010-WEY-AEQ-4789</v>
          </cell>
          <cell r="B1401" t="str">
            <v/>
          </cell>
          <cell r="C1401" t="str">
            <v>15201</v>
          </cell>
          <cell r="D1401" t="str">
            <v>16651</v>
          </cell>
          <cell r="E1401" t="str">
            <v>1 YEAR RUNNING PM OF AGITATORS</v>
          </cell>
          <cell r="F1401" t="str">
            <v>MS2P-S. CTR #3 WHEY STORAGE TK</v>
          </cell>
          <cell r="G1401" t="str">
            <v>PM20</v>
          </cell>
          <cell r="H1401" t="str">
            <v>MECH</v>
          </cell>
          <cell r="I1401" t="str">
            <v/>
          </cell>
          <cell r="J1401" t="str">
            <v>5737702</v>
          </cell>
          <cell r="K1401" t="str">
            <v>001</v>
          </cell>
          <cell r="L1401" t="str">
            <v>FW_SEIMP</v>
          </cell>
          <cell r="M1401">
            <v>40625</v>
          </cell>
          <cell r="N1401" t="str">
            <v>CHAUDHS</v>
          </cell>
          <cell r="O1401">
            <v>43365</v>
          </cell>
          <cell r="P1401" t="str">
            <v/>
          </cell>
        </row>
        <row r="1402">
          <cell r="A1402" t="str">
            <v>MEM-PRO-010-WEY-AEQ-4795</v>
          </cell>
          <cell r="B1402" t="str">
            <v/>
          </cell>
          <cell r="C1402" t="str">
            <v>15202</v>
          </cell>
          <cell r="D1402" t="str">
            <v>16652</v>
          </cell>
          <cell r="E1402" t="str">
            <v>1 YEAR RUNNING PM OF AGITATORS</v>
          </cell>
          <cell r="F1402" t="str">
            <v>MS2P-S. #4 WHEY STORAGE TK AGITATOR</v>
          </cell>
          <cell r="G1402" t="str">
            <v>PM20</v>
          </cell>
          <cell r="H1402" t="str">
            <v>MECH</v>
          </cell>
          <cell r="I1402" t="str">
            <v/>
          </cell>
          <cell r="J1402" t="str">
            <v>5737704</v>
          </cell>
          <cell r="K1402" t="str">
            <v>001</v>
          </cell>
          <cell r="L1402" t="str">
            <v>FW_SEIMP</v>
          </cell>
          <cell r="M1402">
            <v>40625</v>
          </cell>
          <cell r="N1402" t="str">
            <v>CHAUDHS</v>
          </cell>
          <cell r="O1402">
            <v>43365</v>
          </cell>
          <cell r="P1402" t="str">
            <v/>
          </cell>
        </row>
        <row r="1403">
          <cell r="A1403" t="str">
            <v>MEM-PRO-011-CHL-CCS-4600</v>
          </cell>
          <cell r="B1403" t="str">
            <v/>
          </cell>
          <cell r="C1403" t="str">
            <v>15178</v>
          </cell>
          <cell r="D1403" t="str">
            <v>16628</v>
          </cell>
          <cell r="E1403" t="str">
            <v>1 YEAR RUNNING PM OF AGITATORS</v>
          </cell>
          <cell r="F1403" t="str">
            <v>MP1-#2 CHILL TANK AGITATOR</v>
          </cell>
          <cell r="G1403" t="str">
            <v>PM20</v>
          </cell>
          <cell r="H1403" t="str">
            <v>MECH</v>
          </cell>
          <cell r="I1403" t="str">
            <v/>
          </cell>
          <cell r="J1403" t="str">
            <v>7181481</v>
          </cell>
          <cell r="K1403" t="str">
            <v>001</v>
          </cell>
          <cell r="L1403" t="str">
            <v>FW_SEIMP</v>
          </cell>
          <cell r="M1403">
            <v>40625</v>
          </cell>
          <cell r="N1403" t="str">
            <v>CHAUDHS</v>
          </cell>
          <cell r="O1403">
            <v>43368</v>
          </cell>
          <cell r="P1403" t="str">
            <v/>
          </cell>
        </row>
        <row r="1404">
          <cell r="A1404" t="str">
            <v>MEM-PRO-011-CHL-CCS-4601</v>
          </cell>
          <cell r="B1404" t="str">
            <v/>
          </cell>
          <cell r="C1404" t="str">
            <v>15179</v>
          </cell>
          <cell r="D1404" t="str">
            <v>16629</v>
          </cell>
          <cell r="E1404" t="str">
            <v>1 YEAR RUNNING PM OF AGITATORS</v>
          </cell>
          <cell r="F1404" t="str">
            <v>MP1-#1 CHILL TANK AGITATOR</v>
          </cell>
          <cell r="G1404" t="str">
            <v>PM20</v>
          </cell>
          <cell r="H1404" t="str">
            <v>MECH</v>
          </cell>
          <cell r="I1404" t="str">
            <v>10025524</v>
          </cell>
          <cell r="J1404" t="str">
            <v>7137540</v>
          </cell>
          <cell r="K1404" t="str">
            <v>001</v>
          </cell>
          <cell r="L1404" t="str">
            <v>FW_SEIMP</v>
          </cell>
          <cell r="M1404">
            <v>40625</v>
          </cell>
          <cell r="N1404" t="str">
            <v>CHAUDHS</v>
          </cell>
          <cell r="O1404">
            <v>43368</v>
          </cell>
          <cell r="P1404" t="str">
            <v/>
          </cell>
        </row>
        <row r="1405">
          <cell r="A1405" t="str">
            <v>MEM-PRO-011-IDN-IDF-4675</v>
          </cell>
          <cell r="B1405" t="str">
            <v/>
          </cell>
          <cell r="C1405" t="str">
            <v>15180</v>
          </cell>
          <cell r="D1405" t="str">
            <v>16630</v>
          </cell>
          <cell r="E1405" t="str">
            <v>1 YEAR RUNNING PM OF AGITATORS</v>
          </cell>
          <cell r="F1405" t="str">
            <v>MP1-NEUTRAL TANK</v>
          </cell>
          <cell r="G1405" t="str">
            <v>PM20</v>
          </cell>
          <cell r="H1405" t="str">
            <v>MECH</v>
          </cell>
          <cell r="I1405" t="str">
            <v>10025534</v>
          </cell>
          <cell r="J1405" t="str">
            <v>7137541</v>
          </cell>
          <cell r="K1405" t="str">
            <v>001</v>
          </cell>
          <cell r="L1405" t="str">
            <v>FW_SEIMP</v>
          </cell>
          <cell r="M1405">
            <v>40625</v>
          </cell>
          <cell r="N1405" t="str">
            <v>CHAUDHS</v>
          </cell>
          <cell r="O1405">
            <v>43368</v>
          </cell>
          <cell r="P1405" t="str">
            <v/>
          </cell>
        </row>
        <row r="1406">
          <cell r="A1406" t="str">
            <v>MEM-PRO-011-PKG-BLD-6676</v>
          </cell>
          <cell r="B1406" t="str">
            <v/>
          </cell>
          <cell r="C1406" t="str">
            <v>15181</v>
          </cell>
          <cell r="D1406" t="str">
            <v>16631</v>
          </cell>
          <cell r="E1406" t="str">
            <v>1 YEAR RUNNING PM OF AGITATORS</v>
          </cell>
          <cell r="F1406" t="str">
            <v>MP1B-LECITHIN TANK AGITATOR</v>
          </cell>
          <cell r="G1406" t="str">
            <v>PM20</v>
          </cell>
          <cell r="H1406" t="str">
            <v>MECH</v>
          </cell>
          <cell r="I1406" t="str">
            <v/>
          </cell>
          <cell r="J1406" t="str">
            <v>7181482</v>
          </cell>
          <cell r="K1406" t="str">
            <v>001</v>
          </cell>
          <cell r="L1406" t="str">
            <v>FW_SEIMP</v>
          </cell>
          <cell r="M1406">
            <v>40625</v>
          </cell>
          <cell r="N1406" t="str">
            <v>CHAUDHS</v>
          </cell>
          <cell r="O1406">
            <v>43368</v>
          </cell>
          <cell r="P1406" t="str">
            <v/>
          </cell>
        </row>
        <row r="1407">
          <cell r="A1407" t="str">
            <v>MEM-PRO-011-WSH-CWH-4315</v>
          </cell>
          <cell r="B1407" t="str">
            <v/>
          </cell>
          <cell r="C1407" t="str">
            <v>15177</v>
          </cell>
          <cell r="D1407" t="str">
            <v>16627</v>
          </cell>
          <cell r="E1407" t="str">
            <v>1 YEAR RUNNING PM OF AGITATORS</v>
          </cell>
          <cell r="F1407" t="str">
            <v>MP1-C30 FEED TANK(PPT Tank)</v>
          </cell>
          <cell r="G1407" t="str">
            <v>PM20</v>
          </cell>
          <cell r="H1407" t="str">
            <v>MECH</v>
          </cell>
          <cell r="I1407" t="str">
            <v/>
          </cell>
          <cell r="J1407" t="str">
            <v>5713706</v>
          </cell>
          <cell r="K1407" t="str">
            <v>001</v>
          </cell>
          <cell r="L1407" t="str">
            <v>FW_SEIMP</v>
          </cell>
          <cell r="M1407">
            <v>40625</v>
          </cell>
          <cell r="N1407" t="str">
            <v>CHAUDHS</v>
          </cell>
          <cell r="O1407">
            <v>43365</v>
          </cell>
          <cell r="P1407" t="str">
            <v/>
          </cell>
        </row>
        <row r="1408">
          <cell r="A1408" t="str">
            <v>MEM-PRO-011-XTR-1EX-4160</v>
          </cell>
          <cell r="B1408" t="str">
            <v/>
          </cell>
          <cell r="C1408" t="str">
            <v>15176</v>
          </cell>
          <cell r="D1408" t="str">
            <v>16626</v>
          </cell>
          <cell r="E1408" t="str">
            <v>1 YEAR RUNNING PM OF AGITATORS</v>
          </cell>
          <cell r="F1408" t="str">
            <v>MP1-1ST EXTRACTION TANK AGITATOR</v>
          </cell>
          <cell r="G1408" t="str">
            <v>PM20</v>
          </cell>
          <cell r="H1408" t="str">
            <v>MECH</v>
          </cell>
          <cell r="I1408" t="str">
            <v/>
          </cell>
          <cell r="J1408" t="str">
            <v>7181480</v>
          </cell>
          <cell r="K1408" t="str">
            <v>001</v>
          </cell>
          <cell r="L1408" t="str">
            <v>FW_SEIMP</v>
          </cell>
          <cell r="M1408">
            <v>40625</v>
          </cell>
          <cell r="N1408" t="str">
            <v>CHAUDHS</v>
          </cell>
          <cell r="O1408">
            <v>43368</v>
          </cell>
          <cell r="P1408" t="str">
            <v/>
          </cell>
        </row>
        <row r="1409">
          <cell r="A1409" t="str">
            <v>MEM-PRO-013-CHL-CCS-0181</v>
          </cell>
          <cell r="B1409" t="str">
            <v/>
          </cell>
          <cell r="C1409" t="str">
            <v>15185</v>
          </cell>
          <cell r="D1409" t="str">
            <v>16635</v>
          </cell>
          <cell r="E1409" t="str">
            <v>1 YEAR RUNNING PM OF AGITATORS</v>
          </cell>
          <cell r="F1409" t="str">
            <v>MP3B-S #4 CHILL TANK AGITATOR</v>
          </cell>
          <cell r="G1409" t="str">
            <v>PM20</v>
          </cell>
          <cell r="H1409" t="str">
            <v>MECH</v>
          </cell>
          <cell r="I1409" t="str">
            <v>10025483</v>
          </cell>
          <cell r="J1409" t="str">
            <v>7169977</v>
          </cell>
          <cell r="K1409" t="str">
            <v>001</v>
          </cell>
          <cell r="L1409" t="str">
            <v>FW_SEIMP</v>
          </cell>
          <cell r="M1409">
            <v>40625</v>
          </cell>
          <cell r="N1409" t="str">
            <v>CHAUDHS</v>
          </cell>
          <cell r="O1409">
            <v>43368</v>
          </cell>
          <cell r="P1409" t="str">
            <v/>
          </cell>
        </row>
        <row r="1410">
          <cell r="A1410" t="str">
            <v>MEM-PRO-013-CHL-CCS-0182</v>
          </cell>
          <cell r="B1410" t="str">
            <v/>
          </cell>
          <cell r="C1410" t="str">
            <v>15186</v>
          </cell>
          <cell r="D1410" t="str">
            <v>16636</v>
          </cell>
          <cell r="E1410" t="str">
            <v>1 YEAR RUNNING PM OF AGITATORS</v>
          </cell>
          <cell r="F1410" t="str">
            <v>MP3B-N #3 CHILL TANK AGITATOR</v>
          </cell>
          <cell r="G1410" t="str">
            <v>PM20</v>
          </cell>
          <cell r="H1410" t="str">
            <v>MECH</v>
          </cell>
          <cell r="I1410" t="str">
            <v>10025523</v>
          </cell>
          <cell r="J1410" t="str">
            <v>7169978</v>
          </cell>
          <cell r="K1410" t="str">
            <v>001</v>
          </cell>
          <cell r="L1410" t="str">
            <v>FW_SEIMP</v>
          </cell>
          <cell r="M1410">
            <v>40625</v>
          </cell>
          <cell r="N1410" t="str">
            <v>CHAUDHS</v>
          </cell>
          <cell r="O1410">
            <v>43368</v>
          </cell>
          <cell r="P1410" t="str">
            <v/>
          </cell>
        </row>
        <row r="1411">
          <cell r="A1411" t="str">
            <v>MEM-PRO-013-IDN-HYS-6322</v>
          </cell>
          <cell r="B1411" t="str">
            <v/>
          </cell>
          <cell r="C1411" t="str">
            <v>15189</v>
          </cell>
          <cell r="D1411" t="str">
            <v>16639</v>
          </cell>
          <cell r="E1411" t="str">
            <v>1 YEAR RUNNING PM OF AGITATORS</v>
          </cell>
          <cell r="F1411" t="str">
            <v>MP3B-W BATCH TANK AGITATOR</v>
          </cell>
          <cell r="G1411" t="str">
            <v>PM20</v>
          </cell>
          <cell r="H1411" t="str">
            <v>MECH</v>
          </cell>
          <cell r="I1411" t="str">
            <v>10025486</v>
          </cell>
          <cell r="J1411" t="str">
            <v>7169964</v>
          </cell>
          <cell r="K1411" t="str">
            <v>001</v>
          </cell>
          <cell r="L1411" t="str">
            <v>FW_SEIMP</v>
          </cell>
          <cell r="M1411">
            <v>40625</v>
          </cell>
          <cell r="N1411" t="str">
            <v>CHAUDHS</v>
          </cell>
          <cell r="O1411">
            <v>43368</v>
          </cell>
          <cell r="P1411" t="str">
            <v/>
          </cell>
        </row>
        <row r="1412">
          <cell r="A1412" t="str">
            <v>MEM-PRO-013-IDN-HYS-6323</v>
          </cell>
          <cell r="B1412" t="str">
            <v/>
          </cell>
          <cell r="C1412" t="str">
            <v>15190</v>
          </cell>
          <cell r="D1412" t="str">
            <v>16640</v>
          </cell>
          <cell r="E1412" t="str">
            <v>1 YEAR RUNNING PM OF AGITATORS</v>
          </cell>
          <cell r="F1412" t="str">
            <v>MP3B-E BATCH TANK AGITATOR</v>
          </cell>
          <cell r="G1412" t="str">
            <v>PM20</v>
          </cell>
          <cell r="H1412" t="str">
            <v>MECH</v>
          </cell>
          <cell r="I1412" t="str">
            <v/>
          </cell>
          <cell r="J1412" t="str">
            <v>7169966</v>
          </cell>
          <cell r="K1412" t="str">
            <v>001</v>
          </cell>
          <cell r="L1412" t="str">
            <v>FW_SEIMP</v>
          </cell>
          <cell r="M1412">
            <v>40625</v>
          </cell>
          <cell r="N1412" t="str">
            <v>CHAUDHS</v>
          </cell>
          <cell r="O1412">
            <v>43368</v>
          </cell>
          <cell r="P1412" t="str">
            <v/>
          </cell>
        </row>
        <row r="1413">
          <cell r="A1413" t="str">
            <v>MEM-PRO-013-IDN-IDF-6119</v>
          </cell>
          <cell r="B1413" t="str">
            <v/>
          </cell>
          <cell r="C1413" t="str">
            <v>15187</v>
          </cell>
          <cell r="D1413" t="str">
            <v>16637</v>
          </cell>
          <cell r="E1413" t="str">
            <v>1 YEAR RUNNING PM OF AGITATORS</v>
          </cell>
          <cell r="F1413" t="str">
            <v>MP3B-IDN FEED TANK AGITATOR</v>
          </cell>
          <cell r="G1413" t="str">
            <v>PM20</v>
          </cell>
          <cell r="H1413" t="str">
            <v>MECH</v>
          </cell>
          <cell r="I1413" t="str">
            <v>10025492</v>
          </cell>
          <cell r="J1413" t="str">
            <v>7169979</v>
          </cell>
          <cell r="K1413" t="str">
            <v>001</v>
          </cell>
          <cell r="L1413" t="str">
            <v>FW_SEIMP</v>
          </cell>
          <cell r="M1413">
            <v>40625</v>
          </cell>
          <cell r="N1413" t="str">
            <v>CHAUDHS</v>
          </cell>
          <cell r="O1413">
            <v>43368</v>
          </cell>
          <cell r="P1413" t="str">
            <v/>
          </cell>
        </row>
        <row r="1414">
          <cell r="A1414" t="str">
            <v>MEM-PRO-013-IDN-IDF-6288</v>
          </cell>
          <cell r="B1414" t="str">
            <v/>
          </cell>
          <cell r="C1414" t="str">
            <v>15188</v>
          </cell>
          <cell r="D1414" t="str">
            <v>16638</v>
          </cell>
          <cell r="E1414" t="str">
            <v>1 YEAR RUNNING PM OF AGITATORS</v>
          </cell>
          <cell r="F1414" t="str">
            <v>MP3B-NEUTRALIZATION TANK</v>
          </cell>
          <cell r="G1414" t="str">
            <v>PM20</v>
          </cell>
          <cell r="H1414" t="str">
            <v>MECH</v>
          </cell>
          <cell r="I1414" t="str">
            <v>10025487</v>
          </cell>
          <cell r="J1414" t="str">
            <v>7186288</v>
          </cell>
          <cell r="K1414" t="str">
            <v>001</v>
          </cell>
          <cell r="L1414" t="str">
            <v>FW_SEIMP</v>
          </cell>
          <cell r="M1414">
            <v>40625</v>
          </cell>
          <cell r="N1414" t="str">
            <v>CHAUDHS</v>
          </cell>
          <cell r="O1414">
            <v>43368</v>
          </cell>
          <cell r="P1414" t="str">
            <v/>
          </cell>
        </row>
        <row r="1415">
          <cell r="A1415" t="str">
            <v>MEM-PRO-013-PCP-PCT-0090</v>
          </cell>
          <cell r="B1415" t="str">
            <v/>
          </cell>
          <cell r="C1415" t="str">
            <v>15183</v>
          </cell>
          <cell r="D1415" t="str">
            <v>16633</v>
          </cell>
          <cell r="E1415" t="str">
            <v>1 YEAR RUNNING PM OF AGITATORS</v>
          </cell>
          <cell r="F1415" t="str">
            <v>MP3B-PRECIPITATION TANK AGITATOR</v>
          </cell>
          <cell r="G1415" t="str">
            <v>PM20</v>
          </cell>
          <cell r="H1415" t="str">
            <v>MECH</v>
          </cell>
          <cell r="I1415" t="str">
            <v/>
          </cell>
          <cell r="J1415" t="str">
            <v>5660435</v>
          </cell>
          <cell r="K1415" t="str">
            <v>001</v>
          </cell>
          <cell r="L1415" t="str">
            <v>FW_SEIMP</v>
          </cell>
          <cell r="M1415">
            <v>40625</v>
          </cell>
          <cell r="N1415" t="str">
            <v>CHAUDHS</v>
          </cell>
          <cell r="O1415">
            <v>43365</v>
          </cell>
          <cell r="P1415" t="str">
            <v/>
          </cell>
        </row>
        <row r="1416">
          <cell r="A1416" t="str">
            <v>MEM-PRO-013-UTL-LAL-6363</v>
          </cell>
          <cell r="B1416" t="str">
            <v/>
          </cell>
          <cell r="C1416" t="str">
            <v>15191</v>
          </cell>
          <cell r="D1416" t="str">
            <v>16641</v>
          </cell>
          <cell r="E1416" t="str">
            <v>1 YEAR RUNNING PM OF AGITATORS</v>
          </cell>
          <cell r="F1416" t="str">
            <v>MSS-E LAL TANK AGITATOR (POLYMER AREA)</v>
          </cell>
          <cell r="G1416" t="str">
            <v>PM20</v>
          </cell>
          <cell r="H1416" t="str">
            <v>MECH</v>
          </cell>
          <cell r="I1416" t="str">
            <v/>
          </cell>
          <cell r="J1416" t="str">
            <v>7169967</v>
          </cell>
          <cell r="K1416" t="str">
            <v>001</v>
          </cell>
          <cell r="L1416" t="str">
            <v>FW_SEIMP</v>
          </cell>
          <cell r="M1416">
            <v>40625</v>
          </cell>
          <cell r="N1416" t="str">
            <v>CHAUDHS</v>
          </cell>
          <cell r="O1416">
            <v>43368</v>
          </cell>
          <cell r="P1416" t="str">
            <v/>
          </cell>
        </row>
        <row r="1417">
          <cell r="A1417" t="str">
            <v>MEM-PRO-013-UTL-LAL-6364</v>
          </cell>
          <cell r="B1417" t="str">
            <v/>
          </cell>
          <cell r="C1417" t="str">
            <v>15192</v>
          </cell>
          <cell r="D1417" t="str">
            <v>16642</v>
          </cell>
          <cell r="E1417" t="str">
            <v>1 YEAR RUNNING PM OF AGITATORS</v>
          </cell>
          <cell r="F1417" t="str">
            <v>MSS-W LAL TANK AGITATOR (POLYMER AREA)</v>
          </cell>
          <cell r="G1417" t="str">
            <v>PM20</v>
          </cell>
          <cell r="H1417" t="str">
            <v>MECH</v>
          </cell>
          <cell r="I1417" t="str">
            <v/>
          </cell>
          <cell r="J1417" t="str">
            <v>7169968</v>
          </cell>
          <cell r="K1417" t="str">
            <v>001</v>
          </cell>
          <cell r="L1417" t="str">
            <v>FW_SEIMP</v>
          </cell>
          <cell r="M1417">
            <v>40625</v>
          </cell>
          <cell r="N1417" t="str">
            <v>CHAUDHS</v>
          </cell>
          <cell r="O1417">
            <v>43368</v>
          </cell>
          <cell r="P1417" t="str">
            <v/>
          </cell>
        </row>
        <row r="1418">
          <cell r="A1418" t="str">
            <v>MEM-PRO-013-UTL-LAL-7451</v>
          </cell>
          <cell r="B1418" t="str">
            <v/>
          </cell>
          <cell r="C1418" t="str">
            <v>15217</v>
          </cell>
          <cell r="D1418" t="str">
            <v>16667</v>
          </cell>
          <cell r="E1418" t="str">
            <v>1 YEAR RUNNING PM OF AGITATORS</v>
          </cell>
          <cell r="F1418" t="str">
            <v>MP3 LAL MAKE-UP LIQUIVERTER</v>
          </cell>
          <cell r="G1418" t="str">
            <v>PM20</v>
          </cell>
          <cell r="H1418" t="str">
            <v>MECH</v>
          </cell>
          <cell r="I1418" t="str">
            <v/>
          </cell>
          <cell r="J1418" t="str">
            <v>5691778</v>
          </cell>
          <cell r="K1418" t="str">
            <v>001</v>
          </cell>
          <cell r="L1418" t="str">
            <v>FW_SEIMP</v>
          </cell>
          <cell r="M1418">
            <v>40625</v>
          </cell>
          <cell r="N1418" t="str">
            <v>CHAUDHS</v>
          </cell>
          <cell r="O1418">
            <v>43365</v>
          </cell>
          <cell r="P1418" t="str">
            <v/>
          </cell>
        </row>
        <row r="1419">
          <cell r="A1419" t="str">
            <v>MEM-PRO-013-XTR-1EX-0044</v>
          </cell>
          <cell r="B1419" t="str">
            <v>3</v>
          </cell>
          <cell r="C1419" t="str">
            <v>15182</v>
          </cell>
          <cell r="D1419" t="str">
            <v>16632</v>
          </cell>
          <cell r="E1419" t="str">
            <v>1 YEAR RUNNING PM OF AGITATORS</v>
          </cell>
          <cell r="F1419" t="str">
            <v>MP3B-1ST EXTRACTION TANK AGITATOR</v>
          </cell>
          <cell r="G1419" t="str">
            <v>PM20</v>
          </cell>
          <cell r="H1419" t="str">
            <v>MECH</v>
          </cell>
          <cell r="I1419" t="str">
            <v/>
          </cell>
          <cell r="J1419" t="str">
            <v>7124170</v>
          </cell>
          <cell r="K1419" t="str">
            <v>001</v>
          </cell>
          <cell r="L1419" t="str">
            <v>FW_SEIMP</v>
          </cell>
          <cell r="M1419">
            <v>40625</v>
          </cell>
          <cell r="N1419" t="str">
            <v>CHAUDHS</v>
          </cell>
          <cell r="O1419">
            <v>43368</v>
          </cell>
          <cell r="P1419" t="str">
            <v/>
          </cell>
        </row>
        <row r="1420">
          <cell r="A1420" t="str">
            <v>MEM-PRO-014-CHL-CCS-3335</v>
          </cell>
          <cell r="B1420" t="str">
            <v/>
          </cell>
          <cell r="C1420" t="str">
            <v>15194</v>
          </cell>
          <cell r="D1420" t="str">
            <v>16644</v>
          </cell>
          <cell r="E1420" t="str">
            <v>1 YEAR RUNNING PM OF AGITATORS</v>
          </cell>
          <cell r="F1420" t="str">
            <v>MSP-E. CHILL TANK AGITATOR</v>
          </cell>
          <cell r="G1420" t="str">
            <v>PM20</v>
          </cell>
          <cell r="H1420" t="str">
            <v>MECH</v>
          </cell>
          <cell r="I1420" t="str">
            <v>10025501</v>
          </cell>
          <cell r="J1420" t="str">
            <v>7137522</v>
          </cell>
          <cell r="K1420" t="str">
            <v>001</v>
          </cell>
          <cell r="L1420" t="str">
            <v>FW_SEIMP</v>
          </cell>
          <cell r="M1420">
            <v>40625</v>
          </cell>
          <cell r="N1420" t="str">
            <v>HQ8010</v>
          </cell>
          <cell r="O1420">
            <v>43719</v>
          </cell>
          <cell r="P1420" t="str">
            <v/>
          </cell>
        </row>
        <row r="1421">
          <cell r="A1421" t="str">
            <v>MEM-PRO-014-CHL-CCS-3348</v>
          </cell>
          <cell r="B1421" t="str">
            <v/>
          </cell>
          <cell r="C1421" t="str">
            <v>15195</v>
          </cell>
          <cell r="D1421" t="str">
            <v>16645</v>
          </cell>
          <cell r="E1421" t="str">
            <v>1 YEAR RUNNING PM OF AGITATORS</v>
          </cell>
          <cell r="F1421" t="str">
            <v>MSP-W. CHILL TANK AGITATOR</v>
          </cell>
          <cell r="G1421" t="str">
            <v>PM20</v>
          </cell>
          <cell r="H1421" t="str">
            <v>MECH</v>
          </cell>
          <cell r="I1421" t="str">
            <v>10025347</v>
          </cell>
          <cell r="J1421" t="str">
            <v>7130452</v>
          </cell>
          <cell r="K1421" t="str">
            <v>001</v>
          </cell>
          <cell r="L1421" t="str">
            <v>FW_SEIMP</v>
          </cell>
          <cell r="M1421">
            <v>40625</v>
          </cell>
          <cell r="N1421" t="str">
            <v>CHAUDHS</v>
          </cell>
          <cell r="O1421">
            <v>43368</v>
          </cell>
          <cell r="P1421" t="str">
            <v/>
          </cell>
        </row>
        <row r="1422">
          <cell r="A1422" t="str">
            <v>MEM-PRO-014-IDN-IDF-3423</v>
          </cell>
          <cell r="B1422" t="str">
            <v/>
          </cell>
          <cell r="C1422" t="str">
            <v>15197</v>
          </cell>
          <cell r="D1422" t="str">
            <v>16647</v>
          </cell>
          <cell r="E1422" t="str">
            <v>1 YEAR RUNNING PM OF AGITATORS</v>
          </cell>
          <cell r="F1422" t="str">
            <v>MSP-E IDN TANK AGITATOR</v>
          </cell>
          <cell r="G1422" t="str">
            <v>PM20</v>
          </cell>
          <cell r="H1422" t="str">
            <v>MECH</v>
          </cell>
          <cell r="I1422" t="str">
            <v>10025495</v>
          </cell>
          <cell r="J1422" t="str">
            <v>7130453</v>
          </cell>
          <cell r="K1422" t="str">
            <v>001</v>
          </cell>
          <cell r="L1422" t="str">
            <v>FW_SEIMP</v>
          </cell>
          <cell r="M1422">
            <v>40625</v>
          </cell>
          <cell r="N1422" t="str">
            <v>CHAUDHS</v>
          </cell>
          <cell r="O1422">
            <v>43368</v>
          </cell>
          <cell r="P1422" t="str">
            <v/>
          </cell>
        </row>
        <row r="1423">
          <cell r="A1423" t="str">
            <v>MEM-PRO-014-PKG-BLD-3747</v>
          </cell>
          <cell r="B1423" t="str">
            <v/>
          </cell>
          <cell r="C1423" t="str">
            <v>15198</v>
          </cell>
          <cell r="D1423" t="str">
            <v>16648</v>
          </cell>
          <cell r="E1423" t="str">
            <v>1 YEAR RUNNING PM OF AGITATORS</v>
          </cell>
          <cell r="F1423" t="str">
            <v>MSP-OIL MIX TK AGITATOR</v>
          </cell>
          <cell r="G1423" t="str">
            <v>PM20</v>
          </cell>
          <cell r="H1423" t="str">
            <v>MECH</v>
          </cell>
          <cell r="I1423" t="str">
            <v>10025360</v>
          </cell>
          <cell r="J1423" t="str">
            <v>7130454</v>
          </cell>
          <cell r="K1423" t="str">
            <v>001</v>
          </cell>
          <cell r="L1423" t="str">
            <v>FW_SEIMP</v>
          </cell>
          <cell r="M1423">
            <v>40625</v>
          </cell>
          <cell r="N1423" t="str">
            <v>CHAUDHS</v>
          </cell>
          <cell r="O1423">
            <v>43368</v>
          </cell>
          <cell r="P1423" t="str">
            <v/>
          </cell>
        </row>
        <row r="1424">
          <cell r="A1424" t="str">
            <v>MEM-PRO-014-PKG-BLD-3779</v>
          </cell>
          <cell r="B1424" t="str">
            <v/>
          </cell>
          <cell r="C1424" t="str">
            <v>15199</v>
          </cell>
          <cell r="D1424" t="str">
            <v>16649</v>
          </cell>
          <cell r="E1424" t="str">
            <v>1 YEAR RUNNING PM OF AGITATORS</v>
          </cell>
          <cell r="F1424" t="str">
            <v>MSP-LECITHIN MIX TANK AGITATOR</v>
          </cell>
          <cell r="G1424" t="str">
            <v>PM20</v>
          </cell>
          <cell r="H1424" t="str">
            <v>MECH</v>
          </cell>
          <cell r="I1424" t="str">
            <v>10025344</v>
          </cell>
          <cell r="J1424" t="str">
            <v>7130455</v>
          </cell>
          <cell r="K1424" t="str">
            <v>001</v>
          </cell>
          <cell r="L1424" t="str">
            <v>FW_SEIMP</v>
          </cell>
          <cell r="M1424">
            <v>40625</v>
          </cell>
          <cell r="N1424" t="str">
            <v>CHAUDHS</v>
          </cell>
          <cell r="O1424">
            <v>43368</v>
          </cell>
          <cell r="P1424" t="str">
            <v/>
          </cell>
        </row>
        <row r="1425">
          <cell r="A1425" t="str">
            <v>MEM-PRO-015-CHL-CCS-3335</v>
          </cell>
          <cell r="B1425" t="str">
            <v/>
          </cell>
          <cell r="C1425" t="str">
            <v>15204</v>
          </cell>
          <cell r="D1425" t="str">
            <v>16654</v>
          </cell>
          <cell r="E1425" t="str">
            <v>1 YEAR RUNNING PM OF AGITATORS</v>
          </cell>
          <cell r="F1425" t="str">
            <v>MS2P-S CHILL TANK AGITATOR</v>
          </cell>
          <cell r="G1425" t="str">
            <v>PM20</v>
          </cell>
          <cell r="H1425" t="str">
            <v>MECH</v>
          </cell>
          <cell r="I1425" t="str">
            <v/>
          </cell>
          <cell r="J1425" t="str">
            <v>7142426</v>
          </cell>
          <cell r="K1425" t="str">
            <v>001</v>
          </cell>
          <cell r="L1425" t="str">
            <v>FW_SEIMP</v>
          </cell>
          <cell r="M1425">
            <v>40625</v>
          </cell>
          <cell r="N1425" t="str">
            <v>CHAUDHS</v>
          </cell>
          <cell r="O1425">
            <v>43368</v>
          </cell>
          <cell r="P1425" t="str">
            <v/>
          </cell>
        </row>
        <row r="1426">
          <cell r="A1426" t="str">
            <v>MEM-PRO-015-CHL-CCS-3348</v>
          </cell>
          <cell r="B1426" t="str">
            <v>3</v>
          </cell>
          <cell r="C1426" t="str">
            <v>15205</v>
          </cell>
          <cell r="D1426" t="str">
            <v>16655</v>
          </cell>
          <cell r="E1426" t="str">
            <v>1 YEAR RUNNING PM OF AGITATORS</v>
          </cell>
          <cell r="F1426" t="str">
            <v>MS2P-N CHILL TANK AGITATOR</v>
          </cell>
          <cell r="G1426" t="str">
            <v>PM20</v>
          </cell>
          <cell r="H1426" t="str">
            <v>MECH</v>
          </cell>
          <cell r="I1426" t="str">
            <v/>
          </cell>
          <cell r="J1426" t="str">
            <v>7142429</v>
          </cell>
          <cell r="K1426" t="str">
            <v>001</v>
          </cell>
          <cell r="L1426" t="str">
            <v>FW_SEIMP</v>
          </cell>
          <cell r="M1426">
            <v>40625</v>
          </cell>
          <cell r="N1426" t="str">
            <v>CHAUDHS</v>
          </cell>
          <cell r="O1426">
            <v>43368</v>
          </cell>
          <cell r="P1426" t="str">
            <v/>
          </cell>
        </row>
        <row r="1427">
          <cell r="A1427" t="str">
            <v>MEM-PRO-015-IDN-IDF-3357</v>
          </cell>
          <cell r="B1427" t="str">
            <v/>
          </cell>
          <cell r="C1427" t="str">
            <v>15206</v>
          </cell>
          <cell r="D1427" t="str">
            <v>16656</v>
          </cell>
          <cell r="E1427" t="str">
            <v>1 YEAR RUNNING PM OF AGITATORS</v>
          </cell>
          <cell r="F1427" t="str">
            <v>MS2P-IDN FEED TK AGITATOR</v>
          </cell>
          <cell r="G1427" t="str">
            <v>PM20</v>
          </cell>
          <cell r="H1427" t="str">
            <v>MECH</v>
          </cell>
          <cell r="I1427" t="str">
            <v/>
          </cell>
          <cell r="J1427" t="str">
            <v>7142431</v>
          </cell>
          <cell r="K1427" t="str">
            <v>001</v>
          </cell>
          <cell r="L1427" t="str">
            <v>FW_SEIMP</v>
          </cell>
          <cell r="M1427">
            <v>40625</v>
          </cell>
          <cell r="N1427" t="str">
            <v>CHAUDHS</v>
          </cell>
          <cell r="O1427">
            <v>43368</v>
          </cell>
          <cell r="P1427" t="str">
            <v/>
          </cell>
        </row>
        <row r="1428">
          <cell r="A1428" t="str">
            <v>MEM-PRO-015-PKG-BLD-3762</v>
          </cell>
          <cell r="B1428" t="str">
            <v/>
          </cell>
          <cell r="C1428" t="str">
            <v>15212</v>
          </cell>
          <cell r="D1428" t="str">
            <v>16662</v>
          </cell>
          <cell r="E1428" t="str">
            <v>1 YEAR RUNNING PM OF AGITATORS</v>
          </cell>
          <cell r="F1428" t="str">
            <v>MS2P-LECITHIN WORK AGITATOR</v>
          </cell>
          <cell r="G1428" t="str">
            <v>PM20</v>
          </cell>
          <cell r="H1428" t="str">
            <v>MECH</v>
          </cell>
          <cell r="I1428" t="str">
            <v/>
          </cell>
          <cell r="J1428" t="str">
            <v>7142440</v>
          </cell>
          <cell r="K1428" t="str">
            <v>001</v>
          </cell>
          <cell r="L1428" t="str">
            <v>FW_SEIMP</v>
          </cell>
          <cell r="M1428">
            <v>40625</v>
          </cell>
          <cell r="N1428" t="str">
            <v>CHAUDHS</v>
          </cell>
          <cell r="O1428">
            <v>43368</v>
          </cell>
          <cell r="P1428" t="str">
            <v/>
          </cell>
        </row>
        <row r="1429">
          <cell r="A1429" t="str">
            <v>MEM-PRO-015-UTL-CSY-3423</v>
          </cell>
          <cell r="B1429" t="str">
            <v/>
          </cell>
          <cell r="C1429" t="str">
            <v>15207</v>
          </cell>
          <cell r="D1429" t="str">
            <v>16657</v>
          </cell>
          <cell r="E1429" t="str">
            <v>1 YEAR RUNNING PM OF AGITATORS</v>
          </cell>
          <cell r="F1429" t="str">
            <v>MS2P-E IDN TK AGITATOR</v>
          </cell>
          <cell r="G1429" t="str">
            <v>PM20</v>
          </cell>
          <cell r="H1429" t="str">
            <v>MECH</v>
          </cell>
          <cell r="I1429" t="str">
            <v/>
          </cell>
          <cell r="J1429" t="str">
            <v>7142432</v>
          </cell>
          <cell r="K1429" t="str">
            <v>001</v>
          </cell>
          <cell r="L1429" t="str">
            <v>FW_SEIMP</v>
          </cell>
          <cell r="M1429">
            <v>40625</v>
          </cell>
          <cell r="N1429" t="str">
            <v>CHAUDHS</v>
          </cell>
          <cell r="O1429">
            <v>43368</v>
          </cell>
          <cell r="P1429" t="str">
            <v/>
          </cell>
        </row>
        <row r="1430">
          <cell r="A1430" t="str">
            <v>MEM-PRO-015-XTR-1EX-3112</v>
          </cell>
          <cell r="B1430" t="str">
            <v/>
          </cell>
          <cell r="C1430" t="str">
            <v>15203</v>
          </cell>
          <cell r="D1430" t="str">
            <v>16653</v>
          </cell>
          <cell r="E1430" t="str">
            <v>1 YEAR RUNNING PM OF AGITATORS</v>
          </cell>
          <cell r="F1430" t="str">
            <v>MS2P-1ST EXTRACTION TANK AGITATOR</v>
          </cell>
          <cell r="G1430" t="str">
            <v>PM20</v>
          </cell>
          <cell r="H1430" t="str">
            <v>MECH</v>
          </cell>
          <cell r="I1430" t="str">
            <v/>
          </cell>
          <cell r="J1430" t="str">
            <v>7142425</v>
          </cell>
          <cell r="K1430" t="str">
            <v>001</v>
          </cell>
          <cell r="L1430" t="str">
            <v>FW_SEIMP</v>
          </cell>
          <cell r="M1430">
            <v>40625</v>
          </cell>
          <cell r="N1430" t="str">
            <v>CHAUDHS</v>
          </cell>
          <cell r="O1430">
            <v>43368</v>
          </cell>
          <cell r="P1430" t="str">
            <v/>
          </cell>
        </row>
        <row r="1431">
          <cell r="A1431" t="str">
            <v>MEM-PRO-026-STS-NES-2719</v>
          </cell>
          <cell r="B1431" t="str">
            <v/>
          </cell>
          <cell r="C1431" t="str">
            <v>15200</v>
          </cell>
          <cell r="D1431" t="str">
            <v>16650</v>
          </cell>
          <cell r="E1431" t="str">
            <v>1 YEAR RUNNING PM OF AGITATORS</v>
          </cell>
          <cell r="F1431" t="str">
            <v>MS2P-LIME SLURRY TANK AGITATOR</v>
          </cell>
          <cell r="G1431" t="str">
            <v>PM20</v>
          </cell>
          <cell r="H1431" t="str">
            <v>MECH</v>
          </cell>
          <cell r="I1431" t="str">
            <v/>
          </cell>
          <cell r="J1431" t="str">
            <v>7142416</v>
          </cell>
          <cell r="K1431" t="str">
            <v>001</v>
          </cell>
          <cell r="L1431" t="str">
            <v>FW_SEIMP</v>
          </cell>
          <cell r="M1431">
            <v>40625</v>
          </cell>
          <cell r="N1431" t="str">
            <v>CHAUDHS</v>
          </cell>
          <cell r="O1431">
            <v>43368</v>
          </cell>
          <cell r="P1431" t="str">
            <v/>
          </cell>
        </row>
        <row r="1432">
          <cell r="A1432" t="str">
            <v>MEM-PRO-026-STS-NES-5617</v>
          </cell>
          <cell r="B1432" t="str">
            <v/>
          </cell>
          <cell r="C1432" t="str">
            <v>15171</v>
          </cell>
          <cell r="D1432" t="str">
            <v>16621</v>
          </cell>
          <cell r="E1432" t="str">
            <v>1 YEAR RUNNING PM OF AGITATORS</v>
          </cell>
          <cell r="F1432" t="str">
            <v>MSS-WASTE WTR FINAL NEUTRALIZ AGITATOR</v>
          </cell>
          <cell r="G1432" t="str">
            <v>PM20</v>
          </cell>
          <cell r="H1432" t="str">
            <v>MECH</v>
          </cell>
          <cell r="I1432" t="str">
            <v/>
          </cell>
          <cell r="J1432" t="str">
            <v>7186292</v>
          </cell>
          <cell r="K1432" t="str">
            <v>001</v>
          </cell>
          <cell r="L1432" t="str">
            <v>FW_SEIMP</v>
          </cell>
          <cell r="M1432">
            <v>40625</v>
          </cell>
          <cell r="N1432" t="str">
            <v>CHAUDHS</v>
          </cell>
          <cell r="O1432">
            <v>43368</v>
          </cell>
          <cell r="P1432" t="str">
            <v/>
          </cell>
        </row>
        <row r="1433">
          <cell r="A1433" t="str">
            <v>MEM-PRO-026-STS-NES-5617</v>
          </cell>
          <cell r="B1433" t="str">
            <v/>
          </cell>
          <cell r="C1433" t="str">
            <v>15172</v>
          </cell>
          <cell r="D1433" t="str">
            <v>16622</v>
          </cell>
          <cell r="E1433" t="str">
            <v>1 YEAR RUNNING PM OF AGITATORS</v>
          </cell>
          <cell r="F1433" t="str">
            <v>MSS-WASTE WTR FINAL NEUTRALIZ AGITATOR</v>
          </cell>
          <cell r="G1433" t="str">
            <v>PM20</v>
          </cell>
          <cell r="H1433" t="str">
            <v>MECH</v>
          </cell>
          <cell r="I1433" t="str">
            <v/>
          </cell>
          <cell r="J1433" t="str">
            <v>7186293</v>
          </cell>
          <cell r="K1433" t="str">
            <v>001</v>
          </cell>
          <cell r="L1433" t="str">
            <v>FW_SEIMP</v>
          </cell>
          <cell r="M1433">
            <v>40625</v>
          </cell>
          <cell r="N1433" t="str">
            <v>CHAUDHS</v>
          </cell>
          <cell r="O1433">
            <v>43368</v>
          </cell>
          <cell r="P1433" t="str">
            <v/>
          </cell>
        </row>
        <row r="1434">
          <cell r="A1434" t="str">
            <v>MEM-PRO-026-STS-SSP-6201</v>
          </cell>
          <cell r="B1434" t="str">
            <v/>
          </cell>
          <cell r="C1434" t="str">
            <v>15173</v>
          </cell>
          <cell r="D1434" t="str">
            <v>16623</v>
          </cell>
          <cell r="E1434" t="str">
            <v>1 YEAR RUNNING PM OF AGITATORS</v>
          </cell>
          <cell r="F1434" t="str">
            <v>MSS-WASTE WATER 1ST NEUTRAL TK AGITATOR</v>
          </cell>
          <cell r="G1434" t="str">
            <v>PM20</v>
          </cell>
          <cell r="H1434" t="str">
            <v>MECH</v>
          </cell>
          <cell r="I1434" t="str">
            <v/>
          </cell>
          <cell r="J1434" t="str">
            <v>7186294</v>
          </cell>
          <cell r="K1434" t="str">
            <v>001</v>
          </cell>
          <cell r="L1434" t="str">
            <v>FW_SEIMP</v>
          </cell>
          <cell r="M1434">
            <v>40625</v>
          </cell>
          <cell r="N1434" t="str">
            <v>CHAUDHS</v>
          </cell>
          <cell r="O1434">
            <v>43368</v>
          </cell>
          <cell r="P1434" t="str">
            <v/>
          </cell>
        </row>
        <row r="1435">
          <cell r="A1435" t="str">
            <v>MEM-PRO-015-SPR-BRN-8003</v>
          </cell>
          <cell r="B1435" t="str">
            <v>5</v>
          </cell>
          <cell r="C1435" t="str">
            <v>15147</v>
          </cell>
          <cell r="D1435" t="str">
            <v>16587</v>
          </cell>
          <cell r="E1435" t="str">
            <v>6-MTH MS2P SPRAY DRYER GAS DETECTOR CAL</v>
          </cell>
          <cell r="F1435" t="str">
            <v>MS2P-SPRAY DRYER BURNER</v>
          </cell>
          <cell r="G1435" t="str">
            <v>PM20</v>
          </cell>
          <cell r="H1435" t="str">
            <v>MECH</v>
          </cell>
          <cell r="I1435" t="str">
            <v>10064910</v>
          </cell>
          <cell r="J1435" t="str">
            <v>7182642</v>
          </cell>
          <cell r="K1435" t="str">
            <v>212</v>
          </cell>
          <cell r="L1435" t="str">
            <v>BENEDEBH</v>
          </cell>
          <cell r="M1435">
            <v>40626</v>
          </cell>
          <cell r="N1435" t="str">
            <v>CAGLEW</v>
          </cell>
          <cell r="O1435">
            <v>43665</v>
          </cell>
          <cell r="P1435" t="str">
            <v/>
          </cell>
        </row>
        <row r="1436">
          <cell r="A1436" t="str">
            <v>MEM-PRO-027</v>
          </cell>
          <cell r="B1436" t="str">
            <v>3</v>
          </cell>
          <cell r="C1436" t="str">
            <v>15275</v>
          </cell>
          <cell r="D1436" t="str">
            <v>16715</v>
          </cell>
          <cell r="E1436" t="str">
            <v>12-MTH I/E PM REPLACE PLANT PLC BATTERY</v>
          </cell>
          <cell r="F1436" t="str">
            <v>Electrical Power Distribution</v>
          </cell>
          <cell r="G1436" t="str">
            <v>PM25</v>
          </cell>
          <cell r="H1436" t="str">
            <v>I/E</v>
          </cell>
          <cell r="I1436" t="str">
            <v/>
          </cell>
          <cell r="J1436" t="str">
            <v>7180727</v>
          </cell>
          <cell r="K1436" t="str">
            <v>245</v>
          </cell>
          <cell r="L1436" t="str">
            <v>BENEDEBH</v>
          </cell>
          <cell r="M1436">
            <v>40651</v>
          </cell>
          <cell r="N1436" t="str">
            <v>LAMANJO</v>
          </cell>
          <cell r="O1436">
            <v>43875</v>
          </cell>
          <cell r="P1436" t="str">
            <v/>
          </cell>
        </row>
        <row r="1437">
          <cell r="A1437" t="str">
            <v>MEM-PRO-013-PKG-PAK-2215</v>
          </cell>
          <cell r="B1437" t="str">
            <v>5</v>
          </cell>
          <cell r="C1437" t="str">
            <v>15434</v>
          </cell>
          <cell r="D1437" t="str">
            <v>16944</v>
          </cell>
          <cell r="E1437" t="str">
            <v>18-MTH PROD NIRO FILTER REPLACEMENT</v>
          </cell>
          <cell r="F1437" t="str">
            <v>MP3B-NIRO PK'ER NUIS DUST COLL RFV</v>
          </cell>
          <cell r="G1437" t="str">
            <v>PM80</v>
          </cell>
          <cell r="H1437" t="str">
            <v>AP</v>
          </cell>
          <cell r="I1437" t="str">
            <v/>
          </cell>
          <cell r="J1437" t="str">
            <v>5752476</v>
          </cell>
          <cell r="K1437" t="str">
            <v/>
          </cell>
          <cell r="L1437" t="str">
            <v>BENEDEBH</v>
          </cell>
          <cell r="M1437">
            <v>40778</v>
          </cell>
          <cell r="N1437" t="str">
            <v>CAGLEW</v>
          </cell>
          <cell r="O1437">
            <v>43370</v>
          </cell>
          <cell r="P1437" t="str">
            <v/>
          </cell>
        </row>
        <row r="1438">
          <cell r="A1438" t="str">
            <v>MEM-PRO-013-PKG-PAK-2177</v>
          </cell>
          <cell r="B1438" t="str">
            <v/>
          </cell>
          <cell r="C1438" t="str">
            <v>15456</v>
          </cell>
          <cell r="D1438" t="str">
            <v>16956</v>
          </cell>
          <cell r="E1438" t="str">
            <v>18-MTH PROD Blender Surge Bin Filters</v>
          </cell>
          <cell r="F1438" t="str">
            <v>MP3B-BLENDER SURGE BIN</v>
          </cell>
          <cell r="G1438" t="str">
            <v>PM80</v>
          </cell>
          <cell r="H1438" t="str">
            <v>MECH</v>
          </cell>
          <cell r="I1438" t="str">
            <v/>
          </cell>
          <cell r="J1438" t="str">
            <v>5824346</v>
          </cell>
          <cell r="K1438" t="str">
            <v/>
          </cell>
          <cell r="L1438" t="str">
            <v>MILLERE</v>
          </cell>
          <cell r="M1438">
            <v>40786</v>
          </cell>
          <cell r="N1438" t="str">
            <v>CAGLEW</v>
          </cell>
          <cell r="O1438">
            <v>43370</v>
          </cell>
          <cell r="P1438" t="str">
            <v/>
          </cell>
        </row>
        <row r="1439">
          <cell r="A1439" t="str">
            <v>MEM-PRO-013-PKG-PAK-2210</v>
          </cell>
          <cell r="B1439" t="str">
            <v/>
          </cell>
          <cell r="C1439" t="str">
            <v>15446</v>
          </cell>
          <cell r="D1439" t="str">
            <v>16966</v>
          </cell>
          <cell r="E1439" t="str">
            <v>12-MTH PROD Packer SurgeBin#2210 Filters</v>
          </cell>
          <cell r="F1439" t="str">
            <v>MP3B-NIRO PK'ER SURGE BIN</v>
          </cell>
          <cell r="G1439" t="str">
            <v>PM80</v>
          </cell>
          <cell r="H1439" t="str">
            <v>AP</v>
          </cell>
          <cell r="I1439" t="str">
            <v/>
          </cell>
          <cell r="J1439" t="str">
            <v>5698911</v>
          </cell>
          <cell r="K1439" t="str">
            <v/>
          </cell>
          <cell r="L1439" t="str">
            <v>MILLERE</v>
          </cell>
          <cell r="M1439">
            <v>40786</v>
          </cell>
          <cell r="N1439" t="str">
            <v>CAGLEW</v>
          </cell>
          <cell r="O1439">
            <v>43370</v>
          </cell>
          <cell r="P1439" t="str">
            <v/>
          </cell>
        </row>
        <row r="1440">
          <cell r="A1440" t="str">
            <v>MEM-PRO-013-PKG-PAK-2257</v>
          </cell>
          <cell r="B1440" t="str">
            <v/>
          </cell>
          <cell r="C1440" t="str">
            <v>15448</v>
          </cell>
          <cell r="D1440" t="str">
            <v>16968</v>
          </cell>
          <cell r="E1440" t="str">
            <v>2-MTH REPLACE AZO SCREEN #2257</v>
          </cell>
          <cell r="F1440" t="str">
            <v>MP3B-BB PRODUCT SCREENER</v>
          </cell>
          <cell r="G1440" t="str">
            <v>PM80</v>
          </cell>
          <cell r="H1440" t="str">
            <v>AP</v>
          </cell>
          <cell r="I1440" t="str">
            <v>10020258</v>
          </cell>
          <cell r="J1440" t="str">
            <v>5736735</v>
          </cell>
          <cell r="K1440" t="str">
            <v>001</v>
          </cell>
          <cell r="L1440" t="str">
            <v>MILLERE</v>
          </cell>
          <cell r="M1440">
            <v>40786</v>
          </cell>
          <cell r="N1440" t="str">
            <v>CAGLEW</v>
          </cell>
          <cell r="O1440">
            <v>43370</v>
          </cell>
          <cell r="P1440" t="str">
            <v/>
          </cell>
        </row>
        <row r="1441">
          <cell r="A1441" t="str">
            <v>MEM-PRO-013-PKG-PAK-2264</v>
          </cell>
          <cell r="B1441" t="str">
            <v/>
          </cell>
          <cell r="C1441" t="str">
            <v>15457</v>
          </cell>
          <cell r="D1441" t="str">
            <v>16957</v>
          </cell>
          <cell r="E1441" t="str">
            <v>12-MTH PROD BB Surge Receiver Filter</v>
          </cell>
          <cell r="F1441" t="str">
            <v>MP3B-BB RECEIVER</v>
          </cell>
          <cell r="G1441" t="str">
            <v>PM80</v>
          </cell>
          <cell r="H1441" t="str">
            <v>AP</v>
          </cell>
          <cell r="I1441" t="str">
            <v/>
          </cell>
          <cell r="J1441" t="str">
            <v>5699947</v>
          </cell>
          <cell r="K1441" t="str">
            <v/>
          </cell>
          <cell r="L1441" t="str">
            <v>MILLERE</v>
          </cell>
          <cell r="M1441">
            <v>40786</v>
          </cell>
          <cell r="N1441" t="str">
            <v>CAGLEW</v>
          </cell>
          <cell r="O1441">
            <v>43370</v>
          </cell>
          <cell r="P1441" t="str">
            <v/>
          </cell>
        </row>
        <row r="1442">
          <cell r="A1442" t="str">
            <v>MEM-PRO-013-PKG-PAK-2272</v>
          </cell>
          <cell r="B1442" t="str">
            <v/>
          </cell>
          <cell r="C1442" t="str">
            <v>15445</v>
          </cell>
          <cell r="D1442" t="str">
            <v>16965</v>
          </cell>
          <cell r="E1442" t="str">
            <v>2-WK P3 Niro  Aspiration Coll. Level Che</v>
          </cell>
          <cell r="F1442" t="str">
            <v>MP3B-PACKER ASP COLLECTOR</v>
          </cell>
          <cell r="G1442" t="str">
            <v>PM80</v>
          </cell>
          <cell r="H1442" t="str">
            <v>AP</v>
          </cell>
          <cell r="I1442" t="str">
            <v/>
          </cell>
          <cell r="J1442" t="str">
            <v>5884839</v>
          </cell>
          <cell r="K1442" t="str">
            <v>001</v>
          </cell>
          <cell r="L1442" t="str">
            <v>MILLERE</v>
          </cell>
          <cell r="M1442">
            <v>40786</v>
          </cell>
          <cell r="N1442" t="str">
            <v>CAGLEW</v>
          </cell>
          <cell r="O1442">
            <v>43370</v>
          </cell>
          <cell r="P1442" t="str">
            <v/>
          </cell>
        </row>
        <row r="1443">
          <cell r="A1443" t="str">
            <v>MEM-PRO-013-PKG-PAK-2188</v>
          </cell>
          <cell r="B1443" t="str">
            <v/>
          </cell>
          <cell r="C1443" t="str">
            <v>15477</v>
          </cell>
          <cell r="D1443" t="str">
            <v>16987</v>
          </cell>
          <cell r="E1443" t="str">
            <v>12-MTH PROD Absolute Filters</v>
          </cell>
          <cell r="F1443" t="str">
            <v>MP3B-BLENDER DISCH BLOWER</v>
          </cell>
          <cell r="G1443" t="str">
            <v>PM80</v>
          </cell>
          <cell r="H1443" t="str">
            <v>MECH</v>
          </cell>
          <cell r="I1443" t="str">
            <v/>
          </cell>
          <cell r="J1443" t="str">
            <v>7089593</v>
          </cell>
          <cell r="K1443" t="str">
            <v/>
          </cell>
          <cell r="L1443" t="str">
            <v>MILLERE</v>
          </cell>
          <cell r="M1443">
            <v>40787</v>
          </cell>
          <cell r="N1443" t="str">
            <v>CAGLEW</v>
          </cell>
          <cell r="O1443">
            <v>43370</v>
          </cell>
          <cell r="P1443" t="str">
            <v/>
          </cell>
        </row>
        <row r="1444">
          <cell r="A1444" t="str">
            <v>MEM-PRO-013-PKG-PAK-2233</v>
          </cell>
          <cell r="B1444" t="str">
            <v/>
          </cell>
          <cell r="C1444" t="str">
            <v>15475</v>
          </cell>
          <cell r="D1444" t="str">
            <v>16985</v>
          </cell>
          <cell r="E1444" t="str">
            <v>12-MTH PROD Online Rework Rec. Filters</v>
          </cell>
          <cell r="F1444" t="str">
            <v>MP3-ONLINE BAG DUMP ROTARY VALVE</v>
          </cell>
          <cell r="G1444" t="str">
            <v>PM80</v>
          </cell>
          <cell r="H1444" t="str">
            <v>AP</v>
          </cell>
          <cell r="I1444" t="str">
            <v/>
          </cell>
          <cell r="J1444" t="str">
            <v>5677811</v>
          </cell>
          <cell r="K1444" t="str">
            <v/>
          </cell>
          <cell r="L1444" t="str">
            <v>MILLERE</v>
          </cell>
          <cell r="M1444">
            <v>40787</v>
          </cell>
          <cell r="N1444" t="str">
            <v>CHAUDHS</v>
          </cell>
          <cell r="O1444">
            <v>43368</v>
          </cell>
          <cell r="P1444" t="str">
            <v/>
          </cell>
        </row>
        <row r="1445">
          <cell r="A1445" t="str">
            <v>MEM-PRO-013-PKG-PAK-2254</v>
          </cell>
          <cell r="B1445" t="str">
            <v/>
          </cell>
          <cell r="C1445" t="str">
            <v>15471</v>
          </cell>
          <cell r="D1445" t="str">
            <v>16981</v>
          </cell>
          <cell r="E1445" t="str">
            <v>12-MTH PROD BB Surge Bin Filters</v>
          </cell>
          <cell r="F1445" t="str">
            <v>MP3B-SEMI-BULK SURGE BIN</v>
          </cell>
          <cell r="G1445" t="str">
            <v>PM80</v>
          </cell>
          <cell r="H1445" t="str">
            <v>AP</v>
          </cell>
          <cell r="I1445" t="str">
            <v/>
          </cell>
          <cell r="J1445" t="str">
            <v>5677807</v>
          </cell>
          <cell r="K1445" t="str">
            <v/>
          </cell>
          <cell r="L1445" t="str">
            <v>MILLERE</v>
          </cell>
          <cell r="M1445">
            <v>40787</v>
          </cell>
          <cell r="N1445" t="str">
            <v>CHAUDHS</v>
          </cell>
          <cell r="O1445">
            <v>43368</v>
          </cell>
          <cell r="P1445" t="str">
            <v/>
          </cell>
        </row>
        <row r="1446">
          <cell r="A1446" t="str">
            <v>MEM-PRO-013-PKG-PAK-2271</v>
          </cell>
          <cell r="B1446" t="str">
            <v/>
          </cell>
          <cell r="C1446" t="str">
            <v>15472</v>
          </cell>
          <cell r="D1446" t="str">
            <v>16982</v>
          </cell>
          <cell r="E1446" t="str">
            <v>12-MTH PROD Niro packer Surge Bin Filter</v>
          </cell>
          <cell r="F1446" t="str">
            <v>MP3B-PACKER SURGE BIN</v>
          </cell>
          <cell r="G1446" t="str">
            <v>PM80</v>
          </cell>
          <cell r="H1446" t="str">
            <v>AP</v>
          </cell>
          <cell r="I1446" t="str">
            <v/>
          </cell>
          <cell r="J1446" t="str">
            <v>5677808</v>
          </cell>
          <cell r="K1446" t="str">
            <v/>
          </cell>
          <cell r="L1446" t="str">
            <v>MILLERE</v>
          </cell>
          <cell r="M1446">
            <v>40787</v>
          </cell>
          <cell r="N1446" t="str">
            <v>CHAUDHS</v>
          </cell>
          <cell r="O1446">
            <v>43368</v>
          </cell>
          <cell r="P1446" t="str">
            <v/>
          </cell>
        </row>
        <row r="1447">
          <cell r="A1447" t="str">
            <v>MEM-PRO-013-PKG-PAK-2272</v>
          </cell>
          <cell r="B1447" t="str">
            <v/>
          </cell>
          <cell r="C1447" t="str">
            <v>15460</v>
          </cell>
          <cell r="D1447" t="str">
            <v>16960</v>
          </cell>
          <cell r="E1447" t="str">
            <v>24-MTH PROD Blender Aspiration Filters</v>
          </cell>
          <cell r="F1447" t="str">
            <v>MP3B-PACKER ASP COLLECTOR</v>
          </cell>
          <cell r="G1447" t="str">
            <v>PM80</v>
          </cell>
          <cell r="H1447" t="str">
            <v>AP</v>
          </cell>
          <cell r="I1447" t="str">
            <v/>
          </cell>
          <cell r="J1447" t="str">
            <v>5767625</v>
          </cell>
          <cell r="K1447" t="str">
            <v/>
          </cell>
          <cell r="L1447" t="str">
            <v>MILLERE</v>
          </cell>
          <cell r="M1447">
            <v>40787</v>
          </cell>
          <cell r="N1447" t="str">
            <v>CAGLEW</v>
          </cell>
          <cell r="O1447">
            <v>43370</v>
          </cell>
          <cell r="P1447" t="str">
            <v/>
          </cell>
        </row>
        <row r="1448">
          <cell r="A1448" t="str">
            <v>MEM-PRO-013-PKG-PAK-2272</v>
          </cell>
          <cell r="B1448" t="str">
            <v/>
          </cell>
          <cell r="C1448" t="str">
            <v>15474</v>
          </cell>
          <cell r="D1448" t="str">
            <v>16984</v>
          </cell>
          <cell r="E1448" t="str">
            <v>12-MTh PROD Offline Rework SB Filters</v>
          </cell>
          <cell r="F1448" t="str">
            <v>MP3B-PACKER ASP COLLECTOR</v>
          </cell>
          <cell r="G1448" t="str">
            <v>PM80</v>
          </cell>
          <cell r="H1448" t="str">
            <v>AP</v>
          </cell>
          <cell r="I1448" t="str">
            <v/>
          </cell>
          <cell r="J1448" t="str">
            <v>5677810</v>
          </cell>
          <cell r="K1448" t="str">
            <v/>
          </cell>
          <cell r="L1448" t="str">
            <v>MILLERE</v>
          </cell>
          <cell r="M1448">
            <v>40787</v>
          </cell>
          <cell r="N1448" t="str">
            <v>CHAUDHS</v>
          </cell>
          <cell r="O1448">
            <v>43368</v>
          </cell>
          <cell r="P1448" t="str">
            <v/>
          </cell>
        </row>
        <row r="1449">
          <cell r="A1449" t="str">
            <v>MEM-PRO-013-PKG-PAK-2351</v>
          </cell>
          <cell r="B1449" t="str">
            <v/>
          </cell>
          <cell r="C1449" t="str">
            <v>15473</v>
          </cell>
          <cell r="D1449" t="str">
            <v>16983</v>
          </cell>
          <cell r="E1449" t="str">
            <v>12-MTH pROD Nuisance Collector Filters</v>
          </cell>
          <cell r="F1449" t="str">
            <v>MP3B-BLENDER SURGE BIN DISCH RFV</v>
          </cell>
          <cell r="G1449" t="str">
            <v>PM80</v>
          </cell>
          <cell r="H1449" t="str">
            <v>AP</v>
          </cell>
          <cell r="I1449" t="str">
            <v/>
          </cell>
          <cell r="J1449" t="str">
            <v>5677809</v>
          </cell>
          <cell r="K1449" t="str">
            <v/>
          </cell>
          <cell r="L1449" t="str">
            <v>MILLERE</v>
          </cell>
          <cell r="M1449">
            <v>40787</v>
          </cell>
          <cell r="N1449" t="str">
            <v>CHAUDHS</v>
          </cell>
          <cell r="O1449">
            <v>43368</v>
          </cell>
          <cell r="P1449" t="str">
            <v/>
          </cell>
        </row>
        <row r="1450">
          <cell r="A1450" t="str">
            <v>MEM-PRO-013-PKG-PAK-2351</v>
          </cell>
          <cell r="B1450" t="str">
            <v/>
          </cell>
          <cell r="C1450" t="str">
            <v>15476</v>
          </cell>
          <cell r="D1450" t="str">
            <v>16986</v>
          </cell>
          <cell r="E1450" t="str">
            <v>2-MTH PROD Replace Azo Screen #2198</v>
          </cell>
          <cell r="F1450" t="str">
            <v>MP3B-BLENDER SURGE BIN DISCH RFV</v>
          </cell>
          <cell r="G1450" t="str">
            <v>PM80</v>
          </cell>
          <cell r="H1450" t="str">
            <v>AP</v>
          </cell>
          <cell r="I1450" t="str">
            <v/>
          </cell>
          <cell r="J1450" t="str">
            <v>5677812</v>
          </cell>
          <cell r="K1450" t="str">
            <v/>
          </cell>
          <cell r="L1450" t="str">
            <v>MILLERE</v>
          </cell>
          <cell r="M1450">
            <v>40787</v>
          </cell>
          <cell r="N1450" t="str">
            <v>CHAUDHS</v>
          </cell>
          <cell r="O1450">
            <v>43368</v>
          </cell>
          <cell r="P1450" t="str">
            <v/>
          </cell>
        </row>
        <row r="1451">
          <cell r="A1451" t="str">
            <v>MEM-PRO-013-BGY-TIL-6262</v>
          </cell>
          <cell r="B1451" t="str">
            <v/>
          </cell>
          <cell r="C1451" t="str">
            <v>15464</v>
          </cell>
          <cell r="D1451" t="str">
            <v>16974</v>
          </cell>
          <cell r="E1451" t="str">
            <v>3-MTH PROD S.600 Timeline Dump Valve</v>
          </cell>
          <cell r="F1451" t="str">
            <v>MP3B-S 600 VACUUMIZER TIMELINE</v>
          </cell>
          <cell r="G1451" t="str">
            <v>PM80</v>
          </cell>
          <cell r="H1451" t="str">
            <v>MECH</v>
          </cell>
          <cell r="I1451" t="str">
            <v/>
          </cell>
          <cell r="J1451" t="str">
            <v>5677818</v>
          </cell>
          <cell r="K1451" t="str">
            <v>001</v>
          </cell>
          <cell r="L1451" t="str">
            <v>MILLERE</v>
          </cell>
          <cell r="M1451">
            <v>40792</v>
          </cell>
          <cell r="N1451" t="str">
            <v>CHAUDHS</v>
          </cell>
          <cell r="O1451">
            <v>43368</v>
          </cell>
          <cell r="P1451" t="str">
            <v/>
          </cell>
        </row>
        <row r="1452">
          <cell r="A1452" t="str">
            <v>MEM-PRO-013-BGY-TIL-6316</v>
          </cell>
          <cell r="B1452" t="str">
            <v/>
          </cell>
          <cell r="C1452" t="str">
            <v>15481</v>
          </cell>
          <cell r="D1452" t="str">
            <v>16991</v>
          </cell>
          <cell r="E1452" t="str">
            <v>3-MTH PROD 700 Timeline Dump Valve Check</v>
          </cell>
          <cell r="F1452" t="str">
            <v>MP3B-700 TIMELINE</v>
          </cell>
          <cell r="G1452" t="str">
            <v>PM80</v>
          </cell>
          <cell r="H1452" t="str">
            <v>MECH</v>
          </cell>
          <cell r="I1452" t="str">
            <v/>
          </cell>
          <cell r="J1452" t="str">
            <v>5677816</v>
          </cell>
          <cell r="K1452" t="str">
            <v>001</v>
          </cell>
          <cell r="L1452" t="str">
            <v>MILLERE</v>
          </cell>
          <cell r="M1452">
            <v>40792</v>
          </cell>
          <cell r="N1452" t="str">
            <v>CHAUDHS</v>
          </cell>
          <cell r="O1452">
            <v>43368</v>
          </cell>
          <cell r="P1452" t="str">
            <v/>
          </cell>
        </row>
        <row r="1453">
          <cell r="A1453" t="str">
            <v>MEM-PRO-013-FED-FED-3416</v>
          </cell>
          <cell r="B1453" t="str">
            <v/>
          </cell>
          <cell r="C1453" t="str">
            <v>15478</v>
          </cell>
          <cell r="D1453" t="str">
            <v>16988</v>
          </cell>
          <cell r="E1453" t="str">
            <v>12-MTH PROD Aljet Inlet Pre-Filters</v>
          </cell>
          <cell r="F1453" t="str">
            <v>MP3B-FEED DRYER FINES BAGHOUSE</v>
          </cell>
          <cell r="G1453" t="str">
            <v>PM80</v>
          </cell>
          <cell r="H1453" t="str">
            <v>MECH</v>
          </cell>
          <cell r="I1453" t="str">
            <v/>
          </cell>
          <cell r="J1453" t="str">
            <v>5677814</v>
          </cell>
          <cell r="K1453" t="str">
            <v/>
          </cell>
          <cell r="L1453" t="str">
            <v>MILLERE</v>
          </cell>
          <cell r="M1453">
            <v>40792</v>
          </cell>
          <cell r="N1453" t="str">
            <v>CHAUDHS</v>
          </cell>
          <cell r="O1453">
            <v>43368</v>
          </cell>
          <cell r="P1453" t="str">
            <v/>
          </cell>
        </row>
        <row r="1454">
          <cell r="A1454" t="str">
            <v>MEM-PRO-013-FED-FED-3416</v>
          </cell>
          <cell r="B1454" t="str">
            <v/>
          </cell>
          <cell r="C1454" t="str">
            <v>15480</v>
          </cell>
          <cell r="D1454" t="str">
            <v>16990</v>
          </cell>
          <cell r="E1454" t="str">
            <v>3-MTH PROD Aljet Bag Poppers Checks</v>
          </cell>
          <cell r="F1454" t="str">
            <v>MP3B-FEED DRYER FINES BAGHOUSE</v>
          </cell>
          <cell r="G1454" t="str">
            <v>PM80</v>
          </cell>
          <cell r="H1454" t="str">
            <v>MECH</v>
          </cell>
          <cell r="I1454" t="str">
            <v/>
          </cell>
          <cell r="J1454" t="str">
            <v>5677815</v>
          </cell>
          <cell r="K1454" t="str">
            <v>001</v>
          </cell>
          <cell r="L1454" t="str">
            <v>MILLERE</v>
          </cell>
          <cell r="M1454">
            <v>40792</v>
          </cell>
          <cell r="N1454" t="str">
            <v>CHAUDHS</v>
          </cell>
          <cell r="O1454">
            <v>43368</v>
          </cell>
          <cell r="P1454" t="str">
            <v/>
          </cell>
        </row>
        <row r="1455">
          <cell r="A1455" t="str">
            <v>MEM-PRO-013-FED-FED-3416</v>
          </cell>
          <cell r="B1455" t="str">
            <v/>
          </cell>
          <cell r="C1455" t="str">
            <v>15479</v>
          </cell>
          <cell r="D1455" t="str">
            <v>16989</v>
          </cell>
          <cell r="E1455" t="str">
            <v>9-MTH PROD Aljet Baghouse Filter Change</v>
          </cell>
          <cell r="F1455" t="str">
            <v>MP3B-FEED DRYER FINES BAGHOUSE</v>
          </cell>
          <cell r="G1455" t="str">
            <v>PM80</v>
          </cell>
          <cell r="H1455" t="str">
            <v>MECH</v>
          </cell>
          <cell r="I1455" t="str">
            <v/>
          </cell>
          <cell r="J1455" t="str">
            <v>7069824</v>
          </cell>
          <cell r="K1455" t="str">
            <v/>
          </cell>
          <cell r="L1455" t="str">
            <v>MILLERE</v>
          </cell>
          <cell r="M1455">
            <v>40792</v>
          </cell>
          <cell r="N1455" t="str">
            <v>CAGLEW</v>
          </cell>
          <cell r="O1455">
            <v>43370</v>
          </cell>
          <cell r="P1455" t="str">
            <v/>
          </cell>
        </row>
        <row r="1456">
          <cell r="A1456" t="str">
            <v>MEM-PRO-013-SPR-DRY-2431</v>
          </cell>
          <cell r="B1456" t="str">
            <v/>
          </cell>
          <cell r="C1456" t="str">
            <v>15465</v>
          </cell>
          <cell r="D1456" t="str">
            <v>16975</v>
          </cell>
          <cell r="E1456" t="str">
            <v>30-DAY PROD P3B Inlet Pre-Filters</v>
          </cell>
          <cell r="F1456" t="str">
            <v>MP3B-INLET FAN</v>
          </cell>
          <cell r="G1456" t="str">
            <v>PM80</v>
          </cell>
          <cell r="H1456" t="str">
            <v>I/E</v>
          </cell>
          <cell r="I1456" t="str">
            <v/>
          </cell>
          <cell r="J1456" t="str">
            <v>5745079</v>
          </cell>
          <cell r="K1456" t="str">
            <v/>
          </cell>
          <cell r="L1456" t="str">
            <v>MILLERE</v>
          </cell>
          <cell r="M1456">
            <v>40792</v>
          </cell>
          <cell r="N1456" t="str">
            <v>CAGLEW</v>
          </cell>
          <cell r="O1456">
            <v>43370</v>
          </cell>
          <cell r="P1456" t="str">
            <v/>
          </cell>
        </row>
        <row r="1457">
          <cell r="A1457" t="str">
            <v>MEM-PRO-013-SPR-DRY-2506</v>
          </cell>
          <cell r="B1457" t="str">
            <v/>
          </cell>
          <cell r="C1457" t="str">
            <v>15482</v>
          </cell>
          <cell r="D1457" t="str">
            <v>16992</v>
          </cell>
          <cell r="E1457" t="str">
            <v>1-MTH PROD NCollector Popper Check</v>
          </cell>
          <cell r="F1457" t="str">
            <v>MP3B-N BAGHOUSE DISCHARGE RFV</v>
          </cell>
          <cell r="G1457" t="str">
            <v>PM80</v>
          </cell>
          <cell r="H1457" t="str">
            <v>MECH</v>
          </cell>
          <cell r="I1457" t="str">
            <v/>
          </cell>
          <cell r="J1457" t="str">
            <v>5677817</v>
          </cell>
          <cell r="K1457" t="str">
            <v>001</v>
          </cell>
          <cell r="L1457" t="str">
            <v>MILLERE</v>
          </cell>
          <cell r="M1457">
            <v>40792</v>
          </cell>
          <cell r="N1457" t="str">
            <v>CHAUDHS</v>
          </cell>
          <cell r="O1457">
            <v>43368</v>
          </cell>
          <cell r="P1457" t="str">
            <v>X</v>
          </cell>
        </row>
        <row r="1458">
          <cell r="A1458" t="str">
            <v>MEM-PRO-013-SPR-DRY-2522</v>
          </cell>
          <cell r="B1458" t="str">
            <v/>
          </cell>
          <cell r="C1458" t="str">
            <v>15463</v>
          </cell>
          <cell r="D1458" t="str">
            <v>16973</v>
          </cell>
          <cell r="E1458" t="str">
            <v>1-MTH PROD S. Collector Popper Checks</v>
          </cell>
          <cell r="F1458" t="str">
            <v>MP3B-S BAGHOUSE DISCHARGE RFV</v>
          </cell>
          <cell r="G1458" t="str">
            <v>PM80</v>
          </cell>
          <cell r="H1458" t="str">
            <v>MECH</v>
          </cell>
          <cell r="I1458" t="str">
            <v/>
          </cell>
          <cell r="J1458" t="str">
            <v>5745078</v>
          </cell>
          <cell r="K1458" t="str">
            <v>001</v>
          </cell>
          <cell r="L1458" t="str">
            <v>MILLERE</v>
          </cell>
          <cell r="M1458">
            <v>40792</v>
          </cell>
          <cell r="N1458" t="str">
            <v>CAGLEW</v>
          </cell>
          <cell r="O1458">
            <v>43370</v>
          </cell>
          <cell r="P1458" t="str">
            <v/>
          </cell>
        </row>
        <row r="1459">
          <cell r="A1459" t="str">
            <v>MEM-PRO-023-STS-SUL-5680</v>
          </cell>
          <cell r="B1459" t="str">
            <v>3</v>
          </cell>
          <cell r="C1459" t="str">
            <v>15665</v>
          </cell>
          <cell r="D1459" t="str">
            <v>17215</v>
          </cell>
          <cell r="E1459" t="str">
            <v>12 MTH Purina Blend Tank Radar Level</v>
          </cell>
          <cell r="F1459" t="str">
            <v>MSS-ALKALI/BLEND STORAGE TANK</v>
          </cell>
          <cell r="G1459" t="str">
            <v>PM20</v>
          </cell>
          <cell r="H1459" t="str">
            <v>MECH</v>
          </cell>
          <cell r="I1459" t="str">
            <v/>
          </cell>
          <cell r="J1459" t="str">
            <v/>
          </cell>
          <cell r="K1459" t="str">
            <v/>
          </cell>
          <cell r="L1459" t="str">
            <v>HENDRIGS</v>
          </cell>
          <cell r="M1459">
            <v>40834</v>
          </cell>
          <cell r="N1459" t="str">
            <v>CHAUDHS</v>
          </cell>
          <cell r="O1459">
            <v>43368</v>
          </cell>
          <cell r="P1459" t="str">
            <v/>
          </cell>
        </row>
        <row r="1460">
          <cell r="A1460" t="str">
            <v>MEM-PRO-014-FED-FED-3835</v>
          </cell>
          <cell r="B1460" t="str">
            <v>2</v>
          </cell>
          <cell r="C1460" t="str">
            <v>15971</v>
          </cell>
          <cell r="D1460" t="str">
            <v>18041</v>
          </cell>
          <cell r="E1460" t="str">
            <v>2-MTH MAC PARTIAL FILTER CHANGE @FEED RE</v>
          </cell>
          <cell r="F1460" t="str">
            <v>MSP-FEED DRYER DRY FEED RECEIVER</v>
          </cell>
          <cell r="G1460" t="str">
            <v>PM80</v>
          </cell>
          <cell r="H1460" t="str">
            <v>MECH</v>
          </cell>
          <cell r="I1460" t="str">
            <v/>
          </cell>
          <cell r="J1460" t="str">
            <v/>
          </cell>
          <cell r="K1460" t="str">
            <v/>
          </cell>
          <cell r="L1460" t="str">
            <v>HENDRIGS</v>
          </cell>
          <cell r="M1460">
            <v>40959</v>
          </cell>
          <cell r="N1460" t="str">
            <v>CHAUDHS</v>
          </cell>
          <cell r="O1460">
            <v>43368</v>
          </cell>
          <cell r="P1460" t="str">
            <v/>
          </cell>
        </row>
        <row r="1461">
          <cell r="A1461" t="str">
            <v>MEM-PRO-015-GRD-M2G-3006</v>
          </cell>
          <cell r="B1461" t="str">
            <v>3</v>
          </cell>
          <cell r="C1461" t="str">
            <v>15982</v>
          </cell>
          <cell r="D1461" t="str">
            <v>18102</v>
          </cell>
          <cell r="E1461" t="str">
            <v>S Plt 800T Grind Bag Popper Inspection</v>
          </cell>
          <cell r="F1461" t="str">
            <v>MS2P-GRINDER SURGE BIN</v>
          </cell>
          <cell r="G1461" t="str">
            <v>PM20</v>
          </cell>
          <cell r="H1461" t="str">
            <v>MECH</v>
          </cell>
          <cell r="I1461" t="str">
            <v>10025662</v>
          </cell>
          <cell r="J1461" t="str">
            <v>7186877</v>
          </cell>
          <cell r="K1461" t="str">
            <v>001</v>
          </cell>
          <cell r="L1461" t="str">
            <v>STANFOOW</v>
          </cell>
          <cell r="M1461">
            <v>40980</v>
          </cell>
          <cell r="N1461" t="str">
            <v>PIGNOCJ</v>
          </cell>
          <cell r="O1461">
            <v>43689</v>
          </cell>
          <cell r="P1461" t="str">
            <v/>
          </cell>
        </row>
        <row r="1462">
          <cell r="A1462" t="str">
            <v>MEM-PRO-014-GRD-MFG-3007</v>
          </cell>
          <cell r="B1462" t="str">
            <v>3</v>
          </cell>
          <cell r="C1462" t="str">
            <v>15981</v>
          </cell>
          <cell r="D1462" t="str">
            <v>18129</v>
          </cell>
          <cell r="E1462" t="str">
            <v>S Plt 800T Grinding Bag Popper Inspectio</v>
          </cell>
          <cell r="F1462" t="str">
            <v>MSP-GRINDER FILTER RECEIVER</v>
          </cell>
          <cell r="G1462" t="str">
            <v>PM20</v>
          </cell>
          <cell r="H1462" t="str">
            <v>MECH</v>
          </cell>
          <cell r="I1462" t="str">
            <v/>
          </cell>
          <cell r="J1462" t="str">
            <v>7186875</v>
          </cell>
          <cell r="K1462" t="str">
            <v>001</v>
          </cell>
          <cell r="L1462" t="str">
            <v>STANFOOW</v>
          </cell>
          <cell r="M1462">
            <v>40982</v>
          </cell>
          <cell r="N1462" t="str">
            <v>PIGNOCJ</v>
          </cell>
          <cell r="O1462">
            <v>43686</v>
          </cell>
          <cell r="P1462" t="str">
            <v/>
          </cell>
        </row>
        <row r="1463">
          <cell r="A1463" t="str">
            <v>MEM-PRO-014-GRD-MFG-3007</v>
          </cell>
          <cell r="B1463" t="str">
            <v>3</v>
          </cell>
          <cell r="C1463" t="str">
            <v>15981</v>
          </cell>
          <cell r="D1463" t="str">
            <v>18128</v>
          </cell>
          <cell r="E1463" t="str">
            <v>S Plt 800T Grinding Bag Popper Inspectio</v>
          </cell>
          <cell r="F1463" t="str">
            <v>MSP-GRINDER FILTER RECEIVER</v>
          </cell>
          <cell r="G1463" t="str">
            <v>PM20</v>
          </cell>
          <cell r="H1463" t="str">
            <v>MECH</v>
          </cell>
          <cell r="I1463" t="str">
            <v/>
          </cell>
          <cell r="J1463" t="str">
            <v>7186874</v>
          </cell>
          <cell r="K1463" t="str">
            <v>001</v>
          </cell>
          <cell r="L1463" t="str">
            <v>STANFOOW</v>
          </cell>
          <cell r="M1463">
            <v>40982</v>
          </cell>
          <cell r="N1463" t="str">
            <v>PIGNOCJ</v>
          </cell>
          <cell r="O1463">
            <v>43686</v>
          </cell>
          <cell r="P1463" t="str">
            <v/>
          </cell>
        </row>
        <row r="1464">
          <cell r="A1464" t="str">
            <v>MEM-PRO-014-GRD-MFG-3007</v>
          </cell>
          <cell r="B1464" t="str">
            <v>3</v>
          </cell>
          <cell r="C1464" t="str">
            <v>15981</v>
          </cell>
          <cell r="D1464" t="str">
            <v>18127</v>
          </cell>
          <cell r="E1464" t="str">
            <v>S Plt 800T Grinding Bag PopperInspection</v>
          </cell>
          <cell r="F1464" t="str">
            <v>MSP-GRINDER FILTER RECEIVER</v>
          </cell>
          <cell r="G1464" t="str">
            <v>PM20</v>
          </cell>
          <cell r="H1464" t="str">
            <v>MECH</v>
          </cell>
          <cell r="I1464" t="str">
            <v/>
          </cell>
          <cell r="J1464" t="str">
            <v>7186873</v>
          </cell>
          <cell r="K1464" t="str">
            <v>001</v>
          </cell>
          <cell r="L1464" t="str">
            <v>STANFOOW</v>
          </cell>
          <cell r="M1464">
            <v>40982</v>
          </cell>
          <cell r="N1464" t="str">
            <v>PIGNOCJ</v>
          </cell>
          <cell r="O1464">
            <v>43686</v>
          </cell>
          <cell r="P1464" t="str">
            <v/>
          </cell>
        </row>
        <row r="1465">
          <cell r="A1465" t="str">
            <v>MEM-PRO-015-GRD-M2G-3006</v>
          </cell>
          <cell r="B1465" t="str">
            <v>3</v>
          </cell>
          <cell r="C1465" t="str">
            <v>15982</v>
          </cell>
          <cell r="D1465" t="str">
            <v>18130</v>
          </cell>
          <cell r="E1465" t="str">
            <v>S Plt 800T Grind Bag Popper Inspection</v>
          </cell>
          <cell r="F1465" t="str">
            <v>MS2P-GRINDER SURGE BIN</v>
          </cell>
          <cell r="G1465" t="str">
            <v>PM20</v>
          </cell>
          <cell r="H1465" t="str">
            <v>MECH</v>
          </cell>
          <cell r="I1465" t="str">
            <v/>
          </cell>
          <cell r="J1465" t="str">
            <v>7186878</v>
          </cell>
          <cell r="K1465" t="str">
            <v>001</v>
          </cell>
          <cell r="L1465" t="str">
            <v>STANFOOW</v>
          </cell>
          <cell r="M1465">
            <v>40982</v>
          </cell>
          <cell r="N1465" t="str">
            <v>PIGNOCJ</v>
          </cell>
          <cell r="O1465">
            <v>43689</v>
          </cell>
          <cell r="P1465" t="str">
            <v/>
          </cell>
        </row>
        <row r="1466">
          <cell r="A1466" t="str">
            <v>MEM-PRO-015-GRD-M2G-3006</v>
          </cell>
          <cell r="B1466" t="str">
            <v>3</v>
          </cell>
          <cell r="C1466" t="str">
            <v>15982</v>
          </cell>
          <cell r="D1466" t="str">
            <v>18132</v>
          </cell>
          <cell r="E1466" t="str">
            <v>S Plt 800T Grind Bag Popper Inspection</v>
          </cell>
          <cell r="F1466" t="str">
            <v>MS2P-GRINDER SURGE BIN</v>
          </cell>
          <cell r="G1466" t="str">
            <v>PM20</v>
          </cell>
          <cell r="H1466" t="str">
            <v>MECH</v>
          </cell>
          <cell r="I1466" t="str">
            <v/>
          </cell>
          <cell r="J1466" t="str">
            <v>7186880</v>
          </cell>
          <cell r="K1466" t="str">
            <v>001</v>
          </cell>
          <cell r="L1466" t="str">
            <v>STANFOOW</v>
          </cell>
          <cell r="M1466">
            <v>40982</v>
          </cell>
          <cell r="N1466" t="str">
            <v>PIGNOCJ</v>
          </cell>
          <cell r="O1466">
            <v>43689</v>
          </cell>
          <cell r="P1466" t="str">
            <v/>
          </cell>
        </row>
        <row r="1467">
          <cell r="A1467" t="str">
            <v>MEM-PRO-015-GRD-M2G-3006</v>
          </cell>
          <cell r="B1467" t="str">
            <v>3</v>
          </cell>
          <cell r="C1467" t="str">
            <v>15982</v>
          </cell>
          <cell r="D1467" t="str">
            <v>18131</v>
          </cell>
          <cell r="E1467" t="str">
            <v>S Plt 800T Grind Bag Popper Inspection</v>
          </cell>
          <cell r="F1467" t="str">
            <v>MS2P-GRINDER SURGE BIN</v>
          </cell>
          <cell r="G1467" t="str">
            <v>PM20</v>
          </cell>
          <cell r="H1467" t="str">
            <v>MECH</v>
          </cell>
          <cell r="I1467" t="str">
            <v/>
          </cell>
          <cell r="J1467" t="str">
            <v>7186879</v>
          </cell>
          <cell r="K1467" t="str">
            <v>001</v>
          </cell>
          <cell r="L1467" t="str">
            <v>STANFOOW</v>
          </cell>
          <cell r="M1467">
            <v>40982</v>
          </cell>
          <cell r="N1467" t="str">
            <v>PIGNOCJ</v>
          </cell>
          <cell r="O1467">
            <v>43689</v>
          </cell>
          <cell r="P1467" t="str">
            <v/>
          </cell>
        </row>
        <row r="1468">
          <cell r="A1468" t="str">
            <v>MEM-PRO-025-UTL-NGS-1001</v>
          </cell>
          <cell r="B1468" t="str">
            <v>5</v>
          </cell>
          <cell r="C1468" t="str">
            <v>16024</v>
          </cell>
          <cell r="D1468" t="str">
            <v>18158</v>
          </cell>
          <cell r="E1468" t="str">
            <v>R: 12 M: M: FAC-MAIN GAS FLOW METER</v>
          </cell>
          <cell r="F1468" t="str">
            <v>SHARED GENERAL PLANT NATURAL GAS LINES</v>
          </cell>
          <cell r="G1468" t="str">
            <v>PM20</v>
          </cell>
          <cell r="H1468" t="str">
            <v>MECH</v>
          </cell>
          <cell r="I1468" t="str">
            <v>10077118</v>
          </cell>
          <cell r="J1468" t="str">
            <v>7163282</v>
          </cell>
          <cell r="K1468" t="str">
            <v>228</v>
          </cell>
          <cell r="L1468" t="str">
            <v>CRIPESH</v>
          </cell>
          <cell r="M1468">
            <v>41036</v>
          </cell>
          <cell r="N1468" t="str">
            <v>CAGLEW</v>
          </cell>
          <cell r="O1468">
            <v>43665</v>
          </cell>
          <cell r="P1468" t="str">
            <v/>
          </cell>
        </row>
        <row r="1469">
          <cell r="A1469" t="str">
            <v>MEM-PRO-015-GRD-M2G-3007</v>
          </cell>
          <cell r="B1469" t="str">
            <v>3</v>
          </cell>
          <cell r="C1469" t="str">
            <v>16025</v>
          </cell>
          <cell r="D1469" t="str">
            <v>18160</v>
          </cell>
          <cell r="E1469" t="str">
            <v>Quarterly Fenwal Inspection</v>
          </cell>
          <cell r="F1469" t="str">
            <v>MS2P-GRINDER SURGE BIN FILTER RECEIVER</v>
          </cell>
          <cell r="G1469" t="str">
            <v>PM25</v>
          </cell>
          <cell r="H1469" t="str">
            <v>MECH</v>
          </cell>
          <cell r="I1469" t="str">
            <v>10025703</v>
          </cell>
          <cell r="J1469" t="str">
            <v>7177194</v>
          </cell>
          <cell r="K1469" t="str">
            <v/>
          </cell>
          <cell r="L1469" t="str">
            <v>STANFOOW</v>
          </cell>
          <cell r="M1469">
            <v>41037</v>
          </cell>
          <cell r="N1469" t="str">
            <v>CAGLEW</v>
          </cell>
          <cell r="O1469">
            <v>43668</v>
          </cell>
          <cell r="P1469" t="str">
            <v/>
          </cell>
        </row>
        <row r="1470">
          <cell r="A1470" t="str">
            <v>MEM-PRO-014-HPF-SDF-3583</v>
          </cell>
          <cell r="B1470" t="str">
            <v>5</v>
          </cell>
          <cell r="C1470" t="str">
            <v>16041</v>
          </cell>
          <cell r="D1470" t="str">
            <v>18186</v>
          </cell>
          <cell r="E1470" t="str">
            <v>6-MTH MECH ADAPTER SEAL REPLACEMENT-MC45</v>
          </cell>
          <cell r="F1470" t="str">
            <v>MSP-#4 SSMG HI-PRESS DRYER FEED PUMP</v>
          </cell>
          <cell r="G1470" t="str">
            <v>PM25</v>
          </cell>
          <cell r="H1470" t="str">
            <v>MECH</v>
          </cell>
          <cell r="I1470" t="str">
            <v>10028836</v>
          </cell>
          <cell r="J1470" t="str">
            <v>7166988</v>
          </cell>
          <cell r="K1470" t="str">
            <v>245</v>
          </cell>
          <cell r="L1470" t="str">
            <v>CAGLEW</v>
          </cell>
          <cell r="M1470">
            <v>41038</v>
          </cell>
          <cell r="N1470" t="str">
            <v>CAGLEW</v>
          </cell>
          <cell r="O1470">
            <v>43503</v>
          </cell>
          <cell r="P1470" t="str">
            <v/>
          </cell>
        </row>
        <row r="1471">
          <cell r="A1471" t="str">
            <v>MEM-PRO-014-HPF-SDF-3587</v>
          </cell>
          <cell r="B1471" t="str">
            <v>5</v>
          </cell>
          <cell r="C1471" t="str">
            <v>16030</v>
          </cell>
          <cell r="D1471" t="str">
            <v>18185</v>
          </cell>
          <cell r="E1471" t="str">
            <v>6-MTH MECH ADAPTER SEAL REPLACEMENT-MC45</v>
          </cell>
          <cell r="F1471" t="str">
            <v>MSP-#3 SSMG HI-PRESS DRYER FEED PUMP</v>
          </cell>
          <cell r="G1471" t="str">
            <v>PM25</v>
          </cell>
          <cell r="H1471" t="str">
            <v>MECH</v>
          </cell>
          <cell r="I1471" t="str">
            <v>10000714</v>
          </cell>
          <cell r="J1471" t="str">
            <v>7166987</v>
          </cell>
          <cell r="K1471" t="str">
            <v>245</v>
          </cell>
          <cell r="L1471" t="str">
            <v>CAGLEW</v>
          </cell>
          <cell r="M1471">
            <v>41038</v>
          </cell>
          <cell r="N1471" t="str">
            <v>CAGLEW</v>
          </cell>
          <cell r="O1471">
            <v>43503</v>
          </cell>
          <cell r="P1471" t="str">
            <v/>
          </cell>
        </row>
        <row r="1472">
          <cell r="A1472" t="str">
            <v>MEM-PRO-014-HPF-SDF-3594</v>
          </cell>
          <cell r="B1472" t="str">
            <v>5</v>
          </cell>
          <cell r="C1472" t="str">
            <v>16029</v>
          </cell>
          <cell r="D1472" t="str">
            <v>18184</v>
          </cell>
          <cell r="E1472" t="str">
            <v>6-MTH MECH ADAPTER SEAL REPLACEMENT-MC45</v>
          </cell>
          <cell r="F1472" t="str">
            <v>MSP-#2 SSMG HI-PRESS DRYER FEED PUMP</v>
          </cell>
          <cell r="G1472" t="str">
            <v>PM25</v>
          </cell>
          <cell r="H1472" t="str">
            <v>MECH</v>
          </cell>
          <cell r="I1472" t="str">
            <v>10000712</v>
          </cell>
          <cell r="J1472" t="str">
            <v>7166986</v>
          </cell>
          <cell r="K1472" t="str">
            <v>245</v>
          </cell>
          <cell r="L1472" t="str">
            <v>CAGLEW</v>
          </cell>
          <cell r="M1472">
            <v>41038</v>
          </cell>
          <cell r="N1472" t="str">
            <v>CAGLEW</v>
          </cell>
          <cell r="O1472">
            <v>43503</v>
          </cell>
          <cell r="P1472" t="str">
            <v/>
          </cell>
        </row>
        <row r="1473">
          <cell r="A1473" t="str">
            <v>MEM-PRO-014-HPF-SDF-3598</v>
          </cell>
          <cell r="B1473" t="str">
            <v>5</v>
          </cell>
          <cell r="C1473" t="str">
            <v>16028</v>
          </cell>
          <cell r="D1473" t="str">
            <v>18183</v>
          </cell>
          <cell r="E1473" t="str">
            <v>6-MTH MECH ADAPTER SEAL REPLACEMENT-MC45</v>
          </cell>
          <cell r="F1473" t="str">
            <v>MSP-#1 SSMG HI-PRESS DRYER FEED PUMP</v>
          </cell>
          <cell r="G1473" t="str">
            <v>PM25</v>
          </cell>
          <cell r="H1473" t="str">
            <v>MECH</v>
          </cell>
          <cell r="I1473" t="str">
            <v>10000713</v>
          </cell>
          <cell r="J1473" t="str">
            <v>7166985</v>
          </cell>
          <cell r="K1473" t="str">
            <v>245</v>
          </cell>
          <cell r="L1473" t="str">
            <v>CAGLEW</v>
          </cell>
          <cell r="M1473">
            <v>41038</v>
          </cell>
          <cell r="N1473" t="str">
            <v>CAGLEW</v>
          </cell>
          <cell r="O1473">
            <v>43665</v>
          </cell>
          <cell r="P1473" t="str">
            <v/>
          </cell>
        </row>
        <row r="1474">
          <cell r="A1474" t="str">
            <v>MEM-PRO-025-UTL-NGS</v>
          </cell>
          <cell r="B1474" t="str">
            <v>3</v>
          </cell>
          <cell r="C1474" t="str">
            <v>16043</v>
          </cell>
          <cell r="D1474" t="str">
            <v>18188</v>
          </cell>
          <cell r="E1474" t="str">
            <v>36 Month Main NG and LFG Flowmeters</v>
          </cell>
          <cell r="F1474" t="str">
            <v>NATURAL GAS SYSTEM</v>
          </cell>
          <cell r="G1474" t="str">
            <v>PM20</v>
          </cell>
          <cell r="H1474" t="str">
            <v>FAC1</v>
          </cell>
          <cell r="I1474" t="str">
            <v/>
          </cell>
          <cell r="J1474" t="str">
            <v>7163562</v>
          </cell>
          <cell r="K1474" t="str">
            <v>228</v>
          </cell>
          <cell r="L1474" t="str">
            <v>STANFOOW</v>
          </cell>
          <cell r="M1474">
            <v>41038</v>
          </cell>
          <cell r="N1474" t="str">
            <v>CAGLEW</v>
          </cell>
          <cell r="O1474">
            <v>43665</v>
          </cell>
          <cell r="P1474" t="str">
            <v/>
          </cell>
        </row>
        <row r="1475">
          <cell r="A1475" t="str">
            <v>MEM-PRO-026-STS-NSP</v>
          </cell>
          <cell r="B1475" t="str">
            <v>4</v>
          </cell>
          <cell r="C1475" t="str">
            <v>16042</v>
          </cell>
          <cell r="D1475" t="str">
            <v>18187</v>
          </cell>
          <cell r="E1475" t="str">
            <v>60 Month Sewer Flowmeter Calibration</v>
          </cell>
          <cell r="F1475" t="str">
            <v>NORTH SEWER PIT</v>
          </cell>
          <cell r="G1475" t="str">
            <v>PM20</v>
          </cell>
          <cell r="H1475" t="str">
            <v>MECH</v>
          </cell>
          <cell r="I1475" t="str">
            <v/>
          </cell>
          <cell r="J1475" t="str">
            <v>7051428</v>
          </cell>
          <cell r="K1475" t="str">
            <v>228</v>
          </cell>
          <cell r="L1475" t="str">
            <v>STANFOOW</v>
          </cell>
          <cell r="M1475">
            <v>41038</v>
          </cell>
          <cell r="N1475" t="str">
            <v>CHAUDHS</v>
          </cell>
          <cell r="O1475">
            <v>43368</v>
          </cell>
          <cell r="P1475" t="str">
            <v/>
          </cell>
        </row>
        <row r="1476">
          <cell r="A1476" t="str">
            <v>MEM-PRO-013-FED-SUS</v>
          </cell>
          <cell r="B1476" t="str">
            <v>3</v>
          </cell>
          <cell r="C1476" t="str">
            <v>16046</v>
          </cell>
          <cell r="D1476" t="str">
            <v>18191</v>
          </cell>
          <cell r="E1476" t="str">
            <v>Quarterly IPD Inspection P-3 FD</v>
          </cell>
          <cell r="F1476" t="str">
            <v>SUPPRESSION SYSTEMS</v>
          </cell>
          <cell r="G1476" t="str">
            <v>PM20</v>
          </cell>
          <cell r="H1476" t="str">
            <v>MECH</v>
          </cell>
          <cell r="I1476" t="str">
            <v/>
          </cell>
          <cell r="J1476" t="str">
            <v>7184350</v>
          </cell>
          <cell r="K1476" t="str">
            <v>247</v>
          </cell>
          <cell r="L1476" t="str">
            <v>STANFOOW</v>
          </cell>
          <cell r="M1476">
            <v>41045</v>
          </cell>
          <cell r="N1476" t="str">
            <v>CAGLEW</v>
          </cell>
          <cell r="O1476">
            <v>43679</v>
          </cell>
          <cell r="P1476" t="str">
            <v/>
          </cell>
        </row>
        <row r="1477">
          <cell r="A1477" t="str">
            <v>MEM-PRO-015-GRD-M2G-3007</v>
          </cell>
          <cell r="B1477" t="str">
            <v>5</v>
          </cell>
          <cell r="C1477" t="str">
            <v>16044</v>
          </cell>
          <cell r="D1477" t="str">
            <v>18189</v>
          </cell>
          <cell r="E1477" t="str">
            <v>Annual Fenwal Suppression System Mainten</v>
          </cell>
          <cell r="F1477" t="str">
            <v>MS2P-GRINDER SURGE BIN FILTER RECEIVER</v>
          </cell>
          <cell r="G1477" t="str">
            <v>PM25</v>
          </cell>
          <cell r="H1477" t="str">
            <v>MECH</v>
          </cell>
          <cell r="I1477" t="str">
            <v>10025703</v>
          </cell>
          <cell r="J1477" t="str">
            <v>7163283</v>
          </cell>
          <cell r="K1477" t="str">
            <v>905</v>
          </cell>
          <cell r="L1477" t="str">
            <v>STANFOOW</v>
          </cell>
          <cell r="M1477">
            <v>41045</v>
          </cell>
          <cell r="N1477" t="str">
            <v>CAGLEW</v>
          </cell>
          <cell r="O1477">
            <v>43665</v>
          </cell>
          <cell r="P1477" t="str">
            <v/>
          </cell>
        </row>
        <row r="1478">
          <cell r="A1478" t="str">
            <v>MEM-PRO-014-CON-CON-3296</v>
          </cell>
          <cell r="B1478" t="str">
            <v>4</v>
          </cell>
          <cell r="C1478" t="str">
            <v>16085</v>
          </cell>
          <cell r="D1478" t="str">
            <v>18215</v>
          </cell>
          <cell r="E1478" t="str">
            <v>120 DAY I/E MSP BACKDRIVE DC MOTOR #8</v>
          </cell>
          <cell r="F1478" t="str">
            <v>MSP-#8 CONCENTRATION CENTRIFUGE</v>
          </cell>
          <cell r="G1478" t="str">
            <v>PM20</v>
          </cell>
          <cell r="H1478" t="str">
            <v>I/E</v>
          </cell>
          <cell r="I1478" t="str">
            <v>10000667</v>
          </cell>
          <cell r="J1478" t="str">
            <v>7185592</v>
          </cell>
          <cell r="K1478" t="str">
            <v>001</v>
          </cell>
          <cell r="L1478" t="str">
            <v>CAGLEW</v>
          </cell>
          <cell r="M1478">
            <v>41066</v>
          </cell>
          <cell r="N1478" t="str">
            <v>CHAUDHS</v>
          </cell>
          <cell r="O1478">
            <v>43368</v>
          </cell>
          <cell r="P1478" t="str">
            <v/>
          </cell>
        </row>
        <row r="1479">
          <cell r="A1479" t="str">
            <v>MEM-PRO-014-CON-CON-3304</v>
          </cell>
          <cell r="B1479" t="str">
            <v>4</v>
          </cell>
          <cell r="C1479" t="str">
            <v>16083</v>
          </cell>
          <cell r="D1479" t="str">
            <v>18213</v>
          </cell>
          <cell r="E1479" t="str">
            <v>120 DAY I/E MSP BACKDRIVE DC MOTOR #6</v>
          </cell>
          <cell r="F1479" t="str">
            <v>MSP-#6 CONCENTRATION CENTRIFUGE</v>
          </cell>
          <cell r="G1479" t="str">
            <v>PM20</v>
          </cell>
          <cell r="H1479" t="str">
            <v>I/E</v>
          </cell>
          <cell r="I1479" t="str">
            <v>10064650</v>
          </cell>
          <cell r="J1479" t="str">
            <v>7185590</v>
          </cell>
          <cell r="K1479" t="str">
            <v>001</v>
          </cell>
          <cell r="L1479" t="str">
            <v>CAGLEW</v>
          </cell>
          <cell r="M1479">
            <v>41066</v>
          </cell>
          <cell r="N1479" t="str">
            <v>PIGNOCJ</v>
          </cell>
          <cell r="O1479">
            <v>43927</v>
          </cell>
          <cell r="P1479" t="str">
            <v/>
          </cell>
        </row>
        <row r="1480">
          <cell r="A1480" t="str">
            <v>MEM-PRO-014-CON-CON-3320</v>
          </cell>
          <cell r="B1480" t="str">
            <v>4</v>
          </cell>
          <cell r="C1480" t="str">
            <v>16084</v>
          </cell>
          <cell r="D1480" t="str">
            <v>18214</v>
          </cell>
          <cell r="E1480" t="str">
            <v>120 DAY I/E MSP BACKDRIVE DC MOTOR #7</v>
          </cell>
          <cell r="F1480" t="str">
            <v>MSP-#7 CONCENTRATION CENTRIFUGE</v>
          </cell>
          <cell r="G1480" t="str">
            <v>PM20</v>
          </cell>
          <cell r="H1480" t="str">
            <v>I/E</v>
          </cell>
          <cell r="I1480" t="str">
            <v>10064651</v>
          </cell>
          <cell r="J1480" t="str">
            <v>7185591</v>
          </cell>
          <cell r="K1480" t="str">
            <v>001</v>
          </cell>
          <cell r="L1480" t="str">
            <v>CAGLEW</v>
          </cell>
          <cell r="M1480">
            <v>41066</v>
          </cell>
          <cell r="N1480" t="str">
            <v>PIGNOCJ</v>
          </cell>
          <cell r="O1480">
            <v>43927</v>
          </cell>
          <cell r="P1480" t="str">
            <v/>
          </cell>
        </row>
        <row r="1481">
          <cell r="A1481" t="str">
            <v>MEM-PRO-014-CON-CON-4085</v>
          </cell>
          <cell r="B1481" t="str">
            <v>4</v>
          </cell>
          <cell r="C1481" t="str">
            <v>16086</v>
          </cell>
          <cell r="D1481" t="str">
            <v>18216</v>
          </cell>
          <cell r="E1481" t="str">
            <v>120 DAY I/E MSP BACKDRIVE DC MOTOR #9</v>
          </cell>
          <cell r="F1481" t="str">
            <v>MSP-#9 CONCENTRATION CENTRIFUGE</v>
          </cell>
          <cell r="G1481" t="str">
            <v>PM20</v>
          </cell>
          <cell r="H1481" t="str">
            <v>I/E</v>
          </cell>
          <cell r="I1481" t="str">
            <v>10064653</v>
          </cell>
          <cell r="J1481" t="str">
            <v>7185593</v>
          </cell>
          <cell r="K1481" t="str">
            <v>001</v>
          </cell>
          <cell r="L1481" t="str">
            <v>CAGLEW</v>
          </cell>
          <cell r="M1481">
            <v>41066</v>
          </cell>
          <cell r="N1481" t="str">
            <v>PIGNOCJ</v>
          </cell>
          <cell r="O1481">
            <v>43927</v>
          </cell>
          <cell r="P1481" t="str">
            <v/>
          </cell>
        </row>
        <row r="1482">
          <cell r="A1482" t="str">
            <v>MEM-PRO-014-XTR-1EX-3141</v>
          </cell>
          <cell r="B1482" t="str">
            <v>4</v>
          </cell>
          <cell r="C1482" t="str">
            <v>16058</v>
          </cell>
          <cell r="D1482" t="str">
            <v>18208</v>
          </cell>
          <cell r="E1482" t="str">
            <v>120 DAY I/E MSP BACKDRIVE DC MOTOR #1</v>
          </cell>
          <cell r="F1482" t="str">
            <v>MSP-#1 1ST EXTRACTION CENTRIFUGE</v>
          </cell>
          <cell r="G1482" t="str">
            <v>PM20</v>
          </cell>
          <cell r="H1482" t="str">
            <v>I/E</v>
          </cell>
          <cell r="I1482" t="str">
            <v>10000669</v>
          </cell>
          <cell r="J1482" t="str">
            <v>7185585</v>
          </cell>
          <cell r="K1482" t="str">
            <v>001</v>
          </cell>
          <cell r="L1482" t="str">
            <v>CAGLEW</v>
          </cell>
          <cell r="M1482">
            <v>41066</v>
          </cell>
          <cell r="N1482" t="str">
            <v>PIGNOCJ</v>
          </cell>
          <cell r="O1482">
            <v>43671</v>
          </cell>
          <cell r="P1482" t="str">
            <v/>
          </cell>
        </row>
        <row r="1483">
          <cell r="A1483" t="str">
            <v>MEM-PRO-014-XTR-1EX-3151</v>
          </cell>
          <cell r="B1483" t="str">
            <v>4</v>
          </cell>
          <cell r="C1483" t="str">
            <v>16059</v>
          </cell>
          <cell r="D1483" t="str">
            <v>18209</v>
          </cell>
          <cell r="E1483" t="str">
            <v>120 DAY I/E MSP BACKDRIVE DC MOTOR #2</v>
          </cell>
          <cell r="F1483" t="str">
            <v>MSP-#2 1ST EXTRACTION CENTRIFUGE</v>
          </cell>
          <cell r="G1483" t="str">
            <v>PM20</v>
          </cell>
          <cell r="H1483" t="str">
            <v>I/E</v>
          </cell>
          <cell r="I1483" t="str">
            <v>10000671</v>
          </cell>
          <cell r="J1483" t="str">
            <v>7185586</v>
          </cell>
          <cell r="K1483" t="str">
            <v>001</v>
          </cell>
          <cell r="L1483" t="str">
            <v>CAGLEW</v>
          </cell>
          <cell r="M1483">
            <v>41066</v>
          </cell>
          <cell r="N1483" t="str">
            <v>CHAUDHS</v>
          </cell>
          <cell r="O1483">
            <v>43368</v>
          </cell>
          <cell r="P1483" t="str">
            <v/>
          </cell>
        </row>
        <row r="1484">
          <cell r="A1484" t="str">
            <v>MEM-PRO-014-XTR-1EX-3161</v>
          </cell>
          <cell r="B1484" t="str">
            <v>4</v>
          </cell>
          <cell r="C1484" t="str">
            <v>16060</v>
          </cell>
          <cell r="D1484" t="str">
            <v>18210</v>
          </cell>
          <cell r="E1484" t="str">
            <v>120 DAY I/E MSP BACKDRIVE DC MOTOR #3</v>
          </cell>
          <cell r="F1484" t="str">
            <v>MSP-#3 1ST EXTRACTION CENTRIFUGE</v>
          </cell>
          <cell r="G1484" t="str">
            <v>PM20</v>
          </cell>
          <cell r="H1484" t="str">
            <v>I/E</v>
          </cell>
          <cell r="I1484" t="str">
            <v>10064647</v>
          </cell>
          <cell r="J1484" t="str">
            <v>7185587</v>
          </cell>
          <cell r="K1484" t="str">
            <v>001</v>
          </cell>
          <cell r="L1484" t="str">
            <v>CAGLEW</v>
          </cell>
          <cell r="M1484">
            <v>41066</v>
          </cell>
          <cell r="N1484" t="str">
            <v>PIGNOCJ</v>
          </cell>
          <cell r="O1484">
            <v>43927</v>
          </cell>
          <cell r="P1484" t="str">
            <v/>
          </cell>
        </row>
        <row r="1485">
          <cell r="A1485" t="str">
            <v>MEM-PRO-014-XTR-2EX-3171</v>
          </cell>
          <cell r="B1485" t="str">
            <v>4</v>
          </cell>
          <cell r="C1485" t="str">
            <v>16082</v>
          </cell>
          <cell r="D1485" t="str">
            <v>18212</v>
          </cell>
          <cell r="E1485" t="str">
            <v>120 DAY I/E MSP BACKDRIVE DC MOTOR #5</v>
          </cell>
          <cell r="F1485" t="str">
            <v>MSP-#5 CENTRIFUGE 2ND EXTRACTION</v>
          </cell>
          <cell r="G1485" t="str">
            <v>PM20</v>
          </cell>
          <cell r="H1485" t="str">
            <v>I/E</v>
          </cell>
          <cell r="I1485" t="str">
            <v>10000673</v>
          </cell>
          <cell r="J1485" t="str">
            <v>7185589</v>
          </cell>
          <cell r="K1485" t="str">
            <v>001</v>
          </cell>
          <cell r="L1485" t="str">
            <v>CAGLEW</v>
          </cell>
          <cell r="M1485">
            <v>41066</v>
          </cell>
          <cell r="N1485" t="str">
            <v>CHAUDHS</v>
          </cell>
          <cell r="O1485">
            <v>43368</v>
          </cell>
          <cell r="P1485" t="str">
            <v/>
          </cell>
        </row>
        <row r="1486">
          <cell r="A1486" t="str">
            <v>MEM-PRO-014-XTR-3EX-3149</v>
          </cell>
          <cell r="B1486" t="str">
            <v>4</v>
          </cell>
          <cell r="C1486" t="str">
            <v>16081</v>
          </cell>
          <cell r="D1486" t="str">
            <v>18211</v>
          </cell>
          <cell r="E1486" t="str">
            <v>120 DAY I/E MSP BACKDRIVE DC MOTOR #4</v>
          </cell>
          <cell r="F1486" t="str">
            <v>MSP-#4 3RD EXTRACTION CENTRIFUGE</v>
          </cell>
          <cell r="G1486" t="str">
            <v>PM20</v>
          </cell>
          <cell r="H1486" t="str">
            <v>I/E</v>
          </cell>
          <cell r="I1486" t="str">
            <v>10064648</v>
          </cell>
          <cell r="J1486" t="str">
            <v>7185588</v>
          </cell>
          <cell r="K1486" t="str">
            <v>001</v>
          </cell>
          <cell r="L1486" t="str">
            <v>CAGLEW</v>
          </cell>
          <cell r="M1486">
            <v>41066</v>
          </cell>
          <cell r="N1486" t="str">
            <v>PIGNOCJ</v>
          </cell>
          <cell r="O1486">
            <v>43927</v>
          </cell>
          <cell r="P1486" t="str">
            <v/>
          </cell>
        </row>
        <row r="1487">
          <cell r="A1487" t="str">
            <v>MEM-PRO-014-XTR-1EX-3141</v>
          </cell>
          <cell r="B1487" t="str">
            <v>5</v>
          </cell>
          <cell r="C1487" t="str">
            <v>16073</v>
          </cell>
          <cell r="D1487" t="str">
            <v>18233</v>
          </cell>
          <cell r="E1487" t="str">
            <v>6-MTH MSP BRNG TEMP SW - #1 SHARPLE</v>
          </cell>
          <cell r="F1487" t="str">
            <v>MSP-#1 1ST EXTRACTION CENTRIFUGE</v>
          </cell>
          <cell r="G1487" t="str">
            <v>PM25</v>
          </cell>
          <cell r="H1487" t="str">
            <v>MECH</v>
          </cell>
          <cell r="I1487" t="str">
            <v>10020614</v>
          </cell>
          <cell r="J1487" t="str">
            <v>7083512</v>
          </cell>
          <cell r="K1487" t="str">
            <v>245</v>
          </cell>
          <cell r="L1487" t="str">
            <v>CAGLEW</v>
          </cell>
          <cell r="M1487">
            <v>41067</v>
          </cell>
          <cell r="N1487" t="str">
            <v>CHAUDHS</v>
          </cell>
          <cell r="O1487">
            <v>43365</v>
          </cell>
          <cell r="P1487" t="str">
            <v/>
          </cell>
        </row>
        <row r="1488">
          <cell r="A1488" t="str">
            <v>MEM-PRO-014-XTR-1EX-3151</v>
          </cell>
          <cell r="B1488" t="str">
            <v>5</v>
          </cell>
          <cell r="C1488" t="str">
            <v>16074</v>
          </cell>
          <cell r="D1488" t="str">
            <v>18234</v>
          </cell>
          <cell r="E1488" t="str">
            <v>6-MTH MSP BRNG TEMP SW - #2 SHARPLE</v>
          </cell>
          <cell r="F1488" t="str">
            <v>MSP-#2 1ST EXTRACTION CENTRIFUGE</v>
          </cell>
          <cell r="G1488" t="str">
            <v>PM25</v>
          </cell>
          <cell r="H1488" t="str">
            <v>MECH</v>
          </cell>
          <cell r="I1488" t="str">
            <v>10020610</v>
          </cell>
          <cell r="J1488" t="str">
            <v>7083390</v>
          </cell>
          <cell r="K1488" t="str">
            <v>245</v>
          </cell>
          <cell r="L1488" t="str">
            <v>CAGLEW</v>
          </cell>
          <cell r="M1488">
            <v>41067</v>
          </cell>
          <cell r="N1488" t="str">
            <v>CHAUDHS</v>
          </cell>
          <cell r="O1488">
            <v>43365</v>
          </cell>
          <cell r="P1488" t="str">
            <v/>
          </cell>
        </row>
        <row r="1489">
          <cell r="A1489" t="str">
            <v>MEM-PRO-014-XTR-1EX-3161</v>
          </cell>
          <cell r="B1489" t="str">
            <v>5</v>
          </cell>
          <cell r="C1489" t="str">
            <v>16075</v>
          </cell>
          <cell r="D1489" t="str">
            <v>18235</v>
          </cell>
          <cell r="E1489" t="str">
            <v>6-MTH MSP BRNG TEMP SW - #3 SHARPLE</v>
          </cell>
          <cell r="F1489" t="str">
            <v>MSP-#3 1ST EXTRACTION CENTRIFUGE</v>
          </cell>
          <cell r="G1489" t="str">
            <v>PM25</v>
          </cell>
          <cell r="H1489" t="str">
            <v>MECH</v>
          </cell>
          <cell r="I1489" t="str">
            <v>10020608</v>
          </cell>
          <cell r="J1489" t="str">
            <v>7083391</v>
          </cell>
          <cell r="K1489" t="str">
            <v>245</v>
          </cell>
          <cell r="L1489" t="str">
            <v>CAGLEW</v>
          </cell>
          <cell r="M1489">
            <v>41067</v>
          </cell>
          <cell r="N1489" t="str">
            <v>CHAUDHS</v>
          </cell>
          <cell r="O1489">
            <v>43365</v>
          </cell>
          <cell r="P1489" t="str">
            <v/>
          </cell>
        </row>
        <row r="1490">
          <cell r="A1490" t="str">
            <v>MEM-PRO-014-XTR-2EX-3171</v>
          </cell>
          <cell r="B1490" t="str">
            <v>5</v>
          </cell>
          <cell r="C1490" t="str">
            <v>16077</v>
          </cell>
          <cell r="D1490" t="str">
            <v>18237</v>
          </cell>
          <cell r="E1490" t="str">
            <v>6-MTH MSP BRNG TEMP SW - #5 SHARPLE</v>
          </cell>
          <cell r="F1490" t="str">
            <v>MSP-#5 CENTRIFUGE 2ND EXTRACTION</v>
          </cell>
          <cell r="G1490" t="str">
            <v>PM25</v>
          </cell>
          <cell r="H1490" t="str">
            <v>MECH</v>
          </cell>
          <cell r="I1490" t="str">
            <v>10020620</v>
          </cell>
          <cell r="J1490" t="str">
            <v>7083436</v>
          </cell>
          <cell r="K1490" t="str">
            <v>245</v>
          </cell>
          <cell r="L1490" t="str">
            <v>CAGLEW</v>
          </cell>
          <cell r="M1490">
            <v>41067</v>
          </cell>
          <cell r="N1490" t="str">
            <v>CHAUDHS</v>
          </cell>
          <cell r="O1490">
            <v>43365</v>
          </cell>
          <cell r="P1490" t="str">
            <v/>
          </cell>
        </row>
        <row r="1491">
          <cell r="A1491" t="str">
            <v>MEM-PRO-014-XTR-3EX-3149</v>
          </cell>
          <cell r="B1491" t="str">
            <v>5</v>
          </cell>
          <cell r="C1491" t="str">
            <v>16076</v>
          </cell>
          <cell r="D1491" t="str">
            <v>18236</v>
          </cell>
          <cell r="E1491" t="str">
            <v>6-MTH MSP BRNG TEMP SW - #4SHARPLE</v>
          </cell>
          <cell r="F1491" t="str">
            <v>MSP-#4 3RD EXTRACTION CENTRIFUGE</v>
          </cell>
          <cell r="G1491" t="str">
            <v>PM25</v>
          </cell>
          <cell r="H1491" t="str">
            <v>MECH</v>
          </cell>
          <cell r="I1491" t="str">
            <v>10020611</v>
          </cell>
          <cell r="J1491" t="str">
            <v>7083434</v>
          </cell>
          <cell r="K1491" t="str">
            <v>245</v>
          </cell>
          <cell r="L1491" t="str">
            <v>CAGLEW</v>
          </cell>
          <cell r="M1491">
            <v>41067</v>
          </cell>
          <cell r="N1491" t="str">
            <v>CHAUDHS</v>
          </cell>
          <cell r="O1491">
            <v>43365</v>
          </cell>
          <cell r="P1491" t="str">
            <v/>
          </cell>
        </row>
        <row r="1492">
          <cell r="A1492" t="str">
            <v>MEM-PRO-015-CON-CON-3296</v>
          </cell>
          <cell r="B1492" t="str">
            <v>5</v>
          </cell>
          <cell r="C1492" t="str">
            <v>16130</v>
          </cell>
          <cell r="D1492" t="str">
            <v>18281</v>
          </cell>
          <cell r="E1492" t="str">
            <v>6-MTH MS2P BRNG TEMP SW - #4 SHARPLE</v>
          </cell>
          <cell r="F1492" t="str">
            <v>MS2P-#4 CONCENTRATION CENTRIFUGE</v>
          </cell>
          <cell r="G1492" t="str">
            <v>PM20</v>
          </cell>
          <cell r="H1492" t="str">
            <v>MECH</v>
          </cell>
          <cell r="I1492" t="str">
            <v>10020423</v>
          </cell>
          <cell r="J1492" t="str">
            <v>7001158</v>
          </cell>
          <cell r="K1492" t="str">
            <v>001</v>
          </cell>
          <cell r="L1492" t="str">
            <v>CAGLEW</v>
          </cell>
          <cell r="M1492">
            <v>41068</v>
          </cell>
          <cell r="N1492" t="str">
            <v>CHAUDHS</v>
          </cell>
          <cell r="O1492">
            <v>43365</v>
          </cell>
          <cell r="P1492" t="str">
            <v/>
          </cell>
        </row>
        <row r="1493">
          <cell r="A1493" t="str">
            <v>MEM-PRO-015-CON-CON-3296</v>
          </cell>
          <cell r="B1493" t="str">
            <v>4</v>
          </cell>
          <cell r="C1493" t="str">
            <v>16120</v>
          </cell>
          <cell r="D1493" t="str">
            <v>18270</v>
          </cell>
          <cell r="E1493" t="str">
            <v>120 DA BACKDRIVE DC MOTOR MS2P #4 SHARP</v>
          </cell>
          <cell r="F1493" t="str">
            <v>MS2P-#4 CONCENTRATION CENTRIFUGE</v>
          </cell>
          <cell r="G1493" t="str">
            <v>PM20</v>
          </cell>
          <cell r="H1493" t="str">
            <v>I/E</v>
          </cell>
          <cell r="I1493" t="str">
            <v>10002015</v>
          </cell>
          <cell r="J1493" t="str">
            <v>7185597</v>
          </cell>
          <cell r="K1493" t="str">
            <v>001</v>
          </cell>
          <cell r="L1493" t="str">
            <v>CAGLEW</v>
          </cell>
          <cell r="M1493">
            <v>41068</v>
          </cell>
          <cell r="N1493" t="str">
            <v>CHAUDHS</v>
          </cell>
          <cell r="O1493">
            <v>43368</v>
          </cell>
          <cell r="P1493" t="str">
            <v/>
          </cell>
        </row>
        <row r="1494">
          <cell r="A1494" t="str">
            <v>MEM-PRO-015-CON-CON-3304</v>
          </cell>
          <cell r="B1494" t="str">
            <v>5</v>
          </cell>
          <cell r="C1494" t="str">
            <v>16128</v>
          </cell>
          <cell r="D1494" t="str">
            <v>18279</v>
          </cell>
          <cell r="E1494" t="str">
            <v>6-MTH MS2P BRNG TEMP SW - #2 SHARPLE</v>
          </cell>
          <cell r="F1494" t="str">
            <v>MS2P-#2 CONCENTRATION CENTRIFUGE</v>
          </cell>
          <cell r="G1494" t="str">
            <v>PM20</v>
          </cell>
          <cell r="H1494" t="str">
            <v>MECH</v>
          </cell>
          <cell r="I1494" t="str">
            <v>10020421</v>
          </cell>
          <cell r="J1494" t="str">
            <v>7001156</v>
          </cell>
          <cell r="K1494" t="str">
            <v>001</v>
          </cell>
          <cell r="L1494" t="str">
            <v>CAGLEW</v>
          </cell>
          <cell r="M1494">
            <v>41068</v>
          </cell>
          <cell r="N1494" t="str">
            <v>CHAUDHS</v>
          </cell>
          <cell r="O1494">
            <v>43365</v>
          </cell>
          <cell r="P1494" t="str">
            <v/>
          </cell>
        </row>
        <row r="1495">
          <cell r="A1495" t="str">
            <v>MEM-PRO-015-CON-CON-3304</v>
          </cell>
          <cell r="B1495" t="str">
            <v>4</v>
          </cell>
          <cell r="C1495" t="str">
            <v>16118</v>
          </cell>
          <cell r="D1495" t="str">
            <v>18268</v>
          </cell>
          <cell r="E1495" t="str">
            <v>120 DA BACKDRIVE DC MOTOR MS2P #2 SHARP</v>
          </cell>
          <cell r="F1495" t="str">
            <v>MS2P-#2 CONCENTRATION CENTRIFUGE</v>
          </cell>
          <cell r="G1495" t="str">
            <v>PM20</v>
          </cell>
          <cell r="H1495" t="str">
            <v>I/E</v>
          </cell>
          <cell r="I1495" t="str">
            <v>10002016</v>
          </cell>
          <cell r="J1495" t="str">
            <v>7185595</v>
          </cell>
          <cell r="K1495" t="str">
            <v>001</v>
          </cell>
          <cell r="L1495" t="str">
            <v>CAGLEW</v>
          </cell>
          <cell r="M1495">
            <v>41068</v>
          </cell>
          <cell r="N1495" t="str">
            <v>CHAUDHS</v>
          </cell>
          <cell r="O1495">
            <v>43368</v>
          </cell>
          <cell r="P1495" t="str">
            <v/>
          </cell>
        </row>
        <row r="1496">
          <cell r="A1496" t="str">
            <v>MEM-PRO-015-CON-CON-3320</v>
          </cell>
          <cell r="B1496" t="str">
            <v>4</v>
          </cell>
          <cell r="C1496" t="str">
            <v>16119</v>
          </cell>
          <cell r="D1496" t="str">
            <v>18269</v>
          </cell>
          <cell r="E1496" t="str">
            <v>120 DA BACKDRIVE DC MOTOR MS2P #3 SHARP</v>
          </cell>
          <cell r="F1496" t="str">
            <v>MS2P-#3 CONCENTRATION CENTRIFUGE</v>
          </cell>
          <cell r="G1496" t="str">
            <v>PM20</v>
          </cell>
          <cell r="H1496" t="str">
            <v>I/E</v>
          </cell>
          <cell r="I1496" t="str">
            <v>10064677</v>
          </cell>
          <cell r="J1496" t="str">
            <v>7185596</v>
          </cell>
          <cell r="K1496" t="str">
            <v>001</v>
          </cell>
          <cell r="L1496" t="str">
            <v>CAGLEW</v>
          </cell>
          <cell r="M1496">
            <v>41068</v>
          </cell>
          <cell r="N1496" t="str">
            <v>PIGNOCJ</v>
          </cell>
          <cell r="O1496">
            <v>43927</v>
          </cell>
          <cell r="P1496" t="str">
            <v/>
          </cell>
        </row>
        <row r="1497">
          <cell r="A1497" t="str">
            <v>MEM-PRO-015-CON-CON-4085</v>
          </cell>
          <cell r="B1497" t="str">
            <v>4</v>
          </cell>
          <cell r="C1497" t="str">
            <v>16117</v>
          </cell>
          <cell r="D1497" t="str">
            <v>18267</v>
          </cell>
          <cell r="E1497" t="str">
            <v>120 DA BACKDRIVE DC MOTOR MS2P #1 SHARP</v>
          </cell>
          <cell r="F1497" t="str">
            <v>MS2P-#1 CONCENTRATION CENTRIFUGE</v>
          </cell>
          <cell r="G1497" t="str">
            <v>PM20</v>
          </cell>
          <cell r="H1497" t="str">
            <v>I/E</v>
          </cell>
          <cell r="I1497" t="str">
            <v>10002018</v>
          </cell>
          <cell r="J1497" t="str">
            <v>7185594</v>
          </cell>
          <cell r="K1497" t="str">
            <v>001</v>
          </cell>
          <cell r="L1497" t="str">
            <v>CAGLEW</v>
          </cell>
          <cell r="M1497">
            <v>41068</v>
          </cell>
          <cell r="N1497" t="str">
            <v>CHAUDHS</v>
          </cell>
          <cell r="O1497">
            <v>43368</v>
          </cell>
          <cell r="P1497" t="str">
            <v/>
          </cell>
        </row>
        <row r="1498">
          <cell r="A1498" t="str">
            <v>MEM-PRO-015-CON-CON-4085</v>
          </cell>
          <cell r="B1498" t="str">
            <v>5</v>
          </cell>
          <cell r="C1498" t="str">
            <v>16126</v>
          </cell>
          <cell r="D1498" t="str">
            <v>18276</v>
          </cell>
          <cell r="E1498" t="str">
            <v>6-MTH MS2P BRNG TEMP SW - #1 SHARPLE</v>
          </cell>
          <cell r="F1498" t="str">
            <v>MS2P-#1 CONCENTRATION CENTRIFUGE</v>
          </cell>
          <cell r="G1498" t="str">
            <v>PM20</v>
          </cell>
          <cell r="H1498" t="str">
            <v>MECH</v>
          </cell>
          <cell r="I1498" t="str">
            <v>10020504</v>
          </cell>
          <cell r="J1498" t="str">
            <v>7001154</v>
          </cell>
          <cell r="K1498" t="str">
            <v>001</v>
          </cell>
          <cell r="L1498" t="str">
            <v>CAGLEW</v>
          </cell>
          <cell r="M1498">
            <v>41068</v>
          </cell>
          <cell r="N1498" t="str">
            <v>CHAUDHS</v>
          </cell>
          <cell r="O1498">
            <v>43365</v>
          </cell>
          <cell r="P1498" t="str">
            <v/>
          </cell>
        </row>
        <row r="1499">
          <cell r="A1499" t="str">
            <v>MEM-PRO-015-XTR-1EX-3141</v>
          </cell>
          <cell r="B1499" t="str">
            <v>4</v>
          </cell>
          <cell r="C1499" t="str">
            <v>16125</v>
          </cell>
          <cell r="D1499" t="str">
            <v>18275</v>
          </cell>
          <cell r="E1499" t="str">
            <v>120 DA BACKDRIVE DC MOTOR MS2P #9 SHARP</v>
          </cell>
          <cell r="F1499" t="str">
            <v>MS2P-#9 1ST EXTRACTION CENTRIFUGE</v>
          </cell>
          <cell r="G1499" t="str">
            <v>PM20</v>
          </cell>
          <cell r="H1499" t="str">
            <v>I/E</v>
          </cell>
          <cell r="I1499" t="str">
            <v>10064683</v>
          </cell>
          <cell r="J1499" t="str">
            <v>7185602</v>
          </cell>
          <cell r="K1499" t="str">
            <v>001</v>
          </cell>
          <cell r="L1499" t="str">
            <v>CAGLEW</v>
          </cell>
          <cell r="M1499">
            <v>41068</v>
          </cell>
          <cell r="N1499" t="str">
            <v>PIGNOCJ</v>
          </cell>
          <cell r="O1499">
            <v>43927</v>
          </cell>
          <cell r="P1499" t="str">
            <v/>
          </cell>
        </row>
        <row r="1500">
          <cell r="A1500" t="str">
            <v>MEM-PRO-015-XTR-1EX-3151</v>
          </cell>
          <cell r="B1500" t="str">
            <v>4</v>
          </cell>
          <cell r="C1500" t="str">
            <v>16124</v>
          </cell>
          <cell r="D1500" t="str">
            <v>18274</v>
          </cell>
          <cell r="E1500" t="str">
            <v>120 DA BACKDRIVE DC MOTOR MS2P #8 SHARP</v>
          </cell>
          <cell r="F1500" t="str">
            <v>MS2P-#8 1ST EXTRACTION CENTRIFUGE</v>
          </cell>
          <cell r="G1500" t="str">
            <v>PM20</v>
          </cell>
          <cell r="H1500" t="str">
            <v>I/E</v>
          </cell>
          <cell r="I1500" t="str">
            <v>10064682</v>
          </cell>
          <cell r="J1500" t="str">
            <v>7185601</v>
          </cell>
          <cell r="K1500" t="str">
            <v>001</v>
          </cell>
          <cell r="L1500" t="str">
            <v>CAGLEW</v>
          </cell>
          <cell r="M1500">
            <v>41068</v>
          </cell>
          <cell r="N1500" t="str">
            <v>PIGNOCJ</v>
          </cell>
          <cell r="O1500">
            <v>43927</v>
          </cell>
          <cell r="P1500" t="str">
            <v/>
          </cell>
        </row>
        <row r="1501">
          <cell r="A1501" t="str">
            <v>MEM-PRO-015-XTR-1EX-3161</v>
          </cell>
          <cell r="B1501" t="str">
            <v>4</v>
          </cell>
          <cell r="C1501" t="str">
            <v>16123</v>
          </cell>
          <cell r="D1501" t="str">
            <v>18273</v>
          </cell>
          <cell r="E1501" t="str">
            <v>120 DA BACKDRIVE DC MOTOR MS2P #7 SHARP</v>
          </cell>
          <cell r="F1501" t="str">
            <v>MS2P-#7 1ST EXTRACTION CENTRIFUGE</v>
          </cell>
          <cell r="G1501" t="str">
            <v>PM20</v>
          </cell>
          <cell r="H1501" t="str">
            <v>I/E</v>
          </cell>
          <cell r="I1501" t="str">
            <v>10064681</v>
          </cell>
          <cell r="J1501" t="str">
            <v>7185600</v>
          </cell>
          <cell r="K1501" t="str">
            <v>001</v>
          </cell>
          <cell r="L1501" t="str">
            <v>CAGLEW</v>
          </cell>
          <cell r="M1501">
            <v>41068</v>
          </cell>
          <cell r="N1501" t="str">
            <v>PIGNOCJ</v>
          </cell>
          <cell r="O1501">
            <v>43927</v>
          </cell>
          <cell r="P1501" t="str">
            <v/>
          </cell>
        </row>
        <row r="1502">
          <cell r="A1502" t="str">
            <v>MEM-PRO-015-XTR-2EX-3149</v>
          </cell>
          <cell r="B1502" t="str">
            <v>4</v>
          </cell>
          <cell r="C1502" t="str">
            <v>16121</v>
          </cell>
          <cell r="D1502" t="str">
            <v>18271</v>
          </cell>
          <cell r="E1502" t="str">
            <v>120 DA BACKDRIVE DC MOTOR MS2P #6 SHARP</v>
          </cell>
          <cell r="F1502" t="str">
            <v>MS2P-#6 2ND EXTRACTION CENTRIFUGE</v>
          </cell>
          <cell r="G1502" t="str">
            <v>PM20</v>
          </cell>
          <cell r="H1502" t="str">
            <v>I/E</v>
          </cell>
          <cell r="I1502" t="str">
            <v>10064679</v>
          </cell>
          <cell r="J1502" t="str">
            <v>7185598</v>
          </cell>
          <cell r="K1502" t="str">
            <v>001</v>
          </cell>
          <cell r="L1502" t="str">
            <v>CAGLEW</v>
          </cell>
          <cell r="M1502">
            <v>41068</v>
          </cell>
          <cell r="N1502" t="str">
            <v>PIGNOCJ</v>
          </cell>
          <cell r="O1502">
            <v>43927</v>
          </cell>
          <cell r="P1502" t="str">
            <v/>
          </cell>
        </row>
        <row r="1503">
          <cell r="A1503" t="str">
            <v>MEM-PRO-015-XTR-3EX-3171</v>
          </cell>
          <cell r="B1503" t="str">
            <v>4</v>
          </cell>
          <cell r="C1503" t="str">
            <v>16122</v>
          </cell>
          <cell r="D1503" t="str">
            <v>18272</v>
          </cell>
          <cell r="E1503" t="str">
            <v>120 DA BACKDRIVE DC MOTOR MS2P #5 SHARP</v>
          </cell>
          <cell r="F1503" t="str">
            <v>MS2P-#5 3RD EXTRACTION CENTRIFUGE</v>
          </cell>
          <cell r="G1503" t="str">
            <v>PM20</v>
          </cell>
          <cell r="H1503" t="str">
            <v>I/E</v>
          </cell>
          <cell r="I1503" t="str">
            <v>10064680</v>
          </cell>
          <cell r="J1503" t="str">
            <v>7185599</v>
          </cell>
          <cell r="K1503" t="str">
            <v>001</v>
          </cell>
          <cell r="L1503" t="str">
            <v>CAGLEW</v>
          </cell>
          <cell r="M1503">
            <v>41068</v>
          </cell>
          <cell r="N1503" t="str">
            <v>PIGNOCJ</v>
          </cell>
          <cell r="O1503">
            <v>43927</v>
          </cell>
          <cell r="P1503" t="str">
            <v/>
          </cell>
        </row>
        <row r="1504">
          <cell r="A1504" t="str">
            <v>MEM-PRO-011-CON-1SC-4495</v>
          </cell>
          <cell r="B1504" t="str">
            <v>5</v>
          </cell>
          <cell r="C1504" t="str">
            <v>16141</v>
          </cell>
          <cell r="D1504" t="str">
            <v>18304</v>
          </cell>
          <cell r="E1504" t="str">
            <v>6-MTH MP1 #2 SHARP BRAKE WTR PRESS SW</v>
          </cell>
          <cell r="F1504" t="str">
            <v>MP1-#2 CONCENTRATOR</v>
          </cell>
          <cell r="G1504" t="str">
            <v>PM20</v>
          </cell>
          <cell r="H1504" t="str">
            <v>MECH</v>
          </cell>
          <cell r="I1504" t="str">
            <v>10064692</v>
          </cell>
          <cell r="J1504" t="str">
            <v>7163303</v>
          </cell>
          <cell r="K1504" t="str">
            <v>231</v>
          </cell>
          <cell r="L1504" t="str">
            <v>CAGLEW</v>
          </cell>
          <cell r="M1504">
            <v>41071</v>
          </cell>
          <cell r="N1504" t="str">
            <v>CAGLEW</v>
          </cell>
          <cell r="O1504">
            <v>43504</v>
          </cell>
          <cell r="P1504" t="str">
            <v/>
          </cell>
        </row>
        <row r="1505">
          <cell r="A1505" t="str">
            <v>MEM-PRO-011-CON-1SC-4495</v>
          </cell>
          <cell r="B1505" t="str">
            <v>5</v>
          </cell>
          <cell r="C1505" t="str">
            <v>16145</v>
          </cell>
          <cell r="D1505" t="str">
            <v>18308</v>
          </cell>
          <cell r="E1505" t="str">
            <v>12-MTH I/E P1 #2 SHARP WTR BRAKE TEMP SW</v>
          </cell>
          <cell r="F1505" t="str">
            <v>MP1-#2 CONCENTRATOR</v>
          </cell>
          <cell r="G1505" t="str">
            <v>PM20</v>
          </cell>
          <cell r="H1505" t="str">
            <v>MECH</v>
          </cell>
          <cell r="I1505" t="str">
            <v>10064696</v>
          </cell>
          <cell r="J1505" t="str">
            <v>7163306</v>
          </cell>
          <cell r="K1505" t="str">
            <v>228</v>
          </cell>
          <cell r="L1505" t="str">
            <v>CAGLEW</v>
          </cell>
          <cell r="M1505">
            <v>41071</v>
          </cell>
          <cell r="N1505" t="str">
            <v>CAGLEW</v>
          </cell>
          <cell r="O1505">
            <v>43504</v>
          </cell>
          <cell r="P1505" t="str">
            <v/>
          </cell>
        </row>
        <row r="1506">
          <cell r="A1506" t="str">
            <v>MEM-PRO-011-CON-1SC-4500</v>
          </cell>
          <cell r="B1506" t="str">
            <v>5</v>
          </cell>
          <cell r="C1506" t="str">
            <v>16080</v>
          </cell>
          <cell r="D1506" t="str">
            <v>18303</v>
          </cell>
          <cell r="E1506" t="str">
            <v>6-MTH MP1 #1 SHARP BRAKE WTR PRESS SW</v>
          </cell>
          <cell r="F1506" t="str">
            <v>MP1-#1 CONCENTRATOR</v>
          </cell>
          <cell r="G1506" t="str">
            <v>PM20</v>
          </cell>
          <cell r="H1506" t="str">
            <v>MECH</v>
          </cell>
          <cell r="I1506" t="str">
            <v>10064691</v>
          </cell>
          <cell r="J1506" t="str">
            <v>7163302</v>
          </cell>
          <cell r="K1506" t="str">
            <v>231</v>
          </cell>
          <cell r="L1506" t="str">
            <v>CAGLEW</v>
          </cell>
          <cell r="M1506">
            <v>41071</v>
          </cell>
          <cell r="N1506" t="str">
            <v>CAGLEW</v>
          </cell>
          <cell r="O1506">
            <v>43504</v>
          </cell>
          <cell r="P1506" t="str">
            <v/>
          </cell>
        </row>
        <row r="1507">
          <cell r="A1507" t="str">
            <v>MEM-PRO-011-CON-1SC-4500</v>
          </cell>
          <cell r="B1507" t="str">
            <v>4</v>
          </cell>
          <cell r="C1507" t="str">
            <v>16144</v>
          </cell>
          <cell r="D1507" t="str">
            <v>18307</v>
          </cell>
          <cell r="E1507" t="str">
            <v>12-MTH I/E P1 #1 SHARP WTR BRAKE TEMP SW</v>
          </cell>
          <cell r="F1507" t="str">
            <v>MP1-#1 CONCENTRATOR</v>
          </cell>
          <cell r="G1507" t="str">
            <v>PM20</v>
          </cell>
          <cell r="H1507" t="str">
            <v>I/E</v>
          </cell>
          <cell r="I1507" t="str">
            <v>10064695</v>
          </cell>
          <cell r="J1507" t="str">
            <v>7170589</v>
          </cell>
          <cell r="K1507" t="str">
            <v>228</v>
          </cell>
          <cell r="L1507" t="str">
            <v>CAGLEW</v>
          </cell>
          <cell r="M1507">
            <v>41071</v>
          </cell>
          <cell r="N1507" t="str">
            <v>PIGNOCJ</v>
          </cell>
          <cell r="O1507">
            <v>43859</v>
          </cell>
          <cell r="P1507" t="str">
            <v/>
          </cell>
        </row>
        <row r="1508">
          <cell r="A1508" t="str">
            <v>MEM-PRO-011-XTR-2EX-4340</v>
          </cell>
          <cell r="B1508" t="str">
            <v>5</v>
          </cell>
          <cell r="C1508" t="str">
            <v>16142</v>
          </cell>
          <cell r="D1508" t="str">
            <v>18305</v>
          </cell>
          <cell r="E1508" t="str">
            <v>6-MTH P1 5000 DESLUDGER BRK WTR PRS SW</v>
          </cell>
          <cell r="F1508" t="str">
            <v>MP1-2ND EXTRACTION CENTRIFUGE</v>
          </cell>
          <cell r="G1508" t="str">
            <v>PM20</v>
          </cell>
          <cell r="H1508" t="str">
            <v>I/E</v>
          </cell>
          <cell r="I1508" t="str">
            <v>10064689</v>
          </cell>
          <cell r="J1508" t="str">
            <v>7163304</v>
          </cell>
          <cell r="K1508" t="str">
            <v>231</v>
          </cell>
          <cell r="L1508" t="str">
            <v>CAGLEW</v>
          </cell>
          <cell r="M1508">
            <v>41071</v>
          </cell>
          <cell r="N1508" t="str">
            <v>CAGLEW</v>
          </cell>
          <cell r="O1508">
            <v>43509</v>
          </cell>
          <cell r="P1508" t="str">
            <v/>
          </cell>
        </row>
        <row r="1509">
          <cell r="A1509" t="str">
            <v>MEM-PRO-011-XTR-2EX-4341</v>
          </cell>
          <cell r="B1509" t="str">
            <v>4</v>
          </cell>
          <cell r="C1509" t="str">
            <v>16143</v>
          </cell>
          <cell r="D1509" t="str">
            <v>18306</v>
          </cell>
          <cell r="E1509" t="str">
            <v>120 DAY I/E P1 BACKDRIVE DC MOTOR</v>
          </cell>
          <cell r="F1509" t="str">
            <v>MP1-1ST EXTRACTION CENTRIFUGE</v>
          </cell>
          <cell r="G1509" t="str">
            <v>PM20</v>
          </cell>
          <cell r="H1509" t="str">
            <v>I/E</v>
          </cell>
          <cell r="I1509" t="str">
            <v>10000664</v>
          </cell>
          <cell r="J1509" t="str">
            <v>7185603</v>
          </cell>
          <cell r="K1509" t="str">
            <v>001</v>
          </cell>
          <cell r="L1509" t="str">
            <v>CAGLEW</v>
          </cell>
          <cell r="M1509">
            <v>41071</v>
          </cell>
          <cell r="N1509" t="str">
            <v>CHAUDHS</v>
          </cell>
          <cell r="O1509">
            <v>43368</v>
          </cell>
          <cell r="P1509" t="str">
            <v/>
          </cell>
        </row>
        <row r="1510">
          <cell r="A1510" t="str">
            <v>MEM-PRO-015-HPF-SDF-3583</v>
          </cell>
          <cell r="B1510" t="str">
            <v>5</v>
          </cell>
          <cell r="C1510" t="str">
            <v>16212</v>
          </cell>
          <cell r="D1510" t="str">
            <v>18354</v>
          </cell>
          <cell r="E1510" t="str">
            <v>6-MTH MECH ADAPTER SEAL REPLACEMENT-MC45</v>
          </cell>
          <cell r="F1510" t="str">
            <v>MS2P-#1 SSMG HI-PRESS DRYER FEED PUMP</v>
          </cell>
          <cell r="G1510" t="str">
            <v>PM25</v>
          </cell>
          <cell r="H1510" t="str">
            <v>MECH</v>
          </cell>
          <cell r="I1510" t="str">
            <v>10000716</v>
          </cell>
          <cell r="J1510" t="str">
            <v>7166989</v>
          </cell>
          <cell r="K1510" t="str">
            <v>245</v>
          </cell>
          <cell r="L1510" t="str">
            <v>CAGLEW</v>
          </cell>
          <cell r="M1510">
            <v>41136</v>
          </cell>
          <cell r="N1510" t="str">
            <v>CAGLEW</v>
          </cell>
          <cell r="O1510">
            <v>43503</v>
          </cell>
          <cell r="P1510" t="str">
            <v/>
          </cell>
        </row>
        <row r="1511">
          <cell r="A1511" t="str">
            <v>MEM-PRO-015-HPF-SDF-3587</v>
          </cell>
          <cell r="B1511" t="str">
            <v>5</v>
          </cell>
          <cell r="C1511" t="str">
            <v>16213</v>
          </cell>
          <cell r="D1511" t="str">
            <v>18355</v>
          </cell>
          <cell r="E1511" t="str">
            <v>6-MTH MECH ADAPTER SEAL REPLACEMENT-MC45</v>
          </cell>
          <cell r="F1511" t="str">
            <v>MS2P-#2 SSMG HI-PRESS DRYER FEED PUMP</v>
          </cell>
          <cell r="G1511" t="str">
            <v>PM25</v>
          </cell>
          <cell r="H1511" t="str">
            <v>MECH</v>
          </cell>
          <cell r="I1511" t="str">
            <v>10000717</v>
          </cell>
          <cell r="J1511" t="str">
            <v>7166990</v>
          </cell>
          <cell r="K1511" t="str">
            <v>245</v>
          </cell>
          <cell r="L1511" t="str">
            <v>CAGLEW</v>
          </cell>
          <cell r="M1511">
            <v>41136</v>
          </cell>
          <cell r="N1511" t="str">
            <v>CAGLEW</v>
          </cell>
          <cell r="O1511">
            <v>43503</v>
          </cell>
          <cell r="P1511" t="str">
            <v/>
          </cell>
        </row>
        <row r="1512">
          <cell r="A1512" t="str">
            <v>MEM-PRO-015-HPF-SDF-3594</v>
          </cell>
          <cell r="B1512" t="str">
            <v>5</v>
          </cell>
          <cell r="C1512" t="str">
            <v>16214</v>
          </cell>
          <cell r="D1512" t="str">
            <v>18356</v>
          </cell>
          <cell r="E1512" t="str">
            <v>6-MTH MECH ADAPTER SEAL REPLACEMENT-MC45</v>
          </cell>
          <cell r="F1512" t="str">
            <v>MS2P-#3 SSMG HI-PRESS DRYER FEED PUMP</v>
          </cell>
          <cell r="G1512" t="str">
            <v>PM25</v>
          </cell>
          <cell r="H1512" t="str">
            <v>MECH</v>
          </cell>
          <cell r="I1512" t="str">
            <v>10000718</v>
          </cell>
          <cell r="J1512" t="str">
            <v>7166991</v>
          </cell>
          <cell r="K1512" t="str">
            <v>245</v>
          </cell>
          <cell r="L1512" t="str">
            <v>CAGLEW</v>
          </cell>
          <cell r="M1512">
            <v>41136</v>
          </cell>
          <cell r="N1512" t="str">
            <v>CAGLEW</v>
          </cell>
          <cell r="O1512">
            <v>43503</v>
          </cell>
          <cell r="P1512" t="str">
            <v/>
          </cell>
        </row>
        <row r="1513">
          <cell r="A1513" t="str">
            <v>MEM-PRO-015-HPF-SDF-3598</v>
          </cell>
          <cell r="B1513" t="str">
            <v>5</v>
          </cell>
          <cell r="C1513" t="str">
            <v>16215</v>
          </cell>
          <cell r="D1513" t="str">
            <v>18357</v>
          </cell>
          <cell r="E1513" t="str">
            <v>6-MTH MECH ADAPTER SEAL REPLACEMENT-MC45</v>
          </cell>
          <cell r="F1513" t="str">
            <v>MS2P-#4 SSMG HI-PRESS DRYER FEED PUMP</v>
          </cell>
          <cell r="G1513" t="str">
            <v>PM25</v>
          </cell>
          <cell r="H1513" t="str">
            <v>MECH</v>
          </cell>
          <cell r="I1513" t="str">
            <v>10000719</v>
          </cell>
          <cell r="J1513" t="str">
            <v>7166992</v>
          </cell>
          <cell r="K1513" t="str">
            <v>245</v>
          </cell>
          <cell r="L1513" t="str">
            <v>CAGLEW</v>
          </cell>
          <cell r="M1513">
            <v>41136</v>
          </cell>
          <cell r="N1513" t="str">
            <v>CAGLEW</v>
          </cell>
          <cell r="O1513">
            <v>43503</v>
          </cell>
          <cell r="P1513" t="str">
            <v/>
          </cell>
        </row>
        <row r="1514">
          <cell r="A1514" t="str">
            <v>MEM-PRO-014-BGY-TIL-3435</v>
          </cell>
          <cell r="B1514" t="str">
            <v>5</v>
          </cell>
          <cell r="C1514" t="str">
            <v>16263</v>
          </cell>
          <cell r="D1514" t="str">
            <v>18423</v>
          </cell>
          <cell r="E1514" t="str">
            <v>6 MTH PM/PDM MSP S. MC75</v>
          </cell>
          <cell r="F1514" t="str">
            <v>MSP-S BOGEY MC75 FEED PUMP</v>
          </cell>
          <cell r="G1514" t="str">
            <v>PM25</v>
          </cell>
          <cell r="H1514" t="str">
            <v>PM/PDM</v>
          </cell>
          <cell r="I1514" t="str">
            <v>10000751</v>
          </cell>
          <cell r="J1514" t="str">
            <v>7163308</v>
          </cell>
          <cell r="K1514" t="str">
            <v>241</v>
          </cell>
          <cell r="L1514" t="str">
            <v>CAGLEW</v>
          </cell>
          <cell r="M1514">
            <v>41145</v>
          </cell>
          <cell r="N1514" t="str">
            <v>CAGLEW</v>
          </cell>
          <cell r="O1514">
            <v>43502</v>
          </cell>
          <cell r="P1514" t="str">
            <v/>
          </cell>
        </row>
        <row r="1515">
          <cell r="A1515" t="str">
            <v>MEM-PRO-014-BGY-TIL-3505</v>
          </cell>
          <cell r="B1515" t="str">
            <v>5</v>
          </cell>
          <cell r="C1515" t="str">
            <v>16262</v>
          </cell>
          <cell r="D1515" t="str">
            <v>18422</v>
          </cell>
          <cell r="E1515" t="str">
            <v>6 MTH PM/PDM MSP N. MC75</v>
          </cell>
          <cell r="F1515" t="str">
            <v>MSP-N BOGEY MC75 FEED PUMP</v>
          </cell>
          <cell r="G1515" t="str">
            <v>PM25</v>
          </cell>
          <cell r="H1515" t="str">
            <v>PM/PDM</v>
          </cell>
          <cell r="I1515" t="str">
            <v>10000750</v>
          </cell>
          <cell r="J1515" t="str">
            <v>7163307</v>
          </cell>
          <cell r="K1515" t="str">
            <v>241</v>
          </cell>
          <cell r="L1515" t="str">
            <v>CAGLEW</v>
          </cell>
          <cell r="M1515">
            <v>41145</v>
          </cell>
          <cell r="N1515" t="str">
            <v>CAGLEW</v>
          </cell>
          <cell r="O1515">
            <v>43502</v>
          </cell>
          <cell r="P1515" t="str">
            <v/>
          </cell>
        </row>
        <row r="1516">
          <cell r="A1516" t="str">
            <v>MEM-PRO-015-IDN-IDF-3361</v>
          </cell>
          <cell r="B1516" t="str">
            <v>5</v>
          </cell>
          <cell r="C1516" t="str">
            <v>16281</v>
          </cell>
          <cell r="D1516" t="str">
            <v>18435</v>
          </cell>
          <cell r="E1516" t="str">
            <v>6-MTH PM/PDM GAULIN  MG PUMP</v>
          </cell>
          <cell r="F1516" t="str">
            <v>MS2P-IDN FEED HOMOGENIZER PUMP</v>
          </cell>
          <cell r="G1516" t="str">
            <v>PM25</v>
          </cell>
          <cell r="H1516" t="str">
            <v>PM/PDM</v>
          </cell>
          <cell r="I1516" t="str">
            <v>10020081</v>
          </cell>
          <cell r="J1516" t="str">
            <v>7128713</v>
          </cell>
          <cell r="K1516" t="str">
            <v>241</v>
          </cell>
          <cell r="L1516" t="str">
            <v>CAGLEW</v>
          </cell>
          <cell r="M1516">
            <v>41150</v>
          </cell>
          <cell r="N1516" t="str">
            <v>CAGLEW</v>
          </cell>
          <cell r="O1516">
            <v>43711</v>
          </cell>
          <cell r="P1516" t="str">
            <v/>
          </cell>
        </row>
        <row r="1517">
          <cell r="A1517" t="str">
            <v>MEM-PRO-015-IDN-IDF-3435</v>
          </cell>
          <cell r="B1517" t="str">
            <v>5</v>
          </cell>
          <cell r="C1517" t="str">
            <v>16270</v>
          </cell>
          <cell r="D1517" t="str">
            <v>18434</v>
          </cell>
          <cell r="E1517" t="str">
            <v>6-MTH PM/PDM GAULIN MC-75 MG PUMP</v>
          </cell>
          <cell r="F1517" t="str">
            <v>MS2P-E VACUUMIZER FEED PUMP</v>
          </cell>
          <cell r="G1517" t="str">
            <v>PM25</v>
          </cell>
          <cell r="H1517" t="str">
            <v>PM/PDM</v>
          </cell>
          <cell r="I1517" t="str">
            <v>10000752</v>
          </cell>
          <cell r="J1517" t="str">
            <v>7163309</v>
          </cell>
          <cell r="K1517" t="str">
            <v>241</v>
          </cell>
          <cell r="L1517" t="str">
            <v>CAGLEW</v>
          </cell>
          <cell r="M1517">
            <v>41150</v>
          </cell>
          <cell r="N1517" t="str">
            <v>CAGLEW</v>
          </cell>
          <cell r="O1517">
            <v>43502</v>
          </cell>
          <cell r="P1517" t="str">
            <v/>
          </cell>
        </row>
        <row r="1518">
          <cell r="A1518" t="str">
            <v>MEM-PRO-015-IDN-IDF-3505</v>
          </cell>
          <cell r="B1518" t="str">
            <v>5</v>
          </cell>
          <cell r="C1518" t="str">
            <v>16282</v>
          </cell>
          <cell r="D1518" t="str">
            <v>18436</v>
          </cell>
          <cell r="E1518" t="str">
            <v>6-MTH PM/PDM GAULIN  MG PUMP</v>
          </cell>
          <cell r="F1518" t="str">
            <v>MS2P-W VACUUMIZER FEED PUMP</v>
          </cell>
          <cell r="G1518" t="str">
            <v>PM25</v>
          </cell>
          <cell r="H1518" t="str">
            <v>PM/PDM</v>
          </cell>
          <cell r="I1518" t="str">
            <v>10000753</v>
          </cell>
          <cell r="J1518" t="str">
            <v>7163310</v>
          </cell>
          <cell r="K1518" t="str">
            <v>241</v>
          </cell>
          <cell r="L1518" t="str">
            <v>CAGLEW</v>
          </cell>
          <cell r="M1518">
            <v>41150</v>
          </cell>
          <cell r="N1518" t="str">
            <v>CAGLEW</v>
          </cell>
          <cell r="O1518">
            <v>43502</v>
          </cell>
          <cell r="P1518" t="str">
            <v/>
          </cell>
        </row>
        <row r="1519">
          <cell r="A1519" t="str">
            <v>MEM-PRO-025-UTL-1BL-4275</v>
          </cell>
          <cell r="B1519" t="str">
            <v>5</v>
          </cell>
          <cell r="C1519" t="str">
            <v>16324</v>
          </cell>
          <cell r="D1519" t="str">
            <v>18498</v>
          </cell>
          <cell r="E1519" t="str">
            <v>72M Maxon Gas Valve Replacement</v>
          </cell>
          <cell r="F1519" t="str">
            <v>MSS-#1 BOILER</v>
          </cell>
          <cell r="G1519" t="str">
            <v>PM25</v>
          </cell>
          <cell r="H1519" t="str">
            <v>MECH</v>
          </cell>
          <cell r="I1519" t="str">
            <v>10065195</v>
          </cell>
          <cell r="J1519" t="str">
            <v>5886867</v>
          </cell>
          <cell r="K1519" t="str">
            <v>245</v>
          </cell>
          <cell r="L1519" t="str">
            <v>CAGLEW</v>
          </cell>
          <cell r="M1519">
            <v>41157</v>
          </cell>
          <cell r="N1519" t="str">
            <v>CHAUDHS</v>
          </cell>
          <cell r="O1519">
            <v>43368</v>
          </cell>
          <cell r="P1519" t="str">
            <v/>
          </cell>
        </row>
        <row r="1520">
          <cell r="A1520" t="str">
            <v>MEM-PRO-025-UTL-3BL-8685</v>
          </cell>
          <cell r="B1520" t="str">
            <v>5</v>
          </cell>
          <cell r="C1520" t="str">
            <v>16325</v>
          </cell>
          <cell r="D1520" t="str">
            <v>18499</v>
          </cell>
          <cell r="E1520" t="str">
            <v>72 MTH Maxon Gas Valve Replacement</v>
          </cell>
          <cell r="F1520" t="str">
            <v>#3 BOILER SYSTEM</v>
          </cell>
          <cell r="G1520" t="str">
            <v>PM25</v>
          </cell>
          <cell r="H1520" t="str">
            <v>MECH</v>
          </cell>
          <cell r="I1520" t="str">
            <v>10065222</v>
          </cell>
          <cell r="J1520" t="str">
            <v>5886868</v>
          </cell>
          <cell r="K1520" t="str">
            <v>245</v>
          </cell>
          <cell r="L1520" t="str">
            <v>CAGLEW</v>
          </cell>
          <cell r="M1520">
            <v>41157</v>
          </cell>
          <cell r="N1520" t="str">
            <v>CHAUDHS</v>
          </cell>
          <cell r="O1520">
            <v>43368</v>
          </cell>
          <cell r="P1520" t="str">
            <v/>
          </cell>
        </row>
        <row r="1521">
          <cell r="A1521" t="str">
            <v>MEM-PRO-025-UTL-4BL-8650</v>
          </cell>
          <cell r="B1521" t="str">
            <v>5</v>
          </cell>
          <cell r="C1521" t="str">
            <v>16326</v>
          </cell>
          <cell r="D1521" t="str">
            <v>18500</v>
          </cell>
          <cell r="E1521" t="str">
            <v>72 MTH Maxon Gas Valve Replacement</v>
          </cell>
          <cell r="F1521" t="str">
            <v>MSS-#4 BOILER SYSTEM</v>
          </cell>
          <cell r="G1521" t="str">
            <v>PM25</v>
          </cell>
          <cell r="H1521" t="str">
            <v>MECH</v>
          </cell>
          <cell r="I1521" t="str">
            <v>10065405</v>
          </cell>
          <cell r="J1521" t="str">
            <v>5911489</v>
          </cell>
          <cell r="K1521" t="str">
            <v>245</v>
          </cell>
          <cell r="L1521" t="str">
            <v>CAGLEW</v>
          </cell>
          <cell r="M1521">
            <v>41157</v>
          </cell>
          <cell r="N1521" t="str">
            <v>CHAUDHS</v>
          </cell>
          <cell r="O1521">
            <v>43368</v>
          </cell>
          <cell r="P1521" t="str">
            <v/>
          </cell>
        </row>
        <row r="1522">
          <cell r="A1522" t="str">
            <v>MEM-PRO-011-CIP-SAC-5021</v>
          </cell>
          <cell r="B1522" t="str">
            <v>3</v>
          </cell>
          <cell r="C1522" t="str">
            <v>16362</v>
          </cell>
          <cell r="D1522" t="str">
            <v>18527</v>
          </cell>
          <cell r="E1522" t="str">
            <v>P1 CIP Sanitize Tank Level</v>
          </cell>
          <cell r="F1522" t="str">
            <v>MP1-SANITIZER/RINSE TK LEVEL X-MTR</v>
          </cell>
          <cell r="G1522" t="str">
            <v>PM20</v>
          </cell>
          <cell r="H1522" t="str">
            <v>MECH</v>
          </cell>
          <cell r="I1522" t="str">
            <v/>
          </cell>
          <cell r="J1522" t="str">
            <v>5792913</v>
          </cell>
          <cell r="K1522" t="str">
            <v>228</v>
          </cell>
          <cell r="L1522" t="str">
            <v>JACKSOWC</v>
          </cell>
          <cell r="M1522">
            <v>41180</v>
          </cell>
          <cell r="N1522" t="str">
            <v>CHAUDHS</v>
          </cell>
          <cell r="O1522">
            <v>43365</v>
          </cell>
          <cell r="P1522" t="str">
            <v>X</v>
          </cell>
        </row>
        <row r="1523">
          <cell r="A1523" t="str">
            <v>MEM-PRO-011-MEB-FCS-5824</v>
          </cell>
          <cell r="B1523" t="str">
            <v>5</v>
          </cell>
          <cell r="C1523" t="str">
            <v>16352</v>
          </cell>
          <cell r="D1523" t="str">
            <v>18516</v>
          </cell>
          <cell r="E1523" t="str">
            <v>MDU Alpha Flash Cooler Level Transmitter</v>
          </cell>
          <cell r="F1523" t="str">
            <v>MP1  ALPHA ULTRA FLTR, FLASH COOL</v>
          </cell>
          <cell r="G1523" t="str">
            <v>PM20</v>
          </cell>
          <cell r="H1523" t="str">
            <v>MECH</v>
          </cell>
          <cell r="I1523" t="str">
            <v/>
          </cell>
          <cell r="J1523" t="str">
            <v>7071714</v>
          </cell>
          <cell r="K1523" t="str">
            <v>228</v>
          </cell>
          <cell r="L1523" t="str">
            <v>JACKSOWC</v>
          </cell>
          <cell r="M1523">
            <v>41180</v>
          </cell>
          <cell r="N1523" t="str">
            <v>CHAUDHS</v>
          </cell>
          <cell r="O1523">
            <v>43368</v>
          </cell>
          <cell r="P1523" t="str">
            <v>X</v>
          </cell>
        </row>
        <row r="1524">
          <cell r="A1524" t="str">
            <v>MEM-PRO-013-BGY-FCS-6250</v>
          </cell>
          <cell r="B1524" t="str">
            <v>5</v>
          </cell>
          <cell r="C1524" t="str">
            <v>16355</v>
          </cell>
          <cell r="D1524" t="str">
            <v>18520</v>
          </cell>
          <cell r="E1524" t="str">
            <v>Phase 3 700 Vacuumizer Level Indication</v>
          </cell>
          <cell r="F1524" t="str">
            <v>MP3B-700 VACUUMIZER TANK</v>
          </cell>
          <cell r="G1524" t="str">
            <v>PM20</v>
          </cell>
          <cell r="H1524" t="str">
            <v>I/E</v>
          </cell>
          <cell r="I1524" t="str">
            <v>10027871</v>
          </cell>
          <cell r="J1524" t="str">
            <v>7100596</v>
          </cell>
          <cell r="K1524" t="str">
            <v>228</v>
          </cell>
          <cell r="L1524" t="str">
            <v>JACKSOWC</v>
          </cell>
          <cell r="M1524">
            <v>41180</v>
          </cell>
          <cell r="N1524" t="str">
            <v>HOLLOWS</v>
          </cell>
          <cell r="O1524">
            <v>43545</v>
          </cell>
          <cell r="P1524" t="str">
            <v>X</v>
          </cell>
        </row>
        <row r="1525">
          <cell r="A1525" t="str">
            <v>MEM-PRO-013-BGY-FCS-6268</v>
          </cell>
          <cell r="B1525" t="str">
            <v>5</v>
          </cell>
          <cell r="C1525" t="str">
            <v>16358</v>
          </cell>
          <cell r="D1525" t="str">
            <v>18523</v>
          </cell>
          <cell r="E1525" t="str">
            <v>South Vacuumizer Level Indicatior</v>
          </cell>
          <cell r="F1525" t="str">
            <v>MP3B-S 600 VACUMMIZER CONDENSER</v>
          </cell>
          <cell r="G1525" t="str">
            <v>PM20</v>
          </cell>
          <cell r="H1525" t="str">
            <v>MECH</v>
          </cell>
          <cell r="I1525" t="str">
            <v>10066105</v>
          </cell>
          <cell r="J1525" t="str">
            <v>7084202</v>
          </cell>
          <cell r="K1525" t="str">
            <v>228</v>
          </cell>
          <cell r="L1525" t="str">
            <v>JACKSOWC</v>
          </cell>
          <cell r="M1525">
            <v>41180</v>
          </cell>
          <cell r="N1525" t="str">
            <v>CHAUDHS</v>
          </cell>
          <cell r="O1525">
            <v>43368</v>
          </cell>
          <cell r="P1525" t="str">
            <v>X</v>
          </cell>
        </row>
        <row r="1526">
          <cell r="A1526" t="str">
            <v>MEM-PRO-013-CIP-SAC-4700</v>
          </cell>
          <cell r="B1526" t="str">
            <v>5</v>
          </cell>
          <cell r="C1526" t="str">
            <v>16360</v>
          </cell>
          <cell r="D1526" t="str">
            <v>18525</v>
          </cell>
          <cell r="E1526" t="str">
            <v>Phase 3 CIP Caustic Tank Level</v>
          </cell>
          <cell r="F1526" t="str">
            <v>MP3B-CIP CAUSTIC TANK</v>
          </cell>
          <cell r="G1526" t="str">
            <v>PM20</v>
          </cell>
          <cell r="H1526" t="str">
            <v>MECH</v>
          </cell>
          <cell r="I1526" t="str">
            <v>10066101</v>
          </cell>
          <cell r="J1526" t="str">
            <v>5799355</v>
          </cell>
          <cell r="K1526" t="str">
            <v>228</v>
          </cell>
          <cell r="L1526" t="str">
            <v>JACKSOWC</v>
          </cell>
          <cell r="M1526">
            <v>41180</v>
          </cell>
          <cell r="N1526" t="str">
            <v>CHAUDHS</v>
          </cell>
          <cell r="O1526">
            <v>43365</v>
          </cell>
          <cell r="P1526" t="str">
            <v>X</v>
          </cell>
        </row>
        <row r="1527">
          <cell r="A1527" t="str">
            <v>MEM-PRO-013-CIP-SAC-4701</v>
          </cell>
          <cell r="B1527" t="str">
            <v>5</v>
          </cell>
          <cell r="C1527" t="str">
            <v>16359</v>
          </cell>
          <cell r="D1527" t="str">
            <v>18524</v>
          </cell>
          <cell r="E1527" t="str">
            <v>Phase 3 CIP Rinse Tank Level</v>
          </cell>
          <cell r="F1527" t="str">
            <v>MP3B-CIP RINSE TANK</v>
          </cell>
          <cell r="G1527" t="str">
            <v>PM20</v>
          </cell>
          <cell r="H1527" t="str">
            <v>MECH</v>
          </cell>
          <cell r="I1527" t="str">
            <v/>
          </cell>
          <cell r="J1527" t="str">
            <v>7071718</v>
          </cell>
          <cell r="K1527" t="str">
            <v>228</v>
          </cell>
          <cell r="L1527" t="str">
            <v>JACKSOWC</v>
          </cell>
          <cell r="M1527">
            <v>41180</v>
          </cell>
          <cell r="N1527" t="str">
            <v>CHAUDHS</v>
          </cell>
          <cell r="O1527">
            <v>43368</v>
          </cell>
          <cell r="P1527" t="str">
            <v>X</v>
          </cell>
        </row>
        <row r="1528">
          <cell r="A1528" t="str">
            <v>MEM-PRO-013-CIP-SAC-4739</v>
          </cell>
          <cell r="B1528" t="str">
            <v>5</v>
          </cell>
          <cell r="C1528" t="str">
            <v>16361</v>
          </cell>
          <cell r="D1528" t="str">
            <v>18526</v>
          </cell>
          <cell r="E1528" t="str">
            <v>Phase 3 CIP Sanitize Tank Level</v>
          </cell>
          <cell r="F1528" t="str">
            <v>MP3B-CIP SANITIZE TANK</v>
          </cell>
          <cell r="G1528" t="str">
            <v>PM20</v>
          </cell>
          <cell r="H1528" t="str">
            <v>MECH</v>
          </cell>
          <cell r="I1528" t="str">
            <v>10066103</v>
          </cell>
          <cell r="J1528" t="str">
            <v>5799356</v>
          </cell>
          <cell r="K1528" t="str">
            <v>228</v>
          </cell>
          <cell r="L1528" t="str">
            <v>JACKSOWC</v>
          </cell>
          <cell r="M1528">
            <v>41180</v>
          </cell>
          <cell r="N1528" t="str">
            <v>CHAUDHS</v>
          </cell>
          <cell r="O1528">
            <v>43365</v>
          </cell>
          <cell r="P1528" t="str">
            <v>X</v>
          </cell>
        </row>
        <row r="1529">
          <cell r="A1529" t="str">
            <v>MEM-PRO-013-IDN-HYS-0115</v>
          </cell>
          <cell r="B1529" t="str">
            <v>5</v>
          </cell>
          <cell r="C1529" t="str">
            <v>16356</v>
          </cell>
          <cell r="D1529" t="str">
            <v>18521</v>
          </cell>
          <cell r="E1529" t="str">
            <v>Batch Tank 115 (East) Level Indicator</v>
          </cell>
          <cell r="F1529" t="str">
            <v>MP3B-EAST BATCH TANK (#1 SURGE TANK)</v>
          </cell>
          <cell r="G1529" t="str">
            <v>PM20</v>
          </cell>
          <cell r="H1529" t="str">
            <v>MECH</v>
          </cell>
          <cell r="I1529" t="str">
            <v>10027869</v>
          </cell>
          <cell r="J1529" t="str">
            <v>7071715</v>
          </cell>
          <cell r="K1529" t="str">
            <v>228</v>
          </cell>
          <cell r="L1529" t="str">
            <v>JACKSOWC</v>
          </cell>
          <cell r="M1529">
            <v>41180</v>
          </cell>
          <cell r="N1529" t="str">
            <v>CHAUDHS</v>
          </cell>
          <cell r="O1529">
            <v>43368</v>
          </cell>
          <cell r="P1529" t="str">
            <v>X</v>
          </cell>
        </row>
        <row r="1530">
          <cell r="A1530" t="str">
            <v>MEM-PRO-013-IDN-HYS-0117</v>
          </cell>
          <cell r="B1530" t="str">
            <v>5</v>
          </cell>
          <cell r="C1530" t="str">
            <v>16357</v>
          </cell>
          <cell r="D1530" t="str">
            <v>18522</v>
          </cell>
          <cell r="E1530" t="str">
            <v>Batch Tank 117 (West) Level Indicator</v>
          </cell>
          <cell r="F1530" t="str">
            <v>MP3B-WEST BATCH TANK (#2 SURGE TANK)</v>
          </cell>
          <cell r="G1530" t="str">
            <v>PM20</v>
          </cell>
          <cell r="H1530" t="str">
            <v>MECH</v>
          </cell>
          <cell r="I1530" t="str">
            <v/>
          </cell>
          <cell r="J1530" t="str">
            <v>7084201</v>
          </cell>
          <cell r="K1530" t="str">
            <v>228</v>
          </cell>
          <cell r="L1530" t="str">
            <v>JACKSOWC</v>
          </cell>
          <cell r="M1530">
            <v>41180</v>
          </cell>
          <cell r="N1530" t="str">
            <v>CHAUDHS</v>
          </cell>
          <cell r="O1530">
            <v>43368</v>
          </cell>
          <cell r="P1530" t="str">
            <v>X</v>
          </cell>
        </row>
        <row r="1531">
          <cell r="A1531" t="str">
            <v>MEM-PRO-013-IDN-IDF-6118</v>
          </cell>
          <cell r="B1531" t="str">
            <v>5</v>
          </cell>
          <cell r="C1531" t="str">
            <v>16351</v>
          </cell>
          <cell r="D1531" t="str">
            <v>18515</v>
          </cell>
          <cell r="E1531" t="str">
            <v>Phase 3 IDN Feed Tank Level Indication</v>
          </cell>
          <cell r="F1531" t="str">
            <v>MP3B-IDN FEED TANK</v>
          </cell>
          <cell r="G1531" t="str">
            <v>PM20</v>
          </cell>
          <cell r="H1531" t="str">
            <v>FAC1</v>
          </cell>
          <cell r="I1531" t="str">
            <v>10027876</v>
          </cell>
          <cell r="J1531" t="str">
            <v>7100595</v>
          </cell>
          <cell r="K1531" t="str">
            <v>228</v>
          </cell>
          <cell r="L1531" t="str">
            <v>JACKSOWC</v>
          </cell>
          <cell r="M1531">
            <v>41180</v>
          </cell>
          <cell r="N1531" t="str">
            <v>HOLLOWS</v>
          </cell>
          <cell r="O1531">
            <v>43479</v>
          </cell>
          <cell r="P1531" t="str">
            <v>X</v>
          </cell>
        </row>
        <row r="1532">
          <cell r="A1532" t="str">
            <v>MEM-PRO-013-IDN-IDF-6288</v>
          </cell>
          <cell r="B1532" t="str">
            <v>5</v>
          </cell>
          <cell r="C1532" t="str">
            <v>16354</v>
          </cell>
          <cell r="D1532" t="str">
            <v>18519</v>
          </cell>
          <cell r="E1532" t="str">
            <v>Neutralization Tank Level Transmitter</v>
          </cell>
          <cell r="F1532" t="str">
            <v>MP3B-NEUTRALIZATION TANK</v>
          </cell>
          <cell r="G1532" t="str">
            <v>PM20</v>
          </cell>
          <cell r="H1532" t="str">
            <v>MECH</v>
          </cell>
          <cell r="I1532" t="str">
            <v/>
          </cell>
          <cell r="J1532" t="str">
            <v>5829636</v>
          </cell>
          <cell r="K1532" t="str">
            <v>228</v>
          </cell>
          <cell r="L1532" t="str">
            <v>JACKSOWC</v>
          </cell>
          <cell r="M1532">
            <v>41180</v>
          </cell>
          <cell r="N1532" t="str">
            <v>CHAUDHS</v>
          </cell>
          <cell r="O1532">
            <v>43365</v>
          </cell>
          <cell r="P1532" t="str">
            <v>X</v>
          </cell>
        </row>
        <row r="1533">
          <cell r="A1533" t="str">
            <v>MEM-PRO-014-HPF-SDF-3587</v>
          </cell>
          <cell r="B1533" t="str">
            <v>2</v>
          </cell>
          <cell r="C1533" t="str">
            <v>16370</v>
          </cell>
          <cell r="D1533" t="str">
            <v>18535</v>
          </cell>
          <cell r="E1533" t="str">
            <v>WEEKLY #3 SSMG OIL PRESSURE CHECK</v>
          </cell>
          <cell r="F1533" t="str">
            <v>MSP-#3 SSMG HI-PRESS DRYER FEED PUMP</v>
          </cell>
          <cell r="G1533" t="str">
            <v>PM20</v>
          </cell>
          <cell r="H1533" t="str">
            <v>MECH</v>
          </cell>
          <cell r="I1533" t="str">
            <v>10000714</v>
          </cell>
          <cell r="J1533" t="str">
            <v>5872907</v>
          </cell>
          <cell r="K1533" t="str">
            <v>228</v>
          </cell>
          <cell r="L1533" t="str">
            <v>JACKSOWC</v>
          </cell>
          <cell r="M1533">
            <v>41186</v>
          </cell>
          <cell r="N1533" t="str">
            <v>CHAUDHS</v>
          </cell>
          <cell r="O1533">
            <v>43365</v>
          </cell>
          <cell r="P1533" t="str">
            <v/>
          </cell>
        </row>
        <row r="1534">
          <cell r="A1534" t="str">
            <v>MEM-PRO-014-HPF-SDF-3594</v>
          </cell>
          <cell r="B1534" t="str">
            <v>2</v>
          </cell>
          <cell r="C1534" t="str">
            <v>16369</v>
          </cell>
          <cell r="D1534" t="str">
            <v>18534</v>
          </cell>
          <cell r="E1534" t="str">
            <v>WEEKLY #2 SSMG OIL PRESSURE CHECK</v>
          </cell>
          <cell r="F1534" t="str">
            <v>MSP-#2 SSMG HI-PRESS DRYER FEED PUMP</v>
          </cell>
          <cell r="G1534" t="str">
            <v>PM20</v>
          </cell>
          <cell r="H1534" t="str">
            <v>MECH</v>
          </cell>
          <cell r="I1534" t="str">
            <v>10000712</v>
          </cell>
          <cell r="J1534" t="str">
            <v>5873071</v>
          </cell>
          <cell r="K1534" t="str">
            <v>228</v>
          </cell>
          <cell r="L1534" t="str">
            <v>JACKSOWC</v>
          </cell>
          <cell r="M1534">
            <v>41186</v>
          </cell>
          <cell r="N1534" t="str">
            <v>CHAUDHS</v>
          </cell>
          <cell r="O1534">
            <v>43365</v>
          </cell>
          <cell r="P1534" t="str">
            <v/>
          </cell>
        </row>
        <row r="1535">
          <cell r="A1535" t="str">
            <v>MEM-PRO-014-HPF-SDF-3598</v>
          </cell>
          <cell r="B1535" t="str">
            <v>2</v>
          </cell>
          <cell r="C1535" t="str">
            <v>16368</v>
          </cell>
          <cell r="D1535" t="str">
            <v>18533</v>
          </cell>
          <cell r="E1535" t="str">
            <v>Weekly #1 SSMG OIL PRESSURE CHECK</v>
          </cell>
          <cell r="F1535" t="str">
            <v>MSP-#1 SSMG HI-PRESS DRYER FEED PUMP</v>
          </cell>
          <cell r="G1535" t="str">
            <v>PM20</v>
          </cell>
          <cell r="H1535" t="str">
            <v>MECH</v>
          </cell>
          <cell r="I1535" t="str">
            <v>10000713</v>
          </cell>
          <cell r="J1535" t="str">
            <v>5873580</v>
          </cell>
          <cell r="K1535" t="str">
            <v>228</v>
          </cell>
          <cell r="L1535" t="str">
            <v>JACKSOWC</v>
          </cell>
          <cell r="M1535">
            <v>41186</v>
          </cell>
          <cell r="N1535" t="str">
            <v>CHAUDHS</v>
          </cell>
          <cell r="O1535">
            <v>43365</v>
          </cell>
          <cell r="P1535" t="str">
            <v/>
          </cell>
        </row>
        <row r="1536">
          <cell r="A1536" t="str">
            <v>MEM-PRO-011-HPF-SDF-4925</v>
          </cell>
          <cell r="B1536" t="str">
            <v>2</v>
          </cell>
          <cell r="C1536" t="str">
            <v>16381</v>
          </cell>
          <cell r="D1536" t="str">
            <v>18546</v>
          </cell>
          <cell r="E1536" t="str">
            <v>WEEKLY #2 SSMG OIL PRESSURE CHECK</v>
          </cell>
          <cell r="F1536" t="str">
            <v>MP1-#2 SSMG HI-PRESS DRYER FEED PUMP</v>
          </cell>
          <cell r="G1536" t="str">
            <v>PM20</v>
          </cell>
          <cell r="H1536" t="str">
            <v>MECH</v>
          </cell>
          <cell r="I1536" t="str">
            <v>10016693</v>
          </cell>
          <cell r="J1536" t="str">
            <v>5873268</v>
          </cell>
          <cell r="K1536" t="str">
            <v>228</v>
          </cell>
          <cell r="L1536" t="str">
            <v>JACKSOWC</v>
          </cell>
          <cell r="M1536">
            <v>41187</v>
          </cell>
          <cell r="N1536" t="str">
            <v>CHAUDHS</v>
          </cell>
          <cell r="O1536">
            <v>43365</v>
          </cell>
          <cell r="P1536" t="str">
            <v/>
          </cell>
        </row>
        <row r="1537">
          <cell r="A1537" t="str">
            <v>MEM-PRO-011-HPF-SDF-4930</v>
          </cell>
          <cell r="B1537" t="str">
            <v>2</v>
          </cell>
          <cell r="C1537" t="str">
            <v>16380</v>
          </cell>
          <cell r="D1537" t="str">
            <v>18545</v>
          </cell>
          <cell r="E1537" t="str">
            <v>WEEKLY #1 SSMG OIL PRESSURE CHECK</v>
          </cell>
          <cell r="F1537" t="str">
            <v>MP1-#1 SSMG HI-PRESS DRYER FEED PUMP</v>
          </cell>
          <cell r="G1537" t="str">
            <v>PM20</v>
          </cell>
          <cell r="H1537" t="str">
            <v>MECH</v>
          </cell>
          <cell r="I1537" t="str">
            <v>10000707</v>
          </cell>
          <cell r="J1537" t="str">
            <v>5873267</v>
          </cell>
          <cell r="K1537" t="str">
            <v>228</v>
          </cell>
          <cell r="L1537" t="str">
            <v>JACKSOWC</v>
          </cell>
          <cell r="M1537">
            <v>41187</v>
          </cell>
          <cell r="N1537" t="str">
            <v>CHAUDHS</v>
          </cell>
          <cell r="O1537">
            <v>43365</v>
          </cell>
          <cell r="P1537" t="str">
            <v/>
          </cell>
        </row>
        <row r="1538">
          <cell r="A1538" t="str">
            <v>MEM-PRO-011-WEI-WIS-4155</v>
          </cell>
          <cell r="B1538" t="str">
            <v>5</v>
          </cell>
          <cell r="C1538" t="str">
            <v>16382</v>
          </cell>
          <cell r="D1538" t="str">
            <v>18547</v>
          </cell>
          <cell r="E1538" t="str">
            <v>Phase 1 Isolate Extraction Tank 4155 Lev</v>
          </cell>
          <cell r="F1538" t="str">
            <v>MP1-EXTRACTION TANK</v>
          </cell>
          <cell r="G1538" t="str">
            <v>PM20</v>
          </cell>
          <cell r="H1538" t="str">
            <v>FAC1</v>
          </cell>
          <cell r="I1538" t="str">
            <v>10027817</v>
          </cell>
          <cell r="J1538" t="str">
            <v>7131966</v>
          </cell>
          <cell r="K1538" t="str">
            <v>228</v>
          </cell>
          <cell r="L1538" t="str">
            <v>JACKSOWC</v>
          </cell>
          <cell r="M1538">
            <v>41187</v>
          </cell>
          <cell r="N1538" t="str">
            <v>HOLLOWS</v>
          </cell>
          <cell r="O1538">
            <v>43669</v>
          </cell>
          <cell r="P1538" t="str">
            <v>X</v>
          </cell>
        </row>
        <row r="1539">
          <cell r="A1539" t="str">
            <v>MEM-PRO-013-HPF-SDF-6170</v>
          </cell>
          <cell r="B1539" t="str">
            <v>2</v>
          </cell>
          <cell r="C1539" t="str">
            <v>16379</v>
          </cell>
          <cell r="D1539" t="str">
            <v>18544</v>
          </cell>
          <cell r="E1539" t="str">
            <v>WEEKLY #4 SSMG OIL PRESSURE CHECK</v>
          </cell>
          <cell r="F1539" t="str">
            <v>MP3B-#4 SSMG HI-PRESS DRYER FEED PUMP</v>
          </cell>
          <cell r="G1539" t="str">
            <v>PM20</v>
          </cell>
          <cell r="H1539" t="str">
            <v>MECH</v>
          </cell>
          <cell r="I1539" t="str">
            <v>10000709</v>
          </cell>
          <cell r="J1539" t="str">
            <v>5873266</v>
          </cell>
          <cell r="K1539" t="str">
            <v>228</v>
          </cell>
          <cell r="L1539" t="str">
            <v>JACKSOWC</v>
          </cell>
          <cell r="M1539">
            <v>41187</v>
          </cell>
          <cell r="N1539" t="str">
            <v>CHAUDHS</v>
          </cell>
          <cell r="O1539">
            <v>43365</v>
          </cell>
          <cell r="P1539" t="str">
            <v/>
          </cell>
        </row>
        <row r="1540">
          <cell r="A1540" t="str">
            <v>MEM-PRO-013-HPF-SDF-6171</v>
          </cell>
          <cell r="B1540" t="str">
            <v>2</v>
          </cell>
          <cell r="C1540" t="str">
            <v>16378</v>
          </cell>
          <cell r="D1540" t="str">
            <v>18543</v>
          </cell>
          <cell r="E1540" t="str">
            <v>WEEKLY #3 SSMG OIL PRESSURE CHECK</v>
          </cell>
          <cell r="F1540" t="str">
            <v>MP3B-#3 SSMG HI-PRESS DRYER FEED PUMP</v>
          </cell>
          <cell r="G1540" t="str">
            <v>PM20</v>
          </cell>
          <cell r="H1540" t="str">
            <v>MECH</v>
          </cell>
          <cell r="I1540" t="str">
            <v>10000710</v>
          </cell>
          <cell r="J1540" t="str">
            <v>5873265</v>
          </cell>
          <cell r="K1540" t="str">
            <v>228</v>
          </cell>
          <cell r="L1540" t="str">
            <v>JACKSOWC</v>
          </cell>
          <cell r="M1540">
            <v>41187</v>
          </cell>
          <cell r="N1540" t="str">
            <v>CHAUDHS</v>
          </cell>
          <cell r="O1540">
            <v>43365</v>
          </cell>
          <cell r="P1540" t="str">
            <v/>
          </cell>
        </row>
        <row r="1541">
          <cell r="A1541" t="str">
            <v>MEM-PRO-013-HPF-SDF-6172</v>
          </cell>
          <cell r="B1541" t="str">
            <v>2</v>
          </cell>
          <cell r="C1541" t="str">
            <v>16377</v>
          </cell>
          <cell r="D1541" t="str">
            <v>18542</v>
          </cell>
          <cell r="E1541" t="str">
            <v>WEEKLY #2 SSMG OIL PRESSURE CHECK</v>
          </cell>
          <cell r="F1541" t="str">
            <v>MP3B-#2 SSMG HI-PRESS DRYER FEED PUMP</v>
          </cell>
          <cell r="G1541" t="str">
            <v>PM20</v>
          </cell>
          <cell r="H1541" t="str">
            <v>MECH</v>
          </cell>
          <cell r="I1541" t="str">
            <v>10000711</v>
          </cell>
          <cell r="J1541" t="str">
            <v>5873264</v>
          </cell>
          <cell r="K1541" t="str">
            <v>228</v>
          </cell>
          <cell r="L1541" t="str">
            <v>JACKSOWC</v>
          </cell>
          <cell r="M1541">
            <v>41187</v>
          </cell>
          <cell r="N1541" t="str">
            <v>CHAUDHS</v>
          </cell>
          <cell r="O1541">
            <v>43365</v>
          </cell>
          <cell r="P1541" t="str">
            <v/>
          </cell>
        </row>
        <row r="1542">
          <cell r="A1542" t="str">
            <v>MEM-PRO-013-HPF-SDF-6173</v>
          </cell>
          <cell r="B1542" t="str">
            <v/>
          </cell>
          <cell r="C1542" t="str">
            <v>16376</v>
          </cell>
          <cell r="D1542" t="str">
            <v>18541</v>
          </cell>
          <cell r="E1542" t="str">
            <v>WEEKLY #1 SSMG OIL PRESSURE CHECK</v>
          </cell>
          <cell r="F1542" t="str">
            <v>MP3B-#1 SSMG HI-PRESS DRYER FEED PUMP</v>
          </cell>
          <cell r="G1542" t="str">
            <v>PM20</v>
          </cell>
          <cell r="H1542" t="str">
            <v>MECH</v>
          </cell>
          <cell r="I1542" t="str">
            <v>10000567</v>
          </cell>
          <cell r="J1542" t="str">
            <v>5873263</v>
          </cell>
          <cell r="K1542" t="str">
            <v>228</v>
          </cell>
          <cell r="L1542" t="str">
            <v>JACKSOWC</v>
          </cell>
          <cell r="M1542">
            <v>41187</v>
          </cell>
          <cell r="N1542" t="str">
            <v>CHAUDHS</v>
          </cell>
          <cell r="O1542">
            <v>43365</v>
          </cell>
          <cell r="P1542" t="str">
            <v/>
          </cell>
        </row>
        <row r="1543">
          <cell r="A1543" t="str">
            <v>MEM-PRO-015-HPF-SDF-3583</v>
          </cell>
          <cell r="B1543" t="str">
            <v>2</v>
          </cell>
          <cell r="C1543" t="str">
            <v>16372</v>
          </cell>
          <cell r="D1543" t="str">
            <v>18537</v>
          </cell>
          <cell r="E1543" t="str">
            <v>WEEKLY #1 SSMG OIL PRESSURE CHECK</v>
          </cell>
          <cell r="F1543" t="str">
            <v>MS2P-#1 SSMG HI-PRESS DRYER FEED PUMP</v>
          </cell>
          <cell r="G1543" t="str">
            <v>PM20</v>
          </cell>
          <cell r="H1543" t="str">
            <v>MECH</v>
          </cell>
          <cell r="I1543" t="str">
            <v>10000716</v>
          </cell>
          <cell r="J1543" t="str">
            <v>5873073</v>
          </cell>
          <cell r="K1543" t="str">
            <v>228</v>
          </cell>
          <cell r="L1543" t="str">
            <v>JACKSOWC</v>
          </cell>
          <cell r="M1543">
            <v>41187</v>
          </cell>
          <cell r="N1543" t="str">
            <v>CHAUDHS</v>
          </cell>
          <cell r="O1543">
            <v>43365</v>
          </cell>
          <cell r="P1543" t="str">
            <v/>
          </cell>
        </row>
        <row r="1544">
          <cell r="A1544" t="str">
            <v>MEM-PRO-015-HPF-SDF-3587</v>
          </cell>
          <cell r="B1544" t="str">
            <v>2</v>
          </cell>
          <cell r="C1544" t="str">
            <v>16373</v>
          </cell>
          <cell r="D1544" t="str">
            <v>18538</v>
          </cell>
          <cell r="E1544" t="str">
            <v>WEEKLY #2 SSMG OIL PRESSURE CHECK</v>
          </cell>
          <cell r="F1544" t="str">
            <v>MS2P-#2 SSMG HI-PRESS DRYER FEED PUMP</v>
          </cell>
          <cell r="G1544" t="str">
            <v>PM20</v>
          </cell>
          <cell r="H1544" t="str">
            <v>MECH</v>
          </cell>
          <cell r="I1544" t="str">
            <v>10000717</v>
          </cell>
          <cell r="J1544" t="str">
            <v>5873074</v>
          </cell>
          <cell r="K1544" t="str">
            <v>228</v>
          </cell>
          <cell r="L1544" t="str">
            <v>JACKSOWC</v>
          </cell>
          <cell r="M1544">
            <v>41187</v>
          </cell>
          <cell r="N1544" t="str">
            <v>CHAUDHS</v>
          </cell>
          <cell r="O1544">
            <v>43365</v>
          </cell>
          <cell r="P1544" t="str">
            <v/>
          </cell>
        </row>
        <row r="1545">
          <cell r="A1545" t="str">
            <v>MEM-PRO-015-HPF-SDF-3594</v>
          </cell>
          <cell r="B1545" t="str">
            <v>2</v>
          </cell>
          <cell r="C1545" t="str">
            <v>16374</v>
          </cell>
          <cell r="D1545" t="str">
            <v>18539</v>
          </cell>
          <cell r="E1545" t="str">
            <v>WEEKLY #3 SSMG OIL PRESSURE CHECK</v>
          </cell>
          <cell r="F1545" t="str">
            <v>MS2P-#3 SSMG HI-PRESS DRYER FEED PUMP</v>
          </cell>
          <cell r="G1545" t="str">
            <v>PM20</v>
          </cell>
          <cell r="H1545" t="str">
            <v>MECH</v>
          </cell>
          <cell r="I1545" t="str">
            <v>10000718</v>
          </cell>
          <cell r="J1545" t="str">
            <v>5873075</v>
          </cell>
          <cell r="K1545" t="str">
            <v>228</v>
          </cell>
          <cell r="L1545" t="str">
            <v>JACKSOWC</v>
          </cell>
          <cell r="M1545">
            <v>41187</v>
          </cell>
          <cell r="N1545" t="str">
            <v>CHAUDHS</v>
          </cell>
          <cell r="O1545">
            <v>43365</v>
          </cell>
          <cell r="P1545" t="str">
            <v/>
          </cell>
        </row>
        <row r="1546">
          <cell r="A1546" t="str">
            <v>MEM-PRO-015-HPF-SDF-3598</v>
          </cell>
          <cell r="B1546" t="str">
            <v>2</v>
          </cell>
          <cell r="C1546" t="str">
            <v>16375</v>
          </cell>
          <cell r="D1546" t="str">
            <v>18540</v>
          </cell>
          <cell r="E1546" t="str">
            <v>WEEKLY #4 SSMG OIL PRESSURE CHECK</v>
          </cell>
          <cell r="F1546" t="str">
            <v>MS2P-#4 SSMG HI-PRESS DRYER FEED PUMP</v>
          </cell>
          <cell r="G1546" t="str">
            <v>PM20</v>
          </cell>
          <cell r="H1546" t="str">
            <v>I/E</v>
          </cell>
          <cell r="I1546" t="str">
            <v>10000719</v>
          </cell>
          <cell r="J1546" t="str">
            <v>5873076</v>
          </cell>
          <cell r="K1546" t="str">
            <v>228</v>
          </cell>
          <cell r="L1546" t="str">
            <v>JACKSOWC</v>
          </cell>
          <cell r="M1546">
            <v>41187</v>
          </cell>
          <cell r="N1546" t="str">
            <v>CHAUDHS</v>
          </cell>
          <cell r="O1546">
            <v>43365</v>
          </cell>
          <cell r="P1546" t="str">
            <v/>
          </cell>
        </row>
        <row r="1547">
          <cell r="A1547" t="str">
            <v>MEM-PRO-010-SLM-AEQ-5682</v>
          </cell>
          <cell r="B1547" t="str">
            <v>3</v>
          </cell>
          <cell r="C1547" t="str">
            <v>16396</v>
          </cell>
          <cell r="D1547" t="str">
            <v>18561</v>
          </cell>
          <cell r="E1547" t="str">
            <v>North Slam Surge Tank 5682 Level</v>
          </cell>
          <cell r="F1547" t="str">
            <v>MS2P-SLAM SURGE TANK #2</v>
          </cell>
          <cell r="G1547" t="str">
            <v>PM20</v>
          </cell>
          <cell r="H1547" t="str">
            <v>MECH</v>
          </cell>
          <cell r="I1547" t="str">
            <v/>
          </cell>
          <cell r="J1547" t="str">
            <v>5743975</v>
          </cell>
          <cell r="K1547" t="str">
            <v>228</v>
          </cell>
          <cell r="L1547" t="str">
            <v>JACKSOWC</v>
          </cell>
          <cell r="M1547">
            <v>41190</v>
          </cell>
          <cell r="N1547" t="str">
            <v>CHAUDHS</v>
          </cell>
          <cell r="O1547">
            <v>43365</v>
          </cell>
          <cell r="P1547" t="str">
            <v>X</v>
          </cell>
        </row>
        <row r="1548">
          <cell r="A1548" t="str">
            <v>MEM-PRO-010-SLM-AEQ-6003</v>
          </cell>
          <cell r="B1548" t="str">
            <v>3</v>
          </cell>
          <cell r="C1548" t="str">
            <v>16395</v>
          </cell>
          <cell r="D1548" t="str">
            <v>18560</v>
          </cell>
          <cell r="E1548" t="str">
            <v>South Product Mix Tank 6000 Level</v>
          </cell>
          <cell r="F1548" t="str">
            <v>MS2P-PRODUCT MIX TK DP LEVEL ELE</v>
          </cell>
          <cell r="G1548" t="str">
            <v>PM20</v>
          </cell>
          <cell r="H1548" t="str">
            <v>MECH</v>
          </cell>
          <cell r="I1548" t="str">
            <v/>
          </cell>
          <cell r="J1548" t="str">
            <v>5743974</v>
          </cell>
          <cell r="K1548" t="str">
            <v>228</v>
          </cell>
          <cell r="L1548" t="str">
            <v>JACKSOWC</v>
          </cell>
          <cell r="M1548">
            <v>41190</v>
          </cell>
          <cell r="N1548" t="str">
            <v>CHAUDHS</v>
          </cell>
          <cell r="O1548">
            <v>43365</v>
          </cell>
          <cell r="P1548" t="str">
            <v>X</v>
          </cell>
        </row>
        <row r="1549">
          <cell r="A1549" t="str">
            <v>MEM-PRO-010-SLM-AEQ-6013</v>
          </cell>
          <cell r="B1549" t="str">
            <v>3</v>
          </cell>
          <cell r="C1549" t="str">
            <v>16394</v>
          </cell>
          <cell r="D1549" t="str">
            <v>18559</v>
          </cell>
          <cell r="E1549" t="str">
            <v>Product Mix Tank 6010 Level</v>
          </cell>
          <cell r="F1549" t="str">
            <v>MS2P-PRODUCT MIX TANK DP LEVEL ELE</v>
          </cell>
          <cell r="G1549" t="str">
            <v>PM20</v>
          </cell>
          <cell r="H1549" t="str">
            <v>MECH</v>
          </cell>
          <cell r="I1549" t="str">
            <v>10065929</v>
          </cell>
          <cell r="J1549" t="str">
            <v>5743973</v>
          </cell>
          <cell r="K1549" t="str">
            <v>228</v>
          </cell>
          <cell r="L1549" t="str">
            <v>JACKSOWC</v>
          </cell>
          <cell r="M1549">
            <v>41190</v>
          </cell>
          <cell r="N1549" t="str">
            <v>CHAUDHS</v>
          </cell>
          <cell r="O1549">
            <v>43365</v>
          </cell>
          <cell r="P1549" t="str">
            <v>X</v>
          </cell>
        </row>
        <row r="1550">
          <cell r="A1550" t="str">
            <v>MEM-PRO-011-BGY-FCS-3962</v>
          </cell>
          <cell r="B1550" t="str">
            <v>5</v>
          </cell>
          <cell r="C1550" t="str">
            <v>16411</v>
          </cell>
          <cell r="D1550" t="str">
            <v>18576</v>
          </cell>
          <cell r="E1550" t="str">
            <v>Phase 1 HACCP Bogey Inlet Temperature XM</v>
          </cell>
          <cell r="F1550" t="str">
            <v>MP1-600 BOGEY HH TEMPERATURE X-MTR</v>
          </cell>
          <cell r="G1550" t="str">
            <v>PM20</v>
          </cell>
          <cell r="H1550" t="str">
            <v>I/E</v>
          </cell>
          <cell r="I1550" t="str">
            <v>10078369</v>
          </cell>
          <cell r="J1550" t="str">
            <v>7166996</v>
          </cell>
          <cell r="K1550" t="str">
            <v>228</v>
          </cell>
          <cell r="L1550" t="str">
            <v>JACKSOWC</v>
          </cell>
          <cell r="M1550">
            <v>41190</v>
          </cell>
          <cell r="N1550" t="str">
            <v>CAGLEW</v>
          </cell>
          <cell r="O1550">
            <v>43888</v>
          </cell>
          <cell r="P1550" t="str">
            <v>X</v>
          </cell>
        </row>
        <row r="1551">
          <cell r="A1551" t="str">
            <v>MEM-PRO-013-BGY-FCS-6249</v>
          </cell>
          <cell r="B1551" t="str">
            <v>5</v>
          </cell>
          <cell r="C1551" t="str">
            <v>16407</v>
          </cell>
          <cell r="D1551" t="str">
            <v>18572</v>
          </cell>
          <cell r="E1551" t="str">
            <v>700 Vacuumizer Condenser Temperature</v>
          </cell>
          <cell r="F1551" t="str">
            <v>MP3B-700 VACUUMIZER CONDENSER</v>
          </cell>
          <cell r="G1551" t="str">
            <v>PM20</v>
          </cell>
          <cell r="H1551" t="str">
            <v>FAC1</v>
          </cell>
          <cell r="I1551" t="str">
            <v>10066060</v>
          </cell>
          <cell r="J1551" t="str">
            <v>7165432</v>
          </cell>
          <cell r="K1551" t="str">
            <v>228</v>
          </cell>
          <cell r="L1551" t="str">
            <v>JACKSOWC</v>
          </cell>
          <cell r="M1551">
            <v>41190</v>
          </cell>
          <cell r="N1551" t="str">
            <v>HOLLOWS</v>
          </cell>
          <cell r="O1551">
            <v>43479</v>
          </cell>
          <cell r="P1551" t="str">
            <v>X</v>
          </cell>
        </row>
        <row r="1552">
          <cell r="A1552" t="str">
            <v>MEM-PRO-013-BGY-FCS-6250</v>
          </cell>
          <cell r="B1552" t="str">
            <v>5</v>
          </cell>
          <cell r="C1552" t="str">
            <v>16409</v>
          </cell>
          <cell r="D1552" t="str">
            <v>18574</v>
          </cell>
          <cell r="E1552" t="str">
            <v>Phase 3 700 Vacuumizer Vapor Temp</v>
          </cell>
          <cell r="F1552" t="str">
            <v>MP3B-700 VACUUMIZER TANK</v>
          </cell>
          <cell r="G1552" t="str">
            <v>PM20</v>
          </cell>
          <cell r="H1552" t="str">
            <v>FAC1</v>
          </cell>
          <cell r="I1552" t="str">
            <v>10021089</v>
          </cell>
          <cell r="J1552" t="str">
            <v>7166995</v>
          </cell>
          <cell r="K1552" t="str">
            <v>228</v>
          </cell>
          <cell r="L1552" t="str">
            <v>JACKSOWC</v>
          </cell>
          <cell r="M1552">
            <v>41190</v>
          </cell>
          <cell r="N1552" t="str">
            <v>HOLLOWS</v>
          </cell>
          <cell r="O1552">
            <v>43521</v>
          </cell>
          <cell r="P1552" t="str">
            <v>X</v>
          </cell>
        </row>
        <row r="1553">
          <cell r="A1553" t="str">
            <v>MEM-PRO-013-BGY-FCS-6255</v>
          </cell>
          <cell r="B1553" t="str">
            <v>5</v>
          </cell>
          <cell r="C1553" t="str">
            <v>16408</v>
          </cell>
          <cell r="D1553" t="str">
            <v>18573</v>
          </cell>
          <cell r="E1553" t="str">
            <v>Phase 3 South 600 Vacuumizer Vapor Tempe</v>
          </cell>
          <cell r="F1553" t="str">
            <v>MP3B-S 600 VACUUMIZER TANK</v>
          </cell>
          <cell r="G1553" t="str">
            <v>PM20</v>
          </cell>
          <cell r="H1553" t="str">
            <v>I/E</v>
          </cell>
          <cell r="I1553" t="str">
            <v>10072431</v>
          </cell>
          <cell r="J1553" t="str">
            <v>7135517</v>
          </cell>
          <cell r="K1553" t="str">
            <v>228</v>
          </cell>
          <cell r="L1553" t="str">
            <v>JACKSOWC</v>
          </cell>
          <cell r="M1553">
            <v>41190</v>
          </cell>
          <cell r="N1553" t="str">
            <v>CAGLEW</v>
          </cell>
          <cell r="O1553">
            <v>43664</v>
          </cell>
          <cell r="P1553" t="str">
            <v>X</v>
          </cell>
        </row>
        <row r="1554">
          <cell r="A1554" t="str">
            <v>MEM-PRO-013-BGY-FCS-6268</v>
          </cell>
          <cell r="B1554" t="str">
            <v>5</v>
          </cell>
          <cell r="C1554" t="str">
            <v>16405</v>
          </cell>
          <cell r="D1554" t="str">
            <v>18570</v>
          </cell>
          <cell r="E1554" t="str">
            <v>Phase 3 South Vacuumizer Condenser Tempe</v>
          </cell>
          <cell r="F1554" t="str">
            <v>MP3B-S 600 VACUMMIZER CONDENSER</v>
          </cell>
          <cell r="G1554" t="str">
            <v>PM20</v>
          </cell>
          <cell r="H1554" t="str">
            <v>MECH</v>
          </cell>
          <cell r="I1554" t="str">
            <v>10021166</v>
          </cell>
          <cell r="J1554" t="str">
            <v>7171084</v>
          </cell>
          <cell r="K1554" t="str">
            <v>228</v>
          </cell>
          <cell r="L1554" t="str">
            <v>JACKSOWC</v>
          </cell>
          <cell r="M1554">
            <v>41190</v>
          </cell>
          <cell r="N1554" t="str">
            <v>CAGLEW</v>
          </cell>
          <cell r="O1554">
            <v>43665</v>
          </cell>
          <cell r="P1554" t="str">
            <v>X</v>
          </cell>
        </row>
        <row r="1555">
          <cell r="A1555" t="str">
            <v>MEM-PRO-013-BGY-FCS-6297</v>
          </cell>
          <cell r="B1555" t="str">
            <v>3</v>
          </cell>
          <cell r="C1555" t="str">
            <v>16404</v>
          </cell>
          <cell r="D1555" t="str">
            <v>18569</v>
          </cell>
          <cell r="E1555" t="str">
            <v>Phase 3 North Vacuumizer Condenser Tempe</v>
          </cell>
          <cell r="F1555" t="str">
            <v>MP3B-N 600 VAC CONDENSER</v>
          </cell>
          <cell r="G1555" t="str">
            <v>PM20</v>
          </cell>
          <cell r="H1555" t="str">
            <v>MECH</v>
          </cell>
          <cell r="I1555" t="str">
            <v/>
          </cell>
          <cell r="J1555" t="str">
            <v>5785413</v>
          </cell>
          <cell r="K1555" t="str">
            <v>228</v>
          </cell>
          <cell r="L1555" t="str">
            <v>JACKSOWC</v>
          </cell>
          <cell r="M1555">
            <v>41190</v>
          </cell>
          <cell r="N1555" t="str">
            <v>CHAUDHS</v>
          </cell>
          <cell r="O1555">
            <v>43365</v>
          </cell>
          <cell r="P1555" t="str">
            <v>X</v>
          </cell>
        </row>
        <row r="1556">
          <cell r="A1556" t="str">
            <v>MEM-PRO-013-BGY-TIL-6311</v>
          </cell>
          <cell r="B1556" t="str">
            <v>3</v>
          </cell>
          <cell r="C1556" t="str">
            <v>16402</v>
          </cell>
          <cell r="D1556" t="str">
            <v>18567</v>
          </cell>
          <cell r="E1556" t="str">
            <v>Phase 3 North Vacuumizer H.H. East Tempe</v>
          </cell>
          <cell r="F1556" t="str">
            <v>MP3B-N 600 TIMELINE</v>
          </cell>
          <cell r="G1556" t="str">
            <v>PM20</v>
          </cell>
          <cell r="H1556" t="str">
            <v>I/E</v>
          </cell>
          <cell r="I1556" t="str">
            <v/>
          </cell>
          <cell r="J1556" t="str">
            <v>5743977</v>
          </cell>
          <cell r="K1556" t="str">
            <v>228</v>
          </cell>
          <cell r="L1556" t="str">
            <v>JACKSOWC</v>
          </cell>
          <cell r="M1556">
            <v>41190</v>
          </cell>
          <cell r="N1556" t="str">
            <v>CHAUDHS</v>
          </cell>
          <cell r="O1556">
            <v>43365</v>
          </cell>
          <cell r="P1556" t="str">
            <v>X</v>
          </cell>
        </row>
        <row r="1557">
          <cell r="A1557" t="str">
            <v>MEM-PRO-013-BGY-TIL-6311</v>
          </cell>
          <cell r="B1557" t="str">
            <v>3</v>
          </cell>
          <cell r="C1557" t="str">
            <v>16403</v>
          </cell>
          <cell r="D1557" t="str">
            <v>18568</v>
          </cell>
          <cell r="E1557" t="str">
            <v>Phase 3 North Vacuumizer H.H. West Tempe</v>
          </cell>
          <cell r="F1557" t="str">
            <v>MP3B-N 600 TIMELINE</v>
          </cell>
          <cell r="G1557" t="str">
            <v>PM20</v>
          </cell>
          <cell r="H1557" t="str">
            <v>I/E</v>
          </cell>
          <cell r="I1557" t="str">
            <v/>
          </cell>
          <cell r="J1557" t="str">
            <v>5743978</v>
          </cell>
          <cell r="K1557" t="str">
            <v>228</v>
          </cell>
          <cell r="L1557" t="str">
            <v>JACKSOWC</v>
          </cell>
          <cell r="M1557">
            <v>41190</v>
          </cell>
          <cell r="N1557" t="str">
            <v>CHAUDHS</v>
          </cell>
          <cell r="O1557">
            <v>43365</v>
          </cell>
          <cell r="P1557" t="str">
            <v>X</v>
          </cell>
        </row>
        <row r="1558">
          <cell r="A1558" t="str">
            <v>MEM-PRO-013-CIP-SAC-4700</v>
          </cell>
          <cell r="B1558" t="str">
            <v>5</v>
          </cell>
          <cell r="C1558" t="str">
            <v>16410</v>
          </cell>
          <cell r="D1558" t="str">
            <v>18575</v>
          </cell>
          <cell r="E1558" t="str">
            <v>Phase 3 CIP Caustic Tank Back-up Steam S</v>
          </cell>
          <cell r="F1558" t="str">
            <v>MP3B-CIP CAUSTIC TANK</v>
          </cell>
          <cell r="G1558" t="str">
            <v>PM20</v>
          </cell>
          <cell r="H1558" t="str">
            <v>I/E</v>
          </cell>
          <cell r="I1558" t="str">
            <v>10072559</v>
          </cell>
          <cell r="J1558" t="str">
            <v>7173407</v>
          </cell>
          <cell r="K1558" t="str">
            <v>228</v>
          </cell>
          <cell r="L1558" t="str">
            <v>JACKSOWC</v>
          </cell>
          <cell r="M1558">
            <v>41190</v>
          </cell>
          <cell r="N1558" t="str">
            <v>CAGLEW</v>
          </cell>
          <cell r="O1558">
            <v>43665</v>
          </cell>
          <cell r="P1558" t="str">
            <v>X</v>
          </cell>
        </row>
        <row r="1559">
          <cell r="A1559" t="str">
            <v>MEM-PRO-013-UTL-PRW-7281</v>
          </cell>
          <cell r="B1559" t="str">
            <v>5</v>
          </cell>
          <cell r="C1559" t="str">
            <v>16398</v>
          </cell>
          <cell r="D1559" t="str">
            <v>18563</v>
          </cell>
          <cell r="E1559" t="str">
            <v>90/150 Deg Water Tank Discharge Temp.</v>
          </cell>
          <cell r="F1559" t="str">
            <v>OLD MDU 90° TANK- P3 FLOTTWEG'S</v>
          </cell>
          <cell r="G1559" t="str">
            <v>PM20</v>
          </cell>
          <cell r="H1559" t="str">
            <v>FAC1</v>
          </cell>
          <cell r="I1559" t="str">
            <v/>
          </cell>
          <cell r="J1559" t="str">
            <v>7163563</v>
          </cell>
          <cell r="K1559" t="str">
            <v>228</v>
          </cell>
          <cell r="L1559" t="str">
            <v>JACKSOWC</v>
          </cell>
          <cell r="M1559">
            <v>41190</v>
          </cell>
          <cell r="N1559" t="str">
            <v>CAGLEW</v>
          </cell>
          <cell r="O1559">
            <v>43665</v>
          </cell>
          <cell r="P1559" t="str">
            <v>X</v>
          </cell>
        </row>
        <row r="1560">
          <cell r="A1560" t="str">
            <v>MEM-PRO-014-BGY-FCS-3453</v>
          </cell>
          <cell r="B1560" t="str">
            <v>5</v>
          </cell>
          <cell r="C1560" t="str">
            <v>16389</v>
          </cell>
          <cell r="D1560" t="str">
            <v>18554</v>
          </cell>
          <cell r="E1560" t="str">
            <v>South Vacuumizer # 3453 Level xmtr</v>
          </cell>
          <cell r="F1560" t="str">
            <v>MSP-S BOGEY VACUUMIZER TANK</v>
          </cell>
          <cell r="G1560" t="str">
            <v>PM20</v>
          </cell>
          <cell r="H1560" t="str">
            <v>I/E</v>
          </cell>
          <cell r="I1560" t="str">
            <v>10073537</v>
          </cell>
          <cell r="J1560" t="str">
            <v>7100597</v>
          </cell>
          <cell r="K1560" t="str">
            <v>228</v>
          </cell>
          <cell r="L1560" t="str">
            <v>JACKSOWC</v>
          </cell>
          <cell r="M1560">
            <v>41190</v>
          </cell>
          <cell r="N1560" t="str">
            <v>CAGLEW</v>
          </cell>
          <cell r="O1560">
            <v>43510</v>
          </cell>
          <cell r="P1560" t="str">
            <v>X</v>
          </cell>
        </row>
        <row r="1561">
          <cell r="A1561" t="str">
            <v>MEM-PRO-014-CIP-TAC-4003</v>
          </cell>
          <cell r="B1561" t="str">
            <v>5</v>
          </cell>
          <cell r="C1561" t="str">
            <v>16390</v>
          </cell>
          <cell r="D1561" t="str">
            <v>18555</v>
          </cell>
          <cell r="E1561" t="str">
            <v>CIP WATER TANK 4003 LEVEL</v>
          </cell>
          <cell r="F1561" t="str">
            <v>MSP-CIP RINSE TANK</v>
          </cell>
          <cell r="G1561" t="str">
            <v>PM20</v>
          </cell>
          <cell r="H1561" t="str">
            <v>I/E</v>
          </cell>
          <cell r="I1561" t="str">
            <v>10018311</v>
          </cell>
          <cell r="J1561" t="str">
            <v>7100966</v>
          </cell>
          <cell r="K1561" t="str">
            <v>228</v>
          </cell>
          <cell r="L1561" t="str">
            <v>JACKSOWC</v>
          </cell>
          <cell r="M1561">
            <v>41190</v>
          </cell>
          <cell r="N1561" t="str">
            <v>CAGLEW</v>
          </cell>
          <cell r="O1561">
            <v>43510</v>
          </cell>
          <cell r="P1561" t="str">
            <v>X</v>
          </cell>
        </row>
        <row r="1562">
          <cell r="A1562" t="str">
            <v>MEM-PRO-015-BGY-FCS-3453</v>
          </cell>
          <cell r="B1562" t="str">
            <v>5</v>
          </cell>
          <cell r="C1562" t="str">
            <v>16393</v>
          </cell>
          <cell r="D1562" t="str">
            <v>18558</v>
          </cell>
          <cell r="E1562" t="str">
            <v>East / Final Vacuumizer 3453 Level</v>
          </cell>
          <cell r="F1562" t="str">
            <v>MS2P-E VACUUMIZER TANK</v>
          </cell>
          <cell r="G1562" t="str">
            <v>PM20</v>
          </cell>
          <cell r="H1562" t="str">
            <v>I/E</v>
          </cell>
          <cell r="I1562" t="str">
            <v>10074172</v>
          </cell>
          <cell r="J1562" t="str">
            <v>7100598</v>
          </cell>
          <cell r="K1562" t="str">
            <v>228</v>
          </cell>
          <cell r="L1562" t="str">
            <v>JACKSOWC</v>
          </cell>
          <cell r="M1562">
            <v>41190</v>
          </cell>
          <cell r="N1562" t="str">
            <v>CAGLEW</v>
          </cell>
          <cell r="O1562">
            <v>43511</v>
          </cell>
          <cell r="P1562" t="str">
            <v>X</v>
          </cell>
        </row>
        <row r="1563">
          <cell r="A1563" t="str">
            <v>MEM-PRO-015-CIP-SAC-4033</v>
          </cell>
          <cell r="B1563" t="str">
            <v>5</v>
          </cell>
          <cell r="C1563" t="str">
            <v>16397</v>
          </cell>
          <cell r="D1563" t="str">
            <v>18562</v>
          </cell>
          <cell r="E1563" t="str">
            <v>EXCESS CIP TANK 4033</v>
          </cell>
          <cell r="F1563" t="str">
            <v>MS2P-EXCESS CIP TANK</v>
          </cell>
          <cell r="G1563" t="str">
            <v>PM20</v>
          </cell>
          <cell r="H1563" t="str">
            <v>MECH</v>
          </cell>
          <cell r="I1563" t="str">
            <v/>
          </cell>
          <cell r="J1563" t="str">
            <v>7067496</v>
          </cell>
          <cell r="K1563" t="str">
            <v>228</v>
          </cell>
          <cell r="L1563" t="str">
            <v>JACKSOWC</v>
          </cell>
          <cell r="M1563">
            <v>41190</v>
          </cell>
          <cell r="N1563" t="str">
            <v>CHAUDHS</v>
          </cell>
          <cell r="O1563">
            <v>43368</v>
          </cell>
          <cell r="P1563" t="str">
            <v>X</v>
          </cell>
        </row>
        <row r="1564">
          <cell r="A1564" t="str">
            <v>MEM-PRO-015-IDN-HYS-3561</v>
          </cell>
          <cell r="B1564" t="str">
            <v>3</v>
          </cell>
          <cell r="C1564" t="str">
            <v>16391</v>
          </cell>
          <cell r="D1564" t="str">
            <v>18556</v>
          </cell>
          <cell r="E1564" t="str">
            <v>24 Mth East Hydrolysis Tank #3561 Level</v>
          </cell>
          <cell r="F1564" t="str">
            <v>MS2P-E HYDROLYSIS TANK</v>
          </cell>
          <cell r="G1564" t="str">
            <v>PM20</v>
          </cell>
          <cell r="H1564" t="str">
            <v>I/E</v>
          </cell>
          <cell r="I1564" t="str">
            <v>10018206</v>
          </cell>
          <cell r="J1564" t="str">
            <v>7112300</v>
          </cell>
          <cell r="K1564" t="str">
            <v>228</v>
          </cell>
          <cell r="L1564" t="str">
            <v>JACKSOWC</v>
          </cell>
          <cell r="M1564">
            <v>41190</v>
          </cell>
          <cell r="N1564" t="str">
            <v>CAGLEW</v>
          </cell>
          <cell r="O1564">
            <v>43514</v>
          </cell>
          <cell r="P1564" t="str">
            <v>X</v>
          </cell>
        </row>
        <row r="1565">
          <cell r="A1565" t="str">
            <v>MEM-PRO-015-IDN-HYS-3571</v>
          </cell>
          <cell r="B1565" t="str">
            <v>5</v>
          </cell>
          <cell r="C1565" t="str">
            <v>16392</v>
          </cell>
          <cell r="D1565" t="str">
            <v>18557</v>
          </cell>
          <cell r="E1565" t="str">
            <v>24 Mth West Hydrolysis Tank #3571 Level</v>
          </cell>
          <cell r="F1565" t="str">
            <v>MS2P-W HYDROLYSIS TANK</v>
          </cell>
          <cell r="G1565" t="str">
            <v>PM20</v>
          </cell>
          <cell r="H1565" t="str">
            <v>I/E</v>
          </cell>
          <cell r="I1565" t="str">
            <v>10018220</v>
          </cell>
          <cell r="J1565" t="str">
            <v>7103954</v>
          </cell>
          <cell r="K1565" t="str">
            <v>228</v>
          </cell>
          <cell r="L1565" t="str">
            <v>JACKSOWC</v>
          </cell>
          <cell r="M1565">
            <v>41190</v>
          </cell>
          <cell r="N1565" t="str">
            <v>CAGLEW</v>
          </cell>
          <cell r="O1565">
            <v>43514</v>
          </cell>
          <cell r="P1565" t="str">
            <v>X</v>
          </cell>
        </row>
        <row r="1566">
          <cell r="A1566" t="str">
            <v>MEM-PRO-015-PCP-PCT-3231</v>
          </cell>
          <cell r="B1566" t="str">
            <v>5</v>
          </cell>
          <cell r="C1566" t="str">
            <v>16386</v>
          </cell>
          <cell r="D1566" t="str">
            <v>18551</v>
          </cell>
          <cell r="E1566" t="str">
            <v>MS2P HOLD TANK 3231 LEVEL d/p xmtr</v>
          </cell>
          <cell r="F1566" t="str">
            <v>MS2P-HOLD TANK</v>
          </cell>
          <cell r="G1566" t="str">
            <v>PM20</v>
          </cell>
          <cell r="H1566" t="str">
            <v>I/E</v>
          </cell>
          <cell r="I1566" t="str">
            <v>10018358</v>
          </cell>
          <cell r="J1566" t="str">
            <v>7111206</v>
          </cell>
          <cell r="K1566" t="str">
            <v>228</v>
          </cell>
          <cell r="L1566" t="str">
            <v>JACKSOWC</v>
          </cell>
          <cell r="M1566">
            <v>41190</v>
          </cell>
          <cell r="N1566" t="str">
            <v>CAGLEW</v>
          </cell>
          <cell r="O1566">
            <v>43514</v>
          </cell>
          <cell r="P1566" t="str">
            <v>X</v>
          </cell>
        </row>
        <row r="1567">
          <cell r="A1567" t="str">
            <v>MEM-PRO-015-WSH-WRE-3286</v>
          </cell>
          <cell r="B1567" t="str">
            <v>3</v>
          </cell>
          <cell r="C1567" t="str">
            <v>16387</v>
          </cell>
          <cell r="D1567" t="str">
            <v>18552</v>
          </cell>
          <cell r="E1567" t="str">
            <v>WASHING RESLURRY TK. 3286 Level xmtr</v>
          </cell>
          <cell r="F1567" t="str">
            <v>MS2P-W WASHING RESLURRY TANK</v>
          </cell>
          <cell r="G1567" t="str">
            <v>PM20</v>
          </cell>
          <cell r="H1567" t="str">
            <v>MECH</v>
          </cell>
          <cell r="I1567" t="str">
            <v/>
          </cell>
          <cell r="J1567" t="str">
            <v>7149916</v>
          </cell>
          <cell r="K1567" t="str">
            <v>228</v>
          </cell>
          <cell r="L1567" t="str">
            <v>JACKSOWC</v>
          </cell>
          <cell r="M1567">
            <v>41190</v>
          </cell>
          <cell r="N1567" t="str">
            <v>CHAUDHS</v>
          </cell>
          <cell r="O1567">
            <v>43368</v>
          </cell>
          <cell r="P1567" t="str">
            <v>X</v>
          </cell>
        </row>
        <row r="1568">
          <cell r="A1568" t="str">
            <v>MEM-PRO-026-STS-NES-5620</v>
          </cell>
          <cell r="B1568" t="str">
            <v>5</v>
          </cell>
          <cell r="C1568" t="str">
            <v>16400</v>
          </cell>
          <cell r="D1568" t="str">
            <v>18565</v>
          </cell>
          <cell r="E1568" t="str">
            <v>12 MTH S.PLANT W.W. FLOW CALIBRATION</v>
          </cell>
          <cell r="F1568" t="str">
            <v>MSS-WASTE WATER NEUTRALIZATION PIT</v>
          </cell>
          <cell r="G1568" t="str">
            <v>PM20</v>
          </cell>
          <cell r="H1568" t="str">
            <v>MECH</v>
          </cell>
          <cell r="I1568" t="str">
            <v>10075597</v>
          </cell>
          <cell r="J1568" t="str">
            <v>7166994</v>
          </cell>
          <cell r="K1568" t="str">
            <v>228</v>
          </cell>
          <cell r="L1568" t="str">
            <v>CRIPESH</v>
          </cell>
          <cell r="M1568">
            <v>41190</v>
          </cell>
          <cell r="N1568" t="str">
            <v>CAGLEW</v>
          </cell>
          <cell r="O1568">
            <v>43514</v>
          </cell>
          <cell r="P1568" t="str">
            <v/>
          </cell>
        </row>
        <row r="1569">
          <cell r="A1569" t="str">
            <v>MEM-PRO-026-STS-NES-8605</v>
          </cell>
          <cell r="B1569" t="str">
            <v>5</v>
          </cell>
          <cell r="C1569" t="str">
            <v>16399</v>
          </cell>
          <cell r="D1569" t="str">
            <v>18564</v>
          </cell>
          <cell r="E1569" t="str">
            <v>12 MTH N. PLANT W.W. FLOW CALIBRATION</v>
          </cell>
          <cell r="F1569" t="str">
            <v>MSS-WASTE WTR FINAL NEUTRALIZATION TANKM</v>
          </cell>
          <cell r="G1569" t="str">
            <v>PM20</v>
          </cell>
          <cell r="H1569" t="str">
            <v>FAC1</v>
          </cell>
          <cell r="I1569" t="str">
            <v>10065449</v>
          </cell>
          <cell r="J1569" t="str">
            <v>7166993</v>
          </cell>
          <cell r="K1569" t="str">
            <v>228</v>
          </cell>
          <cell r="L1569" t="str">
            <v>CRIPESH</v>
          </cell>
          <cell r="M1569">
            <v>41190</v>
          </cell>
          <cell r="N1569" t="str">
            <v>CAGLEW</v>
          </cell>
          <cell r="O1569">
            <v>43665</v>
          </cell>
          <cell r="P1569" t="str">
            <v/>
          </cell>
        </row>
        <row r="1570">
          <cell r="A1570" t="str">
            <v>MEM-PRO-011-HPF-SDF-4925</v>
          </cell>
          <cell r="B1570" t="str">
            <v>5</v>
          </cell>
          <cell r="C1570" t="str">
            <v>16425</v>
          </cell>
          <cell r="D1570" t="str">
            <v>18588</v>
          </cell>
          <cell r="E1570" t="str">
            <v>6-MTH MECH ADAPTER SEAL REPLACEMENT-MC45</v>
          </cell>
          <cell r="F1570" t="str">
            <v>MP1-#2 SSMG HI-PRESS DRYER FEED PUMP</v>
          </cell>
          <cell r="G1570" t="str">
            <v>PM25</v>
          </cell>
          <cell r="H1570" t="str">
            <v>MECH</v>
          </cell>
          <cell r="I1570" t="str">
            <v>10016693</v>
          </cell>
          <cell r="J1570" t="str">
            <v>7163312</v>
          </cell>
          <cell r="K1570" t="str">
            <v>245</v>
          </cell>
          <cell r="L1570" t="str">
            <v>JACKSOWC</v>
          </cell>
          <cell r="M1570">
            <v>41197</v>
          </cell>
          <cell r="N1570" t="str">
            <v>CAGLEW</v>
          </cell>
          <cell r="O1570">
            <v>43503</v>
          </cell>
          <cell r="P1570" t="str">
            <v/>
          </cell>
        </row>
        <row r="1571">
          <cell r="A1571" t="str">
            <v>MEM-PRO-011-HPF-SDF-4930</v>
          </cell>
          <cell r="B1571" t="str">
            <v>5</v>
          </cell>
          <cell r="C1571" t="str">
            <v>16424</v>
          </cell>
          <cell r="D1571" t="str">
            <v>18587</v>
          </cell>
          <cell r="E1571" t="str">
            <v>6-MTH MECH ADAPTER SEAL REPLACEMENT-MC45</v>
          </cell>
          <cell r="F1571" t="str">
            <v>MP1-#1 SSMG HI-PRESS DRYER FEED PUMP</v>
          </cell>
          <cell r="G1571" t="str">
            <v>PM25</v>
          </cell>
          <cell r="H1571" t="str">
            <v>MECH</v>
          </cell>
          <cell r="I1571" t="str">
            <v>10000707</v>
          </cell>
          <cell r="J1571" t="str">
            <v>7163311</v>
          </cell>
          <cell r="K1571" t="str">
            <v>245</v>
          </cell>
          <cell r="L1571" t="str">
            <v>JACKSOWC</v>
          </cell>
          <cell r="M1571">
            <v>41197</v>
          </cell>
          <cell r="N1571" t="str">
            <v>CAGLEW</v>
          </cell>
          <cell r="O1571">
            <v>43503</v>
          </cell>
          <cell r="P1571" t="str">
            <v/>
          </cell>
        </row>
        <row r="1572">
          <cell r="A1572" t="str">
            <v>MEM-PRO-013-HPF-SDF-6170</v>
          </cell>
          <cell r="B1572" t="str">
            <v>5</v>
          </cell>
          <cell r="C1572" t="str">
            <v>16423</v>
          </cell>
          <cell r="D1572" t="str">
            <v>18586</v>
          </cell>
          <cell r="E1572" t="str">
            <v>6-MTH MECH ADAPTER SEAL REPLACEMENT-MC45</v>
          </cell>
          <cell r="F1572" t="str">
            <v>MP3B-#4 SSMG HI-PRESS DRYER FEED PUMP</v>
          </cell>
          <cell r="G1572" t="str">
            <v>PM25</v>
          </cell>
          <cell r="H1572" t="str">
            <v>MECH</v>
          </cell>
          <cell r="I1572" t="str">
            <v>10000709</v>
          </cell>
          <cell r="J1572" t="str">
            <v>7167000</v>
          </cell>
          <cell r="K1572" t="str">
            <v>245</v>
          </cell>
          <cell r="L1572" t="str">
            <v>JACKSOWC</v>
          </cell>
          <cell r="M1572">
            <v>41197</v>
          </cell>
          <cell r="N1572" t="str">
            <v>CAGLEW</v>
          </cell>
          <cell r="O1572">
            <v>43503</v>
          </cell>
          <cell r="P1572" t="str">
            <v/>
          </cell>
        </row>
        <row r="1573">
          <cell r="A1573" t="str">
            <v>MEM-PRO-013-HPF-SDF-6171</v>
          </cell>
          <cell r="B1573" t="str">
            <v>5</v>
          </cell>
          <cell r="C1573" t="str">
            <v>16422</v>
          </cell>
          <cell r="D1573" t="str">
            <v>18585</v>
          </cell>
          <cell r="E1573" t="str">
            <v>6-MTH MECH ADAPTER SEAL REPLACEMENT-MC45</v>
          </cell>
          <cell r="F1573" t="str">
            <v>MP3B-#3 SSMG HI-PRESS DRYER FEED PUMP</v>
          </cell>
          <cell r="G1573" t="str">
            <v>PM25</v>
          </cell>
          <cell r="H1573" t="str">
            <v>MECH</v>
          </cell>
          <cell r="I1573" t="str">
            <v>10000710</v>
          </cell>
          <cell r="J1573" t="str">
            <v>7166999</v>
          </cell>
          <cell r="K1573" t="str">
            <v>245</v>
          </cell>
          <cell r="L1573" t="str">
            <v>JACKSOWC</v>
          </cell>
          <cell r="M1573">
            <v>41197</v>
          </cell>
          <cell r="N1573" t="str">
            <v>CAGLEW</v>
          </cell>
          <cell r="O1573">
            <v>43503</v>
          </cell>
          <cell r="P1573" t="str">
            <v/>
          </cell>
        </row>
        <row r="1574">
          <cell r="A1574" t="str">
            <v>MEM-PRO-013-HPF-SDF-6172</v>
          </cell>
          <cell r="B1574" t="str">
            <v>5</v>
          </cell>
          <cell r="C1574" t="str">
            <v>16421</v>
          </cell>
          <cell r="D1574" t="str">
            <v>18584</v>
          </cell>
          <cell r="E1574" t="str">
            <v>6-MTH MECH ADAPTER SEAL REPLACEMENT-MC45</v>
          </cell>
          <cell r="F1574" t="str">
            <v>MP3B-#2 SSMG HI-PRESS DRYER FEED PUMP</v>
          </cell>
          <cell r="G1574" t="str">
            <v>PM25</v>
          </cell>
          <cell r="H1574" t="str">
            <v>MECH</v>
          </cell>
          <cell r="I1574" t="str">
            <v>10000711</v>
          </cell>
          <cell r="J1574" t="str">
            <v>7166998</v>
          </cell>
          <cell r="K1574" t="str">
            <v>245</v>
          </cell>
          <cell r="L1574" t="str">
            <v>JACKSOWC</v>
          </cell>
          <cell r="M1574">
            <v>41197</v>
          </cell>
          <cell r="N1574" t="str">
            <v>CAGLEW</v>
          </cell>
          <cell r="O1574">
            <v>43503</v>
          </cell>
          <cell r="P1574" t="str">
            <v/>
          </cell>
        </row>
        <row r="1575">
          <cell r="A1575" t="str">
            <v>MEM-PRO-013-HPF-SDF-6173</v>
          </cell>
          <cell r="B1575" t="str">
            <v>5</v>
          </cell>
          <cell r="C1575" t="str">
            <v>16350</v>
          </cell>
          <cell r="D1575" t="str">
            <v>18583</v>
          </cell>
          <cell r="E1575" t="str">
            <v>6-MTH MECH ADAPTER SEAL REPLACEMENT-MC45</v>
          </cell>
          <cell r="F1575" t="str">
            <v>MP3B-#1 SSMG HI-PRESS DRYER FEED PUMP</v>
          </cell>
          <cell r="G1575" t="str">
            <v>PM25</v>
          </cell>
          <cell r="H1575" t="str">
            <v>MECH</v>
          </cell>
          <cell r="I1575" t="str">
            <v>10000567</v>
          </cell>
          <cell r="J1575" t="str">
            <v>7166997</v>
          </cell>
          <cell r="K1575" t="str">
            <v>245</v>
          </cell>
          <cell r="L1575" t="str">
            <v>JACKSOWC</v>
          </cell>
          <cell r="M1575">
            <v>41197</v>
          </cell>
          <cell r="N1575" t="str">
            <v>CAGLEW</v>
          </cell>
          <cell r="O1575">
            <v>43503</v>
          </cell>
          <cell r="P1575" t="str">
            <v/>
          </cell>
        </row>
        <row r="1576">
          <cell r="A1576" t="str">
            <v>MEM-PRO-014-BGY-FCS-3453</v>
          </cell>
          <cell r="B1576" t="str">
            <v>5</v>
          </cell>
          <cell r="C1576" t="str">
            <v>16451</v>
          </cell>
          <cell r="D1576" t="str">
            <v>18626</v>
          </cell>
          <cell r="E1576" t="str">
            <v>MSP South Vacuumizer to Condenser</v>
          </cell>
          <cell r="F1576" t="str">
            <v>MSP-S BOGEY VACUUMIZER TANK</v>
          </cell>
          <cell r="G1576" t="str">
            <v>PM20</v>
          </cell>
          <cell r="H1576" t="str">
            <v>FAC1</v>
          </cell>
          <cell r="I1576" t="str">
            <v>10020575</v>
          </cell>
          <cell r="J1576" t="str">
            <v>7131967</v>
          </cell>
          <cell r="K1576" t="str">
            <v>228</v>
          </cell>
          <cell r="L1576" t="str">
            <v>JACKSOWC</v>
          </cell>
          <cell r="M1576">
            <v>41214</v>
          </cell>
          <cell r="N1576" t="str">
            <v>HOLLOWS</v>
          </cell>
          <cell r="O1576">
            <v>43669</v>
          </cell>
          <cell r="P1576" t="str">
            <v>X</v>
          </cell>
        </row>
        <row r="1577">
          <cell r="A1577" t="str">
            <v>MEM-PRO-014-BGY-FCS-3530</v>
          </cell>
          <cell r="B1577" t="str">
            <v>5</v>
          </cell>
          <cell r="C1577" t="str">
            <v>16453</v>
          </cell>
          <cell r="D1577" t="str">
            <v>18628</v>
          </cell>
          <cell r="E1577" t="str">
            <v>MSP Vacuumizer to Condenser</v>
          </cell>
          <cell r="F1577" t="str">
            <v>MSP-N BOGEY CONDENSER</v>
          </cell>
          <cell r="G1577" t="str">
            <v>PM20</v>
          </cell>
          <cell r="H1577" t="str">
            <v>FAC1</v>
          </cell>
          <cell r="I1577" t="str">
            <v>10026201</v>
          </cell>
          <cell r="J1577" t="str">
            <v>7131969</v>
          </cell>
          <cell r="K1577" t="str">
            <v>228</v>
          </cell>
          <cell r="L1577" t="str">
            <v>JACKSOWC</v>
          </cell>
          <cell r="M1577">
            <v>41214</v>
          </cell>
          <cell r="N1577" t="str">
            <v>HOLLOWS</v>
          </cell>
          <cell r="O1577">
            <v>43669</v>
          </cell>
          <cell r="P1577" t="str">
            <v>X</v>
          </cell>
        </row>
        <row r="1578">
          <cell r="A1578" t="str">
            <v>MEM-PRO-014-CIP-SAC-4008</v>
          </cell>
          <cell r="B1578" t="str">
            <v>5</v>
          </cell>
          <cell r="C1578" t="str">
            <v>16460</v>
          </cell>
          <cell r="D1578" t="str">
            <v>18635</v>
          </cell>
          <cell r="E1578" t="str">
            <v>Hydroheater 4008 Discharge Temperature C</v>
          </cell>
          <cell r="F1578" t="str">
            <v>MSP-HYDROHEATER-CIP WATER TANK</v>
          </cell>
          <cell r="G1578" t="str">
            <v>PM20</v>
          </cell>
          <cell r="H1578" t="str">
            <v>MECH</v>
          </cell>
          <cell r="I1578" t="str">
            <v>10020537</v>
          </cell>
          <cell r="J1578" t="str">
            <v>7163313</v>
          </cell>
          <cell r="K1578" t="str">
            <v>228</v>
          </cell>
          <cell r="L1578" t="str">
            <v>JACKSOWC</v>
          </cell>
          <cell r="M1578">
            <v>41214</v>
          </cell>
          <cell r="N1578" t="str">
            <v>CAGLEW</v>
          </cell>
          <cell r="O1578">
            <v>43510</v>
          </cell>
          <cell r="P1578" t="str">
            <v>X</v>
          </cell>
        </row>
        <row r="1579">
          <cell r="A1579" t="str">
            <v>MEM-PRO-014-IDN-HYS-5678</v>
          </cell>
          <cell r="B1579" t="str">
            <v>5</v>
          </cell>
          <cell r="C1579" t="str">
            <v>16454</v>
          </cell>
          <cell r="D1579" t="str">
            <v>18629</v>
          </cell>
          <cell r="E1579" t="str">
            <v>MSP Hydroheater # 5660 Discharge</v>
          </cell>
          <cell r="F1579" t="str">
            <v>MSP-SLAM SURGE TANK</v>
          </cell>
          <cell r="G1579" t="str">
            <v>PM20</v>
          </cell>
          <cell r="H1579" t="str">
            <v>FAC1</v>
          </cell>
          <cell r="I1579" t="str">
            <v>10030105</v>
          </cell>
          <cell r="J1579" t="str">
            <v>7165433</v>
          </cell>
          <cell r="K1579" t="str">
            <v>228</v>
          </cell>
          <cell r="L1579" t="str">
            <v>JACKSOWC</v>
          </cell>
          <cell r="M1579">
            <v>41214</v>
          </cell>
          <cell r="N1579" t="str">
            <v>CAGLEW</v>
          </cell>
          <cell r="O1579">
            <v>43665</v>
          </cell>
          <cell r="P1579" t="str">
            <v>X</v>
          </cell>
        </row>
        <row r="1580">
          <cell r="A1580" t="str">
            <v>MEM-PRO-014-SPR-DRY-3608</v>
          </cell>
          <cell r="B1580" t="str">
            <v>5</v>
          </cell>
          <cell r="C1580" t="str">
            <v>16455</v>
          </cell>
          <cell r="D1580" t="str">
            <v>18630</v>
          </cell>
          <cell r="E1580" t="str">
            <v>MSP Cooling Ring Air Temperature</v>
          </cell>
          <cell r="F1580" t="str">
            <v>MSP-COOLING RING INTAKE FAN</v>
          </cell>
          <cell r="G1580" t="str">
            <v>PM20</v>
          </cell>
          <cell r="H1580" t="str">
            <v>I/E</v>
          </cell>
          <cell r="I1580" t="str">
            <v>10065287</v>
          </cell>
          <cell r="J1580" t="str">
            <v>7167001</v>
          </cell>
          <cell r="K1580" t="str">
            <v>228</v>
          </cell>
          <cell r="L1580" t="str">
            <v>JACKSOWC</v>
          </cell>
          <cell r="M1580">
            <v>41214</v>
          </cell>
          <cell r="N1580" t="str">
            <v>CAGLEW</v>
          </cell>
          <cell r="O1580">
            <v>43511</v>
          </cell>
          <cell r="P1580" t="str">
            <v>X</v>
          </cell>
        </row>
        <row r="1581">
          <cell r="A1581" t="str">
            <v>MEM-PRO-014-SPR-DRY-3634</v>
          </cell>
          <cell r="B1581" t="str">
            <v>5</v>
          </cell>
          <cell r="C1581" t="str">
            <v>16456</v>
          </cell>
          <cell r="D1581" t="str">
            <v>18631</v>
          </cell>
          <cell r="E1581" t="str">
            <v>MSP West Baghouses Exhaust Temperature</v>
          </cell>
          <cell r="F1581" t="str">
            <v>MSP-SPRAY DRYER SW FILTER</v>
          </cell>
          <cell r="G1581" t="str">
            <v>PM20</v>
          </cell>
          <cell r="H1581" t="str">
            <v>FAC1</v>
          </cell>
          <cell r="I1581" t="str">
            <v>10077083</v>
          </cell>
          <cell r="J1581" t="str">
            <v>7140510</v>
          </cell>
          <cell r="K1581" t="str">
            <v>228</v>
          </cell>
          <cell r="L1581" t="str">
            <v>JACKSOWC</v>
          </cell>
          <cell r="M1581">
            <v>41214</v>
          </cell>
          <cell r="N1581" t="str">
            <v>HOLLOWS</v>
          </cell>
          <cell r="O1581">
            <v>43669</v>
          </cell>
          <cell r="P1581" t="str">
            <v>X</v>
          </cell>
        </row>
        <row r="1582">
          <cell r="A1582" t="str">
            <v>MEM-PRO-014-SPR-DRY-3685</v>
          </cell>
          <cell r="B1582" t="str">
            <v>5</v>
          </cell>
          <cell r="C1582" t="str">
            <v>16457</v>
          </cell>
          <cell r="D1582" t="str">
            <v>18632</v>
          </cell>
          <cell r="E1582" t="str">
            <v>SouthEast Cyclone 3685 Cone Temperature</v>
          </cell>
          <cell r="F1582" t="str">
            <v>MSP-SPRAY DRYER SE CYCLONE</v>
          </cell>
          <cell r="G1582" t="str">
            <v>PM20</v>
          </cell>
          <cell r="H1582" t="str">
            <v>I/E</v>
          </cell>
          <cell r="I1582" t="str">
            <v>10065083</v>
          </cell>
          <cell r="J1582" t="str">
            <v>7162108</v>
          </cell>
          <cell r="K1582" t="str">
            <v>228</v>
          </cell>
          <cell r="L1582" t="str">
            <v>JACKSOWC</v>
          </cell>
          <cell r="M1582">
            <v>41214</v>
          </cell>
          <cell r="N1582" t="str">
            <v>PIGNOCJ</v>
          </cell>
          <cell r="O1582">
            <v>43518</v>
          </cell>
          <cell r="P1582" t="str">
            <v>X</v>
          </cell>
        </row>
        <row r="1583">
          <cell r="A1583" t="str">
            <v>MEM-PRO-014-SPR-DRY-3687</v>
          </cell>
          <cell r="B1583" t="str">
            <v>5</v>
          </cell>
          <cell r="C1583" t="str">
            <v>16458</v>
          </cell>
          <cell r="D1583" t="str">
            <v>18633</v>
          </cell>
          <cell r="E1583" t="str">
            <v>NorthEast Cyclone 3687 Cone Temperature</v>
          </cell>
          <cell r="F1583" t="str">
            <v>MSP-SPRAY DRYER NE CYCLONE</v>
          </cell>
          <cell r="G1583" t="str">
            <v>PM20</v>
          </cell>
          <cell r="H1583" t="str">
            <v>FAC1</v>
          </cell>
          <cell r="I1583" t="str">
            <v>10065181</v>
          </cell>
          <cell r="J1583" t="str">
            <v>7162109</v>
          </cell>
          <cell r="K1583" t="str">
            <v>228</v>
          </cell>
          <cell r="L1583" t="str">
            <v>JACKSOWC</v>
          </cell>
          <cell r="M1583">
            <v>41214</v>
          </cell>
          <cell r="N1583" t="str">
            <v>HOLLOWS</v>
          </cell>
          <cell r="O1583">
            <v>43479</v>
          </cell>
          <cell r="P1583" t="str">
            <v>X</v>
          </cell>
        </row>
        <row r="1584">
          <cell r="A1584" t="str">
            <v>MEM-PRO-014-SPR-DRY-3689</v>
          </cell>
          <cell r="B1584" t="str">
            <v>5</v>
          </cell>
          <cell r="C1584" t="str">
            <v>16459</v>
          </cell>
          <cell r="D1584" t="str">
            <v>18634</v>
          </cell>
          <cell r="E1584" t="str">
            <v>SouthWest Cyclone 3689 Cone Temperature</v>
          </cell>
          <cell r="F1584" t="str">
            <v>MSP-SPRAY DRYER SW CYCLONE</v>
          </cell>
          <cell r="G1584" t="str">
            <v>PM20</v>
          </cell>
          <cell r="H1584" t="str">
            <v>FAC1</v>
          </cell>
          <cell r="I1584" t="str">
            <v>10065182</v>
          </cell>
          <cell r="J1584" t="str">
            <v>7162110</v>
          </cell>
          <cell r="K1584" t="str">
            <v>228</v>
          </cell>
          <cell r="L1584" t="str">
            <v>JACKSOWC</v>
          </cell>
          <cell r="M1584">
            <v>41214</v>
          </cell>
          <cell r="N1584" t="str">
            <v>HOLLOWS</v>
          </cell>
          <cell r="O1584">
            <v>43479</v>
          </cell>
          <cell r="P1584" t="str">
            <v>X</v>
          </cell>
        </row>
        <row r="1585">
          <cell r="A1585" t="str">
            <v>MEM-PRO-014-SPR-DRY-3691</v>
          </cell>
          <cell r="B1585" t="str">
            <v>5</v>
          </cell>
          <cell r="C1585" t="str">
            <v>16467</v>
          </cell>
          <cell r="D1585" t="str">
            <v>18642</v>
          </cell>
          <cell r="E1585" t="str">
            <v>NorthWest Cyclone 3691 Cone Temperature</v>
          </cell>
          <cell r="F1585" t="str">
            <v>MSP-SPRAY DRYER NW CYCLONE</v>
          </cell>
          <cell r="G1585" t="str">
            <v>PM20</v>
          </cell>
          <cell r="H1585" t="str">
            <v>FAC1</v>
          </cell>
          <cell r="I1585" t="str">
            <v>10065183</v>
          </cell>
          <cell r="J1585" t="str">
            <v>7162111</v>
          </cell>
          <cell r="K1585" t="str">
            <v>228</v>
          </cell>
          <cell r="L1585" t="str">
            <v>JACKSOWC</v>
          </cell>
          <cell r="M1585">
            <v>41214</v>
          </cell>
          <cell r="N1585" t="str">
            <v>HOLLOWS</v>
          </cell>
          <cell r="O1585">
            <v>43479</v>
          </cell>
          <cell r="P1585" t="str">
            <v>X</v>
          </cell>
        </row>
        <row r="1586">
          <cell r="A1586" t="str">
            <v>MEM-PRO-014-UTL-CSY-4712</v>
          </cell>
          <cell r="B1586" t="str">
            <v>5</v>
          </cell>
          <cell r="C1586" t="str">
            <v>16452</v>
          </cell>
          <cell r="D1586" t="str">
            <v>18627</v>
          </cell>
          <cell r="E1586" t="str">
            <v>MSP Whey Process to Pasteurization Tank</v>
          </cell>
          <cell r="F1586" t="str">
            <v>MSP-PASTEURIZATION TANK</v>
          </cell>
          <cell r="G1586" t="str">
            <v>PM20</v>
          </cell>
          <cell r="H1586" t="str">
            <v>FAC1</v>
          </cell>
          <cell r="I1586" t="str">
            <v>10020447</v>
          </cell>
          <cell r="J1586" t="str">
            <v>7131968</v>
          </cell>
          <cell r="K1586" t="str">
            <v>228</v>
          </cell>
          <cell r="L1586" t="str">
            <v>JACKSOWC</v>
          </cell>
          <cell r="M1586">
            <v>41214</v>
          </cell>
          <cell r="N1586" t="str">
            <v>CAGLEW</v>
          </cell>
          <cell r="O1586">
            <v>43735</v>
          </cell>
          <cell r="P1586" t="str">
            <v>X</v>
          </cell>
        </row>
        <row r="1587">
          <cell r="A1587" t="str">
            <v>MEM-PRO-015-BGY-FCS-3453</v>
          </cell>
          <cell r="B1587" t="str">
            <v>5</v>
          </cell>
          <cell r="C1587" t="str">
            <v>16462</v>
          </cell>
          <cell r="D1587" t="str">
            <v>18637</v>
          </cell>
          <cell r="E1587" t="str">
            <v>Final Vacuumizer 3463 Temperature</v>
          </cell>
          <cell r="F1587" t="str">
            <v>MS2P-E VACUUMIZER TANK</v>
          </cell>
          <cell r="G1587" t="str">
            <v>PM20</v>
          </cell>
          <cell r="H1587" t="str">
            <v>I/E</v>
          </cell>
          <cell r="I1587" t="str">
            <v>10074173</v>
          </cell>
          <cell r="J1587" t="str">
            <v>7165434</v>
          </cell>
          <cell r="K1587" t="str">
            <v>228</v>
          </cell>
          <cell r="L1587" t="str">
            <v>JACKSOWC</v>
          </cell>
          <cell r="M1587">
            <v>41214</v>
          </cell>
          <cell r="N1587" t="str">
            <v>CAGLEW</v>
          </cell>
          <cell r="O1587">
            <v>43511</v>
          </cell>
          <cell r="P1587" t="str">
            <v>X</v>
          </cell>
        </row>
        <row r="1588">
          <cell r="A1588" t="str">
            <v>MEM-PRO-015-BLD-AHU-9223</v>
          </cell>
          <cell r="B1588" t="str">
            <v>5</v>
          </cell>
          <cell r="C1588" t="str">
            <v>16466</v>
          </cell>
          <cell r="D1588" t="str">
            <v>18641</v>
          </cell>
          <cell r="E1588" t="str">
            <v>Spray Dryer Tower Temperature Monitoring</v>
          </cell>
          <cell r="F1588" t="str">
            <v>MS2P  DRYER TOWER 1ST FLOOR TEMPERATURE</v>
          </cell>
          <cell r="G1588" t="str">
            <v>PM20</v>
          </cell>
          <cell r="H1588" t="str">
            <v>I/E</v>
          </cell>
          <cell r="I1588" t="str">
            <v>10077100</v>
          </cell>
          <cell r="J1588" t="str">
            <v>7165435</v>
          </cell>
          <cell r="K1588" t="str">
            <v>228</v>
          </cell>
          <cell r="L1588" t="str">
            <v>JACKSOWC</v>
          </cell>
          <cell r="M1588">
            <v>41214</v>
          </cell>
          <cell r="N1588" t="str">
            <v>CAGLEW</v>
          </cell>
          <cell r="O1588">
            <v>43511</v>
          </cell>
          <cell r="P1588" t="str">
            <v>X</v>
          </cell>
        </row>
        <row r="1589">
          <cell r="A1589" t="str">
            <v>MEM-PRO-015-CIP-DAC-8134</v>
          </cell>
          <cell r="B1589" t="str">
            <v>3</v>
          </cell>
          <cell r="C1589" t="str">
            <v>16464</v>
          </cell>
          <cell r="D1589" t="str">
            <v>18639</v>
          </cell>
          <cell r="E1589" t="str">
            <v>CIP SUPPLY HEAT EXCHANGER DISCHARGE TEMP</v>
          </cell>
          <cell r="F1589" t="str">
            <v>MS2P-CIP HEAT EXCHANGER</v>
          </cell>
          <cell r="G1589" t="str">
            <v>PM20</v>
          </cell>
          <cell r="H1589" t="str">
            <v>MECH</v>
          </cell>
          <cell r="I1589" t="str">
            <v>10030205</v>
          </cell>
          <cell r="J1589" t="str">
            <v>7097795</v>
          </cell>
          <cell r="K1589" t="str">
            <v>228</v>
          </cell>
          <cell r="L1589" t="str">
            <v>JACKSOWC</v>
          </cell>
          <cell r="M1589">
            <v>41214</v>
          </cell>
          <cell r="N1589" t="str">
            <v>HOLLOWS</v>
          </cell>
          <cell r="O1589">
            <v>43550</v>
          </cell>
          <cell r="P1589" t="str">
            <v>X</v>
          </cell>
        </row>
        <row r="1590">
          <cell r="A1590" t="str">
            <v>MEM-PRO-015-CIP-DAC-8137</v>
          </cell>
          <cell r="B1590" t="str">
            <v>3</v>
          </cell>
          <cell r="C1590" t="str">
            <v>16465</v>
          </cell>
          <cell r="D1590" t="str">
            <v>18640</v>
          </cell>
          <cell r="E1590" t="str">
            <v>CIP RETURN TEMPERATURE</v>
          </cell>
          <cell r="F1590" t="str">
            <v>MS2P-CIP RETURN</v>
          </cell>
          <cell r="G1590" t="str">
            <v>PM20</v>
          </cell>
          <cell r="H1590" t="str">
            <v>FAC1</v>
          </cell>
          <cell r="I1590" t="str">
            <v>10020431</v>
          </cell>
          <cell r="J1590" t="str">
            <v>7128996</v>
          </cell>
          <cell r="K1590" t="str">
            <v>228</v>
          </cell>
          <cell r="L1590" t="str">
            <v>JACKSOWC</v>
          </cell>
          <cell r="M1590">
            <v>41214</v>
          </cell>
          <cell r="N1590" t="str">
            <v>HOLLOWS</v>
          </cell>
          <cell r="O1590">
            <v>43669</v>
          </cell>
          <cell r="P1590" t="str">
            <v>X</v>
          </cell>
        </row>
        <row r="1591">
          <cell r="A1591" t="str">
            <v>MEM-PRO-010-SLM-AEQ-6016</v>
          </cell>
          <cell r="B1591" t="str">
            <v>5</v>
          </cell>
          <cell r="C1591" t="str">
            <v>16494</v>
          </cell>
          <cell r="D1591" t="str">
            <v>18674</v>
          </cell>
          <cell r="E1591" t="str">
            <v>MS2P, PROD. MIX  Tanks HYDRO-HTRS 6015/6</v>
          </cell>
          <cell r="F1591" t="str">
            <v>MS2P-PRODUCT MIX HYDROHEATER #2</v>
          </cell>
          <cell r="G1591" t="str">
            <v>PM20</v>
          </cell>
          <cell r="H1591" t="str">
            <v>MECH</v>
          </cell>
          <cell r="I1591" t="str">
            <v>10020487</v>
          </cell>
          <cell r="J1591" t="str">
            <v>5802211</v>
          </cell>
          <cell r="K1591" t="str">
            <v>228</v>
          </cell>
          <cell r="L1591" t="str">
            <v>JACKSOWC</v>
          </cell>
          <cell r="M1591">
            <v>41221</v>
          </cell>
          <cell r="N1591" t="str">
            <v>CHAUDHS</v>
          </cell>
          <cell r="O1591">
            <v>43365</v>
          </cell>
          <cell r="P1591" t="str">
            <v>X</v>
          </cell>
        </row>
        <row r="1592">
          <cell r="A1592" t="str">
            <v>MEM-PRO-010-UTL-PRW-2494</v>
          </cell>
          <cell r="B1592" t="str">
            <v>3</v>
          </cell>
          <cell r="C1592" t="str">
            <v>16511</v>
          </cell>
          <cell r="D1592" t="str">
            <v>18711</v>
          </cell>
          <cell r="E1592" t="str">
            <v>Main Plant 90 deg F Tank Temperature</v>
          </cell>
          <cell r="F1592" t="str">
            <v>MSS-MAIN PLT NORTH 90 DEG WATER TANK</v>
          </cell>
          <cell r="G1592" t="str">
            <v>PM20</v>
          </cell>
          <cell r="H1592" t="str">
            <v>I/E</v>
          </cell>
          <cell r="I1592" t="str">
            <v>10072119</v>
          </cell>
          <cell r="J1592" t="str">
            <v>7165441</v>
          </cell>
          <cell r="K1592" t="str">
            <v>228</v>
          </cell>
          <cell r="L1592" t="str">
            <v>JACKSOWC</v>
          </cell>
          <cell r="M1592">
            <v>41221</v>
          </cell>
          <cell r="N1592" t="str">
            <v>CAGLEW</v>
          </cell>
          <cell r="O1592">
            <v>43510</v>
          </cell>
          <cell r="P1592" t="str">
            <v>X</v>
          </cell>
        </row>
        <row r="1593">
          <cell r="A1593" t="str">
            <v>MEM-PRO-010-UTL-PRW-6559</v>
          </cell>
          <cell r="B1593" t="str">
            <v>5</v>
          </cell>
          <cell r="C1593" t="str">
            <v>16512</v>
          </cell>
          <cell r="D1593" t="str">
            <v>18712</v>
          </cell>
          <cell r="E1593" t="str">
            <v>Main Plant 140 deg F Tank Temperature</v>
          </cell>
          <cell r="F1593" t="str">
            <v>MSS-140 DEGREE WATER TANK</v>
          </cell>
          <cell r="G1593" t="str">
            <v>PM20</v>
          </cell>
          <cell r="H1593" t="str">
            <v>MECH</v>
          </cell>
          <cell r="I1593" t="str">
            <v/>
          </cell>
          <cell r="J1593" t="str">
            <v>7163564</v>
          </cell>
          <cell r="K1593" t="str">
            <v>228</v>
          </cell>
          <cell r="L1593" t="str">
            <v>JACKSOWC</v>
          </cell>
          <cell r="M1593">
            <v>41221</v>
          </cell>
          <cell r="N1593" t="str">
            <v>CHAUDHS</v>
          </cell>
          <cell r="O1593">
            <v>43368</v>
          </cell>
          <cell r="P1593" t="str">
            <v>X</v>
          </cell>
        </row>
        <row r="1594">
          <cell r="A1594" t="str">
            <v>MEM-PRO-013-BGY-TIL-6262</v>
          </cell>
          <cell r="B1594" t="str">
            <v>5</v>
          </cell>
          <cell r="C1594" t="str">
            <v>16499</v>
          </cell>
          <cell r="D1594" t="str">
            <v>18679</v>
          </cell>
          <cell r="E1594" t="str">
            <v>Phase 3 South Vacuumizer H.H. East Tempe</v>
          </cell>
          <cell r="F1594" t="str">
            <v>MP3B-S 600 VACUUMIZER TIMELINE</v>
          </cell>
          <cell r="G1594" t="str">
            <v>PM20</v>
          </cell>
          <cell r="H1594" t="str">
            <v>MECH</v>
          </cell>
          <cell r="I1594" t="str">
            <v/>
          </cell>
          <cell r="J1594" t="str">
            <v>5805643</v>
          </cell>
          <cell r="K1594" t="str">
            <v>228</v>
          </cell>
          <cell r="L1594" t="str">
            <v>JACKSOWC</v>
          </cell>
          <cell r="M1594">
            <v>41221</v>
          </cell>
          <cell r="N1594" t="str">
            <v>CHAUDHS</v>
          </cell>
          <cell r="O1594">
            <v>43365</v>
          </cell>
          <cell r="P1594" t="str">
            <v>X</v>
          </cell>
        </row>
        <row r="1595">
          <cell r="A1595" t="str">
            <v>MEM-PRO-013-BGY-TIL-6262</v>
          </cell>
          <cell r="B1595" t="str">
            <v>5</v>
          </cell>
          <cell r="C1595" t="str">
            <v>16500</v>
          </cell>
          <cell r="D1595" t="str">
            <v>18680</v>
          </cell>
          <cell r="E1595" t="str">
            <v>Phase 3 South Vacuumizer H.H. West Tempe</v>
          </cell>
          <cell r="F1595" t="str">
            <v>MP3B-S 600 VACUUMIZER TIMELINE</v>
          </cell>
          <cell r="G1595" t="str">
            <v>PM20</v>
          </cell>
          <cell r="H1595" t="str">
            <v>MECH</v>
          </cell>
          <cell r="I1595" t="str">
            <v/>
          </cell>
          <cell r="J1595" t="str">
            <v>5805644</v>
          </cell>
          <cell r="K1595" t="str">
            <v>228</v>
          </cell>
          <cell r="L1595" t="str">
            <v>JACKSOWC</v>
          </cell>
          <cell r="M1595">
            <v>41221</v>
          </cell>
          <cell r="N1595" t="str">
            <v>CHAUDHS</v>
          </cell>
          <cell r="O1595">
            <v>43365</v>
          </cell>
          <cell r="P1595" t="str">
            <v>X</v>
          </cell>
        </row>
        <row r="1596">
          <cell r="A1596" t="str">
            <v>MEM-PRO-013-BGY-TIL-6316</v>
          </cell>
          <cell r="B1596" t="str">
            <v>5</v>
          </cell>
          <cell r="C1596" t="str">
            <v>16498</v>
          </cell>
          <cell r="D1596" t="str">
            <v>18678</v>
          </cell>
          <cell r="E1596" t="str">
            <v>700 Vacuumizer H.H. West Temperature</v>
          </cell>
          <cell r="F1596" t="str">
            <v>MP3B-700 TIMELINE</v>
          </cell>
          <cell r="G1596" t="str">
            <v>PM20</v>
          </cell>
          <cell r="H1596" t="str">
            <v>MECH</v>
          </cell>
          <cell r="I1596" t="str">
            <v>10021102</v>
          </cell>
          <cell r="J1596" t="str">
            <v>7173410</v>
          </cell>
          <cell r="K1596" t="str">
            <v>228</v>
          </cell>
          <cell r="L1596" t="str">
            <v>JACKSOWC</v>
          </cell>
          <cell r="M1596">
            <v>41221</v>
          </cell>
          <cell r="N1596" t="str">
            <v>CAGLEW</v>
          </cell>
          <cell r="O1596">
            <v>43509</v>
          </cell>
          <cell r="P1596" t="str">
            <v>X</v>
          </cell>
        </row>
        <row r="1597">
          <cell r="A1597" t="str">
            <v>MEM-PRO-013-BGY-TIL-6316</v>
          </cell>
          <cell r="B1597" t="str">
            <v>5</v>
          </cell>
          <cell r="C1597" t="str">
            <v>16497</v>
          </cell>
          <cell r="D1597" t="str">
            <v>18677</v>
          </cell>
          <cell r="E1597" t="str">
            <v>P3 HACCP 700 Vac H.H. East Temp</v>
          </cell>
          <cell r="F1597" t="str">
            <v>MP3B-700 TIMELINE</v>
          </cell>
          <cell r="G1597" t="str">
            <v>PM20</v>
          </cell>
          <cell r="H1597" t="str">
            <v>MECH</v>
          </cell>
          <cell r="I1597" t="str">
            <v>10021101</v>
          </cell>
          <cell r="J1597" t="str">
            <v>7167002</v>
          </cell>
          <cell r="K1597" t="str">
            <v>228</v>
          </cell>
          <cell r="L1597" t="str">
            <v>JACKSOWC</v>
          </cell>
          <cell r="M1597">
            <v>41221</v>
          </cell>
          <cell r="N1597" t="str">
            <v>HOLLOWS</v>
          </cell>
          <cell r="O1597">
            <v>43521</v>
          </cell>
          <cell r="P1597" t="str">
            <v>X</v>
          </cell>
        </row>
        <row r="1598">
          <cell r="A1598" t="str">
            <v>MEM-PRO-013-CIP-SAC-4700</v>
          </cell>
          <cell r="B1598" t="str">
            <v>5</v>
          </cell>
          <cell r="C1598" t="str">
            <v>16501</v>
          </cell>
          <cell r="D1598" t="str">
            <v>18701</v>
          </cell>
          <cell r="E1598" t="str">
            <v>Phase 3 CIP Caustic Tank Temperature xmt</v>
          </cell>
          <cell r="F1598" t="str">
            <v>MP3B-CIP CAUSTIC TANK</v>
          </cell>
          <cell r="G1598" t="str">
            <v>PM20</v>
          </cell>
          <cell r="H1598" t="str">
            <v>MECH</v>
          </cell>
          <cell r="I1598" t="str">
            <v/>
          </cell>
          <cell r="J1598" t="str">
            <v>5919615</v>
          </cell>
          <cell r="K1598" t="str">
            <v>228</v>
          </cell>
          <cell r="L1598" t="str">
            <v>JACKSOWC</v>
          </cell>
          <cell r="M1598">
            <v>41221</v>
          </cell>
          <cell r="N1598" t="str">
            <v>CHAUDHS</v>
          </cell>
          <cell r="O1598">
            <v>43365</v>
          </cell>
          <cell r="P1598" t="str">
            <v>X</v>
          </cell>
        </row>
        <row r="1599">
          <cell r="A1599" t="str">
            <v>MEM-PRO-013-SPR-BRN-2433</v>
          </cell>
          <cell r="B1599" t="str">
            <v>5</v>
          </cell>
          <cell r="C1599" t="str">
            <v>16509</v>
          </cell>
          <cell r="D1599" t="str">
            <v>18709</v>
          </cell>
          <cell r="E1599" t="str">
            <v>MP3B - GAS BURN HRDWRD TEMP X-MTR / TSH</v>
          </cell>
          <cell r="F1599" t="str">
            <v>MP3B-GAS BURNER</v>
          </cell>
          <cell r="G1599" t="str">
            <v>PM20</v>
          </cell>
          <cell r="H1599" t="str">
            <v>I/E</v>
          </cell>
          <cell r="I1599" t="str">
            <v>10072946</v>
          </cell>
          <cell r="J1599" t="str">
            <v>7167005</v>
          </cell>
          <cell r="K1599" t="str">
            <v>228</v>
          </cell>
          <cell r="L1599" t="str">
            <v>JACKSOWC</v>
          </cell>
          <cell r="M1599">
            <v>41221</v>
          </cell>
          <cell r="N1599" t="str">
            <v>CAGLEW</v>
          </cell>
          <cell r="O1599">
            <v>43872</v>
          </cell>
          <cell r="P1599" t="str">
            <v>X</v>
          </cell>
        </row>
        <row r="1600">
          <cell r="A1600" t="str">
            <v>MEM-PRO-013-SPR-DRY-2477</v>
          </cell>
          <cell r="B1600" t="str">
            <v>5</v>
          </cell>
          <cell r="C1600" t="str">
            <v>16505</v>
          </cell>
          <cell r="D1600" t="str">
            <v>18705</v>
          </cell>
          <cell r="E1600" t="str">
            <v>Spray Dryer Bustle to Cyclone #1 (North)</v>
          </cell>
          <cell r="F1600" t="str">
            <v>MP3B-N CYCLONE</v>
          </cell>
          <cell r="G1600" t="str">
            <v>PM20</v>
          </cell>
          <cell r="H1600" t="str">
            <v>I/E</v>
          </cell>
          <cell r="I1600" t="str">
            <v>10073013</v>
          </cell>
          <cell r="J1600" t="str">
            <v>7167003</v>
          </cell>
          <cell r="K1600" t="str">
            <v>228</v>
          </cell>
          <cell r="L1600" t="str">
            <v>JACKSOWC</v>
          </cell>
          <cell r="M1600">
            <v>41221</v>
          </cell>
          <cell r="N1600" t="str">
            <v>CAGLEW</v>
          </cell>
          <cell r="O1600">
            <v>43510</v>
          </cell>
          <cell r="P1600" t="str">
            <v>X</v>
          </cell>
        </row>
        <row r="1601">
          <cell r="A1601" t="str">
            <v>MEM-PRO-013-SPR-DRY-2485</v>
          </cell>
          <cell r="B1601" t="str">
            <v>5</v>
          </cell>
          <cell r="C1601" t="str">
            <v>16506</v>
          </cell>
          <cell r="D1601" t="str">
            <v>18706</v>
          </cell>
          <cell r="E1601" t="str">
            <v>Spray Dryer Bustle to Cyclone # 2 (South</v>
          </cell>
          <cell r="F1601" t="str">
            <v>MP3B-S CYCLONE</v>
          </cell>
          <cell r="G1601" t="str">
            <v>PM20</v>
          </cell>
          <cell r="H1601" t="str">
            <v>I/E</v>
          </cell>
          <cell r="I1601" t="str">
            <v/>
          </cell>
          <cell r="J1601" t="str">
            <v>5945322</v>
          </cell>
          <cell r="K1601" t="str">
            <v>228</v>
          </cell>
          <cell r="L1601" t="str">
            <v>JACKSOWC</v>
          </cell>
          <cell r="M1601">
            <v>41221</v>
          </cell>
          <cell r="N1601" t="str">
            <v>CHAUDHS</v>
          </cell>
          <cell r="O1601">
            <v>43365</v>
          </cell>
          <cell r="P1601" t="str">
            <v>X</v>
          </cell>
        </row>
        <row r="1602">
          <cell r="A1602" t="str">
            <v>MEM-PRO-013-SPR-DRY-2508</v>
          </cell>
          <cell r="B1602" t="str">
            <v>5</v>
          </cell>
          <cell r="C1602" t="str">
            <v>16508</v>
          </cell>
          <cell r="D1602" t="str">
            <v>18708</v>
          </cell>
          <cell r="E1602" t="str">
            <v>Exhaust Fan # 2 (South) Fire Quench Syst</v>
          </cell>
          <cell r="F1602" t="str">
            <v>MP3B-S BAGHOUSE</v>
          </cell>
          <cell r="G1602" t="str">
            <v>PM20</v>
          </cell>
          <cell r="H1602" t="str">
            <v>I/E</v>
          </cell>
          <cell r="I1602" t="str">
            <v>10021159</v>
          </cell>
          <cell r="J1602" t="str">
            <v>7167004</v>
          </cell>
          <cell r="K1602" t="str">
            <v>228</v>
          </cell>
          <cell r="L1602" t="str">
            <v>JACKSOWC</v>
          </cell>
          <cell r="M1602">
            <v>41221</v>
          </cell>
          <cell r="N1602" t="str">
            <v>CAGLEW</v>
          </cell>
          <cell r="O1602">
            <v>43510</v>
          </cell>
          <cell r="P1602" t="str">
            <v>X</v>
          </cell>
        </row>
        <row r="1603">
          <cell r="A1603" t="str">
            <v>MEM-PRO-014-BGY-FCS-3457</v>
          </cell>
          <cell r="B1603" t="str">
            <v>5</v>
          </cell>
          <cell r="C1603" t="str">
            <v>16479</v>
          </cell>
          <cell r="D1603" t="str">
            <v>18669</v>
          </cell>
          <cell r="E1603" t="str">
            <v>MSP, Chilled Water Return from South Con</v>
          </cell>
          <cell r="F1603" t="str">
            <v>MSP-S BOGEY VACUUMIZER CONDENSER</v>
          </cell>
          <cell r="G1603" t="str">
            <v>PM20</v>
          </cell>
          <cell r="H1603" t="str">
            <v>FAC1</v>
          </cell>
          <cell r="I1603" t="str">
            <v>10020600</v>
          </cell>
          <cell r="J1603" t="str">
            <v>7165439</v>
          </cell>
          <cell r="K1603" t="str">
            <v>228</v>
          </cell>
          <cell r="L1603" t="str">
            <v>JACKSOWC</v>
          </cell>
          <cell r="M1603">
            <v>41221</v>
          </cell>
          <cell r="N1603" t="str">
            <v>HOLLOWS</v>
          </cell>
          <cell r="O1603">
            <v>43420</v>
          </cell>
          <cell r="P1603" t="str">
            <v>X</v>
          </cell>
        </row>
        <row r="1604">
          <cell r="A1604" t="str">
            <v>MEM-PRO-014-BGY-FCS-3530</v>
          </cell>
          <cell r="B1604" t="str">
            <v>5</v>
          </cell>
          <cell r="C1604" t="str">
            <v>16480</v>
          </cell>
          <cell r="D1604" t="str">
            <v>18670</v>
          </cell>
          <cell r="E1604" t="str">
            <v>MSP, Chilled Water Return from North Con</v>
          </cell>
          <cell r="F1604" t="str">
            <v>MSP-N BOGEY CONDENSER</v>
          </cell>
          <cell r="G1604" t="str">
            <v>PM20</v>
          </cell>
          <cell r="H1604" t="str">
            <v>FAC1</v>
          </cell>
          <cell r="I1604" t="str">
            <v>10020591</v>
          </cell>
          <cell r="J1604" t="str">
            <v>7165440</v>
          </cell>
          <cell r="K1604" t="str">
            <v>228</v>
          </cell>
          <cell r="L1604" t="str">
            <v>JACKSOWC</v>
          </cell>
          <cell r="M1604">
            <v>41221</v>
          </cell>
          <cell r="N1604" t="str">
            <v>HOLLOWS</v>
          </cell>
          <cell r="O1604">
            <v>43420</v>
          </cell>
          <cell r="P1604" t="str">
            <v>X</v>
          </cell>
        </row>
        <row r="1605">
          <cell r="A1605" t="str">
            <v>MEM-PRO-014-BGY-TIL-3437</v>
          </cell>
          <cell r="B1605" t="str">
            <v>5</v>
          </cell>
          <cell r="C1605" t="str">
            <v>16502</v>
          </cell>
          <cell r="D1605" t="str">
            <v>18702</v>
          </cell>
          <cell r="E1605" t="str">
            <v>MSP South Bogey inlet Temp xmtr 381015IN</v>
          </cell>
          <cell r="F1605" t="str">
            <v>MSP-S BOGEY HYDROHEATER</v>
          </cell>
          <cell r="G1605" t="str">
            <v>PM20</v>
          </cell>
          <cell r="H1605" t="str">
            <v>FAC1</v>
          </cell>
          <cell r="I1605" t="str">
            <v>10026997</v>
          </cell>
          <cell r="J1605" t="str">
            <v>7129377</v>
          </cell>
          <cell r="K1605" t="str">
            <v>228</v>
          </cell>
          <cell r="L1605" t="str">
            <v>JACKSOWC</v>
          </cell>
          <cell r="M1605">
            <v>41221</v>
          </cell>
          <cell r="N1605" t="str">
            <v>HOLLOWS</v>
          </cell>
          <cell r="O1605">
            <v>43669</v>
          </cell>
          <cell r="P1605" t="str">
            <v>X</v>
          </cell>
        </row>
        <row r="1606">
          <cell r="A1606" t="str">
            <v>MEM-PRO-014-BGY-TIL-3438</v>
          </cell>
          <cell r="B1606" t="str">
            <v>5</v>
          </cell>
          <cell r="C1606" t="str">
            <v>16503</v>
          </cell>
          <cell r="D1606" t="str">
            <v>18703</v>
          </cell>
          <cell r="E1606" t="str">
            <v>MSP South Bogey outlet Temp xmtr 381015O</v>
          </cell>
          <cell r="F1606" t="str">
            <v>MSP-S BOGEY TIMELINE</v>
          </cell>
          <cell r="G1606" t="str">
            <v>PM20</v>
          </cell>
          <cell r="H1606" t="str">
            <v>MECH</v>
          </cell>
          <cell r="I1606" t="str">
            <v>10020576</v>
          </cell>
          <cell r="J1606" t="str">
            <v>5805646</v>
          </cell>
          <cell r="K1606" t="str">
            <v>228</v>
          </cell>
          <cell r="L1606" t="str">
            <v>JACKSOWC</v>
          </cell>
          <cell r="M1606">
            <v>41221</v>
          </cell>
          <cell r="N1606" t="str">
            <v>CHAUDHS</v>
          </cell>
          <cell r="O1606">
            <v>43365</v>
          </cell>
          <cell r="P1606" t="str">
            <v>X</v>
          </cell>
        </row>
        <row r="1607">
          <cell r="A1607" t="str">
            <v>MEM-PRO-014-CIP-SAC-4020</v>
          </cell>
          <cell r="B1607" t="str">
            <v>5</v>
          </cell>
          <cell r="C1607" t="str">
            <v>16504</v>
          </cell>
          <cell r="D1607" t="str">
            <v>18704</v>
          </cell>
          <cell r="E1607" t="str">
            <v>Hydroheater 4020 CIP Caustic Tank Temper</v>
          </cell>
          <cell r="F1607" t="str">
            <v>MSP-CIP CAUSTIC TANK HYDROHEATER #2</v>
          </cell>
          <cell r="G1607" t="str">
            <v>PM20</v>
          </cell>
          <cell r="H1607" t="str">
            <v>FAC1</v>
          </cell>
          <cell r="I1607" t="str">
            <v>10020605</v>
          </cell>
          <cell r="J1607" t="str">
            <v>7160119</v>
          </cell>
          <cell r="K1607" t="str">
            <v>228</v>
          </cell>
          <cell r="L1607" t="str">
            <v>JACKSOWC</v>
          </cell>
          <cell r="M1607">
            <v>41221</v>
          </cell>
          <cell r="N1607" t="str">
            <v>RX8557</v>
          </cell>
          <cell r="O1607">
            <v>43420</v>
          </cell>
          <cell r="P1607" t="str">
            <v>X</v>
          </cell>
        </row>
        <row r="1608">
          <cell r="A1608" t="str">
            <v>MEM-PRO-014-UTL-CSY-4712</v>
          </cell>
          <cell r="B1608" t="str">
            <v>5</v>
          </cell>
          <cell r="C1608" t="str">
            <v>16510</v>
          </cell>
          <cell r="D1608" t="str">
            <v>18710</v>
          </cell>
          <cell r="E1608" t="str">
            <v>Pasteurized whey tank temperature</v>
          </cell>
          <cell r="F1608" t="str">
            <v>MSP-PASTEURIZATION TANK</v>
          </cell>
          <cell r="G1608" t="str">
            <v>PM20</v>
          </cell>
          <cell r="H1608" t="str">
            <v>MECH</v>
          </cell>
          <cell r="I1608" t="str">
            <v>10020447</v>
          </cell>
          <cell r="J1608" t="str">
            <v>5920399</v>
          </cell>
          <cell r="K1608" t="str">
            <v>228</v>
          </cell>
          <cell r="L1608" t="str">
            <v>JACKSOWC</v>
          </cell>
          <cell r="M1608">
            <v>41221</v>
          </cell>
          <cell r="N1608" t="str">
            <v>CHAUDHS</v>
          </cell>
          <cell r="O1608">
            <v>43365</v>
          </cell>
          <cell r="P1608" t="str">
            <v>X</v>
          </cell>
        </row>
        <row r="1609">
          <cell r="A1609" t="str">
            <v>MEM-PRO-015-BGY-FCS-3457</v>
          </cell>
          <cell r="B1609" t="str">
            <v>5</v>
          </cell>
          <cell r="C1609" t="str">
            <v>16493</v>
          </cell>
          <cell r="D1609" t="str">
            <v>18673</v>
          </cell>
          <cell r="E1609" t="str">
            <v>18 Mth CWR FR. FIN. VAC. CONDENSER 3457</v>
          </cell>
          <cell r="F1609" t="str">
            <v>MS2P-E VACUUMIZER CONDENSER</v>
          </cell>
          <cell r="G1609" t="str">
            <v>PM20</v>
          </cell>
          <cell r="H1609" t="str">
            <v>FAC1</v>
          </cell>
          <cell r="I1609" t="str">
            <v>10020471</v>
          </cell>
          <cell r="J1609" t="str">
            <v>7160118</v>
          </cell>
          <cell r="K1609" t="str">
            <v>228</v>
          </cell>
          <cell r="L1609" t="str">
            <v>JACKSOWC</v>
          </cell>
          <cell r="M1609">
            <v>41221</v>
          </cell>
          <cell r="N1609" t="str">
            <v>HOLLOWS</v>
          </cell>
          <cell r="O1609">
            <v>43479</v>
          </cell>
          <cell r="P1609" t="str">
            <v>X</v>
          </cell>
        </row>
        <row r="1610">
          <cell r="A1610" t="str">
            <v>MEM-PRO-015-BGY-FCS-3530</v>
          </cell>
          <cell r="B1610" t="str">
            <v>5</v>
          </cell>
          <cell r="C1610" t="str">
            <v>16492</v>
          </cell>
          <cell r="D1610" t="str">
            <v>18672</v>
          </cell>
          <cell r="E1610" t="str">
            <v>18 Mth CWR FROM HYD VAC COND. 3530 west</v>
          </cell>
          <cell r="F1610" t="str">
            <v>MS2P-W VACUUMIZER CONDENSER</v>
          </cell>
          <cell r="G1610" t="str">
            <v>PM20</v>
          </cell>
          <cell r="H1610" t="str">
            <v>MECH</v>
          </cell>
          <cell r="I1610" t="str">
            <v>10020477</v>
          </cell>
          <cell r="J1610" t="str">
            <v>7160117</v>
          </cell>
          <cell r="K1610" t="str">
            <v>228</v>
          </cell>
          <cell r="L1610" t="str">
            <v>JACKSOWC</v>
          </cell>
          <cell r="M1610">
            <v>41221</v>
          </cell>
          <cell r="N1610" t="str">
            <v>CAGLEW</v>
          </cell>
          <cell r="O1610">
            <v>43511</v>
          </cell>
          <cell r="P1610" t="str">
            <v>X</v>
          </cell>
        </row>
        <row r="1611">
          <cell r="A1611" t="str">
            <v>MEM-PRO-015-BLD-AHU-9224</v>
          </cell>
          <cell r="B1611" t="str">
            <v>5</v>
          </cell>
          <cell r="C1611" t="str">
            <v>16481</v>
          </cell>
          <cell r="D1611" t="str">
            <v>18681</v>
          </cell>
          <cell r="E1611" t="str">
            <v>Spray Dryer Tower Temperature Monitoring</v>
          </cell>
          <cell r="F1611" t="str">
            <v>MS2P DRYER TOWER 2ND FLOOR TEMPERATURE</v>
          </cell>
          <cell r="G1611" t="str">
            <v>PM20</v>
          </cell>
          <cell r="H1611" t="str">
            <v>I/E</v>
          </cell>
          <cell r="I1611" t="str">
            <v>10077101</v>
          </cell>
          <cell r="J1611" t="str">
            <v>7165436</v>
          </cell>
          <cell r="K1611" t="str">
            <v>228</v>
          </cell>
          <cell r="L1611" t="str">
            <v>JACKSOWC</v>
          </cell>
          <cell r="M1611">
            <v>41221</v>
          </cell>
          <cell r="N1611" t="str">
            <v>CAGLEW</v>
          </cell>
          <cell r="O1611">
            <v>43511</v>
          </cell>
          <cell r="P1611" t="str">
            <v>X</v>
          </cell>
        </row>
        <row r="1612">
          <cell r="A1612" t="str">
            <v>MEM-PRO-015-BLD-AHU-9225</v>
          </cell>
          <cell r="B1612" t="str">
            <v>5</v>
          </cell>
          <cell r="C1612" t="str">
            <v>16472</v>
          </cell>
          <cell r="D1612" t="str">
            <v>18662</v>
          </cell>
          <cell r="E1612" t="str">
            <v>Spray Dryer Tower Temperature Monitoring</v>
          </cell>
          <cell r="F1612" t="str">
            <v>MS2P DRYER TOWER 3RD FLOOR TEMPERATURE</v>
          </cell>
          <cell r="G1612" t="str">
            <v>PM20</v>
          </cell>
          <cell r="H1612" t="str">
            <v>I/E</v>
          </cell>
          <cell r="I1612" t="str">
            <v>10077102</v>
          </cell>
          <cell r="J1612" t="str">
            <v>7165437</v>
          </cell>
          <cell r="K1612" t="str">
            <v>228</v>
          </cell>
          <cell r="L1612" t="str">
            <v>JACKSOWC</v>
          </cell>
          <cell r="M1612">
            <v>41221</v>
          </cell>
          <cell r="N1612" t="str">
            <v>CAGLEW</v>
          </cell>
          <cell r="O1612">
            <v>43511</v>
          </cell>
          <cell r="P1612" t="str">
            <v>X</v>
          </cell>
        </row>
        <row r="1613">
          <cell r="A1613" t="str">
            <v>MEM-PRO-015-BLD-AHU-9226</v>
          </cell>
          <cell r="B1613" t="str">
            <v>5</v>
          </cell>
          <cell r="C1613" t="str">
            <v>16473</v>
          </cell>
          <cell r="D1613" t="str">
            <v>18663</v>
          </cell>
          <cell r="E1613" t="str">
            <v>Spray Dryer Tower Temperature Monitoring</v>
          </cell>
          <cell r="F1613" t="str">
            <v>MS2P DRYER TOWER 4TH FLOOR TEMPERATURE</v>
          </cell>
          <cell r="G1613" t="str">
            <v>PM20</v>
          </cell>
          <cell r="H1613" t="str">
            <v>I/E</v>
          </cell>
          <cell r="I1613" t="str">
            <v>10077103</v>
          </cell>
          <cell r="J1613" t="str">
            <v>7165438</v>
          </cell>
          <cell r="K1613" t="str">
            <v>228</v>
          </cell>
          <cell r="L1613" t="str">
            <v>JACKSOWC</v>
          </cell>
          <cell r="M1613">
            <v>41221</v>
          </cell>
          <cell r="N1613" t="str">
            <v>CAGLEW</v>
          </cell>
          <cell r="O1613">
            <v>43511</v>
          </cell>
          <cell r="P1613" t="str">
            <v>X</v>
          </cell>
        </row>
        <row r="1614">
          <cell r="A1614" t="str">
            <v>MEM-PRO-015-CIP-SAC-4003</v>
          </cell>
          <cell r="B1614" t="str">
            <v>3</v>
          </cell>
          <cell r="C1614" t="str">
            <v>16474</v>
          </cell>
          <cell r="D1614" t="str">
            <v>18664</v>
          </cell>
          <cell r="E1614" t="str">
            <v>CIP RINSE TANK 4003</v>
          </cell>
          <cell r="F1614" t="str">
            <v>MS2P-CIP RINSE TANK</v>
          </cell>
          <cell r="G1614" t="str">
            <v>PM20</v>
          </cell>
          <cell r="H1614" t="str">
            <v>MECH</v>
          </cell>
          <cell r="I1614" t="str">
            <v>10020410</v>
          </cell>
          <cell r="J1614" t="str">
            <v>7163314</v>
          </cell>
          <cell r="K1614" t="str">
            <v>228</v>
          </cell>
          <cell r="L1614" t="str">
            <v>JACKSOWC</v>
          </cell>
          <cell r="M1614">
            <v>41221</v>
          </cell>
          <cell r="N1614" t="str">
            <v>CAGLEW</v>
          </cell>
          <cell r="O1614">
            <v>43665</v>
          </cell>
          <cell r="P1614" t="str">
            <v>X</v>
          </cell>
        </row>
        <row r="1615">
          <cell r="A1615" t="str">
            <v>MEM-PRO-015-CIP-SAC-4008</v>
          </cell>
          <cell r="B1615" t="str">
            <v>3</v>
          </cell>
          <cell r="C1615" t="str">
            <v>16475</v>
          </cell>
          <cell r="D1615" t="str">
            <v>18665</v>
          </cell>
          <cell r="E1615" t="str">
            <v>CIP HYDRO-HTR 4008 OUT MS2P Rinse Tank r</v>
          </cell>
          <cell r="F1615" t="str">
            <v>MS2P-CIP RINSE TANK HYDROHEATER</v>
          </cell>
          <cell r="G1615" t="str">
            <v>PM20</v>
          </cell>
          <cell r="H1615" t="str">
            <v>MECH</v>
          </cell>
          <cell r="I1615" t="str">
            <v>10030102</v>
          </cell>
          <cell r="J1615" t="str">
            <v>7150924</v>
          </cell>
          <cell r="K1615" t="str">
            <v>228</v>
          </cell>
          <cell r="L1615" t="str">
            <v>JACKSOWC</v>
          </cell>
          <cell r="M1615">
            <v>41221</v>
          </cell>
          <cell r="N1615" t="str">
            <v>CAGLEW</v>
          </cell>
          <cell r="O1615">
            <v>43803</v>
          </cell>
          <cell r="P1615" t="str">
            <v>X</v>
          </cell>
        </row>
        <row r="1616">
          <cell r="A1616" t="str">
            <v>MEM-PRO-015-CIP-SAC-4021</v>
          </cell>
          <cell r="B1616" t="str">
            <v>5</v>
          </cell>
          <cell r="C1616" t="str">
            <v>16478</v>
          </cell>
          <cell r="D1616" t="str">
            <v>18668</v>
          </cell>
          <cell r="E1616" t="str">
            <v>CIP HYDRO-HTR 4020 OUTPUT Temperature</v>
          </cell>
          <cell r="F1616" t="str">
            <v>MS2P-CIP CAUSTIC TK HYDROHEATER RTD OUT</v>
          </cell>
          <cell r="G1616" t="str">
            <v>PM20</v>
          </cell>
          <cell r="H1616" t="str">
            <v>I/E</v>
          </cell>
          <cell r="I1616" t="str">
            <v>10074372</v>
          </cell>
          <cell r="J1616" t="str">
            <v>7163316</v>
          </cell>
          <cell r="K1616" t="str">
            <v>228</v>
          </cell>
          <cell r="L1616" t="str">
            <v>JACKSOWC</v>
          </cell>
          <cell r="M1616">
            <v>41221</v>
          </cell>
          <cell r="N1616" t="str">
            <v>CAGLEW</v>
          </cell>
          <cell r="O1616">
            <v>43514</v>
          </cell>
          <cell r="P1616" t="str">
            <v>X</v>
          </cell>
        </row>
        <row r="1617">
          <cell r="A1617" t="str">
            <v>MEM-PRO-015-CIP-SAC-4034</v>
          </cell>
          <cell r="B1617" t="str">
            <v>3</v>
          </cell>
          <cell r="C1617" t="str">
            <v>16477</v>
          </cell>
          <cell r="D1617" t="str">
            <v>18667</v>
          </cell>
          <cell r="E1617" t="str">
            <v>MS2P-CIP West CAUSTIC TK RTD TEMP XMTR</v>
          </cell>
          <cell r="F1617" t="str">
            <v>MS2P-CIP EAST CAUSTIC TANK</v>
          </cell>
          <cell r="G1617" t="str">
            <v>PM20</v>
          </cell>
          <cell r="H1617" t="str">
            <v>I/E</v>
          </cell>
          <cell r="I1617" t="str">
            <v>10074375</v>
          </cell>
          <cell r="J1617" t="str">
            <v>7163315</v>
          </cell>
          <cell r="K1617" t="str">
            <v>228</v>
          </cell>
          <cell r="L1617" t="str">
            <v>JACKSOWC</v>
          </cell>
          <cell r="M1617">
            <v>41221</v>
          </cell>
          <cell r="N1617" t="str">
            <v>CAGLEW</v>
          </cell>
          <cell r="O1617">
            <v>43514</v>
          </cell>
          <cell r="P1617" t="str">
            <v>X</v>
          </cell>
        </row>
        <row r="1618">
          <cell r="A1618" t="str">
            <v>MEM-PRO-015-FED-FED-3863</v>
          </cell>
          <cell r="B1618" t="str">
            <v>3</v>
          </cell>
          <cell r="C1618" t="str">
            <v>16513</v>
          </cell>
          <cell r="D1618" t="str">
            <v>18713</v>
          </cell>
          <cell r="E1618" t="str">
            <v>RECYCLE FILT. RECV. FAN 3863 OUT  to sec</v>
          </cell>
          <cell r="F1618" t="str">
            <v>MS2P-FEED RECYCLE RECEIVER VENT FAN</v>
          </cell>
          <cell r="G1618" t="str">
            <v>PM20</v>
          </cell>
          <cell r="H1618" t="str">
            <v>FAC1</v>
          </cell>
          <cell r="I1618" t="str">
            <v>10020434</v>
          </cell>
          <cell r="J1618" t="str">
            <v>7165442</v>
          </cell>
          <cell r="K1618" t="str">
            <v>228</v>
          </cell>
          <cell r="L1618" t="str">
            <v>JACKSOWC</v>
          </cell>
          <cell r="M1618">
            <v>41221</v>
          </cell>
          <cell r="N1618" t="str">
            <v>CAGLEW</v>
          </cell>
          <cell r="O1618">
            <v>43502</v>
          </cell>
          <cell r="P1618" t="str">
            <v>X</v>
          </cell>
        </row>
        <row r="1619">
          <cell r="A1619" t="str">
            <v>MEM-PRO-015-UTL-CHS-4205</v>
          </cell>
          <cell r="B1619" t="str">
            <v>5</v>
          </cell>
          <cell r="C1619" t="str">
            <v>16495</v>
          </cell>
          <cell r="D1619" t="str">
            <v>18675</v>
          </cell>
          <cell r="E1619" t="str">
            <v>MS2P, HOT WTR HYDRO-HTR 4204 OUT</v>
          </cell>
          <cell r="F1619" t="str">
            <v>MS2P-HOT WTR H-HEATER OUT TEMP ELE</v>
          </cell>
          <cell r="G1619" t="str">
            <v>PM20</v>
          </cell>
          <cell r="H1619" t="str">
            <v>MECH</v>
          </cell>
          <cell r="I1619" t="str">
            <v>10020457</v>
          </cell>
          <cell r="J1619" t="str">
            <v>7173408</v>
          </cell>
          <cell r="K1619" t="str">
            <v>228</v>
          </cell>
          <cell r="L1619" t="str">
            <v>JACKSOWC</v>
          </cell>
          <cell r="M1619">
            <v>41221</v>
          </cell>
          <cell r="N1619" t="str">
            <v>CHAUDHS</v>
          </cell>
          <cell r="O1619">
            <v>43368</v>
          </cell>
          <cell r="P1619" t="str">
            <v>X</v>
          </cell>
        </row>
        <row r="1620">
          <cell r="A1620" t="str">
            <v>MEM-PRO-015-UTL-PRW-4201</v>
          </cell>
          <cell r="B1620" t="str">
            <v>5</v>
          </cell>
          <cell r="C1620" t="str">
            <v>16496</v>
          </cell>
          <cell r="D1620" t="str">
            <v>18676</v>
          </cell>
          <cell r="E1620" t="str">
            <v>MS2P, PW(90) WATER TK 4201 OUT</v>
          </cell>
          <cell r="F1620" t="str">
            <v>MS2P-90 DEG WATER TANK</v>
          </cell>
          <cell r="G1620" t="str">
            <v>PM20</v>
          </cell>
          <cell r="H1620" t="str">
            <v>MECH</v>
          </cell>
          <cell r="I1620" t="str">
            <v>10020415</v>
          </cell>
          <cell r="J1620" t="str">
            <v>7173409</v>
          </cell>
          <cell r="K1620" t="str">
            <v>228</v>
          </cell>
          <cell r="L1620" t="str">
            <v>JACKSOWC</v>
          </cell>
          <cell r="M1620">
            <v>41221</v>
          </cell>
          <cell r="N1620" t="str">
            <v>CHAUDHS</v>
          </cell>
          <cell r="O1620">
            <v>43368</v>
          </cell>
          <cell r="P1620" t="str">
            <v>X</v>
          </cell>
        </row>
        <row r="1621">
          <cell r="A1621" t="str">
            <v>MEM-PRO-025-UTL-1BL-0156</v>
          </cell>
          <cell r="B1621" t="str">
            <v>3</v>
          </cell>
          <cell r="C1621" t="str">
            <v>16491</v>
          </cell>
          <cell r="D1621" t="str">
            <v>18671</v>
          </cell>
          <cell r="E1621" t="str">
            <v>#1 North Boiler Outlet Air Te</v>
          </cell>
          <cell r="F1621" t="str">
            <v>MSS-#1 BOILER SYSTEM</v>
          </cell>
          <cell r="G1621" t="str">
            <v>PM20</v>
          </cell>
          <cell r="H1621" t="str">
            <v>MECH</v>
          </cell>
          <cell r="I1621" t="str">
            <v>10077112</v>
          </cell>
          <cell r="J1621" t="str">
            <v>7163317</v>
          </cell>
          <cell r="K1621" t="str">
            <v>228</v>
          </cell>
          <cell r="L1621" t="str">
            <v>JACKSOWC</v>
          </cell>
          <cell r="M1621">
            <v>41221</v>
          </cell>
          <cell r="N1621" t="str">
            <v>CAGLEW</v>
          </cell>
          <cell r="O1621">
            <v>43514</v>
          </cell>
          <cell r="P1621" t="str">
            <v>X</v>
          </cell>
        </row>
        <row r="1622">
          <cell r="A1622" t="str">
            <v>MEM-PRO-011-BGY-TIL-3964</v>
          </cell>
          <cell r="B1622" t="str">
            <v>5</v>
          </cell>
          <cell r="C1622" t="str">
            <v>16484</v>
          </cell>
          <cell r="D1622" t="str">
            <v>18684</v>
          </cell>
          <cell r="E1622" t="str">
            <v>Phase 1 HACCP Hydro-Heater Back Pres Xmt</v>
          </cell>
          <cell r="F1622" t="str">
            <v>MP1-N VACUUMIZER TIMELINE</v>
          </cell>
          <cell r="G1622" t="str">
            <v>PM20</v>
          </cell>
          <cell r="H1622" t="str">
            <v>MECH</v>
          </cell>
          <cell r="I1622" t="str">
            <v>10077066</v>
          </cell>
          <cell r="J1622" t="str">
            <v>7167006</v>
          </cell>
          <cell r="K1622" t="str">
            <v>228</v>
          </cell>
          <cell r="L1622" t="str">
            <v>JACKSOWC</v>
          </cell>
          <cell r="M1622">
            <v>41225</v>
          </cell>
          <cell r="N1622" t="str">
            <v>CAGLEW</v>
          </cell>
          <cell r="O1622">
            <v>43511</v>
          </cell>
          <cell r="P1622" t="str">
            <v>X</v>
          </cell>
        </row>
        <row r="1623">
          <cell r="A1623" t="str">
            <v>MEM-PRO-011-MEB-MES-5914</v>
          </cell>
          <cell r="B1623" t="str">
            <v>4</v>
          </cell>
          <cell r="C1623" t="str">
            <v>16488</v>
          </cell>
          <cell r="D1623" t="str">
            <v>18688</v>
          </cell>
          <cell r="E1623" t="str">
            <v>Stage 1 Membrane Differential Pressure x</v>
          </cell>
          <cell r="F1623" t="str">
            <v>MP1 ALPHA MEMBRANE STAGE #1</v>
          </cell>
          <cell r="G1623" t="str">
            <v>PM20</v>
          </cell>
          <cell r="H1623" t="str">
            <v>FAC1</v>
          </cell>
          <cell r="I1623" t="str">
            <v/>
          </cell>
          <cell r="J1623" t="str">
            <v>7097801</v>
          </cell>
          <cell r="K1623" t="str">
            <v>228</v>
          </cell>
          <cell r="L1623" t="str">
            <v>JACKSOWC</v>
          </cell>
          <cell r="M1623">
            <v>41225</v>
          </cell>
          <cell r="N1623" t="str">
            <v>HOLLOWS</v>
          </cell>
          <cell r="O1623">
            <v>43607</v>
          </cell>
          <cell r="P1623" t="str">
            <v>X</v>
          </cell>
        </row>
        <row r="1624">
          <cell r="A1624" t="str">
            <v>MEM-PRO-011-MEB-MES-5925</v>
          </cell>
          <cell r="B1624" t="str">
            <v>5</v>
          </cell>
          <cell r="C1624" t="str">
            <v>16489</v>
          </cell>
          <cell r="D1624" t="str">
            <v>18689</v>
          </cell>
          <cell r="E1624" t="str">
            <v>Stage 2 Membrane Differential Pressure x</v>
          </cell>
          <cell r="F1624" t="str">
            <v>MP1 ALPHA MEMBRANE STAGE # 2</v>
          </cell>
          <cell r="G1624" t="str">
            <v>PM20</v>
          </cell>
          <cell r="H1624" t="str">
            <v>FAC1</v>
          </cell>
          <cell r="I1624" t="str">
            <v/>
          </cell>
          <cell r="J1624" t="str">
            <v>7097802</v>
          </cell>
          <cell r="K1624" t="str">
            <v>228</v>
          </cell>
          <cell r="L1624" t="str">
            <v>JACKSOWC</v>
          </cell>
          <cell r="M1624">
            <v>41225</v>
          </cell>
          <cell r="N1624" t="str">
            <v>HOLLOWS</v>
          </cell>
          <cell r="O1624">
            <v>43607</v>
          </cell>
          <cell r="P1624" t="str">
            <v>X</v>
          </cell>
        </row>
        <row r="1625">
          <cell r="A1625" t="str">
            <v>MEM-PRO-011-MEB-MES-5931</v>
          </cell>
          <cell r="B1625" t="str">
            <v>5</v>
          </cell>
          <cell r="C1625" t="str">
            <v>16490</v>
          </cell>
          <cell r="D1625" t="str">
            <v>18690</v>
          </cell>
          <cell r="E1625" t="str">
            <v>Stage 3 Membrane Differential Pressure x</v>
          </cell>
          <cell r="F1625" t="str">
            <v>MP1 ALPHA MEMBRANE STAGE # 3</v>
          </cell>
          <cell r="G1625" t="str">
            <v>PM20</v>
          </cell>
          <cell r="H1625" t="str">
            <v>FAC1</v>
          </cell>
          <cell r="I1625" t="str">
            <v/>
          </cell>
          <cell r="J1625" t="str">
            <v>7097803</v>
          </cell>
          <cell r="K1625" t="str">
            <v>228</v>
          </cell>
          <cell r="L1625" t="str">
            <v>JACKSOWC</v>
          </cell>
          <cell r="M1625">
            <v>41225</v>
          </cell>
          <cell r="N1625" t="str">
            <v>HOLLOWS</v>
          </cell>
          <cell r="O1625">
            <v>43607</v>
          </cell>
          <cell r="P1625" t="str">
            <v>X</v>
          </cell>
        </row>
        <row r="1626">
          <cell r="A1626" t="str">
            <v>MEM-PRO-011-UTL-HRC-4539</v>
          </cell>
          <cell r="B1626" t="str">
            <v>3</v>
          </cell>
          <cell r="C1626" t="str">
            <v>16536</v>
          </cell>
          <cell r="D1626" t="str">
            <v>18726</v>
          </cell>
          <cell r="E1626" t="str">
            <v>Calibrate 90 deg F Water Through P1 Sha</v>
          </cell>
          <cell r="F1626" t="str">
            <v>P1 CENTRIFUGE 90F heat exchanger</v>
          </cell>
          <cell r="G1626" t="str">
            <v>PM20</v>
          </cell>
          <cell r="H1626" t="str">
            <v>I/E</v>
          </cell>
          <cell r="I1626" t="str">
            <v>10075992</v>
          </cell>
          <cell r="J1626" t="str">
            <v>7138321</v>
          </cell>
          <cell r="K1626" t="str">
            <v>228</v>
          </cell>
          <cell r="L1626" t="str">
            <v>JACKSOWC</v>
          </cell>
          <cell r="M1626">
            <v>41225</v>
          </cell>
          <cell r="N1626" t="str">
            <v>LEBOCB</v>
          </cell>
          <cell r="O1626">
            <v>43658</v>
          </cell>
          <cell r="P1626" t="str">
            <v>X</v>
          </cell>
        </row>
        <row r="1627">
          <cell r="A1627" t="str">
            <v>MEM-PRO-011-UTL-HRC-4545</v>
          </cell>
          <cell r="B1627" t="str">
            <v>3</v>
          </cell>
          <cell r="C1627" t="str">
            <v>16537</v>
          </cell>
          <cell r="D1627" t="str">
            <v>18727</v>
          </cell>
          <cell r="E1627" t="str">
            <v>Calibrate 140 deg F Water Through P1 Sh</v>
          </cell>
          <cell r="F1627" t="str">
            <v>MP1-CENTRIFUGE PLATE HEAT EXCHANGER</v>
          </cell>
          <cell r="G1627" t="str">
            <v>PM20</v>
          </cell>
          <cell r="H1627" t="str">
            <v>I/E</v>
          </cell>
          <cell r="I1627" t="str">
            <v>10075998</v>
          </cell>
          <cell r="J1627" t="str">
            <v>7138322</v>
          </cell>
          <cell r="K1627" t="str">
            <v>228</v>
          </cell>
          <cell r="L1627" t="str">
            <v>JACKSOWC</v>
          </cell>
          <cell r="M1627">
            <v>41225</v>
          </cell>
          <cell r="N1627" t="str">
            <v>LEBOCB</v>
          </cell>
          <cell r="O1627">
            <v>43658</v>
          </cell>
          <cell r="P1627" t="str">
            <v>X</v>
          </cell>
        </row>
        <row r="1628">
          <cell r="A1628" t="str">
            <v>MEM-PRO-013-BGY-TIL-6248</v>
          </cell>
          <cell r="B1628" t="str">
            <v>5</v>
          </cell>
          <cell r="C1628" t="str">
            <v>16533</v>
          </cell>
          <cell r="D1628" t="str">
            <v>18723</v>
          </cell>
          <cell r="E1628" t="str">
            <v>700 Vacuumizer H.H. Temperature Input to</v>
          </cell>
          <cell r="F1628" t="str">
            <v>MP3B-700 TIMELINE HYDROHEATER</v>
          </cell>
          <cell r="G1628" t="str">
            <v>PM20</v>
          </cell>
          <cell r="H1628" t="str">
            <v>MECH</v>
          </cell>
          <cell r="I1628" t="str">
            <v>10077051</v>
          </cell>
          <cell r="J1628" t="str">
            <v>7165446</v>
          </cell>
          <cell r="K1628" t="str">
            <v>228</v>
          </cell>
          <cell r="L1628" t="str">
            <v>JACKSOWC</v>
          </cell>
          <cell r="M1628">
            <v>41225</v>
          </cell>
          <cell r="N1628" t="str">
            <v>CAGLEW</v>
          </cell>
          <cell r="O1628">
            <v>43509</v>
          </cell>
          <cell r="P1628" t="str">
            <v>X</v>
          </cell>
        </row>
        <row r="1629">
          <cell r="A1629" t="str">
            <v>MEM-PRO-014-BGY-TIL-3437</v>
          </cell>
          <cell r="B1629" t="str">
            <v>5</v>
          </cell>
          <cell r="C1629" t="str">
            <v>16485</v>
          </cell>
          <cell r="D1629" t="str">
            <v>18685</v>
          </cell>
          <cell r="E1629" t="str">
            <v>Bogey Tube 3438 to Vacuumizer</v>
          </cell>
          <cell r="F1629" t="str">
            <v>MSP-S BOGEY HYDROHEATER</v>
          </cell>
          <cell r="G1629" t="str">
            <v>PM20</v>
          </cell>
          <cell r="H1629" t="str">
            <v>FAC1</v>
          </cell>
          <cell r="I1629" t="str">
            <v>10022679</v>
          </cell>
          <cell r="J1629" t="str">
            <v>7129378</v>
          </cell>
          <cell r="K1629" t="str">
            <v>228</v>
          </cell>
          <cell r="L1629" t="str">
            <v>JACKSOWC</v>
          </cell>
          <cell r="M1629">
            <v>41225</v>
          </cell>
          <cell r="N1629" t="str">
            <v>HOLLOWS</v>
          </cell>
          <cell r="O1629">
            <v>43669</v>
          </cell>
          <cell r="P1629" t="str">
            <v>X</v>
          </cell>
        </row>
        <row r="1630">
          <cell r="A1630" t="str">
            <v>MEM-PRO-014-BGY-TIL-3511</v>
          </cell>
          <cell r="B1630" t="str">
            <v>5</v>
          </cell>
          <cell r="C1630" t="str">
            <v>16486</v>
          </cell>
          <cell r="D1630" t="str">
            <v>18686</v>
          </cell>
          <cell r="E1630" t="str">
            <v>MSP HACCP N BOGEY PRESS ELE/XMTR</v>
          </cell>
          <cell r="F1630" t="str">
            <v>MSP-N BOGEY TIMELINE</v>
          </cell>
          <cell r="G1630" t="str">
            <v>PM20</v>
          </cell>
          <cell r="H1630" t="str">
            <v>FAC1</v>
          </cell>
          <cell r="I1630" t="str">
            <v>10022660</v>
          </cell>
          <cell r="J1630" t="str">
            <v>7167007</v>
          </cell>
          <cell r="K1630" t="str">
            <v>228</v>
          </cell>
          <cell r="L1630" t="str">
            <v>JACKSOWC</v>
          </cell>
          <cell r="M1630">
            <v>41225</v>
          </cell>
          <cell r="N1630" t="str">
            <v>HOLLOWS</v>
          </cell>
          <cell r="O1630">
            <v>43521</v>
          </cell>
          <cell r="P1630" t="str">
            <v>X</v>
          </cell>
        </row>
        <row r="1631">
          <cell r="A1631" t="str">
            <v>MEM-PRO-014-GRD-MFG-3016</v>
          </cell>
          <cell r="B1631" t="str">
            <v>5</v>
          </cell>
          <cell r="C1631" t="str">
            <v>16521</v>
          </cell>
          <cell r="D1631" t="str">
            <v>18691</v>
          </cell>
          <cell r="E1631" t="str">
            <v>North Grinder Inlet Air Flow Damper I/P</v>
          </cell>
          <cell r="F1631" t="str">
            <v>MSP-N FLAKE GRINDING MILL</v>
          </cell>
          <cell r="G1631" t="str">
            <v>PM20</v>
          </cell>
          <cell r="H1631" t="str">
            <v>I/E</v>
          </cell>
          <cell r="I1631" t="str">
            <v>10073818</v>
          </cell>
          <cell r="J1631" t="str">
            <v>7169749</v>
          </cell>
          <cell r="K1631" t="str">
            <v>228</v>
          </cell>
          <cell r="L1631" t="str">
            <v>JACKSOWC</v>
          </cell>
          <cell r="M1631">
            <v>41225</v>
          </cell>
          <cell r="N1631" t="str">
            <v>CAGLEW</v>
          </cell>
          <cell r="O1631">
            <v>43511</v>
          </cell>
          <cell r="P1631" t="str">
            <v>X</v>
          </cell>
        </row>
        <row r="1632">
          <cell r="A1632" t="str">
            <v>MEM-PRO-014-GRD-MFG-3029</v>
          </cell>
          <cell r="B1632" t="str">
            <v>5</v>
          </cell>
          <cell r="C1632" t="str">
            <v>16522</v>
          </cell>
          <cell r="D1632" t="str">
            <v>18692</v>
          </cell>
          <cell r="E1632" t="str">
            <v>MSP South Grinder Inlet Air Flow Damper</v>
          </cell>
          <cell r="F1632" t="str">
            <v>MSP-S. FLAKE GRINDING MILL</v>
          </cell>
          <cell r="G1632" t="str">
            <v>PM20</v>
          </cell>
          <cell r="H1632" t="str">
            <v>I/E</v>
          </cell>
          <cell r="I1632" t="str">
            <v>10073828</v>
          </cell>
          <cell r="J1632" t="str">
            <v>7169750</v>
          </cell>
          <cell r="K1632" t="str">
            <v>228</v>
          </cell>
          <cell r="L1632" t="str">
            <v>JACKSOWC</v>
          </cell>
          <cell r="M1632">
            <v>41225</v>
          </cell>
          <cell r="N1632" t="str">
            <v>CAGLEW</v>
          </cell>
          <cell r="O1632">
            <v>43511</v>
          </cell>
          <cell r="P1632" t="str">
            <v>X</v>
          </cell>
        </row>
        <row r="1633">
          <cell r="A1633" t="str">
            <v>MEM-PRO-014-GRD-MFG-3043</v>
          </cell>
          <cell r="B1633" t="str">
            <v>5</v>
          </cell>
          <cell r="C1633" t="str">
            <v>16523</v>
          </cell>
          <cell r="D1633" t="str">
            <v>18693</v>
          </cell>
          <cell r="E1633" t="str">
            <v>Fan # 3043 Exhaust Damper I/P Transducer</v>
          </cell>
          <cell r="F1633" t="str">
            <v>MSP-N. DUST COLLECTOR ASP FAN #1</v>
          </cell>
          <cell r="G1633" t="str">
            <v>PM20</v>
          </cell>
          <cell r="H1633" t="str">
            <v>FAC1</v>
          </cell>
          <cell r="I1633" t="str">
            <v>10076633</v>
          </cell>
          <cell r="J1633" t="str">
            <v>7180729</v>
          </cell>
          <cell r="K1633" t="str">
            <v>228</v>
          </cell>
          <cell r="L1633" t="str">
            <v>JACKSOWC</v>
          </cell>
          <cell r="M1633">
            <v>41225</v>
          </cell>
          <cell r="N1633" t="str">
            <v>HOLLOWS</v>
          </cell>
          <cell r="O1633">
            <v>43537</v>
          </cell>
          <cell r="P1633" t="str">
            <v>X</v>
          </cell>
        </row>
        <row r="1634">
          <cell r="A1634" t="str">
            <v>MEM-PRO-014-XTR-1EX-3151</v>
          </cell>
          <cell r="B1634" t="str">
            <v>5</v>
          </cell>
          <cell r="C1634" t="str">
            <v>16525</v>
          </cell>
          <cell r="D1634" t="str">
            <v>18695</v>
          </cell>
          <cell r="E1634" t="str">
            <v>Process Water to Centrifuge # 3151 I/P</v>
          </cell>
          <cell r="F1634" t="str">
            <v>MSP-#2 1ST EXTRACTION CENTRIFUGE</v>
          </cell>
          <cell r="G1634" t="str">
            <v>PM20</v>
          </cell>
          <cell r="H1634" t="str">
            <v>MECH</v>
          </cell>
          <cell r="I1634" t="str">
            <v/>
          </cell>
          <cell r="J1634" t="str">
            <v>7173411</v>
          </cell>
          <cell r="K1634" t="str">
            <v>228</v>
          </cell>
          <cell r="L1634" t="str">
            <v>JACKSOWC</v>
          </cell>
          <cell r="M1634">
            <v>41225</v>
          </cell>
          <cell r="N1634" t="str">
            <v>CHAUDHS</v>
          </cell>
          <cell r="O1634">
            <v>43368</v>
          </cell>
          <cell r="P1634" t="str">
            <v>X</v>
          </cell>
        </row>
        <row r="1635">
          <cell r="A1635" t="str">
            <v>MEM-PRO-015-BGY-TIL-3437</v>
          </cell>
          <cell r="B1635" t="str">
            <v>5</v>
          </cell>
          <cell r="C1635" t="str">
            <v>16534</v>
          </cell>
          <cell r="D1635" t="str">
            <v>18724</v>
          </cell>
          <cell r="E1635" t="str">
            <v>12 M-I/P XDCR SIGNAL TO BOGEY H HTR 3437</v>
          </cell>
          <cell r="F1635" t="str">
            <v>MS2P-E VACUUMIZER HYDROHEATER</v>
          </cell>
          <cell r="G1635" t="str">
            <v>PM20</v>
          </cell>
          <cell r="H1635" t="str">
            <v>I/E</v>
          </cell>
          <cell r="I1635" t="str">
            <v>10074224</v>
          </cell>
          <cell r="J1635" t="str">
            <v>7167008</v>
          </cell>
          <cell r="K1635" t="str">
            <v>228</v>
          </cell>
          <cell r="L1635" t="str">
            <v>JACKSOWC</v>
          </cell>
          <cell r="M1635">
            <v>41225</v>
          </cell>
          <cell r="N1635" t="str">
            <v>CAGLEW</v>
          </cell>
          <cell r="O1635">
            <v>43511</v>
          </cell>
          <cell r="P1635" t="str">
            <v>X</v>
          </cell>
        </row>
        <row r="1636">
          <cell r="A1636" t="str">
            <v>MEM-PRO-015-BGY-TIL-3438</v>
          </cell>
          <cell r="B1636" t="str">
            <v>5</v>
          </cell>
          <cell r="C1636" t="str">
            <v>16487</v>
          </cell>
          <cell r="D1636" t="str">
            <v>18687</v>
          </cell>
          <cell r="E1636" t="str">
            <v>MS2P HACCP Bogey Tube 3438 Pressure</v>
          </cell>
          <cell r="F1636" t="str">
            <v>MS2P-E VACUUMIZER TIMELINE</v>
          </cell>
          <cell r="G1636" t="str">
            <v>PM20</v>
          </cell>
          <cell r="H1636" t="str">
            <v>FAC1</v>
          </cell>
          <cell r="I1636" t="str">
            <v>10022974</v>
          </cell>
          <cell r="J1636" t="str">
            <v>7163318</v>
          </cell>
          <cell r="K1636" t="str">
            <v>228</v>
          </cell>
          <cell r="L1636" t="str">
            <v>JACKSOWC</v>
          </cell>
          <cell r="M1636">
            <v>41225</v>
          </cell>
          <cell r="N1636" t="str">
            <v>HOLLOWS</v>
          </cell>
          <cell r="O1636">
            <v>43521</v>
          </cell>
          <cell r="P1636" t="str">
            <v>X</v>
          </cell>
        </row>
        <row r="1637">
          <cell r="A1637" t="str">
            <v>MEM-PRO-015-CIP-SAC-4008</v>
          </cell>
          <cell r="B1637" t="str">
            <v>3</v>
          </cell>
          <cell r="C1637" t="str">
            <v>16535</v>
          </cell>
          <cell r="D1637" t="str">
            <v>18725</v>
          </cell>
          <cell r="E1637" t="str">
            <v>CIP Rinse Water tank HH Control</v>
          </cell>
          <cell r="F1637" t="str">
            <v>MS2P-CIP RINSE TANK HYDROHEATER</v>
          </cell>
          <cell r="G1637" t="str">
            <v>PM20</v>
          </cell>
          <cell r="H1637" t="str">
            <v>FAC1</v>
          </cell>
          <cell r="I1637" t="str">
            <v>10066062</v>
          </cell>
          <cell r="J1637" t="str">
            <v>7165447</v>
          </cell>
          <cell r="K1637" t="str">
            <v>228</v>
          </cell>
          <cell r="L1637" t="str">
            <v>JACKSOWC</v>
          </cell>
          <cell r="M1637">
            <v>41225</v>
          </cell>
          <cell r="N1637" t="str">
            <v>CAGLEW</v>
          </cell>
          <cell r="O1637">
            <v>43502</v>
          </cell>
          <cell r="P1637" t="str">
            <v>X</v>
          </cell>
        </row>
        <row r="1638">
          <cell r="A1638" t="str">
            <v>MEM-PRO-015-CON-CON-3296</v>
          </cell>
          <cell r="B1638" t="str">
            <v>3</v>
          </cell>
          <cell r="C1638" t="str">
            <v>16529</v>
          </cell>
          <cell r="D1638" t="str">
            <v>18699</v>
          </cell>
          <cell r="E1638" t="str">
            <v>#3 Sharple Proc Water FCV Calibration</v>
          </cell>
          <cell r="F1638" t="str">
            <v>MS2P-#4 CONCENTRATION CENTRIFUGE</v>
          </cell>
          <cell r="G1638" t="str">
            <v>PM20</v>
          </cell>
          <cell r="H1638" t="str">
            <v>I/E</v>
          </cell>
          <cell r="I1638" t="str">
            <v>10074414</v>
          </cell>
          <cell r="J1638" t="str">
            <v>7165443</v>
          </cell>
          <cell r="K1638" t="str">
            <v>228</v>
          </cell>
          <cell r="L1638" t="str">
            <v>JACKSOWC</v>
          </cell>
          <cell r="M1638">
            <v>41225</v>
          </cell>
          <cell r="N1638" t="str">
            <v>CAGLEW</v>
          </cell>
          <cell r="O1638">
            <v>43514</v>
          </cell>
          <cell r="P1638" t="str">
            <v>X</v>
          </cell>
        </row>
        <row r="1639">
          <cell r="A1639" t="str">
            <v>MEM-PRO-015-CON-CON-3304</v>
          </cell>
          <cell r="B1639" t="str">
            <v>5</v>
          </cell>
          <cell r="C1639" t="str">
            <v>16531</v>
          </cell>
          <cell r="D1639" t="str">
            <v>18721</v>
          </cell>
          <cell r="E1639" t="str">
            <v>MS2P-I/P XDCR SIGNAL TO FCV-3874</v>
          </cell>
          <cell r="F1639" t="str">
            <v>MS2P-#2 CONCENTRATION CENTRIFUGE</v>
          </cell>
          <cell r="G1639" t="str">
            <v>PM20</v>
          </cell>
          <cell r="H1639" t="str">
            <v>I/E</v>
          </cell>
          <cell r="I1639" t="str">
            <v>10074423</v>
          </cell>
          <cell r="J1639" t="str">
            <v>7165445</v>
          </cell>
          <cell r="K1639" t="str">
            <v>228</v>
          </cell>
          <cell r="L1639" t="str">
            <v>JACKSOWC</v>
          </cell>
          <cell r="M1639">
            <v>41225</v>
          </cell>
          <cell r="N1639" t="str">
            <v>CAGLEW</v>
          </cell>
          <cell r="O1639">
            <v>43514</v>
          </cell>
          <cell r="P1639" t="str">
            <v>X</v>
          </cell>
        </row>
        <row r="1640">
          <cell r="A1640" t="str">
            <v>MEM-PRO-015-CON-CON-3304</v>
          </cell>
          <cell r="B1640" t="str">
            <v>3</v>
          </cell>
          <cell r="C1640" t="str">
            <v>16526</v>
          </cell>
          <cell r="D1640" t="str">
            <v>18696</v>
          </cell>
          <cell r="E1640" t="str">
            <v>#2 Sharple Feed Control Valve Calibra</v>
          </cell>
          <cell r="F1640" t="str">
            <v>MS2P-#2 CONCENTRATION CENTRIFUGE</v>
          </cell>
          <cell r="G1640" t="str">
            <v>PM20</v>
          </cell>
          <cell r="H1640" t="str">
            <v>MECH</v>
          </cell>
          <cell r="I1640" t="str">
            <v/>
          </cell>
          <cell r="J1640" t="str">
            <v>7119811</v>
          </cell>
          <cell r="K1640" t="str">
            <v>228</v>
          </cell>
          <cell r="L1640" t="str">
            <v>JACKSOWC</v>
          </cell>
          <cell r="M1640">
            <v>41225</v>
          </cell>
          <cell r="N1640" t="str">
            <v>CHAUDHS</v>
          </cell>
          <cell r="O1640">
            <v>43368</v>
          </cell>
          <cell r="P1640" t="str">
            <v>X</v>
          </cell>
        </row>
        <row r="1641">
          <cell r="A1641" t="str">
            <v>MEM-PRO-015-CON-CON-3320</v>
          </cell>
          <cell r="B1641" t="str">
            <v>3</v>
          </cell>
          <cell r="C1641" t="str">
            <v>16530</v>
          </cell>
          <cell r="D1641" t="str">
            <v>18700</v>
          </cell>
          <cell r="E1641" t="str">
            <v>#3 Sharple Process Water FCV Calibrat</v>
          </cell>
          <cell r="F1641" t="str">
            <v>MS2P-#3 CONCENTRATION CENTRIFUGE</v>
          </cell>
          <cell r="G1641" t="str">
            <v>PM20</v>
          </cell>
          <cell r="H1641" t="str">
            <v>FAC1</v>
          </cell>
          <cell r="I1641" t="str">
            <v>10066027</v>
          </cell>
          <cell r="J1641" t="str">
            <v>7165444</v>
          </cell>
          <cell r="K1641" t="str">
            <v>228</v>
          </cell>
          <cell r="L1641" t="str">
            <v>JACKSOWC</v>
          </cell>
          <cell r="M1641">
            <v>41225</v>
          </cell>
          <cell r="N1641" t="str">
            <v>CAGLEW</v>
          </cell>
          <cell r="O1641">
            <v>43502</v>
          </cell>
          <cell r="P1641" t="str">
            <v>X</v>
          </cell>
        </row>
        <row r="1642">
          <cell r="A1642" t="str">
            <v>MEM-PRO-015-CON-CON-4085</v>
          </cell>
          <cell r="B1642" t="str">
            <v>5</v>
          </cell>
          <cell r="C1642" t="str">
            <v>16532</v>
          </cell>
          <cell r="D1642" t="str">
            <v>18722</v>
          </cell>
          <cell r="E1642" t="str">
            <v>MS2P-I/P XDCR SIGNAL TO FCV-4090</v>
          </cell>
          <cell r="F1642" t="str">
            <v>MS2P-#1 CONCENTRATION CENTRIFUGE</v>
          </cell>
          <cell r="G1642" t="str">
            <v>PM20</v>
          </cell>
          <cell r="H1642" t="str">
            <v>I/E</v>
          </cell>
          <cell r="I1642" t="str">
            <v>10074443</v>
          </cell>
          <cell r="J1642" t="str">
            <v>7169751</v>
          </cell>
          <cell r="K1642" t="str">
            <v>228</v>
          </cell>
          <cell r="L1642" t="str">
            <v>JACKSOWC</v>
          </cell>
          <cell r="M1642">
            <v>41225</v>
          </cell>
          <cell r="N1642" t="str">
            <v>CAGLEW</v>
          </cell>
          <cell r="O1642">
            <v>43514</v>
          </cell>
          <cell r="P1642" t="str">
            <v>X</v>
          </cell>
        </row>
        <row r="1643">
          <cell r="A1643" t="str">
            <v>MEM-PRO-015-SPR-DRY-8070</v>
          </cell>
          <cell r="B1643" t="str">
            <v>5</v>
          </cell>
          <cell r="C1643" t="str">
            <v>16539</v>
          </cell>
          <cell r="D1643" t="str">
            <v>18729</v>
          </cell>
          <cell r="E1643" t="str">
            <v>12M BAGHOUSE #3, DIFFERENTIAL PRESSURE</v>
          </cell>
          <cell r="F1643" t="str">
            <v>MS2P-SW BAGHOUSE</v>
          </cell>
          <cell r="G1643" t="str">
            <v>PM20</v>
          </cell>
          <cell r="H1643" t="str">
            <v>FAC1</v>
          </cell>
          <cell r="I1643" t="str">
            <v>10066266</v>
          </cell>
          <cell r="J1643" t="str">
            <v>7169088</v>
          </cell>
          <cell r="K1643" t="str">
            <v>228</v>
          </cell>
          <cell r="L1643" t="str">
            <v>JACKSOWC</v>
          </cell>
          <cell r="M1643">
            <v>41225</v>
          </cell>
          <cell r="N1643" t="str">
            <v>CAGLEW</v>
          </cell>
          <cell r="O1643">
            <v>43502</v>
          </cell>
          <cell r="P1643" t="str">
            <v>X</v>
          </cell>
        </row>
        <row r="1644">
          <cell r="A1644" t="str">
            <v>MEM-PRO-015-SPR-DRY-8080</v>
          </cell>
          <cell r="B1644" t="str">
            <v>5</v>
          </cell>
          <cell r="C1644" t="str">
            <v>16540</v>
          </cell>
          <cell r="D1644" t="str">
            <v>18730</v>
          </cell>
          <cell r="E1644" t="str">
            <v>12M BAGHOUSE #4, DIFFERENTIAL PRESSURE</v>
          </cell>
          <cell r="F1644" t="str">
            <v>MS2P-SE BAGHOUSE #4</v>
          </cell>
          <cell r="G1644" t="str">
            <v>PM20</v>
          </cell>
          <cell r="H1644" t="str">
            <v>FAC1</v>
          </cell>
          <cell r="I1644" t="str">
            <v>10066267</v>
          </cell>
          <cell r="J1644" t="str">
            <v>7169089</v>
          </cell>
          <cell r="K1644" t="str">
            <v>228</v>
          </cell>
          <cell r="L1644" t="str">
            <v>JACKSOWC</v>
          </cell>
          <cell r="M1644">
            <v>41225</v>
          </cell>
          <cell r="N1644" t="str">
            <v>CAGLEW</v>
          </cell>
          <cell r="O1644">
            <v>43502</v>
          </cell>
          <cell r="P1644" t="str">
            <v>X</v>
          </cell>
        </row>
        <row r="1645">
          <cell r="A1645" t="str">
            <v>MEM-PRO-015-WSH-WRE-3210</v>
          </cell>
          <cell r="B1645" t="str">
            <v>5</v>
          </cell>
          <cell r="C1645" t="str">
            <v>16527</v>
          </cell>
          <cell r="D1645" t="str">
            <v>18697</v>
          </cell>
          <cell r="E1645" t="str">
            <v>MS2P, SIGNAL TO FCV-3264-01 E washing ta</v>
          </cell>
          <cell r="F1645" t="str">
            <v>MS2P-E WASHING RESLURRY TANK</v>
          </cell>
          <cell r="G1645" t="str">
            <v>PM20</v>
          </cell>
          <cell r="H1645" t="str">
            <v>FAC1</v>
          </cell>
          <cell r="I1645" t="str">
            <v>10029046</v>
          </cell>
          <cell r="J1645" t="str">
            <v>7131970</v>
          </cell>
          <cell r="K1645" t="str">
            <v>228</v>
          </cell>
          <cell r="L1645" t="str">
            <v>JACKSOWC</v>
          </cell>
          <cell r="M1645">
            <v>41225</v>
          </cell>
          <cell r="N1645" t="str">
            <v>HOLLOWS</v>
          </cell>
          <cell r="O1645">
            <v>43669</v>
          </cell>
          <cell r="P1645" t="str">
            <v>X</v>
          </cell>
        </row>
        <row r="1646">
          <cell r="A1646" t="str">
            <v>MEM-PRO-015-WSH-WRE-3286</v>
          </cell>
          <cell r="B1646" t="str">
            <v>3</v>
          </cell>
          <cell r="C1646" t="str">
            <v>16528</v>
          </cell>
          <cell r="D1646" t="str">
            <v>18698</v>
          </cell>
          <cell r="E1646" t="str">
            <v>MS2P, SIGNAL TO FCV-3288-01 W washing ta</v>
          </cell>
          <cell r="F1646" t="str">
            <v>MS2P-W WASHING RESLURRY TANK</v>
          </cell>
          <cell r="G1646" t="str">
            <v>PM20</v>
          </cell>
          <cell r="H1646" t="str">
            <v>MECH</v>
          </cell>
          <cell r="I1646" t="str">
            <v/>
          </cell>
          <cell r="J1646" t="str">
            <v>7144139</v>
          </cell>
          <cell r="K1646" t="str">
            <v>228</v>
          </cell>
          <cell r="L1646" t="str">
            <v>JACKSOWC</v>
          </cell>
          <cell r="M1646">
            <v>41225</v>
          </cell>
          <cell r="N1646" t="str">
            <v>CHAUDHS</v>
          </cell>
          <cell r="O1646">
            <v>43368</v>
          </cell>
          <cell r="P1646" t="str">
            <v>X</v>
          </cell>
        </row>
        <row r="1647">
          <cell r="A1647" t="str">
            <v>MEM-PRO-022-STS-E8T-5032</v>
          </cell>
          <cell r="B1647" t="str">
            <v>5</v>
          </cell>
          <cell r="C1647" t="str">
            <v>16482</v>
          </cell>
          <cell r="D1647" t="str">
            <v>18682</v>
          </cell>
          <cell r="E1647" t="str">
            <v>E. 800 T FLAKE BLOWER 5032 OUT</v>
          </cell>
          <cell r="F1647" t="str">
            <v>MSS-E 800T BIN TRANSFER BLOWER</v>
          </cell>
          <cell r="G1647" t="str">
            <v>PM20</v>
          </cell>
          <cell r="H1647" t="str">
            <v>MECH</v>
          </cell>
          <cell r="I1647" t="str">
            <v/>
          </cell>
          <cell r="J1647" t="str">
            <v>7163565</v>
          </cell>
          <cell r="K1647" t="str">
            <v>228</v>
          </cell>
          <cell r="L1647" t="str">
            <v>JACKSOWC</v>
          </cell>
          <cell r="M1647">
            <v>41225</v>
          </cell>
          <cell r="N1647" t="str">
            <v>CHAUDHS</v>
          </cell>
          <cell r="O1647">
            <v>43368</v>
          </cell>
          <cell r="P1647" t="str">
            <v>X</v>
          </cell>
        </row>
        <row r="1648">
          <cell r="A1648" t="str">
            <v>MEM-PRO-025-UTL-4BL-8650</v>
          </cell>
          <cell r="B1648" t="str">
            <v>3</v>
          </cell>
          <cell r="C1648" t="str">
            <v>16538</v>
          </cell>
          <cell r="D1648" t="str">
            <v>18728</v>
          </cell>
          <cell r="E1648" t="str">
            <v>#4 South Boiler Level Control, Control V</v>
          </cell>
          <cell r="F1648" t="str">
            <v>MSS-#4 BOILER SYSTEM</v>
          </cell>
          <cell r="G1648" t="str">
            <v>PM20</v>
          </cell>
          <cell r="H1648" t="str">
            <v>MECH</v>
          </cell>
          <cell r="I1648" t="str">
            <v>10065253</v>
          </cell>
          <cell r="J1648" t="str">
            <v>5779408</v>
          </cell>
          <cell r="K1648" t="str">
            <v>228</v>
          </cell>
          <cell r="L1648" t="str">
            <v>JACKSOWC</v>
          </cell>
          <cell r="M1648">
            <v>41225</v>
          </cell>
          <cell r="N1648" t="str">
            <v>CHAUDHS</v>
          </cell>
          <cell r="O1648">
            <v>43365</v>
          </cell>
          <cell r="P1648" t="str">
            <v>X</v>
          </cell>
        </row>
        <row r="1649">
          <cell r="A1649" t="str">
            <v>MEM-PRO-011-BGY-FCS-4825</v>
          </cell>
          <cell r="B1649" t="str">
            <v>5</v>
          </cell>
          <cell r="C1649" t="str">
            <v>16515</v>
          </cell>
          <cell r="D1649" t="str">
            <v>18716</v>
          </cell>
          <cell r="E1649" t="str">
            <v>Phase 1 HACCP Bogey Outlet Temperature X</v>
          </cell>
          <cell r="F1649" t="str">
            <v>MP1-N BOGEY VACUUMIZER</v>
          </cell>
          <cell r="G1649" t="str">
            <v>PM20</v>
          </cell>
          <cell r="H1649" t="str">
            <v>I/E</v>
          </cell>
          <cell r="I1649" t="str">
            <v>10021252</v>
          </cell>
          <cell r="J1649" t="str">
            <v>7167009</v>
          </cell>
          <cell r="K1649" t="str">
            <v>228</v>
          </cell>
          <cell r="L1649" t="str">
            <v>JACKSOWC</v>
          </cell>
          <cell r="M1649">
            <v>41229</v>
          </cell>
          <cell r="N1649" t="str">
            <v>CAGLEW</v>
          </cell>
          <cell r="O1649">
            <v>43511</v>
          </cell>
          <cell r="P1649" t="str">
            <v>X</v>
          </cell>
        </row>
        <row r="1650">
          <cell r="A1650" t="str">
            <v>MEM-PRO-011-MEB-MES-5940</v>
          </cell>
          <cell r="B1650" t="str">
            <v>5</v>
          </cell>
          <cell r="C1650" t="str">
            <v>16565</v>
          </cell>
          <cell r="D1650" t="str">
            <v>18765</v>
          </cell>
          <cell r="E1650" t="str">
            <v>Stage 4 Membrane Differential Pressure x</v>
          </cell>
          <cell r="F1650" t="str">
            <v>MP1 ALPHA MEMBRANE STAGE # 4</v>
          </cell>
          <cell r="G1650" t="str">
            <v>PM20</v>
          </cell>
          <cell r="H1650" t="str">
            <v>FAC1</v>
          </cell>
          <cell r="I1650" t="str">
            <v/>
          </cell>
          <cell r="J1650" t="str">
            <v>7097804</v>
          </cell>
          <cell r="K1650" t="str">
            <v>228</v>
          </cell>
          <cell r="L1650" t="str">
            <v>JACKSOWC</v>
          </cell>
          <cell r="M1650">
            <v>41250</v>
          </cell>
          <cell r="N1650" t="str">
            <v>HOLLOWS</v>
          </cell>
          <cell r="O1650">
            <v>43607</v>
          </cell>
          <cell r="P1650" t="str">
            <v>X</v>
          </cell>
        </row>
        <row r="1651">
          <cell r="A1651" t="str">
            <v>MEM-PRO-011-MEB-MES-5943</v>
          </cell>
          <cell r="B1651" t="str">
            <v>5</v>
          </cell>
          <cell r="C1651" t="str">
            <v>16566</v>
          </cell>
          <cell r="D1651" t="str">
            <v>18766</v>
          </cell>
          <cell r="E1651" t="str">
            <v>Stage 5 Membrane Differential Pressure x</v>
          </cell>
          <cell r="F1651" t="str">
            <v>MP1 ALPHA  MEMBRANE STAGE #5</v>
          </cell>
          <cell r="G1651" t="str">
            <v>PM20</v>
          </cell>
          <cell r="H1651" t="str">
            <v>FAC1</v>
          </cell>
          <cell r="I1651" t="str">
            <v/>
          </cell>
          <cell r="J1651" t="str">
            <v>7097805</v>
          </cell>
          <cell r="K1651" t="str">
            <v>228</v>
          </cell>
          <cell r="L1651" t="str">
            <v>JACKSOWC</v>
          </cell>
          <cell r="M1651">
            <v>41250</v>
          </cell>
          <cell r="N1651" t="str">
            <v>HOLLOWS</v>
          </cell>
          <cell r="O1651">
            <v>43607</v>
          </cell>
          <cell r="P1651" t="str">
            <v>X</v>
          </cell>
        </row>
        <row r="1652">
          <cell r="A1652" t="str">
            <v>MEM-PRO-011-MEB-MES-5946</v>
          </cell>
          <cell r="B1652" t="str">
            <v>5</v>
          </cell>
          <cell r="C1652" t="str">
            <v>16567</v>
          </cell>
          <cell r="D1652" t="str">
            <v>18767</v>
          </cell>
          <cell r="E1652" t="str">
            <v>Stage 6 Membrane Differential Pressure x</v>
          </cell>
          <cell r="F1652" t="str">
            <v>MP1 ALPHA MEMBRANE STAGE # 6</v>
          </cell>
          <cell r="G1652" t="str">
            <v>PM20</v>
          </cell>
          <cell r="H1652" t="str">
            <v>FAC1</v>
          </cell>
          <cell r="I1652" t="str">
            <v/>
          </cell>
          <cell r="J1652" t="str">
            <v>7097806</v>
          </cell>
          <cell r="K1652" t="str">
            <v>228</v>
          </cell>
          <cell r="L1652" t="str">
            <v>JACKSOWC</v>
          </cell>
          <cell r="M1652">
            <v>41250</v>
          </cell>
          <cell r="N1652" t="str">
            <v>HOLLOWS</v>
          </cell>
          <cell r="O1652">
            <v>43607</v>
          </cell>
          <cell r="P1652" t="str">
            <v>X</v>
          </cell>
        </row>
        <row r="1653">
          <cell r="A1653" t="str">
            <v>MEM-PRO-013-SPR-DRY-2431</v>
          </cell>
          <cell r="B1653" t="str">
            <v>5</v>
          </cell>
          <cell r="C1653" t="str">
            <v>16571</v>
          </cell>
          <cell r="D1653" t="str">
            <v>18771</v>
          </cell>
          <cell r="E1653" t="str">
            <v>P3B SD Inlet Fan Start Up PM</v>
          </cell>
          <cell r="F1653" t="str">
            <v>MP3B-INLET FAN</v>
          </cell>
          <cell r="G1653" t="str">
            <v>PM20</v>
          </cell>
          <cell r="H1653" t="str">
            <v>I/E</v>
          </cell>
          <cell r="I1653" t="str">
            <v>10019238</v>
          </cell>
          <cell r="J1653" t="str">
            <v>7167011</v>
          </cell>
          <cell r="K1653" t="str">
            <v>231</v>
          </cell>
          <cell r="L1653" t="str">
            <v>JACKSOWC</v>
          </cell>
          <cell r="M1653">
            <v>41263</v>
          </cell>
          <cell r="N1653" t="str">
            <v>CAGLEW</v>
          </cell>
          <cell r="O1653">
            <v>43510</v>
          </cell>
          <cell r="P1653" t="str">
            <v/>
          </cell>
        </row>
        <row r="1654">
          <cell r="A1654" t="str">
            <v>MEM-PRO-013-SPR-DRY-2448</v>
          </cell>
          <cell r="B1654" t="str">
            <v>5</v>
          </cell>
          <cell r="C1654" t="str">
            <v>16560</v>
          </cell>
          <cell r="D1654" t="str">
            <v>18753</v>
          </cell>
          <cell r="E1654" t="str">
            <v>P3B SD Cooling Ring Fan Start Up PM</v>
          </cell>
          <cell r="F1654" t="str">
            <v>MP3B-COOLING RING FAN</v>
          </cell>
          <cell r="G1654" t="str">
            <v>PM20</v>
          </cell>
          <cell r="H1654" t="str">
            <v>I/E</v>
          </cell>
          <cell r="I1654" t="str">
            <v>10019237</v>
          </cell>
          <cell r="J1654" t="str">
            <v>7167010</v>
          </cell>
          <cell r="K1654" t="str">
            <v>231</v>
          </cell>
          <cell r="L1654" t="str">
            <v>JACKSOWC</v>
          </cell>
          <cell r="M1654">
            <v>41263</v>
          </cell>
          <cell r="N1654" t="str">
            <v>CAGLEW</v>
          </cell>
          <cell r="O1654">
            <v>43510</v>
          </cell>
          <cell r="P1654" t="str">
            <v/>
          </cell>
        </row>
        <row r="1655">
          <cell r="A1655" t="str">
            <v>MEM-PRO-013-SPR-DRY-2531</v>
          </cell>
          <cell r="B1655" t="str">
            <v>5</v>
          </cell>
          <cell r="C1655" t="str">
            <v>16572</v>
          </cell>
          <cell r="D1655" t="str">
            <v>18772</v>
          </cell>
          <cell r="E1655" t="str">
            <v>P3B SD North Exhaust Fan Start Up PM</v>
          </cell>
          <cell r="F1655" t="str">
            <v>MP3B-N EXHAUST FAN</v>
          </cell>
          <cell r="G1655" t="str">
            <v>PM20</v>
          </cell>
          <cell r="H1655" t="str">
            <v>I/E</v>
          </cell>
          <cell r="I1655" t="str">
            <v>10019103</v>
          </cell>
          <cell r="J1655" t="str">
            <v>7167012</v>
          </cell>
          <cell r="K1655" t="str">
            <v>231</v>
          </cell>
          <cell r="L1655" t="str">
            <v>JACKSOWC</v>
          </cell>
          <cell r="M1655">
            <v>41263</v>
          </cell>
          <cell r="N1655" t="str">
            <v>CAGLEW</v>
          </cell>
          <cell r="O1655">
            <v>43510</v>
          </cell>
          <cell r="P1655" t="str">
            <v/>
          </cell>
        </row>
        <row r="1656">
          <cell r="A1656" t="str">
            <v>MEM-PRO-013-SPR-DRY-2535</v>
          </cell>
          <cell r="B1656" t="str">
            <v>5</v>
          </cell>
          <cell r="C1656" t="str">
            <v>16573</v>
          </cell>
          <cell r="D1656" t="str">
            <v>18773</v>
          </cell>
          <cell r="E1656" t="str">
            <v>P3B SD South Exhaust Fan Start Up PM</v>
          </cell>
          <cell r="F1656" t="str">
            <v>MP3B-S EXHAUST FAN</v>
          </cell>
          <cell r="G1656" t="str">
            <v>PM20</v>
          </cell>
          <cell r="H1656" t="str">
            <v>I/E</v>
          </cell>
          <cell r="I1656" t="str">
            <v>10016329</v>
          </cell>
          <cell r="J1656" t="str">
            <v>7167013</v>
          </cell>
          <cell r="K1656" t="str">
            <v>231</v>
          </cell>
          <cell r="L1656" t="str">
            <v>JACKSOWC</v>
          </cell>
          <cell r="M1656">
            <v>41263</v>
          </cell>
          <cell r="N1656" t="str">
            <v>CAGLEW</v>
          </cell>
          <cell r="O1656">
            <v>43510</v>
          </cell>
          <cell r="P1656" t="str">
            <v/>
          </cell>
        </row>
        <row r="1657">
          <cell r="A1657" t="str">
            <v>MEM-PRO-013-SPR-DRY-2448</v>
          </cell>
          <cell r="B1657" t="str">
            <v>5</v>
          </cell>
          <cell r="C1657" t="str">
            <v>16574</v>
          </cell>
          <cell r="D1657" t="str">
            <v>18774</v>
          </cell>
          <cell r="E1657" t="str">
            <v>P3B SD Cooling Ring High Temp Switch PM</v>
          </cell>
          <cell r="F1657" t="str">
            <v>MP3B-COOLING RING FAN</v>
          </cell>
          <cell r="G1657" t="str">
            <v>PM20</v>
          </cell>
          <cell r="H1657" t="str">
            <v>MECH</v>
          </cell>
          <cell r="I1657" t="str">
            <v>10021181</v>
          </cell>
          <cell r="J1657" t="str">
            <v>7167014</v>
          </cell>
          <cell r="K1657" t="str">
            <v>228</v>
          </cell>
          <cell r="L1657" t="str">
            <v>JACKSOWC</v>
          </cell>
          <cell r="M1657">
            <v>41264</v>
          </cell>
          <cell r="N1657" t="str">
            <v>LAMANJO</v>
          </cell>
          <cell r="O1657">
            <v>43871</v>
          </cell>
          <cell r="P1657" t="str">
            <v>X</v>
          </cell>
        </row>
        <row r="1658">
          <cell r="A1658" t="str">
            <v>MEM-PRO-013-SPR-DRY-2448</v>
          </cell>
          <cell r="B1658" t="str">
            <v>5</v>
          </cell>
          <cell r="C1658" t="str">
            <v>16575</v>
          </cell>
          <cell r="D1658" t="str">
            <v>18775</v>
          </cell>
          <cell r="E1658" t="str">
            <v>P3B SD Cooling Ring Low Pressure PM</v>
          </cell>
          <cell r="F1658" t="str">
            <v>MP3B-COOLING RING FAN</v>
          </cell>
          <cell r="G1658" t="str">
            <v>PM20</v>
          </cell>
          <cell r="H1658" t="str">
            <v>I/E</v>
          </cell>
          <cell r="I1658" t="str">
            <v>10022844</v>
          </cell>
          <cell r="J1658" t="str">
            <v>7167015</v>
          </cell>
          <cell r="K1658" t="str">
            <v>231</v>
          </cell>
          <cell r="L1658" t="str">
            <v>JACKSOWC</v>
          </cell>
          <cell r="M1658">
            <v>41264</v>
          </cell>
          <cell r="N1658" t="str">
            <v>CAGLEW</v>
          </cell>
          <cell r="O1658">
            <v>43510</v>
          </cell>
          <cell r="P1658" t="str">
            <v/>
          </cell>
        </row>
        <row r="1659">
          <cell r="A1659" t="str">
            <v>MEM-PRO-013-SPR-DRY-2448</v>
          </cell>
          <cell r="B1659" t="str">
            <v>5</v>
          </cell>
          <cell r="C1659" t="str">
            <v>16578</v>
          </cell>
          <cell r="D1659" t="str">
            <v>18778</v>
          </cell>
          <cell r="E1659" t="str">
            <v>P3B SD Cooling Ring Low Pressure PM</v>
          </cell>
          <cell r="F1659" t="str">
            <v>MP3B-COOLING RING FAN</v>
          </cell>
          <cell r="G1659" t="str">
            <v>PM20</v>
          </cell>
          <cell r="H1659" t="str">
            <v>MECH</v>
          </cell>
          <cell r="I1659" t="str">
            <v>10022844</v>
          </cell>
          <cell r="J1659" t="str">
            <v>7167018</v>
          </cell>
          <cell r="K1659" t="str">
            <v>231</v>
          </cell>
          <cell r="L1659" t="str">
            <v>JACKSOWC</v>
          </cell>
          <cell r="M1659">
            <v>41264</v>
          </cell>
          <cell r="N1659" t="str">
            <v>CHAUDHS</v>
          </cell>
          <cell r="O1659">
            <v>43368</v>
          </cell>
          <cell r="P1659" t="str">
            <v/>
          </cell>
        </row>
        <row r="1660">
          <cell r="A1660" t="str">
            <v>MEM-PRO-013-SPR-DRY-2458</v>
          </cell>
          <cell r="B1660" t="str">
            <v>5</v>
          </cell>
          <cell r="C1660" t="str">
            <v>16576</v>
          </cell>
          <cell r="D1660" t="str">
            <v>18776</v>
          </cell>
          <cell r="E1660" t="str">
            <v>P3B SD Upper Chamber High Temp Switch</v>
          </cell>
          <cell r="F1660" t="str">
            <v>MP3B-SPRAY DRYER</v>
          </cell>
          <cell r="G1660" t="str">
            <v>PM20</v>
          </cell>
          <cell r="H1660" t="str">
            <v>I/E</v>
          </cell>
          <cell r="I1660" t="str">
            <v>10021163</v>
          </cell>
          <cell r="J1660" t="str">
            <v>7167016</v>
          </cell>
          <cell r="K1660" t="str">
            <v>231</v>
          </cell>
          <cell r="L1660" t="str">
            <v>JACKSOWC</v>
          </cell>
          <cell r="M1660">
            <v>41264</v>
          </cell>
          <cell r="N1660" t="str">
            <v>LAMANJO</v>
          </cell>
          <cell r="O1660">
            <v>43871</v>
          </cell>
          <cell r="P1660" t="str">
            <v/>
          </cell>
        </row>
        <row r="1661">
          <cell r="A1661" t="str">
            <v>MEM-PRO-013-SPR-DRY-2458</v>
          </cell>
          <cell r="B1661" t="str">
            <v>5</v>
          </cell>
          <cell r="C1661" t="str">
            <v>16579</v>
          </cell>
          <cell r="D1661" t="str">
            <v>18779</v>
          </cell>
          <cell r="E1661" t="str">
            <v>P3B SD Upper Chamber Access Door Switch</v>
          </cell>
          <cell r="F1661" t="str">
            <v>MP3B-SPRAY DRYER</v>
          </cell>
          <cell r="G1661" t="str">
            <v>PM20</v>
          </cell>
          <cell r="H1661" t="str">
            <v>I/E</v>
          </cell>
          <cell r="I1661" t="str">
            <v>10064951</v>
          </cell>
          <cell r="J1661" t="str">
            <v>7167019</v>
          </cell>
          <cell r="K1661" t="str">
            <v>231</v>
          </cell>
          <cell r="L1661" t="str">
            <v>JACKSOWC</v>
          </cell>
          <cell r="M1661">
            <v>41264</v>
          </cell>
          <cell r="N1661" t="str">
            <v>CHAUDHS</v>
          </cell>
          <cell r="O1661">
            <v>43368</v>
          </cell>
          <cell r="P1661" t="str">
            <v/>
          </cell>
        </row>
        <row r="1662">
          <cell r="A1662" t="str">
            <v>MEM-PRO-013-SPR-DRY-2458</v>
          </cell>
          <cell r="B1662" t="str">
            <v>5</v>
          </cell>
          <cell r="C1662" t="str">
            <v>16580</v>
          </cell>
          <cell r="D1662" t="str">
            <v>18780</v>
          </cell>
          <cell r="E1662" t="str">
            <v>P3B SD Upper Chamber Access Door Switch</v>
          </cell>
          <cell r="F1662" t="str">
            <v>MP3B-SPRAY DRYER</v>
          </cell>
          <cell r="G1662" t="str">
            <v>PM20</v>
          </cell>
          <cell r="H1662" t="str">
            <v>I/E</v>
          </cell>
          <cell r="I1662" t="str">
            <v>10064952</v>
          </cell>
          <cell r="J1662" t="str">
            <v>7167020</v>
          </cell>
          <cell r="K1662" t="str">
            <v>231</v>
          </cell>
          <cell r="L1662" t="str">
            <v>JACKSOWC</v>
          </cell>
          <cell r="M1662">
            <v>41264</v>
          </cell>
          <cell r="N1662" t="str">
            <v>CHAUDHS</v>
          </cell>
          <cell r="O1662">
            <v>43368</v>
          </cell>
          <cell r="P1662" t="str">
            <v/>
          </cell>
        </row>
        <row r="1663">
          <cell r="A1663" t="str">
            <v>MEM-PRO-013-SPR-DRY-2458</v>
          </cell>
          <cell r="B1663" t="str">
            <v>5</v>
          </cell>
          <cell r="C1663" t="str">
            <v>16577</v>
          </cell>
          <cell r="D1663" t="str">
            <v>18777</v>
          </cell>
          <cell r="E1663" t="str">
            <v>P3B SD Upper Chamber Access Door Switch</v>
          </cell>
          <cell r="F1663" t="str">
            <v>MP3B-SPRAY DRYER</v>
          </cell>
          <cell r="G1663" t="str">
            <v>PM20</v>
          </cell>
          <cell r="H1663" t="str">
            <v>I/E</v>
          </cell>
          <cell r="I1663" t="str">
            <v>10018238</v>
          </cell>
          <cell r="J1663" t="str">
            <v>7167017</v>
          </cell>
          <cell r="K1663" t="str">
            <v>231</v>
          </cell>
          <cell r="L1663" t="str">
            <v>JACKSOWC</v>
          </cell>
          <cell r="M1663">
            <v>41264</v>
          </cell>
          <cell r="N1663" t="str">
            <v>CHAUDHS</v>
          </cell>
          <cell r="O1663">
            <v>43368</v>
          </cell>
          <cell r="P1663" t="str">
            <v/>
          </cell>
        </row>
        <row r="1664">
          <cell r="A1664" t="str">
            <v>MEM-PRO-013-SPR-DRY-2458</v>
          </cell>
          <cell r="B1664" t="str">
            <v>5</v>
          </cell>
          <cell r="C1664" t="str">
            <v>16581</v>
          </cell>
          <cell r="D1664" t="str">
            <v>18781</v>
          </cell>
          <cell r="E1664" t="str">
            <v>P3B SD Upper Chamber Access Door Switch</v>
          </cell>
          <cell r="F1664" t="str">
            <v>MP3B-SPRAY DRYER</v>
          </cell>
          <cell r="G1664" t="str">
            <v>PM20</v>
          </cell>
          <cell r="H1664" t="str">
            <v>I/E</v>
          </cell>
          <cell r="I1664" t="str">
            <v>10064953</v>
          </cell>
          <cell r="J1664" t="str">
            <v>7167021</v>
          </cell>
          <cell r="K1664" t="str">
            <v>231</v>
          </cell>
          <cell r="L1664" t="str">
            <v>JACKSOWC</v>
          </cell>
          <cell r="M1664">
            <v>41264</v>
          </cell>
          <cell r="N1664" t="str">
            <v>CHAUDHS</v>
          </cell>
          <cell r="O1664">
            <v>43368</v>
          </cell>
          <cell r="P1664" t="str">
            <v/>
          </cell>
        </row>
        <row r="1665">
          <cell r="A1665" t="str">
            <v>MEM-PRO-013-SPR-DRY-2477</v>
          </cell>
          <cell r="B1665" t="str">
            <v>5</v>
          </cell>
          <cell r="C1665" t="str">
            <v>16582</v>
          </cell>
          <cell r="D1665" t="str">
            <v>18782</v>
          </cell>
          <cell r="E1665" t="str">
            <v>P3B SD N Cyclone Inlet High Temp Switch</v>
          </cell>
          <cell r="F1665" t="str">
            <v>MP3B-N CYCLONE</v>
          </cell>
          <cell r="G1665" t="str">
            <v>PM20</v>
          </cell>
          <cell r="H1665" t="str">
            <v>I/E</v>
          </cell>
          <cell r="I1665" t="str">
            <v>10064917</v>
          </cell>
          <cell r="J1665" t="str">
            <v>5945340</v>
          </cell>
          <cell r="K1665" t="str">
            <v>231</v>
          </cell>
          <cell r="L1665" t="str">
            <v>JACKSOWC</v>
          </cell>
          <cell r="M1665">
            <v>41264</v>
          </cell>
          <cell r="N1665" t="str">
            <v>CHAUDHS</v>
          </cell>
          <cell r="O1665">
            <v>43365</v>
          </cell>
          <cell r="P1665" t="str">
            <v/>
          </cell>
        </row>
        <row r="1666">
          <cell r="A1666" t="str">
            <v>MEM-PRO-013-SPR-DRY-2477</v>
          </cell>
          <cell r="B1666" t="str">
            <v>5</v>
          </cell>
          <cell r="C1666" t="str">
            <v>16583</v>
          </cell>
          <cell r="D1666" t="str">
            <v>18783</v>
          </cell>
          <cell r="E1666" t="str">
            <v>P3B SD N Cyclone Inlet High Temp Alarm</v>
          </cell>
          <cell r="F1666" t="str">
            <v>MP3B-N CYCLONE</v>
          </cell>
          <cell r="G1666" t="str">
            <v>PM20</v>
          </cell>
          <cell r="H1666" t="str">
            <v>I/E</v>
          </cell>
          <cell r="I1666" t="str">
            <v>10064918</v>
          </cell>
          <cell r="J1666" t="str">
            <v>7167022</v>
          </cell>
          <cell r="K1666" t="str">
            <v>212</v>
          </cell>
          <cell r="L1666" t="str">
            <v>JACKSOWC</v>
          </cell>
          <cell r="M1666">
            <v>41264</v>
          </cell>
          <cell r="N1666" t="str">
            <v>LAMANJO</v>
          </cell>
          <cell r="O1666">
            <v>43871</v>
          </cell>
          <cell r="P1666" t="str">
            <v/>
          </cell>
        </row>
        <row r="1667">
          <cell r="A1667" t="str">
            <v>MEM-PRO-013-SPR-DRY-2485</v>
          </cell>
          <cell r="B1667" t="str">
            <v>5</v>
          </cell>
          <cell r="C1667" t="str">
            <v>16585</v>
          </cell>
          <cell r="D1667" t="str">
            <v>18785</v>
          </cell>
          <cell r="E1667" t="str">
            <v>P3B SD S Cyclone Inlet High Temp Switch</v>
          </cell>
          <cell r="F1667" t="str">
            <v>MP3B-S CYCLONE</v>
          </cell>
          <cell r="G1667" t="str">
            <v>PM20</v>
          </cell>
          <cell r="H1667" t="str">
            <v>I/E</v>
          </cell>
          <cell r="I1667" t="str">
            <v>10021185</v>
          </cell>
          <cell r="J1667" t="str">
            <v>7167024</v>
          </cell>
          <cell r="K1667" t="str">
            <v>228</v>
          </cell>
          <cell r="L1667" t="str">
            <v>JACKSOWC</v>
          </cell>
          <cell r="M1667">
            <v>41264</v>
          </cell>
          <cell r="N1667" t="str">
            <v>LAMANJO</v>
          </cell>
          <cell r="O1667">
            <v>43871</v>
          </cell>
          <cell r="P1667" t="str">
            <v/>
          </cell>
        </row>
        <row r="1668">
          <cell r="A1668" t="str">
            <v>MEM-PRO-013-SPR-DRY-2485</v>
          </cell>
          <cell r="B1668" t="str">
            <v>5</v>
          </cell>
          <cell r="C1668" t="str">
            <v>16584</v>
          </cell>
          <cell r="D1668" t="str">
            <v>18784</v>
          </cell>
          <cell r="E1668" t="str">
            <v>P3B SD S Cyclone Inlet High Temp Alarm</v>
          </cell>
          <cell r="F1668" t="str">
            <v>MP3B-S CYCLONE</v>
          </cell>
          <cell r="G1668" t="str">
            <v>PM20</v>
          </cell>
          <cell r="H1668" t="str">
            <v>I/E</v>
          </cell>
          <cell r="I1668" t="str">
            <v>10064919</v>
          </cell>
          <cell r="J1668" t="str">
            <v>7167023</v>
          </cell>
          <cell r="K1668" t="str">
            <v>212</v>
          </cell>
          <cell r="L1668" t="str">
            <v>JACKSOWC</v>
          </cell>
          <cell r="M1668">
            <v>41264</v>
          </cell>
          <cell r="N1668" t="str">
            <v>LAMANJO</v>
          </cell>
          <cell r="O1668">
            <v>43871</v>
          </cell>
          <cell r="P1668" t="str">
            <v/>
          </cell>
        </row>
        <row r="1669">
          <cell r="A1669" t="str">
            <v>MEM-PRO-013-SPR-DRY-2492</v>
          </cell>
          <cell r="B1669" t="str">
            <v>5</v>
          </cell>
          <cell r="C1669" t="str">
            <v>16590</v>
          </cell>
          <cell r="D1669" t="str">
            <v>18790</v>
          </cell>
          <cell r="E1669" t="str">
            <v>P3B SD N Baghouse High Temp Switch</v>
          </cell>
          <cell r="F1669" t="str">
            <v>MP3B-N BAGHOUSE</v>
          </cell>
          <cell r="G1669" t="str">
            <v>PM20</v>
          </cell>
          <cell r="H1669" t="str">
            <v>FAC1</v>
          </cell>
          <cell r="I1669" t="str">
            <v>10064955</v>
          </cell>
          <cell r="J1669" t="str">
            <v>7163322</v>
          </cell>
          <cell r="K1669" t="str">
            <v>228</v>
          </cell>
          <cell r="L1669" t="str">
            <v>JACKSOWC</v>
          </cell>
          <cell r="M1669">
            <v>41264</v>
          </cell>
          <cell r="N1669" t="str">
            <v>LAMANJO</v>
          </cell>
          <cell r="O1669">
            <v>43871</v>
          </cell>
          <cell r="P1669" t="str">
            <v>X</v>
          </cell>
        </row>
        <row r="1670">
          <cell r="A1670" t="str">
            <v>MEM-PRO-013-SPR-DRY-2492</v>
          </cell>
          <cell r="B1670" t="str">
            <v>5</v>
          </cell>
          <cell r="C1670" t="str">
            <v>16591</v>
          </cell>
          <cell r="D1670" t="str">
            <v>18791</v>
          </cell>
          <cell r="E1670" t="str">
            <v>P3B SD N Baghouse High Temp Alarm PM</v>
          </cell>
          <cell r="F1670" t="str">
            <v>MP3B-N BAGHOUSE</v>
          </cell>
          <cell r="G1670" t="str">
            <v>PM20</v>
          </cell>
          <cell r="H1670" t="str">
            <v>FAC1</v>
          </cell>
          <cell r="I1670" t="str">
            <v>10064956</v>
          </cell>
          <cell r="J1670" t="str">
            <v>7163323</v>
          </cell>
          <cell r="K1670" t="str">
            <v>228</v>
          </cell>
          <cell r="L1670" t="str">
            <v>JACKSOWC</v>
          </cell>
          <cell r="M1670">
            <v>41264</v>
          </cell>
          <cell r="N1670" t="str">
            <v>HOLLOWS</v>
          </cell>
          <cell r="O1670">
            <v>43479</v>
          </cell>
          <cell r="P1670" t="str">
            <v>X</v>
          </cell>
        </row>
        <row r="1671">
          <cell r="A1671" t="str">
            <v>MEM-PRO-013-SPR-DRY-2492</v>
          </cell>
          <cell r="B1671" t="str">
            <v>5</v>
          </cell>
          <cell r="C1671" t="str">
            <v>16586</v>
          </cell>
          <cell r="D1671" t="str">
            <v>18786</v>
          </cell>
          <cell r="E1671" t="str">
            <v>P3B SD N Baghouse High Temp Alarm PM</v>
          </cell>
          <cell r="F1671" t="str">
            <v>MP3B-N BAGHOUSE</v>
          </cell>
          <cell r="G1671" t="str">
            <v>PM20</v>
          </cell>
          <cell r="H1671" t="str">
            <v>FAC1</v>
          </cell>
          <cell r="I1671" t="str">
            <v>10064921</v>
          </cell>
          <cell r="J1671" t="str">
            <v>7163319</v>
          </cell>
          <cell r="K1671" t="str">
            <v>228</v>
          </cell>
          <cell r="L1671" t="str">
            <v>JACKSOWC</v>
          </cell>
          <cell r="M1671">
            <v>41264</v>
          </cell>
          <cell r="N1671" t="str">
            <v>HOLLOWS</v>
          </cell>
          <cell r="O1671">
            <v>43479</v>
          </cell>
          <cell r="P1671" t="str">
            <v>X</v>
          </cell>
        </row>
        <row r="1672">
          <cell r="A1672" t="str">
            <v>MEM-PRO-013-SPR-DRY-2508</v>
          </cell>
          <cell r="B1672" t="str">
            <v>5</v>
          </cell>
          <cell r="C1672" t="str">
            <v>16587</v>
          </cell>
          <cell r="D1672" t="str">
            <v>18787</v>
          </cell>
          <cell r="E1672" t="str">
            <v>P3B SD S Baghouse High Temp Alarm PM</v>
          </cell>
          <cell r="F1672" t="str">
            <v>MP3B-S BAGHOUSE</v>
          </cell>
          <cell r="G1672" t="str">
            <v>PM20</v>
          </cell>
          <cell r="H1672" t="str">
            <v>FAC1</v>
          </cell>
          <cell r="I1672" t="str">
            <v>10064922</v>
          </cell>
          <cell r="J1672" t="str">
            <v>7163320</v>
          </cell>
          <cell r="K1672" t="str">
            <v>228</v>
          </cell>
          <cell r="L1672" t="str">
            <v>JACKSOWC</v>
          </cell>
          <cell r="M1672">
            <v>41264</v>
          </cell>
          <cell r="N1672" t="str">
            <v>HOLLOWS</v>
          </cell>
          <cell r="O1672">
            <v>43479</v>
          </cell>
          <cell r="P1672" t="str">
            <v>X</v>
          </cell>
        </row>
        <row r="1673">
          <cell r="A1673" t="str">
            <v>MEM-PRO-013-SPR-DRY-2508</v>
          </cell>
          <cell r="B1673" t="str">
            <v>5</v>
          </cell>
          <cell r="C1673" t="str">
            <v>16588</v>
          </cell>
          <cell r="D1673" t="str">
            <v>18788</v>
          </cell>
          <cell r="E1673" t="str">
            <v>P3B SD S Baghouse High Temp Switch</v>
          </cell>
          <cell r="F1673" t="str">
            <v>MP3B-S BAGHOUSE</v>
          </cell>
          <cell r="G1673" t="str">
            <v>PM20</v>
          </cell>
          <cell r="H1673" t="str">
            <v>I/E</v>
          </cell>
          <cell r="I1673" t="str">
            <v>10066261</v>
          </cell>
          <cell r="J1673" t="str">
            <v>7180301</v>
          </cell>
          <cell r="K1673" t="str">
            <v>231</v>
          </cell>
          <cell r="L1673" t="str">
            <v>JACKSOWC</v>
          </cell>
          <cell r="M1673">
            <v>41264</v>
          </cell>
          <cell r="N1673" t="str">
            <v>LAMANJO</v>
          </cell>
          <cell r="O1673">
            <v>43871</v>
          </cell>
          <cell r="P1673" t="str">
            <v/>
          </cell>
        </row>
        <row r="1674">
          <cell r="A1674" t="str">
            <v>MEM-PRO-013-SPR-DRY-2508</v>
          </cell>
          <cell r="B1674" t="str">
            <v>5</v>
          </cell>
          <cell r="C1674" t="str">
            <v>16589</v>
          </cell>
          <cell r="D1674" t="str">
            <v>18789</v>
          </cell>
          <cell r="E1674" t="str">
            <v>P3B SD S Baghouse High Temp Alarm PM</v>
          </cell>
          <cell r="F1674" t="str">
            <v>MP3B-S BAGHOUSE</v>
          </cell>
          <cell r="G1674" t="str">
            <v>PM20</v>
          </cell>
          <cell r="H1674" t="str">
            <v>FAC1</v>
          </cell>
          <cell r="I1674" t="str">
            <v>10066262</v>
          </cell>
          <cell r="J1674" t="str">
            <v>7163321</v>
          </cell>
          <cell r="K1674" t="str">
            <v>228</v>
          </cell>
          <cell r="L1674" t="str">
            <v>JACKSOWC</v>
          </cell>
          <cell r="M1674">
            <v>41264</v>
          </cell>
          <cell r="N1674" t="str">
            <v>HOLLOWS</v>
          </cell>
          <cell r="O1674">
            <v>43479</v>
          </cell>
          <cell r="P1674" t="str">
            <v>X</v>
          </cell>
        </row>
        <row r="1675">
          <cell r="A1675" t="str">
            <v>MEM-PRO-013-PKG-PAK-2257</v>
          </cell>
          <cell r="B1675" t="str">
            <v>3</v>
          </cell>
          <cell r="C1675" t="str">
            <v>16601</v>
          </cell>
          <cell r="D1675" t="str">
            <v>18754</v>
          </cell>
          <cell r="E1675" t="str">
            <v>PM 12M MECH Magnet Pull Test (DN)</v>
          </cell>
          <cell r="F1675" t="str">
            <v>MP3B-BB PRODUCT SCREENER</v>
          </cell>
          <cell r="G1675" t="str">
            <v>PM20</v>
          </cell>
          <cell r="H1675" t="str">
            <v>AP</v>
          </cell>
          <cell r="I1675" t="str">
            <v>10018572</v>
          </cell>
          <cell r="J1675" t="str">
            <v>7143416</v>
          </cell>
          <cell r="K1675" t="str">
            <v>252</v>
          </cell>
          <cell r="L1675" t="str">
            <v>JACKSOWC</v>
          </cell>
          <cell r="M1675">
            <v>41271</v>
          </cell>
          <cell r="N1675" t="str">
            <v>CHAUDHS</v>
          </cell>
          <cell r="O1675">
            <v>43368</v>
          </cell>
          <cell r="P1675" t="str">
            <v/>
          </cell>
        </row>
        <row r="1676">
          <cell r="A1676" t="str">
            <v>MEM-PRO-013-SPR-DRY-2458</v>
          </cell>
          <cell r="B1676" t="str">
            <v>5</v>
          </cell>
          <cell r="C1676" t="str">
            <v>16606</v>
          </cell>
          <cell r="D1676" t="str">
            <v>18759</v>
          </cell>
          <cell r="E1676" t="str">
            <v>P3B SD Air Disperser Access Door Switch</v>
          </cell>
          <cell r="F1676" t="str">
            <v>MP3B-SPRAY DRYER</v>
          </cell>
          <cell r="G1676" t="str">
            <v>PM20</v>
          </cell>
          <cell r="H1676" t="str">
            <v>I/E</v>
          </cell>
          <cell r="I1676" t="str">
            <v>10018239</v>
          </cell>
          <cell r="J1676" t="str">
            <v>7167026</v>
          </cell>
          <cell r="K1676" t="str">
            <v>231</v>
          </cell>
          <cell r="L1676" t="str">
            <v>JACKSOWC</v>
          </cell>
          <cell r="M1676">
            <v>41288</v>
          </cell>
          <cell r="N1676" t="str">
            <v>CAGLEW</v>
          </cell>
          <cell r="O1676">
            <v>43665</v>
          </cell>
          <cell r="P1676" t="str">
            <v/>
          </cell>
        </row>
        <row r="1677">
          <cell r="A1677" t="str">
            <v>MEM-PRO-013-SPR-DRY-2492</v>
          </cell>
          <cell r="B1677" t="str">
            <v>5</v>
          </cell>
          <cell r="C1677" t="str">
            <v>16612</v>
          </cell>
          <cell r="D1677" t="str">
            <v>18805</v>
          </cell>
          <cell r="E1677" t="str">
            <v>P3B SD N Coll Relief Insp Door Switch PM</v>
          </cell>
          <cell r="F1677" t="str">
            <v>MP3B-N BAGHOUSE</v>
          </cell>
          <cell r="G1677" t="str">
            <v>PM20</v>
          </cell>
          <cell r="H1677" t="str">
            <v>I/E</v>
          </cell>
          <cell r="I1677" t="str">
            <v>10022905</v>
          </cell>
          <cell r="J1677" t="str">
            <v>7167032</v>
          </cell>
          <cell r="K1677" t="str">
            <v>231</v>
          </cell>
          <cell r="L1677" t="str">
            <v>JACKSOWC</v>
          </cell>
          <cell r="M1677">
            <v>41288</v>
          </cell>
          <cell r="N1677" t="str">
            <v>CAGLEW</v>
          </cell>
          <cell r="O1677">
            <v>43510</v>
          </cell>
          <cell r="P1677" t="str">
            <v/>
          </cell>
        </row>
        <row r="1678">
          <cell r="A1678" t="str">
            <v>MEM-PRO-013-SPR-DRY-2492</v>
          </cell>
          <cell r="B1678" t="str">
            <v>5</v>
          </cell>
          <cell r="C1678" t="str">
            <v>16603</v>
          </cell>
          <cell r="D1678" t="str">
            <v>18756</v>
          </cell>
          <cell r="E1678" t="str">
            <v>P3B SD N Coll Explosion Relief Panels PM</v>
          </cell>
          <cell r="F1678" t="str">
            <v>MP3B-N BAGHOUSE</v>
          </cell>
          <cell r="G1678" t="str">
            <v>PM20</v>
          </cell>
          <cell r="H1678" t="str">
            <v>I/E</v>
          </cell>
          <cell r="I1678" t="str">
            <v>10021373</v>
          </cell>
          <cell r="J1678" t="str">
            <v>7133895</v>
          </cell>
          <cell r="K1678" t="str">
            <v>001</v>
          </cell>
          <cell r="L1678" t="str">
            <v>JACKSOWC</v>
          </cell>
          <cell r="M1678">
            <v>41288</v>
          </cell>
          <cell r="N1678" t="str">
            <v>CAGLEW</v>
          </cell>
          <cell r="O1678">
            <v>43664</v>
          </cell>
          <cell r="P1678" t="str">
            <v/>
          </cell>
        </row>
        <row r="1679">
          <cell r="A1679" t="str">
            <v>MEM-PRO-013-SPR-DRY-2492</v>
          </cell>
          <cell r="B1679" t="str">
            <v>5</v>
          </cell>
          <cell r="C1679" t="str">
            <v>16607</v>
          </cell>
          <cell r="D1679" t="str">
            <v>18760</v>
          </cell>
          <cell r="E1679" t="str">
            <v>P3B SD N Collector Access Door Switch</v>
          </cell>
          <cell r="F1679" t="str">
            <v>MP3B-N BAGHOUSE</v>
          </cell>
          <cell r="G1679" t="str">
            <v>PM20</v>
          </cell>
          <cell r="H1679" t="str">
            <v>I/E</v>
          </cell>
          <cell r="I1679" t="str">
            <v>10018240</v>
          </cell>
          <cell r="J1679" t="str">
            <v>7167027</v>
          </cell>
          <cell r="K1679" t="str">
            <v>231</v>
          </cell>
          <cell r="L1679" t="str">
            <v>JACKSOWC</v>
          </cell>
          <cell r="M1679">
            <v>41288</v>
          </cell>
          <cell r="N1679" t="str">
            <v>CHAUDHS</v>
          </cell>
          <cell r="O1679">
            <v>43368</v>
          </cell>
          <cell r="P1679" t="str">
            <v/>
          </cell>
        </row>
        <row r="1680">
          <cell r="A1680" t="str">
            <v>MEM-PRO-013-SPR-DRY-2508</v>
          </cell>
          <cell r="B1680" t="str">
            <v>5</v>
          </cell>
          <cell r="C1680" t="str">
            <v>16605</v>
          </cell>
          <cell r="D1680" t="str">
            <v>18758</v>
          </cell>
          <cell r="E1680" t="str">
            <v>P3B SD S Coll Relief Insp Door Switch PM</v>
          </cell>
          <cell r="F1680" t="str">
            <v>MP3B-S BAGHOUSE</v>
          </cell>
          <cell r="G1680" t="str">
            <v>PM20</v>
          </cell>
          <cell r="H1680" t="str">
            <v>I/E</v>
          </cell>
          <cell r="I1680" t="str">
            <v>10022906</v>
          </cell>
          <cell r="J1680" t="str">
            <v>7167025</v>
          </cell>
          <cell r="K1680" t="str">
            <v>231</v>
          </cell>
          <cell r="L1680" t="str">
            <v>JACKSOWC</v>
          </cell>
          <cell r="M1680">
            <v>41288</v>
          </cell>
          <cell r="N1680" t="str">
            <v>CHAUDHS</v>
          </cell>
          <cell r="O1680">
            <v>43368</v>
          </cell>
          <cell r="P1680" t="str">
            <v/>
          </cell>
        </row>
        <row r="1681">
          <cell r="A1681" t="str">
            <v>MEM-PRO-013-SPR-DRY-2508</v>
          </cell>
          <cell r="B1681" t="str">
            <v>5</v>
          </cell>
          <cell r="C1681" t="str">
            <v>16609</v>
          </cell>
          <cell r="D1681" t="str">
            <v>18802</v>
          </cell>
          <cell r="E1681" t="str">
            <v>P3B SD S Collector Access Door Switch</v>
          </cell>
          <cell r="F1681" t="str">
            <v>MP3B-S BAGHOUSE</v>
          </cell>
          <cell r="G1681" t="str">
            <v>PM20</v>
          </cell>
          <cell r="H1681" t="str">
            <v>I/E</v>
          </cell>
          <cell r="I1681" t="str">
            <v>10018276</v>
          </cell>
          <cell r="J1681" t="str">
            <v>7167029</v>
          </cell>
          <cell r="K1681" t="str">
            <v>231</v>
          </cell>
          <cell r="L1681" t="str">
            <v>JACKSOWC</v>
          </cell>
          <cell r="M1681">
            <v>41288</v>
          </cell>
          <cell r="N1681" t="str">
            <v>CHAUDHS</v>
          </cell>
          <cell r="O1681">
            <v>43368</v>
          </cell>
          <cell r="P1681" t="str">
            <v/>
          </cell>
        </row>
        <row r="1682">
          <cell r="A1682" t="str">
            <v>MEM-PRO-013-SPR-DRY-2508</v>
          </cell>
          <cell r="B1682" t="str">
            <v>5</v>
          </cell>
          <cell r="C1682" t="str">
            <v>16604</v>
          </cell>
          <cell r="D1682" t="str">
            <v>18757</v>
          </cell>
          <cell r="E1682" t="str">
            <v>P3B SD S Coll Explosion Relief Panels PM</v>
          </cell>
          <cell r="F1682" t="str">
            <v>MP3B-S BAGHOUSE</v>
          </cell>
          <cell r="G1682" t="str">
            <v>PM20</v>
          </cell>
          <cell r="H1682" t="str">
            <v>I/E</v>
          </cell>
          <cell r="I1682" t="str">
            <v>10021357</v>
          </cell>
          <cell r="J1682" t="str">
            <v>7133896</v>
          </cell>
          <cell r="K1682" t="str">
            <v>001</v>
          </cell>
          <cell r="L1682" t="str">
            <v>JACKSOWC</v>
          </cell>
          <cell r="M1682">
            <v>41288</v>
          </cell>
          <cell r="N1682" t="str">
            <v>CHAUDHS</v>
          </cell>
          <cell r="O1682">
            <v>43368</v>
          </cell>
          <cell r="P1682" t="str">
            <v/>
          </cell>
        </row>
        <row r="1683">
          <cell r="A1683" t="str">
            <v>MEM-PRO-013-SPR-DRY-2508</v>
          </cell>
          <cell r="B1683" t="str">
            <v>5</v>
          </cell>
          <cell r="C1683" t="str">
            <v>16611</v>
          </cell>
          <cell r="D1683" t="str">
            <v>18804</v>
          </cell>
          <cell r="E1683" t="str">
            <v>P3B SD S Coll Relief Insp Door Switch PM</v>
          </cell>
          <cell r="F1683" t="str">
            <v>MP3B-S BAGHOUSE</v>
          </cell>
          <cell r="G1683" t="str">
            <v>PM20</v>
          </cell>
          <cell r="H1683" t="str">
            <v>I/E</v>
          </cell>
          <cell r="I1683" t="str">
            <v>10022907</v>
          </cell>
          <cell r="J1683" t="str">
            <v>7167031</v>
          </cell>
          <cell r="K1683" t="str">
            <v>231</v>
          </cell>
          <cell r="L1683" t="str">
            <v>JACKSOWC</v>
          </cell>
          <cell r="M1683">
            <v>41288</v>
          </cell>
          <cell r="N1683" t="str">
            <v>CHAUDHS</v>
          </cell>
          <cell r="O1683">
            <v>43368</v>
          </cell>
          <cell r="P1683" t="str">
            <v/>
          </cell>
        </row>
        <row r="1684">
          <cell r="A1684" t="str">
            <v>MEM-PRO-013-SPR-DRY-2508</v>
          </cell>
          <cell r="B1684" t="str">
            <v>5</v>
          </cell>
          <cell r="C1684" t="str">
            <v>16608</v>
          </cell>
          <cell r="D1684" t="str">
            <v>18801</v>
          </cell>
          <cell r="E1684" t="str">
            <v>P3B SD S Collector Access Door Switch</v>
          </cell>
          <cell r="F1684" t="str">
            <v>MP3B-S BAGHOUSE</v>
          </cell>
          <cell r="G1684" t="str">
            <v>PM20</v>
          </cell>
          <cell r="H1684" t="str">
            <v>I/E</v>
          </cell>
          <cell r="I1684" t="str">
            <v>10018242</v>
          </cell>
          <cell r="J1684" t="str">
            <v>7167028</v>
          </cell>
          <cell r="K1684" t="str">
            <v>231</v>
          </cell>
          <cell r="L1684" t="str">
            <v>JACKSOWC</v>
          </cell>
          <cell r="M1684">
            <v>41288</v>
          </cell>
          <cell r="N1684" t="str">
            <v>CHAUDHS</v>
          </cell>
          <cell r="O1684">
            <v>43368</v>
          </cell>
          <cell r="P1684" t="str">
            <v/>
          </cell>
        </row>
        <row r="1685">
          <cell r="A1685" t="str">
            <v>MEM-PRO-013-CIP-SAC-4700</v>
          </cell>
          <cell r="B1685" t="str">
            <v>3</v>
          </cell>
          <cell r="C1685" t="str">
            <v>16629</v>
          </cell>
          <cell r="D1685" t="str">
            <v>18829</v>
          </cell>
          <cell r="E1685" t="str">
            <v>18-MTH 12,000 GAL NOAH STORAGE TANK</v>
          </cell>
          <cell r="F1685" t="str">
            <v>MP3B-CIP CAUSTIC TANK</v>
          </cell>
          <cell r="G1685" t="str">
            <v>PM20</v>
          </cell>
          <cell r="H1685" t="str">
            <v>MECH</v>
          </cell>
          <cell r="I1685" t="str">
            <v/>
          </cell>
          <cell r="J1685" t="str">
            <v>7100969</v>
          </cell>
          <cell r="K1685" t="str">
            <v>250</v>
          </cell>
          <cell r="L1685" t="str">
            <v>CRIPESH</v>
          </cell>
          <cell r="M1685">
            <v>41303</v>
          </cell>
          <cell r="N1685" t="str">
            <v>CHAUDHS</v>
          </cell>
          <cell r="O1685">
            <v>43368</v>
          </cell>
          <cell r="P1685" t="str">
            <v/>
          </cell>
        </row>
        <row r="1686">
          <cell r="A1686" t="str">
            <v>MEM-PRO-023-STS-ALK-0945</v>
          </cell>
          <cell r="B1686" t="str">
            <v>3</v>
          </cell>
          <cell r="C1686" t="str">
            <v>16631</v>
          </cell>
          <cell r="D1686" t="str">
            <v>18831</v>
          </cell>
          <cell r="E1686" t="str">
            <v>18-MTH 12,000 GAL SODIUM SULFITE TANK</v>
          </cell>
          <cell r="F1686" t="str">
            <v>SODIUM SULFITE STORAGE TANK</v>
          </cell>
          <cell r="G1686" t="str">
            <v>PM20</v>
          </cell>
          <cell r="H1686" t="str">
            <v>MECH</v>
          </cell>
          <cell r="I1686" t="str">
            <v/>
          </cell>
          <cell r="J1686" t="str">
            <v>7105238</v>
          </cell>
          <cell r="K1686" t="str">
            <v>250</v>
          </cell>
          <cell r="L1686" t="str">
            <v>CRIPESH</v>
          </cell>
          <cell r="M1686">
            <v>41303</v>
          </cell>
          <cell r="N1686" t="str">
            <v>CAGLEW</v>
          </cell>
          <cell r="O1686">
            <v>43376</v>
          </cell>
          <cell r="P1686" t="str">
            <v/>
          </cell>
        </row>
        <row r="1687">
          <cell r="A1687" t="str">
            <v>MEM-PRO-023-STS-CAU-5140</v>
          </cell>
          <cell r="B1687" t="str">
            <v>3</v>
          </cell>
          <cell r="C1687" t="str">
            <v>16630</v>
          </cell>
          <cell r="D1687" t="str">
            <v>18830</v>
          </cell>
          <cell r="E1687" t="str">
            <v>18-MTH 6,000 GAL NOAH/KOH STORAGE TANK</v>
          </cell>
          <cell r="F1687" t="str">
            <v>MSS-NaOH STORAGE TANK</v>
          </cell>
          <cell r="G1687" t="str">
            <v>PM20</v>
          </cell>
          <cell r="H1687" t="str">
            <v>MECH</v>
          </cell>
          <cell r="I1687" t="str">
            <v/>
          </cell>
          <cell r="J1687" t="str">
            <v>7100970</v>
          </cell>
          <cell r="K1687" t="str">
            <v>250</v>
          </cell>
          <cell r="L1687" t="str">
            <v>CRIPESH</v>
          </cell>
          <cell r="M1687">
            <v>41303</v>
          </cell>
          <cell r="N1687" t="str">
            <v>CHAUDHS</v>
          </cell>
          <cell r="O1687">
            <v>43368</v>
          </cell>
          <cell r="P1687" t="str">
            <v/>
          </cell>
        </row>
        <row r="1688">
          <cell r="A1688" t="str">
            <v>MEM-PRO-023-STS-CAU-5140</v>
          </cell>
          <cell r="B1688" t="str">
            <v>3</v>
          </cell>
          <cell r="C1688" t="str">
            <v>16628</v>
          </cell>
          <cell r="D1688" t="str">
            <v>18828</v>
          </cell>
          <cell r="E1688" t="str">
            <v>18-MTH 30,000 GAL NOAH STORAGE TANK</v>
          </cell>
          <cell r="F1688" t="str">
            <v>MSS-NaOH STORAGE TANK</v>
          </cell>
          <cell r="G1688" t="str">
            <v>PM20</v>
          </cell>
          <cell r="H1688" t="str">
            <v>MECH</v>
          </cell>
          <cell r="I1688" t="str">
            <v/>
          </cell>
          <cell r="J1688" t="str">
            <v>7100968</v>
          </cell>
          <cell r="K1688" t="str">
            <v>250</v>
          </cell>
          <cell r="L1688" t="str">
            <v>CRIPESH</v>
          </cell>
          <cell r="M1688">
            <v>41303</v>
          </cell>
          <cell r="N1688" t="str">
            <v>CHAUDHS</v>
          </cell>
          <cell r="O1688">
            <v>43368</v>
          </cell>
          <cell r="P1688" t="str">
            <v/>
          </cell>
        </row>
        <row r="1689">
          <cell r="A1689" t="str">
            <v>MEM-PRO-023-STS-DSL-0009</v>
          </cell>
          <cell r="B1689" t="str">
            <v>3</v>
          </cell>
          <cell r="C1689" t="str">
            <v>16625</v>
          </cell>
          <cell r="D1689" t="str">
            <v>18825</v>
          </cell>
          <cell r="E1689" t="str">
            <v>18-MTH  DIESEL STORAGE TANK PM</v>
          </cell>
          <cell r="F1689" t="str">
            <v>DIESEL TANK 500 GAL. STORAGE TANK</v>
          </cell>
          <cell r="G1689" t="str">
            <v>PM20</v>
          </cell>
          <cell r="H1689" t="str">
            <v>MECH</v>
          </cell>
          <cell r="I1689" t="str">
            <v/>
          </cell>
          <cell r="J1689" t="str">
            <v>7100967</v>
          </cell>
          <cell r="K1689" t="str">
            <v>250</v>
          </cell>
          <cell r="L1689" t="str">
            <v>CRIPESH</v>
          </cell>
          <cell r="M1689">
            <v>41303</v>
          </cell>
          <cell r="N1689" t="str">
            <v>CHAUDHS</v>
          </cell>
          <cell r="O1689">
            <v>43368</v>
          </cell>
          <cell r="P1689" t="str">
            <v/>
          </cell>
        </row>
        <row r="1690">
          <cell r="A1690" t="str">
            <v>MEM-PRO-023-STS-OIL-010</v>
          </cell>
          <cell r="B1690" t="str">
            <v>3</v>
          </cell>
          <cell r="C1690" t="str">
            <v>16626</v>
          </cell>
          <cell r="D1690" t="str">
            <v>18826</v>
          </cell>
          <cell r="E1690" t="str">
            <v>18-MTH  USED OIL STORAGE TANK PM</v>
          </cell>
          <cell r="F1690" t="str">
            <v>USED OIL STORAGE TANK</v>
          </cell>
          <cell r="G1690" t="str">
            <v>PM20</v>
          </cell>
          <cell r="H1690" t="str">
            <v>MECH</v>
          </cell>
          <cell r="I1690" t="str">
            <v/>
          </cell>
          <cell r="J1690" t="str">
            <v>7096328</v>
          </cell>
          <cell r="K1690" t="str">
            <v>250</v>
          </cell>
          <cell r="L1690" t="str">
            <v>CRIPESH</v>
          </cell>
          <cell r="M1690">
            <v>41303</v>
          </cell>
          <cell r="N1690" t="str">
            <v>CAGLEW</v>
          </cell>
          <cell r="O1690">
            <v>43665</v>
          </cell>
          <cell r="P1690" t="str">
            <v/>
          </cell>
        </row>
        <row r="1691">
          <cell r="A1691" t="str">
            <v>MEM-PRO-023-STS-SUL-5680</v>
          </cell>
          <cell r="B1691" t="str">
            <v>3</v>
          </cell>
          <cell r="C1691" t="str">
            <v>16616</v>
          </cell>
          <cell r="D1691" t="str">
            <v>18814</v>
          </cell>
          <cell r="E1691" t="str">
            <v>18-MTH 4,200 GL NOAH/KOH TANK PM</v>
          </cell>
          <cell r="F1691" t="str">
            <v>MSS-ALKALI/BLEND STORAGE TANK</v>
          </cell>
          <cell r="G1691" t="str">
            <v>PM20</v>
          </cell>
          <cell r="H1691" t="str">
            <v>MECH</v>
          </cell>
          <cell r="I1691" t="str">
            <v/>
          </cell>
          <cell r="J1691" t="str">
            <v>7105239</v>
          </cell>
          <cell r="K1691" t="str">
            <v>250</v>
          </cell>
          <cell r="L1691" t="str">
            <v>CRIPESH</v>
          </cell>
          <cell r="M1691">
            <v>41305</v>
          </cell>
          <cell r="N1691" t="str">
            <v>CHAUDHS</v>
          </cell>
          <cell r="O1691">
            <v>43368</v>
          </cell>
          <cell r="P1691" t="str">
            <v/>
          </cell>
        </row>
        <row r="1692">
          <cell r="A1692" t="str">
            <v>MEM-PRO-013-UTL-PRW-7281</v>
          </cell>
          <cell r="B1692" t="str">
            <v>3</v>
          </cell>
          <cell r="C1692" t="str">
            <v>16663</v>
          </cell>
          <cell r="D1692" t="str">
            <v>18881</v>
          </cell>
          <cell r="E1692" t="str">
            <v>MDU 90 DEGREE WATER TANK DISCHARGE TEMP</v>
          </cell>
          <cell r="F1692" t="str">
            <v>OLD MDU 90° TANK- P3 FLOTTWEG'S</v>
          </cell>
          <cell r="G1692" t="str">
            <v>PM20</v>
          </cell>
          <cell r="H1692" t="str">
            <v>FAC1</v>
          </cell>
          <cell r="I1692" t="str">
            <v/>
          </cell>
          <cell r="J1692" t="str">
            <v>7146661</v>
          </cell>
          <cell r="K1692" t="str">
            <v>228</v>
          </cell>
          <cell r="L1692" t="str">
            <v>JACKSOWC</v>
          </cell>
          <cell r="M1692">
            <v>41330</v>
          </cell>
          <cell r="N1692" t="str">
            <v>CAGLEW</v>
          </cell>
          <cell r="O1692">
            <v>43509</v>
          </cell>
          <cell r="P1692" t="str">
            <v>X</v>
          </cell>
        </row>
        <row r="1693">
          <cell r="A1693" t="str">
            <v>MEM-PRO-013-UTL-PRW-7281</v>
          </cell>
          <cell r="B1693" t="str">
            <v>3</v>
          </cell>
          <cell r="C1693" t="str">
            <v>16661</v>
          </cell>
          <cell r="D1693" t="str">
            <v>18859</v>
          </cell>
          <cell r="E1693" t="str">
            <v>MDU 150 DEG Water Tank Temp Calibration</v>
          </cell>
          <cell r="F1693" t="str">
            <v>OLD MDU 90° TANK- P3 FLOTTWEG'S</v>
          </cell>
          <cell r="G1693" t="str">
            <v>PM20</v>
          </cell>
          <cell r="H1693" t="str">
            <v>FAC1</v>
          </cell>
          <cell r="I1693" t="str">
            <v/>
          </cell>
          <cell r="J1693" t="str">
            <v>7173631</v>
          </cell>
          <cell r="K1693" t="str">
            <v>228</v>
          </cell>
          <cell r="L1693" t="str">
            <v>JACKSOWC</v>
          </cell>
          <cell r="M1693">
            <v>41330</v>
          </cell>
          <cell r="N1693" t="str">
            <v>CAGLEW</v>
          </cell>
          <cell r="O1693">
            <v>43376</v>
          </cell>
          <cell r="P1693" t="str">
            <v>X</v>
          </cell>
        </row>
        <row r="1694">
          <cell r="A1694" t="str">
            <v>MEM-PRO-014-BLD-AHU-3820</v>
          </cell>
          <cell r="B1694" t="str">
            <v>5</v>
          </cell>
          <cell r="C1694" t="str">
            <v>16666</v>
          </cell>
          <cell r="D1694" t="str">
            <v>18884</v>
          </cell>
          <cell r="E1694" t="str">
            <v>MSP DRYER TOWER TEMP GRND FLOOR</v>
          </cell>
          <cell r="F1694" t="str">
            <v>MSP DRYER TOWER TEMP GRND FLOOR</v>
          </cell>
          <cell r="G1694" t="str">
            <v>PM20</v>
          </cell>
          <cell r="H1694" t="str">
            <v>FAC1</v>
          </cell>
          <cell r="I1694" t="str">
            <v>10077063</v>
          </cell>
          <cell r="J1694" t="str">
            <v>7162115</v>
          </cell>
          <cell r="K1694" t="str">
            <v>228</v>
          </cell>
          <cell r="L1694" t="str">
            <v>JACKSOWC</v>
          </cell>
          <cell r="M1694">
            <v>41330</v>
          </cell>
          <cell r="N1694" t="str">
            <v>HOLLOWS</v>
          </cell>
          <cell r="O1694">
            <v>43537</v>
          </cell>
          <cell r="P1694" t="str">
            <v>X</v>
          </cell>
        </row>
        <row r="1695">
          <cell r="A1695" t="str">
            <v>MEM-PRO-014-SPR-DRY-3617</v>
          </cell>
          <cell r="B1695" t="str">
            <v>5</v>
          </cell>
          <cell r="C1695" t="str">
            <v>16662</v>
          </cell>
          <cell r="D1695" t="str">
            <v>18860</v>
          </cell>
          <cell r="E1695" t="str">
            <v>MSP SE BAGHOUSE CONE TEMPERATURE CALIBRA</v>
          </cell>
          <cell r="F1695" t="str">
            <v>MSP-SPRAY DRYER SE FILTER</v>
          </cell>
          <cell r="G1695" t="str">
            <v>PM20</v>
          </cell>
          <cell r="H1695" t="str">
            <v>I/E</v>
          </cell>
          <cell r="I1695" t="str">
            <v>10073934</v>
          </cell>
          <cell r="J1695" t="str">
            <v>7162112</v>
          </cell>
          <cell r="K1695" t="str">
            <v>228</v>
          </cell>
          <cell r="L1695" t="str">
            <v>JACKSOWC</v>
          </cell>
          <cell r="M1695">
            <v>41330</v>
          </cell>
          <cell r="N1695" t="str">
            <v>CAGLEW</v>
          </cell>
          <cell r="O1695">
            <v>43665</v>
          </cell>
          <cell r="P1695" t="str">
            <v>X</v>
          </cell>
        </row>
        <row r="1696">
          <cell r="A1696" t="str">
            <v>MEM-PRO-014-SPR-DRY-3627</v>
          </cell>
          <cell r="B1696" t="str">
            <v>5</v>
          </cell>
          <cell r="C1696" t="str">
            <v>16665</v>
          </cell>
          <cell r="D1696" t="str">
            <v>18883</v>
          </cell>
          <cell r="E1696" t="str">
            <v>MSP NE BAGHOUSE CONE TEMPERATURE</v>
          </cell>
          <cell r="F1696" t="str">
            <v>MSP-SPRAY DRYER NE FILTER</v>
          </cell>
          <cell r="G1696" t="str">
            <v>PM20</v>
          </cell>
          <cell r="H1696" t="str">
            <v>I/E</v>
          </cell>
          <cell r="I1696" t="str">
            <v>10073940</v>
          </cell>
          <cell r="J1696" t="str">
            <v>7162114</v>
          </cell>
          <cell r="K1696" t="str">
            <v>228</v>
          </cell>
          <cell r="L1696" t="str">
            <v>JACKSOWC</v>
          </cell>
          <cell r="M1696">
            <v>41330</v>
          </cell>
          <cell r="N1696" t="str">
            <v>CAGLEW</v>
          </cell>
          <cell r="O1696">
            <v>43510</v>
          </cell>
          <cell r="P1696" t="str">
            <v>X</v>
          </cell>
        </row>
        <row r="1697">
          <cell r="A1697" t="str">
            <v>MEM-PRO-014-SPR-DRY-3634</v>
          </cell>
          <cell r="B1697" t="str">
            <v>5</v>
          </cell>
          <cell r="C1697" t="str">
            <v>16668</v>
          </cell>
          <cell r="D1697" t="str">
            <v>18886</v>
          </cell>
          <cell r="E1697" t="str">
            <v>MSP SW BAGHOUSE CONE TEMPERATURE CALIBRA</v>
          </cell>
          <cell r="F1697" t="str">
            <v>MSP-SPRAY DRYER SW FILTER</v>
          </cell>
          <cell r="G1697" t="str">
            <v>PM20</v>
          </cell>
          <cell r="H1697" t="str">
            <v>I/E</v>
          </cell>
          <cell r="I1697" t="str">
            <v>10073946</v>
          </cell>
          <cell r="J1697" t="str">
            <v>7162117</v>
          </cell>
          <cell r="K1697" t="str">
            <v>228</v>
          </cell>
          <cell r="L1697" t="str">
            <v>JACKSOWC</v>
          </cell>
          <cell r="M1697">
            <v>41330</v>
          </cell>
          <cell r="N1697" t="str">
            <v>CAGLEW</v>
          </cell>
          <cell r="O1697">
            <v>43510</v>
          </cell>
          <cell r="P1697" t="str">
            <v>X</v>
          </cell>
        </row>
        <row r="1698">
          <cell r="A1698" t="str">
            <v>MEM-PRO-014-SPR-DRY-3642</v>
          </cell>
          <cell r="B1698" t="str">
            <v>5</v>
          </cell>
          <cell r="C1698" t="str">
            <v>16664</v>
          </cell>
          <cell r="D1698" t="str">
            <v>18882</v>
          </cell>
          <cell r="E1698" t="str">
            <v>MSP NW BAGHOUSE CONE TEMPERATURE</v>
          </cell>
          <cell r="F1698" t="str">
            <v>MSP-SPRAY DRYER NW FILTER</v>
          </cell>
          <cell r="G1698" t="str">
            <v>PM20</v>
          </cell>
          <cell r="H1698" t="str">
            <v>I/E</v>
          </cell>
          <cell r="I1698" t="str">
            <v>10076145</v>
          </cell>
          <cell r="J1698" t="str">
            <v>7162113</v>
          </cell>
          <cell r="K1698" t="str">
            <v>228</v>
          </cell>
          <cell r="L1698" t="str">
            <v>JACKSOWC</v>
          </cell>
          <cell r="M1698">
            <v>41330</v>
          </cell>
          <cell r="N1698" t="str">
            <v>CAGLEW</v>
          </cell>
          <cell r="O1698">
            <v>43510</v>
          </cell>
          <cell r="P1698" t="str">
            <v>X</v>
          </cell>
        </row>
        <row r="1699">
          <cell r="A1699" t="str">
            <v>MEM-PRO-014-SPR-DRY-3820</v>
          </cell>
          <cell r="B1699" t="str">
            <v>5</v>
          </cell>
          <cell r="C1699" t="str">
            <v>16667</v>
          </cell>
          <cell r="D1699" t="str">
            <v>18885</v>
          </cell>
          <cell r="E1699" t="str">
            <v>MSP DRYER BOTTOM TEMP CALIBRATION</v>
          </cell>
          <cell r="F1699" t="str">
            <v>MSP DRYER BOTTOM TEMPERATURE</v>
          </cell>
          <cell r="G1699" t="str">
            <v>PM20</v>
          </cell>
          <cell r="H1699" t="str">
            <v>FAC1</v>
          </cell>
          <cell r="I1699" t="str">
            <v>10077062</v>
          </cell>
          <cell r="J1699" t="str">
            <v>7162116</v>
          </cell>
          <cell r="K1699" t="str">
            <v>228</v>
          </cell>
          <cell r="L1699" t="str">
            <v>JACKSOWC</v>
          </cell>
          <cell r="M1699">
            <v>41330</v>
          </cell>
          <cell r="N1699" t="str">
            <v>HOLLOWS</v>
          </cell>
          <cell r="O1699">
            <v>43537</v>
          </cell>
          <cell r="P1699" t="str">
            <v>X</v>
          </cell>
        </row>
        <row r="1700">
          <cell r="A1700" t="str">
            <v>MEM-PRO-014-HPF-SDF-3583</v>
          </cell>
          <cell r="B1700" t="str">
            <v>5</v>
          </cell>
          <cell r="C1700" t="str">
            <v>16695</v>
          </cell>
          <cell r="D1700" t="str">
            <v>18913</v>
          </cell>
          <cell r="E1700" t="str">
            <v>12 MONTH SSMG OIL PRESSURE SWITCH REPLAC</v>
          </cell>
          <cell r="F1700" t="str">
            <v>MSP-#4 SSMG HI-PRESS DRYER FEED PUMP</v>
          </cell>
          <cell r="G1700" t="str">
            <v>PM25</v>
          </cell>
          <cell r="H1700" t="str">
            <v>MECH</v>
          </cell>
          <cell r="I1700" t="str">
            <v>10022639</v>
          </cell>
          <cell r="J1700" t="str">
            <v>5856547</v>
          </cell>
          <cell r="K1700" t="str">
            <v>245</v>
          </cell>
          <cell r="L1700" t="str">
            <v>JACKSOWC</v>
          </cell>
          <cell r="M1700">
            <v>41338</v>
          </cell>
          <cell r="N1700" t="str">
            <v>CHAUDHS</v>
          </cell>
          <cell r="O1700">
            <v>43365</v>
          </cell>
          <cell r="P1700" t="str">
            <v/>
          </cell>
        </row>
        <row r="1701">
          <cell r="A1701" t="str">
            <v>MEM-PRO-014-HPF-SDF-3587</v>
          </cell>
          <cell r="B1701" t="str">
            <v>5</v>
          </cell>
          <cell r="C1701" t="str">
            <v>16694</v>
          </cell>
          <cell r="D1701" t="str">
            <v>18912</v>
          </cell>
          <cell r="E1701" t="str">
            <v>12 MONTH SSMG OIL PRESSURE SWITCH REPLAC</v>
          </cell>
          <cell r="F1701" t="str">
            <v>MSP-#3 SSMG HI-PRESS DRYER FEED PUMP</v>
          </cell>
          <cell r="G1701" t="str">
            <v>PM25</v>
          </cell>
          <cell r="H1701" t="str">
            <v>MECH</v>
          </cell>
          <cell r="I1701" t="str">
            <v>10022637</v>
          </cell>
          <cell r="J1701" t="str">
            <v>5856546</v>
          </cell>
          <cell r="K1701" t="str">
            <v>245</v>
          </cell>
          <cell r="L1701" t="str">
            <v>JACKSOWC</v>
          </cell>
          <cell r="M1701">
            <v>41338</v>
          </cell>
          <cell r="N1701" t="str">
            <v>CHAUDHS</v>
          </cell>
          <cell r="O1701">
            <v>43365</v>
          </cell>
          <cell r="P1701" t="str">
            <v/>
          </cell>
        </row>
        <row r="1702">
          <cell r="A1702" t="str">
            <v>MEM-PRO-014-HPF-SDF-3594</v>
          </cell>
          <cell r="B1702" t="str">
            <v>5</v>
          </cell>
          <cell r="C1702" t="str">
            <v>16693</v>
          </cell>
          <cell r="D1702" t="str">
            <v>18911</v>
          </cell>
          <cell r="E1702" t="str">
            <v>12 MONTH SSMG OIL PRESSURE SWITCH REPLAC</v>
          </cell>
          <cell r="F1702" t="str">
            <v>MSP-#2 SSMG HI-PRESS DRYER FEED PUMP</v>
          </cell>
          <cell r="G1702" t="str">
            <v>PM25</v>
          </cell>
          <cell r="H1702" t="str">
            <v>MECH</v>
          </cell>
          <cell r="I1702" t="str">
            <v>10022641</v>
          </cell>
          <cell r="J1702" t="str">
            <v>5856545</v>
          </cell>
          <cell r="K1702" t="str">
            <v>245</v>
          </cell>
          <cell r="L1702" t="str">
            <v>JACKSOWC</v>
          </cell>
          <cell r="M1702">
            <v>41338</v>
          </cell>
          <cell r="N1702" t="str">
            <v>CHAUDHS</v>
          </cell>
          <cell r="O1702">
            <v>43365</v>
          </cell>
          <cell r="P1702" t="str">
            <v/>
          </cell>
        </row>
        <row r="1703">
          <cell r="A1703" t="str">
            <v>MEM-PRO-015-FED-BLP-4104</v>
          </cell>
          <cell r="B1703" t="str">
            <v>3</v>
          </cell>
          <cell r="C1703" t="str">
            <v>16701</v>
          </cell>
          <cell r="D1703" t="str">
            <v>18862</v>
          </cell>
          <cell r="E1703" t="str">
            <v>Weekly MS2P Belt Press Lubrication</v>
          </cell>
          <cell r="F1703" t="str">
            <v>MS2P-BELT PRESS</v>
          </cell>
          <cell r="G1703" t="str">
            <v>PM20</v>
          </cell>
          <cell r="H1703" t="str">
            <v>PM/PDM</v>
          </cell>
          <cell r="I1703" t="str">
            <v>10066395</v>
          </cell>
          <cell r="J1703" t="str">
            <v>7152624</v>
          </cell>
          <cell r="K1703" t="str">
            <v>242</v>
          </cell>
          <cell r="L1703" t="str">
            <v>JACKSOWC</v>
          </cell>
          <cell r="M1703">
            <v>41339</v>
          </cell>
          <cell r="N1703" t="str">
            <v>CAGLEW</v>
          </cell>
          <cell r="O1703">
            <v>43727</v>
          </cell>
          <cell r="P1703" t="str">
            <v/>
          </cell>
        </row>
        <row r="1704">
          <cell r="A1704" t="str">
            <v>MEM-PRO-013-SPR-BRN-2433</v>
          </cell>
          <cell r="B1704" t="str">
            <v>5</v>
          </cell>
          <cell r="C1704" t="str">
            <v>16711</v>
          </cell>
          <cell r="D1704" t="str">
            <v>18919</v>
          </cell>
          <cell r="E1704" t="str">
            <v>P3B SD Burner Control/Flame Rod Inspect</v>
          </cell>
          <cell r="F1704" t="str">
            <v>MP3B-GAS BURNER</v>
          </cell>
          <cell r="G1704" t="str">
            <v>PM02</v>
          </cell>
          <cell r="H1704" t="str">
            <v>I/E</v>
          </cell>
          <cell r="I1704" t="str">
            <v>10017227</v>
          </cell>
          <cell r="J1704" t="str">
            <v>5902680</v>
          </cell>
          <cell r="K1704" t="str">
            <v/>
          </cell>
          <cell r="L1704" t="str">
            <v>JACKSOWC</v>
          </cell>
          <cell r="M1704">
            <v>41361</v>
          </cell>
          <cell r="N1704" t="str">
            <v>CRIPESH</v>
          </cell>
          <cell r="O1704">
            <v>42510</v>
          </cell>
          <cell r="P1704" t="str">
            <v/>
          </cell>
        </row>
        <row r="1705">
          <cell r="A1705" t="str">
            <v>MEM-PRO-013-SPR-BRN-2433</v>
          </cell>
          <cell r="B1705" t="str">
            <v>5</v>
          </cell>
          <cell r="C1705" t="str">
            <v>16713</v>
          </cell>
          <cell r="D1705" t="str">
            <v>18921</v>
          </cell>
          <cell r="E1705" t="str">
            <v>P3B SD Burner Inlet Access Door Switch</v>
          </cell>
          <cell r="F1705" t="str">
            <v>MP3B-GAS BURNER</v>
          </cell>
          <cell r="G1705" t="str">
            <v>PM20</v>
          </cell>
          <cell r="H1705" t="str">
            <v>I/E</v>
          </cell>
          <cell r="I1705" t="str">
            <v>10018282</v>
          </cell>
          <cell r="J1705" t="str">
            <v>7141267</v>
          </cell>
          <cell r="K1705" t="str">
            <v>231</v>
          </cell>
          <cell r="L1705" t="str">
            <v>JACKSOWC</v>
          </cell>
          <cell r="M1705">
            <v>41361</v>
          </cell>
          <cell r="N1705" t="str">
            <v>CAGLEW</v>
          </cell>
          <cell r="O1705">
            <v>43663</v>
          </cell>
          <cell r="P1705" t="str">
            <v/>
          </cell>
        </row>
        <row r="1706">
          <cell r="A1706" t="str">
            <v>MEM-PRO-013-SPR-BRN-2433</v>
          </cell>
          <cell r="B1706" t="str">
            <v>3</v>
          </cell>
          <cell r="C1706" t="str">
            <v>16714</v>
          </cell>
          <cell r="D1706" t="str">
            <v>18922</v>
          </cell>
          <cell r="E1706" t="str">
            <v>P3B SD Gas Train High Pressure Sw PM</v>
          </cell>
          <cell r="F1706" t="str">
            <v>MP3B-GAS BURNER</v>
          </cell>
          <cell r="G1706" t="str">
            <v>PM20</v>
          </cell>
          <cell r="H1706" t="str">
            <v>I/E</v>
          </cell>
          <cell r="I1706" t="str">
            <v>10021363</v>
          </cell>
          <cell r="J1706" t="str">
            <v>5767790</v>
          </cell>
          <cell r="K1706" t="str">
            <v>001</v>
          </cell>
          <cell r="L1706" t="str">
            <v>JACKSOWC</v>
          </cell>
          <cell r="M1706">
            <v>41361</v>
          </cell>
          <cell r="N1706" t="str">
            <v>CHAUDHS</v>
          </cell>
          <cell r="O1706">
            <v>43365</v>
          </cell>
          <cell r="P1706" t="str">
            <v/>
          </cell>
        </row>
        <row r="1707">
          <cell r="A1707" t="str">
            <v>MEM-PRO-013-SPR-BRN-2433</v>
          </cell>
          <cell r="B1707" t="str">
            <v>3</v>
          </cell>
          <cell r="C1707" t="str">
            <v>16715</v>
          </cell>
          <cell r="D1707" t="str">
            <v>18923</v>
          </cell>
          <cell r="E1707" t="str">
            <v>P3B SD Gas Train Low Pressure Sw PM</v>
          </cell>
          <cell r="F1707" t="str">
            <v>MP3B-GAS BURNER</v>
          </cell>
          <cell r="G1707" t="str">
            <v>PM20</v>
          </cell>
          <cell r="H1707" t="str">
            <v>I/E</v>
          </cell>
          <cell r="I1707" t="str">
            <v>10021364</v>
          </cell>
          <cell r="J1707" t="str">
            <v>5767791</v>
          </cell>
          <cell r="K1707" t="str">
            <v>001</v>
          </cell>
          <cell r="L1707" t="str">
            <v>JACKSOWC</v>
          </cell>
          <cell r="M1707">
            <v>41361</v>
          </cell>
          <cell r="N1707" t="str">
            <v>CHAUDHS</v>
          </cell>
          <cell r="O1707">
            <v>43365</v>
          </cell>
          <cell r="P1707" t="str">
            <v/>
          </cell>
        </row>
        <row r="1708">
          <cell r="A1708" t="str">
            <v>MEM-PRO-013-SPR-BRN-2433</v>
          </cell>
          <cell r="B1708" t="str">
            <v>3</v>
          </cell>
          <cell r="C1708" t="str">
            <v>16718</v>
          </cell>
          <cell r="D1708" t="str">
            <v>18926</v>
          </cell>
          <cell r="E1708" t="str">
            <v>P3B SD Gas Train Block Valve #1 PM</v>
          </cell>
          <cell r="F1708" t="str">
            <v>MP3B-GAS BURNER</v>
          </cell>
          <cell r="G1708" t="str">
            <v>PM20</v>
          </cell>
          <cell r="H1708" t="str">
            <v>I/E</v>
          </cell>
          <cell r="I1708" t="str">
            <v>10026641</v>
          </cell>
          <cell r="J1708" t="str">
            <v>5767794</v>
          </cell>
          <cell r="K1708" t="str">
            <v>001</v>
          </cell>
          <cell r="L1708" t="str">
            <v>JACKSOWC</v>
          </cell>
          <cell r="M1708">
            <v>41361</v>
          </cell>
          <cell r="N1708" t="str">
            <v>CHAUDHS</v>
          </cell>
          <cell r="O1708">
            <v>43365</v>
          </cell>
          <cell r="P1708" t="str">
            <v/>
          </cell>
        </row>
        <row r="1709">
          <cell r="A1709" t="str">
            <v>MEM-PRO-013-SPR-BRN-2433</v>
          </cell>
          <cell r="B1709" t="str">
            <v>3</v>
          </cell>
          <cell r="C1709" t="str">
            <v>16717</v>
          </cell>
          <cell r="D1709" t="str">
            <v>18925</v>
          </cell>
          <cell r="E1709" t="str">
            <v>P3B SD Gas Train Block Valve #2 PM</v>
          </cell>
          <cell r="F1709" t="str">
            <v>MP3B-GAS BURNER</v>
          </cell>
          <cell r="G1709" t="str">
            <v>PM20</v>
          </cell>
          <cell r="H1709" t="str">
            <v>I/E</v>
          </cell>
          <cell r="I1709" t="str">
            <v>10026639</v>
          </cell>
          <cell r="J1709" t="str">
            <v>5767793</v>
          </cell>
          <cell r="K1709" t="str">
            <v>001</v>
          </cell>
          <cell r="L1709" t="str">
            <v>JACKSOWC</v>
          </cell>
          <cell r="M1709">
            <v>41361</v>
          </cell>
          <cell r="N1709" t="str">
            <v>CHAUDHS</v>
          </cell>
          <cell r="O1709">
            <v>43365</v>
          </cell>
          <cell r="P1709" t="str">
            <v/>
          </cell>
        </row>
        <row r="1710">
          <cell r="A1710" t="str">
            <v>MEM-PRO-013-SPR-BRN-2433</v>
          </cell>
          <cell r="B1710" t="str">
            <v>3</v>
          </cell>
          <cell r="C1710" t="str">
            <v>16716</v>
          </cell>
          <cell r="D1710" t="str">
            <v>18924</v>
          </cell>
          <cell r="E1710" t="str">
            <v>P3B SD Gas Train Main Control Valve PM</v>
          </cell>
          <cell r="F1710" t="str">
            <v>MP3B-GAS BURNER</v>
          </cell>
          <cell r="G1710" t="str">
            <v>PM20</v>
          </cell>
          <cell r="H1710" t="str">
            <v>I/E</v>
          </cell>
          <cell r="I1710" t="str">
            <v>10026597</v>
          </cell>
          <cell r="J1710" t="str">
            <v>5767792</v>
          </cell>
          <cell r="K1710" t="str">
            <v>001</v>
          </cell>
          <cell r="L1710" t="str">
            <v>JACKSOWC</v>
          </cell>
          <cell r="M1710">
            <v>41361</v>
          </cell>
          <cell r="N1710" t="str">
            <v>CHAUDHS</v>
          </cell>
          <cell r="O1710">
            <v>43365</v>
          </cell>
          <cell r="P1710" t="str">
            <v/>
          </cell>
        </row>
        <row r="1711">
          <cell r="A1711" t="str">
            <v>MEM-PRO-013-SPR-BRN-2433</v>
          </cell>
          <cell r="B1711" t="str">
            <v>5</v>
          </cell>
          <cell r="C1711" t="str">
            <v>16712</v>
          </cell>
          <cell r="D1711" t="str">
            <v>18920</v>
          </cell>
          <cell r="E1711" t="str">
            <v>P3B SD Burner Outlet Access Door Switch</v>
          </cell>
          <cell r="F1711" t="str">
            <v>MP3B-GAS BURNER</v>
          </cell>
          <cell r="G1711" t="str">
            <v>PM20</v>
          </cell>
          <cell r="H1711" t="str">
            <v>I/E</v>
          </cell>
          <cell r="I1711" t="str">
            <v>10018281</v>
          </cell>
          <cell r="J1711" t="str">
            <v>7141266</v>
          </cell>
          <cell r="K1711" t="str">
            <v>231</v>
          </cell>
          <cell r="L1711" t="str">
            <v>JACKSOWC</v>
          </cell>
          <cell r="M1711">
            <v>41361</v>
          </cell>
          <cell r="N1711" t="str">
            <v>CAGLEW</v>
          </cell>
          <cell r="O1711">
            <v>43663</v>
          </cell>
          <cell r="P1711" t="str">
            <v/>
          </cell>
        </row>
        <row r="1712">
          <cell r="A1712" t="str">
            <v>MEM-PRO-013-SPR-BRN-2433</v>
          </cell>
          <cell r="B1712" t="str">
            <v>5</v>
          </cell>
          <cell r="C1712" t="str">
            <v>16705</v>
          </cell>
          <cell r="D1712" t="str">
            <v>18869</v>
          </cell>
          <cell r="E1712" t="str">
            <v>12-MTH P3 DRYER K6R BURNER SAFETY PM</v>
          </cell>
          <cell r="F1712" t="str">
            <v>MP3B-GAS BURNER</v>
          </cell>
          <cell r="G1712" t="str">
            <v>PM20</v>
          </cell>
          <cell r="H1712" t="str">
            <v>FAC1</v>
          </cell>
          <cell r="I1712" t="str">
            <v>10029053</v>
          </cell>
          <cell r="J1712" t="str">
            <v>7167033</v>
          </cell>
          <cell r="K1712" t="str">
            <v>905</v>
          </cell>
          <cell r="L1712" t="str">
            <v>JACKSOWC</v>
          </cell>
          <cell r="M1712">
            <v>41367</v>
          </cell>
          <cell r="N1712" t="str">
            <v>CAGLEW</v>
          </cell>
          <cell r="O1712">
            <v>43872</v>
          </cell>
          <cell r="P1712" t="str">
            <v/>
          </cell>
        </row>
        <row r="1713">
          <cell r="A1713" t="str">
            <v>MEM-PRO-014-PKG-PAL-4945</v>
          </cell>
          <cell r="B1713" t="str">
            <v>4</v>
          </cell>
          <cell r="C1713" t="str">
            <v>16720</v>
          </cell>
          <cell r="D1713" t="str">
            <v>18936</v>
          </cell>
          <cell r="E1713" t="str">
            <v>2nd Stage Palletizing System</v>
          </cell>
          <cell r="F1713" t="str">
            <v>MSP-PALLETIZER</v>
          </cell>
          <cell r="G1713" t="str">
            <v>PM20</v>
          </cell>
          <cell r="H1713" t="str">
            <v>AP</v>
          </cell>
          <cell r="I1713" t="str">
            <v/>
          </cell>
          <cell r="J1713" t="str">
            <v>7160778</v>
          </cell>
          <cell r="K1713" t="str">
            <v>001</v>
          </cell>
          <cell r="L1713" t="str">
            <v>JACKSOWC</v>
          </cell>
          <cell r="M1713">
            <v>41375</v>
          </cell>
          <cell r="N1713" t="str">
            <v>CAGLEW</v>
          </cell>
          <cell r="O1713">
            <v>43665</v>
          </cell>
          <cell r="P1713" t="str">
            <v/>
          </cell>
        </row>
        <row r="1714">
          <cell r="A1714" t="str">
            <v>MEM-PRO-014-PKG-PAL-4945</v>
          </cell>
          <cell r="B1714" t="str">
            <v>4</v>
          </cell>
          <cell r="C1714" t="str">
            <v>16722</v>
          </cell>
          <cell r="D1714" t="str">
            <v>18938</v>
          </cell>
          <cell r="E1714" t="str">
            <v>4th Stage Palletizing System</v>
          </cell>
          <cell r="F1714" t="str">
            <v>MSP-PALLETIZER</v>
          </cell>
          <cell r="G1714" t="str">
            <v>PM20</v>
          </cell>
          <cell r="H1714" t="str">
            <v>AP</v>
          </cell>
          <cell r="I1714" t="str">
            <v/>
          </cell>
          <cell r="J1714" t="str">
            <v>7171920</v>
          </cell>
          <cell r="K1714" t="str">
            <v>001</v>
          </cell>
          <cell r="L1714" t="str">
            <v>JACKSOWC</v>
          </cell>
          <cell r="M1714">
            <v>41375</v>
          </cell>
          <cell r="N1714" t="str">
            <v>CHAUDHS</v>
          </cell>
          <cell r="O1714">
            <v>43368</v>
          </cell>
          <cell r="P1714" t="str">
            <v/>
          </cell>
        </row>
        <row r="1715">
          <cell r="A1715" t="str">
            <v>MEM-PRO-014-PKG-PAL-4945</v>
          </cell>
          <cell r="B1715" t="str">
            <v>3</v>
          </cell>
          <cell r="C1715" t="str">
            <v>16721</v>
          </cell>
          <cell r="D1715" t="str">
            <v>18937</v>
          </cell>
          <cell r="E1715" t="str">
            <v>3rd Stage Palletizing System</v>
          </cell>
          <cell r="F1715" t="str">
            <v>MSP-PALLETIZER</v>
          </cell>
          <cell r="G1715" t="str">
            <v>PM20</v>
          </cell>
          <cell r="H1715" t="str">
            <v>AP</v>
          </cell>
          <cell r="I1715" t="str">
            <v/>
          </cell>
          <cell r="J1715" t="str">
            <v>7177537</v>
          </cell>
          <cell r="K1715" t="str">
            <v>001</v>
          </cell>
          <cell r="L1715" t="str">
            <v>JACKSOWC</v>
          </cell>
          <cell r="M1715">
            <v>41375</v>
          </cell>
          <cell r="N1715" t="str">
            <v>CHAUDHS</v>
          </cell>
          <cell r="O1715">
            <v>43368</v>
          </cell>
          <cell r="P1715" t="str">
            <v/>
          </cell>
        </row>
        <row r="1716">
          <cell r="A1716" t="str">
            <v>MEM-PRO-015-SPR-DRY-8050</v>
          </cell>
          <cell r="B1716" t="str">
            <v>3</v>
          </cell>
          <cell r="C1716" t="str">
            <v>16728</v>
          </cell>
          <cell r="D1716" t="str">
            <v>18946</v>
          </cell>
          <cell r="E1716" t="str">
            <v>NE Baghouse Bag Popper Inspection</v>
          </cell>
          <cell r="F1716" t="str">
            <v>MS2P-NE BAGHOUSE #1</v>
          </cell>
          <cell r="G1716" t="str">
            <v>PM20</v>
          </cell>
          <cell r="H1716" t="str">
            <v>MECH</v>
          </cell>
          <cell r="I1716" t="str">
            <v>10064162</v>
          </cell>
          <cell r="J1716" t="str">
            <v>7186888</v>
          </cell>
          <cell r="K1716" t="str">
            <v>001</v>
          </cell>
          <cell r="L1716" t="str">
            <v>JACKSOWC</v>
          </cell>
          <cell r="M1716">
            <v>41379</v>
          </cell>
          <cell r="N1716" t="str">
            <v>PIGNOCJ</v>
          </cell>
          <cell r="O1716">
            <v>43689</v>
          </cell>
          <cell r="P1716" t="str">
            <v/>
          </cell>
        </row>
        <row r="1717">
          <cell r="A1717" t="str">
            <v>MEM-PRO-015-SPR-DRY-8060</v>
          </cell>
          <cell r="B1717" t="str">
            <v>3</v>
          </cell>
          <cell r="C1717" t="str">
            <v>16727</v>
          </cell>
          <cell r="D1717" t="str">
            <v>18945</v>
          </cell>
          <cell r="E1717" t="str">
            <v>NW Baghouse Bag Popper Inspection</v>
          </cell>
          <cell r="F1717" t="str">
            <v>MS2P-NW BAGHOUSE #2</v>
          </cell>
          <cell r="G1717" t="str">
            <v>PM20</v>
          </cell>
          <cell r="H1717" t="str">
            <v>MECH</v>
          </cell>
          <cell r="I1717" t="str">
            <v>10064165</v>
          </cell>
          <cell r="J1717" t="str">
            <v>7186887</v>
          </cell>
          <cell r="K1717" t="str">
            <v>001</v>
          </cell>
          <cell r="L1717" t="str">
            <v>JACKSOWC</v>
          </cell>
          <cell r="M1717">
            <v>41379</v>
          </cell>
          <cell r="N1717" t="str">
            <v>PIGNOCJ</v>
          </cell>
          <cell r="O1717">
            <v>43689</v>
          </cell>
          <cell r="P1717" t="str">
            <v/>
          </cell>
        </row>
        <row r="1718">
          <cell r="A1718" t="str">
            <v>MEM-PRO-015-SPR-DRY-8070</v>
          </cell>
          <cell r="B1718" t="str">
            <v>3</v>
          </cell>
          <cell r="C1718" t="str">
            <v>16725</v>
          </cell>
          <cell r="D1718" t="str">
            <v>18943</v>
          </cell>
          <cell r="E1718" t="str">
            <v>SW Baghouse Bag Popper Inspection</v>
          </cell>
          <cell r="F1718" t="str">
            <v>MS2P-SW BAGHOUSE</v>
          </cell>
          <cell r="G1718" t="str">
            <v>PM20</v>
          </cell>
          <cell r="H1718" t="str">
            <v>MECH</v>
          </cell>
          <cell r="I1718" t="str">
            <v>10064159</v>
          </cell>
          <cell r="J1718" t="str">
            <v>7186885</v>
          </cell>
          <cell r="K1718" t="str">
            <v>001</v>
          </cell>
          <cell r="L1718" t="str">
            <v>JACKSOWC</v>
          </cell>
          <cell r="M1718">
            <v>41379</v>
          </cell>
          <cell r="N1718" t="str">
            <v>PIGNOCJ</v>
          </cell>
          <cell r="O1718">
            <v>43689</v>
          </cell>
          <cell r="P1718" t="str">
            <v/>
          </cell>
        </row>
        <row r="1719">
          <cell r="A1719" t="str">
            <v>MEM-PRO-015-SPR-DRY-8080</v>
          </cell>
          <cell r="B1719" t="str">
            <v>3</v>
          </cell>
          <cell r="C1719" t="str">
            <v>16724</v>
          </cell>
          <cell r="D1719" t="str">
            <v>18942</v>
          </cell>
          <cell r="E1719" t="str">
            <v>SE Baghouse Bag Popper Inspection</v>
          </cell>
          <cell r="F1719" t="str">
            <v>MS2P-SE BAGHOUSE #4</v>
          </cell>
          <cell r="G1719" t="str">
            <v>PM20</v>
          </cell>
          <cell r="H1719" t="str">
            <v>MECH</v>
          </cell>
          <cell r="I1719" t="str">
            <v>10064164</v>
          </cell>
          <cell r="J1719" t="str">
            <v>7186884</v>
          </cell>
          <cell r="K1719" t="str">
            <v>001</v>
          </cell>
          <cell r="L1719" t="str">
            <v>JACKSOWC</v>
          </cell>
          <cell r="M1719">
            <v>41379</v>
          </cell>
          <cell r="N1719" t="str">
            <v>PIGNOCJ</v>
          </cell>
          <cell r="O1719">
            <v>43689</v>
          </cell>
          <cell r="P1719" t="str">
            <v/>
          </cell>
        </row>
        <row r="1720">
          <cell r="A1720" t="str">
            <v>MEM-PRO-015-SPR-DRY-8095</v>
          </cell>
          <cell r="B1720" t="str">
            <v>3</v>
          </cell>
          <cell r="C1720" t="str">
            <v>16726</v>
          </cell>
          <cell r="D1720" t="str">
            <v>18944</v>
          </cell>
          <cell r="E1720" t="str">
            <v>VF Baghouse Bag Popper Inspection</v>
          </cell>
          <cell r="F1720" t="str">
            <v>MS2P-VF BAGHOUSE</v>
          </cell>
          <cell r="G1720" t="str">
            <v>PM20</v>
          </cell>
          <cell r="H1720" t="str">
            <v>MECH</v>
          </cell>
          <cell r="I1720" t="str">
            <v>10063712</v>
          </cell>
          <cell r="J1720" t="str">
            <v>7186886</v>
          </cell>
          <cell r="K1720" t="str">
            <v>001</v>
          </cell>
          <cell r="L1720" t="str">
            <v>JACKSOWC</v>
          </cell>
          <cell r="M1720">
            <v>41379</v>
          </cell>
          <cell r="N1720" t="str">
            <v>PIGNOCJ</v>
          </cell>
          <cell r="O1720">
            <v>43689</v>
          </cell>
          <cell r="P1720" t="str">
            <v/>
          </cell>
        </row>
        <row r="1721">
          <cell r="A1721" t="str">
            <v>MEM-PRO-015-SPR-PRC-3700</v>
          </cell>
          <cell r="B1721" t="str">
            <v>3</v>
          </cell>
          <cell r="C1721" t="str">
            <v>16729</v>
          </cell>
          <cell r="D1721" t="str">
            <v>18947</v>
          </cell>
          <cell r="E1721" t="str">
            <v>Dryer Surge Bin Bag Popper Inspection</v>
          </cell>
          <cell r="F1721" t="str">
            <v>MS2P-ISOLATE SURGE BIN</v>
          </cell>
          <cell r="G1721" t="str">
            <v>PM20</v>
          </cell>
          <cell r="H1721" t="str">
            <v>MECH</v>
          </cell>
          <cell r="I1721" t="str">
            <v/>
          </cell>
          <cell r="J1721" t="str">
            <v>7186889</v>
          </cell>
          <cell r="K1721" t="str">
            <v>001</v>
          </cell>
          <cell r="L1721" t="str">
            <v>JACKSOWC</v>
          </cell>
          <cell r="M1721">
            <v>41379</v>
          </cell>
          <cell r="N1721" t="str">
            <v>PIGNOCJ</v>
          </cell>
          <cell r="O1721">
            <v>43689</v>
          </cell>
          <cell r="P1721" t="str">
            <v/>
          </cell>
        </row>
        <row r="1722">
          <cell r="A1722" t="str">
            <v>MEM-PRO-011-PKG-PAL-5340</v>
          </cell>
          <cell r="B1722" t="str">
            <v>3</v>
          </cell>
          <cell r="C1722" t="str">
            <v>16768</v>
          </cell>
          <cell r="D1722" t="str">
            <v>18987</v>
          </cell>
          <cell r="E1722" t="str">
            <v>4th Stage Palletizing System</v>
          </cell>
          <cell r="F1722" t="str">
            <v>MP1B-PALLETIZER (AUTO PKG)</v>
          </cell>
          <cell r="G1722" t="str">
            <v>PM20</v>
          </cell>
          <cell r="H1722" t="str">
            <v>MECH</v>
          </cell>
          <cell r="I1722" t="str">
            <v>10021758</v>
          </cell>
          <cell r="J1722" t="str">
            <v>5942903</v>
          </cell>
          <cell r="K1722" t="str">
            <v>001</v>
          </cell>
          <cell r="L1722" t="str">
            <v>JACKSOWC</v>
          </cell>
          <cell r="M1722">
            <v>41397</v>
          </cell>
          <cell r="N1722" t="str">
            <v>CHAUDHS</v>
          </cell>
          <cell r="O1722">
            <v>43365</v>
          </cell>
          <cell r="P1722" t="str">
            <v/>
          </cell>
        </row>
        <row r="1723">
          <cell r="A1723" t="str">
            <v>MEM-PRO-011-PKG-PAL-5340</v>
          </cell>
          <cell r="B1723" t="str">
            <v>3</v>
          </cell>
          <cell r="C1723" t="str">
            <v>16766</v>
          </cell>
          <cell r="D1723" t="str">
            <v>18985</v>
          </cell>
          <cell r="E1723" t="str">
            <v>Qrtly 2nd Stage Palletizing System</v>
          </cell>
          <cell r="F1723" t="str">
            <v>MP1B-PALLETIZER (AUTO PKG)</v>
          </cell>
          <cell r="G1723" t="str">
            <v>PM20</v>
          </cell>
          <cell r="H1723" t="str">
            <v>MECH</v>
          </cell>
          <cell r="I1723" t="str">
            <v/>
          </cell>
          <cell r="J1723" t="str">
            <v/>
          </cell>
          <cell r="K1723" t="str">
            <v>001</v>
          </cell>
          <cell r="L1723" t="str">
            <v>JACKSOWC</v>
          </cell>
          <cell r="M1723">
            <v>41397</v>
          </cell>
          <cell r="N1723" t="str">
            <v>CHAUDHS</v>
          </cell>
          <cell r="O1723">
            <v>43368</v>
          </cell>
          <cell r="P1723" t="str">
            <v/>
          </cell>
        </row>
        <row r="1724">
          <cell r="A1724" t="str">
            <v>MEM-PRO-011-PKG-PAL-5340</v>
          </cell>
          <cell r="B1724" t="str">
            <v>3</v>
          </cell>
          <cell r="C1724" t="str">
            <v>16767</v>
          </cell>
          <cell r="D1724" t="str">
            <v>18986</v>
          </cell>
          <cell r="E1724" t="str">
            <v>Qrtly 3rd Stage Palletizing System</v>
          </cell>
          <cell r="F1724" t="str">
            <v>MP1B-PALLETIZER (AUTO PKG)</v>
          </cell>
          <cell r="G1724" t="str">
            <v>PM20</v>
          </cell>
          <cell r="H1724" t="str">
            <v>MECH</v>
          </cell>
          <cell r="I1724" t="str">
            <v/>
          </cell>
          <cell r="J1724" t="str">
            <v/>
          </cell>
          <cell r="K1724" t="str">
            <v>001</v>
          </cell>
          <cell r="L1724" t="str">
            <v>JACKSOWC</v>
          </cell>
          <cell r="M1724">
            <v>41397</v>
          </cell>
          <cell r="N1724" t="str">
            <v>CHAUDHS</v>
          </cell>
          <cell r="O1724">
            <v>43368</v>
          </cell>
          <cell r="P1724" t="str">
            <v/>
          </cell>
        </row>
        <row r="1725">
          <cell r="A1725" t="str">
            <v>MEM-PRO-013-PKG-PAK-1180</v>
          </cell>
          <cell r="B1725" t="str">
            <v>3</v>
          </cell>
          <cell r="C1725" t="str">
            <v>16765</v>
          </cell>
          <cell r="D1725" t="str">
            <v>18984</v>
          </cell>
          <cell r="E1725" t="str">
            <v>Qrtly 4th Stage Palletizing System</v>
          </cell>
          <cell r="F1725" t="str">
            <v>MP3B-PALLETIZER</v>
          </cell>
          <cell r="G1725" t="str">
            <v>PM20</v>
          </cell>
          <cell r="H1725" t="str">
            <v>MECH</v>
          </cell>
          <cell r="I1725" t="str">
            <v/>
          </cell>
          <cell r="J1725" t="str">
            <v/>
          </cell>
          <cell r="K1725" t="str">
            <v>001</v>
          </cell>
          <cell r="L1725" t="str">
            <v>JACKSOWC</v>
          </cell>
          <cell r="M1725">
            <v>41397</v>
          </cell>
          <cell r="N1725" t="str">
            <v>CHAUDHS</v>
          </cell>
          <cell r="O1725">
            <v>43368</v>
          </cell>
          <cell r="P1725" t="str">
            <v/>
          </cell>
        </row>
        <row r="1726">
          <cell r="A1726" t="str">
            <v>MEM-PRO-013-PKG-PAK-1180</v>
          </cell>
          <cell r="B1726" t="str">
            <v>3</v>
          </cell>
          <cell r="C1726" t="str">
            <v>16764</v>
          </cell>
          <cell r="D1726" t="str">
            <v>18983</v>
          </cell>
          <cell r="E1726" t="str">
            <v>Qrtly 3rd Stage Palletizing System</v>
          </cell>
          <cell r="F1726" t="str">
            <v>MP3B-PALLETIZER</v>
          </cell>
          <cell r="G1726" t="str">
            <v>PM20</v>
          </cell>
          <cell r="H1726" t="str">
            <v>MECH</v>
          </cell>
          <cell r="I1726" t="str">
            <v/>
          </cell>
          <cell r="J1726" t="str">
            <v/>
          </cell>
          <cell r="K1726" t="str">
            <v>001</v>
          </cell>
          <cell r="L1726" t="str">
            <v>JACKSOWC</v>
          </cell>
          <cell r="M1726">
            <v>41397</v>
          </cell>
          <cell r="N1726" t="str">
            <v>CHAUDHS</v>
          </cell>
          <cell r="O1726">
            <v>43368</v>
          </cell>
          <cell r="P1726" t="str">
            <v/>
          </cell>
        </row>
        <row r="1727">
          <cell r="A1727" t="str">
            <v>MEM-PRO-013-PKG-PAK-1180</v>
          </cell>
          <cell r="B1727" t="str">
            <v>3</v>
          </cell>
          <cell r="C1727" t="str">
            <v>16763</v>
          </cell>
          <cell r="D1727" t="str">
            <v>18982</v>
          </cell>
          <cell r="E1727" t="str">
            <v>Qrtly 2nd Stage Palletizing System</v>
          </cell>
          <cell r="F1727" t="str">
            <v>MP3B-PALLETIZER</v>
          </cell>
          <cell r="G1727" t="str">
            <v>PM20</v>
          </cell>
          <cell r="H1727" t="str">
            <v>MECH</v>
          </cell>
          <cell r="I1727" t="str">
            <v/>
          </cell>
          <cell r="J1727" t="str">
            <v/>
          </cell>
          <cell r="K1727" t="str">
            <v>001</v>
          </cell>
          <cell r="L1727" t="str">
            <v>JACKSOWC</v>
          </cell>
          <cell r="M1727">
            <v>41397</v>
          </cell>
          <cell r="N1727" t="str">
            <v>CHAUDHS</v>
          </cell>
          <cell r="O1727">
            <v>43368</v>
          </cell>
          <cell r="P1727" t="str">
            <v/>
          </cell>
        </row>
        <row r="1728">
          <cell r="A1728" t="str">
            <v>MEM-PRO-015-PKG-PAL-8212</v>
          </cell>
          <cell r="B1728" t="str">
            <v>3</v>
          </cell>
          <cell r="C1728" t="str">
            <v>16710</v>
          </cell>
          <cell r="D1728" t="str">
            <v>18879</v>
          </cell>
          <cell r="E1728" t="str">
            <v>Qtrly 2nd Stage Palletizing System</v>
          </cell>
          <cell r="F1728" t="str">
            <v>MS2P-PALLETIZER</v>
          </cell>
          <cell r="G1728" t="str">
            <v>PM20</v>
          </cell>
          <cell r="H1728" t="str">
            <v>AP</v>
          </cell>
          <cell r="I1728" t="str">
            <v/>
          </cell>
          <cell r="J1728" t="str">
            <v/>
          </cell>
          <cell r="K1728" t="str">
            <v>001</v>
          </cell>
          <cell r="L1728" t="str">
            <v>JACKSOWC</v>
          </cell>
          <cell r="M1728">
            <v>41397</v>
          </cell>
          <cell r="N1728" t="str">
            <v>CHAUDHS</v>
          </cell>
          <cell r="O1728">
            <v>43368</v>
          </cell>
          <cell r="P1728" t="str">
            <v/>
          </cell>
        </row>
        <row r="1729">
          <cell r="A1729" t="str">
            <v>MEM-PRO-015-PKG-PAL-8212</v>
          </cell>
          <cell r="B1729" t="str">
            <v>3</v>
          </cell>
          <cell r="C1729" t="str">
            <v>16762</v>
          </cell>
          <cell r="D1729" t="str">
            <v>18981</v>
          </cell>
          <cell r="E1729" t="str">
            <v>Qtrly 4th Stage Palletizing System</v>
          </cell>
          <cell r="F1729" t="str">
            <v>MS2P-PALLETIZER</v>
          </cell>
          <cell r="G1729" t="str">
            <v>PM20</v>
          </cell>
          <cell r="H1729" t="str">
            <v>AP</v>
          </cell>
          <cell r="I1729" t="str">
            <v/>
          </cell>
          <cell r="J1729" t="str">
            <v/>
          </cell>
          <cell r="K1729" t="str">
            <v>001</v>
          </cell>
          <cell r="L1729" t="str">
            <v>JACKSOWC</v>
          </cell>
          <cell r="M1729">
            <v>41397</v>
          </cell>
          <cell r="N1729" t="str">
            <v>CHAUDHS</v>
          </cell>
          <cell r="O1729">
            <v>43368</v>
          </cell>
          <cell r="P1729" t="str">
            <v/>
          </cell>
        </row>
        <row r="1730">
          <cell r="A1730" t="str">
            <v>MEM-PRO-015-PKG-PAL-8212</v>
          </cell>
          <cell r="B1730" t="str">
            <v>3</v>
          </cell>
          <cell r="C1730" t="str">
            <v>16761</v>
          </cell>
          <cell r="D1730" t="str">
            <v>18880</v>
          </cell>
          <cell r="E1730" t="str">
            <v>Qtrly 3rd Stage Palletizing System</v>
          </cell>
          <cell r="F1730" t="str">
            <v>MS2P-PALLETIZER</v>
          </cell>
          <cell r="G1730" t="str">
            <v>PM20</v>
          </cell>
          <cell r="H1730" t="str">
            <v>AP</v>
          </cell>
          <cell r="I1730" t="str">
            <v/>
          </cell>
          <cell r="J1730" t="str">
            <v/>
          </cell>
          <cell r="K1730" t="str">
            <v>001</v>
          </cell>
          <cell r="L1730" t="str">
            <v>JACKSOWC</v>
          </cell>
          <cell r="M1730">
            <v>41397</v>
          </cell>
          <cell r="N1730" t="str">
            <v>CHAUDHS</v>
          </cell>
          <cell r="O1730">
            <v>43368</v>
          </cell>
          <cell r="P1730" t="str">
            <v/>
          </cell>
        </row>
        <row r="1731">
          <cell r="A1731" t="str">
            <v>MEM-PRO-010-BLD-SFS-4555</v>
          </cell>
          <cell r="B1731" t="str">
            <v>3</v>
          </cell>
          <cell r="C1731" t="str">
            <v>16781</v>
          </cell>
          <cell r="D1731" t="str">
            <v>19001</v>
          </cell>
          <cell r="E1731" t="str">
            <v>12-MTH MSP STAIRWELL BACK-UPGENERATOR</v>
          </cell>
          <cell r="F1731" t="str">
            <v>MSP &amp; MS2P BACKUP DIESEL GENERATOR</v>
          </cell>
          <cell r="G1731" t="str">
            <v>PM25</v>
          </cell>
          <cell r="H1731" t="str">
            <v>MECH</v>
          </cell>
          <cell r="I1731" t="str">
            <v/>
          </cell>
          <cell r="J1731" t="str">
            <v>7179854</v>
          </cell>
          <cell r="K1731" t="str">
            <v>245</v>
          </cell>
          <cell r="L1731" t="str">
            <v>CAGLEW</v>
          </cell>
          <cell r="M1731">
            <v>41418</v>
          </cell>
          <cell r="N1731" t="str">
            <v>CHAUDHS</v>
          </cell>
          <cell r="O1731">
            <v>43368</v>
          </cell>
          <cell r="P1731" t="str">
            <v/>
          </cell>
        </row>
        <row r="1732">
          <cell r="A1732" t="str">
            <v>MEM-PRO-013-PKG-PAK-2181</v>
          </cell>
          <cell r="B1732" t="str">
            <v>5</v>
          </cell>
          <cell r="C1732" t="str">
            <v>16782</v>
          </cell>
          <cell r="D1732" t="str">
            <v>19002</v>
          </cell>
          <cell r="E1732" t="str">
            <v>12-MTH P3B BLENDER RIBBON INSPECTION</v>
          </cell>
          <cell r="F1732" t="str">
            <v>MP3B - BLENDER</v>
          </cell>
          <cell r="G1732" t="str">
            <v>PM20</v>
          </cell>
          <cell r="H1732" t="str">
            <v>MECH</v>
          </cell>
          <cell r="I1732" t="str">
            <v>10025566</v>
          </cell>
          <cell r="J1732" t="str">
            <v>7129380</v>
          </cell>
          <cell r="K1732" t="str">
            <v>252</v>
          </cell>
          <cell r="L1732" t="str">
            <v>CAGLEW</v>
          </cell>
          <cell r="M1732">
            <v>41418</v>
          </cell>
          <cell r="N1732" t="str">
            <v>CAGLEW</v>
          </cell>
          <cell r="O1732">
            <v>43663</v>
          </cell>
          <cell r="P1732" t="str">
            <v/>
          </cell>
        </row>
        <row r="1733">
          <cell r="A1733" t="str">
            <v>MEM-PRO-023-DIS-HCL-5200</v>
          </cell>
          <cell r="B1733" t="str">
            <v>5</v>
          </cell>
          <cell r="C1733" t="str">
            <v/>
          </cell>
          <cell r="D1733" t="str">
            <v>19004</v>
          </cell>
          <cell r="E1733" t="str">
            <v>E HCL TRANS PUMP HOSE REPLACEMENT</v>
          </cell>
          <cell r="F1733" t="str">
            <v>E. HCL TRANS PUMP FR TNK FARM TO PROCESS</v>
          </cell>
          <cell r="G1733" t="str">
            <v>PM25</v>
          </cell>
          <cell r="H1733" t="str">
            <v>MECH</v>
          </cell>
          <cell r="I1733" t="str">
            <v>10065708</v>
          </cell>
          <cell r="J1733" t="str">
            <v>5896140</v>
          </cell>
          <cell r="K1733" t="str">
            <v>245</v>
          </cell>
          <cell r="L1733" t="str">
            <v>JACKSOWC</v>
          </cell>
          <cell r="M1733">
            <v>41439</v>
          </cell>
          <cell r="N1733" t="str">
            <v>CHAUDHS</v>
          </cell>
          <cell r="O1733">
            <v>43365</v>
          </cell>
          <cell r="P1733" t="str">
            <v>X</v>
          </cell>
        </row>
        <row r="1734">
          <cell r="A1734" t="str">
            <v>MEM-PRO-023-DIS-HCL-5201</v>
          </cell>
          <cell r="B1734" t="str">
            <v>5</v>
          </cell>
          <cell r="C1734" t="str">
            <v/>
          </cell>
          <cell r="D1734" t="str">
            <v>19005</v>
          </cell>
          <cell r="E1734" t="str">
            <v>W HCL TRANS PUMP HOSE REPLACEMENT</v>
          </cell>
          <cell r="F1734" t="str">
            <v>HCI TRANS PUMP FR TANK FARM TO PROC UNIT</v>
          </cell>
          <cell r="G1734" t="str">
            <v>PM25</v>
          </cell>
          <cell r="H1734" t="str">
            <v>MECH</v>
          </cell>
          <cell r="I1734" t="str">
            <v>10065712</v>
          </cell>
          <cell r="J1734" t="str">
            <v>5836283</v>
          </cell>
          <cell r="K1734" t="str">
            <v>245</v>
          </cell>
          <cell r="L1734" t="str">
            <v>JACKSOWC</v>
          </cell>
          <cell r="M1734">
            <v>41439</v>
          </cell>
          <cell r="N1734" t="str">
            <v>CHAUDHS</v>
          </cell>
          <cell r="O1734">
            <v>43365</v>
          </cell>
          <cell r="P1734" t="str">
            <v>X</v>
          </cell>
        </row>
        <row r="1735">
          <cell r="A1735" t="str">
            <v>MEM-PRO-015-UTL-M2G-3016</v>
          </cell>
          <cell r="B1735" t="str">
            <v>5</v>
          </cell>
          <cell r="C1735" t="str">
            <v>16784</v>
          </cell>
          <cell r="D1735" t="str">
            <v>19006</v>
          </cell>
          <cell r="E1735" t="str">
            <v>E HCL TRANS PUMP HOSE REPLACEMENT</v>
          </cell>
          <cell r="F1735" t="str">
            <v>MS2P-N FLAKE GRINDING MILL</v>
          </cell>
          <cell r="G1735" t="str">
            <v>PM25</v>
          </cell>
          <cell r="H1735" t="str">
            <v>MECH</v>
          </cell>
          <cell r="I1735" t="str">
            <v>10065709</v>
          </cell>
          <cell r="J1735" t="str">
            <v>7140900</v>
          </cell>
          <cell r="K1735" t="str">
            <v>245</v>
          </cell>
          <cell r="L1735" t="str">
            <v>JACKSOWC</v>
          </cell>
          <cell r="M1735">
            <v>41444</v>
          </cell>
          <cell r="N1735" t="str">
            <v>CHAUDHS</v>
          </cell>
          <cell r="O1735">
            <v>43368</v>
          </cell>
          <cell r="P1735" t="str">
            <v/>
          </cell>
        </row>
        <row r="1736">
          <cell r="A1736" t="str">
            <v>MEM-PRO-023-DIS-HCL-5201</v>
          </cell>
          <cell r="B1736" t="str">
            <v>5</v>
          </cell>
          <cell r="C1736" t="str">
            <v>16785</v>
          </cell>
          <cell r="D1736" t="str">
            <v>19007</v>
          </cell>
          <cell r="E1736" t="str">
            <v>W HCL TRANS PUMP HOSE REPLACEMENT</v>
          </cell>
          <cell r="F1736" t="str">
            <v>HCI TRANS PUMP FR TANK FARM TO PROC UNIT</v>
          </cell>
          <cell r="G1736" t="str">
            <v>PM25</v>
          </cell>
          <cell r="H1736" t="str">
            <v>MECH</v>
          </cell>
          <cell r="I1736" t="str">
            <v>10065713</v>
          </cell>
          <cell r="J1736" t="str">
            <v>7180363</v>
          </cell>
          <cell r="K1736" t="str">
            <v>245</v>
          </cell>
          <cell r="L1736" t="str">
            <v>JACKSOWC</v>
          </cell>
          <cell r="M1736">
            <v>41444</v>
          </cell>
          <cell r="N1736" t="str">
            <v>CHAUDHS</v>
          </cell>
          <cell r="O1736">
            <v>43368</v>
          </cell>
          <cell r="P1736" t="str">
            <v/>
          </cell>
        </row>
        <row r="1737">
          <cell r="A1737" t="str">
            <v>MEM-PRO-014-SPR-BRN-3754</v>
          </cell>
          <cell r="B1737" t="str">
            <v>5</v>
          </cell>
          <cell r="C1737" t="str">
            <v>16788</v>
          </cell>
          <cell r="D1737" t="str">
            <v>19010</v>
          </cell>
          <cell r="E1737" t="str">
            <v>MSP DRYER K6R BURNER SAFETY PM</v>
          </cell>
          <cell r="F1737" t="str">
            <v>MSP-SPRAY DRYER BURNER</v>
          </cell>
          <cell r="G1737" t="str">
            <v>PM20</v>
          </cell>
          <cell r="H1737" t="str">
            <v>FAC1</v>
          </cell>
          <cell r="I1737" t="str">
            <v>10065084</v>
          </cell>
          <cell r="J1737" t="str">
            <v>7167035</v>
          </cell>
          <cell r="K1737" t="str">
            <v>905</v>
          </cell>
          <cell r="L1737" t="str">
            <v>JACKSOWC</v>
          </cell>
          <cell r="M1737">
            <v>41457</v>
          </cell>
          <cell r="N1737" t="str">
            <v>HOLLOWS</v>
          </cell>
          <cell r="O1737">
            <v>43479</v>
          </cell>
          <cell r="P1737" t="str">
            <v/>
          </cell>
        </row>
        <row r="1738">
          <cell r="A1738" t="str">
            <v>MEM-PRO-015-SPR-BRN-8003</v>
          </cell>
          <cell r="B1738" t="str">
            <v>5</v>
          </cell>
          <cell r="C1738" t="str">
            <v>16787</v>
          </cell>
          <cell r="D1738" t="str">
            <v>19009</v>
          </cell>
          <cell r="E1738" t="str">
            <v>MS2P DRYER K6R BURNER SAFETY PM</v>
          </cell>
          <cell r="F1738" t="str">
            <v>MS2P-SPRAY DRYER BURNER</v>
          </cell>
          <cell r="G1738" t="str">
            <v>PM20</v>
          </cell>
          <cell r="H1738" t="str">
            <v>FAC1</v>
          </cell>
          <cell r="I1738" t="str">
            <v>10024547</v>
          </cell>
          <cell r="J1738" t="str">
            <v>7167034</v>
          </cell>
          <cell r="K1738" t="str">
            <v>905</v>
          </cell>
          <cell r="L1738" t="str">
            <v>JACKSOWC</v>
          </cell>
          <cell r="M1738">
            <v>41457</v>
          </cell>
          <cell r="N1738" t="str">
            <v>HOLLOWS</v>
          </cell>
          <cell r="O1738">
            <v>43479</v>
          </cell>
          <cell r="P1738" t="str">
            <v/>
          </cell>
        </row>
        <row r="1739">
          <cell r="A1739" t="str">
            <v>MEM-PRO-013-UTL-JCK-0120</v>
          </cell>
          <cell r="B1739" t="str">
            <v>3</v>
          </cell>
          <cell r="C1739" t="str">
            <v>16801</v>
          </cell>
          <cell r="D1739" t="str">
            <v>19013</v>
          </cell>
          <cell r="E1739" t="str">
            <v>MAIN PLANT ANNUAL JACK STAND INSPECTION</v>
          </cell>
          <cell r="F1739" t="str">
            <v>MAIN PLANT TRAILER JACK STANDS</v>
          </cell>
          <cell r="G1739" t="str">
            <v>PM20</v>
          </cell>
          <cell r="H1739" t="str">
            <v>MECH</v>
          </cell>
          <cell r="I1739" t="str">
            <v/>
          </cell>
          <cell r="J1739" t="str">
            <v>7139331</v>
          </cell>
          <cell r="K1739" t="str">
            <v>001</v>
          </cell>
          <cell r="L1739" t="str">
            <v>CRIPESH</v>
          </cell>
          <cell r="M1739">
            <v>41472</v>
          </cell>
          <cell r="N1739" t="str">
            <v>CHAUDHS</v>
          </cell>
          <cell r="O1739">
            <v>43368</v>
          </cell>
          <cell r="P1739" t="str">
            <v/>
          </cell>
        </row>
        <row r="1740">
          <cell r="A1740" t="str">
            <v>MEM-PRO-020-BLD-PPA-0110</v>
          </cell>
          <cell r="B1740" t="str">
            <v>3</v>
          </cell>
          <cell r="C1740" t="str">
            <v>16790</v>
          </cell>
          <cell r="D1740" t="str">
            <v>19012</v>
          </cell>
          <cell r="E1740" t="str">
            <v>DDC ANNUAL JACK STAND INSPECTION</v>
          </cell>
          <cell r="F1740" t="str">
            <v>DDC Trailer Jack Stands</v>
          </cell>
          <cell r="G1740" t="str">
            <v>PM20</v>
          </cell>
          <cell r="H1740" t="str">
            <v>MECH</v>
          </cell>
          <cell r="I1740" t="str">
            <v/>
          </cell>
          <cell r="J1740" t="str">
            <v>7133177</v>
          </cell>
          <cell r="K1740" t="str">
            <v>003</v>
          </cell>
          <cell r="L1740" t="str">
            <v>CRIPESH</v>
          </cell>
          <cell r="M1740">
            <v>41472</v>
          </cell>
          <cell r="N1740" t="str">
            <v>CHAUDHS</v>
          </cell>
          <cell r="O1740">
            <v>43368</v>
          </cell>
          <cell r="P1740" t="str">
            <v/>
          </cell>
        </row>
        <row r="1741">
          <cell r="A1741" t="str">
            <v>MEM-PRO-013-FED-FED-3418</v>
          </cell>
          <cell r="B1741" t="str">
            <v>3</v>
          </cell>
          <cell r="C1741" t="str">
            <v>16826</v>
          </cell>
          <cell r="D1741" t="str">
            <v>19046</v>
          </cell>
          <cell r="E1741" t="str">
            <v>P3 ALJET EXHAUST FAN DAMPER INTEGRITY</v>
          </cell>
          <cell r="F1741" t="str">
            <v>MP3B-FEED DRYER EXHAUST FAN</v>
          </cell>
          <cell r="G1741" t="str">
            <v>PM20</v>
          </cell>
          <cell r="H1741" t="str">
            <v>MECH</v>
          </cell>
          <cell r="I1741" t="str">
            <v>10066021</v>
          </cell>
          <cell r="J1741" t="str">
            <v>7171314</v>
          </cell>
          <cell r="K1741" t="str">
            <v>001</v>
          </cell>
          <cell r="L1741" t="str">
            <v>CAGLEW</v>
          </cell>
          <cell r="M1741">
            <v>41481</v>
          </cell>
          <cell r="N1741" t="str">
            <v>CAGLEW</v>
          </cell>
          <cell r="O1741">
            <v>43665</v>
          </cell>
          <cell r="P1741" t="str">
            <v/>
          </cell>
        </row>
        <row r="1742">
          <cell r="A1742" t="str">
            <v>MEM-PRO-010-UTL-CSY-5400</v>
          </cell>
          <cell r="B1742" t="str">
            <v>5</v>
          </cell>
          <cell r="C1742" t="str">
            <v>16830</v>
          </cell>
          <cell r="D1742" t="str">
            <v>19051</v>
          </cell>
          <cell r="E1742" t="str">
            <v>6-MTH MECH CALPRO MC 75 PUMP</v>
          </cell>
          <cell r="F1742" t="str">
            <v>MSS-CALPRO MC75 HOMOGENIZER MG PUMP</v>
          </cell>
          <cell r="G1742" t="str">
            <v>PM25</v>
          </cell>
          <cell r="H1742" t="str">
            <v>MECH</v>
          </cell>
          <cell r="I1742" t="str">
            <v>10000749</v>
          </cell>
          <cell r="J1742" t="str">
            <v>7161876</v>
          </cell>
          <cell r="K1742" t="str">
            <v>245</v>
          </cell>
          <cell r="L1742" t="str">
            <v>JACKSOWC</v>
          </cell>
          <cell r="M1742">
            <v>41502</v>
          </cell>
          <cell r="N1742" t="str">
            <v>CHAUDHS</v>
          </cell>
          <cell r="O1742">
            <v>43368</v>
          </cell>
          <cell r="P1742" t="str">
            <v/>
          </cell>
        </row>
        <row r="1743">
          <cell r="A1743" t="str">
            <v>MEM-PRO-010-UTL-CSY-5400</v>
          </cell>
          <cell r="B1743" t="str">
            <v>5</v>
          </cell>
          <cell r="C1743" t="str">
            <v>16841</v>
          </cell>
          <cell r="D1743" t="str">
            <v>19052</v>
          </cell>
          <cell r="E1743" t="str">
            <v>6 MTH PM/PDM CALPRO MC75</v>
          </cell>
          <cell r="F1743" t="str">
            <v>MSS-CALPRO MC75 HOMOGENIZER MG PUMP</v>
          </cell>
          <cell r="G1743" t="str">
            <v>PM20</v>
          </cell>
          <cell r="H1743" t="str">
            <v>PM/PDM</v>
          </cell>
          <cell r="I1743" t="str">
            <v>10000749</v>
          </cell>
          <cell r="J1743" t="str">
            <v>7185604</v>
          </cell>
          <cell r="K1743" t="str">
            <v>241</v>
          </cell>
          <cell r="L1743" t="str">
            <v>JACKSOWC</v>
          </cell>
          <cell r="M1743">
            <v>41502</v>
          </cell>
          <cell r="N1743" t="str">
            <v>CAGLEW</v>
          </cell>
          <cell r="O1743">
            <v>43370</v>
          </cell>
          <cell r="P1743" t="str">
            <v/>
          </cell>
        </row>
        <row r="1744">
          <cell r="A1744" t="str">
            <v>MEM-PRO-011-PKG-PAL-5340</v>
          </cell>
          <cell r="B1744" t="str">
            <v>3</v>
          </cell>
          <cell r="C1744" t="str">
            <v>16881</v>
          </cell>
          <cell r="D1744" t="str">
            <v>19111</v>
          </cell>
          <cell r="E1744" t="str">
            <v>Qrtly 4th Stage Palletizing System</v>
          </cell>
          <cell r="F1744" t="str">
            <v>MP1B-PALLETIZER (AUTO PKG)</v>
          </cell>
          <cell r="G1744" t="str">
            <v>PM20</v>
          </cell>
          <cell r="H1744" t="str">
            <v>MECH</v>
          </cell>
          <cell r="I1744" t="str">
            <v/>
          </cell>
          <cell r="J1744" t="str">
            <v>5879274</v>
          </cell>
          <cell r="K1744" t="str">
            <v>001</v>
          </cell>
          <cell r="L1744" t="str">
            <v>JACKSOWC</v>
          </cell>
          <cell r="M1744">
            <v>41533</v>
          </cell>
          <cell r="N1744" t="str">
            <v>CHAUDHS</v>
          </cell>
          <cell r="O1744">
            <v>43365</v>
          </cell>
          <cell r="P1744" t="str">
            <v/>
          </cell>
        </row>
        <row r="1745">
          <cell r="A1745" t="str">
            <v>MEM-PRO-011-PKG-PAL-5340</v>
          </cell>
          <cell r="B1745" t="str">
            <v>3</v>
          </cell>
          <cell r="C1745" t="str">
            <v>16870</v>
          </cell>
          <cell r="D1745" t="str">
            <v>19110</v>
          </cell>
          <cell r="E1745" t="str">
            <v>Qrtly 3rd Stage Palletizing System</v>
          </cell>
          <cell r="F1745" t="str">
            <v>MP1B-PALLETIZER (AUTO PKG)</v>
          </cell>
          <cell r="G1745" t="str">
            <v>PM20</v>
          </cell>
          <cell r="H1745" t="str">
            <v>MECH</v>
          </cell>
          <cell r="I1745" t="str">
            <v/>
          </cell>
          <cell r="J1745" t="str">
            <v>7165782</v>
          </cell>
          <cell r="K1745" t="str">
            <v>001</v>
          </cell>
          <cell r="L1745" t="str">
            <v>JACKSOWC</v>
          </cell>
          <cell r="M1745">
            <v>41533</v>
          </cell>
          <cell r="N1745" t="str">
            <v>CHAUDHS</v>
          </cell>
          <cell r="O1745">
            <v>43368</v>
          </cell>
          <cell r="P1745" t="str">
            <v/>
          </cell>
        </row>
        <row r="1746">
          <cell r="A1746" t="str">
            <v>MEM-PRO-011-PKG-PAL-5340</v>
          </cell>
          <cell r="B1746" t="str">
            <v>3</v>
          </cell>
          <cell r="C1746" t="str">
            <v>16869</v>
          </cell>
          <cell r="D1746" t="str">
            <v>19109</v>
          </cell>
          <cell r="E1746" t="str">
            <v>Qrtly 2nd Stage Palletizing System</v>
          </cell>
          <cell r="F1746" t="str">
            <v>MP1B-PALLETIZER (AUTO PKG)</v>
          </cell>
          <cell r="G1746" t="str">
            <v>PM20</v>
          </cell>
          <cell r="H1746" t="str">
            <v>MECH</v>
          </cell>
          <cell r="I1746" t="str">
            <v/>
          </cell>
          <cell r="J1746" t="str">
            <v>7009766</v>
          </cell>
          <cell r="K1746" t="str">
            <v>001</v>
          </cell>
          <cell r="L1746" t="str">
            <v>JACKSOWC</v>
          </cell>
          <cell r="M1746">
            <v>41533</v>
          </cell>
          <cell r="N1746" t="str">
            <v>CHAUDHS</v>
          </cell>
          <cell r="O1746">
            <v>43365</v>
          </cell>
          <cell r="P1746" t="str">
            <v/>
          </cell>
        </row>
        <row r="1747">
          <cell r="A1747" t="str">
            <v>MEM-PRO-011-PKG-PAL-5340</v>
          </cell>
          <cell r="B1747" t="str">
            <v/>
          </cell>
          <cell r="C1747" t="str">
            <v>16868</v>
          </cell>
          <cell r="D1747" t="str">
            <v>19108</v>
          </cell>
          <cell r="E1747" t="str">
            <v>Qrtly 2nd Stage Palletizing System</v>
          </cell>
          <cell r="F1747" t="str">
            <v>MP1B-PALLETIZER (AUTO PKG)</v>
          </cell>
          <cell r="G1747" t="str">
            <v>PM20</v>
          </cell>
          <cell r="H1747" t="str">
            <v>MECH</v>
          </cell>
          <cell r="I1747" t="str">
            <v/>
          </cell>
          <cell r="J1747" t="str">
            <v/>
          </cell>
          <cell r="K1747" t="str">
            <v>001</v>
          </cell>
          <cell r="L1747" t="str">
            <v>JACKSOWC</v>
          </cell>
          <cell r="M1747">
            <v>41533</v>
          </cell>
          <cell r="N1747" t="str">
            <v>CHAUDHS</v>
          </cell>
          <cell r="O1747">
            <v>43365</v>
          </cell>
          <cell r="P1747" t="str">
            <v/>
          </cell>
        </row>
        <row r="1748">
          <cell r="A1748" t="str">
            <v>MEM-PRO-013-PKG-PAK-1180</v>
          </cell>
          <cell r="B1748" t="str">
            <v>3</v>
          </cell>
          <cell r="C1748" t="str">
            <v>16867</v>
          </cell>
          <cell r="D1748" t="str">
            <v>19107</v>
          </cell>
          <cell r="E1748" t="str">
            <v>3rd Stage Palletizing System</v>
          </cell>
          <cell r="F1748" t="str">
            <v>MP3B-PALLETIZER</v>
          </cell>
          <cell r="G1748" t="str">
            <v>PM20</v>
          </cell>
          <cell r="H1748" t="str">
            <v>MECH</v>
          </cell>
          <cell r="I1748" t="str">
            <v/>
          </cell>
          <cell r="J1748" t="str">
            <v>7165781</v>
          </cell>
          <cell r="K1748" t="str">
            <v>001</v>
          </cell>
          <cell r="L1748" t="str">
            <v>JACKSOWC</v>
          </cell>
          <cell r="M1748">
            <v>41533</v>
          </cell>
          <cell r="N1748" t="str">
            <v>CHAUDHS</v>
          </cell>
          <cell r="O1748">
            <v>43368</v>
          </cell>
          <cell r="P1748" t="str">
            <v/>
          </cell>
        </row>
        <row r="1749">
          <cell r="A1749" t="str">
            <v>MEM-PRO-013-PKG-PAK-1180</v>
          </cell>
          <cell r="B1749" t="str">
            <v>3</v>
          </cell>
          <cell r="C1749" t="str">
            <v>16866</v>
          </cell>
          <cell r="D1749" t="str">
            <v>19106</v>
          </cell>
          <cell r="E1749" t="str">
            <v>2nd Stage Palletizing System</v>
          </cell>
          <cell r="F1749" t="str">
            <v>MP3B-PALLETIZER</v>
          </cell>
          <cell r="G1749" t="str">
            <v>PM20</v>
          </cell>
          <cell r="H1749" t="str">
            <v>MECH</v>
          </cell>
          <cell r="I1749" t="str">
            <v/>
          </cell>
          <cell r="J1749" t="str">
            <v>7165780</v>
          </cell>
          <cell r="K1749" t="str">
            <v>001</v>
          </cell>
          <cell r="L1749" t="str">
            <v>JACKSOWC</v>
          </cell>
          <cell r="M1749">
            <v>41533</v>
          </cell>
          <cell r="N1749" t="str">
            <v>CHAUDHS</v>
          </cell>
          <cell r="O1749">
            <v>43368</v>
          </cell>
          <cell r="P1749" t="str">
            <v/>
          </cell>
        </row>
        <row r="1750">
          <cell r="A1750" t="str">
            <v>MEM-PRO-015-PKG-PAL-8212</v>
          </cell>
          <cell r="B1750" t="str">
            <v>3</v>
          </cell>
          <cell r="C1750" t="str">
            <v>16884</v>
          </cell>
          <cell r="D1750" t="str">
            <v>19114</v>
          </cell>
          <cell r="E1750" t="str">
            <v>4th Stage Palletizing System</v>
          </cell>
          <cell r="F1750" t="str">
            <v>MS2P-PALLETIZER</v>
          </cell>
          <cell r="G1750" t="str">
            <v>PM20</v>
          </cell>
          <cell r="H1750" t="str">
            <v>AP</v>
          </cell>
          <cell r="I1750" t="str">
            <v/>
          </cell>
          <cell r="J1750" t="str">
            <v>7160126</v>
          </cell>
          <cell r="K1750" t="str">
            <v>001</v>
          </cell>
          <cell r="L1750" t="str">
            <v>JACKSOWC</v>
          </cell>
          <cell r="M1750">
            <v>41533</v>
          </cell>
          <cell r="N1750" t="str">
            <v>CHAUDHS</v>
          </cell>
          <cell r="O1750">
            <v>43368</v>
          </cell>
          <cell r="P1750" t="str">
            <v/>
          </cell>
        </row>
        <row r="1751">
          <cell r="A1751" t="str">
            <v>MEM-PRO-015-PKG-PAL-8212</v>
          </cell>
          <cell r="B1751" t="str">
            <v>3</v>
          </cell>
          <cell r="C1751" t="str">
            <v>16883</v>
          </cell>
          <cell r="D1751" t="str">
            <v>19113</v>
          </cell>
          <cell r="E1751" t="str">
            <v>3rd Stage Palletizing System</v>
          </cell>
          <cell r="F1751" t="str">
            <v>MS2P-PALLETIZER</v>
          </cell>
          <cell r="G1751" t="str">
            <v>PM20</v>
          </cell>
          <cell r="H1751" t="str">
            <v>AP</v>
          </cell>
          <cell r="I1751" t="str">
            <v/>
          </cell>
          <cell r="J1751" t="str">
            <v>7160125</v>
          </cell>
          <cell r="K1751" t="str">
            <v>001</v>
          </cell>
          <cell r="L1751" t="str">
            <v>JACKSOWC</v>
          </cell>
          <cell r="M1751">
            <v>41533</v>
          </cell>
          <cell r="N1751" t="str">
            <v>CHAUDHS</v>
          </cell>
          <cell r="O1751">
            <v>43368</v>
          </cell>
          <cell r="P1751" t="str">
            <v/>
          </cell>
        </row>
        <row r="1752">
          <cell r="A1752" t="str">
            <v>MEM-PRO-015-PKG-PAL-8212</v>
          </cell>
          <cell r="B1752" t="str">
            <v>3</v>
          </cell>
          <cell r="C1752" t="str">
            <v>16882</v>
          </cell>
          <cell r="D1752" t="str">
            <v>19112</v>
          </cell>
          <cell r="E1752" t="str">
            <v>2nd Stage Palletizing System</v>
          </cell>
          <cell r="F1752" t="str">
            <v>MS2P-PALLETIZER</v>
          </cell>
          <cell r="G1752" t="str">
            <v>PM20</v>
          </cell>
          <cell r="H1752" t="str">
            <v>AP</v>
          </cell>
          <cell r="I1752" t="str">
            <v/>
          </cell>
          <cell r="J1752" t="str">
            <v>7160124</v>
          </cell>
          <cell r="K1752" t="str">
            <v>001</v>
          </cell>
          <cell r="L1752" t="str">
            <v>JACKSOWC</v>
          </cell>
          <cell r="M1752">
            <v>41533</v>
          </cell>
          <cell r="N1752" t="str">
            <v>CHAUDHS</v>
          </cell>
          <cell r="O1752">
            <v>43368</v>
          </cell>
          <cell r="P1752" t="str">
            <v/>
          </cell>
        </row>
        <row r="1753">
          <cell r="A1753" t="str">
            <v>MEM-PRO-021-UTL-TRF</v>
          </cell>
          <cell r="B1753" t="str">
            <v>3</v>
          </cell>
          <cell r="C1753" t="str">
            <v>16885</v>
          </cell>
          <cell r="D1753" t="str">
            <v>19115</v>
          </cell>
          <cell r="E1753" t="str">
            <v>6 MTH MAINT TRANSFORMER CLEANING</v>
          </cell>
          <cell r="F1753" t="str">
            <v>MAINTENANCE SHOP TRANSFORMER</v>
          </cell>
          <cell r="G1753" t="str">
            <v>PM20</v>
          </cell>
          <cell r="H1753" t="str">
            <v>I/E</v>
          </cell>
          <cell r="I1753" t="str">
            <v/>
          </cell>
          <cell r="J1753" t="str">
            <v>7184199</v>
          </cell>
          <cell r="K1753" t="str">
            <v>260</v>
          </cell>
          <cell r="L1753" t="str">
            <v>JACKSOWC</v>
          </cell>
          <cell r="M1753">
            <v>41537</v>
          </cell>
          <cell r="N1753" t="str">
            <v>CHAUDHS</v>
          </cell>
          <cell r="O1753">
            <v>43368</v>
          </cell>
          <cell r="P1753" t="str">
            <v/>
          </cell>
        </row>
        <row r="1754">
          <cell r="A1754" t="str">
            <v>MEM-PRO-023-STS-HCL-5210</v>
          </cell>
          <cell r="B1754" t="str">
            <v>3</v>
          </cell>
          <cell r="C1754" t="str">
            <v>16889</v>
          </cell>
          <cell r="D1754" t="str">
            <v>19119</v>
          </cell>
          <cell r="E1754" t="str">
            <v>HCL SCRUBBER PH SENSOR  pm</v>
          </cell>
          <cell r="F1754" t="str">
            <v>HCI SCRUBBER</v>
          </cell>
          <cell r="G1754" t="str">
            <v>PM20</v>
          </cell>
          <cell r="H1754" t="str">
            <v>MECH</v>
          </cell>
          <cell r="I1754" t="str">
            <v/>
          </cell>
          <cell r="J1754" t="str">
            <v>7178551</v>
          </cell>
          <cell r="K1754" t="str">
            <v>228</v>
          </cell>
          <cell r="L1754" t="str">
            <v>CRIPESH</v>
          </cell>
          <cell r="M1754">
            <v>41556</v>
          </cell>
          <cell r="N1754" t="str">
            <v>CHAUDHS</v>
          </cell>
          <cell r="O1754">
            <v>43368</v>
          </cell>
          <cell r="P1754" t="str">
            <v/>
          </cell>
        </row>
        <row r="1755">
          <cell r="A1755" t="str">
            <v>MEM-PRO-015-FED-BRN-3853</v>
          </cell>
          <cell r="B1755" t="str">
            <v>5</v>
          </cell>
          <cell r="C1755" t="str">
            <v>16952</v>
          </cell>
          <cell r="D1755" t="str">
            <v>19222</v>
          </cell>
          <cell r="E1755" t="str">
            <v>MS2P FEED DRYER K6R SAFETY INSPECTION</v>
          </cell>
          <cell r="F1755" t="str">
            <v>MS2P-FEED DRYER BURNER</v>
          </cell>
          <cell r="G1755" t="str">
            <v>PM20</v>
          </cell>
          <cell r="H1755" t="str">
            <v>MECH</v>
          </cell>
          <cell r="I1755" t="str">
            <v>10074485</v>
          </cell>
          <cell r="J1755" t="str">
            <v>7129381</v>
          </cell>
          <cell r="K1755" t="str">
            <v>905</v>
          </cell>
          <cell r="L1755" t="str">
            <v>JACKSOWC</v>
          </cell>
          <cell r="M1755">
            <v>41597</v>
          </cell>
          <cell r="N1755" t="str">
            <v>CAGLEW</v>
          </cell>
          <cell r="O1755">
            <v>43746</v>
          </cell>
          <cell r="P1755" t="str">
            <v/>
          </cell>
        </row>
        <row r="1756">
          <cell r="A1756" t="str">
            <v>MEM-PRO-011-CON-1SC-4495</v>
          </cell>
          <cell r="B1756" t="str">
            <v>5</v>
          </cell>
          <cell r="C1756" t="str">
            <v>16954</v>
          </cell>
          <cell r="D1756" t="str">
            <v>19224</v>
          </cell>
          <cell r="E1756" t="str">
            <v>12-MTH I/E SHARP MP1 RT/LT BEAR TEMP SW</v>
          </cell>
          <cell r="F1756" t="str">
            <v>MP1-#2 CONCENTRATOR</v>
          </cell>
          <cell r="G1756" t="str">
            <v>PM20</v>
          </cell>
          <cell r="H1756" t="str">
            <v>MECH</v>
          </cell>
          <cell r="I1756" t="str">
            <v>10077647</v>
          </cell>
          <cell r="J1756" t="str">
            <v>7129383</v>
          </cell>
          <cell r="K1756" t="str">
            <v>001</v>
          </cell>
          <cell r="L1756" t="str">
            <v>JACKSOWC</v>
          </cell>
          <cell r="M1756">
            <v>41598</v>
          </cell>
          <cell r="N1756" t="str">
            <v>CAGLEW</v>
          </cell>
          <cell r="O1756">
            <v>43663</v>
          </cell>
          <cell r="P1756" t="str">
            <v/>
          </cell>
        </row>
        <row r="1757">
          <cell r="A1757" t="str">
            <v>MEM-PRO-011-CON-1SC-4500</v>
          </cell>
          <cell r="B1757" t="str">
            <v>5</v>
          </cell>
          <cell r="C1757" t="str">
            <v>16953</v>
          </cell>
          <cell r="D1757" t="str">
            <v>19223</v>
          </cell>
          <cell r="E1757" t="str">
            <v>12-MTH I/E SHARP MP1 RT/LT BEAR TEMP SW</v>
          </cell>
          <cell r="F1757" t="str">
            <v>MP1-#1 CONCENTRATOR</v>
          </cell>
          <cell r="G1757" t="str">
            <v>PM20</v>
          </cell>
          <cell r="H1757" t="str">
            <v>I/E</v>
          </cell>
          <cell r="I1757" t="str">
            <v>10077646</v>
          </cell>
          <cell r="J1757" t="str">
            <v>7129382</v>
          </cell>
          <cell r="K1757" t="str">
            <v>001</v>
          </cell>
          <cell r="L1757" t="str">
            <v>JACKSOWC</v>
          </cell>
          <cell r="M1757">
            <v>41598</v>
          </cell>
          <cell r="N1757" t="str">
            <v>CAGLEW</v>
          </cell>
          <cell r="O1757">
            <v>43664</v>
          </cell>
          <cell r="P1757" t="str">
            <v/>
          </cell>
        </row>
        <row r="1758">
          <cell r="A1758" t="str">
            <v>MEM-PRO-011-XTR-2EX-4340</v>
          </cell>
          <cell r="B1758" t="str">
            <v>5</v>
          </cell>
          <cell r="C1758" t="str">
            <v>16955</v>
          </cell>
          <cell r="D1758" t="str">
            <v>19225</v>
          </cell>
          <cell r="E1758" t="str">
            <v>12-MTH I/E P1 P5000 WTR BRAKE TEMP SW</v>
          </cell>
          <cell r="F1758" t="str">
            <v>MP1-2ND EXTRACTION CENTRIFUGE</v>
          </cell>
          <cell r="G1758" t="str">
            <v>PM20</v>
          </cell>
          <cell r="H1758" t="str">
            <v>I/E</v>
          </cell>
          <cell r="I1758" t="str">
            <v>10064689</v>
          </cell>
          <cell r="J1758" t="str">
            <v>7129384</v>
          </cell>
          <cell r="K1758" t="str">
            <v>228</v>
          </cell>
          <cell r="L1758" t="str">
            <v>JACKSOWC</v>
          </cell>
          <cell r="M1758">
            <v>41598</v>
          </cell>
          <cell r="N1758" t="str">
            <v>CAGLEW</v>
          </cell>
          <cell r="O1758">
            <v>43664</v>
          </cell>
          <cell r="P1758" t="str">
            <v/>
          </cell>
        </row>
        <row r="1759">
          <cell r="A1759" t="str">
            <v>MEM-PRO-013-FED-BRN-3403</v>
          </cell>
          <cell r="B1759" t="str">
            <v>5</v>
          </cell>
          <cell r="C1759" t="str">
            <v>16959</v>
          </cell>
          <cell r="D1759" t="str">
            <v>19229</v>
          </cell>
          <cell r="E1759" t="str">
            <v>12-MTH P3 Feed Dryer K6R BURNER S</v>
          </cell>
          <cell r="F1759" t="str">
            <v>MP3B-ALJET DRYER BURNER GAS TRAIN</v>
          </cell>
          <cell r="G1759" t="str">
            <v>PM20</v>
          </cell>
          <cell r="H1759" t="str">
            <v>I/E</v>
          </cell>
          <cell r="I1759" t="str">
            <v>10065821</v>
          </cell>
          <cell r="J1759" t="str">
            <v>7129385</v>
          </cell>
          <cell r="K1759" t="str">
            <v>905</v>
          </cell>
          <cell r="L1759" t="str">
            <v>JACKSOWC</v>
          </cell>
          <cell r="M1759">
            <v>41605</v>
          </cell>
          <cell r="N1759" t="str">
            <v>CAGLEW</v>
          </cell>
          <cell r="O1759">
            <v>43664</v>
          </cell>
          <cell r="P1759" t="str">
            <v/>
          </cell>
        </row>
        <row r="1760">
          <cell r="A1760" t="str">
            <v>MEM-PRO-014-FED-BRN-3850</v>
          </cell>
          <cell r="B1760" t="str">
            <v>5</v>
          </cell>
          <cell r="C1760" t="str">
            <v>16960</v>
          </cell>
          <cell r="D1760" t="str">
            <v>19230</v>
          </cell>
          <cell r="E1760" t="str">
            <v>12-MTH MSP FEED DRYER K6R BURNER SAFETY</v>
          </cell>
          <cell r="F1760" t="str">
            <v>MSP - FD BED #1 BURNER</v>
          </cell>
          <cell r="G1760" t="str">
            <v>PM20</v>
          </cell>
          <cell r="H1760" t="str">
            <v>I/E</v>
          </cell>
          <cell r="I1760" t="str">
            <v>10073769</v>
          </cell>
          <cell r="J1760" t="str">
            <v>7128999</v>
          </cell>
          <cell r="K1760" t="str">
            <v>905</v>
          </cell>
          <cell r="L1760" t="str">
            <v>JACKSOWC</v>
          </cell>
          <cell r="M1760">
            <v>41605</v>
          </cell>
          <cell r="N1760" t="str">
            <v>CAGLEW</v>
          </cell>
          <cell r="O1760">
            <v>43664</v>
          </cell>
          <cell r="P1760" t="str">
            <v/>
          </cell>
        </row>
        <row r="1761">
          <cell r="A1761" t="str">
            <v>MEM-PRO-011-SPR-DRY-1001</v>
          </cell>
          <cell r="B1761" t="str">
            <v>5</v>
          </cell>
          <cell r="C1761" t="str">
            <v>16974</v>
          </cell>
          <cell r="D1761" t="str">
            <v>19246</v>
          </cell>
          <cell r="E1761" t="str">
            <v>12-MTH P1 DRYER K6R BURNER SAFETY PM</v>
          </cell>
          <cell r="F1761" t="str">
            <v>MP1-N. DRYER BURNER</v>
          </cell>
          <cell r="G1761" t="str">
            <v>PM20</v>
          </cell>
          <cell r="H1761" t="str">
            <v>I/E</v>
          </cell>
          <cell r="I1761" t="str">
            <v>10072349</v>
          </cell>
          <cell r="J1761" t="str">
            <v>7163324</v>
          </cell>
          <cell r="K1761" t="str">
            <v>905</v>
          </cell>
          <cell r="L1761" t="str">
            <v>JACKSOWC</v>
          </cell>
          <cell r="M1761">
            <v>41627</v>
          </cell>
          <cell r="N1761" t="str">
            <v>CAGLEW</v>
          </cell>
          <cell r="O1761">
            <v>43511</v>
          </cell>
          <cell r="P1761" t="str">
            <v/>
          </cell>
        </row>
        <row r="1762">
          <cell r="A1762" t="str">
            <v>MEM-PRO-013-BLD-AHU</v>
          </cell>
          <cell r="B1762" t="str">
            <v>3</v>
          </cell>
          <cell r="C1762" t="str">
            <v>16979</v>
          </cell>
          <cell r="D1762" t="str">
            <v>19251</v>
          </cell>
          <cell r="E1762" t="str">
            <v>12 MTH WINTERIZATION WAREHOUSE HEATERS</v>
          </cell>
          <cell r="F1762" t="str">
            <v>HVAC / AIR HANDLING UNIT</v>
          </cell>
          <cell r="G1762" t="str">
            <v>PM20</v>
          </cell>
          <cell r="H1762" t="str">
            <v>MECH</v>
          </cell>
          <cell r="I1762" t="str">
            <v/>
          </cell>
          <cell r="J1762" t="str">
            <v>7129388</v>
          </cell>
          <cell r="K1762" t="str">
            <v>001</v>
          </cell>
          <cell r="L1762" t="str">
            <v>JACKSOWC</v>
          </cell>
          <cell r="M1762">
            <v>41628</v>
          </cell>
          <cell r="N1762" t="str">
            <v>CHAUDHS</v>
          </cell>
          <cell r="O1762">
            <v>43368</v>
          </cell>
          <cell r="P1762" t="str">
            <v/>
          </cell>
        </row>
        <row r="1763">
          <cell r="A1763" t="str">
            <v>MEM-PRO-014-BLD-AHU</v>
          </cell>
          <cell r="B1763" t="str">
            <v>3</v>
          </cell>
          <cell r="C1763" t="str">
            <v>16976</v>
          </cell>
          <cell r="D1763" t="str">
            <v>19248</v>
          </cell>
          <cell r="E1763" t="str">
            <v>12MTH WINTERIZATION ELEC HEATERS</v>
          </cell>
          <cell r="F1763" t="str">
            <v>HVAC / AIR HANDLING UNIT</v>
          </cell>
          <cell r="G1763" t="str">
            <v>PM20</v>
          </cell>
          <cell r="H1763" t="str">
            <v>I/E</v>
          </cell>
          <cell r="I1763" t="str">
            <v/>
          </cell>
          <cell r="J1763" t="str">
            <v>7129386</v>
          </cell>
          <cell r="K1763" t="str">
            <v>001</v>
          </cell>
          <cell r="L1763" t="str">
            <v>JACKSOWC</v>
          </cell>
          <cell r="M1763">
            <v>41628</v>
          </cell>
          <cell r="N1763" t="str">
            <v>CHAUDHS</v>
          </cell>
          <cell r="O1763">
            <v>43368</v>
          </cell>
          <cell r="P1763" t="str">
            <v/>
          </cell>
        </row>
        <row r="1764">
          <cell r="A1764" t="str">
            <v>MEM-PRO-021-BLD-AHU</v>
          </cell>
          <cell r="B1764" t="str">
            <v>3</v>
          </cell>
          <cell r="C1764" t="str">
            <v>16980</v>
          </cell>
          <cell r="D1764" t="str">
            <v>19252</v>
          </cell>
          <cell r="E1764" t="str">
            <v>12 MTH WINTERIZATION STEAM HEATERS</v>
          </cell>
          <cell r="F1764" t="str">
            <v>HVAC / AIR HANDLING UNIT</v>
          </cell>
          <cell r="G1764" t="str">
            <v>PM20</v>
          </cell>
          <cell r="H1764" t="str">
            <v>MECH</v>
          </cell>
          <cell r="I1764" t="str">
            <v/>
          </cell>
          <cell r="J1764" t="str">
            <v>7129389</v>
          </cell>
          <cell r="K1764" t="str">
            <v>001</v>
          </cell>
          <cell r="L1764" t="str">
            <v>JACKSOWC</v>
          </cell>
          <cell r="M1764">
            <v>41628</v>
          </cell>
          <cell r="N1764" t="str">
            <v>CHAUDHS</v>
          </cell>
          <cell r="O1764">
            <v>43368</v>
          </cell>
          <cell r="P1764" t="str">
            <v/>
          </cell>
        </row>
        <row r="1765">
          <cell r="A1765" t="str">
            <v>MEM-PRO-021-BLD-OFF</v>
          </cell>
          <cell r="B1765" t="str">
            <v>3</v>
          </cell>
          <cell r="C1765" t="str">
            <v>16978</v>
          </cell>
          <cell r="D1765" t="str">
            <v>19250</v>
          </cell>
          <cell r="E1765" t="str">
            <v>12 MTH WINTERIZATION TRAILER COMPLEXES</v>
          </cell>
          <cell r="F1765" t="str">
            <v>ADMIN OFFICES / CONTROL ROOMS</v>
          </cell>
          <cell r="G1765" t="str">
            <v>PM20</v>
          </cell>
          <cell r="H1765" t="str">
            <v>MECH</v>
          </cell>
          <cell r="I1765" t="str">
            <v/>
          </cell>
          <cell r="J1765" t="str">
            <v>7129387</v>
          </cell>
          <cell r="K1765" t="str">
            <v>001</v>
          </cell>
          <cell r="L1765" t="str">
            <v>JACKSOWC</v>
          </cell>
          <cell r="M1765">
            <v>41628</v>
          </cell>
          <cell r="N1765" t="str">
            <v>CHAUDHS</v>
          </cell>
          <cell r="O1765">
            <v>43368</v>
          </cell>
          <cell r="P1765" t="str">
            <v/>
          </cell>
        </row>
        <row r="1766">
          <cell r="A1766" t="str">
            <v>MEM-PRO-024-UTL-WE1</v>
          </cell>
          <cell r="B1766" t="str">
            <v>3</v>
          </cell>
          <cell r="C1766" t="str">
            <v>16977</v>
          </cell>
          <cell r="D1766" t="str">
            <v>19249</v>
          </cell>
          <cell r="E1766" t="str">
            <v>12 MTH WINTERIZATION WELL HEAT TRACE</v>
          </cell>
          <cell r="F1766" t="str">
            <v>WELL 1</v>
          </cell>
          <cell r="G1766" t="str">
            <v>PM20</v>
          </cell>
          <cell r="H1766" t="str">
            <v>MECH</v>
          </cell>
          <cell r="I1766" t="str">
            <v/>
          </cell>
          <cell r="J1766" t="str">
            <v>7189773</v>
          </cell>
          <cell r="K1766" t="str">
            <v>001</v>
          </cell>
          <cell r="L1766" t="str">
            <v>JACKSOWC</v>
          </cell>
          <cell r="M1766">
            <v>41628</v>
          </cell>
          <cell r="N1766" t="str">
            <v>CAGLEW</v>
          </cell>
          <cell r="O1766">
            <v>43369</v>
          </cell>
          <cell r="P1766" t="str">
            <v/>
          </cell>
        </row>
        <row r="1767">
          <cell r="A1767" t="str">
            <v>MEM-PRO-013-BGY-FCS-6255</v>
          </cell>
          <cell r="B1767" t="str">
            <v/>
          </cell>
          <cell r="C1767" t="str">
            <v>17013</v>
          </cell>
          <cell r="D1767" t="str">
            <v>19286</v>
          </cell>
          <cell r="E1767" t="str">
            <v>Phase 3 South 600 Vacuumizer Vapor Tempe</v>
          </cell>
          <cell r="F1767" t="str">
            <v>MP3B-S 600 VACUUMIZER TANK</v>
          </cell>
          <cell r="G1767" t="str">
            <v>PM20</v>
          </cell>
          <cell r="H1767" t="str">
            <v>MECH</v>
          </cell>
          <cell r="I1767" t="str">
            <v/>
          </cell>
          <cell r="J1767" t="str">
            <v>5809392</v>
          </cell>
          <cell r="K1767" t="str">
            <v>228</v>
          </cell>
          <cell r="L1767" t="str">
            <v>JACKSOWC</v>
          </cell>
          <cell r="M1767">
            <v>41672</v>
          </cell>
          <cell r="N1767" t="str">
            <v>CHAUDHS</v>
          </cell>
          <cell r="O1767">
            <v>43365</v>
          </cell>
          <cell r="P1767" t="str">
            <v/>
          </cell>
        </row>
        <row r="1768">
          <cell r="A1768" t="str">
            <v>MEM-PRO-013-CHL-CUC-0161</v>
          </cell>
          <cell r="B1768" t="str">
            <v>5</v>
          </cell>
          <cell r="C1768" t="str">
            <v>17008</v>
          </cell>
          <cell r="D1768" t="str">
            <v>19281</v>
          </cell>
          <cell r="E1768" t="str">
            <v>Triple Tube #161 Outlet Temperature Moni</v>
          </cell>
          <cell r="F1768" t="str">
            <v>MP3B-#1/2 CONC CHILLED WTR TRIPLE TUBE</v>
          </cell>
          <cell r="G1768" t="str">
            <v>PM20</v>
          </cell>
          <cell r="H1768" t="str">
            <v>MECH</v>
          </cell>
          <cell r="I1768" t="str">
            <v/>
          </cell>
          <cell r="J1768" t="str">
            <v>7158237</v>
          </cell>
          <cell r="K1768" t="str">
            <v>228</v>
          </cell>
          <cell r="L1768" t="str">
            <v>JACKSOWC</v>
          </cell>
          <cell r="M1768">
            <v>41672</v>
          </cell>
          <cell r="N1768" t="str">
            <v>CHAUDHS</v>
          </cell>
          <cell r="O1768">
            <v>43368</v>
          </cell>
          <cell r="P1768" t="str">
            <v>X</v>
          </cell>
        </row>
        <row r="1769">
          <cell r="A1769" t="str">
            <v>MEM-PRO-013-CHL-CUC-0162</v>
          </cell>
          <cell r="B1769" t="str">
            <v>5</v>
          </cell>
          <cell r="C1769" t="str">
            <v>17009</v>
          </cell>
          <cell r="D1769" t="str">
            <v>19282</v>
          </cell>
          <cell r="E1769" t="str">
            <v>Triple Tube #162 Inlet Temperature Monit</v>
          </cell>
          <cell r="F1769" t="str">
            <v>MP3B-#3/4 CONC WELL WTR TRIPLE TUBE</v>
          </cell>
          <cell r="G1769" t="str">
            <v>PM20</v>
          </cell>
          <cell r="H1769" t="str">
            <v>MECH</v>
          </cell>
          <cell r="I1769" t="str">
            <v/>
          </cell>
          <cell r="J1769" t="str">
            <v>7158238</v>
          </cell>
          <cell r="K1769" t="str">
            <v>228</v>
          </cell>
          <cell r="L1769" t="str">
            <v>JACKSOWC</v>
          </cell>
          <cell r="M1769">
            <v>41672</v>
          </cell>
          <cell r="N1769" t="str">
            <v>CHAUDHS</v>
          </cell>
          <cell r="O1769">
            <v>43368</v>
          </cell>
          <cell r="P1769" t="str">
            <v>X</v>
          </cell>
        </row>
        <row r="1770">
          <cell r="A1770" t="str">
            <v>MEM-PRO-013-CHL-CUC-0163</v>
          </cell>
          <cell r="B1770" t="str">
            <v>5</v>
          </cell>
          <cell r="C1770" t="str">
            <v>17010</v>
          </cell>
          <cell r="D1770" t="str">
            <v>19283</v>
          </cell>
          <cell r="E1770" t="str">
            <v>Triple Tube #163 Inlet Temperature Monit</v>
          </cell>
          <cell r="F1770" t="str">
            <v>MP3B-#3/4 CONC CHILLED WTR TRIPLE TUBE</v>
          </cell>
          <cell r="G1770" t="str">
            <v>PM20</v>
          </cell>
          <cell r="H1770" t="str">
            <v>MECH</v>
          </cell>
          <cell r="I1770" t="str">
            <v/>
          </cell>
          <cell r="J1770" t="str">
            <v>7158239</v>
          </cell>
          <cell r="K1770" t="str">
            <v>228</v>
          </cell>
          <cell r="L1770" t="str">
            <v>JACKSOWC</v>
          </cell>
          <cell r="M1770">
            <v>41672</v>
          </cell>
          <cell r="N1770" t="str">
            <v>CHAUDHS</v>
          </cell>
          <cell r="O1770">
            <v>43368</v>
          </cell>
          <cell r="P1770" t="str">
            <v>X</v>
          </cell>
        </row>
        <row r="1771">
          <cell r="A1771" t="str">
            <v>MEM-PRO-013-CHL-CUC-0389</v>
          </cell>
          <cell r="B1771" t="str">
            <v>5</v>
          </cell>
          <cell r="C1771" t="str">
            <v>17011</v>
          </cell>
          <cell r="D1771" t="str">
            <v>19284</v>
          </cell>
          <cell r="E1771" t="str">
            <v>Triple Tube #389 Water Exit Temperature</v>
          </cell>
          <cell r="F1771" t="str">
            <v>MP3B-#5/6 WELL WATER TRIPLE TUBE</v>
          </cell>
          <cell r="G1771" t="str">
            <v>PM20</v>
          </cell>
          <cell r="H1771" t="str">
            <v>MECH</v>
          </cell>
          <cell r="I1771" t="str">
            <v/>
          </cell>
          <cell r="J1771" t="str">
            <v>7158240</v>
          </cell>
          <cell r="K1771" t="str">
            <v>228</v>
          </cell>
          <cell r="L1771" t="str">
            <v>JACKSOWC</v>
          </cell>
          <cell r="M1771">
            <v>41672</v>
          </cell>
          <cell r="N1771" t="str">
            <v>CHAUDHS</v>
          </cell>
          <cell r="O1771">
            <v>43368</v>
          </cell>
          <cell r="P1771" t="str">
            <v>X</v>
          </cell>
        </row>
        <row r="1772">
          <cell r="A1772" t="str">
            <v>MEM-PRO-013-CHL-CUC-0389</v>
          </cell>
          <cell r="B1772" t="str">
            <v>5</v>
          </cell>
          <cell r="C1772" t="str">
            <v>17012</v>
          </cell>
          <cell r="D1772" t="str">
            <v>19285</v>
          </cell>
          <cell r="E1772" t="str">
            <v>Triple Tube #0160 Water Exit Temperature</v>
          </cell>
          <cell r="F1772" t="str">
            <v>MP3B-#5/6 WELL WATER TRIPLE TUBE</v>
          </cell>
          <cell r="G1772" t="str">
            <v>PM20</v>
          </cell>
          <cell r="H1772" t="str">
            <v>MECH</v>
          </cell>
          <cell r="I1772" t="str">
            <v/>
          </cell>
          <cell r="J1772" t="str">
            <v>7158241</v>
          </cell>
          <cell r="K1772" t="str">
            <v>228</v>
          </cell>
          <cell r="L1772" t="str">
            <v>JACKSOWC</v>
          </cell>
          <cell r="M1772">
            <v>41672</v>
          </cell>
          <cell r="N1772" t="str">
            <v>CHAUDHS</v>
          </cell>
          <cell r="O1772">
            <v>43368</v>
          </cell>
          <cell r="P1772" t="str">
            <v>X</v>
          </cell>
        </row>
        <row r="1773">
          <cell r="A1773" t="str">
            <v>MEM-PRO-013-SPR-DRY-2492</v>
          </cell>
          <cell r="B1773" t="str">
            <v>5</v>
          </cell>
          <cell r="C1773" t="str">
            <v>17017</v>
          </cell>
          <cell r="D1773" t="str">
            <v>19290</v>
          </cell>
          <cell r="E1773" t="str">
            <v>Cyclone # 1 (North) Exhaust to Baghouse</v>
          </cell>
          <cell r="F1773" t="str">
            <v>MP3B-N BAGHOUSE</v>
          </cell>
          <cell r="G1773" t="str">
            <v>PM20</v>
          </cell>
          <cell r="H1773" t="str">
            <v>I/E</v>
          </cell>
          <cell r="I1773" t="str">
            <v>10021135</v>
          </cell>
          <cell r="J1773" t="str">
            <v>7163325</v>
          </cell>
          <cell r="K1773" t="str">
            <v>228</v>
          </cell>
          <cell r="L1773" t="str">
            <v>JACKSOWC</v>
          </cell>
          <cell r="M1773">
            <v>41672</v>
          </cell>
          <cell r="N1773" t="str">
            <v>CAGLEW</v>
          </cell>
          <cell r="O1773">
            <v>43510</v>
          </cell>
          <cell r="P1773" t="str">
            <v/>
          </cell>
        </row>
        <row r="1774">
          <cell r="A1774" t="str">
            <v>MEM-PRO-013-SPR-DRY-2492</v>
          </cell>
          <cell r="B1774" t="str">
            <v>5</v>
          </cell>
          <cell r="C1774" t="str">
            <v>17018</v>
          </cell>
          <cell r="D1774" t="str">
            <v>19291</v>
          </cell>
          <cell r="E1774" t="str">
            <v>Baghouse # 1 (North) Relief Ducts</v>
          </cell>
          <cell r="F1774" t="str">
            <v>MP3B-N BAGHOUSE</v>
          </cell>
          <cell r="G1774" t="str">
            <v>PM20</v>
          </cell>
          <cell r="H1774" t="str">
            <v>I/E</v>
          </cell>
          <cell r="I1774" t="str">
            <v>10021141</v>
          </cell>
          <cell r="J1774" t="str">
            <v>7156043</v>
          </cell>
          <cell r="K1774" t="str">
            <v>228</v>
          </cell>
          <cell r="L1774" t="str">
            <v>JACKSOWC</v>
          </cell>
          <cell r="M1774">
            <v>41672</v>
          </cell>
          <cell r="N1774" t="str">
            <v>CAGLEW</v>
          </cell>
          <cell r="O1774">
            <v>43665</v>
          </cell>
          <cell r="P1774" t="str">
            <v/>
          </cell>
        </row>
        <row r="1775">
          <cell r="A1775" t="str">
            <v>MEM-PRO-014-CIP-TAC-4014</v>
          </cell>
          <cell r="B1775" t="str">
            <v>5</v>
          </cell>
          <cell r="C1775" t="str">
            <v>17019</v>
          </cell>
          <cell r="D1775" t="str">
            <v>19292</v>
          </cell>
          <cell r="E1775" t="str">
            <v>CIP CAUSTIC TANK 4014 DISCHARGE TEMPERAT</v>
          </cell>
          <cell r="F1775" t="str">
            <v>MSP-CIP CAUSIC TANK</v>
          </cell>
          <cell r="G1775" t="str">
            <v>PM20</v>
          </cell>
          <cell r="H1775" t="str">
            <v>FAC1</v>
          </cell>
          <cell r="I1775" t="str">
            <v/>
          </cell>
          <cell r="J1775" t="str">
            <v>7097814</v>
          </cell>
          <cell r="K1775" t="str">
            <v>228</v>
          </cell>
          <cell r="L1775" t="str">
            <v>JACKSOWC</v>
          </cell>
          <cell r="M1775">
            <v>41672</v>
          </cell>
          <cell r="N1775" t="str">
            <v>CAGLEW</v>
          </cell>
          <cell r="O1775">
            <v>43510</v>
          </cell>
          <cell r="P1775" t="str">
            <v/>
          </cell>
        </row>
        <row r="1776">
          <cell r="A1776" t="str">
            <v>MEM-PRO-014-FED-FED-2369</v>
          </cell>
          <cell r="B1776" t="str">
            <v>5</v>
          </cell>
          <cell r="C1776" t="str">
            <v>17016</v>
          </cell>
          <cell r="D1776" t="str">
            <v>19289</v>
          </cell>
          <cell r="E1776" t="str">
            <v>MSP Fd load out transfer line pressure</v>
          </cell>
          <cell r="F1776" t="str">
            <v>MSP-FIBRIM LOADOUT BLOWER</v>
          </cell>
          <cell r="G1776" t="str">
            <v>PM20</v>
          </cell>
          <cell r="H1776" t="str">
            <v>MECH</v>
          </cell>
          <cell r="I1776" t="str">
            <v/>
          </cell>
          <cell r="J1776" t="str">
            <v>7152683</v>
          </cell>
          <cell r="K1776" t="str">
            <v>228</v>
          </cell>
          <cell r="L1776" t="str">
            <v>JACKSOWC</v>
          </cell>
          <cell r="M1776">
            <v>41672</v>
          </cell>
          <cell r="N1776" t="str">
            <v>CHAUDHS</v>
          </cell>
          <cell r="O1776">
            <v>43368</v>
          </cell>
          <cell r="P1776" t="str">
            <v/>
          </cell>
        </row>
        <row r="1777">
          <cell r="A1777" t="str">
            <v>MEM-PRO-014-WSH-WRE-3326</v>
          </cell>
          <cell r="B1777" t="str">
            <v>3</v>
          </cell>
          <cell r="C1777" t="str">
            <v>17014</v>
          </cell>
          <cell r="D1777" t="str">
            <v>19287</v>
          </cell>
          <cell r="E1777" t="str">
            <v>HH #3326 DISCHARGE TEMPERATURE TRANSMITT</v>
          </cell>
          <cell r="F1777" t="str">
            <v>MSP-E. RESLURRY TANK HYDROHEATER</v>
          </cell>
          <cell r="G1777" t="str">
            <v>PM20</v>
          </cell>
          <cell r="H1777" t="str">
            <v>MECH</v>
          </cell>
          <cell r="I1777" t="str">
            <v/>
          </cell>
          <cell r="J1777" t="str">
            <v>7145471</v>
          </cell>
          <cell r="K1777" t="str">
            <v>228</v>
          </cell>
          <cell r="L1777" t="str">
            <v>JACKSOWC</v>
          </cell>
          <cell r="M1777">
            <v>41672</v>
          </cell>
          <cell r="N1777" t="str">
            <v>CHAUDHS</v>
          </cell>
          <cell r="O1777">
            <v>43368</v>
          </cell>
          <cell r="P1777" t="str">
            <v/>
          </cell>
        </row>
        <row r="1778">
          <cell r="A1778" t="str">
            <v>MEM-PRO-015-IDN-IDF-3505</v>
          </cell>
          <cell r="B1778" t="str">
            <v/>
          </cell>
          <cell r="C1778" t="str">
            <v>17015</v>
          </cell>
          <cell r="D1778" t="str">
            <v>19288</v>
          </cell>
          <cell r="E1778" t="str">
            <v>West Bogey Feed pump inlet pressure xmtr</v>
          </cell>
          <cell r="F1778" t="str">
            <v>MS2P-W VACUUMIZER FEED PUMP</v>
          </cell>
          <cell r="G1778" t="str">
            <v>PM20</v>
          </cell>
          <cell r="H1778" t="str">
            <v>I/E</v>
          </cell>
          <cell r="I1778" t="str">
            <v>10022984</v>
          </cell>
          <cell r="J1778" t="str">
            <v>7169752</v>
          </cell>
          <cell r="K1778" t="str">
            <v>228</v>
          </cell>
          <cell r="L1778" t="str">
            <v>JACKSOWC</v>
          </cell>
          <cell r="M1778">
            <v>41672</v>
          </cell>
          <cell r="N1778" t="str">
            <v>CAGLEW</v>
          </cell>
          <cell r="O1778">
            <v>43514</v>
          </cell>
          <cell r="P1778" t="str">
            <v/>
          </cell>
        </row>
        <row r="1779">
          <cell r="A1779" t="str">
            <v>MEM-PRO-010-UTL-PRW-2494</v>
          </cell>
          <cell r="B1779" t="str">
            <v>5</v>
          </cell>
          <cell r="C1779" t="str">
            <v>17042</v>
          </cell>
          <cell r="D1779" t="str">
            <v>19322</v>
          </cell>
          <cell r="E1779" t="str">
            <v>Main Plant 90 deg F Tank Control Valve</v>
          </cell>
          <cell r="F1779" t="str">
            <v>MSS-MAIN PLT NORTH 90 DEG WATER TANK</v>
          </cell>
          <cell r="G1779" t="str">
            <v>PM20</v>
          </cell>
          <cell r="H1779" t="str">
            <v>FAC1</v>
          </cell>
          <cell r="I1779" t="str">
            <v>10072118</v>
          </cell>
          <cell r="J1779" t="str">
            <v>7173417</v>
          </cell>
          <cell r="K1779" t="str">
            <v>228</v>
          </cell>
          <cell r="L1779" t="str">
            <v>JACKSOWC</v>
          </cell>
          <cell r="M1779">
            <v>41680</v>
          </cell>
          <cell r="N1779" t="str">
            <v>HOLLOWS</v>
          </cell>
          <cell r="O1779">
            <v>43521</v>
          </cell>
          <cell r="P1779" t="str">
            <v/>
          </cell>
        </row>
        <row r="1780">
          <cell r="A1780" t="str">
            <v>MEM-PRO-013-CIP-SAC-4700</v>
          </cell>
          <cell r="B1780" t="str">
            <v>5</v>
          </cell>
          <cell r="C1780" t="str">
            <v>17024</v>
          </cell>
          <cell r="D1780" t="str">
            <v>19297</v>
          </cell>
          <cell r="E1780" t="str">
            <v>Phase 3 CIP Caustic Tank Temperature</v>
          </cell>
          <cell r="F1780" t="str">
            <v>MP3B-CIP CAUSTIC TANK</v>
          </cell>
          <cell r="G1780" t="str">
            <v>PM20</v>
          </cell>
          <cell r="H1780" t="str">
            <v>I/E</v>
          </cell>
          <cell r="I1780" t="str">
            <v>10072557</v>
          </cell>
          <cell r="J1780" t="str">
            <v>7167036</v>
          </cell>
          <cell r="K1780" t="str">
            <v>228</v>
          </cell>
          <cell r="L1780" t="str">
            <v>JACKSOWC</v>
          </cell>
          <cell r="M1780">
            <v>41680</v>
          </cell>
          <cell r="N1780" t="str">
            <v>CAGLEW</v>
          </cell>
          <cell r="O1780">
            <v>43511</v>
          </cell>
          <cell r="P1780" t="str">
            <v/>
          </cell>
        </row>
        <row r="1781">
          <cell r="A1781" t="str">
            <v>MEM-PRO-013-CIP-SAC-4700</v>
          </cell>
          <cell r="B1781" t="str">
            <v>5</v>
          </cell>
          <cell r="C1781" t="str">
            <v>17023</v>
          </cell>
          <cell r="D1781" t="str">
            <v>19296</v>
          </cell>
          <cell r="E1781" t="str">
            <v>Phase 3 CIP caustic tank sparger tempera</v>
          </cell>
          <cell r="F1781" t="str">
            <v>MP3B-CIP CAUSTIC TANK</v>
          </cell>
          <cell r="G1781" t="str">
            <v>PM20</v>
          </cell>
          <cell r="H1781" t="str">
            <v>I/E</v>
          </cell>
          <cell r="I1781" t="str">
            <v>10072561</v>
          </cell>
          <cell r="J1781" t="str">
            <v>7163326</v>
          </cell>
          <cell r="K1781" t="str">
            <v>228</v>
          </cell>
          <cell r="L1781" t="str">
            <v>JACKSOWC</v>
          </cell>
          <cell r="M1781">
            <v>41680</v>
          </cell>
          <cell r="N1781" t="str">
            <v>CAGLEW</v>
          </cell>
          <cell r="O1781">
            <v>43511</v>
          </cell>
          <cell r="P1781" t="str">
            <v/>
          </cell>
        </row>
        <row r="1782">
          <cell r="A1782" t="str">
            <v>MEM-PRO-013-CIP-SAC-4700</v>
          </cell>
          <cell r="B1782" t="str">
            <v>5</v>
          </cell>
          <cell r="C1782" t="str">
            <v>17025</v>
          </cell>
          <cell r="D1782" t="str">
            <v>19298</v>
          </cell>
          <cell r="E1782" t="str">
            <v>Phase 3 CIP Caustic Tank Back-up Steam S</v>
          </cell>
          <cell r="F1782" t="str">
            <v>MP3B-CIP CAUSTIC TANK</v>
          </cell>
          <cell r="G1782" t="str">
            <v>PM20</v>
          </cell>
          <cell r="H1782" t="str">
            <v>MECH</v>
          </cell>
          <cell r="I1782" t="str">
            <v/>
          </cell>
          <cell r="J1782" t="str">
            <v>5873548</v>
          </cell>
          <cell r="K1782" t="str">
            <v>228</v>
          </cell>
          <cell r="L1782" t="str">
            <v>JACKSOWC</v>
          </cell>
          <cell r="M1782">
            <v>41680</v>
          </cell>
          <cell r="N1782" t="str">
            <v>CHAUDHS</v>
          </cell>
          <cell r="O1782">
            <v>43365</v>
          </cell>
          <cell r="P1782" t="str">
            <v/>
          </cell>
        </row>
        <row r="1783">
          <cell r="A1783" t="str">
            <v>MEM-PRO-013-PCP-PCT-0083</v>
          </cell>
          <cell r="B1783" t="str">
            <v>5</v>
          </cell>
          <cell r="C1783" t="str">
            <v>17041</v>
          </cell>
          <cell r="D1783" t="str">
            <v>19321</v>
          </cell>
          <cell r="E1783" t="str">
            <v>P3 c30 feed tank level</v>
          </cell>
          <cell r="F1783" t="str">
            <v>MP3B-PRECIPITATION TANK</v>
          </cell>
          <cell r="G1783" t="str">
            <v>PM20</v>
          </cell>
          <cell r="H1783" t="str">
            <v>MECH</v>
          </cell>
          <cell r="I1783" t="str">
            <v/>
          </cell>
          <cell r="J1783" t="str">
            <v>7186448</v>
          </cell>
          <cell r="K1783" t="str">
            <v>228</v>
          </cell>
          <cell r="L1783" t="str">
            <v>JACKSOWC</v>
          </cell>
          <cell r="M1783">
            <v>41680</v>
          </cell>
          <cell r="N1783" t="str">
            <v>CHAUDHS</v>
          </cell>
          <cell r="O1783">
            <v>43368</v>
          </cell>
          <cell r="P1783" t="str">
            <v/>
          </cell>
        </row>
        <row r="1784">
          <cell r="A1784" t="str">
            <v>MEM-PRO-013-SPR-DRY-2531</v>
          </cell>
          <cell r="B1784" t="str">
            <v>5</v>
          </cell>
          <cell r="C1784" t="str">
            <v>17030</v>
          </cell>
          <cell r="D1784" t="str">
            <v>19303</v>
          </cell>
          <cell r="E1784" t="str">
            <v>North ( # 1 ) Exhaust Fan Pressure</v>
          </cell>
          <cell r="F1784" t="str">
            <v>MP3B-N EXHAUST FAN</v>
          </cell>
          <cell r="G1784" t="str">
            <v>PM20</v>
          </cell>
          <cell r="H1784" t="str">
            <v>MECH</v>
          </cell>
          <cell r="I1784" t="str">
            <v/>
          </cell>
          <cell r="J1784" t="str">
            <v>5810548</v>
          </cell>
          <cell r="K1784" t="str">
            <v>228</v>
          </cell>
          <cell r="L1784" t="str">
            <v>JACKSOWC</v>
          </cell>
          <cell r="M1784">
            <v>41680</v>
          </cell>
          <cell r="N1784" t="str">
            <v>CHAUDHS</v>
          </cell>
          <cell r="O1784">
            <v>43365</v>
          </cell>
          <cell r="P1784" t="str">
            <v/>
          </cell>
        </row>
        <row r="1785">
          <cell r="A1785" t="str">
            <v>MEM-PRO-013-SPR-DRY-2535</v>
          </cell>
          <cell r="B1785" t="str">
            <v>5</v>
          </cell>
          <cell r="C1785" t="str">
            <v>17031</v>
          </cell>
          <cell r="D1785" t="str">
            <v>19304</v>
          </cell>
          <cell r="E1785" t="str">
            <v>South ( # 2 ) Exhaust Fan Pressure</v>
          </cell>
          <cell r="F1785" t="str">
            <v>MP3B-S EXHAUST FAN</v>
          </cell>
          <cell r="G1785" t="str">
            <v>PM20</v>
          </cell>
          <cell r="H1785" t="str">
            <v>MECH</v>
          </cell>
          <cell r="I1785" t="str">
            <v/>
          </cell>
          <cell r="J1785" t="str">
            <v>5810549</v>
          </cell>
          <cell r="K1785" t="str">
            <v>228</v>
          </cell>
          <cell r="L1785" t="str">
            <v>JACKSOWC</v>
          </cell>
          <cell r="M1785">
            <v>41680</v>
          </cell>
          <cell r="N1785" t="str">
            <v>CHAUDHS</v>
          </cell>
          <cell r="O1785">
            <v>43365</v>
          </cell>
          <cell r="P1785" t="str">
            <v/>
          </cell>
        </row>
        <row r="1786">
          <cell r="A1786" t="str">
            <v>MEM-PRO-013-SPR-DRY-2546</v>
          </cell>
          <cell r="B1786" t="str">
            <v>5</v>
          </cell>
          <cell r="C1786" t="str">
            <v>17035</v>
          </cell>
          <cell r="D1786" t="str">
            <v>19308</v>
          </cell>
          <cell r="E1786" t="str">
            <v>Phase 3 Product Collect exhaust fan temp</v>
          </cell>
          <cell r="F1786" t="str">
            <v>MP3B-PRODUCT SURGE BIN</v>
          </cell>
          <cell r="G1786" t="str">
            <v>PM20</v>
          </cell>
          <cell r="H1786" t="str">
            <v>I/E</v>
          </cell>
          <cell r="I1786" t="str">
            <v>10073209</v>
          </cell>
          <cell r="J1786" t="str">
            <v>7167039</v>
          </cell>
          <cell r="K1786" t="str">
            <v>228</v>
          </cell>
          <cell r="L1786" t="str">
            <v>JACKSOWC</v>
          </cell>
          <cell r="M1786">
            <v>41680</v>
          </cell>
          <cell r="N1786" t="str">
            <v>CAGLEW</v>
          </cell>
          <cell r="O1786">
            <v>43510</v>
          </cell>
          <cell r="P1786" t="str">
            <v/>
          </cell>
        </row>
        <row r="1787">
          <cell r="A1787" t="str">
            <v>MEM-PRO-013-WSH-WRE-0071</v>
          </cell>
          <cell r="B1787" t="str">
            <v>5</v>
          </cell>
          <cell r="C1787" t="str">
            <v>17045</v>
          </cell>
          <cell r="D1787" t="str">
            <v>19325</v>
          </cell>
          <cell r="E1787" t="str">
            <v>#2 West Reslurry HH temperature xmtr</v>
          </cell>
          <cell r="F1787" t="str">
            <v>MP3B-W RESLURRY POT</v>
          </cell>
          <cell r="G1787" t="str">
            <v>PM20</v>
          </cell>
          <cell r="H1787" t="str">
            <v>FAC1</v>
          </cell>
          <cell r="I1787" t="str">
            <v>10021125</v>
          </cell>
          <cell r="J1787" t="str">
            <v>7131973</v>
          </cell>
          <cell r="K1787" t="str">
            <v>228</v>
          </cell>
          <cell r="L1787" t="str">
            <v>JACKSOWC</v>
          </cell>
          <cell r="M1787">
            <v>41680</v>
          </cell>
          <cell r="N1787" t="str">
            <v>HOLLOWS</v>
          </cell>
          <cell r="O1787">
            <v>43669</v>
          </cell>
          <cell r="P1787" t="str">
            <v/>
          </cell>
        </row>
        <row r="1788">
          <cell r="A1788" t="str">
            <v>MEM-PRO-013-WSH-WRE-0071</v>
          </cell>
          <cell r="B1788" t="str">
            <v>5</v>
          </cell>
          <cell r="C1788" t="str">
            <v>17039</v>
          </cell>
          <cell r="D1788" t="str">
            <v>19312</v>
          </cell>
          <cell r="E1788" t="str">
            <v>#2 West Reslurry Pot Level transmitter (</v>
          </cell>
          <cell r="F1788" t="str">
            <v>MP3B-W RESLURRY POT</v>
          </cell>
          <cell r="G1788" t="str">
            <v>PM20</v>
          </cell>
          <cell r="H1788" t="str">
            <v>I/E</v>
          </cell>
          <cell r="I1788" t="str">
            <v>10073408</v>
          </cell>
          <cell r="J1788" t="str">
            <v>7169753</v>
          </cell>
          <cell r="K1788" t="str">
            <v>228</v>
          </cell>
          <cell r="L1788" t="str">
            <v>JACKSOWC</v>
          </cell>
          <cell r="M1788">
            <v>41680</v>
          </cell>
          <cell r="N1788" t="str">
            <v>CAGLEW</v>
          </cell>
          <cell r="O1788">
            <v>43511</v>
          </cell>
          <cell r="P1788" t="str">
            <v/>
          </cell>
        </row>
        <row r="1789">
          <cell r="A1789" t="str">
            <v>MEM-PRO-013-WSH-WRE-0089</v>
          </cell>
          <cell r="B1789" t="str">
            <v>5</v>
          </cell>
          <cell r="C1789" t="str">
            <v>17038</v>
          </cell>
          <cell r="D1789" t="str">
            <v>19311</v>
          </cell>
          <cell r="E1789" t="str">
            <v>#1 East Reslurry Pot Level transmitter(S</v>
          </cell>
          <cell r="F1789" t="str">
            <v>MP3B-E RESLURRY POT</v>
          </cell>
          <cell r="G1789" t="str">
            <v>PM20</v>
          </cell>
          <cell r="H1789" t="str">
            <v>FAC1</v>
          </cell>
          <cell r="I1789" t="str">
            <v>10027859</v>
          </cell>
          <cell r="J1789" t="str">
            <v>7131737</v>
          </cell>
          <cell r="K1789" t="str">
            <v>228</v>
          </cell>
          <cell r="L1789" t="str">
            <v>JACKSOWC</v>
          </cell>
          <cell r="M1789">
            <v>41680</v>
          </cell>
          <cell r="N1789" t="str">
            <v>HOLLOWS</v>
          </cell>
          <cell r="O1789">
            <v>43676</v>
          </cell>
          <cell r="P1789" t="str">
            <v/>
          </cell>
        </row>
        <row r="1790">
          <cell r="A1790" t="str">
            <v>MEM-PRO-013-WSH-WRE-0118</v>
          </cell>
          <cell r="B1790" t="str">
            <v>5</v>
          </cell>
          <cell r="C1790" t="str">
            <v>17044</v>
          </cell>
          <cell r="D1790" t="str">
            <v>19324</v>
          </cell>
          <cell r="E1790" t="str">
            <v>#1 Sharples Feed Hydroheater Temperature</v>
          </cell>
          <cell r="F1790" t="str">
            <v>MP3B-E RESLURRY HYDROHEATER</v>
          </cell>
          <cell r="G1790" t="str">
            <v>PM20</v>
          </cell>
          <cell r="H1790" t="str">
            <v>FAC1</v>
          </cell>
          <cell r="I1790" t="str">
            <v>10021126</v>
          </cell>
          <cell r="J1790" t="str">
            <v>7131972</v>
          </cell>
          <cell r="K1790" t="str">
            <v>228</v>
          </cell>
          <cell r="L1790" t="str">
            <v>JACKSOWC</v>
          </cell>
          <cell r="M1790">
            <v>41680</v>
          </cell>
          <cell r="N1790" t="str">
            <v>HOLLOWS</v>
          </cell>
          <cell r="O1790">
            <v>43676</v>
          </cell>
          <cell r="P1790" t="str">
            <v/>
          </cell>
        </row>
        <row r="1791">
          <cell r="A1791" t="str">
            <v>MEM-PRO-014-CON-CON-3296</v>
          </cell>
          <cell r="B1791" t="str">
            <v>5</v>
          </cell>
          <cell r="C1791" t="str">
            <v>17052</v>
          </cell>
          <cell r="D1791" t="str">
            <v>19315</v>
          </cell>
          <cell r="E1791" t="str">
            <v>Process Water to Centrifuge # 3296 Flow</v>
          </cell>
          <cell r="F1791" t="str">
            <v>MSP-#8 CONCENTRATION CENTRIFUGE</v>
          </cell>
          <cell r="G1791" t="str">
            <v>PM20</v>
          </cell>
          <cell r="H1791" t="str">
            <v>FAC1</v>
          </cell>
          <cell r="I1791" t="str">
            <v>10024301</v>
          </cell>
          <cell r="J1791" t="str">
            <v>7131977</v>
          </cell>
          <cell r="K1791" t="str">
            <v>228</v>
          </cell>
          <cell r="L1791" t="str">
            <v>JACKSOWC</v>
          </cell>
          <cell r="M1791">
            <v>41680</v>
          </cell>
          <cell r="N1791" t="str">
            <v>CAGLEW</v>
          </cell>
          <cell r="O1791">
            <v>43664</v>
          </cell>
          <cell r="P1791" t="str">
            <v/>
          </cell>
        </row>
        <row r="1792">
          <cell r="A1792" t="str">
            <v>MEM-PRO-014-XTR-1EX-3141</v>
          </cell>
          <cell r="B1792" t="str">
            <v>5</v>
          </cell>
          <cell r="C1792" t="str">
            <v>17040</v>
          </cell>
          <cell r="D1792" t="str">
            <v>19313</v>
          </cell>
          <cell r="E1792" t="str">
            <v>Process Water To Centrifuge #3141 I/P</v>
          </cell>
          <cell r="F1792" t="str">
            <v>MSP-#1 1ST EXTRACTION CENTRIFUGE</v>
          </cell>
          <cell r="G1792" t="str">
            <v>PM20</v>
          </cell>
          <cell r="H1792" t="str">
            <v>FAC1</v>
          </cell>
          <cell r="I1792" t="str">
            <v>10026869</v>
          </cell>
          <cell r="J1792" t="str">
            <v>7131975</v>
          </cell>
          <cell r="K1792" t="str">
            <v>228</v>
          </cell>
          <cell r="L1792" t="str">
            <v>JACKSOWC</v>
          </cell>
          <cell r="M1792">
            <v>41680</v>
          </cell>
          <cell r="N1792" t="str">
            <v>CAGLEW</v>
          </cell>
          <cell r="O1792">
            <v>43664</v>
          </cell>
          <cell r="P1792" t="str">
            <v/>
          </cell>
        </row>
        <row r="1793">
          <cell r="A1793" t="str">
            <v>MEM-PRO-014-XTR-1EX-3161</v>
          </cell>
          <cell r="B1793" t="str">
            <v>5</v>
          </cell>
          <cell r="C1793" t="str">
            <v>17051</v>
          </cell>
          <cell r="D1793" t="str">
            <v>19314</v>
          </cell>
          <cell r="E1793" t="str">
            <v>Process Water to Centrifuge # 3161 I/P</v>
          </cell>
          <cell r="F1793" t="str">
            <v>MSP-#3 1ST EXTRACTION CENTRIFUGE</v>
          </cell>
          <cell r="G1793" t="str">
            <v>PM20</v>
          </cell>
          <cell r="H1793" t="str">
            <v>FAC1</v>
          </cell>
          <cell r="I1793" t="str">
            <v>10026828</v>
          </cell>
          <cell r="J1793" t="str">
            <v>7131976</v>
          </cell>
          <cell r="K1793" t="str">
            <v>228</v>
          </cell>
          <cell r="L1793" t="str">
            <v>JACKSOWC</v>
          </cell>
          <cell r="M1793">
            <v>41680</v>
          </cell>
          <cell r="N1793" t="str">
            <v>CAGLEW</v>
          </cell>
          <cell r="O1793">
            <v>43664</v>
          </cell>
          <cell r="P1793" t="str">
            <v/>
          </cell>
        </row>
        <row r="1794">
          <cell r="A1794" t="str">
            <v>MEM-PRO-015-BGY-FCS-3523</v>
          </cell>
          <cell r="B1794" t="str">
            <v>5</v>
          </cell>
          <cell r="C1794" t="str">
            <v>17037</v>
          </cell>
          <cell r="D1794" t="str">
            <v>19310</v>
          </cell>
          <cell r="E1794" t="str">
            <v>MS2P WEST HYDROLYSIS TANK LEVEL</v>
          </cell>
          <cell r="F1794" t="str">
            <v>MS2P-W VACUUMIZER TANK</v>
          </cell>
          <cell r="G1794" t="str">
            <v>PM20</v>
          </cell>
          <cell r="H1794" t="str">
            <v>MECH</v>
          </cell>
          <cell r="I1794" t="str">
            <v>10074202</v>
          </cell>
          <cell r="J1794" t="str">
            <v>7100645</v>
          </cell>
          <cell r="K1794" t="str">
            <v>228</v>
          </cell>
          <cell r="L1794" t="str">
            <v>JACKSOWC</v>
          </cell>
          <cell r="M1794">
            <v>41680</v>
          </cell>
          <cell r="N1794" t="str">
            <v>CAGLEW</v>
          </cell>
          <cell r="O1794">
            <v>43511</v>
          </cell>
          <cell r="P1794" t="str">
            <v/>
          </cell>
        </row>
        <row r="1795">
          <cell r="A1795" t="str">
            <v>MEM-PRO-015-BGY-TIL-3511</v>
          </cell>
          <cell r="B1795" t="str">
            <v>5</v>
          </cell>
          <cell r="C1795" t="str">
            <v>17000</v>
          </cell>
          <cell r="D1795" t="str">
            <v>19280</v>
          </cell>
          <cell r="E1795" t="str">
            <v>Bogey Tube Discharge Pressure Control Va</v>
          </cell>
          <cell r="F1795" t="str">
            <v>MS2P-W VACUUMIZER TIMELINE</v>
          </cell>
          <cell r="G1795" t="str">
            <v>PM20</v>
          </cell>
          <cell r="H1795" t="str">
            <v>I/E</v>
          </cell>
          <cell r="I1795" t="str">
            <v>10021328</v>
          </cell>
          <cell r="J1795" t="str">
            <v>7173416</v>
          </cell>
          <cell r="K1795" t="str">
            <v>228</v>
          </cell>
          <cell r="L1795" t="str">
            <v>JACKSOWC</v>
          </cell>
          <cell r="M1795">
            <v>41680</v>
          </cell>
          <cell r="N1795" t="str">
            <v>CAGLEW</v>
          </cell>
          <cell r="O1795">
            <v>43665</v>
          </cell>
          <cell r="P1795" t="str">
            <v/>
          </cell>
        </row>
        <row r="1796">
          <cell r="A1796" t="str">
            <v>MEM-PRO-015-FED-FED-3863</v>
          </cell>
          <cell r="B1796" t="str">
            <v>5</v>
          </cell>
          <cell r="C1796" t="str">
            <v>17046</v>
          </cell>
          <cell r="D1796" t="str">
            <v>19326</v>
          </cell>
          <cell r="E1796" t="str">
            <v>MS2P Recycle Filter Recv. Fan outlet tem</v>
          </cell>
          <cell r="F1796" t="str">
            <v>MS2P-FEED RECYCLE RECEIVER VENT FAN</v>
          </cell>
          <cell r="G1796" t="str">
            <v>PM20</v>
          </cell>
          <cell r="H1796" t="str">
            <v>MECH</v>
          </cell>
          <cell r="I1796" t="str">
            <v/>
          </cell>
          <cell r="J1796" t="str">
            <v>5946436</v>
          </cell>
          <cell r="K1796" t="str">
            <v>228</v>
          </cell>
          <cell r="L1796" t="str">
            <v>JACKSOWC</v>
          </cell>
          <cell r="M1796">
            <v>41680</v>
          </cell>
          <cell r="N1796" t="str">
            <v>CHAUDHS</v>
          </cell>
          <cell r="O1796">
            <v>43365</v>
          </cell>
          <cell r="P1796" t="str">
            <v/>
          </cell>
        </row>
        <row r="1797">
          <cell r="A1797" t="str">
            <v>MEM-PRO-015-PCP-PCT-3231</v>
          </cell>
          <cell r="B1797" t="str">
            <v>5</v>
          </cell>
          <cell r="C1797" t="str">
            <v>17036</v>
          </cell>
          <cell r="D1797" t="str">
            <v>19309</v>
          </cell>
          <cell r="E1797" t="str">
            <v>MS2P HOLD TANK LEVEL TRANSMITTER</v>
          </cell>
          <cell r="F1797" t="str">
            <v>MS2P-HOLD TANK</v>
          </cell>
          <cell r="G1797" t="str">
            <v>PM20</v>
          </cell>
          <cell r="H1797" t="str">
            <v>FAC1</v>
          </cell>
          <cell r="I1797" t="str">
            <v>10018358</v>
          </cell>
          <cell r="J1797" t="str">
            <v>7131974</v>
          </cell>
          <cell r="K1797" t="str">
            <v>228</v>
          </cell>
          <cell r="L1797" t="str">
            <v>JACKSOWC</v>
          </cell>
          <cell r="M1797">
            <v>41680</v>
          </cell>
          <cell r="N1797" t="str">
            <v>HOLLOWS</v>
          </cell>
          <cell r="O1797">
            <v>43676</v>
          </cell>
          <cell r="P1797" t="str">
            <v/>
          </cell>
        </row>
        <row r="1798">
          <cell r="A1798" t="str">
            <v>MEM-PRO-015-SPR-DRY-8050</v>
          </cell>
          <cell r="B1798" t="str">
            <v>5</v>
          </cell>
          <cell r="C1798" t="str">
            <v>17028</v>
          </cell>
          <cell r="D1798" t="str">
            <v>19301</v>
          </cell>
          <cell r="E1798" t="str">
            <v>NE BAGHOUSE #1, CONE TIP</v>
          </cell>
          <cell r="F1798" t="str">
            <v>MS2P-NE BAGHOUSE #1</v>
          </cell>
          <cell r="G1798" t="str">
            <v>PM20</v>
          </cell>
          <cell r="H1798" t="str">
            <v>MECH</v>
          </cell>
          <cell r="I1798" t="str">
            <v/>
          </cell>
          <cell r="J1798" t="str">
            <v>7173415</v>
          </cell>
          <cell r="K1798" t="str">
            <v>228</v>
          </cell>
          <cell r="L1798" t="str">
            <v>JACKSOWC</v>
          </cell>
          <cell r="M1798">
            <v>41680</v>
          </cell>
          <cell r="N1798" t="str">
            <v>CHAUDHS</v>
          </cell>
          <cell r="O1798">
            <v>43368</v>
          </cell>
          <cell r="P1798" t="str">
            <v/>
          </cell>
        </row>
        <row r="1799">
          <cell r="A1799" t="str">
            <v>MEM-PRO-015-SPR-DRY-8060</v>
          </cell>
          <cell r="B1799" t="str">
            <v>5</v>
          </cell>
          <cell r="C1799" t="str">
            <v>17020</v>
          </cell>
          <cell r="D1799" t="str">
            <v>19293</v>
          </cell>
          <cell r="E1799" t="str">
            <v>NW BAGHOUSE #2, CONE TIP</v>
          </cell>
          <cell r="F1799" t="str">
            <v>MS2P-NW BAGHOUSE #2</v>
          </cell>
          <cell r="G1799" t="str">
            <v>PM20</v>
          </cell>
          <cell r="H1799" t="str">
            <v>MECH</v>
          </cell>
          <cell r="I1799" t="str">
            <v/>
          </cell>
          <cell r="J1799" t="str">
            <v>7173412</v>
          </cell>
          <cell r="K1799" t="str">
            <v>228</v>
          </cell>
          <cell r="L1799" t="str">
            <v>JACKSOWC</v>
          </cell>
          <cell r="M1799">
            <v>41680</v>
          </cell>
          <cell r="N1799" t="str">
            <v>CHAUDHS</v>
          </cell>
          <cell r="O1799">
            <v>43368</v>
          </cell>
          <cell r="P1799" t="str">
            <v/>
          </cell>
        </row>
        <row r="1800">
          <cell r="A1800" t="str">
            <v>MEM-PRO-015-SPR-DRY-8070</v>
          </cell>
          <cell r="B1800" t="str">
            <v>5</v>
          </cell>
          <cell r="C1800" t="str">
            <v>17021</v>
          </cell>
          <cell r="D1800" t="str">
            <v>19294</v>
          </cell>
          <cell r="E1800" t="str">
            <v>SW BAGHOUSE #3, CONE TIP</v>
          </cell>
          <cell r="F1800" t="str">
            <v>MS2P-SW BAGHOUSE</v>
          </cell>
          <cell r="G1800" t="str">
            <v>PM20</v>
          </cell>
          <cell r="H1800" t="str">
            <v>MECH</v>
          </cell>
          <cell r="I1800" t="str">
            <v/>
          </cell>
          <cell r="J1800" t="str">
            <v>7173413</v>
          </cell>
          <cell r="K1800" t="str">
            <v>228</v>
          </cell>
          <cell r="L1800" t="str">
            <v>JACKSOWC</v>
          </cell>
          <cell r="M1800">
            <v>41680</v>
          </cell>
          <cell r="N1800" t="str">
            <v>CHAUDHS</v>
          </cell>
          <cell r="O1800">
            <v>43368</v>
          </cell>
          <cell r="P1800" t="str">
            <v/>
          </cell>
        </row>
        <row r="1801">
          <cell r="A1801" t="str">
            <v>MEM-PRO-015-SPR-DRY-8080</v>
          </cell>
          <cell r="B1801" t="str">
            <v>5</v>
          </cell>
          <cell r="C1801" t="str">
            <v>17022</v>
          </cell>
          <cell r="D1801" t="str">
            <v>19295</v>
          </cell>
          <cell r="E1801" t="str">
            <v>MS2P-SE #4 BGHS CONE TIP RTD TEMP XMTR</v>
          </cell>
          <cell r="F1801" t="str">
            <v>MS2P-SE BAGHOUSE #4</v>
          </cell>
          <cell r="G1801" t="str">
            <v>PM20</v>
          </cell>
          <cell r="H1801" t="str">
            <v>MECH</v>
          </cell>
          <cell r="I1801" t="str">
            <v/>
          </cell>
          <cell r="J1801" t="str">
            <v>7173414</v>
          </cell>
          <cell r="K1801" t="str">
            <v>228</v>
          </cell>
          <cell r="L1801" t="str">
            <v>JACKSOWC</v>
          </cell>
          <cell r="M1801">
            <v>41680</v>
          </cell>
          <cell r="N1801" t="str">
            <v>CHAUDHS</v>
          </cell>
          <cell r="O1801">
            <v>43368</v>
          </cell>
          <cell r="P1801" t="str">
            <v/>
          </cell>
        </row>
        <row r="1802">
          <cell r="A1802" t="str">
            <v>MEM-PRO-015-SPR-SUS-8013</v>
          </cell>
          <cell r="B1802" t="str">
            <v>5</v>
          </cell>
          <cell r="C1802" t="str">
            <v>17026</v>
          </cell>
          <cell r="D1802" t="str">
            <v>19299</v>
          </cell>
          <cell r="E1802" t="str">
            <v>MS2P SW Bustle temp xmtr calib</v>
          </cell>
          <cell r="F1802" t="str">
            <v>MS2P-SPRAY DRYER FIRE QUENCH SYSTEM</v>
          </cell>
          <cell r="G1802" t="str">
            <v>PM20</v>
          </cell>
          <cell r="H1802" t="str">
            <v>I/E</v>
          </cell>
          <cell r="I1802" t="str">
            <v>10075027</v>
          </cell>
          <cell r="J1802" t="str">
            <v>7167037</v>
          </cell>
          <cell r="K1802" t="str">
            <v>228</v>
          </cell>
          <cell r="L1802" t="str">
            <v>JACKSOWC</v>
          </cell>
          <cell r="M1802">
            <v>41680</v>
          </cell>
          <cell r="N1802" t="str">
            <v>CAGLEW</v>
          </cell>
          <cell r="O1802">
            <v>43514</v>
          </cell>
          <cell r="P1802" t="str">
            <v/>
          </cell>
        </row>
        <row r="1803">
          <cell r="A1803" t="str">
            <v>MEM-PRO-015-SPR-SUS-8013</v>
          </cell>
          <cell r="B1803" t="str">
            <v>5</v>
          </cell>
          <cell r="C1803" t="str">
            <v>17027</v>
          </cell>
          <cell r="D1803" t="str">
            <v>19300</v>
          </cell>
          <cell r="E1803" t="str">
            <v>SE Bustle temp. xmt- Calib</v>
          </cell>
          <cell r="F1803" t="str">
            <v>MS2P-SPRAY DRYER FIRE QUENCH SYSTEM</v>
          </cell>
          <cell r="G1803" t="str">
            <v>PM20</v>
          </cell>
          <cell r="H1803" t="str">
            <v>I/E</v>
          </cell>
          <cell r="I1803" t="str">
            <v>10075030</v>
          </cell>
          <cell r="J1803" t="str">
            <v>7167038</v>
          </cell>
          <cell r="K1803" t="str">
            <v>228</v>
          </cell>
          <cell r="L1803" t="str">
            <v>JACKSOWC</v>
          </cell>
          <cell r="M1803">
            <v>41680</v>
          </cell>
          <cell r="N1803" t="str">
            <v>CAGLEW</v>
          </cell>
          <cell r="O1803">
            <v>43514</v>
          </cell>
          <cell r="P1803" t="str">
            <v/>
          </cell>
        </row>
        <row r="1804">
          <cell r="A1804" t="str">
            <v>MEM-PRO-010-SLM-AEQ-6016</v>
          </cell>
          <cell r="B1804" t="str">
            <v>5</v>
          </cell>
          <cell r="C1804" t="str">
            <v>17068</v>
          </cell>
          <cell r="D1804" t="str">
            <v>19351</v>
          </cell>
          <cell r="E1804" t="str">
            <v>PROD MIX HYDROHEATER TEMP</v>
          </cell>
          <cell r="F1804" t="str">
            <v>MS2P-PRODUCT MIX HYDROHEATER #2</v>
          </cell>
          <cell r="G1804" t="str">
            <v>PM20</v>
          </cell>
          <cell r="H1804" t="str">
            <v>MECH</v>
          </cell>
          <cell r="I1804" t="str">
            <v/>
          </cell>
          <cell r="J1804" t="str">
            <v>5896158</v>
          </cell>
          <cell r="K1804" t="str">
            <v>228</v>
          </cell>
          <cell r="L1804" t="str">
            <v>JACKSOWC</v>
          </cell>
          <cell r="M1804">
            <v>41681</v>
          </cell>
          <cell r="N1804" t="str">
            <v>CHAUDHS</v>
          </cell>
          <cell r="O1804">
            <v>43365</v>
          </cell>
          <cell r="P1804" t="str">
            <v/>
          </cell>
        </row>
        <row r="1805">
          <cell r="A1805" t="str">
            <v>MEM-PRO-011-UTL-HRC-4385</v>
          </cell>
          <cell r="B1805" t="str">
            <v>5</v>
          </cell>
          <cell r="C1805" t="str">
            <v>17067</v>
          </cell>
          <cell r="D1805" t="str">
            <v>19350</v>
          </cell>
          <cell r="E1805" t="str">
            <v>C-30 Heat Exchanger Temperature Transmit</v>
          </cell>
          <cell r="F1805" t="str">
            <v>MP1-C30 HEAT EXCHANGER</v>
          </cell>
          <cell r="G1805" t="str">
            <v>PM20</v>
          </cell>
          <cell r="H1805" t="str">
            <v>I/E</v>
          </cell>
          <cell r="I1805" t="str">
            <v>10021290</v>
          </cell>
          <cell r="J1805" t="str">
            <v>7165462</v>
          </cell>
          <cell r="K1805" t="str">
            <v>228</v>
          </cell>
          <cell r="L1805" t="str">
            <v>JACKSOWC</v>
          </cell>
          <cell r="M1805">
            <v>41681</v>
          </cell>
          <cell r="N1805" t="str">
            <v>CAGLEW</v>
          </cell>
          <cell r="O1805">
            <v>43509</v>
          </cell>
          <cell r="P1805" t="str">
            <v/>
          </cell>
        </row>
        <row r="1806">
          <cell r="A1806" t="str">
            <v>MEM-PRO-011-UTL-HRC-4545</v>
          </cell>
          <cell r="B1806" t="str">
            <v>5</v>
          </cell>
          <cell r="C1806" t="str">
            <v>17069</v>
          </cell>
          <cell r="D1806" t="str">
            <v>19352</v>
          </cell>
          <cell r="E1806" t="str">
            <v>P1 Sharples 90 deg F Heat Exchanger Disc</v>
          </cell>
          <cell r="F1806" t="str">
            <v>MP1-CENTRIFUGE PLATE HEAT EXCHANGER</v>
          </cell>
          <cell r="G1806" t="str">
            <v>PM20</v>
          </cell>
          <cell r="H1806" t="str">
            <v>I/E</v>
          </cell>
          <cell r="I1806" t="str">
            <v>10021246</v>
          </cell>
          <cell r="J1806" t="str">
            <v>7165463</v>
          </cell>
          <cell r="K1806" t="str">
            <v>228</v>
          </cell>
          <cell r="L1806" t="str">
            <v>JACKSOWC</v>
          </cell>
          <cell r="M1806">
            <v>41681</v>
          </cell>
          <cell r="N1806" t="str">
            <v>CAGLEW</v>
          </cell>
          <cell r="O1806">
            <v>43509</v>
          </cell>
          <cell r="P1806" t="str">
            <v/>
          </cell>
        </row>
        <row r="1807">
          <cell r="A1807" t="str">
            <v>MEM-PRO-011-UTL-HRC-4545</v>
          </cell>
          <cell r="B1807" t="str">
            <v>5</v>
          </cell>
          <cell r="C1807" t="str">
            <v>17070</v>
          </cell>
          <cell r="D1807" t="str">
            <v>19353</v>
          </cell>
          <cell r="E1807" t="str">
            <v>P1 Sharples 140 deg F Heat Exchanger Dis</v>
          </cell>
          <cell r="F1807" t="str">
            <v>MP1-CENTRIFUGE PLATE HEAT EXCHANGER</v>
          </cell>
          <cell r="G1807" t="str">
            <v>PM20</v>
          </cell>
          <cell r="H1807" t="str">
            <v>I/E</v>
          </cell>
          <cell r="I1807" t="str">
            <v>10021246</v>
          </cell>
          <cell r="J1807" t="str">
            <v>7165464</v>
          </cell>
          <cell r="K1807" t="str">
            <v>228</v>
          </cell>
          <cell r="L1807" t="str">
            <v>JACKSOWC</v>
          </cell>
          <cell r="M1807">
            <v>41681</v>
          </cell>
          <cell r="N1807" t="str">
            <v>CAGLEW</v>
          </cell>
          <cell r="O1807">
            <v>43509</v>
          </cell>
          <cell r="P1807" t="str">
            <v/>
          </cell>
        </row>
        <row r="1808">
          <cell r="A1808" t="str">
            <v>MEM-PRO-013-BGY-FCS-6297</v>
          </cell>
          <cell r="B1808" t="str">
            <v>5</v>
          </cell>
          <cell r="C1808" t="str">
            <v>17065</v>
          </cell>
          <cell r="D1808" t="str">
            <v>19348</v>
          </cell>
          <cell r="E1808" t="str">
            <v>Phase 3 North Vaciuumizer Condeser Tempe</v>
          </cell>
          <cell r="F1808" t="str">
            <v>MP3B-N 600 VAC CONDENSER</v>
          </cell>
          <cell r="G1808" t="str">
            <v>PM20</v>
          </cell>
          <cell r="H1808" t="str">
            <v>MECH</v>
          </cell>
          <cell r="I1808" t="str">
            <v/>
          </cell>
          <cell r="J1808" t="str">
            <v>5829513</v>
          </cell>
          <cell r="K1808" t="str">
            <v>228</v>
          </cell>
          <cell r="L1808" t="str">
            <v>JACKSOWC</v>
          </cell>
          <cell r="M1808">
            <v>41681</v>
          </cell>
          <cell r="N1808" t="str">
            <v>CHAUDHS</v>
          </cell>
          <cell r="O1808">
            <v>43365</v>
          </cell>
          <cell r="P1808" t="str">
            <v/>
          </cell>
        </row>
        <row r="1809">
          <cell r="A1809" t="str">
            <v>MEM-PRO-014-BGY-FCS-3453</v>
          </cell>
          <cell r="B1809" t="str">
            <v>5</v>
          </cell>
          <cell r="C1809" t="str">
            <v>17058</v>
          </cell>
          <cell r="D1809" t="str">
            <v>19341</v>
          </cell>
          <cell r="E1809" t="str">
            <v>S Bogey Tube # 3438 to Vacuumizer</v>
          </cell>
          <cell r="F1809" t="str">
            <v>MSP-S BOGEY VACUUMIZER TANK</v>
          </cell>
          <cell r="G1809" t="str">
            <v>PM20</v>
          </cell>
          <cell r="H1809" t="str">
            <v>I/E</v>
          </cell>
          <cell r="I1809" t="str">
            <v>10073537</v>
          </cell>
          <cell r="J1809" t="str">
            <v>7165457</v>
          </cell>
          <cell r="K1809" t="str">
            <v>228</v>
          </cell>
          <cell r="L1809" t="str">
            <v>JACKSOWC</v>
          </cell>
          <cell r="M1809">
            <v>41681</v>
          </cell>
          <cell r="N1809" t="str">
            <v>CAGLEW</v>
          </cell>
          <cell r="O1809">
            <v>43665</v>
          </cell>
          <cell r="P1809" t="str">
            <v/>
          </cell>
        </row>
        <row r="1810">
          <cell r="A1810" t="str">
            <v>MEM-PRO-014-CIP-SAC-4020</v>
          </cell>
          <cell r="B1810" t="str">
            <v>5</v>
          </cell>
          <cell r="C1810" t="str">
            <v>17060</v>
          </cell>
          <cell r="D1810" t="str">
            <v>19343</v>
          </cell>
          <cell r="E1810" t="str">
            <v>Hydroheater 4020 CIP Caustic Tank Temper</v>
          </cell>
          <cell r="F1810" t="str">
            <v>MSP-CIP CAUSTIC TANK HYDROHEATER #2</v>
          </cell>
          <cell r="G1810" t="str">
            <v>PM20</v>
          </cell>
          <cell r="H1810" t="str">
            <v>I/E</v>
          </cell>
          <cell r="I1810" t="str">
            <v>10073731</v>
          </cell>
          <cell r="J1810" t="str">
            <v>7165458</v>
          </cell>
          <cell r="K1810" t="str">
            <v>228</v>
          </cell>
          <cell r="L1810" t="str">
            <v>JACKSOWC</v>
          </cell>
          <cell r="M1810">
            <v>41681</v>
          </cell>
          <cell r="N1810" t="str">
            <v>HOLLOWS</v>
          </cell>
          <cell r="O1810">
            <v>43532</v>
          </cell>
          <cell r="P1810" t="str">
            <v/>
          </cell>
        </row>
        <row r="1811">
          <cell r="A1811" t="str">
            <v>MEM-PRO-014-CON-CON-3304</v>
          </cell>
          <cell r="B1811" t="str">
            <v>5</v>
          </cell>
          <cell r="C1811" t="str">
            <v>17053</v>
          </cell>
          <cell r="D1811" t="str">
            <v>19316</v>
          </cell>
          <cell r="E1811" t="str">
            <v>Process Water to Centrifuge # 3304 Contr</v>
          </cell>
          <cell r="F1811" t="str">
            <v>MSP-#6 CONCENTRATION CENTRIFUGE</v>
          </cell>
          <cell r="G1811" t="str">
            <v>PM20</v>
          </cell>
          <cell r="H1811" t="str">
            <v>FAC1</v>
          </cell>
          <cell r="I1811" t="str">
            <v>10024256</v>
          </cell>
          <cell r="J1811" t="str">
            <v>7131978</v>
          </cell>
          <cell r="K1811" t="str">
            <v>228</v>
          </cell>
          <cell r="L1811" t="str">
            <v>JACKSOWC</v>
          </cell>
          <cell r="M1811">
            <v>41681</v>
          </cell>
          <cell r="N1811" t="str">
            <v>CAGLEW</v>
          </cell>
          <cell r="O1811">
            <v>43664</v>
          </cell>
          <cell r="P1811" t="str">
            <v/>
          </cell>
        </row>
        <row r="1812">
          <cell r="A1812" t="str">
            <v>MEM-PRO-014-CON-CON-4085</v>
          </cell>
          <cell r="B1812" t="str">
            <v>5</v>
          </cell>
          <cell r="C1812" t="str">
            <v>17054</v>
          </cell>
          <cell r="D1812" t="str">
            <v>19317</v>
          </cell>
          <cell r="E1812" t="str">
            <v>Process Water to Centrifuge # 4085 Flow</v>
          </cell>
          <cell r="F1812" t="str">
            <v>MSP-#9 CONCENTRATION CENTRIFUGE</v>
          </cell>
          <cell r="G1812" t="str">
            <v>PM20</v>
          </cell>
          <cell r="H1812" t="str">
            <v>MECH</v>
          </cell>
          <cell r="I1812" t="str">
            <v/>
          </cell>
          <cell r="J1812" t="str">
            <v>7131979</v>
          </cell>
          <cell r="K1812" t="str">
            <v>228</v>
          </cell>
          <cell r="L1812" t="str">
            <v>JACKSOWC</v>
          </cell>
          <cell r="M1812">
            <v>41681</v>
          </cell>
          <cell r="N1812" t="str">
            <v>CHAUDHS</v>
          </cell>
          <cell r="O1812">
            <v>43368</v>
          </cell>
          <cell r="P1812" t="str">
            <v/>
          </cell>
        </row>
        <row r="1813">
          <cell r="A1813" t="str">
            <v>MEM-PRO-014-IDN-IDF-3424</v>
          </cell>
          <cell r="B1813" t="str">
            <v>5</v>
          </cell>
          <cell r="C1813" t="str">
            <v>17057</v>
          </cell>
          <cell r="D1813" t="str">
            <v>19320</v>
          </cell>
          <cell r="E1813" t="str">
            <v>East IDN Tank 3424 Level xmtr</v>
          </cell>
          <cell r="F1813" t="str">
            <v>MSP-E IDN TANK</v>
          </cell>
          <cell r="G1813" t="str">
            <v>PM20</v>
          </cell>
          <cell r="H1813" t="str">
            <v>FAC1</v>
          </cell>
          <cell r="I1813" t="str">
            <v>10027884</v>
          </cell>
          <cell r="J1813" t="str">
            <v>7131980</v>
          </cell>
          <cell r="K1813" t="str">
            <v>228</v>
          </cell>
          <cell r="L1813" t="str">
            <v>JACKSOWC</v>
          </cell>
          <cell r="M1813">
            <v>41681</v>
          </cell>
          <cell r="N1813" t="str">
            <v>CAGLEW</v>
          </cell>
          <cell r="O1813">
            <v>43664</v>
          </cell>
          <cell r="P1813" t="str">
            <v/>
          </cell>
        </row>
        <row r="1814">
          <cell r="A1814" t="str">
            <v>MEM-PRO-014-SPR-DRY-3608</v>
          </cell>
          <cell r="B1814" t="str">
            <v>5</v>
          </cell>
          <cell r="C1814" t="str">
            <v>17048</v>
          </cell>
          <cell r="D1814" t="str">
            <v>19328</v>
          </cell>
          <cell r="E1814" t="str">
            <v>Cooling Ring Air Temperature</v>
          </cell>
          <cell r="F1814" t="str">
            <v>MSP-COOLING RING INTAKE FAN</v>
          </cell>
          <cell r="G1814" t="str">
            <v>PM20</v>
          </cell>
          <cell r="H1814" t="str">
            <v>FAC1</v>
          </cell>
          <cell r="I1814" t="str">
            <v>10020444</v>
          </cell>
          <cell r="J1814" t="str">
            <v>7129390</v>
          </cell>
          <cell r="K1814" t="str">
            <v>228</v>
          </cell>
          <cell r="L1814" t="str">
            <v>JACKSOWC</v>
          </cell>
          <cell r="M1814">
            <v>41681</v>
          </cell>
          <cell r="N1814" t="str">
            <v>HOLLOWS</v>
          </cell>
          <cell r="O1814">
            <v>43669</v>
          </cell>
          <cell r="P1814" t="str">
            <v/>
          </cell>
        </row>
        <row r="1815">
          <cell r="A1815" t="str">
            <v>MEM-PRO-014-SPR-DRY-3618</v>
          </cell>
          <cell r="B1815" t="str">
            <v>5</v>
          </cell>
          <cell r="C1815" t="str">
            <v>17059</v>
          </cell>
          <cell r="D1815" t="str">
            <v>19342</v>
          </cell>
          <cell r="E1815" t="str">
            <v>E Baghouses Exhaust Temperature xmtr</v>
          </cell>
          <cell r="F1815" t="str">
            <v>MSP-SPRAY DRYER EAST EXHAUST FAN</v>
          </cell>
          <cell r="G1815" t="str">
            <v>PM20</v>
          </cell>
          <cell r="H1815" t="str">
            <v>FAC1</v>
          </cell>
          <cell r="I1815" t="str">
            <v>10073923</v>
          </cell>
          <cell r="J1815" t="str">
            <v>7129391</v>
          </cell>
          <cell r="K1815" t="str">
            <v>228</v>
          </cell>
          <cell r="L1815" t="str">
            <v>JACKSOWC</v>
          </cell>
          <cell r="M1815">
            <v>41681</v>
          </cell>
          <cell r="N1815" t="str">
            <v>CAGLEW</v>
          </cell>
          <cell r="O1815">
            <v>43664</v>
          </cell>
          <cell r="P1815" t="str">
            <v/>
          </cell>
        </row>
        <row r="1816">
          <cell r="A1816" t="str">
            <v>MEM-PRO-014-UTL-PRW-4204</v>
          </cell>
          <cell r="B1816" t="str">
            <v>5</v>
          </cell>
          <cell r="C1816" t="str">
            <v>17063</v>
          </cell>
          <cell r="D1816" t="str">
            <v>19346</v>
          </cell>
          <cell r="E1816" t="str">
            <v>90 DEGREE PROCESS WATER TANK</v>
          </cell>
          <cell r="F1816" t="str">
            <v>MSP-HYDROHEATER TO 90 DEG PROC WTR TK</v>
          </cell>
          <cell r="G1816" t="str">
            <v>PM20</v>
          </cell>
          <cell r="H1816" t="str">
            <v>FAC1</v>
          </cell>
          <cell r="I1816" t="str">
            <v>10074096</v>
          </cell>
          <cell r="J1816" t="str">
            <v>7129392</v>
          </cell>
          <cell r="K1816" t="str">
            <v>228</v>
          </cell>
          <cell r="L1816" t="str">
            <v>JACKSOWC</v>
          </cell>
          <cell r="M1816">
            <v>41681</v>
          </cell>
          <cell r="N1816" t="str">
            <v>CAGLEW</v>
          </cell>
          <cell r="O1816">
            <v>43664</v>
          </cell>
          <cell r="P1816" t="str">
            <v/>
          </cell>
        </row>
        <row r="1817">
          <cell r="A1817" t="str">
            <v>MEM-PRO-014-XTR-2EX</v>
          </cell>
          <cell r="B1817" t="str">
            <v>5</v>
          </cell>
          <cell r="C1817" t="str">
            <v>17055</v>
          </cell>
          <cell r="D1817" t="str">
            <v>19318</v>
          </cell>
          <cell r="E1817" t="str">
            <v>Process 90 Deg Water to Centrifuge # 317</v>
          </cell>
          <cell r="F1817" t="str">
            <v>2ND EXTRACTION</v>
          </cell>
          <cell r="G1817" t="str">
            <v>PM20</v>
          </cell>
          <cell r="H1817" t="str">
            <v>MECH</v>
          </cell>
          <cell r="I1817" t="str">
            <v/>
          </cell>
          <cell r="J1817" t="str">
            <v>7182445</v>
          </cell>
          <cell r="K1817" t="str">
            <v>228</v>
          </cell>
          <cell r="L1817" t="str">
            <v>JACKSOWC</v>
          </cell>
          <cell r="M1817">
            <v>41681</v>
          </cell>
          <cell r="N1817" t="str">
            <v>CHAUDHS</v>
          </cell>
          <cell r="O1817">
            <v>43368</v>
          </cell>
          <cell r="P1817" t="str">
            <v/>
          </cell>
        </row>
        <row r="1818">
          <cell r="A1818" t="str">
            <v>MEM-PRO-015-BGY-FCS-3453</v>
          </cell>
          <cell r="B1818" t="str">
            <v>5</v>
          </cell>
          <cell r="C1818" t="str">
            <v>17071</v>
          </cell>
          <cell r="D1818" t="str">
            <v>19354</v>
          </cell>
          <cell r="E1818" t="str">
            <v>MS2P HYDROLYSIS VACUUMIZER TEMP</v>
          </cell>
          <cell r="F1818" t="str">
            <v>MS2P-E VACUUMIZER TANK</v>
          </cell>
          <cell r="G1818" t="str">
            <v>PM20</v>
          </cell>
          <cell r="H1818" t="str">
            <v>I/E</v>
          </cell>
          <cell r="I1818" t="str">
            <v>10074176</v>
          </cell>
          <cell r="J1818" t="str">
            <v>7165465</v>
          </cell>
          <cell r="K1818" t="str">
            <v>228</v>
          </cell>
          <cell r="L1818" t="str">
            <v>JACKSOWC</v>
          </cell>
          <cell r="M1818">
            <v>41681</v>
          </cell>
          <cell r="N1818" t="str">
            <v>CAGLEW</v>
          </cell>
          <cell r="O1818">
            <v>43511</v>
          </cell>
          <cell r="P1818" t="str">
            <v/>
          </cell>
        </row>
        <row r="1819">
          <cell r="A1819" t="str">
            <v>MEM-PRO-015-BGY-FCS-3453</v>
          </cell>
          <cell r="B1819" t="str">
            <v>5</v>
          </cell>
          <cell r="C1819" t="str">
            <v>17061</v>
          </cell>
          <cell r="D1819" t="str">
            <v>19344</v>
          </cell>
          <cell r="E1819" t="str">
            <v>MS2P FINAL VACUUMIZER 3463 TEMP</v>
          </cell>
          <cell r="F1819" t="str">
            <v>MS2P-E VACUUMIZER TANK</v>
          </cell>
          <cell r="G1819" t="str">
            <v>PM20</v>
          </cell>
          <cell r="H1819" t="str">
            <v>I/E</v>
          </cell>
          <cell r="I1819" t="str">
            <v/>
          </cell>
          <cell r="J1819" t="str">
            <v>5946445</v>
          </cell>
          <cell r="K1819" t="str">
            <v>228</v>
          </cell>
          <cell r="L1819" t="str">
            <v>JACKSOWC</v>
          </cell>
          <cell r="M1819">
            <v>41681</v>
          </cell>
          <cell r="N1819" t="str">
            <v>CHAUDHS</v>
          </cell>
          <cell r="O1819">
            <v>43365</v>
          </cell>
          <cell r="P1819" t="str">
            <v/>
          </cell>
        </row>
        <row r="1820">
          <cell r="A1820" t="str">
            <v>MEM-PRO-015-BGY-FCS-3457</v>
          </cell>
          <cell r="B1820" t="str">
            <v>5</v>
          </cell>
          <cell r="C1820" t="str">
            <v>17064</v>
          </cell>
          <cell r="D1820" t="str">
            <v>19347</v>
          </cell>
          <cell r="E1820" t="str">
            <v>MS2P FINAL VAC. VAPOR TEMP TRANS</v>
          </cell>
          <cell r="F1820" t="str">
            <v>MS2P-E VACUUMIZER CONDENSER</v>
          </cell>
          <cell r="G1820" t="str">
            <v>PM20</v>
          </cell>
          <cell r="H1820" t="str">
            <v>I/E</v>
          </cell>
          <cell r="I1820" t="str">
            <v>10074179</v>
          </cell>
          <cell r="J1820" t="str">
            <v>7165460</v>
          </cell>
          <cell r="K1820" t="str">
            <v>228</v>
          </cell>
          <cell r="L1820" t="str">
            <v>JACKSOWC</v>
          </cell>
          <cell r="M1820">
            <v>41681</v>
          </cell>
          <cell r="N1820" t="str">
            <v>CAGLEW</v>
          </cell>
          <cell r="O1820">
            <v>43511</v>
          </cell>
          <cell r="P1820" t="str">
            <v/>
          </cell>
        </row>
        <row r="1821">
          <cell r="A1821" t="str">
            <v>MEM-PRO-015-SPR-DRY-8011</v>
          </cell>
          <cell r="B1821" t="str">
            <v>5</v>
          </cell>
          <cell r="C1821" t="str">
            <v>17056</v>
          </cell>
          <cell r="D1821" t="str">
            <v>19319</v>
          </cell>
          <cell r="E1821" t="str">
            <v>MS2P STATIC FLUID BED, air temp to VF ba</v>
          </cell>
          <cell r="F1821" t="str">
            <v>MS2P-STATIC FLUID BED</v>
          </cell>
          <cell r="G1821" t="str">
            <v>PM20</v>
          </cell>
          <cell r="H1821" t="str">
            <v>MECH</v>
          </cell>
          <cell r="I1821" t="str">
            <v>10074791</v>
          </cell>
          <cell r="J1821" t="str">
            <v>7165456</v>
          </cell>
          <cell r="K1821" t="str">
            <v>228</v>
          </cell>
          <cell r="L1821" t="str">
            <v>JACKSOWC</v>
          </cell>
          <cell r="M1821">
            <v>41681</v>
          </cell>
          <cell r="N1821" t="str">
            <v>CAGLEW</v>
          </cell>
          <cell r="O1821">
            <v>43514</v>
          </cell>
          <cell r="P1821" t="str">
            <v/>
          </cell>
        </row>
        <row r="1822">
          <cell r="A1822" t="str">
            <v>MEM-PRO-022-STS-C8T-5028</v>
          </cell>
          <cell r="B1822" t="str">
            <v>5</v>
          </cell>
          <cell r="C1822" t="str">
            <v>17066</v>
          </cell>
          <cell r="D1822" t="str">
            <v>19349</v>
          </cell>
          <cell r="E1822" t="str">
            <v>Blower #5028 discharge pressure 800T</v>
          </cell>
          <cell r="F1822" t="str">
            <v>CENTER 800T BIN BLOWER</v>
          </cell>
          <cell r="G1822" t="str">
            <v>PM20</v>
          </cell>
          <cell r="H1822" t="str">
            <v>I/E</v>
          </cell>
          <cell r="I1822" t="str">
            <v>10022821</v>
          </cell>
          <cell r="J1822" t="str">
            <v>7165461</v>
          </cell>
          <cell r="K1822" t="str">
            <v>228</v>
          </cell>
          <cell r="L1822" t="str">
            <v>JACKSOWC</v>
          </cell>
          <cell r="M1822">
            <v>41681</v>
          </cell>
          <cell r="N1822" t="str">
            <v>CAGLEW</v>
          </cell>
          <cell r="O1822">
            <v>43665</v>
          </cell>
          <cell r="P1822" t="str">
            <v/>
          </cell>
        </row>
        <row r="1823">
          <cell r="A1823" t="str">
            <v>MEM-PRO-022-STS-E8T-5032</v>
          </cell>
          <cell r="B1823" t="str">
            <v>5</v>
          </cell>
          <cell r="C1823" t="str">
            <v>17047</v>
          </cell>
          <cell r="D1823" t="str">
            <v>19327</v>
          </cell>
          <cell r="E1823" t="str">
            <v>E 800 T flake blower pressure xmtr</v>
          </cell>
          <cell r="F1823" t="str">
            <v>MSS-E 800T BIN TRANSFER BLOWER</v>
          </cell>
          <cell r="G1823" t="str">
            <v>PM20</v>
          </cell>
          <cell r="H1823" t="str">
            <v>MECH</v>
          </cell>
          <cell r="I1823" t="str">
            <v/>
          </cell>
          <cell r="J1823" t="str">
            <v>5829505</v>
          </cell>
          <cell r="K1823" t="str">
            <v>228</v>
          </cell>
          <cell r="L1823" t="str">
            <v>JACKSOWC</v>
          </cell>
          <cell r="M1823">
            <v>41681</v>
          </cell>
          <cell r="N1823" t="str">
            <v>CHAUDHS</v>
          </cell>
          <cell r="O1823">
            <v>43365</v>
          </cell>
          <cell r="P1823" t="str">
            <v/>
          </cell>
        </row>
        <row r="1824">
          <cell r="A1824" t="str">
            <v>MEM-PRO-022-STS-W8T-5031</v>
          </cell>
          <cell r="B1824" t="str">
            <v>5</v>
          </cell>
          <cell r="C1824" t="str">
            <v>17062</v>
          </cell>
          <cell r="D1824" t="str">
            <v>19345</v>
          </cell>
          <cell r="E1824" t="str">
            <v>W 800 T Discharge blower pressure xmtr</v>
          </cell>
          <cell r="F1824" t="str">
            <v>MSS-WEST 800T TRANSFER BLOWER</v>
          </cell>
          <cell r="G1824" t="str">
            <v>PM20</v>
          </cell>
          <cell r="H1824" t="str">
            <v>I/E</v>
          </cell>
          <cell r="I1824" t="str">
            <v>10075368</v>
          </cell>
          <cell r="J1824" t="str">
            <v>7165459</v>
          </cell>
          <cell r="K1824" t="str">
            <v>228</v>
          </cell>
          <cell r="L1824" t="str">
            <v>JACKSOWC</v>
          </cell>
          <cell r="M1824">
            <v>41681</v>
          </cell>
          <cell r="N1824" t="str">
            <v>CAGLEW</v>
          </cell>
          <cell r="O1824">
            <v>43514</v>
          </cell>
          <cell r="P1824" t="str">
            <v/>
          </cell>
        </row>
        <row r="1825">
          <cell r="A1825" t="str">
            <v>MEM-PRO-023-STS-HCL-5161</v>
          </cell>
          <cell r="B1825" t="str">
            <v>3</v>
          </cell>
          <cell r="C1825" t="str">
            <v>17072</v>
          </cell>
          <cell r="D1825" t="str">
            <v>19355</v>
          </cell>
          <cell r="E1825" t="str">
            <v>60M MECH HCL STORAGE TANK REL VNT VLV</v>
          </cell>
          <cell r="F1825" t="str">
            <v>MSS-W. HCL STORAGE TANK 30000gal FRP</v>
          </cell>
          <cell r="G1825" t="str">
            <v>PM25</v>
          </cell>
          <cell r="H1825" t="str">
            <v>MECH</v>
          </cell>
          <cell r="I1825" t="str">
            <v>10077523</v>
          </cell>
          <cell r="J1825" t="str">
            <v>7058436</v>
          </cell>
          <cell r="K1825" t="str">
            <v>258</v>
          </cell>
          <cell r="L1825" t="str">
            <v>CRIPESH</v>
          </cell>
          <cell r="M1825">
            <v>41684</v>
          </cell>
          <cell r="N1825" t="str">
            <v>CAGLEW</v>
          </cell>
          <cell r="O1825">
            <v>43746</v>
          </cell>
          <cell r="P1825" t="str">
            <v/>
          </cell>
        </row>
        <row r="1826">
          <cell r="A1826" t="str">
            <v>MEM-PRO-010-UTL-CSY-5400</v>
          </cell>
          <cell r="B1826" t="str">
            <v>5</v>
          </cell>
          <cell r="C1826" t="str">
            <v>17092</v>
          </cell>
          <cell r="D1826" t="str">
            <v>19382</v>
          </cell>
          <cell r="E1826" t="str">
            <v>CALPRO MC75 6-MTH MECH ADAPTER SEAL REPL</v>
          </cell>
          <cell r="F1826" t="str">
            <v>MSS-CALPRO MC75 HOMOGENIZER MG PUMP</v>
          </cell>
          <cell r="G1826" t="str">
            <v>PM25</v>
          </cell>
          <cell r="H1826" t="str">
            <v>MECH</v>
          </cell>
          <cell r="I1826" t="str">
            <v>10000749</v>
          </cell>
          <cell r="J1826" t="str">
            <v>7161880</v>
          </cell>
          <cell r="K1826" t="str">
            <v>245</v>
          </cell>
          <cell r="L1826" t="str">
            <v>JACKSOWC</v>
          </cell>
          <cell r="M1826">
            <v>41688</v>
          </cell>
          <cell r="N1826" t="str">
            <v>CHAUDHS</v>
          </cell>
          <cell r="O1826">
            <v>43368</v>
          </cell>
          <cell r="P1826" t="str">
            <v/>
          </cell>
        </row>
        <row r="1827">
          <cell r="A1827" t="str">
            <v>MEM-PRO-013-BGY-TIL-6194</v>
          </cell>
          <cell r="B1827" t="str">
            <v>5</v>
          </cell>
          <cell r="C1827" t="str">
            <v>17093</v>
          </cell>
          <cell r="D1827" t="str">
            <v>19383</v>
          </cell>
          <cell r="E1827" t="str">
            <v>6-MTH MECH ADAPTER SEAL REPLACEMENT-MC75</v>
          </cell>
          <cell r="F1827" t="str">
            <v>MP3-N MC75 FEED PUMP</v>
          </cell>
          <cell r="G1827" t="str">
            <v>PM25</v>
          </cell>
          <cell r="H1827" t="str">
            <v>MECH</v>
          </cell>
          <cell r="I1827" t="str">
            <v>10000769</v>
          </cell>
          <cell r="J1827" t="str">
            <v>7163327</v>
          </cell>
          <cell r="K1827" t="str">
            <v>245</v>
          </cell>
          <cell r="L1827" t="str">
            <v>JACKSOWC</v>
          </cell>
          <cell r="M1827">
            <v>41688</v>
          </cell>
          <cell r="N1827" t="str">
            <v>CAGLEW</v>
          </cell>
          <cell r="O1827">
            <v>43503</v>
          </cell>
          <cell r="P1827" t="str">
            <v/>
          </cell>
        </row>
        <row r="1828">
          <cell r="A1828" t="str">
            <v>MEM-PRO-013-BGY-TIL-6197</v>
          </cell>
          <cell r="B1828" t="str">
            <v>5</v>
          </cell>
          <cell r="C1828" t="str">
            <v>17094</v>
          </cell>
          <cell r="D1828" t="str">
            <v>19384</v>
          </cell>
          <cell r="E1828" t="str">
            <v>6-MTH MECH ADAPTER SEAL REPLACEMENT-MC75</v>
          </cell>
          <cell r="F1828" t="str">
            <v>MP3-S MC75 FEED PUMP</v>
          </cell>
          <cell r="G1828" t="str">
            <v>PM25</v>
          </cell>
          <cell r="H1828" t="str">
            <v>MECH</v>
          </cell>
          <cell r="I1828" t="str">
            <v>10000770</v>
          </cell>
          <cell r="J1828" t="str">
            <v>7128719</v>
          </cell>
          <cell r="K1828" t="str">
            <v>245</v>
          </cell>
          <cell r="L1828" t="str">
            <v>JACKSOWC</v>
          </cell>
          <cell r="M1828">
            <v>41688</v>
          </cell>
          <cell r="N1828" t="str">
            <v>CAGLEW</v>
          </cell>
          <cell r="O1828">
            <v>43872</v>
          </cell>
          <cell r="P1828" t="str">
            <v/>
          </cell>
        </row>
        <row r="1829">
          <cell r="A1829" t="str">
            <v>MEM-PRO-013-IDN-IDF-6627</v>
          </cell>
          <cell r="B1829" t="str">
            <v>5</v>
          </cell>
          <cell r="C1829" t="str">
            <v>17095</v>
          </cell>
          <cell r="D1829" t="str">
            <v>19385</v>
          </cell>
          <cell r="E1829" t="str">
            <v>6-MTH MECH ADAPTER SEAL REPLACEMENT-MC75</v>
          </cell>
          <cell r="F1829" t="str">
            <v>MP3-W MC75 FEED PUMP</v>
          </cell>
          <cell r="G1829" t="str">
            <v>PM25</v>
          </cell>
          <cell r="H1829" t="str">
            <v>MECH</v>
          </cell>
          <cell r="I1829" t="str">
            <v>10000568</v>
          </cell>
          <cell r="J1829" t="str">
            <v>7163328</v>
          </cell>
          <cell r="K1829" t="str">
            <v>245</v>
          </cell>
          <cell r="L1829" t="str">
            <v>JACKSOWC</v>
          </cell>
          <cell r="M1829">
            <v>41688</v>
          </cell>
          <cell r="N1829" t="str">
            <v>CAGLEW</v>
          </cell>
          <cell r="O1829">
            <v>43503</v>
          </cell>
          <cell r="P1829" t="str">
            <v/>
          </cell>
        </row>
        <row r="1830">
          <cell r="A1830" t="str">
            <v>MEM-PRO-014-BGY-TIL-3435</v>
          </cell>
          <cell r="B1830" t="str">
            <v>5</v>
          </cell>
          <cell r="C1830" t="str">
            <v>17097</v>
          </cell>
          <cell r="D1830" t="str">
            <v>19387</v>
          </cell>
          <cell r="E1830" t="str">
            <v>6-MTH MECH ADAPTER SEAL REPLACEMENT-MC75</v>
          </cell>
          <cell r="F1830" t="str">
            <v>MSP-S BOGEY MC75 FEED PUMP</v>
          </cell>
          <cell r="G1830" t="str">
            <v>PM25</v>
          </cell>
          <cell r="H1830" t="str">
            <v>MECH</v>
          </cell>
          <cell r="I1830" t="str">
            <v>10000751</v>
          </cell>
          <cell r="J1830" t="str">
            <v>7163330</v>
          </cell>
          <cell r="K1830" t="str">
            <v>245</v>
          </cell>
          <cell r="L1830" t="str">
            <v>JACKSOWC</v>
          </cell>
          <cell r="M1830">
            <v>41688</v>
          </cell>
          <cell r="N1830" t="str">
            <v>CAGLEW</v>
          </cell>
          <cell r="O1830">
            <v>43503</v>
          </cell>
          <cell r="P1830" t="str">
            <v/>
          </cell>
        </row>
        <row r="1831">
          <cell r="A1831" t="str">
            <v>MEM-PRO-014-BGY-TIL-3505</v>
          </cell>
          <cell r="B1831" t="str">
            <v>5</v>
          </cell>
          <cell r="C1831" t="str">
            <v>17096</v>
          </cell>
          <cell r="D1831" t="str">
            <v>19386</v>
          </cell>
          <cell r="E1831" t="str">
            <v>6-MTH MECH ADAPTER SEAL REPLACEMENT-MC75</v>
          </cell>
          <cell r="F1831" t="str">
            <v>MSP-N BOGEY MC75 FEED PUMP</v>
          </cell>
          <cell r="G1831" t="str">
            <v>PM25</v>
          </cell>
          <cell r="H1831" t="str">
            <v>MECH</v>
          </cell>
          <cell r="I1831" t="str">
            <v>10000750</v>
          </cell>
          <cell r="J1831" t="str">
            <v>7163329</v>
          </cell>
          <cell r="K1831" t="str">
            <v>245</v>
          </cell>
          <cell r="L1831" t="str">
            <v>JACKSOWC</v>
          </cell>
          <cell r="M1831">
            <v>41688</v>
          </cell>
          <cell r="N1831" t="str">
            <v>CAGLEW</v>
          </cell>
          <cell r="O1831">
            <v>43503</v>
          </cell>
          <cell r="P1831" t="str">
            <v/>
          </cell>
        </row>
        <row r="1832">
          <cell r="A1832" t="str">
            <v>MEM-PRO-015-IDN-IDF-3435</v>
          </cell>
          <cell r="B1832" t="str">
            <v>5</v>
          </cell>
          <cell r="C1832" t="str">
            <v>17098</v>
          </cell>
          <cell r="D1832" t="str">
            <v>19388</v>
          </cell>
          <cell r="E1832" t="str">
            <v>6-MTH MECH ADAPTER SEAL REPLACEMENT-MC75</v>
          </cell>
          <cell r="F1832" t="str">
            <v>MS2P-E VACUUMIZER FEED PUMP</v>
          </cell>
          <cell r="G1832" t="str">
            <v>PM25</v>
          </cell>
          <cell r="H1832" t="str">
            <v>MECH</v>
          </cell>
          <cell r="I1832" t="str">
            <v>10000752</v>
          </cell>
          <cell r="J1832" t="str">
            <v>7163331</v>
          </cell>
          <cell r="K1832" t="str">
            <v>245</v>
          </cell>
          <cell r="L1832" t="str">
            <v>JACKSOWC</v>
          </cell>
          <cell r="M1832">
            <v>41688</v>
          </cell>
          <cell r="N1832" t="str">
            <v>CAGLEW</v>
          </cell>
          <cell r="O1832">
            <v>43503</v>
          </cell>
          <cell r="P1832" t="str">
            <v/>
          </cell>
        </row>
        <row r="1833">
          <cell r="A1833" t="str">
            <v>MEM-PRO-015-IDN-IDF-3505</v>
          </cell>
          <cell r="B1833" t="str">
            <v>5</v>
          </cell>
          <cell r="C1833" t="str">
            <v>17099</v>
          </cell>
          <cell r="D1833" t="str">
            <v>19389</v>
          </cell>
          <cell r="E1833" t="str">
            <v>6-MTH MECH ADAPTER SEAL REPLACEMENT-MC75</v>
          </cell>
          <cell r="F1833" t="str">
            <v>MS2P-W VACUUMIZER FEED PUMP</v>
          </cell>
          <cell r="G1833" t="str">
            <v>PM25</v>
          </cell>
          <cell r="H1833" t="str">
            <v>MECH</v>
          </cell>
          <cell r="I1833" t="str">
            <v>10000753</v>
          </cell>
          <cell r="J1833" t="str">
            <v>7163332</v>
          </cell>
          <cell r="K1833" t="str">
            <v>245</v>
          </cell>
          <cell r="L1833" t="str">
            <v>JACKSOWC</v>
          </cell>
          <cell r="M1833">
            <v>41688</v>
          </cell>
          <cell r="N1833" t="str">
            <v>CAGLEW</v>
          </cell>
          <cell r="O1833">
            <v>43503</v>
          </cell>
          <cell r="P1833" t="str">
            <v/>
          </cell>
        </row>
        <row r="1834">
          <cell r="A1834" t="str">
            <v>MEM-PRO-011-HPF-SDF-4925</v>
          </cell>
          <cell r="B1834" t="str">
            <v>5</v>
          </cell>
          <cell r="C1834" t="str">
            <v>17114</v>
          </cell>
          <cell r="D1834" t="str">
            <v>19374</v>
          </cell>
          <cell r="E1834" t="str">
            <v>12 MONTH SSMG OIL PRESSURE SWITCH REPLAC</v>
          </cell>
          <cell r="F1834" t="str">
            <v>MP1-#2 SSMG HI-PRESS DRYER FEED PUMP</v>
          </cell>
          <cell r="G1834" t="str">
            <v>PM20</v>
          </cell>
          <cell r="H1834" t="str">
            <v>MECH</v>
          </cell>
          <cell r="I1834" t="str">
            <v>10021316</v>
          </cell>
          <cell r="J1834" t="str">
            <v>5950660</v>
          </cell>
          <cell r="K1834" t="str">
            <v>001</v>
          </cell>
          <cell r="L1834" t="str">
            <v>JACKSOWC</v>
          </cell>
          <cell r="M1834">
            <v>41695</v>
          </cell>
          <cell r="N1834" t="str">
            <v>CHAUDHS</v>
          </cell>
          <cell r="O1834">
            <v>43365</v>
          </cell>
          <cell r="P1834" t="str">
            <v/>
          </cell>
        </row>
        <row r="1835">
          <cell r="A1835" t="str">
            <v>MEM-PRO-011-HPF-SDF-4930</v>
          </cell>
          <cell r="B1835" t="str">
            <v>5</v>
          </cell>
          <cell r="C1835" t="str">
            <v>17113</v>
          </cell>
          <cell r="D1835" t="str">
            <v>19373</v>
          </cell>
          <cell r="E1835" t="str">
            <v>12 MONTH SSMG OIL PRESSURE SWITCH REPLAC</v>
          </cell>
          <cell r="F1835" t="str">
            <v>MP1-#1 SSMG HI-PRESS DRYER FEED PUMP</v>
          </cell>
          <cell r="G1835" t="str">
            <v>PM20</v>
          </cell>
          <cell r="H1835" t="str">
            <v>MECH</v>
          </cell>
          <cell r="I1835" t="str">
            <v>10021317</v>
          </cell>
          <cell r="J1835" t="str">
            <v>5950659</v>
          </cell>
          <cell r="K1835" t="str">
            <v>001</v>
          </cell>
          <cell r="L1835" t="str">
            <v>JACKSOWC</v>
          </cell>
          <cell r="M1835">
            <v>41695</v>
          </cell>
          <cell r="N1835" t="str">
            <v>CHAUDHS</v>
          </cell>
          <cell r="O1835">
            <v>43365</v>
          </cell>
          <cell r="P1835" t="str">
            <v/>
          </cell>
        </row>
        <row r="1836">
          <cell r="A1836" t="str">
            <v>MEM-PRO-013-HPF-SDF-6170</v>
          </cell>
          <cell r="B1836" t="str">
            <v>5</v>
          </cell>
          <cell r="C1836" t="str">
            <v>17112</v>
          </cell>
          <cell r="D1836" t="str">
            <v>19372</v>
          </cell>
          <cell r="E1836" t="str">
            <v>12 MONTH SSMG OIL PRESSURE SWITCH REPLAC</v>
          </cell>
          <cell r="F1836" t="str">
            <v>MP3B-#4 SSMG HI-PRESS DRYER FEED PUMP</v>
          </cell>
          <cell r="G1836" t="str">
            <v>PM20</v>
          </cell>
          <cell r="H1836" t="str">
            <v>MECH</v>
          </cell>
          <cell r="I1836" t="str">
            <v>10022803</v>
          </cell>
          <cell r="J1836" t="str">
            <v>5902693</v>
          </cell>
          <cell r="K1836" t="str">
            <v>001</v>
          </cell>
          <cell r="L1836" t="str">
            <v>JACKSOWC</v>
          </cell>
          <cell r="M1836">
            <v>41695</v>
          </cell>
          <cell r="N1836" t="str">
            <v>CHAUDHS</v>
          </cell>
          <cell r="O1836">
            <v>43365</v>
          </cell>
          <cell r="P1836" t="str">
            <v/>
          </cell>
        </row>
        <row r="1837">
          <cell r="A1837" t="str">
            <v>MEM-PRO-013-HPF-SDF-6171</v>
          </cell>
          <cell r="B1837" t="str">
            <v>5</v>
          </cell>
          <cell r="C1837" t="str">
            <v>17111</v>
          </cell>
          <cell r="D1837" t="str">
            <v>19371</v>
          </cell>
          <cell r="E1837" t="str">
            <v>12 MONTH SSMG OIL PRESSURE SWITCH REPLAC</v>
          </cell>
          <cell r="F1837" t="str">
            <v>MP3B-#3 SSMG HI-PRESS DRYER FEED PUMP</v>
          </cell>
          <cell r="G1837" t="str">
            <v>PM20</v>
          </cell>
          <cell r="H1837" t="str">
            <v>MECH</v>
          </cell>
          <cell r="I1837" t="str">
            <v>10022787</v>
          </cell>
          <cell r="J1837" t="str">
            <v>5902692</v>
          </cell>
          <cell r="K1837" t="str">
            <v>001</v>
          </cell>
          <cell r="L1837" t="str">
            <v>JACKSOWC</v>
          </cell>
          <cell r="M1837">
            <v>41695</v>
          </cell>
          <cell r="N1837" t="str">
            <v>CHAUDHS</v>
          </cell>
          <cell r="O1837">
            <v>43365</v>
          </cell>
          <cell r="P1837" t="str">
            <v/>
          </cell>
        </row>
        <row r="1838">
          <cell r="A1838" t="str">
            <v>MEM-PRO-013-HPF-SDF-6172</v>
          </cell>
          <cell r="B1838" t="str">
            <v>5</v>
          </cell>
          <cell r="C1838" t="str">
            <v>17090</v>
          </cell>
          <cell r="D1838" t="str">
            <v>19370</v>
          </cell>
          <cell r="E1838" t="str">
            <v>12 MONTH SSMG OIL PRESSURE SWITCH REPLAC</v>
          </cell>
          <cell r="F1838" t="str">
            <v>MP3B-#2 SSMG HI-PRESS DRYER FEED PUMP</v>
          </cell>
          <cell r="G1838" t="str">
            <v>PM20</v>
          </cell>
          <cell r="H1838" t="str">
            <v>MECH</v>
          </cell>
          <cell r="I1838" t="str">
            <v>10022786</v>
          </cell>
          <cell r="J1838" t="str">
            <v>5902691</v>
          </cell>
          <cell r="K1838" t="str">
            <v>001</v>
          </cell>
          <cell r="L1838" t="str">
            <v>JACKSOWC</v>
          </cell>
          <cell r="M1838">
            <v>41695</v>
          </cell>
          <cell r="N1838" t="str">
            <v>CHAUDHS</v>
          </cell>
          <cell r="O1838">
            <v>43365</v>
          </cell>
          <cell r="P1838" t="str">
            <v/>
          </cell>
        </row>
        <row r="1839">
          <cell r="A1839" t="str">
            <v>MEM-PRO-013-HPF-SDF-6173</v>
          </cell>
          <cell r="B1839" t="str">
            <v>5</v>
          </cell>
          <cell r="C1839" t="str">
            <v>17089</v>
          </cell>
          <cell r="D1839" t="str">
            <v>19369</v>
          </cell>
          <cell r="E1839" t="str">
            <v>12 MONTH SSMG OIL PRESSURE SWITCH REPLAC</v>
          </cell>
          <cell r="F1839" t="str">
            <v>MP3B-#1 SSMG HI-PRESS DRYER FEED PUMP</v>
          </cell>
          <cell r="G1839" t="str">
            <v>PM20</v>
          </cell>
          <cell r="H1839" t="str">
            <v>MECH</v>
          </cell>
          <cell r="I1839" t="str">
            <v>10022785</v>
          </cell>
          <cell r="J1839" t="str">
            <v>5902690</v>
          </cell>
          <cell r="K1839" t="str">
            <v>001</v>
          </cell>
          <cell r="L1839" t="str">
            <v>JACKSOWC</v>
          </cell>
          <cell r="M1839">
            <v>41695</v>
          </cell>
          <cell r="N1839" t="str">
            <v>CHAUDHS</v>
          </cell>
          <cell r="O1839">
            <v>43365</v>
          </cell>
          <cell r="P1839" t="str">
            <v/>
          </cell>
        </row>
        <row r="1840">
          <cell r="A1840" t="str">
            <v>MEM-PRO-015-HPF-SDF-3583</v>
          </cell>
          <cell r="B1840" t="str">
            <v>5</v>
          </cell>
          <cell r="C1840" t="str">
            <v>17085</v>
          </cell>
          <cell r="D1840" t="str">
            <v>19365</v>
          </cell>
          <cell r="E1840" t="str">
            <v>12 MONTH SSMG OIL PRESSURE SWITCH REPLAC</v>
          </cell>
          <cell r="F1840" t="str">
            <v>MS2P-#1 SSMG HI-PRESS DRYER FEED PUMP</v>
          </cell>
          <cell r="G1840" t="str">
            <v>PM20</v>
          </cell>
          <cell r="H1840" t="str">
            <v>MECH</v>
          </cell>
          <cell r="I1840" t="str">
            <v>10000716</v>
          </cell>
          <cell r="J1840" t="str">
            <v>5856561</v>
          </cell>
          <cell r="K1840" t="str">
            <v>001</v>
          </cell>
          <cell r="L1840" t="str">
            <v>JACKSOWC</v>
          </cell>
          <cell r="M1840">
            <v>41695</v>
          </cell>
          <cell r="N1840" t="str">
            <v>CHAUDHS</v>
          </cell>
          <cell r="O1840">
            <v>43365</v>
          </cell>
          <cell r="P1840" t="str">
            <v/>
          </cell>
        </row>
        <row r="1841">
          <cell r="A1841" t="str">
            <v>MEM-PRO-015-HPF-SDF-3594</v>
          </cell>
          <cell r="B1841" t="str">
            <v>5</v>
          </cell>
          <cell r="C1841" t="str">
            <v>17087</v>
          </cell>
          <cell r="D1841" t="str">
            <v>19367</v>
          </cell>
          <cell r="E1841" t="str">
            <v>12 MONTH SSMG OIL PRESSURE SWITCH REPLAC</v>
          </cell>
          <cell r="F1841" t="str">
            <v>MS2P-#3 SSMG HI-PRESS DRYER FEED PUMP</v>
          </cell>
          <cell r="G1841" t="str">
            <v>PM20</v>
          </cell>
          <cell r="H1841" t="str">
            <v>MECH</v>
          </cell>
          <cell r="I1841" t="str">
            <v>10021735</v>
          </cell>
          <cell r="J1841" t="str">
            <v>5856563</v>
          </cell>
          <cell r="K1841" t="str">
            <v>001</v>
          </cell>
          <cell r="L1841" t="str">
            <v>JACKSOWC</v>
          </cell>
          <cell r="M1841">
            <v>41695</v>
          </cell>
          <cell r="N1841" t="str">
            <v>CHAUDHS</v>
          </cell>
          <cell r="O1841">
            <v>43365</v>
          </cell>
          <cell r="P1841" t="str">
            <v/>
          </cell>
        </row>
        <row r="1842">
          <cell r="A1842" t="str">
            <v>MEM-PRO-023-STS-HCL-5161</v>
          </cell>
          <cell r="B1842" t="str">
            <v>5</v>
          </cell>
          <cell r="C1842" t="str">
            <v>17121</v>
          </cell>
          <cell r="D1842" t="str">
            <v>19401</v>
          </cell>
          <cell r="E1842" t="str">
            <v>60M WEST HCL STORAGE TANK REL VNT VLV</v>
          </cell>
          <cell r="F1842" t="str">
            <v>MSS-W. HCL STORAGE TANK 30000gal FRP</v>
          </cell>
          <cell r="G1842" t="str">
            <v>PM25</v>
          </cell>
          <cell r="H1842" t="str">
            <v>MECH</v>
          </cell>
          <cell r="I1842" t="str">
            <v>10077524</v>
          </cell>
          <cell r="J1842" t="str">
            <v>7133858</v>
          </cell>
          <cell r="K1842" t="str">
            <v>258</v>
          </cell>
          <cell r="L1842" t="str">
            <v>CRIPESH</v>
          </cell>
          <cell r="M1842">
            <v>41697</v>
          </cell>
          <cell r="N1842" t="str">
            <v>CAGLEW</v>
          </cell>
          <cell r="O1842">
            <v>43746</v>
          </cell>
          <cell r="P1842" t="str">
            <v/>
          </cell>
        </row>
        <row r="1843">
          <cell r="A1843" t="str">
            <v>MEM-PRO-025-UTL-1BL-4275</v>
          </cell>
          <cell r="B1843" t="str">
            <v>5</v>
          </cell>
          <cell r="C1843" t="str">
            <v>17107</v>
          </cell>
          <cell r="D1843" t="str">
            <v>19397</v>
          </cell>
          <cell r="E1843" t="str">
            <v>24-MTH BOILER #1 LFG HOSE REPLACEMENT</v>
          </cell>
          <cell r="F1843" t="str">
            <v>MSS-#1 BOILER</v>
          </cell>
          <cell r="G1843" t="str">
            <v>PM25</v>
          </cell>
          <cell r="H1843" t="str">
            <v>MECH</v>
          </cell>
          <cell r="I1843" t="str">
            <v>10000766</v>
          </cell>
          <cell r="J1843" t="str">
            <v>7167040</v>
          </cell>
          <cell r="K1843" t="str">
            <v>245</v>
          </cell>
          <cell r="L1843" t="str">
            <v>CRIPESH</v>
          </cell>
          <cell r="M1843">
            <v>41697</v>
          </cell>
          <cell r="N1843" t="str">
            <v>CAGLEW</v>
          </cell>
          <cell r="O1843">
            <v>43872</v>
          </cell>
          <cell r="P1843" t="str">
            <v/>
          </cell>
        </row>
        <row r="1844">
          <cell r="A1844" t="str">
            <v>MEM-PRO-025-UTL-1BL-4275</v>
          </cell>
          <cell r="B1844" t="str">
            <v>5</v>
          </cell>
          <cell r="C1844" t="str">
            <v>17108</v>
          </cell>
          <cell r="D1844" t="str">
            <v>19398</v>
          </cell>
          <cell r="E1844" t="str">
            <v>36-MTH #1 BOILER LFG HOSE #2 REPLACEMENT</v>
          </cell>
          <cell r="F1844" t="str">
            <v>MSS-#1 BOILER</v>
          </cell>
          <cell r="G1844" t="str">
            <v>PM25</v>
          </cell>
          <cell r="H1844" t="str">
            <v>MECH</v>
          </cell>
          <cell r="I1844" t="str">
            <v>10000767</v>
          </cell>
          <cell r="J1844" t="str">
            <v>7047229</v>
          </cell>
          <cell r="K1844" t="str">
            <v>245</v>
          </cell>
          <cell r="L1844" t="str">
            <v>CRIPESH</v>
          </cell>
          <cell r="M1844">
            <v>41697</v>
          </cell>
          <cell r="N1844" t="str">
            <v>CHAUDHS</v>
          </cell>
          <cell r="O1844">
            <v>43368</v>
          </cell>
          <cell r="P1844" t="str">
            <v/>
          </cell>
        </row>
        <row r="1845">
          <cell r="A1845" t="str">
            <v>MEM-PRO-025-UTL-3BL-8685</v>
          </cell>
          <cell r="B1845" t="str">
            <v>5</v>
          </cell>
          <cell r="C1845" t="str">
            <v>17109</v>
          </cell>
          <cell r="D1845" t="str">
            <v>19399</v>
          </cell>
          <cell r="E1845" t="str">
            <v>36-MTH #3 BOILER LFG HOSE REPLACEMENT</v>
          </cell>
          <cell r="F1845" t="str">
            <v>#3 BOILER SYSTEM</v>
          </cell>
          <cell r="G1845" t="str">
            <v>PM25</v>
          </cell>
          <cell r="H1845" t="str">
            <v>MECH</v>
          </cell>
          <cell r="I1845" t="str">
            <v>10016412</v>
          </cell>
          <cell r="J1845" t="str">
            <v>7047230</v>
          </cell>
          <cell r="K1845" t="str">
            <v>245</v>
          </cell>
          <cell r="L1845" t="str">
            <v>CRIPESH</v>
          </cell>
          <cell r="M1845">
            <v>41697</v>
          </cell>
          <cell r="N1845" t="str">
            <v>CHAUDHS</v>
          </cell>
          <cell r="O1845">
            <v>43368</v>
          </cell>
          <cell r="P1845" t="str">
            <v/>
          </cell>
        </row>
        <row r="1846">
          <cell r="A1846" t="str">
            <v>MEM-PRO-025-UTL-4BL-8650</v>
          </cell>
          <cell r="B1846" t="str">
            <v>5</v>
          </cell>
          <cell r="C1846" t="str">
            <v>17110</v>
          </cell>
          <cell r="D1846" t="str">
            <v>19400</v>
          </cell>
          <cell r="E1846" t="str">
            <v>36-MTH #4 BOILER LFG HOSE REPLACEMENT</v>
          </cell>
          <cell r="F1846" t="str">
            <v>MSS-#4 BOILER SYSTEM</v>
          </cell>
          <cell r="G1846" t="str">
            <v>PM25</v>
          </cell>
          <cell r="H1846" t="str">
            <v>MECH</v>
          </cell>
          <cell r="I1846" t="str">
            <v>10016400</v>
          </cell>
          <cell r="J1846" t="str">
            <v>7047231</v>
          </cell>
          <cell r="K1846" t="str">
            <v>245</v>
          </cell>
          <cell r="L1846" t="str">
            <v>CRIPESH</v>
          </cell>
          <cell r="M1846">
            <v>41697</v>
          </cell>
          <cell r="N1846" t="str">
            <v>CHAUDHS</v>
          </cell>
          <cell r="O1846">
            <v>43368</v>
          </cell>
          <cell r="P1846" t="str">
            <v/>
          </cell>
        </row>
        <row r="1847">
          <cell r="A1847" t="str">
            <v>MEM-PRO-014-GRD-MFG-3007</v>
          </cell>
          <cell r="B1847" t="str">
            <v>3</v>
          </cell>
          <cell r="C1847" t="str">
            <v>15981</v>
          </cell>
          <cell r="D1847" t="str">
            <v>19414</v>
          </cell>
          <cell r="E1847" t="str">
            <v>S Plt 800T Grinding Bag Inspection</v>
          </cell>
          <cell r="F1847" t="str">
            <v>MSP-GRINDER FILTER RECEIVER</v>
          </cell>
          <cell r="G1847" t="str">
            <v>PM20</v>
          </cell>
          <cell r="H1847" t="str">
            <v>MECH</v>
          </cell>
          <cell r="I1847" t="str">
            <v/>
          </cell>
          <cell r="J1847" t="str">
            <v>7186876</v>
          </cell>
          <cell r="K1847" t="str">
            <v>001</v>
          </cell>
          <cell r="L1847" t="str">
            <v>JACKSOWC</v>
          </cell>
          <cell r="M1847">
            <v>41723</v>
          </cell>
          <cell r="N1847" t="str">
            <v>PIGNOCJ</v>
          </cell>
          <cell r="O1847">
            <v>43686</v>
          </cell>
          <cell r="P1847" t="str">
            <v/>
          </cell>
        </row>
        <row r="1848">
          <cell r="A1848" t="str">
            <v>MEM-PRO-013-PKG-PAK-2257</v>
          </cell>
          <cell r="B1848" t="str">
            <v>5</v>
          </cell>
          <cell r="C1848" t="str">
            <v>17167</v>
          </cell>
          <cell r="D1848" t="str">
            <v>19437</v>
          </cell>
          <cell r="E1848" t="str">
            <v>6-MTH AP MP3B AZO SCREENER</v>
          </cell>
          <cell r="F1848" t="str">
            <v>MP3B-BB PRODUCT SCREENER</v>
          </cell>
          <cell r="G1848" t="str">
            <v>PM25</v>
          </cell>
          <cell r="H1848" t="str">
            <v>AP</v>
          </cell>
          <cell r="I1848" t="str">
            <v>10016360</v>
          </cell>
          <cell r="J1848" t="str">
            <v>7189102</v>
          </cell>
          <cell r="K1848" t="str">
            <v>245</v>
          </cell>
          <cell r="L1848" t="str">
            <v>JACKSOWC</v>
          </cell>
          <cell r="M1848">
            <v>41744</v>
          </cell>
          <cell r="N1848" t="str">
            <v>CAGLEW</v>
          </cell>
          <cell r="O1848">
            <v>43664</v>
          </cell>
          <cell r="P1848" t="str">
            <v/>
          </cell>
        </row>
        <row r="1849">
          <cell r="A1849" t="str">
            <v>MEM-PRO-021</v>
          </cell>
          <cell r="B1849" t="str">
            <v>3</v>
          </cell>
          <cell r="C1849" t="str">
            <v>17207</v>
          </cell>
          <cell r="D1849" t="str">
            <v>19488</v>
          </cell>
          <cell r="E1849" t="str">
            <v>Jason Bach Monthly Training Work Order</v>
          </cell>
          <cell r="F1849" t="str">
            <v>Maintenance</v>
          </cell>
          <cell r="G1849" t="str">
            <v>PM70</v>
          </cell>
          <cell r="H1849" t="str">
            <v>MECH</v>
          </cell>
          <cell r="I1849" t="str">
            <v/>
          </cell>
          <cell r="J1849" t="str">
            <v>7186892</v>
          </cell>
          <cell r="K1849" t="str">
            <v>001</v>
          </cell>
          <cell r="L1849" t="str">
            <v>JACKSOWC</v>
          </cell>
          <cell r="M1849">
            <v>41771</v>
          </cell>
          <cell r="N1849" t="str">
            <v>CAGLEW</v>
          </cell>
          <cell r="O1849">
            <v>43832</v>
          </cell>
          <cell r="P1849" t="str">
            <v/>
          </cell>
        </row>
        <row r="1850">
          <cell r="A1850" t="str">
            <v>MEM-PRO-011-SPR-SUS-1310</v>
          </cell>
          <cell r="B1850" t="str">
            <v>4</v>
          </cell>
          <cell r="C1850" t="str">
            <v>17300</v>
          </cell>
          <cell r="D1850" t="str">
            <v>19610</v>
          </cell>
          <cell r="E1850" t="str">
            <v>P-1 Quarterly CV Tech PM</v>
          </cell>
          <cell r="F1850" t="str">
            <v>P1 Explosion Suppression System</v>
          </cell>
          <cell r="G1850" t="str">
            <v>PM20</v>
          </cell>
          <cell r="H1850" t="str">
            <v>I/E</v>
          </cell>
          <cell r="I1850" t="str">
            <v>10077067</v>
          </cell>
          <cell r="J1850" t="str">
            <v>7178040</v>
          </cell>
          <cell r="K1850" t="str">
            <v>001</v>
          </cell>
          <cell r="L1850" t="str">
            <v>JACKSOWC</v>
          </cell>
          <cell r="M1850">
            <v>41792</v>
          </cell>
          <cell r="N1850" t="str">
            <v>CAGLEW</v>
          </cell>
          <cell r="O1850">
            <v>43679</v>
          </cell>
          <cell r="P1850" t="str">
            <v/>
          </cell>
        </row>
        <row r="1851">
          <cell r="A1851" t="str">
            <v>MEM-PRO-011-SPR-SUS-1310</v>
          </cell>
          <cell r="B1851" t="str">
            <v>5</v>
          </cell>
          <cell r="C1851" t="str">
            <v>17301</v>
          </cell>
          <cell r="D1851" t="str">
            <v>19611</v>
          </cell>
          <cell r="E1851" t="str">
            <v>P-1 ANNUAL CV TECH TEST &amp; INSPECTION PM</v>
          </cell>
          <cell r="F1851" t="str">
            <v>P1 Explosion Suppression System</v>
          </cell>
          <cell r="G1851" t="str">
            <v>PM25</v>
          </cell>
          <cell r="H1851" t="str">
            <v>I/E</v>
          </cell>
          <cell r="I1851" t="str">
            <v>10077067</v>
          </cell>
          <cell r="J1851" t="str">
            <v>7163333</v>
          </cell>
          <cell r="K1851" t="str">
            <v>905</v>
          </cell>
          <cell r="L1851" t="str">
            <v>JACKSOWC</v>
          </cell>
          <cell r="M1851">
            <v>41792</v>
          </cell>
          <cell r="N1851" t="str">
            <v>CAGLEW</v>
          </cell>
          <cell r="O1851">
            <v>43665</v>
          </cell>
          <cell r="P1851" t="str">
            <v/>
          </cell>
        </row>
        <row r="1852">
          <cell r="A1852" t="str">
            <v>MEM-PRO-025-UTL-3BL-8685</v>
          </cell>
          <cell r="B1852" t="str">
            <v>5</v>
          </cell>
          <cell r="C1852" t="str">
            <v>17303</v>
          </cell>
          <cell r="D1852" t="str">
            <v>19613</v>
          </cell>
          <cell r="E1852" t="str">
            <v>12-MTH MECH MSS #3 BOILER SIGHT GLASS</v>
          </cell>
          <cell r="F1852" t="str">
            <v>#3 BOILER SYSTEM</v>
          </cell>
          <cell r="G1852" t="str">
            <v>PM20</v>
          </cell>
          <cell r="H1852" t="str">
            <v>MECH</v>
          </cell>
          <cell r="I1852" t="str">
            <v>10077532</v>
          </cell>
          <cell r="J1852" t="str">
            <v>7167041</v>
          </cell>
          <cell r="K1852" t="str">
            <v>250</v>
          </cell>
          <cell r="L1852" t="str">
            <v>JACKSOWC</v>
          </cell>
          <cell r="M1852">
            <v>41794</v>
          </cell>
          <cell r="N1852" t="str">
            <v>CAGLEW</v>
          </cell>
          <cell r="O1852">
            <v>43745</v>
          </cell>
          <cell r="P1852" t="str">
            <v/>
          </cell>
        </row>
        <row r="1853">
          <cell r="A1853" t="str">
            <v>MEM-PRO-014-BGY-FCS-3523</v>
          </cell>
          <cell r="B1853" t="str">
            <v>5</v>
          </cell>
          <cell r="C1853" t="str">
            <v>17397</v>
          </cell>
          <cell r="D1853" t="str">
            <v>19704</v>
          </cell>
          <cell r="E1853" t="str">
            <v>12 MTH VACUUMIZER 3523  PRESS XMTR</v>
          </cell>
          <cell r="F1853" t="str">
            <v>MSP-N BOGEY VACUUMIZER TANK</v>
          </cell>
          <cell r="G1853" t="str">
            <v>PM20</v>
          </cell>
          <cell r="H1853" t="str">
            <v>FAC1</v>
          </cell>
          <cell r="I1853" t="str">
            <v>10022644</v>
          </cell>
          <cell r="J1853" t="str">
            <v>7169754</v>
          </cell>
          <cell r="K1853" t="str">
            <v>228</v>
          </cell>
          <cell r="L1853" t="str">
            <v>JACKSOWC</v>
          </cell>
          <cell r="M1853">
            <v>41851</v>
          </cell>
          <cell r="N1853" t="str">
            <v>HOLLOWS</v>
          </cell>
          <cell r="O1853">
            <v>43479</v>
          </cell>
          <cell r="P1853" t="str">
            <v/>
          </cell>
        </row>
        <row r="1854">
          <cell r="A1854" t="str">
            <v>MEM-PRO-014-SPR-BRN-3754</v>
          </cell>
          <cell r="B1854" t="str">
            <v>5</v>
          </cell>
          <cell r="C1854" t="str">
            <v>17398</v>
          </cell>
          <cell r="D1854" t="str">
            <v>19705</v>
          </cell>
          <cell r="E1854" t="str">
            <v>24 MTH PRESS DIFF GUAGE BURNER #2</v>
          </cell>
          <cell r="F1854" t="str">
            <v>MSP-SPRAY DRYER BURNER</v>
          </cell>
          <cell r="G1854" t="str">
            <v>PM20</v>
          </cell>
          <cell r="H1854" t="str">
            <v>MECH</v>
          </cell>
          <cell r="I1854" t="str">
            <v/>
          </cell>
          <cell r="J1854" t="str">
            <v>7071766</v>
          </cell>
          <cell r="K1854" t="str">
            <v>228</v>
          </cell>
          <cell r="L1854" t="str">
            <v>JACKSOWC</v>
          </cell>
          <cell r="M1854">
            <v>41851</v>
          </cell>
          <cell r="N1854" t="str">
            <v>CHAUDHS</v>
          </cell>
          <cell r="O1854">
            <v>43368</v>
          </cell>
          <cell r="P1854" t="str">
            <v/>
          </cell>
        </row>
        <row r="1855">
          <cell r="A1855" t="str">
            <v>MEM-PRO-014-UTL-PRW-4204</v>
          </cell>
          <cell r="B1855" t="str">
            <v>5</v>
          </cell>
          <cell r="C1855" t="str">
            <v>17391</v>
          </cell>
          <cell r="D1855" t="str">
            <v>19698</v>
          </cell>
          <cell r="E1855" t="str">
            <v>12 MTH 90 DEGREE WTR TEMP XMTR</v>
          </cell>
          <cell r="F1855" t="str">
            <v>MSP-HYDROHEATER TO 90 DEG PROC WTR TK</v>
          </cell>
          <cell r="G1855" t="str">
            <v>PM20</v>
          </cell>
          <cell r="H1855" t="str">
            <v>I/E</v>
          </cell>
          <cell r="I1855" t="str">
            <v>10077963</v>
          </cell>
          <cell r="J1855" t="str">
            <v>7129393</v>
          </cell>
          <cell r="K1855" t="str">
            <v>228</v>
          </cell>
          <cell r="L1855" t="str">
            <v>JACKSOWC</v>
          </cell>
          <cell r="M1855">
            <v>41851</v>
          </cell>
          <cell r="N1855" t="str">
            <v>CAGLEW</v>
          </cell>
          <cell r="O1855">
            <v>43738</v>
          </cell>
          <cell r="P1855" t="str">
            <v/>
          </cell>
        </row>
        <row r="1856">
          <cell r="A1856" t="str">
            <v>MEM-PRO-015-CIP-SAC-4003</v>
          </cell>
          <cell r="B1856" t="str">
            <v>5</v>
          </cell>
          <cell r="C1856" t="str">
            <v>17392</v>
          </cell>
          <cell r="D1856" t="str">
            <v>19699</v>
          </cell>
          <cell r="E1856" t="str">
            <v>12 MTH CIP RINSE TANK DISCH TEMP XMTR</v>
          </cell>
          <cell r="F1856" t="str">
            <v>MS2P-CIP RINSE TANK</v>
          </cell>
          <cell r="G1856" t="str">
            <v>PM20</v>
          </cell>
          <cell r="H1856" t="str">
            <v>MECH</v>
          </cell>
          <cell r="I1856" t="str">
            <v>10020410</v>
          </cell>
          <cell r="J1856" t="str">
            <v>5873555</v>
          </cell>
          <cell r="K1856" t="str">
            <v>228</v>
          </cell>
          <cell r="L1856" t="str">
            <v>JACKSOWC</v>
          </cell>
          <cell r="M1856">
            <v>41851</v>
          </cell>
          <cell r="N1856" t="str">
            <v>CHAUDHS</v>
          </cell>
          <cell r="O1856">
            <v>43365</v>
          </cell>
          <cell r="P1856" t="str">
            <v/>
          </cell>
        </row>
        <row r="1857">
          <cell r="A1857" t="str">
            <v>MEM-PRO-015-CIP-SAC-4008</v>
          </cell>
          <cell r="B1857" t="str">
            <v>5</v>
          </cell>
          <cell r="C1857" t="str">
            <v>17393</v>
          </cell>
          <cell r="D1857" t="str">
            <v>19700</v>
          </cell>
          <cell r="E1857" t="str">
            <v>12 MTH CIP HYDRO HTR OUT TEMP XMTR</v>
          </cell>
          <cell r="F1857" t="str">
            <v>MS2P-CIP RINSE TANK HYDROHEATER</v>
          </cell>
          <cell r="G1857" t="str">
            <v>PM20</v>
          </cell>
          <cell r="H1857" t="str">
            <v>MECH</v>
          </cell>
          <cell r="I1857" t="str">
            <v>10020407</v>
          </cell>
          <cell r="J1857" t="str">
            <v>5873556</v>
          </cell>
          <cell r="K1857" t="str">
            <v>228</v>
          </cell>
          <cell r="L1857" t="str">
            <v>JACKSOWC</v>
          </cell>
          <cell r="M1857">
            <v>41851</v>
          </cell>
          <cell r="N1857" t="str">
            <v>CHAUDHS</v>
          </cell>
          <cell r="O1857">
            <v>43365</v>
          </cell>
          <cell r="P1857" t="str">
            <v/>
          </cell>
        </row>
        <row r="1858">
          <cell r="A1858" t="str">
            <v>MEM-PRO-015-CIP-SAC-4008</v>
          </cell>
          <cell r="B1858" t="str">
            <v>5</v>
          </cell>
          <cell r="C1858" t="str">
            <v>17389</v>
          </cell>
          <cell r="D1858" t="str">
            <v>19696</v>
          </cell>
          <cell r="E1858" t="str">
            <v>24 MTH WASH RESLURRY TK 3210 LEVEL XMTR</v>
          </cell>
          <cell r="F1858" t="str">
            <v>MS2P-CIP RINSE TANK HYDROHEATER</v>
          </cell>
          <cell r="G1858" t="str">
            <v>PM20</v>
          </cell>
          <cell r="H1858" t="str">
            <v>MECH</v>
          </cell>
          <cell r="I1858" t="str">
            <v>10066062</v>
          </cell>
          <cell r="J1858" t="str">
            <v>5888395</v>
          </cell>
          <cell r="K1858" t="str">
            <v>228</v>
          </cell>
          <cell r="L1858" t="str">
            <v>JACKSOWC</v>
          </cell>
          <cell r="M1858">
            <v>41851</v>
          </cell>
          <cell r="N1858" t="str">
            <v>CHAUDHS</v>
          </cell>
          <cell r="O1858">
            <v>43365</v>
          </cell>
          <cell r="P1858" t="str">
            <v/>
          </cell>
        </row>
        <row r="1859">
          <cell r="A1859" t="str">
            <v>MEM-PRO-015-CIP-SAC-4008</v>
          </cell>
          <cell r="B1859" t="str">
            <v>5</v>
          </cell>
          <cell r="C1859" t="str">
            <v>17399</v>
          </cell>
          <cell r="D1859" t="str">
            <v>19706</v>
          </cell>
          <cell r="E1859" t="str">
            <v>12 MTH SIG TO HH 4008 RINSE TANK</v>
          </cell>
          <cell r="F1859" t="str">
            <v>MS2P-CIP RINSE TANK HYDROHEATER</v>
          </cell>
          <cell r="G1859" t="str">
            <v>PM20</v>
          </cell>
          <cell r="H1859" t="str">
            <v>MECH</v>
          </cell>
          <cell r="I1859" t="str">
            <v>10066062</v>
          </cell>
          <cell r="J1859" t="str">
            <v>5946453</v>
          </cell>
          <cell r="K1859" t="str">
            <v>228</v>
          </cell>
          <cell r="L1859" t="str">
            <v>JACKSOWC</v>
          </cell>
          <cell r="M1859">
            <v>41851</v>
          </cell>
          <cell r="N1859" t="str">
            <v>CHAUDHS</v>
          </cell>
          <cell r="O1859">
            <v>43365</v>
          </cell>
          <cell r="P1859" t="str">
            <v/>
          </cell>
        </row>
        <row r="1860">
          <cell r="A1860" t="str">
            <v>MEM-PRO-015-CIP-SAC-4014</v>
          </cell>
          <cell r="B1860" t="str">
            <v>5</v>
          </cell>
          <cell r="C1860" t="str">
            <v>17394</v>
          </cell>
          <cell r="D1860" t="str">
            <v>19701</v>
          </cell>
          <cell r="E1860" t="str">
            <v>12 MTH CIP W CAUST TK HH TEMP XMTR</v>
          </cell>
          <cell r="F1860" t="str">
            <v>MS2P-CIP WEST CAUSTIC TANK</v>
          </cell>
          <cell r="G1860" t="str">
            <v>PM20</v>
          </cell>
          <cell r="H1860" t="str">
            <v>MECH</v>
          </cell>
          <cell r="I1860" t="str">
            <v>10020420</v>
          </cell>
          <cell r="J1860" t="str">
            <v>5873557</v>
          </cell>
          <cell r="K1860" t="str">
            <v>228</v>
          </cell>
          <cell r="L1860" t="str">
            <v>JACKSOWC</v>
          </cell>
          <cell r="M1860">
            <v>41851</v>
          </cell>
          <cell r="N1860" t="str">
            <v>CHAUDHS</v>
          </cell>
          <cell r="O1860">
            <v>43365</v>
          </cell>
          <cell r="P1860" t="str">
            <v/>
          </cell>
        </row>
        <row r="1861">
          <cell r="A1861" t="str">
            <v>MEM-PRO-015-CIP-SAC-4034</v>
          </cell>
          <cell r="B1861" t="str">
            <v>5</v>
          </cell>
          <cell r="C1861" t="str">
            <v>17395</v>
          </cell>
          <cell r="D1861" t="str">
            <v>19702</v>
          </cell>
          <cell r="E1861" t="str">
            <v>12 MTH CIP W CAUST TK 4034 TEMP XMTR</v>
          </cell>
          <cell r="F1861" t="str">
            <v>MS2P-CIP EAST CAUSTIC TANK</v>
          </cell>
          <cell r="G1861" t="str">
            <v>PM20</v>
          </cell>
          <cell r="H1861" t="str">
            <v>MECH</v>
          </cell>
          <cell r="I1861" t="str">
            <v>10020433</v>
          </cell>
          <cell r="J1861" t="str">
            <v>5873558</v>
          </cell>
          <cell r="K1861" t="str">
            <v>228</v>
          </cell>
          <cell r="L1861" t="str">
            <v>JACKSOWC</v>
          </cell>
          <cell r="M1861">
            <v>41851</v>
          </cell>
          <cell r="N1861" t="str">
            <v>CHAUDHS</v>
          </cell>
          <cell r="O1861">
            <v>43365</v>
          </cell>
          <cell r="P1861" t="str">
            <v/>
          </cell>
        </row>
        <row r="1862">
          <cell r="A1862" t="str">
            <v>MEM-PRO-013-XTR-2EX-0620</v>
          </cell>
          <cell r="B1862" t="str">
            <v>4</v>
          </cell>
          <cell r="C1862" t="str">
            <v>17334</v>
          </cell>
          <cell r="D1862" t="str">
            <v>19636</v>
          </cell>
          <cell r="E1862" t="str">
            <v>120 DA BACKDRIVE DC MOTOR 2ND EXTRACTI</v>
          </cell>
          <cell r="F1862" t="str">
            <v>MP3B-EAST 2ND EXTRACTION CENTRIFUGE</v>
          </cell>
          <cell r="G1862" t="str">
            <v>PM20</v>
          </cell>
          <cell r="H1862" t="str">
            <v>MECH</v>
          </cell>
          <cell r="I1862" t="str">
            <v/>
          </cell>
          <cell r="J1862" t="str">
            <v>7180009</v>
          </cell>
          <cell r="K1862" t="str">
            <v>001</v>
          </cell>
          <cell r="L1862" t="str">
            <v>JACKSOWC</v>
          </cell>
          <cell r="M1862">
            <v>41857</v>
          </cell>
          <cell r="N1862" t="str">
            <v>CHAUDHS</v>
          </cell>
          <cell r="O1862">
            <v>43368</v>
          </cell>
          <cell r="P1862" t="str">
            <v/>
          </cell>
        </row>
        <row r="1863">
          <cell r="A1863" t="str">
            <v>MEM-PRO-021-BLD-POT-1000</v>
          </cell>
          <cell r="B1863" t="str">
            <v>3</v>
          </cell>
          <cell r="C1863" t="str">
            <v>17401</v>
          </cell>
          <cell r="D1863" t="str">
            <v>19710</v>
          </cell>
          <cell r="E1863" t="str">
            <v>6 MTH ARC FLASH GLOVE REPLACEMENT</v>
          </cell>
          <cell r="F1863" t="str">
            <v>MAINTENANCE TOOLS</v>
          </cell>
          <cell r="G1863" t="str">
            <v>PM25</v>
          </cell>
          <cell r="H1863" t="str">
            <v>MECH</v>
          </cell>
          <cell r="I1863" t="str">
            <v/>
          </cell>
          <cell r="J1863" t="str">
            <v>7169857</v>
          </cell>
          <cell r="K1863" t="str">
            <v/>
          </cell>
          <cell r="L1863" t="str">
            <v>JACKSOWC</v>
          </cell>
          <cell r="M1863">
            <v>41858</v>
          </cell>
          <cell r="N1863" t="str">
            <v>CAGLEW</v>
          </cell>
          <cell r="O1863">
            <v>43370</v>
          </cell>
          <cell r="P1863" t="str">
            <v/>
          </cell>
        </row>
        <row r="1864">
          <cell r="A1864" t="str">
            <v>MEM-PRO-014-BLD-AHU-4329</v>
          </cell>
          <cell r="B1864" t="str">
            <v>3</v>
          </cell>
          <cell r="C1864" t="str">
            <v>17452</v>
          </cell>
          <cell r="D1864" t="str">
            <v>19782</v>
          </cell>
          <cell r="E1864" t="str">
            <v>6 MTH MSP ROOF EXHAUST FAN PM</v>
          </cell>
          <cell r="F1864" t="str">
            <v>MSP-SUPPLY FAN - PACK MAT'L</v>
          </cell>
          <cell r="G1864" t="str">
            <v>PM25</v>
          </cell>
          <cell r="H1864" t="str">
            <v>I/E</v>
          </cell>
          <cell r="I1864" t="str">
            <v>10024490</v>
          </cell>
          <cell r="J1864" t="str">
            <v>7165473</v>
          </cell>
          <cell r="K1864" t="str">
            <v>245</v>
          </cell>
          <cell r="L1864" t="str">
            <v>JACKSOWC</v>
          </cell>
          <cell r="M1864">
            <v>41879</v>
          </cell>
          <cell r="N1864" t="str">
            <v>CHAUDHS</v>
          </cell>
          <cell r="O1864">
            <v>43368</v>
          </cell>
          <cell r="P1864" t="str">
            <v/>
          </cell>
        </row>
        <row r="1865">
          <cell r="A1865" t="str">
            <v>MEM-PRO-014-BLD-AHU-4336</v>
          </cell>
          <cell r="B1865" t="str">
            <v>3</v>
          </cell>
          <cell r="C1865" t="str">
            <v>17453</v>
          </cell>
          <cell r="D1865" t="str">
            <v>19783</v>
          </cell>
          <cell r="E1865" t="str">
            <v>6 MTH MSP ROOF EXHAUST FAN PM</v>
          </cell>
          <cell r="F1865" t="str">
            <v>MSP-EXHAUST FAN - INTERLOCKED</v>
          </cell>
          <cell r="G1865" t="str">
            <v>PM20</v>
          </cell>
          <cell r="H1865" t="str">
            <v>I/E</v>
          </cell>
          <cell r="I1865" t="str">
            <v>10024796</v>
          </cell>
          <cell r="J1865" t="str">
            <v>7163335</v>
          </cell>
          <cell r="K1865" t="str">
            <v>245</v>
          </cell>
          <cell r="L1865" t="str">
            <v>JACKSOWC</v>
          </cell>
          <cell r="M1865">
            <v>41879</v>
          </cell>
          <cell r="N1865" t="str">
            <v>CAGLEW</v>
          </cell>
          <cell r="O1865">
            <v>43370</v>
          </cell>
          <cell r="P1865" t="str">
            <v/>
          </cell>
        </row>
        <row r="1866">
          <cell r="A1866" t="str">
            <v>MEM-PRO-014-BLD-AHU-4337</v>
          </cell>
          <cell r="B1866" t="str">
            <v>3</v>
          </cell>
          <cell r="C1866" t="str">
            <v>17454</v>
          </cell>
          <cell r="D1866" t="str">
            <v>19784</v>
          </cell>
          <cell r="E1866" t="str">
            <v>6 MTH MSP ROOF EXHAUST FAN PM</v>
          </cell>
          <cell r="F1866" t="str">
            <v>MSP-EXHAUST FAN - INTERLOCKED</v>
          </cell>
          <cell r="G1866" t="str">
            <v>PM20</v>
          </cell>
          <cell r="H1866" t="str">
            <v>I/E</v>
          </cell>
          <cell r="I1866" t="str">
            <v/>
          </cell>
          <cell r="J1866" t="str">
            <v>7182649</v>
          </cell>
          <cell r="K1866" t="str">
            <v>245</v>
          </cell>
          <cell r="L1866" t="str">
            <v>JACKSOWC</v>
          </cell>
          <cell r="M1866">
            <v>41879</v>
          </cell>
          <cell r="N1866" t="str">
            <v>CAGLEW</v>
          </cell>
          <cell r="O1866">
            <v>43370</v>
          </cell>
          <cell r="P1866" t="str">
            <v/>
          </cell>
        </row>
        <row r="1867">
          <cell r="A1867" t="str">
            <v>MEM-PRO-014-BLD-AHU-4342</v>
          </cell>
          <cell r="B1867" t="str">
            <v>3</v>
          </cell>
          <cell r="C1867" t="str">
            <v>17436</v>
          </cell>
          <cell r="D1867" t="str">
            <v>19766</v>
          </cell>
          <cell r="E1867" t="str">
            <v>6 MTH MSP ROOF EXHAUST FAN PM</v>
          </cell>
          <cell r="F1867" t="str">
            <v>MSP-EXHAUST FAN - WET PROCESS</v>
          </cell>
          <cell r="G1867" t="str">
            <v>PM20</v>
          </cell>
          <cell r="H1867" t="str">
            <v>I/E</v>
          </cell>
          <cell r="I1867" t="str">
            <v>10024500</v>
          </cell>
          <cell r="J1867" t="str">
            <v>7182643</v>
          </cell>
          <cell r="K1867" t="str">
            <v>245</v>
          </cell>
          <cell r="L1867" t="str">
            <v>JACKSOWC</v>
          </cell>
          <cell r="M1867">
            <v>41879</v>
          </cell>
          <cell r="N1867" t="str">
            <v>CAGLEW</v>
          </cell>
          <cell r="O1867">
            <v>43370</v>
          </cell>
          <cell r="P1867" t="str">
            <v/>
          </cell>
        </row>
        <row r="1868">
          <cell r="A1868" t="str">
            <v>MEM-PRO-014-BLD-AHU-4343</v>
          </cell>
          <cell r="B1868" t="str">
            <v>3</v>
          </cell>
          <cell r="C1868" t="str">
            <v>17439</v>
          </cell>
          <cell r="D1868" t="str">
            <v>19769</v>
          </cell>
          <cell r="E1868" t="str">
            <v>6 MTH MSP ROOF EXHAUST FAN PM</v>
          </cell>
          <cell r="F1868" t="str">
            <v>MSP-EXH FAN - WET PROCESS (ROOF MNTD)</v>
          </cell>
          <cell r="G1868" t="str">
            <v>PM20</v>
          </cell>
          <cell r="H1868" t="str">
            <v>I/E</v>
          </cell>
          <cell r="I1868" t="str">
            <v>10024499</v>
          </cell>
          <cell r="J1868" t="str">
            <v>7182644</v>
          </cell>
          <cell r="K1868" t="str">
            <v>245</v>
          </cell>
          <cell r="L1868" t="str">
            <v>JACKSOWC</v>
          </cell>
          <cell r="M1868">
            <v>41879</v>
          </cell>
          <cell r="N1868" t="str">
            <v>CAGLEW</v>
          </cell>
          <cell r="O1868">
            <v>43370</v>
          </cell>
          <cell r="P1868" t="str">
            <v/>
          </cell>
        </row>
        <row r="1869">
          <cell r="A1869" t="str">
            <v>MEM-PRO-014-BLD-AHU-4348</v>
          </cell>
          <cell r="B1869" t="str">
            <v>3</v>
          </cell>
          <cell r="C1869" t="str">
            <v>17450</v>
          </cell>
          <cell r="D1869" t="str">
            <v>19780</v>
          </cell>
          <cell r="E1869" t="str">
            <v>6 MTH MSP ROOF EXHAUST FAN PM</v>
          </cell>
          <cell r="F1869" t="str">
            <v>MSP-EXH FAN - WET PROCESS (ROOF MNTD)</v>
          </cell>
          <cell r="G1869" t="str">
            <v>PM25</v>
          </cell>
          <cell r="H1869" t="str">
            <v>I/E</v>
          </cell>
          <cell r="I1869" t="str">
            <v/>
          </cell>
          <cell r="J1869" t="str">
            <v>7160296</v>
          </cell>
          <cell r="K1869" t="str">
            <v>245</v>
          </cell>
          <cell r="L1869" t="str">
            <v>JACKSOWC</v>
          </cell>
          <cell r="M1869">
            <v>41879</v>
          </cell>
          <cell r="N1869" t="str">
            <v>CHAUDHS</v>
          </cell>
          <cell r="O1869">
            <v>43368</v>
          </cell>
          <cell r="P1869" t="str">
            <v/>
          </cell>
        </row>
        <row r="1870">
          <cell r="A1870" t="str">
            <v>MEM-PRO-014-BLD-AHU-4349</v>
          </cell>
          <cell r="B1870" t="str">
            <v>3</v>
          </cell>
          <cell r="C1870" t="str">
            <v>17443</v>
          </cell>
          <cell r="D1870" t="str">
            <v>19773</v>
          </cell>
          <cell r="E1870" t="str">
            <v>6 MTH MSP ROOF EXHAUST FAN PM</v>
          </cell>
          <cell r="F1870" t="str">
            <v>MSP-EXH FAN - WET PROCESS (ROOF MNTD)</v>
          </cell>
          <cell r="G1870" t="str">
            <v>PM25</v>
          </cell>
          <cell r="H1870" t="str">
            <v>I/E</v>
          </cell>
          <cell r="I1870" t="str">
            <v/>
          </cell>
          <cell r="J1870" t="str">
            <v>7165468</v>
          </cell>
          <cell r="K1870" t="str">
            <v>245</v>
          </cell>
          <cell r="L1870" t="str">
            <v>JACKSOWC</v>
          </cell>
          <cell r="M1870">
            <v>41879</v>
          </cell>
          <cell r="N1870" t="str">
            <v>CHAUDHS</v>
          </cell>
          <cell r="O1870">
            <v>43368</v>
          </cell>
          <cell r="P1870" t="str">
            <v/>
          </cell>
        </row>
        <row r="1871">
          <cell r="A1871" t="str">
            <v>MEM-PRO-014-BLD-AHU-4371</v>
          </cell>
          <cell r="B1871" t="str">
            <v>3</v>
          </cell>
          <cell r="C1871" t="str">
            <v>17437</v>
          </cell>
          <cell r="D1871" t="str">
            <v>19767</v>
          </cell>
          <cell r="E1871" t="str">
            <v>6 MTH MSP ROOF EXHAUST FAN PM</v>
          </cell>
          <cell r="F1871" t="str">
            <v>MSP-SUPPLY FAN - WET PROCESS</v>
          </cell>
          <cell r="G1871" t="str">
            <v>PM25</v>
          </cell>
          <cell r="H1871" t="str">
            <v>I/E</v>
          </cell>
          <cell r="I1871" t="str">
            <v>10024491</v>
          </cell>
          <cell r="J1871" t="str">
            <v>7160295</v>
          </cell>
          <cell r="K1871" t="str">
            <v>245</v>
          </cell>
          <cell r="L1871" t="str">
            <v>JACKSOWC</v>
          </cell>
          <cell r="M1871">
            <v>41879</v>
          </cell>
          <cell r="N1871" t="str">
            <v>CHAUDHS</v>
          </cell>
          <cell r="O1871">
            <v>43368</v>
          </cell>
          <cell r="P1871" t="str">
            <v/>
          </cell>
        </row>
        <row r="1872">
          <cell r="A1872" t="str">
            <v>MEM-PRO-014-BLD-AHU-4366</v>
          </cell>
          <cell r="B1872" t="str">
            <v>3</v>
          </cell>
          <cell r="C1872" t="str">
            <v>17451</v>
          </cell>
          <cell r="D1872" t="str">
            <v>19781</v>
          </cell>
          <cell r="E1872" t="str">
            <v>6 MTH MSP ROOF EXHAUST FAN PM</v>
          </cell>
          <cell r="F1872" t="str">
            <v>MSP-SUPPLY FAN PACK MAT'L</v>
          </cell>
          <cell r="G1872" t="str">
            <v>PM20</v>
          </cell>
          <cell r="H1872" t="str">
            <v>I/E</v>
          </cell>
          <cell r="I1872" t="str">
            <v>10024495</v>
          </cell>
          <cell r="J1872" t="str">
            <v>7187542</v>
          </cell>
          <cell r="K1872" t="str">
            <v>245</v>
          </cell>
          <cell r="L1872" t="str">
            <v>JACKSOWC</v>
          </cell>
          <cell r="M1872">
            <v>41879</v>
          </cell>
          <cell r="N1872" t="str">
            <v>CAGLEW</v>
          </cell>
          <cell r="O1872">
            <v>43370</v>
          </cell>
          <cell r="P1872" t="str">
            <v/>
          </cell>
        </row>
        <row r="1873">
          <cell r="A1873" t="str">
            <v>MEM-PRO-014-BLD-AHU-4370</v>
          </cell>
          <cell r="B1873" t="str">
            <v>3</v>
          </cell>
          <cell r="C1873" t="str">
            <v>17448</v>
          </cell>
          <cell r="D1873" t="str">
            <v>19778</v>
          </cell>
          <cell r="E1873" t="str">
            <v>6 MTH MSP ROOF EXHAUST FAN PM</v>
          </cell>
          <cell r="F1873" t="str">
            <v>MSP-SUPPLY FAN - WET PROCESS</v>
          </cell>
          <cell r="G1873" t="str">
            <v>PM25</v>
          </cell>
          <cell r="H1873" t="str">
            <v>I/E</v>
          </cell>
          <cell r="I1873" t="str">
            <v>10024492</v>
          </cell>
          <cell r="J1873" t="str">
            <v>7165471</v>
          </cell>
          <cell r="K1873" t="str">
            <v>245</v>
          </cell>
          <cell r="L1873" t="str">
            <v>JACKSOWC</v>
          </cell>
          <cell r="M1873">
            <v>41879</v>
          </cell>
          <cell r="N1873" t="str">
            <v>CHAUDHS</v>
          </cell>
          <cell r="O1873">
            <v>43368</v>
          </cell>
          <cell r="P1873" t="str">
            <v/>
          </cell>
        </row>
        <row r="1874">
          <cell r="A1874" t="str">
            <v>MEM-PRO-014-BLD-AHU-4381</v>
          </cell>
          <cell r="B1874" t="str">
            <v>3</v>
          </cell>
          <cell r="C1874" t="str">
            <v>17446</v>
          </cell>
          <cell r="D1874" t="str">
            <v>19776</v>
          </cell>
          <cell r="E1874" t="str">
            <v>6 MTH MSP ROOF EXHAUST FAN PM</v>
          </cell>
          <cell r="F1874" t="str">
            <v>MSP-SUPPLY FAN - CIP ROOM</v>
          </cell>
          <cell r="G1874" t="str">
            <v>PM25</v>
          </cell>
          <cell r="H1874" t="str">
            <v>I/E</v>
          </cell>
          <cell r="I1874" t="str">
            <v>10024809</v>
          </cell>
          <cell r="J1874" t="str">
            <v>7165469</v>
          </cell>
          <cell r="K1874" t="str">
            <v>245</v>
          </cell>
          <cell r="L1874" t="str">
            <v>JACKSOWC</v>
          </cell>
          <cell r="M1874">
            <v>41879</v>
          </cell>
          <cell r="N1874" t="str">
            <v>CHAUDHS</v>
          </cell>
          <cell r="O1874">
            <v>43368</v>
          </cell>
          <cell r="P1874" t="str">
            <v/>
          </cell>
        </row>
        <row r="1875">
          <cell r="A1875" t="str">
            <v>MEM-PRO-014-BLD-AHU-4382</v>
          </cell>
          <cell r="B1875" t="str">
            <v>3</v>
          </cell>
          <cell r="C1875" t="str">
            <v>17447</v>
          </cell>
          <cell r="D1875" t="str">
            <v>19777</v>
          </cell>
          <cell r="E1875" t="str">
            <v>6 MTH MSP ROOF EXHAUST FAN PM</v>
          </cell>
          <cell r="F1875" t="str">
            <v>MSP-EXHAUST FAN - CIP ROOM</v>
          </cell>
          <cell r="G1875" t="str">
            <v>PM25</v>
          </cell>
          <cell r="H1875" t="str">
            <v>I/E</v>
          </cell>
          <cell r="I1875" t="str">
            <v>10024793</v>
          </cell>
          <cell r="J1875" t="str">
            <v>7165470</v>
          </cell>
          <cell r="K1875" t="str">
            <v>245</v>
          </cell>
          <cell r="L1875" t="str">
            <v>JACKSOWC</v>
          </cell>
          <cell r="M1875">
            <v>41879</v>
          </cell>
          <cell r="N1875" t="str">
            <v>CHAUDHS</v>
          </cell>
          <cell r="O1875">
            <v>43368</v>
          </cell>
          <cell r="P1875" t="str">
            <v/>
          </cell>
        </row>
        <row r="1876">
          <cell r="A1876" t="str">
            <v>MEM-PRO-014-BLD-AHU-4385</v>
          </cell>
          <cell r="B1876" t="str">
            <v>3</v>
          </cell>
          <cell r="C1876" t="str">
            <v>17438</v>
          </cell>
          <cell r="D1876" t="str">
            <v>19768</v>
          </cell>
          <cell r="E1876" t="str">
            <v>6 MTH MSP ROOF EXHAUST FAN PM</v>
          </cell>
          <cell r="F1876" t="str">
            <v>MSP-SUPPLY FAN - WET PROC WALL MNTD FILT</v>
          </cell>
          <cell r="G1876" t="str">
            <v>PM25</v>
          </cell>
          <cell r="H1876" t="str">
            <v>I/E</v>
          </cell>
          <cell r="I1876" t="str">
            <v>10024792</v>
          </cell>
          <cell r="J1876" t="str">
            <v>7171085</v>
          </cell>
          <cell r="K1876" t="str">
            <v>245</v>
          </cell>
          <cell r="L1876" t="str">
            <v>JACKSOWC</v>
          </cell>
          <cell r="M1876">
            <v>41879</v>
          </cell>
          <cell r="N1876" t="str">
            <v>CHAUDHS</v>
          </cell>
          <cell r="O1876">
            <v>43368</v>
          </cell>
          <cell r="P1876" t="str">
            <v/>
          </cell>
        </row>
        <row r="1877">
          <cell r="A1877" t="str">
            <v>MEM-PRO-014-BLD-AHU-4386</v>
          </cell>
          <cell r="B1877" t="str">
            <v>3</v>
          </cell>
          <cell r="C1877" t="str">
            <v>17449</v>
          </cell>
          <cell r="D1877" t="str">
            <v>19779</v>
          </cell>
          <cell r="E1877" t="str">
            <v>6 MTH MSP ROOF EXHAUST FAN PM</v>
          </cell>
          <cell r="F1877" t="str">
            <v>MSP-SUPPLY FAN - WET PROC WALL MNTD FILT</v>
          </cell>
          <cell r="G1877" t="str">
            <v>PM25</v>
          </cell>
          <cell r="H1877" t="str">
            <v>I/E</v>
          </cell>
          <cell r="I1877" t="str">
            <v/>
          </cell>
          <cell r="J1877" t="str">
            <v>7165472</v>
          </cell>
          <cell r="K1877" t="str">
            <v>245</v>
          </cell>
          <cell r="L1877" t="str">
            <v>JACKSOWC</v>
          </cell>
          <cell r="M1877">
            <v>41879</v>
          </cell>
          <cell r="N1877" t="str">
            <v>CHAUDHS</v>
          </cell>
          <cell r="O1877">
            <v>43368</v>
          </cell>
          <cell r="P1877" t="str">
            <v/>
          </cell>
        </row>
        <row r="1878">
          <cell r="A1878" t="str">
            <v>MEM-PRO-014-BLD-AHU-4387</v>
          </cell>
          <cell r="B1878" t="str">
            <v>3</v>
          </cell>
          <cell r="C1878" t="str">
            <v>17445</v>
          </cell>
          <cell r="D1878" t="str">
            <v>19775</v>
          </cell>
          <cell r="E1878" t="str">
            <v>6 MTH MSP ROOF EXHAUST FAN PM</v>
          </cell>
          <cell r="F1878" t="str">
            <v>MSP-EXH FAN - WET PROC (ROOF MNTD-W)</v>
          </cell>
          <cell r="G1878" t="str">
            <v>PM20</v>
          </cell>
          <cell r="H1878" t="str">
            <v>I/E</v>
          </cell>
          <cell r="I1878" t="str">
            <v>10024791</v>
          </cell>
          <cell r="J1878" t="str">
            <v>7182648</v>
          </cell>
          <cell r="K1878" t="str">
            <v>245</v>
          </cell>
          <cell r="L1878" t="str">
            <v>JACKSOWC</v>
          </cell>
          <cell r="M1878">
            <v>41879</v>
          </cell>
          <cell r="N1878" t="str">
            <v>CAGLEW</v>
          </cell>
          <cell r="O1878">
            <v>43370</v>
          </cell>
          <cell r="P1878" t="str">
            <v/>
          </cell>
        </row>
        <row r="1879">
          <cell r="A1879" t="str">
            <v>MEM-PRO-014-BLD-AHU-4390</v>
          </cell>
          <cell r="B1879" t="str">
            <v>3</v>
          </cell>
          <cell r="C1879" t="str">
            <v>17444</v>
          </cell>
          <cell r="D1879" t="str">
            <v>19774</v>
          </cell>
          <cell r="E1879" t="str">
            <v>6 MTH MSP ROOF EXHAUST FAN PM</v>
          </cell>
          <cell r="F1879" t="str">
            <v>MSP-SUPPLY FAN WET PROC (FILTERED-ROOF M</v>
          </cell>
          <cell r="G1879" t="str">
            <v>PM20</v>
          </cell>
          <cell r="H1879" t="str">
            <v>I/E</v>
          </cell>
          <cell r="I1879" t="str">
            <v/>
          </cell>
          <cell r="J1879" t="str">
            <v>7182647</v>
          </cell>
          <cell r="K1879" t="str">
            <v>245</v>
          </cell>
          <cell r="L1879" t="str">
            <v>JACKSOWC</v>
          </cell>
          <cell r="M1879">
            <v>41879</v>
          </cell>
          <cell r="N1879" t="str">
            <v>CAGLEW</v>
          </cell>
          <cell r="O1879">
            <v>43370</v>
          </cell>
          <cell r="P1879" t="str">
            <v/>
          </cell>
        </row>
        <row r="1880">
          <cell r="A1880" t="str">
            <v>MEM-PRO-014-BLD-AHU-4396</v>
          </cell>
          <cell r="B1880" t="str">
            <v>3</v>
          </cell>
          <cell r="C1880" t="str">
            <v>17442</v>
          </cell>
          <cell r="D1880" t="str">
            <v>19772</v>
          </cell>
          <cell r="E1880" t="str">
            <v>6 MTH MSP ROOF EXHAUST FAN PM</v>
          </cell>
          <cell r="F1880" t="str">
            <v>MSP-SUPPLY FAN - FIBER DRY (FILTERED-ROO</v>
          </cell>
          <cell r="G1880" t="str">
            <v>PM25</v>
          </cell>
          <cell r="H1880" t="str">
            <v>I/E</v>
          </cell>
          <cell r="I1880" t="str">
            <v/>
          </cell>
          <cell r="J1880" t="str">
            <v>7165467</v>
          </cell>
          <cell r="K1880" t="str">
            <v>245</v>
          </cell>
          <cell r="L1880" t="str">
            <v>JACKSOWC</v>
          </cell>
          <cell r="M1880">
            <v>41879</v>
          </cell>
          <cell r="N1880" t="str">
            <v>CHAUDHS</v>
          </cell>
          <cell r="O1880">
            <v>43368</v>
          </cell>
          <cell r="P1880" t="str">
            <v/>
          </cell>
        </row>
        <row r="1881">
          <cell r="A1881" t="str">
            <v>MEM-PRO-014-BLD-AHU-4400</v>
          </cell>
          <cell r="B1881" t="str">
            <v>3</v>
          </cell>
          <cell r="C1881" t="str">
            <v>17440</v>
          </cell>
          <cell r="D1881" t="str">
            <v>19770</v>
          </cell>
          <cell r="E1881" t="str">
            <v>6 MTH MSP ROOF EXHAUST FAN PM</v>
          </cell>
          <cell r="F1881" t="str">
            <v>MSP-EXH FAN - MECH RM (ROOF MNTD CH</v>
          </cell>
          <cell r="G1881" t="str">
            <v>PM20</v>
          </cell>
          <cell r="H1881" t="str">
            <v>I/E</v>
          </cell>
          <cell r="I1881" t="str">
            <v>10024788</v>
          </cell>
          <cell r="J1881" t="str">
            <v>7182645</v>
          </cell>
          <cell r="K1881" t="str">
            <v>245</v>
          </cell>
          <cell r="L1881" t="str">
            <v>JACKSOWC</v>
          </cell>
          <cell r="M1881">
            <v>41879</v>
          </cell>
          <cell r="N1881" t="str">
            <v>CAGLEW</v>
          </cell>
          <cell r="O1881">
            <v>43370</v>
          </cell>
          <cell r="P1881" t="str">
            <v/>
          </cell>
        </row>
        <row r="1882">
          <cell r="A1882" t="str">
            <v>MEM-PRO-014-BLD-AHU-4401</v>
          </cell>
          <cell r="B1882" t="str">
            <v>3</v>
          </cell>
          <cell r="C1882" t="str">
            <v>17441</v>
          </cell>
          <cell r="D1882" t="str">
            <v>19771</v>
          </cell>
          <cell r="E1882" t="str">
            <v>6 MTH MSP ROOF EXHAUST FAN PM</v>
          </cell>
          <cell r="F1882" t="str">
            <v>MSP-SUPPLY FAN - CHEM STOR (FILTERED -RO</v>
          </cell>
          <cell r="G1882" t="str">
            <v>PM20</v>
          </cell>
          <cell r="H1882" t="str">
            <v>I/E</v>
          </cell>
          <cell r="I1882" t="str">
            <v>10024787</v>
          </cell>
          <cell r="J1882" t="str">
            <v>7182646</v>
          </cell>
          <cell r="K1882" t="str">
            <v>245</v>
          </cell>
          <cell r="L1882" t="str">
            <v>JACKSOWC</v>
          </cell>
          <cell r="M1882">
            <v>41879</v>
          </cell>
          <cell r="N1882" t="str">
            <v>CAGLEW</v>
          </cell>
          <cell r="O1882">
            <v>43370</v>
          </cell>
          <cell r="P1882" t="str">
            <v/>
          </cell>
        </row>
        <row r="1883">
          <cell r="A1883" t="str">
            <v>MEM-PRO-014-UTL-IAS</v>
          </cell>
          <cell r="B1883" t="str">
            <v>3</v>
          </cell>
          <cell r="C1883" t="str">
            <v>17430</v>
          </cell>
          <cell r="D1883" t="str">
            <v>19750</v>
          </cell>
          <cell r="E1883" t="str">
            <v>12 MTH PLANT WIDE AIR COMP. FILTER PM</v>
          </cell>
          <cell r="F1883" t="str">
            <v>INSTRUMENT / COMPRESSED AIR SYSTEM</v>
          </cell>
          <cell r="G1883" t="str">
            <v>PM25</v>
          </cell>
          <cell r="H1883" t="str">
            <v>MECH</v>
          </cell>
          <cell r="I1883" t="str">
            <v/>
          </cell>
          <cell r="J1883" t="str">
            <v>7187158</v>
          </cell>
          <cell r="K1883" t="str">
            <v>245</v>
          </cell>
          <cell r="L1883" t="str">
            <v>CRIPESH</v>
          </cell>
          <cell r="M1883">
            <v>41898</v>
          </cell>
          <cell r="N1883" t="str">
            <v>HQ8010</v>
          </cell>
          <cell r="O1883">
            <v>43635</v>
          </cell>
          <cell r="P1883" t="str">
            <v/>
          </cell>
        </row>
        <row r="1884">
          <cell r="A1884" t="str">
            <v>MEM-PRO-015-SPR-DRY-8050</v>
          </cell>
          <cell r="B1884" t="str">
            <v>5</v>
          </cell>
          <cell r="C1884" t="str">
            <v>17476</v>
          </cell>
          <cell r="D1884" t="str">
            <v>19756</v>
          </cell>
          <cell r="E1884" t="str">
            <v>MS2P NE BAGHOUSE BLOWTUBE O RING REPLACE</v>
          </cell>
          <cell r="F1884" t="str">
            <v>MS2P-NE BAGHOUSE #1</v>
          </cell>
          <cell r="G1884" t="str">
            <v>PM25</v>
          </cell>
          <cell r="H1884" t="str">
            <v>MECH</v>
          </cell>
          <cell r="I1884" t="str">
            <v>10064162</v>
          </cell>
          <cell r="J1884" t="str">
            <v>7177196</v>
          </cell>
          <cell r="K1884" t="str">
            <v>245</v>
          </cell>
          <cell r="L1884" t="str">
            <v>JACKSOWC</v>
          </cell>
          <cell r="M1884">
            <v>41908</v>
          </cell>
          <cell r="N1884" t="str">
            <v>CAGLEW</v>
          </cell>
          <cell r="O1884">
            <v>43875</v>
          </cell>
          <cell r="P1884" t="str">
            <v/>
          </cell>
        </row>
        <row r="1885">
          <cell r="A1885" t="str">
            <v>MEM-PRO-015-SPR-DRY-8060</v>
          </cell>
          <cell r="B1885" t="str">
            <v>5</v>
          </cell>
          <cell r="C1885" t="str">
            <v>17477</v>
          </cell>
          <cell r="D1885" t="str">
            <v>19757</v>
          </cell>
          <cell r="E1885" t="str">
            <v>MS2P NW BAGHOUSE BLOWTUBE O RING REPLACE</v>
          </cell>
          <cell r="F1885" t="str">
            <v>MS2P-NW BAGHOUSE #2</v>
          </cell>
          <cell r="G1885" t="str">
            <v>PM25</v>
          </cell>
          <cell r="H1885" t="str">
            <v>MECH</v>
          </cell>
          <cell r="I1885" t="str">
            <v>10064165</v>
          </cell>
          <cell r="J1885" t="str">
            <v>7177197</v>
          </cell>
          <cell r="K1885" t="str">
            <v>245</v>
          </cell>
          <cell r="L1885" t="str">
            <v>JACKSOWC</v>
          </cell>
          <cell r="M1885">
            <v>41908</v>
          </cell>
          <cell r="N1885" t="str">
            <v>CAGLEW</v>
          </cell>
          <cell r="O1885">
            <v>43370</v>
          </cell>
          <cell r="P1885" t="str">
            <v/>
          </cell>
        </row>
        <row r="1886">
          <cell r="A1886" t="str">
            <v>MEM-PRO-015-SPR-DRY-8070</v>
          </cell>
          <cell r="B1886" t="str">
            <v>5</v>
          </cell>
          <cell r="C1886" t="str">
            <v>17479</v>
          </cell>
          <cell r="D1886" t="str">
            <v>19759</v>
          </cell>
          <cell r="E1886" t="str">
            <v>MS2P SW BAGHOUSE BLOWTUBE O RING REPLACE</v>
          </cell>
          <cell r="F1886" t="str">
            <v>MS2P-SW BAGHOUSE</v>
          </cell>
          <cell r="G1886" t="str">
            <v>PM25</v>
          </cell>
          <cell r="H1886" t="str">
            <v>MECH</v>
          </cell>
          <cell r="I1886" t="str">
            <v>10064159</v>
          </cell>
          <cell r="J1886" t="str">
            <v>7163336</v>
          </cell>
          <cell r="K1886" t="str">
            <v>245</v>
          </cell>
          <cell r="L1886" t="str">
            <v>JACKSOWC</v>
          </cell>
          <cell r="M1886">
            <v>41908</v>
          </cell>
          <cell r="N1886" t="str">
            <v>CHAUDHS</v>
          </cell>
          <cell r="O1886">
            <v>43368</v>
          </cell>
          <cell r="P1886" t="str">
            <v/>
          </cell>
        </row>
        <row r="1887">
          <cell r="A1887" t="str">
            <v>MEM-PRO-015-SPR-DRY-8080</v>
          </cell>
          <cell r="B1887" t="str">
            <v>5</v>
          </cell>
          <cell r="C1887" t="str">
            <v>17478</v>
          </cell>
          <cell r="D1887" t="str">
            <v>19758</v>
          </cell>
          <cell r="E1887" t="str">
            <v>MS2P SE BAGHOUSE BLOWTUBE O RING REPLACE</v>
          </cell>
          <cell r="F1887" t="str">
            <v>MS2P-SE BAGHOUSE #4</v>
          </cell>
          <cell r="G1887" t="str">
            <v>PM25</v>
          </cell>
          <cell r="H1887" t="str">
            <v>MECH</v>
          </cell>
          <cell r="I1887" t="str">
            <v>10064164</v>
          </cell>
          <cell r="J1887" t="str">
            <v>7177198</v>
          </cell>
          <cell r="K1887" t="str">
            <v>245</v>
          </cell>
          <cell r="L1887" t="str">
            <v>JACKSOWC</v>
          </cell>
          <cell r="M1887">
            <v>41908</v>
          </cell>
          <cell r="N1887" t="str">
            <v>CAGLEW</v>
          </cell>
          <cell r="O1887">
            <v>43370</v>
          </cell>
          <cell r="P1887" t="str">
            <v/>
          </cell>
        </row>
        <row r="1888">
          <cell r="A1888" t="str">
            <v>MEM-PRO-011-PKG-PAK-5367</v>
          </cell>
          <cell r="B1888" t="str">
            <v>5</v>
          </cell>
          <cell r="C1888" t="str">
            <v>17486</v>
          </cell>
          <cell r="D1888" t="str">
            <v>19806</v>
          </cell>
          <cell r="E1888" t="str">
            <v>60-MTH MP1B-BAG DUMP BLWR PSV</v>
          </cell>
          <cell r="F1888" t="str">
            <v>MP1B-BAG DUMP TRANS BLOWER (AUTO PKG)</v>
          </cell>
          <cell r="G1888" t="str">
            <v>PM20</v>
          </cell>
          <cell r="H1888" t="str">
            <v>MECH</v>
          </cell>
          <cell r="I1888" t="str">
            <v/>
          </cell>
          <cell r="J1888" t="str">
            <v>5846788</v>
          </cell>
          <cell r="K1888" t="str">
            <v>001</v>
          </cell>
          <cell r="L1888" t="str">
            <v>CRIPESH</v>
          </cell>
          <cell r="M1888">
            <v>41915</v>
          </cell>
          <cell r="N1888" t="str">
            <v>CAGLEW</v>
          </cell>
          <cell r="O1888">
            <v>43746</v>
          </cell>
          <cell r="P1888" t="str">
            <v/>
          </cell>
        </row>
        <row r="1889">
          <cell r="A1889" t="str">
            <v>MEM-PRO-011-SPR-DRY-1093</v>
          </cell>
          <cell r="B1889" t="str">
            <v>5</v>
          </cell>
          <cell r="C1889" t="str">
            <v>17485</v>
          </cell>
          <cell r="D1889" t="str">
            <v>19805</v>
          </cell>
          <cell r="E1889" t="str">
            <v>60-MTH MP1-HEAD TANK DISCH</v>
          </cell>
          <cell r="F1889" t="str">
            <v>MP1-P1 DRYER COMPRESSED AIR VESSEL</v>
          </cell>
          <cell r="G1889" t="str">
            <v>PM20</v>
          </cell>
          <cell r="H1889" t="str">
            <v>MECH</v>
          </cell>
          <cell r="I1889" t="str">
            <v/>
          </cell>
          <cell r="J1889" t="str">
            <v>7160134</v>
          </cell>
          <cell r="K1889" t="str">
            <v>258</v>
          </cell>
          <cell r="L1889" t="str">
            <v>CRIPESH</v>
          </cell>
          <cell r="M1889">
            <v>41915</v>
          </cell>
          <cell r="N1889" t="str">
            <v>CAGLEW</v>
          </cell>
          <cell r="O1889">
            <v>43746</v>
          </cell>
          <cell r="P1889" t="str">
            <v/>
          </cell>
        </row>
        <row r="1890">
          <cell r="A1890" t="str">
            <v>MEM-PRO-011-WEI-WIS-4102</v>
          </cell>
          <cell r="B1890" t="str">
            <v>5</v>
          </cell>
          <cell r="C1890" t="str">
            <v>17483</v>
          </cell>
          <cell r="D1890" t="str">
            <v>19803</v>
          </cell>
          <cell r="E1890" t="str">
            <v>60-MTH MP1-BLOWER DISCH PSV</v>
          </cell>
          <cell r="F1890" t="str">
            <v>MP1-540/545 XFER BLOWER</v>
          </cell>
          <cell r="G1890" t="str">
            <v>PM20</v>
          </cell>
          <cell r="H1890" t="str">
            <v>MECH</v>
          </cell>
          <cell r="I1890" t="str">
            <v>10067163</v>
          </cell>
          <cell r="J1890" t="str">
            <v>7160132</v>
          </cell>
          <cell r="K1890" t="str">
            <v>258</v>
          </cell>
          <cell r="L1890" t="str">
            <v>CRIPESH</v>
          </cell>
          <cell r="M1890">
            <v>41915</v>
          </cell>
          <cell r="N1890" t="str">
            <v>CAGLEW</v>
          </cell>
          <cell r="O1890">
            <v>43872</v>
          </cell>
          <cell r="P1890" t="str">
            <v/>
          </cell>
        </row>
        <row r="1891">
          <cell r="A1891" t="str">
            <v>MEM-PRO-011-WEI-WIS-4118</v>
          </cell>
          <cell r="B1891" t="str">
            <v>5</v>
          </cell>
          <cell r="C1891" t="str">
            <v>17484</v>
          </cell>
          <cell r="D1891" t="str">
            <v>19804</v>
          </cell>
          <cell r="E1891" t="str">
            <v>60-MTH MP1-HEAD TANK DISCH</v>
          </cell>
          <cell r="F1891" t="str">
            <v>MP1-540/545 WET-IN TUBE DISCH PUMP</v>
          </cell>
          <cell r="G1891" t="str">
            <v>PM20</v>
          </cell>
          <cell r="H1891" t="str">
            <v>MECH</v>
          </cell>
          <cell r="I1891" t="str">
            <v>10025127</v>
          </cell>
          <cell r="J1891" t="str">
            <v>7160133</v>
          </cell>
          <cell r="K1891" t="str">
            <v>245</v>
          </cell>
          <cell r="L1891" t="str">
            <v>CRIPESH</v>
          </cell>
          <cell r="M1891">
            <v>41915</v>
          </cell>
          <cell r="N1891" t="str">
            <v>CAGLEW</v>
          </cell>
          <cell r="O1891">
            <v>43872</v>
          </cell>
          <cell r="P1891" t="str">
            <v/>
          </cell>
        </row>
        <row r="1892">
          <cell r="A1892" t="str">
            <v>MEM-PRO-013-FED-FED-3045</v>
          </cell>
          <cell r="B1892" t="str">
            <v>5</v>
          </cell>
          <cell r="C1892" t="str">
            <v>17488</v>
          </cell>
          <cell r="D1892" t="str">
            <v>19808</v>
          </cell>
          <cell r="E1892" t="str">
            <v>60-MTH MP3-#1 FEED BLOWER PSV #1</v>
          </cell>
          <cell r="F1892" t="str">
            <v>MP3B-FEED LOADOUT BLOWER</v>
          </cell>
          <cell r="G1892" t="str">
            <v>PM20</v>
          </cell>
          <cell r="H1892" t="str">
            <v>MECH</v>
          </cell>
          <cell r="I1892" t="str">
            <v>10067182</v>
          </cell>
          <cell r="J1892" t="str">
            <v>7160136</v>
          </cell>
          <cell r="K1892" t="str">
            <v>258</v>
          </cell>
          <cell r="L1892" t="str">
            <v>CRIPESH</v>
          </cell>
          <cell r="M1892">
            <v>41915</v>
          </cell>
          <cell r="N1892" t="str">
            <v>CHAUDHS</v>
          </cell>
          <cell r="O1892">
            <v>43368</v>
          </cell>
          <cell r="P1892" t="str">
            <v/>
          </cell>
        </row>
        <row r="1893">
          <cell r="A1893" t="str">
            <v>MEM-PRO-013-FED-FED-3045</v>
          </cell>
          <cell r="B1893" t="str">
            <v>5</v>
          </cell>
          <cell r="C1893" t="str">
            <v>17487</v>
          </cell>
          <cell r="D1893" t="str">
            <v>19807</v>
          </cell>
          <cell r="E1893" t="str">
            <v>60-MTH MP3-#1 FEED BLOWER PSV #2</v>
          </cell>
          <cell r="F1893" t="str">
            <v>MP3B-FEED LOADOUT BLOWER</v>
          </cell>
          <cell r="G1893" t="str">
            <v>PM20</v>
          </cell>
          <cell r="H1893" t="str">
            <v>MECH</v>
          </cell>
          <cell r="I1893" t="str">
            <v>10067183</v>
          </cell>
          <cell r="J1893" t="str">
            <v>7160135</v>
          </cell>
          <cell r="K1893" t="str">
            <v>258</v>
          </cell>
          <cell r="L1893" t="str">
            <v>CRIPESH</v>
          </cell>
          <cell r="M1893">
            <v>41915</v>
          </cell>
          <cell r="N1893" t="str">
            <v>CHAUDHS</v>
          </cell>
          <cell r="O1893">
            <v>43368</v>
          </cell>
          <cell r="P1893" t="str">
            <v/>
          </cell>
        </row>
        <row r="1894">
          <cell r="A1894" t="str">
            <v>MEM-PRO-013-UTL-CSY-0053</v>
          </cell>
          <cell r="B1894" t="str">
            <v>5</v>
          </cell>
          <cell r="C1894" t="str">
            <v>17489</v>
          </cell>
          <cell r="D1894" t="str">
            <v>19809</v>
          </cell>
          <cell r="E1894" t="str">
            <v>60-MTH MP3B-DEFOAMER TK DISCH PUMP PS</v>
          </cell>
          <cell r="F1894" t="str">
            <v>MP3B-PROCESS DEFOAMER TANK DISCH PUMP</v>
          </cell>
          <cell r="G1894" t="str">
            <v>PM20</v>
          </cell>
          <cell r="H1894" t="str">
            <v>MECH</v>
          </cell>
          <cell r="I1894" t="str">
            <v>10077980</v>
          </cell>
          <cell r="J1894" t="str">
            <v>7160137</v>
          </cell>
          <cell r="K1894" t="str">
            <v>258</v>
          </cell>
          <cell r="L1894" t="str">
            <v>CRIPESH</v>
          </cell>
          <cell r="M1894">
            <v>41915</v>
          </cell>
          <cell r="N1894" t="str">
            <v>CAGLEW</v>
          </cell>
          <cell r="O1894">
            <v>43747</v>
          </cell>
          <cell r="P1894" t="str">
            <v/>
          </cell>
        </row>
        <row r="1895">
          <cell r="A1895" t="str">
            <v>MEM-PRO-013-UTL-CSY-5640</v>
          </cell>
          <cell r="B1895" t="str">
            <v>5</v>
          </cell>
          <cell r="C1895" t="str">
            <v>17482</v>
          </cell>
          <cell r="D1895" t="str">
            <v>19802</v>
          </cell>
          <cell r="E1895" t="str">
            <v>60-MTH MECH MS2P CALPRO S. PMP PRV</v>
          </cell>
          <cell r="F1895" t="str">
            <v>MP3 CALPRO SUPPLY PUMP</v>
          </cell>
          <cell r="G1895" t="str">
            <v>PM25</v>
          </cell>
          <cell r="H1895" t="str">
            <v>MECH</v>
          </cell>
          <cell r="I1895" t="str">
            <v>10020051</v>
          </cell>
          <cell r="J1895" t="str">
            <v>7160131</v>
          </cell>
          <cell r="K1895" t="str">
            <v>245</v>
          </cell>
          <cell r="L1895" t="str">
            <v>CRIPESH</v>
          </cell>
          <cell r="M1895">
            <v>41915</v>
          </cell>
          <cell r="N1895" t="str">
            <v>PIGNOCJ</v>
          </cell>
          <cell r="O1895">
            <v>43887</v>
          </cell>
          <cell r="P1895" t="str">
            <v/>
          </cell>
        </row>
        <row r="1896">
          <cell r="A1896" t="str">
            <v>MEM-PRO-013-UTL-CSY-6341</v>
          </cell>
          <cell r="B1896" t="str">
            <v>5</v>
          </cell>
          <cell r="C1896" t="str">
            <v>17490</v>
          </cell>
          <cell r="D1896" t="str">
            <v>19810</v>
          </cell>
          <cell r="E1896" t="str">
            <v>60-MTH - BROM TK DISCH PMP PRV</v>
          </cell>
          <cell r="F1896" t="str">
            <v>MP3B-BROMELAIN TANK DISCH PUMP</v>
          </cell>
          <cell r="G1896" t="str">
            <v>PM20</v>
          </cell>
          <cell r="H1896" t="str">
            <v>MECH</v>
          </cell>
          <cell r="I1896" t="str">
            <v>10077981</v>
          </cell>
          <cell r="J1896" t="str">
            <v>7160138</v>
          </cell>
          <cell r="K1896" t="str">
            <v>258</v>
          </cell>
          <cell r="L1896" t="str">
            <v>CRIPESH</v>
          </cell>
          <cell r="M1896">
            <v>41915</v>
          </cell>
          <cell r="N1896" t="str">
            <v>CAGLEW</v>
          </cell>
          <cell r="O1896">
            <v>43747</v>
          </cell>
          <cell r="P1896" t="str">
            <v/>
          </cell>
        </row>
        <row r="1897">
          <cell r="A1897" t="str">
            <v>MEM-PRO-014-FED-FED-2369</v>
          </cell>
          <cell r="B1897" t="str">
            <v>5</v>
          </cell>
          <cell r="C1897" t="str">
            <v>17493</v>
          </cell>
          <cell r="D1897" t="str">
            <v>19813</v>
          </cell>
          <cell r="E1897" t="str">
            <v>60-MTH MSP PNEU XFER LINE PRV</v>
          </cell>
          <cell r="F1897" t="str">
            <v>MSP-FIBRIM LOADOUT BLOWER</v>
          </cell>
          <cell r="G1897" t="str">
            <v>PM20</v>
          </cell>
          <cell r="H1897" t="str">
            <v>MECH</v>
          </cell>
          <cell r="I1897" t="str">
            <v>10022933</v>
          </cell>
          <cell r="J1897" t="str">
            <v>7160139</v>
          </cell>
          <cell r="K1897" t="str">
            <v>258</v>
          </cell>
          <cell r="L1897" t="str">
            <v>CRIPESH</v>
          </cell>
          <cell r="M1897">
            <v>41915</v>
          </cell>
          <cell r="N1897" t="str">
            <v>CAGLEW</v>
          </cell>
          <cell r="O1897">
            <v>43873</v>
          </cell>
          <cell r="P1897" t="str">
            <v/>
          </cell>
        </row>
        <row r="1898">
          <cell r="A1898" t="str">
            <v>MEM-PRO-015-UTL-HPO-5430</v>
          </cell>
          <cell r="B1898" t="str">
            <v>5</v>
          </cell>
          <cell r="C1898" t="str">
            <v>17470</v>
          </cell>
          <cell r="D1898" t="str">
            <v>19800</v>
          </cell>
          <cell r="E1898" t="str">
            <v>60-MTH MECH MS2P CALPRO S. PMP PRV</v>
          </cell>
          <cell r="F1898" t="str">
            <v>MS2P CALPRO SUPPLY PUMP</v>
          </cell>
          <cell r="G1898" t="str">
            <v>PM25</v>
          </cell>
          <cell r="H1898" t="str">
            <v>MECH</v>
          </cell>
          <cell r="I1898" t="str">
            <v>10020053</v>
          </cell>
          <cell r="J1898" t="str">
            <v>7160130</v>
          </cell>
          <cell r="K1898" t="str">
            <v>245</v>
          </cell>
          <cell r="L1898" t="str">
            <v>CRIPESH</v>
          </cell>
          <cell r="M1898">
            <v>41915</v>
          </cell>
          <cell r="N1898" t="str">
            <v>CAGLEW</v>
          </cell>
          <cell r="O1898">
            <v>43746</v>
          </cell>
          <cell r="P1898" t="str">
            <v/>
          </cell>
        </row>
        <row r="1899">
          <cell r="A1899" t="str">
            <v>MEM-PRO-015-UTL-HPO-5430</v>
          </cell>
          <cell r="B1899" t="str">
            <v>5</v>
          </cell>
          <cell r="C1899" t="str">
            <v>17481</v>
          </cell>
          <cell r="D1899" t="str">
            <v>19801</v>
          </cell>
          <cell r="E1899" t="str">
            <v>60-MTH MECH MS2P CALPRO S. PMP PRV</v>
          </cell>
          <cell r="F1899" t="str">
            <v>MS2P CALPRO SUPPLY PUMP</v>
          </cell>
          <cell r="G1899" t="str">
            <v>PM25</v>
          </cell>
          <cell r="H1899" t="str">
            <v>MECH</v>
          </cell>
          <cell r="I1899" t="str">
            <v>10020053</v>
          </cell>
          <cell r="J1899" t="str">
            <v>5846805</v>
          </cell>
          <cell r="K1899" t="str">
            <v>245</v>
          </cell>
          <cell r="L1899" t="str">
            <v>CRIPESH</v>
          </cell>
          <cell r="M1899">
            <v>41915</v>
          </cell>
          <cell r="N1899" t="str">
            <v>CAGLEW</v>
          </cell>
          <cell r="O1899">
            <v>43746</v>
          </cell>
          <cell r="P1899" t="str">
            <v/>
          </cell>
        </row>
        <row r="1900">
          <cell r="A1900" t="str">
            <v>MEM-PRO-023-DIS-CAU-1380</v>
          </cell>
          <cell r="B1900" t="str">
            <v>5</v>
          </cell>
          <cell r="C1900" t="str">
            <v>17469</v>
          </cell>
          <cell r="D1900" t="str">
            <v>19799</v>
          </cell>
          <cell r="E1900" t="str">
            <v>60-MTH MECH MSS MP NAOH PRV</v>
          </cell>
          <cell r="F1900" t="str">
            <v>MSS-CAUSTIC SUPPLY TANK</v>
          </cell>
          <cell r="G1900" t="str">
            <v>PM25</v>
          </cell>
          <cell r="H1900" t="str">
            <v>MECH</v>
          </cell>
          <cell r="I1900" t="str">
            <v>10022879</v>
          </cell>
          <cell r="J1900" t="str">
            <v>7160129</v>
          </cell>
          <cell r="K1900" t="str">
            <v>245</v>
          </cell>
          <cell r="L1900" t="str">
            <v>CRIPESH</v>
          </cell>
          <cell r="M1900">
            <v>41915</v>
          </cell>
          <cell r="N1900" t="str">
            <v>CAGLEW</v>
          </cell>
          <cell r="O1900">
            <v>43746</v>
          </cell>
          <cell r="P1900" t="str">
            <v/>
          </cell>
        </row>
        <row r="1901">
          <cell r="A1901" t="str">
            <v>MEM-PRO-014-CON-CRE-3363</v>
          </cell>
          <cell r="B1901" t="str">
            <v>3</v>
          </cell>
          <cell r="C1901" t="str">
            <v>17502</v>
          </cell>
          <cell r="D1901" t="str">
            <v>19822</v>
          </cell>
          <cell r="E1901" t="str">
            <v>3 MTH #3 REITZ GRINDER INSPECTION</v>
          </cell>
          <cell r="F1901" t="str">
            <v>MSP-#3 CURD POT GRINDER</v>
          </cell>
          <cell r="G1901" t="str">
            <v>PM20</v>
          </cell>
          <cell r="H1901" t="str">
            <v>MECH</v>
          </cell>
          <cell r="I1901" t="str">
            <v>10000757</v>
          </cell>
          <cell r="J1901" t="str">
            <v>7183725</v>
          </cell>
          <cell r="K1901" t="str">
            <v>001</v>
          </cell>
          <cell r="L1901" t="str">
            <v>JACKSOWC</v>
          </cell>
          <cell r="M1901">
            <v>41918</v>
          </cell>
          <cell r="N1901" t="str">
            <v>CHAUDHS</v>
          </cell>
          <cell r="O1901">
            <v>43368</v>
          </cell>
          <cell r="P1901" t="str">
            <v/>
          </cell>
        </row>
        <row r="1902">
          <cell r="A1902" t="str">
            <v>MEM-PRO-014-CON-CRE-4072</v>
          </cell>
          <cell r="B1902" t="str">
            <v>3</v>
          </cell>
          <cell r="C1902" t="str">
            <v>17480</v>
          </cell>
          <cell r="D1902" t="str">
            <v>19760</v>
          </cell>
          <cell r="E1902" t="str">
            <v>3 MTH #1 REITZ GRINDER INSPECTION</v>
          </cell>
          <cell r="F1902" t="str">
            <v>MSP-#2 CURD POT GRINDER</v>
          </cell>
          <cell r="G1902" t="str">
            <v>PM20</v>
          </cell>
          <cell r="H1902" t="str">
            <v>MECH</v>
          </cell>
          <cell r="I1902" t="str">
            <v>10000755</v>
          </cell>
          <cell r="J1902" t="str">
            <v>7172372</v>
          </cell>
          <cell r="K1902" t="str">
            <v>001</v>
          </cell>
          <cell r="L1902" t="str">
            <v>JACKSOWC</v>
          </cell>
          <cell r="M1902">
            <v>41918</v>
          </cell>
          <cell r="N1902" t="str">
            <v>CHAUDHS</v>
          </cell>
          <cell r="O1902">
            <v>43368</v>
          </cell>
          <cell r="P1902" t="str">
            <v/>
          </cell>
        </row>
        <row r="1903">
          <cell r="A1903" t="str">
            <v>MEM-PRO-014-CON-CRE-4073</v>
          </cell>
          <cell r="B1903" t="str">
            <v>3</v>
          </cell>
          <cell r="C1903" t="str">
            <v>17501</v>
          </cell>
          <cell r="D1903" t="str">
            <v>19821</v>
          </cell>
          <cell r="E1903" t="str">
            <v>3 MTH #2 REITZ GRINDER INSPECTION</v>
          </cell>
          <cell r="F1903" t="str">
            <v>MSP-#1 CURD POT GRINDER</v>
          </cell>
          <cell r="G1903" t="str">
            <v>PM20</v>
          </cell>
          <cell r="H1903" t="str">
            <v>MECH</v>
          </cell>
          <cell r="I1903" t="str">
            <v>10000756</v>
          </cell>
          <cell r="J1903" t="str">
            <v>7183724</v>
          </cell>
          <cell r="K1903" t="str">
            <v>001</v>
          </cell>
          <cell r="L1903" t="str">
            <v>JACKSOWC</v>
          </cell>
          <cell r="M1903">
            <v>41918</v>
          </cell>
          <cell r="N1903" t="str">
            <v>CHAUDHS</v>
          </cell>
          <cell r="O1903">
            <v>43368</v>
          </cell>
          <cell r="P1903" t="str">
            <v/>
          </cell>
        </row>
        <row r="1904">
          <cell r="A1904" t="str">
            <v>MEM-PRO-014-CON-CRE-4095</v>
          </cell>
          <cell r="B1904" t="str">
            <v>3</v>
          </cell>
          <cell r="C1904" t="str">
            <v>17503</v>
          </cell>
          <cell r="D1904" t="str">
            <v>19823</v>
          </cell>
          <cell r="E1904" t="str">
            <v>3 MTH #4 REITZ GRINDER INSPECTION</v>
          </cell>
          <cell r="F1904" t="str">
            <v>MSP-#4 CURD POT GRINDER</v>
          </cell>
          <cell r="G1904" t="str">
            <v>PM20</v>
          </cell>
          <cell r="H1904" t="str">
            <v>MECH</v>
          </cell>
          <cell r="I1904" t="str">
            <v>10000758</v>
          </cell>
          <cell r="J1904" t="str">
            <v>7183726</v>
          </cell>
          <cell r="K1904" t="str">
            <v>001</v>
          </cell>
          <cell r="L1904" t="str">
            <v>JACKSOWC</v>
          </cell>
          <cell r="M1904">
            <v>41918</v>
          </cell>
          <cell r="N1904" t="str">
            <v>CHAUDHS</v>
          </cell>
          <cell r="O1904">
            <v>43368</v>
          </cell>
          <cell r="P1904" t="str">
            <v/>
          </cell>
        </row>
        <row r="1905">
          <cell r="A1905" t="str">
            <v>MEM-PRO-015-IDN-IDF-3361</v>
          </cell>
          <cell r="B1905" t="str">
            <v>5</v>
          </cell>
          <cell r="C1905" t="str">
            <v>17529</v>
          </cell>
          <cell r="D1905" t="str">
            <v>19849</v>
          </cell>
          <cell r="E1905" t="str">
            <v>6 MTH WEST IDN MCP45 6-MTH MECH ADAPTER</v>
          </cell>
          <cell r="F1905" t="str">
            <v>MS2P-IDN FEED HOMOGENIZER PUMP</v>
          </cell>
          <cell r="G1905" t="str">
            <v>PM25</v>
          </cell>
          <cell r="H1905" t="str">
            <v>MECH</v>
          </cell>
          <cell r="I1905" t="str">
            <v>10020081</v>
          </cell>
          <cell r="J1905" t="str">
            <v>7128726</v>
          </cell>
          <cell r="K1905" t="str">
            <v>245</v>
          </cell>
          <cell r="L1905" t="str">
            <v>JACKSOWC</v>
          </cell>
          <cell r="M1905">
            <v>41943</v>
          </cell>
          <cell r="N1905" t="str">
            <v>CAGLEW</v>
          </cell>
          <cell r="O1905">
            <v>43668</v>
          </cell>
          <cell r="P1905" t="str">
            <v/>
          </cell>
        </row>
        <row r="1906">
          <cell r="A1906" t="str">
            <v>MEM-PRO-010-UTL-ESS</v>
          </cell>
          <cell r="B1906" t="str">
            <v>3</v>
          </cell>
          <cell r="C1906" t="str">
            <v>17533</v>
          </cell>
          <cell r="D1906" t="str">
            <v>19863</v>
          </cell>
          <cell r="E1906" t="str">
            <v>Quarterly IPD Inspection 300 T Flake SYS</v>
          </cell>
          <cell r="F1906" t="str">
            <v>EXPLOSION SUPPRESSION SYSTEM</v>
          </cell>
          <cell r="G1906" t="str">
            <v>PM20</v>
          </cell>
          <cell r="H1906" t="str">
            <v>I/E</v>
          </cell>
          <cell r="I1906" t="str">
            <v>10026463</v>
          </cell>
          <cell r="J1906" t="str">
            <v>7179553</v>
          </cell>
          <cell r="K1906" t="str">
            <v>247</v>
          </cell>
          <cell r="L1906" t="str">
            <v>JACKSOWC</v>
          </cell>
          <cell r="M1906">
            <v>41955</v>
          </cell>
          <cell r="N1906" t="str">
            <v>CAGLEW</v>
          </cell>
          <cell r="O1906">
            <v>43698</v>
          </cell>
          <cell r="P1906" t="str">
            <v/>
          </cell>
        </row>
        <row r="1907">
          <cell r="A1907" t="str">
            <v>MEM-PRO-014-FED-SUS</v>
          </cell>
          <cell r="B1907" t="str">
            <v>3</v>
          </cell>
          <cell r="C1907" t="str">
            <v>17532</v>
          </cell>
          <cell r="D1907" t="str">
            <v>19862</v>
          </cell>
          <cell r="E1907" t="str">
            <v>Quarterly IPD Inspection MSP FD</v>
          </cell>
          <cell r="F1907" t="str">
            <v>SUPPRESSION &amp; QUENCH SYSTEMS</v>
          </cell>
          <cell r="G1907" t="str">
            <v>PM20</v>
          </cell>
          <cell r="H1907" t="str">
            <v>I/E</v>
          </cell>
          <cell r="I1907" t="str">
            <v/>
          </cell>
          <cell r="J1907" t="str">
            <v>7184351</v>
          </cell>
          <cell r="K1907" t="str">
            <v>247</v>
          </cell>
          <cell r="L1907" t="str">
            <v>JACKSOWC</v>
          </cell>
          <cell r="M1907">
            <v>41955</v>
          </cell>
          <cell r="N1907" t="str">
            <v>PIGNOCJ</v>
          </cell>
          <cell r="O1907">
            <v>43927</v>
          </cell>
          <cell r="P1907" t="str">
            <v/>
          </cell>
        </row>
        <row r="1908">
          <cell r="A1908" t="str">
            <v>MEM-PRO-010-UTL-IAS-0820</v>
          </cell>
          <cell r="B1908" t="str">
            <v>3</v>
          </cell>
          <cell r="C1908" t="str">
            <v>17558</v>
          </cell>
          <cell r="D1908" t="str">
            <v>19908</v>
          </cell>
          <cell r="E1908" t="str">
            <v>60-MTH API 510  INSPECTION OF P.V.</v>
          </cell>
          <cell r="F1908" t="str">
            <v>MSS-N PLANT #3 AIR COMPRESSOR 100 HP</v>
          </cell>
          <cell r="G1908" t="str">
            <v>PM25</v>
          </cell>
          <cell r="H1908" t="str">
            <v>MECH</v>
          </cell>
          <cell r="I1908" t="str">
            <v/>
          </cell>
          <cell r="J1908" t="str">
            <v>7103323</v>
          </cell>
          <cell r="K1908" t="str">
            <v>001</v>
          </cell>
          <cell r="L1908" t="str">
            <v>CRIPESH</v>
          </cell>
          <cell r="M1908">
            <v>41969</v>
          </cell>
          <cell r="N1908" t="str">
            <v>CHAUDHS</v>
          </cell>
          <cell r="O1908">
            <v>43368</v>
          </cell>
          <cell r="P1908" t="str">
            <v/>
          </cell>
        </row>
        <row r="1909">
          <cell r="A1909" t="str">
            <v>MEM-PRO-010-UTL-IAS-2100</v>
          </cell>
          <cell r="B1909" t="str">
            <v>3</v>
          </cell>
          <cell r="C1909" t="str">
            <v>17559</v>
          </cell>
          <cell r="D1909" t="str">
            <v>19909</v>
          </cell>
          <cell r="E1909" t="str">
            <v>60-MTH API 510  INSPECTION OF P.V.</v>
          </cell>
          <cell r="F1909" t="str">
            <v>MSS-N PLANT #2 AIR COMPRESSOR 125 HP</v>
          </cell>
          <cell r="G1909" t="str">
            <v>PM25</v>
          </cell>
          <cell r="H1909" t="str">
            <v>MECH</v>
          </cell>
          <cell r="I1909" t="str">
            <v/>
          </cell>
          <cell r="J1909" t="str">
            <v>7103324</v>
          </cell>
          <cell r="K1909" t="str">
            <v>001</v>
          </cell>
          <cell r="L1909" t="str">
            <v>CRIPESH</v>
          </cell>
          <cell r="M1909">
            <v>41969</v>
          </cell>
          <cell r="N1909" t="str">
            <v>CHAUDHS</v>
          </cell>
          <cell r="O1909">
            <v>43368</v>
          </cell>
          <cell r="P1909" t="str">
            <v/>
          </cell>
        </row>
        <row r="1910">
          <cell r="A1910" t="str">
            <v>MEM-PRO-013-WSH-CWH-0145</v>
          </cell>
          <cell r="B1910" t="str">
            <v>3</v>
          </cell>
          <cell r="C1910" t="str">
            <v>17560</v>
          </cell>
          <cell r="D1910" t="str">
            <v>19910</v>
          </cell>
          <cell r="E1910" t="str">
            <v>60-MTH API 510  INSPECTION OF PRESS. V.</v>
          </cell>
          <cell r="F1910" t="str">
            <v>MP3B-#5 WASHING CENTRIFUGE</v>
          </cell>
          <cell r="G1910" t="str">
            <v>PM25</v>
          </cell>
          <cell r="H1910" t="str">
            <v>MECH</v>
          </cell>
          <cell r="I1910" t="str">
            <v/>
          </cell>
          <cell r="J1910" t="str">
            <v>7103325</v>
          </cell>
          <cell r="K1910" t="str">
            <v>001</v>
          </cell>
          <cell r="L1910" t="str">
            <v>CRIPESH</v>
          </cell>
          <cell r="M1910">
            <v>41969</v>
          </cell>
          <cell r="N1910" t="str">
            <v>CHAUDHS</v>
          </cell>
          <cell r="O1910">
            <v>43368</v>
          </cell>
          <cell r="P1910" t="str">
            <v/>
          </cell>
        </row>
        <row r="1911">
          <cell r="A1911" t="str">
            <v>MEM-PRO-014-UTL-IAS-4126</v>
          </cell>
          <cell r="B1911" t="str">
            <v>3</v>
          </cell>
          <cell r="C1911" t="str">
            <v>17571</v>
          </cell>
          <cell r="D1911" t="str">
            <v>19911</v>
          </cell>
          <cell r="E1911" t="str">
            <v>60-MTH API 510  INSPECTION OF PRESS. V.</v>
          </cell>
          <cell r="F1911" t="str">
            <v>MSP-E.300 HP  AIR COMPRESSOR</v>
          </cell>
          <cell r="G1911" t="str">
            <v>PM25</v>
          </cell>
          <cell r="H1911" t="str">
            <v>MECH</v>
          </cell>
          <cell r="I1911" t="str">
            <v/>
          </cell>
          <cell r="J1911" t="str">
            <v>7103326</v>
          </cell>
          <cell r="K1911" t="str">
            <v>001</v>
          </cell>
          <cell r="L1911" t="str">
            <v>CRIPESH</v>
          </cell>
          <cell r="M1911">
            <v>41969</v>
          </cell>
          <cell r="N1911" t="str">
            <v>CHAUDHS</v>
          </cell>
          <cell r="O1911">
            <v>43368</v>
          </cell>
          <cell r="P1911" t="str">
            <v/>
          </cell>
        </row>
        <row r="1912">
          <cell r="A1912" t="str">
            <v>MEM-PRO-014-UTL-IAS-4127</v>
          </cell>
          <cell r="B1912" t="str">
            <v>3</v>
          </cell>
          <cell r="C1912" t="str">
            <v>17572</v>
          </cell>
          <cell r="D1912" t="str">
            <v>19912</v>
          </cell>
          <cell r="E1912" t="str">
            <v>60-MTH API 510  INSPECTION OF PRESS. V.</v>
          </cell>
          <cell r="F1912" t="str">
            <v>MSP-WEST AIR COMPRESSOR</v>
          </cell>
          <cell r="G1912" t="str">
            <v>PM25</v>
          </cell>
          <cell r="H1912" t="str">
            <v>MECH</v>
          </cell>
          <cell r="I1912" t="str">
            <v/>
          </cell>
          <cell r="J1912" t="str">
            <v>7103327</v>
          </cell>
          <cell r="K1912" t="str">
            <v>001</v>
          </cell>
          <cell r="L1912" t="str">
            <v>CRIPESH</v>
          </cell>
          <cell r="M1912">
            <v>41969</v>
          </cell>
          <cell r="N1912" t="str">
            <v>CHAUDHS</v>
          </cell>
          <cell r="O1912">
            <v>43368</v>
          </cell>
          <cell r="P1912" t="str">
            <v/>
          </cell>
        </row>
        <row r="1913">
          <cell r="A1913" t="str">
            <v>MEM-PRO-014-WSH-CWH-3246</v>
          </cell>
          <cell r="B1913" t="str">
            <v>3</v>
          </cell>
          <cell r="C1913" t="str">
            <v>17573</v>
          </cell>
          <cell r="D1913" t="str">
            <v>19913</v>
          </cell>
          <cell r="E1913" t="str">
            <v>60-MTH API 510  INSPECTION OF PRESS. V.</v>
          </cell>
          <cell r="F1913" t="str">
            <v>MSP-#1 WASHING CENTRIFUGE</v>
          </cell>
          <cell r="G1913" t="str">
            <v>PM25</v>
          </cell>
          <cell r="H1913" t="str">
            <v>MECH</v>
          </cell>
          <cell r="I1913" t="str">
            <v>10021035</v>
          </cell>
          <cell r="J1913" t="str">
            <v>7103328</v>
          </cell>
          <cell r="K1913" t="str">
            <v>001</v>
          </cell>
          <cell r="L1913" t="str">
            <v>CRIPESH</v>
          </cell>
          <cell r="M1913">
            <v>41969</v>
          </cell>
          <cell r="N1913" t="str">
            <v>CAGLEW</v>
          </cell>
          <cell r="O1913">
            <v>43747</v>
          </cell>
          <cell r="P1913" t="str">
            <v/>
          </cell>
        </row>
        <row r="1914">
          <cell r="A1914" t="str">
            <v>MEM-PRO-014-WSH-CWH-3256</v>
          </cell>
          <cell r="B1914" t="str">
            <v>3</v>
          </cell>
          <cell r="C1914" t="str">
            <v>17574</v>
          </cell>
          <cell r="D1914" t="str">
            <v>19914</v>
          </cell>
          <cell r="E1914" t="str">
            <v>60-MTH API 510  INSPECTION OF PRESS. V.</v>
          </cell>
          <cell r="F1914" t="str">
            <v>MSP-#2 WASHING CENTRIFUGE</v>
          </cell>
          <cell r="G1914" t="str">
            <v>PM25</v>
          </cell>
          <cell r="H1914" t="str">
            <v>MECH</v>
          </cell>
          <cell r="I1914" t="str">
            <v>10020964</v>
          </cell>
          <cell r="J1914" t="str">
            <v>7094899</v>
          </cell>
          <cell r="K1914" t="str">
            <v>001</v>
          </cell>
          <cell r="L1914" t="str">
            <v>CRIPESH</v>
          </cell>
          <cell r="M1914">
            <v>41969</v>
          </cell>
          <cell r="N1914" t="str">
            <v>CAGLEW</v>
          </cell>
          <cell r="O1914">
            <v>43747</v>
          </cell>
          <cell r="P1914" t="str">
            <v/>
          </cell>
        </row>
        <row r="1915">
          <cell r="A1915" t="str">
            <v>MEM-PRO-014-WSH-CWH-3276</v>
          </cell>
          <cell r="B1915" t="str">
            <v>3</v>
          </cell>
          <cell r="C1915" t="str">
            <v>17575</v>
          </cell>
          <cell r="D1915" t="str">
            <v>19915</v>
          </cell>
          <cell r="E1915" t="str">
            <v>60-MTH API 510  INSPECTION OF PRESS. V.</v>
          </cell>
          <cell r="F1915" t="str">
            <v>MSP-#4 WASHING CENTRIFUGE</v>
          </cell>
          <cell r="G1915" t="str">
            <v>PM25</v>
          </cell>
          <cell r="H1915" t="str">
            <v>MECH</v>
          </cell>
          <cell r="I1915" t="str">
            <v>10021045</v>
          </cell>
          <cell r="J1915" t="str">
            <v>7103329</v>
          </cell>
          <cell r="K1915" t="str">
            <v>001</v>
          </cell>
          <cell r="L1915" t="str">
            <v>CRIPESH</v>
          </cell>
          <cell r="M1915">
            <v>41969</v>
          </cell>
          <cell r="N1915" t="str">
            <v>CAGLEW</v>
          </cell>
          <cell r="O1915">
            <v>43747</v>
          </cell>
          <cell r="P1915" t="str">
            <v/>
          </cell>
        </row>
        <row r="1916">
          <cell r="A1916" t="str">
            <v>MEM-PRO-015-UTL-CHS-4151</v>
          </cell>
          <cell r="B1916" t="str">
            <v>3</v>
          </cell>
          <cell r="C1916" t="str">
            <v>17577</v>
          </cell>
          <cell r="D1916" t="str">
            <v>19917</v>
          </cell>
          <cell r="E1916" t="str">
            <v>60-MTH API 510  INSPECTION OF PRESS. V.</v>
          </cell>
          <cell r="F1916" t="str">
            <v>MS2P-WEST CHILLER</v>
          </cell>
          <cell r="G1916" t="str">
            <v>PM25</v>
          </cell>
          <cell r="H1916" t="str">
            <v>MECH</v>
          </cell>
          <cell r="I1916" t="str">
            <v>10075042</v>
          </cell>
          <cell r="J1916" t="str">
            <v>7103331</v>
          </cell>
          <cell r="K1916" t="str">
            <v>001</v>
          </cell>
          <cell r="L1916" t="str">
            <v>CRIPESH</v>
          </cell>
          <cell r="M1916">
            <v>41969</v>
          </cell>
          <cell r="N1916" t="str">
            <v>CAGLEW</v>
          </cell>
          <cell r="O1916">
            <v>43747</v>
          </cell>
          <cell r="P1916" t="str">
            <v/>
          </cell>
        </row>
        <row r="1917">
          <cell r="A1917" t="str">
            <v>MEM-PRO-015-UTL-CHS-4151</v>
          </cell>
          <cell r="B1917" t="str">
            <v>3</v>
          </cell>
          <cell r="C1917" t="str">
            <v>17578</v>
          </cell>
          <cell r="D1917" t="str">
            <v>19918</v>
          </cell>
          <cell r="E1917" t="str">
            <v>60-MTH API 510  INSPECTION OF PRESS. V.</v>
          </cell>
          <cell r="F1917" t="str">
            <v>MS2P-WEST CHILLER</v>
          </cell>
          <cell r="G1917" t="str">
            <v>PM25</v>
          </cell>
          <cell r="H1917" t="str">
            <v>MECH</v>
          </cell>
          <cell r="I1917" t="str">
            <v>10075042</v>
          </cell>
          <cell r="J1917" t="str">
            <v>7103332</v>
          </cell>
          <cell r="K1917" t="str">
            <v>001</v>
          </cell>
          <cell r="L1917" t="str">
            <v>CRIPESH</v>
          </cell>
          <cell r="M1917">
            <v>41969</v>
          </cell>
          <cell r="N1917" t="str">
            <v>CAGLEW</v>
          </cell>
          <cell r="O1917">
            <v>43747</v>
          </cell>
          <cell r="P1917" t="str">
            <v/>
          </cell>
        </row>
        <row r="1918">
          <cell r="A1918" t="str">
            <v>MEM-PRO-015-UTL-CHS-4152</v>
          </cell>
          <cell r="B1918" t="str">
            <v>3</v>
          </cell>
          <cell r="C1918" t="str">
            <v>17576</v>
          </cell>
          <cell r="D1918" t="str">
            <v>19916</v>
          </cell>
          <cell r="E1918" t="str">
            <v>60-MTH API 510  INSPECTION OF PRESS. V.</v>
          </cell>
          <cell r="F1918" t="str">
            <v>MS2P-EAST CHILLER</v>
          </cell>
          <cell r="G1918" t="str">
            <v>PM25</v>
          </cell>
          <cell r="H1918" t="str">
            <v>MECH</v>
          </cell>
          <cell r="I1918" t="str">
            <v>10075043</v>
          </cell>
          <cell r="J1918" t="str">
            <v>7103330</v>
          </cell>
          <cell r="K1918" t="str">
            <v>001</v>
          </cell>
          <cell r="L1918" t="str">
            <v>CRIPESH</v>
          </cell>
          <cell r="M1918">
            <v>41969</v>
          </cell>
          <cell r="N1918" t="str">
            <v>CAGLEW</v>
          </cell>
          <cell r="O1918">
            <v>43747</v>
          </cell>
          <cell r="P1918" t="str">
            <v/>
          </cell>
        </row>
        <row r="1919">
          <cell r="A1919" t="str">
            <v>MEM-PRO-015-UTL-CHS-4152</v>
          </cell>
          <cell r="B1919" t="str">
            <v>3</v>
          </cell>
          <cell r="C1919" t="str">
            <v>17579</v>
          </cell>
          <cell r="D1919" t="str">
            <v>19919</v>
          </cell>
          <cell r="E1919" t="str">
            <v>60-MTH API 510  INSPECTION OF PRESS. V.</v>
          </cell>
          <cell r="F1919" t="str">
            <v>MS2P-EAST CHILLER</v>
          </cell>
          <cell r="G1919" t="str">
            <v>PM25</v>
          </cell>
          <cell r="H1919" t="str">
            <v>MECH</v>
          </cell>
          <cell r="I1919" t="str">
            <v>10077983</v>
          </cell>
          <cell r="J1919" t="str">
            <v>7103333</v>
          </cell>
          <cell r="K1919" t="str">
            <v>001</v>
          </cell>
          <cell r="L1919" t="str">
            <v>CRIPESH</v>
          </cell>
          <cell r="M1919">
            <v>41969</v>
          </cell>
          <cell r="N1919" t="str">
            <v>CAGLEW</v>
          </cell>
          <cell r="O1919">
            <v>43747</v>
          </cell>
          <cell r="P1919" t="str">
            <v/>
          </cell>
        </row>
        <row r="1920">
          <cell r="A1920" t="str">
            <v>MEM-PRO-015-UTL-CHS-4152</v>
          </cell>
          <cell r="B1920" t="str">
            <v>3</v>
          </cell>
          <cell r="C1920" t="str">
            <v>17580</v>
          </cell>
          <cell r="D1920" t="str">
            <v>19920</v>
          </cell>
          <cell r="E1920" t="str">
            <v>60-MTH API 510  INSPECTION OF PRESS. V.</v>
          </cell>
          <cell r="F1920" t="str">
            <v>MS2P-EAST CHILLER</v>
          </cell>
          <cell r="G1920" t="str">
            <v>PM25</v>
          </cell>
          <cell r="H1920" t="str">
            <v>MECH</v>
          </cell>
          <cell r="I1920" t="str">
            <v>10077984</v>
          </cell>
          <cell r="J1920" t="str">
            <v>7103334</v>
          </cell>
          <cell r="K1920" t="str">
            <v>001</v>
          </cell>
          <cell r="L1920" t="str">
            <v>CRIPESH</v>
          </cell>
          <cell r="M1920">
            <v>41969</v>
          </cell>
          <cell r="N1920" t="str">
            <v>CAGLEW</v>
          </cell>
          <cell r="O1920">
            <v>43747</v>
          </cell>
          <cell r="P1920" t="str">
            <v/>
          </cell>
        </row>
        <row r="1921">
          <cell r="A1921" t="str">
            <v>MEM-PRO-015-UTL-CHS-4152</v>
          </cell>
          <cell r="B1921" t="str">
            <v>3</v>
          </cell>
          <cell r="C1921" t="str">
            <v>17581</v>
          </cell>
          <cell r="D1921" t="str">
            <v>19941</v>
          </cell>
          <cell r="E1921" t="str">
            <v>60-MTH API 510  INSPECTION OF PRESS. V.</v>
          </cell>
          <cell r="F1921" t="str">
            <v>MS2P-EAST CHILLER</v>
          </cell>
          <cell r="G1921" t="str">
            <v>PM25</v>
          </cell>
          <cell r="H1921" t="str">
            <v>MECH</v>
          </cell>
          <cell r="I1921" t="str">
            <v>10077984</v>
          </cell>
          <cell r="J1921" t="str">
            <v>7103335</v>
          </cell>
          <cell r="K1921" t="str">
            <v>001</v>
          </cell>
          <cell r="L1921" t="str">
            <v>CRIPESH</v>
          </cell>
          <cell r="M1921">
            <v>41969</v>
          </cell>
          <cell r="N1921" t="str">
            <v>CAGLEW</v>
          </cell>
          <cell r="O1921">
            <v>43747</v>
          </cell>
          <cell r="P1921" t="str">
            <v/>
          </cell>
        </row>
        <row r="1922">
          <cell r="A1922" t="str">
            <v>MEM-PRO-010-MDU-AEQ-6848</v>
          </cell>
          <cell r="B1922" t="str">
            <v>3</v>
          </cell>
          <cell r="C1922" t="str">
            <v>17630</v>
          </cell>
          <cell r="D1922" t="str">
            <v>19980</v>
          </cell>
          <cell r="E1922" t="str">
            <v>60-MTH API 510  INSPECTION OF P.V.</v>
          </cell>
          <cell r="F1922" t="str">
            <v>MMDU-WEST COLLECTOR AIR RECEIVER</v>
          </cell>
          <cell r="G1922" t="str">
            <v>PM25</v>
          </cell>
          <cell r="H1922" t="str">
            <v>MECH</v>
          </cell>
          <cell r="I1922" t="str">
            <v>10077991</v>
          </cell>
          <cell r="J1922" t="str">
            <v>7098790</v>
          </cell>
          <cell r="K1922" t="str">
            <v>001</v>
          </cell>
          <cell r="L1922" t="str">
            <v>CRIPESH</v>
          </cell>
          <cell r="M1922">
            <v>41988</v>
          </cell>
          <cell r="N1922" t="str">
            <v>CAGLEW</v>
          </cell>
          <cell r="O1922">
            <v>43747</v>
          </cell>
          <cell r="P1922" t="str">
            <v/>
          </cell>
        </row>
        <row r="1923">
          <cell r="A1923" t="str">
            <v>MEM-PRO-010-P3A-AEQ-6531</v>
          </cell>
          <cell r="B1923" t="str">
            <v>3</v>
          </cell>
          <cell r="C1923" t="str">
            <v>17622</v>
          </cell>
          <cell r="D1923" t="str">
            <v>19972</v>
          </cell>
          <cell r="E1923" t="str">
            <v>60-MTH API 510  INSPECTION OF P.V.</v>
          </cell>
          <cell r="F1923" t="str">
            <v>MP3A-NE COLLECTOR BLOWBACK FAN</v>
          </cell>
          <cell r="G1923" t="str">
            <v>PM25</v>
          </cell>
          <cell r="H1923" t="str">
            <v>MECH</v>
          </cell>
          <cell r="I1923" t="str">
            <v/>
          </cell>
          <cell r="J1923" t="str">
            <v>7098782</v>
          </cell>
          <cell r="K1923" t="str">
            <v>001</v>
          </cell>
          <cell r="L1923" t="str">
            <v>CRIPESH</v>
          </cell>
          <cell r="M1923">
            <v>41988</v>
          </cell>
          <cell r="N1923" t="str">
            <v>CAGLEW</v>
          </cell>
          <cell r="O1923">
            <v>43511</v>
          </cell>
          <cell r="P1923" t="str">
            <v/>
          </cell>
        </row>
        <row r="1924">
          <cell r="A1924" t="str">
            <v>MEM-PRO-010-P3A-AEQ-6571</v>
          </cell>
          <cell r="B1924" t="str">
            <v>3</v>
          </cell>
          <cell r="C1924" t="str">
            <v>17623</v>
          </cell>
          <cell r="D1924" t="str">
            <v>19973</v>
          </cell>
          <cell r="E1924" t="str">
            <v>60-MTH API 510  INSPECTION OF P.V.</v>
          </cell>
          <cell r="F1924" t="str">
            <v>MP3A-SE COLLECTOR BLOWBACK FAN</v>
          </cell>
          <cell r="G1924" t="str">
            <v>PM25</v>
          </cell>
          <cell r="H1924" t="str">
            <v>MECH</v>
          </cell>
          <cell r="I1924" t="str">
            <v/>
          </cell>
          <cell r="J1924" t="str">
            <v>7098783</v>
          </cell>
          <cell r="K1924" t="str">
            <v>001</v>
          </cell>
          <cell r="L1924" t="str">
            <v>CRIPESH</v>
          </cell>
          <cell r="M1924">
            <v>41988</v>
          </cell>
          <cell r="N1924" t="str">
            <v>CAGLEW</v>
          </cell>
          <cell r="O1924">
            <v>43511</v>
          </cell>
          <cell r="P1924" t="str">
            <v/>
          </cell>
        </row>
        <row r="1925">
          <cell r="A1925" t="str">
            <v>MEM-PRO-010-P3A-AEQ-6591</v>
          </cell>
          <cell r="B1925" t="str">
            <v>3</v>
          </cell>
          <cell r="C1925" t="str">
            <v>17624</v>
          </cell>
          <cell r="D1925" t="str">
            <v>19974</v>
          </cell>
          <cell r="E1925" t="str">
            <v>60-MTH API 510  INSPECTION OF P.V.</v>
          </cell>
          <cell r="F1925" t="str">
            <v>MP3A-SW COLLECTOR BLOWBACK FAN</v>
          </cell>
          <cell r="G1925" t="str">
            <v>PM25</v>
          </cell>
          <cell r="H1925" t="str">
            <v>MECH</v>
          </cell>
          <cell r="I1925" t="str">
            <v/>
          </cell>
          <cell r="J1925" t="str">
            <v>7098784</v>
          </cell>
          <cell r="K1925" t="str">
            <v>001</v>
          </cell>
          <cell r="L1925" t="str">
            <v>CRIPESH</v>
          </cell>
          <cell r="M1925">
            <v>41988</v>
          </cell>
          <cell r="N1925" t="str">
            <v>CAGLEW</v>
          </cell>
          <cell r="O1925">
            <v>43511</v>
          </cell>
          <cell r="P1925" t="str">
            <v/>
          </cell>
        </row>
        <row r="1926">
          <cell r="A1926" t="str">
            <v>MEM-PRO-010-UTL-IAS-0891</v>
          </cell>
          <cell r="B1926" t="str">
            <v>3</v>
          </cell>
          <cell r="C1926" t="str">
            <v>17596</v>
          </cell>
          <cell r="D1926" t="str">
            <v>19956</v>
          </cell>
          <cell r="E1926" t="str">
            <v>60-MTH API 510  INSPECTION OF P.V.</v>
          </cell>
          <cell r="F1926" t="str">
            <v>MSS-N PLANT #5 AIR COMPRESSOR 150 HP</v>
          </cell>
          <cell r="G1926" t="str">
            <v>PM25</v>
          </cell>
          <cell r="H1926" t="str">
            <v>MECH</v>
          </cell>
          <cell r="I1926" t="str">
            <v>10077985</v>
          </cell>
          <cell r="J1926" t="str">
            <v>7098769</v>
          </cell>
          <cell r="K1926" t="str">
            <v>001</v>
          </cell>
          <cell r="L1926" t="str">
            <v>CRIPESH</v>
          </cell>
          <cell r="M1926">
            <v>41988</v>
          </cell>
          <cell r="N1926" t="str">
            <v>CAGLEW</v>
          </cell>
          <cell r="O1926">
            <v>43747</v>
          </cell>
          <cell r="P1926" t="str">
            <v/>
          </cell>
        </row>
        <row r="1927">
          <cell r="A1927" t="str">
            <v>MEM-PRO-010-UTL-IAS-0891</v>
          </cell>
          <cell r="B1927" t="str">
            <v>3</v>
          </cell>
          <cell r="C1927" t="str">
            <v>17603</v>
          </cell>
          <cell r="D1927" t="str">
            <v>19933</v>
          </cell>
          <cell r="E1927" t="str">
            <v>60-MTH API 510  INSPECTION OF P.V.</v>
          </cell>
          <cell r="F1927" t="str">
            <v>MSS-N PLANT #5 AIR COMPRESSOR 150 HP</v>
          </cell>
          <cell r="G1927" t="str">
            <v>PM25</v>
          </cell>
          <cell r="H1927" t="str">
            <v>MECH</v>
          </cell>
          <cell r="I1927" t="str">
            <v/>
          </cell>
          <cell r="J1927" t="str">
            <v>7098791</v>
          </cell>
          <cell r="K1927" t="str">
            <v>001</v>
          </cell>
          <cell r="L1927" t="str">
            <v>CRIPESH</v>
          </cell>
          <cell r="M1927">
            <v>41988</v>
          </cell>
          <cell r="N1927" t="str">
            <v>CAGLEW</v>
          </cell>
          <cell r="O1927">
            <v>43747</v>
          </cell>
          <cell r="P1927" t="str">
            <v/>
          </cell>
        </row>
        <row r="1928">
          <cell r="A1928" t="str">
            <v>MEM-PRO-010-UTL-IAS-1401</v>
          </cell>
          <cell r="B1928" t="str">
            <v>3</v>
          </cell>
          <cell r="C1928" t="str">
            <v>17605</v>
          </cell>
          <cell r="D1928" t="str">
            <v>19935</v>
          </cell>
          <cell r="E1928" t="str">
            <v>60-MTH API 510  INSPECTION OF P.V.</v>
          </cell>
          <cell r="F1928" t="str">
            <v>MSS-#6 200 HP AIR COMPRESSOR</v>
          </cell>
          <cell r="G1928" t="str">
            <v>PM25</v>
          </cell>
          <cell r="H1928" t="str">
            <v>MECH</v>
          </cell>
          <cell r="I1928" t="str">
            <v>10077986</v>
          </cell>
          <cell r="J1928" t="str">
            <v>7098793</v>
          </cell>
          <cell r="K1928" t="str">
            <v>001</v>
          </cell>
          <cell r="L1928" t="str">
            <v>CRIPESH</v>
          </cell>
          <cell r="M1928">
            <v>41988</v>
          </cell>
          <cell r="N1928" t="str">
            <v>CAGLEW</v>
          </cell>
          <cell r="O1928">
            <v>43747</v>
          </cell>
          <cell r="P1928" t="str">
            <v/>
          </cell>
        </row>
        <row r="1929">
          <cell r="A1929" t="str">
            <v>MEM-PRO-010-UTL-IAS-1402</v>
          </cell>
          <cell r="B1929" t="str">
            <v>3</v>
          </cell>
          <cell r="C1929" t="str">
            <v>17635</v>
          </cell>
          <cell r="D1929" t="str">
            <v>19985</v>
          </cell>
          <cell r="E1929" t="str">
            <v>60-MTH API 510  INSPECTION OF P.V.</v>
          </cell>
          <cell r="F1929" t="str">
            <v>MSS-AIR RECEIVER FOR #6 AIR COMPRESSOR</v>
          </cell>
          <cell r="G1929" t="str">
            <v>PM25</v>
          </cell>
          <cell r="H1929" t="str">
            <v>MECH</v>
          </cell>
          <cell r="I1929" t="str">
            <v>10065798</v>
          </cell>
          <cell r="J1929" t="str">
            <v>7098801</v>
          </cell>
          <cell r="K1929" t="str">
            <v>001</v>
          </cell>
          <cell r="L1929" t="str">
            <v>CRIPESH</v>
          </cell>
          <cell r="M1929">
            <v>41988</v>
          </cell>
          <cell r="N1929" t="str">
            <v>CAGLEW</v>
          </cell>
          <cell r="O1929">
            <v>43747</v>
          </cell>
          <cell r="P1929" t="str">
            <v/>
          </cell>
        </row>
        <row r="1930">
          <cell r="A1930" t="str">
            <v>MEM-PRO-010-UTL-IAS-2105</v>
          </cell>
          <cell r="B1930" t="str">
            <v>3</v>
          </cell>
          <cell r="C1930" t="str">
            <v>17597</v>
          </cell>
          <cell r="D1930" t="str">
            <v>19957</v>
          </cell>
          <cell r="E1930" t="str">
            <v>60-MTH API 510  INSPECTION OF P.V.</v>
          </cell>
          <cell r="F1930" t="str">
            <v>MSS-N PLANT #1 AIR COMPRESSOR 100 HP</v>
          </cell>
          <cell r="G1930" t="str">
            <v>PM25</v>
          </cell>
          <cell r="H1930" t="str">
            <v>MECH</v>
          </cell>
          <cell r="I1930" t="str">
            <v>10072082</v>
          </cell>
          <cell r="J1930" t="str">
            <v>7098770</v>
          </cell>
          <cell r="K1930" t="str">
            <v>001</v>
          </cell>
          <cell r="L1930" t="str">
            <v>CRIPESH</v>
          </cell>
          <cell r="M1930">
            <v>41988</v>
          </cell>
          <cell r="N1930" t="str">
            <v>CAGLEW</v>
          </cell>
          <cell r="O1930">
            <v>43747</v>
          </cell>
          <cell r="P1930" t="str">
            <v/>
          </cell>
        </row>
        <row r="1931">
          <cell r="A1931" t="str">
            <v>MEM-PRO-010-UTL-IAS-2800</v>
          </cell>
          <cell r="B1931" t="str">
            <v>3</v>
          </cell>
          <cell r="C1931" t="str">
            <v>17598</v>
          </cell>
          <cell r="D1931" t="str">
            <v>19958</v>
          </cell>
          <cell r="E1931" t="str">
            <v>60-MTH API 510  INSPECTION OF P.V.</v>
          </cell>
          <cell r="F1931" t="str">
            <v>MSS-N PLANT COMPRESSED AIR DEMISTER TANK</v>
          </cell>
          <cell r="G1931" t="str">
            <v>PM25</v>
          </cell>
          <cell r="H1931" t="str">
            <v>MECH</v>
          </cell>
          <cell r="I1931" t="str">
            <v>10019947</v>
          </cell>
          <cell r="J1931" t="str">
            <v>7098771</v>
          </cell>
          <cell r="K1931" t="str">
            <v>001</v>
          </cell>
          <cell r="L1931" t="str">
            <v>CRIPESH</v>
          </cell>
          <cell r="M1931">
            <v>41988</v>
          </cell>
          <cell r="N1931" t="str">
            <v>CAGLEW</v>
          </cell>
          <cell r="O1931">
            <v>43747</v>
          </cell>
          <cell r="P1931" t="str">
            <v/>
          </cell>
        </row>
        <row r="1932">
          <cell r="A1932" t="str">
            <v>MEM-PRO-010-UTL-IAS-4133</v>
          </cell>
          <cell r="B1932" t="str">
            <v>3</v>
          </cell>
          <cell r="C1932" t="str">
            <v>17625</v>
          </cell>
          <cell r="D1932" t="str">
            <v>19975</v>
          </cell>
          <cell r="E1932" t="str">
            <v>60-MTH API 510  INSPECTION OF P.V.</v>
          </cell>
          <cell r="F1932" t="str">
            <v>MSP-300 HP AIR RECEIVER</v>
          </cell>
          <cell r="G1932" t="str">
            <v>PM25</v>
          </cell>
          <cell r="H1932" t="str">
            <v>MECH</v>
          </cell>
          <cell r="I1932" t="str">
            <v>10019917</v>
          </cell>
          <cell r="J1932" t="str">
            <v>7098785</v>
          </cell>
          <cell r="K1932" t="str">
            <v>001</v>
          </cell>
          <cell r="L1932" t="str">
            <v>CRIPESH</v>
          </cell>
          <cell r="M1932">
            <v>41988</v>
          </cell>
          <cell r="N1932" t="str">
            <v>CAGLEW</v>
          </cell>
          <cell r="O1932">
            <v>43747</v>
          </cell>
          <cell r="P1932" t="str">
            <v/>
          </cell>
        </row>
        <row r="1933">
          <cell r="A1933" t="str">
            <v>MEM-PRO-011-SPR-DRY-1020</v>
          </cell>
          <cell r="B1933" t="str">
            <v>3</v>
          </cell>
          <cell r="C1933" t="str">
            <v>17599</v>
          </cell>
          <cell r="D1933" t="str">
            <v>19959</v>
          </cell>
          <cell r="E1933" t="str">
            <v>60-MTH API 510  INSPECTION OF P.V.</v>
          </cell>
          <cell r="F1933" t="str">
            <v>MP1-NE CSX COLLECTOR</v>
          </cell>
          <cell r="G1933" t="str">
            <v>PM25</v>
          </cell>
          <cell r="H1933" t="str">
            <v>MECH</v>
          </cell>
          <cell r="I1933" t="str">
            <v>10019840</v>
          </cell>
          <cell r="J1933" t="str">
            <v>7098772</v>
          </cell>
          <cell r="K1933" t="str">
            <v>001</v>
          </cell>
          <cell r="L1933" t="str">
            <v>CRIPESH</v>
          </cell>
          <cell r="M1933">
            <v>41988</v>
          </cell>
          <cell r="N1933" t="str">
            <v>CAGLEW</v>
          </cell>
          <cell r="O1933">
            <v>43747</v>
          </cell>
          <cell r="P1933" t="str">
            <v/>
          </cell>
        </row>
        <row r="1934">
          <cell r="A1934" t="str">
            <v>MEM-PRO-011-SPR-DRY-1040</v>
          </cell>
          <cell r="B1934" t="str">
            <v>3</v>
          </cell>
          <cell r="C1934" t="str">
            <v>17600</v>
          </cell>
          <cell r="D1934" t="str">
            <v>19960</v>
          </cell>
          <cell r="E1934" t="str">
            <v>60-MTH API 510  INSPECTION OF P.V.</v>
          </cell>
          <cell r="F1934" t="str">
            <v>MP1-NW CSX COLLECTOR</v>
          </cell>
          <cell r="G1934" t="str">
            <v>PM25</v>
          </cell>
          <cell r="H1934" t="str">
            <v>MECH</v>
          </cell>
          <cell r="I1934" t="str">
            <v>10019839</v>
          </cell>
          <cell r="J1934" t="str">
            <v>7098773</v>
          </cell>
          <cell r="K1934" t="str">
            <v>001</v>
          </cell>
          <cell r="L1934" t="str">
            <v>CRIPESH</v>
          </cell>
          <cell r="M1934">
            <v>41988</v>
          </cell>
          <cell r="N1934" t="str">
            <v>CAGLEW</v>
          </cell>
          <cell r="O1934">
            <v>43747</v>
          </cell>
          <cell r="P1934" t="str">
            <v/>
          </cell>
        </row>
        <row r="1935">
          <cell r="A1935" t="str">
            <v>MEM-PRO-011-SPR-DRY-1080</v>
          </cell>
          <cell r="B1935" t="str">
            <v>3</v>
          </cell>
          <cell r="C1935" t="str">
            <v>17611</v>
          </cell>
          <cell r="D1935" t="str">
            <v>19961</v>
          </cell>
          <cell r="E1935" t="str">
            <v>60-MTH API 510  INSPECTION OF P.V.</v>
          </cell>
          <cell r="F1935" t="str">
            <v>MP1-SW CSX COLLECTOR</v>
          </cell>
          <cell r="G1935" t="str">
            <v>PM25</v>
          </cell>
          <cell r="H1935" t="str">
            <v>MECH</v>
          </cell>
          <cell r="I1935" t="str">
            <v>10019835</v>
          </cell>
          <cell r="J1935" t="str">
            <v>7098774</v>
          </cell>
          <cell r="K1935" t="str">
            <v>001</v>
          </cell>
          <cell r="L1935" t="str">
            <v>CRIPESH</v>
          </cell>
          <cell r="M1935">
            <v>41988</v>
          </cell>
          <cell r="N1935" t="str">
            <v>CAGLEW</v>
          </cell>
          <cell r="O1935">
            <v>43747</v>
          </cell>
          <cell r="P1935" t="str">
            <v/>
          </cell>
        </row>
        <row r="1936">
          <cell r="A1936" t="str">
            <v>MEM-PRO-011-SPR-DRY-1093</v>
          </cell>
          <cell r="B1936" t="str">
            <v>3</v>
          </cell>
          <cell r="C1936" t="str">
            <v>17612</v>
          </cell>
          <cell r="D1936" t="str">
            <v>19962</v>
          </cell>
          <cell r="E1936" t="str">
            <v>60-MTH API 510  INSPECTION OF P.V.</v>
          </cell>
          <cell r="F1936" t="str">
            <v>MP1-P1 DRYER COMPRESSED AIR VESSEL</v>
          </cell>
          <cell r="G1936" t="str">
            <v>PM25</v>
          </cell>
          <cell r="H1936" t="str">
            <v>MECH</v>
          </cell>
          <cell r="I1936" t="str">
            <v>10019847</v>
          </cell>
          <cell r="J1936" t="str">
            <v>7098775</v>
          </cell>
          <cell r="K1936" t="str">
            <v>001</v>
          </cell>
          <cell r="L1936" t="str">
            <v>CRIPESH</v>
          </cell>
          <cell r="M1936">
            <v>41988</v>
          </cell>
          <cell r="N1936" t="str">
            <v>CAGLEW</v>
          </cell>
          <cell r="O1936">
            <v>43747</v>
          </cell>
          <cell r="P1936" t="str">
            <v/>
          </cell>
        </row>
        <row r="1937">
          <cell r="A1937" t="str">
            <v>MEM-PRO-013-BGY-FCS-6268</v>
          </cell>
          <cell r="B1937" t="str">
            <v>3</v>
          </cell>
          <cell r="C1937" t="str">
            <v>17620</v>
          </cell>
          <cell r="D1937" t="str">
            <v>19970</v>
          </cell>
          <cell r="E1937" t="str">
            <v>60-MTH API 510  INSPECTION OF P.V.</v>
          </cell>
          <cell r="F1937" t="str">
            <v>MP3B-S 600 VACUMMIZER CONDENSER</v>
          </cell>
          <cell r="G1937" t="str">
            <v>PM25</v>
          </cell>
          <cell r="H1937" t="str">
            <v>MECH</v>
          </cell>
          <cell r="I1937" t="str">
            <v>10021008</v>
          </cell>
          <cell r="J1937" t="str">
            <v>7098780</v>
          </cell>
          <cell r="K1937" t="str">
            <v>001</v>
          </cell>
          <cell r="L1937" t="str">
            <v>CRIPESH</v>
          </cell>
          <cell r="M1937">
            <v>41988</v>
          </cell>
          <cell r="N1937" t="str">
            <v>CAGLEW</v>
          </cell>
          <cell r="O1937">
            <v>43747</v>
          </cell>
          <cell r="P1937" t="str">
            <v/>
          </cell>
        </row>
        <row r="1938">
          <cell r="A1938" t="str">
            <v>MEM-PRO-013-BGY-FCS-6297</v>
          </cell>
          <cell r="B1938" t="str">
            <v>3</v>
          </cell>
          <cell r="C1938" t="str">
            <v>17621</v>
          </cell>
          <cell r="D1938" t="str">
            <v>19971</v>
          </cell>
          <cell r="E1938" t="str">
            <v>60-MTH API 510  INSPECTION OF P.V.</v>
          </cell>
          <cell r="F1938" t="str">
            <v>MP3B-N 600 VAC CONDENSER</v>
          </cell>
          <cell r="G1938" t="str">
            <v>PM25</v>
          </cell>
          <cell r="H1938" t="str">
            <v>MECH</v>
          </cell>
          <cell r="I1938" t="str">
            <v>10020992</v>
          </cell>
          <cell r="J1938" t="str">
            <v>7098781</v>
          </cell>
          <cell r="K1938" t="str">
            <v>001</v>
          </cell>
          <cell r="L1938" t="str">
            <v>CRIPESH</v>
          </cell>
          <cell r="M1938">
            <v>41988</v>
          </cell>
          <cell r="N1938" t="str">
            <v>CAGLEW</v>
          </cell>
          <cell r="O1938">
            <v>43747</v>
          </cell>
          <cell r="P1938" t="str">
            <v/>
          </cell>
        </row>
        <row r="1939">
          <cell r="A1939" t="str">
            <v>MEM-PRO-013-WSH-CWH-0085</v>
          </cell>
          <cell r="B1939" t="str">
            <v>3</v>
          </cell>
          <cell r="C1939" t="str">
            <v>17616</v>
          </cell>
          <cell r="D1939" t="str">
            <v>19966</v>
          </cell>
          <cell r="E1939" t="str">
            <v>60-MTH API 510  INSPECTION OF P.V.</v>
          </cell>
          <cell r="F1939" t="str">
            <v>MP3B-#1 WASHING CENTRIFUGE</v>
          </cell>
          <cell r="G1939" t="str">
            <v>PM25</v>
          </cell>
          <cell r="H1939" t="str">
            <v>MECH</v>
          </cell>
          <cell r="I1939" t="str">
            <v>10021005</v>
          </cell>
          <cell r="J1939" t="str">
            <v>7098776</v>
          </cell>
          <cell r="K1939" t="str">
            <v>001</v>
          </cell>
          <cell r="L1939" t="str">
            <v>CRIPESH</v>
          </cell>
          <cell r="M1939">
            <v>41988</v>
          </cell>
          <cell r="N1939" t="str">
            <v>CAGLEW</v>
          </cell>
          <cell r="O1939">
            <v>43747</v>
          </cell>
          <cell r="P1939" t="str">
            <v/>
          </cell>
        </row>
        <row r="1940">
          <cell r="A1940" t="str">
            <v>MEM-PRO-013-WSH-CWH-0086</v>
          </cell>
          <cell r="B1940" t="str">
            <v>3</v>
          </cell>
          <cell r="C1940" t="str">
            <v>17617</v>
          </cell>
          <cell r="D1940" t="str">
            <v>19967</v>
          </cell>
          <cell r="E1940" t="str">
            <v>60-MTH API 510  INSPECTION OF P.V.</v>
          </cell>
          <cell r="F1940" t="str">
            <v>MP3B-#2 WASHING CENTRIFUGE</v>
          </cell>
          <cell r="G1940" t="str">
            <v>PM25</v>
          </cell>
          <cell r="H1940" t="str">
            <v>MECH</v>
          </cell>
          <cell r="I1940" t="str">
            <v>10021004</v>
          </cell>
          <cell r="J1940" t="str">
            <v>7098777</v>
          </cell>
          <cell r="K1940" t="str">
            <v>001</v>
          </cell>
          <cell r="L1940" t="str">
            <v>CRIPESH</v>
          </cell>
          <cell r="M1940">
            <v>41988</v>
          </cell>
          <cell r="N1940" t="str">
            <v>CAGLEW</v>
          </cell>
          <cell r="O1940">
            <v>43747</v>
          </cell>
          <cell r="P1940" t="str">
            <v/>
          </cell>
        </row>
        <row r="1941">
          <cell r="A1941" t="str">
            <v>MEM-PRO-013-WSH-CWH-0087</v>
          </cell>
          <cell r="B1941" t="str">
            <v>3</v>
          </cell>
          <cell r="C1941" t="str">
            <v>17618</v>
          </cell>
          <cell r="D1941" t="str">
            <v>19968</v>
          </cell>
          <cell r="E1941" t="str">
            <v>60-MTH API 510  INSPECTION OF P.V.</v>
          </cell>
          <cell r="F1941" t="str">
            <v>MP3B-#3 WASHING CENTRIFUGE</v>
          </cell>
          <cell r="G1941" t="str">
            <v>PM25</v>
          </cell>
          <cell r="H1941" t="str">
            <v>MECH</v>
          </cell>
          <cell r="I1941" t="str">
            <v>10073369</v>
          </cell>
          <cell r="J1941" t="str">
            <v>7098778</v>
          </cell>
          <cell r="K1941" t="str">
            <v>001</v>
          </cell>
          <cell r="L1941" t="str">
            <v>CRIPESH</v>
          </cell>
          <cell r="M1941">
            <v>41988</v>
          </cell>
          <cell r="N1941" t="str">
            <v>CAGLEW</v>
          </cell>
          <cell r="O1941">
            <v>43747</v>
          </cell>
          <cell r="P1941" t="str">
            <v/>
          </cell>
        </row>
        <row r="1942">
          <cell r="A1942" t="str">
            <v>MEM-PRO-013-WSH-CWH-0278</v>
          </cell>
          <cell r="B1942" t="str">
            <v>3</v>
          </cell>
          <cell r="C1942" t="str">
            <v>17619</v>
          </cell>
          <cell r="D1942" t="str">
            <v>19969</v>
          </cell>
          <cell r="E1942" t="str">
            <v>60-MTH API 510  INSPECTION OF P.V.</v>
          </cell>
          <cell r="F1942" t="str">
            <v>MP3B-#4 WASHING CENTRIFUGE</v>
          </cell>
          <cell r="G1942" t="str">
            <v>PM25</v>
          </cell>
          <cell r="H1942" t="str">
            <v>MECH</v>
          </cell>
          <cell r="I1942" t="str">
            <v>10020994</v>
          </cell>
          <cell r="J1942" t="str">
            <v>7098779</v>
          </cell>
          <cell r="K1942" t="str">
            <v>001</v>
          </cell>
          <cell r="L1942" t="str">
            <v>CRIPESH</v>
          </cell>
          <cell r="M1942">
            <v>41988</v>
          </cell>
          <cell r="N1942" t="str">
            <v>CAGLEW</v>
          </cell>
          <cell r="O1942">
            <v>43747</v>
          </cell>
          <cell r="P1942" t="str">
            <v/>
          </cell>
        </row>
        <row r="1943">
          <cell r="A1943" t="str">
            <v>MEM-PRO-014-UTL-CHS-4152</v>
          </cell>
          <cell r="B1943" t="str">
            <v>3</v>
          </cell>
          <cell r="C1943" t="str">
            <v>17626</v>
          </cell>
          <cell r="D1943" t="str">
            <v>19976</v>
          </cell>
          <cell r="E1943" t="str">
            <v>60-MTH API 510  INSPECTION OF P.V.</v>
          </cell>
          <cell r="F1943" t="str">
            <v>MSP-EAST CHILLER #2</v>
          </cell>
          <cell r="G1943" t="str">
            <v>PM25</v>
          </cell>
          <cell r="H1943" t="str">
            <v>MECH</v>
          </cell>
          <cell r="I1943" t="str">
            <v>10077988</v>
          </cell>
          <cell r="J1943" t="str">
            <v>7098786</v>
          </cell>
          <cell r="K1943" t="str">
            <v>001</v>
          </cell>
          <cell r="L1943" t="str">
            <v>CRIPESH</v>
          </cell>
          <cell r="M1943">
            <v>41988</v>
          </cell>
          <cell r="N1943" t="str">
            <v>CAGLEW</v>
          </cell>
          <cell r="O1943">
            <v>43747</v>
          </cell>
          <cell r="P1943" t="str">
            <v/>
          </cell>
        </row>
        <row r="1944">
          <cell r="A1944" t="str">
            <v>MEM-PRO-014-UTL-CHS-4152</v>
          </cell>
          <cell r="B1944" t="str">
            <v>3</v>
          </cell>
          <cell r="C1944" t="str">
            <v>17627</v>
          </cell>
          <cell r="D1944" t="str">
            <v>19977</v>
          </cell>
          <cell r="E1944" t="str">
            <v>60-MTH API 510  INSPECTION OF P.V.</v>
          </cell>
          <cell r="F1944" t="str">
            <v>MSP-EAST CHILLER #2</v>
          </cell>
          <cell r="G1944" t="str">
            <v>PM25</v>
          </cell>
          <cell r="H1944" t="str">
            <v>MECH</v>
          </cell>
          <cell r="I1944" t="str">
            <v>10077989</v>
          </cell>
          <cell r="J1944" t="str">
            <v>7098787</v>
          </cell>
          <cell r="K1944" t="str">
            <v>001</v>
          </cell>
          <cell r="L1944" t="str">
            <v>CRIPESH</v>
          </cell>
          <cell r="M1944">
            <v>41988</v>
          </cell>
          <cell r="N1944" t="str">
            <v>CAGLEW</v>
          </cell>
          <cell r="O1944">
            <v>43747</v>
          </cell>
          <cell r="P1944" t="str">
            <v/>
          </cell>
        </row>
        <row r="1945">
          <cell r="A1945" t="str">
            <v>MEM-PRO-014-UTL-CHS-9150</v>
          </cell>
          <cell r="B1945" t="str">
            <v>3</v>
          </cell>
          <cell r="C1945" t="str">
            <v>17633</v>
          </cell>
          <cell r="D1945" t="str">
            <v>19983</v>
          </cell>
          <cell r="E1945" t="str">
            <v>60-MTH API 510  INSPECTION OF P.V.</v>
          </cell>
          <cell r="F1945" t="str">
            <v>MSP-SO PLT 1ST FL WEST CHILLER 4151 UNIT</v>
          </cell>
          <cell r="G1945" t="str">
            <v>PM25</v>
          </cell>
          <cell r="H1945" t="str">
            <v>FAC</v>
          </cell>
          <cell r="I1945" t="str">
            <v/>
          </cell>
          <cell r="J1945" t="str">
            <v>7098799</v>
          </cell>
          <cell r="K1945" t="str">
            <v>001</v>
          </cell>
          <cell r="L1945" t="str">
            <v>CRIPESH</v>
          </cell>
          <cell r="M1945">
            <v>41988</v>
          </cell>
          <cell r="N1945" t="str">
            <v>CHAUDHS</v>
          </cell>
          <cell r="O1945">
            <v>43368</v>
          </cell>
          <cell r="P1945" t="str">
            <v/>
          </cell>
        </row>
        <row r="1946">
          <cell r="A1946" t="str">
            <v>MEM-PRO-014-UTL-CWS-4120</v>
          </cell>
          <cell r="B1946" t="str">
            <v>3</v>
          </cell>
          <cell r="C1946" t="str">
            <v>17628</v>
          </cell>
          <cell r="D1946" t="str">
            <v>19978</v>
          </cell>
          <cell r="E1946" t="str">
            <v>60-MTH API 510  INSPECTION OF P.V.</v>
          </cell>
          <cell r="F1946" t="str">
            <v>MS2P-COOLING TOWER W MAIN WATER PUMP</v>
          </cell>
          <cell r="G1946" t="str">
            <v>PM25</v>
          </cell>
          <cell r="H1946" t="str">
            <v>MECH</v>
          </cell>
          <cell r="I1946" t="str">
            <v>10025397</v>
          </cell>
          <cell r="J1946" t="str">
            <v>7098788</v>
          </cell>
          <cell r="K1946" t="str">
            <v>001</v>
          </cell>
          <cell r="L1946" t="str">
            <v>CRIPESH</v>
          </cell>
          <cell r="M1946">
            <v>41988</v>
          </cell>
          <cell r="N1946" t="str">
            <v>CAGLEW</v>
          </cell>
          <cell r="O1946">
            <v>43747</v>
          </cell>
          <cell r="P1946" t="str">
            <v/>
          </cell>
        </row>
        <row r="1947">
          <cell r="A1947" t="str">
            <v>MEM-PRO-014-UTL-HRC-4453</v>
          </cell>
          <cell r="B1947" t="str">
            <v>3</v>
          </cell>
          <cell r="C1947" t="str">
            <v>17634</v>
          </cell>
          <cell r="D1947" t="str">
            <v>19984</v>
          </cell>
          <cell r="E1947" t="str">
            <v>60-MTH API 510  INSPECTION OF P.V.</v>
          </cell>
          <cell r="F1947" t="str">
            <v>MSP-WASTE WTR HT RECOVERY AIR SEPARATOR</v>
          </cell>
          <cell r="G1947" t="str">
            <v>PM25</v>
          </cell>
          <cell r="H1947" t="str">
            <v>MECH</v>
          </cell>
          <cell r="I1947" t="str">
            <v>10074055</v>
          </cell>
          <cell r="J1947" t="str">
            <v>7098800</v>
          </cell>
          <cell r="K1947" t="str">
            <v>001</v>
          </cell>
          <cell r="L1947" t="str">
            <v>CRIPESH</v>
          </cell>
          <cell r="M1947">
            <v>41988</v>
          </cell>
          <cell r="N1947" t="str">
            <v>CAGLEW</v>
          </cell>
          <cell r="O1947">
            <v>43747</v>
          </cell>
          <cell r="P1947" t="str">
            <v/>
          </cell>
        </row>
        <row r="1948">
          <cell r="A1948" t="str">
            <v>MEM-PRO-014-UTL-IAS-4130</v>
          </cell>
          <cell r="B1948" t="str">
            <v>3</v>
          </cell>
          <cell r="C1948" t="str">
            <v>17604</v>
          </cell>
          <cell r="D1948" t="str">
            <v>19934</v>
          </cell>
          <cell r="E1948" t="str">
            <v>60-MTH API 510  INSPECTION OF P.V.</v>
          </cell>
          <cell r="F1948" t="str">
            <v>MSS-800T NORTH REFRIGERATED AIR DRYER</v>
          </cell>
          <cell r="G1948" t="str">
            <v>PM25</v>
          </cell>
          <cell r="H1948" t="str">
            <v>MECH</v>
          </cell>
          <cell r="I1948" t="str">
            <v>10064804</v>
          </cell>
          <cell r="J1948" t="str">
            <v>7098792</v>
          </cell>
          <cell r="K1948" t="str">
            <v>001</v>
          </cell>
          <cell r="L1948" t="str">
            <v>CRIPESH</v>
          </cell>
          <cell r="M1948">
            <v>41988</v>
          </cell>
          <cell r="N1948" t="str">
            <v>CAGLEW</v>
          </cell>
          <cell r="O1948">
            <v>43747</v>
          </cell>
          <cell r="P1948" t="str">
            <v/>
          </cell>
        </row>
        <row r="1949">
          <cell r="A1949" t="str">
            <v>MEM-PRO-015-UTL-CWS-4126</v>
          </cell>
          <cell r="B1949" t="str">
            <v>3</v>
          </cell>
          <cell r="C1949" t="str">
            <v>17629</v>
          </cell>
          <cell r="D1949" t="str">
            <v>19979</v>
          </cell>
          <cell r="E1949" t="str">
            <v>60-MTH API 510  INSPECTION OF P.V.</v>
          </cell>
          <cell r="F1949" t="str">
            <v>MS2P-COOLING TOWER E. BOOST PUMP</v>
          </cell>
          <cell r="G1949" t="str">
            <v>PM25</v>
          </cell>
          <cell r="H1949" t="str">
            <v>MECH</v>
          </cell>
          <cell r="I1949" t="str">
            <v>10077990</v>
          </cell>
          <cell r="J1949" t="str">
            <v>7098789</v>
          </cell>
          <cell r="K1949" t="str">
            <v>001</v>
          </cell>
          <cell r="L1949" t="str">
            <v>CRIPESH</v>
          </cell>
          <cell r="M1949">
            <v>41988</v>
          </cell>
          <cell r="N1949" t="str">
            <v>CAGLEW</v>
          </cell>
          <cell r="O1949">
            <v>43747</v>
          </cell>
          <cell r="P1949" t="str">
            <v/>
          </cell>
        </row>
        <row r="1950">
          <cell r="A1950" t="str">
            <v>MEM-PRO-015-UTL-IAS-4127</v>
          </cell>
          <cell r="B1950" t="str">
            <v>3</v>
          </cell>
          <cell r="C1950" t="str">
            <v>17609</v>
          </cell>
          <cell r="D1950" t="str">
            <v>19939</v>
          </cell>
          <cell r="E1950" t="str">
            <v>60-MTH API 510  INSPECTION OF P.V.</v>
          </cell>
          <cell r="F1950" t="str">
            <v>MS2P-W. 400 HP AIR COMPRESSOR</v>
          </cell>
          <cell r="G1950" t="str">
            <v>PM25</v>
          </cell>
          <cell r="H1950" t="str">
            <v>MECH</v>
          </cell>
          <cell r="I1950" t="str">
            <v>10077987</v>
          </cell>
          <cell r="J1950" t="str">
            <v>7098795</v>
          </cell>
          <cell r="K1950" t="str">
            <v>001</v>
          </cell>
          <cell r="L1950" t="str">
            <v>CRIPESH</v>
          </cell>
          <cell r="M1950">
            <v>41988</v>
          </cell>
          <cell r="N1950" t="str">
            <v>CAGLEW</v>
          </cell>
          <cell r="O1950">
            <v>43747</v>
          </cell>
          <cell r="P1950" t="str">
            <v/>
          </cell>
        </row>
        <row r="1951">
          <cell r="A1951" t="str">
            <v>MEM-PRO-015-WSH-CWH-3276</v>
          </cell>
          <cell r="B1951" t="str">
            <v>3</v>
          </cell>
          <cell r="C1951" t="str">
            <v>17595</v>
          </cell>
          <cell r="D1951" t="str">
            <v>19955</v>
          </cell>
          <cell r="E1951" t="str">
            <v>60-MTH API 510  INSPECTION OF P.V.</v>
          </cell>
          <cell r="F1951" t="str">
            <v>MS2P-#4 WASHING CENTRIFUGE</v>
          </cell>
          <cell r="G1951" t="str">
            <v>PM25</v>
          </cell>
          <cell r="H1951" t="str">
            <v>MECH</v>
          </cell>
          <cell r="I1951" t="str">
            <v>10075234</v>
          </cell>
          <cell r="J1951" t="str">
            <v>7098768</v>
          </cell>
          <cell r="K1951" t="str">
            <v>001</v>
          </cell>
          <cell r="L1951" t="str">
            <v>CRIPESH</v>
          </cell>
          <cell r="M1951">
            <v>41988</v>
          </cell>
          <cell r="N1951" t="str">
            <v>CAGLEW</v>
          </cell>
          <cell r="O1951">
            <v>43747</v>
          </cell>
          <cell r="P1951" t="str">
            <v/>
          </cell>
        </row>
        <row r="1952">
          <cell r="A1952" t="str">
            <v>MEM-PRO-023-STS-PHO-1351</v>
          </cell>
          <cell r="B1952" t="str">
            <v>3</v>
          </cell>
          <cell r="C1952" t="str">
            <v>17606</v>
          </cell>
          <cell r="D1952" t="str">
            <v>19936</v>
          </cell>
          <cell r="E1952" t="str">
            <v>60-MTH API 510  INSPECTION OF P.V.</v>
          </cell>
          <cell r="F1952" t="str">
            <v>MSS-PHOS ACID STORAGE TANK (TANK FARM)</v>
          </cell>
          <cell r="G1952" t="str">
            <v>PM25</v>
          </cell>
          <cell r="H1952" t="str">
            <v>MECH</v>
          </cell>
          <cell r="I1952" t="str">
            <v/>
          </cell>
          <cell r="J1952" t="str">
            <v>7098794</v>
          </cell>
          <cell r="K1952" t="str">
            <v>001</v>
          </cell>
          <cell r="L1952" t="str">
            <v>CRIPESH</v>
          </cell>
          <cell r="M1952">
            <v>41988</v>
          </cell>
          <cell r="N1952" t="str">
            <v>CHAUDHS</v>
          </cell>
          <cell r="O1952">
            <v>43368</v>
          </cell>
          <cell r="P1952" t="str">
            <v/>
          </cell>
        </row>
        <row r="1953">
          <cell r="A1953" t="str">
            <v>MEM-PRO-025-UTL-1BL-4231</v>
          </cell>
          <cell r="B1953" t="str">
            <v>3</v>
          </cell>
          <cell r="C1953" t="str">
            <v>17631</v>
          </cell>
          <cell r="D1953" t="str">
            <v>19981</v>
          </cell>
          <cell r="E1953" t="str">
            <v>60-MTH API 510  INSPECTION OF P.V.</v>
          </cell>
          <cell r="F1953" t="str">
            <v>MSS-#1 BOILER BLOWDOWN FLASH VESSEL</v>
          </cell>
          <cell r="G1953" t="str">
            <v>PM25</v>
          </cell>
          <cell r="H1953" t="str">
            <v>MECH</v>
          </cell>
          <cell r="I1953" t="str">
            <v>10019955</v>
          </cell>
          <cell r="J1953" t="str">
            <v>7098797</v>
          </cell>
          <cell r="K1953" t="str">
            <v>001</v>
          </cell>
          <cell r="L1953" t="str">
            <v>CRIPESH</v>
          </cell>
          <cell r="M1953">
            <v>41988</v>
          </cell>
          <cell r="N1953" t="str">
            <v>CAGLEW</v>
          </cell>
          <cell r="O1953">
            <v>43747</v>
          </cell>
          <cell r="P1953" t="str">
            <v/>
          </cell>
        </row>
        <row r="1954">
          <cell r="A1954" t="str">
            <v>MEM-PRO-025-UTL-BGS-6600</v>
          </cell>
          <cell r="B1954" t="str">
            <v>3</v>
          </cell>
          <cell r="C1954" t="str">
            <v>17632</v>
          </cell>
          <cell r="D1954" t="str">
            <v>19982</v>
          </cell>
          <cell r="E1954" t="str">
            <v>60-MTH API 510  INSPECTION OF P.V.</v>
          </cell>
          <cell r="F1954" t="str">
            <v>MSS LFG INLET SEPARATOR TANK</v>
          </cell>
          <cell r="G1954" t="str">
            <v>PM25</v>
          </cell>
          <cell r="H1954" t="str">
            <v>MECH</v>
          </cell>
          <cell r="I1954" t="str">
            <v>10075472</v>
          </cell>
          <cell r="J1954" t="str">
            <v>7098798</v>
          </cell>
          <cell r="K1954" t="str">
            <v>001</v>
          </cell>
          <cell r="L1954" t="str">
            <v>CRIPESH</v>
          </cell>
          <cell r="M1954">
            <v>41988</v>
          </cell>
          <cell r="N1954" t="str">
            <v>CAGLEW</v>
          </cell>
          <cell r="O1954">
            <v>43747</v>
          </cell>
          <cell r="P1954" t="str">
            <v/>
          </cell>
        </row>
        <row r="1955">
          <cell r="A1955" t="str">
            <v>MEM-PRO-025-UTL-NDR-4226</v>
          </cell>
          <cell r="B1955" t="str">
            <v>3</v>
          </cell>
          <cell r="C1955" t="str">
            <v>17610</v>
          </cell>
          <cell r="D1955" t="str">
            <v>19940</v>
          </cell>
          <cell r="E1955" t="str">
            <v>60-MTH API 510  INSPECTION OF P.V.</v>
          </cell>
          <cell r="F1955" t="str">
            <v>N. DEARATOR TK SYSTEM</v>
          </cell>
          <cell r="G1955" t="str">
            <v>PM25</v>
          </cell>
          <cell r="H1955" t="str">
            <v>MECH</v>
          </cell>
          <cell r="I1955" t="str">
            <v>10077553</v>
          </cell>
          <cell r="J1955" t="str">
            <v>7098796</v>
          </cell>
          <cell r="K1955" t="str">
            <v>001</v>
          </cell>
          <cell r="L1955" t="str">
            <v>CRIPESH</v>
          </cell>
          <cell r="M1955">
            <v>41988</v>
          </cell>
          <cell r="N1955" t="str">
            <v>CAGLEW</v>
          </cell>
          <cell r="O1955">
            <v>43747</v>
          </cell>
          <cell r="P1955" t="str">
            <v/>
          </cell>
        </row>
        <row r="1956">
          <cell r="A1956" t="str">
            <v>MEM-PRO-013-FED-FED-3406</v>
          </cell>
          <cell r="B1956" t="str">
            <v>5</v>
          </cell>
          <cell r="C1956" t="str">
            <v>17711</v>
          </cell>
          <cell r="D1956" t="str">
            <v>20071</v>
          </cell>
          <cell r="E1956" t="str">
            <v>36 MTH ALJET NOZZLE &amp; BURNER RING PM</v>
          </cell>
          <cell r="F1956" t="str">
            <v>MP3B-FEED DRYER</v>
          </cell>
          <cell r="G1956" t="str">
            <v>PM25</v>
          </cell>
          <cell r="H1956" t="str">
            <v>MECH</v>
          </cell>
          <cell r="I1956" t="str">
            <v>10024580</v>
          </cell>
          <cell r="J1956" t="str">
            <v>7024783</v>
          </cell>
          <cell r="K1956" t="str">
            <v>001</v>
          </cell>
          <cell r="L1956" t="str">
            <v>CRIPESH</v>
          </cell>
          <cell r="M1956">
            <v>42068</v>
          </cell>
          <cell r="N1956" t="str">
            <v>CHAUDHS</v>
          </cell>
          <cell r="O1956">
            <v>43368</v>
          </cell>
          <cell r="P1956" t="str">
            <v/>
          </cell>
        </row>
        <row r="1957">
          <cell r="A1957" t="str">
            <v>MEM-PRO-013-FED-BRN-3403</v>
          </cell>
          <cell r="B1957" t="str">
            <v>4</v>
          </cell>
          <cell r="C1957" t="str">
            <v>17703</v>
          </cell>
          <cell r="D1957" t="str">
            <v>20083</v>
          </cell>
          <cell r="E1957" t="str">
            <v>12 MTH P3FD GAS SAFETY VALVE LEAK TEST</v>
          </cell>
          <cell r="F1957" t="str">
            <v>MP3B-ALJET DRYER BURNER GAS TRAIN</v>
          </cell>
          <cell r="G1957" t="str">
            <v>PM20</v>
          </cell>
          <cell r="H1957" t="str">
            <v>I/E</v>
          </cell>
          <cell r="I1957" t="str">
            <v>10065821</v>
          </cell>
          <cell r="J1957" t="str">
            <v>7129394</v>
          </cell>
          <cell r="K1957" t="str">
            <v>905</v>
          </cell>
          <cell r="L1957" t="str">
            <v>CRIPESH</v>
          </cell>
          <cell r="M1957">
            <v>42071</v>
          </cell>
          <cell r="N1957" t="str">
            <v>CAGLEW</v>
          </cell>
          <cell r="O1957">
            <v>43747</v>
          </cell>
          <cell r="P1957" t="str">
            <v>X</v>
          </cell>
        </row>
        <row r="1958">
          <cell r="A1958" t="str">
            <v>MEM-PRO-013-SPR-BRN-2433</v>
          </cell>
          <cell r="B1958" t="str">
            <v>5</v>
          </cell>
          <cell r="C1958" t="str">
            <v>17702</v>
          </cell>
          <cell r="D1958" t="str">
            <v>20082</v>
          </cell>
          <cell r="E1958" t="str">
            <v>12 MTH P3 GAS SAFETY VALVE LEAK TEST</v>
          </cell>
          <cell r="F1958" t="str">
            <v>MP3B-GAS BURNER</v>
          </cell>
          <cell r="G1958" t="str">
            <v>PM20</v>
          </cell>
          <cell r="H1958" t="str">
            <v>I/E</v>
          </cell>
          <cell r="I1958" t="str">
            <v>10026641</v>
          </cell>
          <cell r="J1958" t="str">
            <v>7167042</v>
          </cell>
          <cell r="K1958" t="str">
            <v>905</v>
          </cell>
          <cell r="L1958" t="str">
            <v>CRIPESH</v>
          </cell>
          <cell r="M1958">
            <v>42071</v>
          </cell>
          <cell r="N1958" t="str">
            <v>CAGLEW</v>
          </cell>
          <cell r="O1958">
            <v>43745</v>
          </cell>
          <cell r="P1958" t="str">
            <v>X</v>
          </cell>
        </row>
        <row r="1959">
          <cell r="A1959" t="str">
            <v>MEM-PRO-011-SPR-DRY-1001</v>
          </cell>
          <cell r="B1959" t="str">
            <v>5</v>
          </cell>
          <cell r="C1959" t="str">
            <v>17714</v>
          </cell>
          <cell r="D1959" t="str">
            <v>20074</v>
          </cell>
          <cell r="E1959" t="str">
            <v>12 MTH P1SD GAS SAFETY VALVE LEAK TEST</v>
          </cell>
          <cell r="F1959" t="str">
            <v>MP1-N. DRYER BURNER</v>
          </cell>
          <cell r="G1959" t="str">
            <v>PM20</v>
          </cell>
          <cell r="H1959" t="str">
            <v>I/E</v>
          </cell>
          <cell r="I1959" t="str">
            <v>10072354</v>
          </cell>
          <cell r="J1959" t="str">
            <v>7129395</v>
          </cell>
          <cell r="K1959" t="str">
            <v>905</v>
          </cell>
          <cell r="L1959" t="str">
            <v>CRIPESH</v>
          </cell>
          <cell r="M1959">
            <v>42072</v>
          </cell>
          <cell r="N1959" t="str">
            <v>CAGLEW</v>
          </cell>
          <cell r="O1959">
            <v>43747</v>
          </cell>
          <cell r="P1959" t="str">
            <v>X</v>
          </cell>
        </row>
        <row r="1960">
          <cell r="A1960" t="str">
            <v>MEM-PRO-014-FED-BRN-3850</v>
          </cell>
          <cell r="B1960" t="str">
            <v>5</v>
          </cell>
          <cell r="C1960" t="str">
            <v>17716</v>
          </cell>
          <cell r="D1960" t="str">
            <v>20076</v>
          </cell>
          <cell r="E1960" t="str">
            <v>12 MTH MSP FD #1 BNR #1 VALVE LEAK TEST</v>
          </cell>
          <cell r="F1960" t="str">
            <v>MSP - FD BED #1 BURNER</v>
          </cell>
          <cell r="G1960" t="str">
            <v>PM20</v>
          </cell>
          <cell r="H1960" t="str">
            <v>I/E</v>
          </cell>
          <cell r="I1960" t="str">
            <v>10076221</v>
          </cell>
          <cell r="J1960" t="str">
            <v>7129396</v>
          </cell>
          <cell r="K1960" t="str">
            <v>905</v>
          </cell>
          <cell r="L1960" t="str">
            <v>CRIPESH</v>
          </cell>
          <cell r="M1960">
            <v>42072</v>
          </cell>
          <cell r="N1960" t="str">
            <v>CAGLEW</v>
          </cell>
          <cell r="O1960">
            <v>43747</v>
          </cell>
          <cell r="P1960" t="str">
            <v/>
          </cell>
        </row>
        <row r="1961">
          <cell r="A1961" t="str">
            <v>MEM-PRO-014-FED-BRN-3853</v>
          </cell>
          <cell r="B1961" t="str">
            <v>5</v>
          </cell>
          <cell r="C1961" t="str">
            <v>17717</v>
          </cell>
          <cell r="D1961" t="str">
            <v>20077</v>
          </cell>
          <cell r="E1961" t="str">
            <v>12 MTH MSP FD #2 BNR #1 VALVE LEAK TEST</v>
          </cell>
          <cell r="F1961" t="str">
            <v>MSP - FD BED #2 BURNER</v>
          </cell>
          <cell r="G1961" t="str">
            <v>PM20</v>
          </cell>
          <cell r="H1961" t="str">
            <v>I/E</v>
          </cell>
          <cell r="I1961" t="str">
            <v>10076130</v>
          </cell>
          <cell r="J1961" t="str">
            <v>7129397</v>
          </cell>
          <cell r="K1961" t="str">
            <v>905</v>
          </cell>
          <cell r="L1961" t="str">
            <v>CRIPESH</v>
          </cell>
          <cell r="M1961">
            <v>42072</v>
          </cell>
          <cell r="N1961" t="str">
            <v>CAGLEW</v>
          </cell>
          <cell r="O1961">
            <v>43747</v>
          </cell>
          <cell r="P1961" t="str">
            <v>X</v>
          </cell>
        </row>
        <row r="1962">
          <cell r="A1962" t="str">
            <v>MEM-PRO-014-SPR-BRN-3754</v>
          </cell>
          <cell r="B1962" t="str">
            <v>5</v>
          </cell>
          <cell r="C1962" t="str">
            <v>17715</v>
          </cell>
          <cell r="D1962" t="str">
            <v>20075</v>
          </cell>
          <cell r="E1962" t="str">
            <v>12 MTH MSP SD SAFETY VALVE LEAK TEST</v>
          </cell>
          <cell r="F1962" t="str">
            <v>MSP-SPRAY DRYER BURNER</v>
          </cell>
          <cell r="G1962" t="str">
            <v>PM20</v>
          </cell>
          <cell r="H1962" t="str">
            <v>MECH</v>
          </cell>
          <cell r="I1962" t="str">
            <v>10018521</v>
          </cell>
          <cell r="J1962" t="str">
            <v>7167043</v>
          </cell>
          <cell r="K1962" t="str">
            <v>905</v>
          </cell>
          <cell r="L1962" t="str">
            <v>CRIPESH</v>
          </cell>
          <cell r="M1962">
            <v>42072</v>
          </cell>
          <cell r="N1962" t="str">
            <v>CAGLEW</v>
          </cell>
          <cell r="O1962">
            <v>43510</v>
          </cell>
          <cell r="P1962" t="str">
            <v>X</v>
          </cell>
        </row>
        <row r="1963">
          <cell r="A1963" t="str">
            <v>MEM-PRO-015-FED-BRN-3853</v>
          </cell>
          <cell r="B1963" t="str">
            <v>5</v>
          </cell>
          <cell r="C1963" t="str">
            <v>17718</v>
          </cell>
          <cell r="D1963" t="str">
            <v>20078</v>
          </cell>
          <cell r="E1963" t="str">
            <v>12 MTH MS2P FD #2 BNR STY VLV LEAK TEST</v>
          </cell>
          <cell r="F1963" t="str">
            <v>MS2P-FEED DRYER BURNER</v>
          </cell>
          <cell r="G1963" t="str">
            <v>PM20</v>
          </cell>
          <cell r="H1963" t="str">
            <v>I/E</v>
          </cell>
          <cell r="I1963" t="str">
            <v>10074487</v>
          </cell>
          <cell r="J1963" t="str">
            <v>7129398</v>
          </cell>
          <cell r="K1963" t="str">
            <v>905</v>
          </cell>
          <cell r="L1963" t="str">
            <v>CRIPESH</v>
          </cell>
          <cell r="M1963">
            <v>42072</v>
          </cell>
          <cell r="N1963" t="str">
            <v>CAGLEW</v>
          </cell>
          <cell r="O1963">
            <v>43747</v>
          </cell>
          <cell r="P1963" t="str">
            <v>X</v>
          </cell>
        </row>
        <row r="1964">
          <cell r="A1964" t="str">
            <v>MEM-PRO-015-SPR-BRN-8003</v>
          </cell>
          <cell r="B1964" t="str">
            <v/>
          </cell>
          <cell r="C1964" t="str">
            <v>17719</v>
          </cell>
          <cell r="D1964" t="str">
            <v>20079</v>
          </cell>
          <cell r="E1964" t="str">
            <v>ANNUAL MS2P SD SAFETY VALVE LEAK TEST</v>
          </cell>
          <cell r="F1964" t="str">
            <v>MS2P-SPRAY DRYER BURNER</v>
          </cell>
          <cell r="G1964" t="str">
            <v>PM20</v>
          </cell>
          <cell r="H1964" t="str">
            <v>I/E</v>
          </cell>
          <cell r="I1964" t="str">
            <v>10074712</v>
          </cell>
          <cell r="J1964" t="str">
            <v>7167044</v>
          </cell>
          <cell r="K1964" t="str">
            <v>905</v>
          </cell>
          <cell r="L1964" t="str">
            <v>CRIPESH</v>
          </cell>
          <cell r="M1964">
            <v>42072</v>
          </cell>
          <cell r="N1964" t="str">
            <v>CAGLEW</v>
          </cell>
          <cell r="O1964">
            <v>43514</v>
          </cell>
          <cell r="P1964" t="str">
            <v>X</v>
          </cell>
        </row>
        <row r="1965">
          <cell r="A1965" t="str">
            <v>MEM-PRO-025-UTL-1BL-4275</v>
          </cell>
          <cell r="B1965" t="str">
            <v>5</v>
          </cell>
          <cell r="C1965" t="str">
            <v>17720</v>
          </cell>
          <cell r="D1965" t="str">
            <v>20080</v>
          </cell>
          <cell r="E1965" t="str">
            <v>12 MTH BLR #1 NG SAFETY VALVE LEAK TEST</v>
          </cell>
          <cell r="F1965" t="str">
            <v>MSS-#1 BOILER</v>
          </cell>
          <cell r="G1965" t="str">
            <v>PM20</v>
          </cell>
          <cell r="H1965" t="str">
            <v>MECH</v>
          </cell>
          <cell r="I1965" t="str">
            <v>10024871</v>
          </cell>
          <cell r="J1965" t="str">
            <v>7167045</v>
          </cell>
          <cell r="K1965" t="str">
            <v>905</v>
          </cell>
          <cell r="L1965" t="str">
            <v>CRIPESH</v>
          </cell>
          <cell r="M1965">
            <v>42072</v>
          </cell>
          <cell r="N1965" t="str">
            <v>CHAUDHS</v>
          </cell>
          <cell r="O1965">
            <v>43368</v>
          </cell>
          <cell r="P1965" t="str">
            <v>X</v>
          </cell>
        </row>
        <row r="1966">
          <cell r="A1966" t="str">
            <v>MEM-PRO-025-UTL-3BL-8685</v>
          </cell>
          <cell r="B1966" t="str">
            <v/>
          </cell>
          <cell r="C1966" t="str">
            <v>17721</v>
          </cell>
          <cell r="D1966" t="str">
            <v>20101</v>
          </cell>
          <cell r="E1966" t="str">
            <v>12 MTH BLR #3 NG SAFETY VALVE LEAK TEST</v>
          </cell>
          <cell r="F1966" t="str">
            <v>#3 BOILER SYSTEM</v>
          </cell>
          <cell r="G1966" t="str">
            <v>PM20</v>
          </cell>
          <cell r="H1966" t="str">
            <v>MECH</v>
          </cell>
          <cell r="I1966" t="str">
            <v>10022885</v>
          </cell>
          <cell r="J1966" t="str">
            <v>7167046</v>
          </cell>
          <cell r="K1966" t="str">
            <v>905</v>
          </cell>
          <cell r="L1966" t="str">
            <v>CRIPESH</v>
          </cell>
          <cell r="M1966">
            <v>42072</v>
          </cell>
          <cell r="N1966" t="str">
            <v>CHAUDHS</v>
          </cell>
          <cell r="O1966">
            <v>43368</v>
          </cell>
          <cell r="P1966" t="str">
            <v>X</v>
          </cell>
        </row>
        <row r="1967">
          <cell r="A1967" t="str">
            <v>MEM-PRO-025-UTL-4BL-8650</v>
          </cell>
          <cell r="B1967" t="str">
            <v>5</v>
          </cell>
          <cell r="C1967" t="str">
            <v>17722</v>
          </cell>
          <cell r="D1967" t="str">
            <v>20102</v>
          </cell>
          <cell r="E1967" t="str">
            <v>ANNUAL BLR #4 NG SAFETY VALVE LEAK TEST</v>
          </cell>
          <cell r="F1967" t="str">
            <v>MSS-#4 BOILER SYSTEM</v>
          </cell>
          <cell r="G1967" t="str">
            <v>PM20</v>
          </cell>
          <cell r="H1967" t="str">
            <v>MECH</v>
          </cell>
          <cell r="I1967" t="str">
            <v>10065939</v>
          </cell>
          <cell r="J1967" t="str">
            <v>7167047</v>
          </cell>
          <cell r="K1967" t="str">
            <v>905</v>
          </cell>
          <cell r="L1967" t="str">
            <v>CRIPESH</v>
          </cell>
          <cell r="M1967">
            <v>42072</v>
          </cell>
          <cell r="N1967" t="str">
            <v>CHAUDHS</v>
          </cell>
          <cell r="O1967">
            <v>43368</v>
          </cell>
          <cell r="P1967" t="str">
            <v>X</v>
          </cell>
        </row>
        <row r="1968">
          <cell r="A1968" t="str">
            <v>MEM-PRO-010-UTL-IAS-1401</v>
          </cell>
          <cell r="B1968" t="str">
            <v>3</v>
          </cell>
          <cell r="C1968" t="str">
            <v>17793</v>
          </cell>
          <cell r="D1968" t="str">
            <v>20183</v>
          </cell>
          <cell r="E1968" t="str">
            <v>60-MTH API 510  INSPECTION OF P.V.</v>
          </cell>
          <cell r="F1968" t="str">
            <v>MSS-#6 200 HP AIR COMPRESSOR</v>
          </cell>
          <cell r="G1968" t="str">
            <v>PM25</v>
          </cell>
          <cell r="H1968" t="str">
            <v>MECH</v>
          </cell>
          <cell r="I1968" t="str">
            <v>10077986</v>
          </cell>
          <cell r="J1968" t="str">
            <v>7171316</v>
          </cell>
          <cell r="K1968" t="str">
            <v>001</v>
          </cell>
          <cell r="L1968" t="str">
            <v>CRIPESH</v>
          </cell>
          <cell r="M1968">
            <v>42135</v>
          </cell>
          <cell r="N1968" t="str">
            <v>CRIPESH</v>
          </cell>
          <cell r="O1968">
            <v>43887</v>
          </cell>
          <cell r="P1968" t="str">
            <v/>
          </cell>
        </row>
        <row r="1969">
          <cell r="A1969" t="str">
            <v>MEM-PRO-013-FED-SUS-7906</v>
          </cell>
          <cell r="B1969" t="str">
            <v>3</v>
          </cell>
          <cell r="C1969" t="str">
            <v>17888</v>
          </cell>
          <cell r="D1969" t="str">
            <v>20343</v>
          </cell>
          <cell r="E1969" t="str">
            <v>12 Month IPD Suppression inspection</v>
          </cell>
          <cell r="F1969" t="str">
            <v>MSS-WEST FILTER RECVR SUPPRESSION SYS</v>
          </cell>
          <cell r="G1969" t="str">
            <v>PM25</v>
          </cell>
          <cell r="H1969" t="str">
            <v>MECH</v>
          </cell>
          <cell r="I1969" t="str">
            <v>10020199</v>
          </cell>
          <cell r="J1969" t="str">
            <v>7152396</v>
          </cell>
          <cell r="K1969" t="str">
            <v>905</v>
          </cell>
          <cell r="L1969" t="str">
            <v>JACKSOWC</v>
          </cell>
          <cell r="M1969">
            <v>42171</v>
          </cell>
          <cell r="N1969" t="str">
            <v>CAGLEW</v>
          </cell>
          <cell r="O1969">
            <v>43724</v>
          </cell>
          <cell r="P1969" t="str">
            <v>X</v>
          </cell>
        </row>
        <row r="1970">
          <cell r="A1970" t="str">
            <v>MEM-PRO-015-PKG-PAK-8210</v>
          </cell>
          <cell r="B1970" t="str">
            <v>3</v>
          </cell>
          <cell r="C1970" t="str">
            <v>18012</v>
          </cell>
          <cell r="D1970" t="str">
            <v>20509</v>
          </cell>
          <cell r="E1970" t="str">
            <v>MTHLY MS2P PROD BAG PRESENTER PM</v>
          </cell>
          <cell r="F1970" t="str">
            <v>MS2P-CAROUSEL PACKER</v>
          </cell>
          <cell r="G1970" t="str">
            <v>PM20</v>
          </cell>
          <cell r="H1970" t="str">
            <v>AP</v>
          </cell>
          <cell r="I1970" t="str">
            <v>10064970</v>
          </cell>
          <cell r="J1970" t="str">
            <v>7189010</v>
          </cell>
          <cell r="K1970" t="str">
            <v>001</v>
          </cell>
          <cell r="L1970" t="str">
            <v>JACKSOWC</v>
          </cell>
          <cell r="M1970">
            <v>42230</v>
          </cell>
          <cell r="N1970" t="str">
            <v>PIGNOCJ</v>
          </cell>
          <cell r="O1970">
            <v>43689</v>
          </cell>
          <cell r="P1970" t="str">
            <v/>
          </cell>
        </row>
        <row r="1971">
          <cell r="A1971" t="str">
            <v>MEM-PRO-011-PKG-PAK-5320</v>
          </cell>
          <cell r="B1971" t="str">
            <v>3</v>
          </cell>
          <cell r="C1971" t="str">
            <v>18016</v>
          </cell>
          <cell r="D1971" t="str">
            <v>20513</v>
          </cell>
          <cell r="E1971" t="str">
            <v>MTHLY P-1 PROD BAG PRESENTER PM</v>
          </cell>
          <cell r="F1971" t="str">
            <v>MP1B-SLIDELL PACKER (BAGGING MACH.)</v>
          </cell>
          <cell r="G1971" t="str">
            <v>PM20</v>
          </cell>
          <cell r="H1971" t="str">
            <v>AP</v>
          </cell>
          <cell r="I1971" t="str">
            <v/>
          </cell>
          <cell r="J1971" t="str">
            <v>7188493</v>
          </cell>
          <cell r="K1971" t="str">
            <v>001</v>
          </cell>
          <cell r="L1971" t="str">
            <v>JACKSOWC</v>
          </cell>
          <cell r="M1971">
            <v>42233</v>
          </cell>
          <cell r="N1971" t="str">
            <v>PIGNOCJ</v>
          </cell>
          <cell r="O1971">
            <v>43689</v>
          </cell>
          <cell r="P1971" t="str">
            <v/>
          </cell>
        </row>
        <row r="1972">
          <cell r="A1972" t="str">
            <v>MEM-PRO-013-PKG-PAK-2217</v>
          </cell>
          <cell r="B1972" t="str">
            <v>3</v>
          </cell>
          <cell r="C1972" t="str">
            <v>18015</v>
          </cell>
          <cell r="D1972" t="str">
            <v>20512</v>
          </cell>
          <cell r="E1972" t="str">
            <v>MTHLY P-3 PROD BAG PRESENTER PM</v>
          </cell>
          <cell r="F1972" t="str">
            <v>MP3B-CAROUSEL PACKER</v>
          </cell>
          <cell r="G1972" t="str">
            <v>PM20</v>
          </cell>
          <cell r="H1972" t="str">
            <v>AP</v>
          </cell>
          <cell r="I1972" t="str">
            <v>10021788</v>
          </cell>
          <cell r="J1972" t="str">
            <v>7188492</v>
          </cell>
          <cell r="K1972" t="str">
            <v>001</v>
          </cell>
          <cell r="L1972" t="str">
            <v>JACKSOWC</v>
          </cell>
          <cell r="M1972">
            <v>42233</v>
          </cell>
          <cell r="N1972" t="str">
            <v>PIGNOCJ</v>
          </cell>
          <cell r="O1972">
            <v>43689</v>
          </cell>
          <cell r="P1972" t="str">
            <v/>
          </cell>
        </row>
        <row r="1973">
          <cell r="A1973" t="str">
            <v>MEM-PRO-014-PKG-PAK-4907</v>
          </cell>
          <cell r="B1973" t="str">
            <v>3</v>
          </cell>
          <cell r="C1973" t="str">
            <v>18014</v>
          </cell>
          <cell r="D1973" t="str">
            <v>20511</v>
          </cell>
          <cell r="E1973" t="str">
            <v>MTHLY MSP PROD BAG PRESENTER PM</v>
          </cell>
          <cell r="F1973" t="str">
            <v>MSP-BAG PRESENTER</v>
          </cell>
          <cell r="G1973" t="str">
            <v>PM20</v>
          </cell>
          <cell r="H1973" t="str">
            <v>AP</v>
          </cell>
          <cell r="I1973" t="str">
            <v>10065085</v>
          </cell>
          <cell r="J1973" t="str">
            <v>7189011</v>
          </cell>
          <cell r="K1973" t="str">
            <v>001</v>
          </cell>
          <cell r="L1973" t="str">
            <v>JACKSOWC</v>
          </cell>
          <cell r="M1973">
            <v>42233</v>
          </cell>
          <cell r="N1973" t="str">
            <v>PIGNOCJ</v>
          </cell>
          <cell r="O1973">
            <v>43689</v>
          </cell>
          <cell r="P1973" t="str">
            <v/>
          </cell>
        </row>
        <row r="1974">
          <cell r="A1974" t="str">
            <v>MEM-PRO-013-PKG-PAK-2217</v>
          </cell>
          <cell r="B1974" t="str">
            <v>3</v>
          </cell>
          <cell r="C1974" t="str">
            <v>18132</v>
          </cell>
          <cell r="D1974" t="str">
            <v>20650</v>
          </cell>
          <cell r="E1974" t="str">
            <v>MTHLY AP NIRO P-3 BAG PRESENTER</v>
          </cell>
          <cell r="F1974" t="str">
            <v>MP3B-CAROUSEL PACKER</v>
          </cell>
          <cell r="G1974" t="str">
            <v>PM25</v>
          </cell>
          <cell r="H1974" t="str">
            <v>AP</v>
          </cell>
          <cell r="I1974" t="str">
            <v>10021788</v>
          </cell>
          <cell r="J1974" t="str">
            <v>5942199</v>
          </cell>
          <cell r="K1974" t="str">
            <v>245</v>
          </cell>
          <cell r="L1974" t="str">
            <v>JACKSOWC</v>
          </cell>
          <cell r="M1974">
            <v>42265</v>
          </cell>
          <cell r="N1974" t="str">
            <v>CHAUDHS</v>
          </cell>
          <cell r="O1974">
            <v>43365</v>
          </cell>
          <cell r="P1974" t="str">
            <v/>
          </cell>
        </row>
        <row r="1975">
          <cell r="A1975" t="str">
            <v>MEM-PRO-013-PKG-PAK-2217</v>
          </cell>
          <cell r="B1975" t="str">
            <v>3</v>
          </cell>
          <cell r="C1975" t="str">
            <v>18131</v>
          </cell>
          <cell r="D1975" t="str">
            <v>20649</v>
          </cell>
          <cell r="E1975" t="str">
            <v>3-MTH AP NIRO P-3 BAG PRESENTER</v>
          </cell>
          <cell r="F1975" t="str">
            <v>MP3B-CAROUSEL PACKER</v>
          </cell>
          <cell r="G1975" t="str">
            <v>PM25</v>
          </cell>
          <cell r="H1975" t="str">
            <v>AP</v>
          </cell>
          <cell r="I1975" t="str">
            <v>10021788</v>
          </cell>
          <cell r="J1975" t="str">
            <v>5936002</v>
          </cell>
          <cell r="K1975" t="str">
            <v>245</v>
          </cell>
          <cell r="L1975" t="str">
            <v>JACKSOWC</v>
          </cell>
          <cell r="M1975">
            <v>42265</v>
          </cell>
          <cell r="N1975" t="str">
            <v>CHAUDHS</v>
          </cell>
          <cell r="O1975">
            <v>43365</v>
          </cell>
          <cell r="P1975" t="str">
            <v/>
          </cell>
        </row>
        <row r="1976">
          <cell r="A1976" t="str">
            <v>MEM-PRO-013-WSH-CWH-0145</v>
          </cell>
          <cell r="B1976" t="str">
            <v>3</v>
          </cell>
          <cell r="C1976" t="str">
            <v>18235</v>
          </cell>
          <cell r="D1976" t="str">
            <v>20743</v>
          </cell>
          <cell r="E1976" t="str">
            <v>12-MTH I/E PM MP3C MET #5 C-30 VIB SW</v>
          </cell>
          <cell r="F1976" t="str">
            <v>MP3B-#5 WASHING CENTRIFUGE</v>
          </cell>
          <cell r="G1976" t="str">
            <v>PM20</v>
          </cell>
          <cell r="H1976" t="str">
            <v>I/E</v>
          </cell>
          <cell r="I1976" t="str">
            <v>10073390</v>
          </cell>
          <cell r="J1976" t="str">
            <v>7129399</v>
          </cell>
          <cell r="K1976" t="str">
            <v>252</v>
          </cell>
          <cell r="L1976" t="str">
            <v>JACKSOWC</v>
          </cell>
          <cell r="M1976">
            <v>42277</v>
          </cell>
          <cell r="N1976" t="str">
            <v>CAGLEW</v>
          </cell>
          <cell r="O1976">
            <v>43747</v>
          </cell>
          <cell r="P1976" t="str">
            <v/>
          </cell>
        </row>
        <row r="1977">
          <cell r="A1977" t="str">
            <v>MEM-PRO-022-UNL-TK1</v>
          </cell>
          <cell r="B1977" t="str">
            <v>3</v>
          </cell>
          <cell r="C1977" t="str">
            <v>18237</v>
          </cell>
          <cell r="D1977" t="str">
            <v>20745</v>
          </cell>
          <cell r="E1977" t="str">
            <v>3M FAC-RAIL TRACK INSPECTION</v>
          </cell>
          <cell r="F1977" t="str">
            <v>TRACK 1</v>
          </cell>
          <cell r="G1977" t="str">
            <v>PM25</v>
          </cell>
          <cell r="H1977" t="str">
            <v>FAC</v>
          </cell>
          <cell r="I1977" t="str">
            <v/>
          </cell>
          <cell r="J1977" t="str">
            <v>7187016</v>
          </cell>
          <cell r="K1977" t="str">
            <v>001</v>
          </cell>
          <cell r="L1977" t="str">
            <v>CAGLEW</v>
          </cell>
          <cell r="M1977">
            <v>42278</v>
          </cell>
          <cell r="N1977" t="str">
            <v>PIGNOCJ</v>
          </cell>
          <cell r="O1977">
            <v>43622</v>
          </cell>
          <cell r="P1977" t="str">
            <v/>
          </cell>
        </row>
        <row r="1978">
          <cell r="A1978" t="str">
            <v>MEM-PRO-025-UTL-BGS-6600</v>
          </cell>
          <cell r="B1978" t="str">
            <v>5</v>
          </cell>
          <cell r="C1978" t="str">
            <v>18331</v>
          </cell>
          <cell r="D1978" t="str">
            <v>20901</v>
          </cell>
          <cell r="E1978" t="str">
            <v>60M PSM MECH MSS SHT TNK FLAME ARREST</v>
          </cell>
          <cell r="F1978" t="str">
            <v>MSS LFG INLET SEPARATOR TANK</v>
          </cell>
          <cell r="G1978" t="str">
            <v>PM25</v>
          </cell>
          <cell r="H1978" t="str">
            <v>MECH</v>
          </cell>
          <cell r="I1978" t="str">
            <v>10075473</v>
          </cell>
          <cell r="J1978" t="str">
            <v>7120206</v>
          </cell>
          <cell r="K1978" t="str">
            <v>231</v>
          </cell>
          <cell r="L1978" t="str">
            <v>CRIPESH</v>
          </cell>
          <cell r="M1978">
            <v>42303</v>
          </cell>
          <cell r="N1978" t="str">
            <v>CAGLEW</v>
          </cell>
          <cell r="O1978">
            <v>43747</v>
          </cell>
          <cell r="P1978" t="str">
            <v/>
          </cell>
        </row>
        <row r="1979">
          <cell r="A1979" t="str">
            <v>MEM-PRO-023-STS-HCL-5210</v>
          </cell>
          <cell r="B1979" t="str">
            <v>3</v>
          </cell>
          <cell r="C1979" t="str">
            <v>18318</v>
          </cell>
          <cell r="D1979" t="str">
            <v>20994</v>
          </cell>
          <cell r="E1979" t="str">
            <v>60M HCL SCRUBBER TANK REL VNT VLV</v>
          </cell>
          <cell r="F1979" t="str">
            <v>HCI SCRUBBER</v>
          </cell>
          <cell r="G1979" t="str">
            <v>PM25</v>
          </cell>
          <cell r="H1979" t="str">
            <v>MECH</v>
          </cell>
          <cell r="I1979" t="str">
            <v>10069573</v>
          </cell>
          <cell r="J1979" t="str">
            <v>5933389</v>
          </cell>
          <cell r="K1979" t="str">
            <v>258</v>
          </cell>
          <cell r="L1979" t="str">
            <v>CRIPESH</v>
          </cell>
          <cell r="M1979">
            <v>42324</v>
          </cell>
          <cell r="N1979" t="str">
            <v>CHAUDHS</v>
          </cell>
          <cell r="O1979">
            <v>43368</v>
          </cell>
          <cell r="P1979" t="str">
            <v/>
          </cell>
        </row>
        <row r="1980">
          <cell r="A1980" t="str">
            <v>MEM-PRO-010-UTL-BAC</v>
          </cell>
          <cell r="B1980" t="str">
            <v>3</v>
          </cell>
          <cell r="C1980" t="str">
            <v>18319</v>
          </cell>
          <cell r="D1980" t="str">
            <v>20995</v>
          </cell>
          <cell r="E1980" t="str">
            <v>12-MTH ALL PLANT BACKFLOW PREVENTORS PM</v>
          </cell>
          <cell r="F1980" t="str">
            <v>BACK FLOW PREVENTERS</v>
          </cell>
          <cell r="G1980" t="str">
            <v>PM25</v>
          </cell>
          <cell r="H1980" t="str">
            <v>FAC</v>
          </cell>
          <cell r="I1980" t="str">
            <v/>
          </cell>
          <cell r="J1980" t="str">
            <v>7172071</v>
          </cell>
          <cell r="K1980" t="str">
            <v>228</v>
          </cell>
          <cell r="L1980" t="str">
            <v>CRIPESH</v>
          </cell>
          <cell r="M1980">
            <v>42325</v>
          </cell>
          <cell r="N1980" t="str">
            <v>CRIPESH</v>
          </cell>
          <cell r="O1980">
            <v>43872</v>
          </cell>
          <cell r="P1980" t="str">
            <v/>
          </cell>
        </row>
        <row r="1981">
          <cell r="A1981" t="str">
            <v>MEM-PRO-026-STS-NES-9216</v>
          </cell>
          <cell r="B1981" t="str">
            <v>3</v>
          </cell>
          <cell r="C1981" t="str">
            <v>18354</v>
          </cell>
          <cell r="D1981" t="str">
            <v>20966</v>
          </cell>
          <cell r="E1981" t="str">
            <v>3-MONTH N. PLANT PH CALIBRATION</v>
          </cell>
          <cell r="F1981" t="str">
            <v>MSS-MN PLT SEWER PIT RECIRC PUMP</v>
          </cell>
          <cell r="G1981" t="str">
            <v>PM20</v>
          </cell>
          <cell r="H1981" t="str">
            <v>I/E</v>
          </cell>
          <cell r="I1981" t="str">
            <v/>
          </cell>
          <cell r="J1981" t="str">
            <v>7188761</v>
          </cell>
          <cell r="K1981" t="str">
            <v>228</v>
          </cell>
          <cell r="L1981" t="str">
            <v>CRIPESH</v>
          </cell>
          <cell r="M1981">
            <v>42326</v>
          </cell>
          <cell r="N1981" t="str">
            <v>PIGNOCJ</v>
          </cell>
          <cell r="O1981">
            <v>43843</v>
          </cell>
          <cell r="P1981" t="str">
            <v/>
          </cell>
        </row>
        <row r="1982">
          <cell r="A1982" t="str">
            <v>MEM-PRO-026-STS-SSP-5601</v>
          </cell>
          <cell r="B1982" t="str">
            <v>3</v>
          </cell>
          <cell r="C1982" t="str">
            <v>18353</v>
          </cell>
          <cell r="D1982" t="str">
            <v>20965</v>
          </cell>
          <cell r="E1982" t="str">
            <v>3-MONTH S. PLANT PH CALIBRATION</v>
          </cell>
          <cell r="F1982" t="str">
            <v>SOUTH PLANT SEWER</v>
          </cell>
          <cell r="G1982" t="str">
            <v>PM20</v>
          </cell>
          <cell r="H1982" t="str">
            <v>I/E</v>
          </cell>
          <cell r="I1982" t="str">
            <v/>
          </cell>
          <cell r="J1982" t="str">
            <v>7188760</v>
          </cell>
          <cell r="K1982" t="str">
            <v>228</v>
          </cell>
          <cell r="L1982" t="str">
            <v>CRIPESH</v>
          </cell>
          <cell r="M1982">
            <v>42326</v>
          </cell>
          <cell r="N1982" t="str">
            <v>PIGNOCJ</v>
          </cell>
          <cell r="O1982">
            <v>43843</v>
          </cell>
          <cell r="P1982" t="str">
            <v/>
          </cell>
        </row>
        <row r="1983">
          <cell r="A1983" t="str">
            <v>MEM-PRO-010-BLD-SFS-8832</v>
          </cell>
          <cell r="B1983" t="str">
            <v>3</v>
          </cell>
          <cell r="C1983" t="str">
            <v>18371</v>
          </cell>
          <cell r="D1983" t="str">
            <v>21053</v>
          </cell>
          <cell r="E1983" t="str">
            <v>12-MTH P3 STAIRWELL BACK-UP GENERATOR</v>
          </cell>
          <cell r="F1983" t="str">
            <v>P3B BACKUP DIESEL GENERATOR</v>
          </cell>
          <cell r="G1983" t="str">
            <v>PM25</v>
          </cell>
          <cell r="H1983" t="str">
            <v>MECH</v>
          </cell>
          <cell r="I1983" t="str">
            <v/>
          </cell>
          <cell r="J1983" t="str">
            <v>7135252</v>
          </cell>
          <cell r="K1983" t="str">
            <v>245</v>
          </cell>
          <cell r="L1983" t="str">
            <v>CRIPESH</v>
          </cell>
          <cell r="M1983">
            <v>42327</v>
          </cell>
          <cell r="N1983" t="str">
            <v>CHAUDHS</v>
          </cell>
          <cell r="O1983">
            <v>43368</v>
          </cell>
          <cell r="P1983" t="str">
            <v/>
          </cell>
        </row>
        <row r="1984">
          <cell r="A1984" t="str">
            <v>MEM-PRO-023-STS-PHO-5122</v>
          </cell>
          <cell r="B1984" t="str">
            <v>3</v>
          </cell>
          <cell r="C1984" t="str">
            <v>18320</v>
          </cell>
          <cell r="D1984" t="str">
            <v>20996</v>
          </cell>
          <cell r="E1984" t="str">
            <v>60M PSM MECH PHOS ACID PUMP PRV PM</v>
          </cell>
          <cell r="F1984" t="str">
            <v>MSS-PHOS ACID STOR TK X-FER PUMP</v>
          </cell>
          <cell r="G1984" t="str">
            <v>PM20</v>
          </cell>
          <cell r="H1984" t="str">
            <v>MECH</v>
          </cell>
          <cell r="I1984" t="str">
            <v>10022944</v>
          </cell>
          <cell r="J1984" t="str">
            <v>7007862</v>
          </cell>
          <cell r="K1984" t="str">
            <v>001</v>
          </cell>
          <cell r="L1984" t="str">
            <v>CRIPESH</v>
          </cell>
          <cell r="M1984">
            <v>42328</v>
          </cell>
          <cell r="N1984" t="str">
            <v>CAGLEW</v>
          </cell>
          <cell r="O1984">
            <v>43747</v>
          </cell>
          <cell r="P1984" t="str">
            <v/>
          </cell>
        </row>
        <row r="1985">
          <cell r="A1985" t="str">
            <v>MEM-PRO-010-UTL-IAS-1401</v>
          </cell>
          <cell r="B1985" t="str">
            <v>3</v>
          </cell>
          <cell r="C1985" t="str">
            <v>18399</v>
          </cell>
          <cell r="D1985" t="str">
            <v>21079</v>
          </cell>
          <cell r="E1985" t="str">
            <v>52-MTH API 510  INSPECTION OF P.V.</v>
          </cell>
          <cell r="F1985" t="str">
            <v>MSS-#6 200 HP AIR COMPRESSOR</v>
          </cell>
          <cell r="G1985" t="str">
            <v>PM25</v>
          </cell>
          <cell r="H1985" t="str">
            <v>MECH</v>
          </cell>
          <cell r="I1985" t="str">
            <v>10077986</v>
          </cell>
          <cell r="J1985" t="str">
            <v>7069003</v>
          </cell>
          <cell r="K1985" t="str">
            <v>001</v>
          </cell>
          <cell r="L1985" t="str">
            <v>CRIPESH</v>
          </cell>
          <cell r="M1985">
            <v>42332</v>
          </cell>
          <cell r="N1985" t="str">
            <v>CAGLEW</v>
          </cell>
          <cell r="O1985">
            <v>43747</v>
          </cell>
          <cell r="P1985" t="str">
            <v/>
          </cell>
        </row>
        <row r="1986">
          <cell r="A1986" t="str">
            <v>MEM-PRO-010-UTL-IAS-1402</v>
          </cell>
          <cell r="B1986" t="str">
            <v>5</v>
          </cell>
          <cell r="C1986" t="str">
            <v>18393</v>
          </cell>
          <cell r="D1986" t="str">
            <v>21073</v>
          </cell>
          <cell r="E1986" t="str">
            <v>60-MTH API 510  INSPECTION OF P.V.</v>
          </cell>
          <cell r="F1986" t="str">
            <v>MSS-AIR RECEIVER FOR #6 AIR COMPRESSOR</v>
          </cell>
          <cell r="G1986" t="str">
            <v>PM25</v>
          </cell>
          <cell r="H1986" t="str">
            <v>MECH</v>
          </cell>
          <cell r="I1986" t="str">
            <v/>
          </cell>
          <cell r="J1986" t="str">
            <v>7103347</v>
          </cell>
          <cell r="K1986" t="str">
            <v>001</v>
          </cell>
          <cell r="L1986" t="str">
            <v>CRIPESH</v>
          </cell>
          <cell r="M1986">
            <v>42332</v>
          </cell>
          <cell r="N1986" t="str">
            <v>CAGLEW</v>
          </cell>
          <cell r="O1986">
            <v>43747</v>
          </cell>
          <cell r="P1986" t="str">
            <v/>
          </cell>
        </row>
        <row r="1987">
          <cell r="A1987" t="str">
            <v>MEM-PRO-010-UTL-IAS-2816</v>
          </cell>
          <cell r="B1987" t="str">
            <v>3</v>
          </cell>
          <cell r="C1987" t="str">
            <v>18392</v>
          </cell>
          <cell r="D1987" t="str">
            <v>21072</v>
          </cell>
          <cell r="E1987" t="str">
            <v>60-MTH API 510  INSPECTION OF P.V.</v>
          </cell>
          <cell r="F1987" t="str">
            <v>MSS-N PLANT AIR RECEIVER(W OF BOILER CR)</v>
          </cell>
          <cell r="G1987" t="str">
            <v>PM25</v>
          </cell>
          <cell r="H1987" t="str">
            <v>MECH</v>
          </cell>
          <cell r="I1987" t="str">
            <v/>
          </cell>
          <cell r="J1987" t="str">
            <v>7103346</v>
          </cell>
          <cell r="K1987" t="str">
            <v>001</v>
          </cell>
          <cell r="L1987" t="str">
            <v>CRIPESH</v>
          </cell>
          <cell r="M1987">
            <v>42332</v>
          </cell>
          <cell r="N1987" t="str">
            <v>CHAUDHS</v>
          </cell>
          <cell r="O1987">
            <v>43368</v>
          </cell>
          <cell r="P1987" t="str">
            <v/>
          </cell>
        </row>
        <row r="1988">
          <cell r="A1988" t="str">
            <v>MEM-PRO-011-SPR-DRY-1060</v>
          </cell>
          <cell r="B1988" t="str">
            <v>3</v>
          </cell>
          <cell r="C1988" t="str">
            <v>18394</v>
          </cell>
          <cell r="D1988" t="str">
            <v>21074</v>
          </cell>
          <cell r="E1988" t="str">
            <v>60-MTH API 510  INSPECTION OF P.V.</v>
          </cell>
          <cell r="F1988" t="str">
            <v>MP1-SE CSX COLLECTOR</v>
          </cell>
          <cell r="G1988" t="str">
            <v>PM25</v>
          </cell>
          <cell r="H1988" t="str">
            <v>MECH</v>
          </cell>
          <cell r="I1988" t="str">
            <v>10019822</v>
          </cell>
          <cell r="J1988" t="str">
            <v>7103348</v>
          </cell>
          <cell r="K1988" t="str">
            <v>001</v>
          </cell>
          <cell r="L1988" t="str">
            <v>CRIPESH</v>
          </cell>
          <cell r="M1988">
            <v>42332</v>
          </cell>
          <cell r="N1988" t="str">
            <v>CAGLEW</v>
          </cell>
          <cell r="O1988">
            <v>43747</v>
          </cell>
          <cell r="P1988" t="str">
            <v/>
          </cell>
        </row>
        <row r="1989">
          <cell r="A1989" t="str">
            <v>MEM-PRO-011-SPR-DRY-1060</v>
          </cell>
          <cell r="B1989" t="str">
            <v>3</v>
          </cell>
          <cell r="C1989" t="str">
            <v>18398</v>
          </cell>
          <cell r="D1989" t="str">
            <v>21078</v>
          </cell>
          <cell r="E1989" t="str">
            <v>52-MTH API 510  INSPECTION OF P.V.</v>
          </cell>
          <cell r="F1989" t="str">
            <v>MP1-SE CSX COLLECTOR</v>
          </cell>
          <cell r="G1989" t="str">
            <v>PM25</v>
          </cell>
          <cell r="H1989" t="str">
            <v>MECH</v>
          </cell>
          <cell r="I1989" t="str">
            <v>10019822</v>
          </cell>
          <cell r="J1989" t="str">
            <v>7069002</v>
          </cell>
          <cell r="K1989" t="str">
            <v>001</v>
          </cell>
          <cell r="L1989" t="str">
            <v>CRIPESH</v>
          </cell>
          <cell r="M1989">
            <v>42332</v>
          </cell>
          <cell r="N1989" t="str">
            <v>CAGLEW</v>
          </cell>
          <cell r="O1989">
            <v>43747</v>
          </cell>
          <cell r="P1989" t="str">
            <v/>
          </cell>
        </row>
        <row r="1990">
          <cell r="A1990" t="str">
            <v>MEM-PRO-011-WSH-CWH-4375</v>
          </cell>
          <cell r="B1990" t="str">
            <v>3</v>
          </cell>
          <cell r="C1990" t="str">
            <v>18391</v>
          </cell>
          <cell r="D1990" t="str">
            <v>21071</v>
          </cell>
          <cell r="E1990" t="str">
            <v>60-MTH API 510  INSPECTION OF P.V.</v>
          </cell>
          <cell r="F1990" t="str">
            <v>MP1-#2 WASHING CENTRIFUGE</v>
          </cell>
          <cell r="G1990" t="str">
            <v>PM25</v>
          </cell>
          <cell r="H1990" t="str">
            <v>MECH</v>
          </cell>
          <cell r="I1990" t="str">
            <v/>
          </cell>
          <cell r="J1990" t="str">
            <v>7103345</v>
          </cell>
          <cell r="K1990" t="str">
            <v>001</v>
          </cell>
          <cell r="L1990" t="str">
            <v>CRIPESH</v>
          </cell>
          <cell r="M1990">
            <v>42332</v>
          </cell>
          <cell r="N1990" t="str">
            <v>CHAUDHS</v>
          </cell>
          <cell r="O1990">
            <v>43368</v>
          </cell>
          <cell r="P1990" t="str">
            <v/>
          </cell>
        </row>
        <row r="1991">
          <cell r="A1991" t="str">
            <v>MEM-PRO-011-WSH-CWH-4380</v>
          </cell>
          <cell r="B1991" t="str">
            <v>3</v>
          </cell>
          <cell r="C1991" t="str">
            <v>18395</v>
          </cell>
          <cell r="D1991" t="str">
            <v>21075</v>
          </cell>
          <cell r="E1991" t="str">
            <v>60-MTH API 510  INSPECTION OF P.V.</v>
          </cell>
          <cell r="F1991" t="str">
            <v>MP1-#1 WASHING CENTRIFUGE</v>
          </cell>
          <cell r="G1991" t="str">
            <v>PM25</v>
          </cell>
          <cell r="H1991" t="str">
            <v>MECH</v>
          </cell>
          <cell r="I1991" t="str">
            <v/>
          </cell>
          <cell r="J1991" t="str">
            <v>7103349</v>
          </cell>
          <cell r="K1991" t="str">
            <v>001</v>
          </cell>
          <cell r="L1991" t="str">
            <v>CRIPESH</v>
          </cell>
          <cell r="M1991">
            <v>42332</v>
          </cell>
          <cell r="N1991" t="str">
            <v>CHAUDHS</v>
          </cell>
          <cell r="O1991">
            <v>43368</v>
          </cell>
          <cell r="P1991" t="str">
            <v/>
          </cell>
        </row>
        <row r="1992">
          <cell r="A1992" t="str">
            <v>MEM-PRO-011-WSH-CWH-4380</v>
          </cell>
          <cell r="B1992" t="str">
            <v>3</v>
          </cell>
          <cell r="C1992" t="str">
            <v>18396</v>
          </cell>
          <cell r="D1992" t="str">
            <v>21076</v>
          </cell>
          <cell r="E1992" t="str">
            <v>60-MTH API 510  INSPECTION OF P.V.</v>
          </cell>
          <cell r="F1992" t="str">
            <v>MP1-#1 WASHING CENTRIFUGE</v>
          </cell>
          <cell r="G1992" t="str">
            <v>PM25</v>
          </cell>
          <cell r="H1992" t="str">
            <v>MECH</v>
          </cell>
          <cell r="I1992" t="str">
            <v/>
          </cell>
          <cell r="J1992" t="str">
            <v>7103350</v>
          </cell>
          <cell r="K1992" t="str">
            <v>001</v>
          </cell>
          <cell r="L1992" t="str">
            <v>CRIPESH</v>
          </cell>
          <cell r="M1992">
            <v>42332</v>
          </cell>
          <cell r="N1992" t="str">
            <v>CAGLEW</v>
          </cell>
          <cell r="O1992">
            <v>43511</v>
          </cell>
          <cell r="P1992" t="str">
            <v/>
          </cell>
        </row>
        <row r="1993">
          <cell r="A1993" t="str">
            <v>MEM-PRO-014-IDN-HYS-8403</v>
          </cell>
          <cell r="B1993" t="str">
            <v>3</v>
          </cell>
          <cell r="C1993" t="str">
            <v>18388</v>
          </cell>
          <cell r="D1993" t="str">
            <v>21068</v>
          </cell>
          <cell r="E1993" t="str">
            <v>60-MTH MS2P PNEUMATIC SYS PRV PM</v>
          </cell>
          <cell r="F1993" t="str">
            <v>MSP-STARCH BB TRANSFER BLOWER</v>
          </cell>
          <cell r="G1993" t="str">
            <v>PM25</v>
          </cell>
          <cell r="H1993" t="str">
            <v>MECH</v>
          </cell>
          <cell r="I1993" t="str">
            <v>10073885</v>
          </cell>
          <cell r="J1993" t="str">
            <v>5900519</v>
          </cell>
          <cell r="K1993" t="str">
            <v>258</v>
          </cell>
          <cell r="L1993" t="str">
            <v>CRIPESH</v>
          </cell>
          <cell r="M1993">
            <v>42332</v>
          </cell>
          <cell r="N1993" t="str">
            <v>CAGLEW</v>
          </cell>
          <cell r="O1993">
            <v>43747</v>
          </cell>
          <cell r="P1993" t="str">
            <v/>
          </cell>
        </row>
        <row r="1994">
          <cell r="A1994" t="str">
            <v>MEM-PRO-014-XTR-1EX-3904</v>
          </cell>
          <cell r="B1994" t="str">
            <v>3</v>
          </cell>
          <cell r="C1994" t="str">
            <v>18384</v>
          </cell>
          <cell r="D1994" t="str">
            <v>21064</v>
          </cell>
          <cell r="E1994" t="str">
            <v>60-MTH MSP PROCESS DEFOAMER PRV PM</v>
          </cell>
          <cell r="F1994" t="str">
            <v>MSP PROCESS DEFOAMER PRV PM</v>
          </cell>
          <cell r="G1994" t="str">
            <v>PM25</v>
          </cell>
          <cell r="H1994" t="str">
            <v>MECH</v>
          </cell>
          <cell r="I1994" t="str">
            <v>10077992</v>
          </cell>
          <cell r="J1994" t="str">
            <v>5900214</v>
          </cell>
          <cell r="K1994" t="str">
            <v>258</v>
          </cell>
          <cell r="L1994" t="str">
            <v>CRIPESH</v>
          </cell>
          <cell r="M1994">
            <v>42332</v>
          </cell>
          <cell r="N1994" t="str">
            <v>CAGLEW</v>
          </cell>
          <cell r="O1994">
            <v>43747</v>
          </cell>
          <cell r="P1994" t="str">
            <v/>
          </cell>
        </row>
        <row r="1995">
          <cell r="A1995" t="str">
            <v>MEM-PRO-015-IDN-IDF-3425</v>
          </cell>
          <cell r="B1995" t="str">
            <v>3</v>
          </cell>
          <cell r="C1995" t="str">
            <v>18386</v>
          </cell>
          <cell r="D1995" t="str">
            <v>21066</v>
          </cell>
          <cell r="E1995" t="str">
            <v>60-MTH MS2P E. IDN TNK DISCH PUMP PRV PM</v>
          </cell>
          <cell r="F1995" t="str">
            <v>MS2P-E IDN TANK DISCHARGE PUMP</v>
          </cell>
          <cell r="G1995" t="str">
            <v>PM25</v>
          </cell>
          <cell r="H1995" t="str">
            <v>MECH</v>
          </cell>
          <cell r="I1995" t="str">
            <v>10074615</v>
          </cell>
          <cell r="J1995" t="str">
            <v>5900517</v>
          </cell>
          <cell r="K1995" t="str">
            <v>258</v>
          </cell>
          <cell r="L1995" t="str">
            <v>CRIPESH</v>
          </cell>
          <cell r="M1995">
            <v>42332</v>
          </cell>
          <cell r="N1995" t="str">
            <v>CAGLEW</v>
          </cell>
          <cell r="O1995">
            <v>43747</v>
          </cell>
          <cell r="P1995" t="str">
            <v/>
          </cell>
        </row>
        <row r="1996">
          <cell r="A1996" t="str">
            <v>MEM-PRO-015-PKG-PAK-8322</v>
          </cell>
          <cell r="B1996" t="str">
            <v>3</v>
          </cell>
          <cell r="C1996" t="str">
            <v>18387</v>
          </cell>
          <cell r="D1996" t="str">
            <v>21067</v>
          </cell>
          <cell r="E1996" t="str">
            <v>60-MTH MS2P ONLINE REBAG BLOWER PRV PM</v>
          </cell>
          <cell r="F1996" t="str">
            <v>MS2P-ONLINE REBAG TRANSFER BLOWER</v>
          </cell>
          <cell r="G1996" t="str">
            <v>PM25</v>
          </cell>
          <cell r="H1996" t="str">
            <v>AP</v>
          </cell>
          <cell r="I1996" t="str">
            <v>10074708</v>
          </cell>
          <cell r="J1996" t="str">
            <v>5900518</v>
          </cell>
          <cell r="K1996" t="str">
            <v>258</v>
          </cell>
          <cell r="L1996" t="str">
            <v>CRIPESH</v>
          </cell>
          <cell r="M1996">
            <v>42332</v>
          </cell>
          <cell r="N1996" t="str">
            <v>CAGLEW</v>
          </cell>
          <cell r="O1996">
            <v>43747</v>
          </cell>
          <cell r="P1996" t="str">
            <v/>
          </cell>
        </row>
        <row r="1997">
          <cell r="A1997" t="str">
            <v>MEM-PRO-015-UTL-IAS-4133</v>
          </cell>
          <cell r="B1997" t="str">
            <v>3</v>
          </cell>
          <cell r="C1997" t="str">
            <v>18400</v>
          </cell>
          <cell r="D1997" t="str">
            <v>21080</v>
          </cell>
          <cell r="E1997" t="str">
            <v>60-MTH API 510  INSPECTION OF P.V.</v>
          </cell>
          <cell r="F1997" t="str">
            <v>MS2P-400 HP AIR RECEIVER</v>
          </cell>
          <cell r="G1997" t="str">
            <v>PM25</v>
          </cell>
          <cell r="H1997" t="str">
            <v>MECH</v>
          </cell>
          <cell r="I1997" t="str">
            <v/>
          </cell>
          <cell r="J1997" t="str">
            <v>7103352</v>
          </cell>
          <cell r="K1997" t="str">
            <v>001</v>
          </cell>
          <cell r="L1997" t="str">
            <v>CRIPESH</v>
          </cell>
          <cell r="M1997">
            <v>42332</v>
          </cell>
          <cell r="N1997" t="str">
            <v>CAGLEW</v>
          </cell>
          <cell r="O1997">
            <v>43511</v>
          </cell>
          <cell r="P1997" t="str">
            <v/>
          </cell>
        </row>
        <row r="1998">
          <cell r="A1998" t="str">
            <v>MEM-PRO-015-WSH-CWH-3246</v>
          </cell>
          <cell r="B1998" t="str">
            <v>3</v>
          </cell>
          <cell r="C1998" t="str">
            <v>18389</v>
          </cell>
          <cell r="D1998" t="str">
            <v>21069</v>
          </cell>
          <cell r="E1998" t="str">
            <v>60-MTH API 510  INSPECTION OF P.V.</v>
          </cell>
          <cell r="F1998" t="str">
            <v>MS2P-#1 WASHING CENTRIFUGE</v>
          </cell>
          <cell r="G1998" t="str">
            <v>PM25</v>
          </cell>
          <cell r="H1998" t="str">
            <v>MECH</v>
          </cell>
          <cell r="I1998" t="str">
            <v>10075200</v>
          </cell>
          <cell r="J1998" t="str">
            <v>7103343</v>
          </cell>
          <cell r="K1998" t="str">
            <v>001</v>
          </cell>
          <cell r="L1998" t="str">
            <v>CRIPESH</v>
          </cell>
          <cell r="M1998">
            <v>42332</v>
          </cell>
          <cell r="N1998" t="str">
            <v>CAGLEW</v>
          </cell>
          <cell r="O1998">
            <v>43747</v>
          </cell>
          <cell r="P1998" t="str">
            <v/>
          </cell>
        </row>
        <row r="1999">
          <cell r="A1999" t="str">
            <v>MEM-PRO-015-WSH-CWH-3256</v>
          </cell>
          <cell r="B1999" t="str">
            <v>3</v>
          </cell>
          <cell r="C1999" t="str">
            <v>18390</v>
          </cell>
          <cell r="D1999" t="str">
            <v>21070</v>
          </cell>
          <cell r="E1999" t="str">
            <v>60-MTH API 510  INSPECTION OF P.V.</v>
          </cell>
          <cell r="F1999" t="str">
            <v>MS2P-#2 WASHING CENTRIFUGE</v>
          </cell>
          <cell r="G1999" t="str">
            <v>PM25</v>
          </cell>
          <cell r="H1999" t="str">
            <v>MECH</v>
          </cell>
          <cell r="I1999" t="str">
            <v/>
          </cell>
          <cell r="J1999" t="str">
            <v>7103344</v>
          </cell>
          <cell r="K1999" t="str">
            <v>001</v>
          </cell>
          <cell r="L1999" t="str">
            <v>CRIPESH</v>
          </cell>
          <cell r="M1999">
            <v>42332</v>
          </cell>
          <cell r="N1999" t="str">
            <v>CAGLEW</v>
          </cell>
          <cell r="O1999">
            <v>43747</v>
          </cell>
          <cell r="P1999" t="str">
            <v/>
          </cell>
        </row>
        <row r="2000">
          <cell r="A2000" t="str">
            <v>MEM-PRO-015-WSH-CWH-3266</v>
          </cell>
          <cell r="B2000" t="str">
            <v>3</v>
          </cell>
          <cell r="C2000" t="str">
            <v>18397</v>
          </cell>
          <cell r="D2000" t="str">
            <v>21077</v>
          </cell>
          <cell r="E2000" t="str">
            <v>60-MTH API 510  INSPECTION OF P.V.</v>
          </cell>
          <cell r="F2000" t="str">
            <v>MS2P-#3 WASHING CENTRIFUGE</v>
          </cell>
          <cell r="G2000" t="str">
            <v>PM25</v>
          </cell>
          <cell r="H2000" t="str">
            <v>MECH</v>
          </cell>
          <cell r="I2000" t="str">
            <v>10075223</v>
          </cell>
          <cell r="J2000" t="str">
            <v>7103351</v>
          </cell>
          <cell r="K2000" t="str">
            <v>001</v>
          </cell>
          <cell r="L2000" t="str">
            <v>CRIPESH</v>
          </cell>
          <cell r="M2000">
            <v>42332</v>
          </cell>
          <cell r="N2000" t="str">
            <v>CAGLEW</v>
          </cell>
          <cell r="O2000">
            <v>43747</v>
          </cell>
          <cell r="P2000" t="str">
            <v/>
          </cell>
        </row>
        <row r="2001">
          <cell r="A2001" t="str">
            <v>MEM-PRO-023-DIS-CAU-1382</v>
          </cell>
          <cell r="B2001" t="str">
            <v>3</v>
          </cell>
          <cell r="C2001" t="str">
            <v>18381</v>
          </cell>
          <cell r="D2001" t="str">
            <v>21061</v>
          </cell>
          <cell r="E2001" t="str">
            <v>36-MTH PLT NAOH STO TNK XFER PUMP PRV PM</v>
          </cell>
          <cell r="F2001" t="str">
            <v>MSS-MN PLT CAUSTIC STOR TK E DISCH PUMP</v>
          </cell>
          <cell r="G2001" t="str">
            <v>PM25</v>
          </cell>
          <cell r="H2001" t="str">
            <v>MECH</v>
          </cell>
          <cell r="I2001" t="str">
            <v>10022878</v>
          </cell>
          <cell r="J2001" t="str">
            <v>7106873</v>
          </cell>
          <cell r="K2001" t="str">
            <v>258</v>
          </cell>
          <cell r="L2001" t="str">
            <v>CRIPESH</v>
          </cell>
          <cell r="M2001">
            <v>42332</v>
          </cell>
          <cell r="N2001" t="str">
            <v>CAGLEW</v>
          </cell>
          <cell r="O2001">
            <v>43511</v>
          </cell>
          <cell r="P2001" t="str">
            <v/>
          </cell>
        </row>
        <row r="2002">
          <cell r="A2002" t="str">
            <v>MEM-PRO-023-DIS-PHO</v>
          </cell>
          <cell r="B2002" t="str">
            <v>3</v>
          </cell>
          <cell r="C2002" t="str">
            <v>18382</v>
          </cell>
          <cell r="D2002" t="str">
            <v>21062</v>
          </cell>
          <cell r="E2002" t="str">
            <v>36-MTH PHOS ACID PUMP DISCHRGE PRV PM</v>
          </cell>
          <cell r="F2002" t="str">
            <v>PHOSPHORIC ACID</v>
          </cell>
          <cell r="G2002" t="str">
            <v>PM25</v>
          </cell>
          <cell r="H2002" t="str">
            <v>MECH</v>
          </cell>
          <cell r="I2002" t="str">
            <v/>
          </cell>
          <cell r="J2002" t="str">
            <v>7087998</v>
          </cell>
          <cell r="K2002" t="str">
            <v>258</v>
          </cell>
          <cell r="L2002" t="str">
            <v>CRIPESH</v>
          </cell>
          <cell r="M2002">
            <v>42332</v>
          </cell>
          <cell r="N2002" t="str">
            <v>CAGLEW</v>
          </cell>
          <cell r="O2002">
            <v>43747</v>
          </cell>
          <cell r="P2002" t="str">
            <v/>
          </cell>
        </row>
        <row r="2003">
          <cell r="A2003" t="str">
            <v>MEM-PRO-010-CSP-CBW-0230</v>
          </cell>
          <cell r="B2003" t="str">
            <v>3</v>
          </cell>
          <cell r="C2003" t="str">
            <v>18544</v>
          </cell>
          <cell r="D2003" t="str">
            <v>21159</v>
          </cell>
          <cell r="E2003" t="str">
            <v>12-MTH MECH BOWL GUAGE BLOCK CHECK</v>
          </cell>
          <cell r="F2003" t="str">
            <v>MSS-C30 BOWLS (SPARE &amp; IN-USE)</v>
          </cell>
          <cell r="G2003" t="str">
            <v>PM20</v>
          </cell>
          <cell r="H2003" t="str">
            <v>PM/PDM</v>
          </cell>
          <cell r="I2003" t="str">
            <v>10076775</v>
          </cell>
          <cell r="J2003" t="str">
            <v>7146788</v>
          </cell>
          <cell r="K2003" t="str">
            <v>252</v>
          </cell>
          <cell r="L2003" t="str">
            <v>JACKSOWC</v>
          </cell>
          <cell r="M2003">
            <v>42387</v>
          </cell>
          <cell r="N2003" t="str">
            <v>CAGLEW</v>
          </cell>
          <cell r="O2003">
            <v>43747</v>
          </cell>
          <cell r="P2003" t="str">
            <v/>
          </cell>
        </row>
        <row r="2004">
          <cell r="A2004" t="str">
            <v>MEM-PRO-013-PKG-PAK-2217</v>
          </cell>
          <cell r="B2004" t="str">
            <v>3</v>
          </cell>
          <cell r="C2004" t="str">
            <v>18591</v>
          </cell>
          <cell r="D2004" t="str">
            <v>21348</v>
          </cell>
          <cell r="E2004" t="str">
            <v>12-MTH AP P-3 NIRO BAG PRESENTER</v>
          </cell>
          <cell r="F2004" t="str">
            <v>MP3B-CAROUSEL PACKER</v>
          </cell>
          <cell r="G2004" t="str">
            <v>PM20</v>
          </cell>
          <cell r="H2004" t="str">
            <v>AP</v>
          </cell>
          <cell r="I2004" t="str">
            <v>10021788</v>
          </cell>
          <cell r="J2004" t="str">
            <v>7171332</v>
          </cell>
          <cell r="K2004" t="str">
            <v>001</v>
          </cell>
          <cell r="L2004" t="str">
            <v>JACKSOWC</v>
          </cell>
          <cell r="M2004">
            <v>42395</v>
          </cell>
          <cell r="N2004" t="str">
            <v>CAGLEW</v>
          </cell>
          <cell r="O2004">
            <v>43511</v>
          </cell>
          <cell r="P2004" t="str">
            <v/>
          </cell>
        </row>
        <row r="2005">
          <cell r="A2005" t="str">
            <v>MEM-PRO-015-PKG-PAK-8210</v>
          </cell>
          <cell r="B2005" t="str">
            <v>3</v>
          </cell>
          <cell r="C2005" t="str">
            <v>18590</v>
          </cell>
          <cell r="D2005" t="str">
            <v>21347</v>
          </cell>
          <cell r="E2005" t="str">
            <v>12-MTH AP MS2P NIRO BAG PRESENTER</v>
          </cell>
          <cell r="F2005" t="str">
            <v>MS2P-CAROUSEL PACKER</v>
          </cell>
          <cell r="G2005" t="str">
            <v>PM20</v>
          </cell>
          <cell r="H2005" t="str">
            <v>AP</v>
          </cell>
          <cell r="I2005" t="str">
            <v>10021768</v>
          </cell>
          <cell r="J2005" t="str">
            <v>7171331</v>
          </cell>
          <cell r="K2005" t="str">
            <v>001</v>
          </cell>
          <cell r="L2005" t="str">
            <v>JACKSOWC</v>
          </cell>
          <cell r="M2005">
            <v>42395</v>
          </cell>
          <cell r="N2005" t="str">
            <v>CAGLEW</v>
          </cell>
          <cell r="O2005">
            <v>43665</v>
          </cell>
          <cell r="P2005" t="str">
            <v/>
          </cell>
        </row>
        <row r="2006">
          <cell r="A2006" t="str">
            <v>MEM-PRO-013-XTR-1EX-9300</v>
          </cell>
          <cell r="B2006" t="str">
            <v>4</v>
          </cell>
          <cell r="C2006" t="str">
            <v>18574</v>
          </cell>
          <cell r="D2006" t="str">
            <v>21329</v>
          </cell>
          <cell r="E2006" t="str">
            <v>6-MTH PD/PDM MP3 Z6E #3 FLOTTWEG</v>
          </cell>
          <cell r="F2006" t="str">
            <v>MP3B-#3 1ST EXTRACTION CENTRIFUGE</v>
          </cell>
          <cell r="G2006" t="str">
            <v>PM20</v>
          </cell>
          <cell r="H2006" t="str">
            <v>MECH</v>
          </cell>
          <cell r="I2006" t="str">
            <v>10068221</v>
          </cell>
          <cell r="J2006" t="str">
            <v>7177203</v>
          </cell>
          <cell r="K2006" t="str">
            <v>241</v>
          </cell>
          <cell r="L2006" t="str">
            <v>JACKSOWC</v>
          </cell>
          <cell r="M2006">
            <v>42404</v>
          </cell>
          <cell r="N2006" t="str">
            <v>CAGLEW</v>
          </cell>
          <cell r="O2006">
            <v>43679</v>
          </cell>
          <cell r="P2006" t="str">
            <v/>
          </cell>
        </row>
        <row r="2007">
          <cell r="A2007" t="str">
            <v>MEM-PRO-013-XTR-1EX-9300</v>
          </cell>
          <cell r="B2007" t="str">
            <v>4</v>
          </cell>
          <cell r="C2007" t="str">
            <v>18576</v>
          </cell>
          <cell r="D2007" t="str">
            <v>21331</v>
          </cell>
          <cell r="E2007" t="str">
            <v>60-DAY PM/PDM FLOTTWEG LUBE DOWN</v>
          </cell>
          <cell r="F2007" t="str">
            <v>MP3B-#3 1ST EXTRACTION CENTRIFUGE</v>
          </cell>
          <cell r="G2007" t="str">
            <v>PM20</v>
          </cell>
          <cell r="H2007" t="str">
            <v>MECH</v>
          </cell>
          <cell r="I2007" t="str">
            <v/>
          </cell>
          <cell r="J2007" t="str">
            <v>7185607</v>
          </cell>
          <cell r="K2007" t="str">
            <v>202</v>
          </cell>
          <cell r="L2007" t="str">
            <v>JACKSOWC</v>
          </cell>
          <cell r="M2007">
            <v>42404</v>
          </cell>
          <cell r="N2007" t="str">
            <v>CHAUDHS</v>
          </cell>
          <cell r="O2007">
            <v>43368</v>
          </cell>
          <cell r="P2007" t="str">
            <v/>
          </cell>
        </row>
        <row r="2008">
          <cell r="A2008" t="str">
            <v>MEM-PRO-013-XTR-1EX-9301</v>
          </cell>
          <cell r="B2008" t="str">
            <v>4</v>
          </cell>
          <cell r="C2008" t="str">
            <v>18573</v>
          </cell>
          <cell r="D2008" t="str">
            <v>21328</v>
          </cell>
          <cell r="E2008" t="str">
            <v>6-MTH PD/PDM MP3 Z6E #2 FLOTTWEG</v>
          </cell>
          <cell r="F2008" t="str">
            <v>MP3B-#2 1ST EXTRACTION CENTRIFUGE</v>
          </cell>
          <cell r="G2008" t="str">
            <v>PM20</v>
          </cell>
          <cell r="H2008" t="str">
            <v>MECH</v>
          </cell>
          <cell r="I2008" t="str">
            <v>10068226</v>
          </cell>
          <cell r="J2008" t="str">
            <v>7177202</v>
          </cell>
          <cell r="K2008" t="str">
            <v>241</v>
          </cell>
          <cell r="L2008" t="str">
            <v>JACKSOWC</v>
          </cell>
          <cell r="M2008">
            <v>42404</v>
          </cell>
          <cell r="N2008" t="str">
            <v>CAGLEW</v>
          </cell>
          <cell r="O2008">
            <v>43679</v>
          </cell>
          <cell r="P2008" t="str">
            <v/>
          </cell>
        </row>
        <row r="2009">
          <cell r="A2009" t="str">
            <v>MEM-PRO-013-XTR-1EX-9302</v>
          </cell>
          <cell r="B2009" t="str">
            <v>4</v>
          </cell>
          <cell r="C2009" t="str">
            <v>18572</v>
          </cell>
          <cell r="D2009" t="str">
            <v>21327</v>
          </cell>
          <cell r="E2009" t="str">
            <v>6-MTH PD/PDM MP3 Z6E #1 FLOTTWEG</v>
          </cell>
          <cell r="F2009" t="str">
            <v>MP3B-#1 1ST EXTRACTION CENTRIFUGE</v>
          </cell>
          <cell r="G2009" t="str">
            <v>PM20</v>
          </cell>
          <cell r="H2009" t="str">
            <v>MECH</v>
          </cell>
          <cell r="I2009" t="str">
            <v>10068231</v>
          </cell>
          <cell r="J2009" t="str">
            <v>7177201</v>
          </cell>
          <cell r="K2009" t="str">
            <v>241</v>
          </cell>
          <cell r="L2009" t="str">
            <v>JACKSOWC</v>
          </cell>
          <cell r="M2009">
            <v>42404</v>
          </cell>
          <cell r="N2009" t="str">
            <v>CAGLEW</v>
          </cell>
          <cell r="O2009">
            <v>43679</v>
          </cell>
          <cell r="P2009" t="str">
            <v/>
          </cell>
        </row>
        <row r="2010">
          <cell r="A2010" t="str">
            <v>MEM-PRO-013-XTR-2EX-9303</v>
          </cell>
          <cell r="B2010" t="str">
            <v>4</v>
          </cell>
          <cell r="C2010" t="str">
            <v>18575</v>
          </cell>
          <cell r="D2010" t="str">
            <v>21330</v>
          </cell>
          <cell r="E2010" t="str">
            <v>6-MTH PD/PDM MP3 Z6E #4 FLOTTWEG</v>
          </cell>
          <cell r="F2010" t="str">
            <v>MP3B-WEST 2ND EXTRACTION CENTRIFUGE</v>
          </cell>
          <cell r="G2010" t="str">
            <v>PM20</v>
          </cell>
          <cell r="H2010" t="str">
            <v>MECH</v>
          </cell>
          <cell r="I2010" t="str">
            <v>10068236</v>
          </cell>
          <cell r="J2010" t="str">
            <v>7177204</v>
          </cell>
          <cell r="K2010" t="str">
            <v>241</v>
          </cell>
          <cell r="L2010" t="str">
            <v>JACKSOWC</v>
          </cell>
          <cell r="M2010">
            <v>42404</v>
          </cell>
          <cell r="N2010" t="str">
            <v>CAGLEW</v>
          </cell>
          <cell r="O2010">
            <v>43679</v>
          </cell>
          <cell r="P2010" t="str">
            <v/>
          </cell>
        </row>
        <row r="2011">
          <cell r="A2011" t="str">
            <v>MEM-PRO-014-CON-CON-3297</v>
          </cell>
          <cell r="B2011" t="str">
            <v>3</v>
          </cell>
          <cell r="C2011" t="str">
            <v>18613</v>
          </cell>
          <cell r="D2011" t="str">
            <v>21368</v>
          </cell>
          <cell r="E2011" t="str">
            <v>2 MONTH MOYNO PUMP PACKING ADJUSTMENT PM</v>
          </cell>
          <cell r="F2011" t="str">
            <v>MSP-#8 CENTRIFUGE SLUDGE PUMP</v>
          </cell>
          <cell r="G2011" t="str">
            <v>PM20</v>
          </cell>
          <cell r="H2011" t="str">
            <v>MECH</v>
          </cell>
          <cell r="I2011" t="str">
            <v>10020168</v>
          </cell>
          <cell r="J2011" t="str">
            <v>7182667</v>
          </cell>
          <cell r="K2011" t="str">
            <v>262</v>
          </cell>
          <cell r="L2011" t="str">
            <v>JACKSOWC</v>
          </cell>
          <cell r="M2011">
            <v>42405</v>
          </cell>
          <cell r="N2011" t="str">
            <v>CHAUDHS</v>
          </cell>
          <cell r="O2011">
            <v>43368</v>
          </cell>
          <cell r="P2011" t="str">
            <v/>
          </cell>
        </row>
        <row r="2012">
          <cell r="A2012" t="str">
            <v>MEM-PRO-014-CON-CON-3297</v>
          </cell>
          <cell r="B2012" t="str">
            <v>3</v>
          </cell>
          <cell r="C2012" t="str">
            <v>18614</v>
          </cell>
          <cell r="D2012" t="str">
            <v>21369</v>
          </cell>
          <cell r="E2012" t="str">
            <v>6-MTH MOYNO PUMP PACKING REPLACEMENT PM</v>
          </cell>
          <cell r="F2012" t="str">
            <v>MSP-#8 CENTRIFUGE SLUDGE PUMP</v>
          </cell>
          <cell r="G2012" t="str">
            <v>PM25</v>
          </cell>
          <cell r="H2012" t="str">
            <v>MECH</v>
          </cell>
          <cell r="I2012" t="str">
            <v>10020168</v>
          </cell>
          <cell r="J2012" t="str">
            <v>7165056</v>
          </cell>
          <cell r="K2012" t="str">
            <v>245</v>
          </cell>
          <cell r="L2012" t="str">
            <v>JACKSOWC</v>
          </cell>
          <cell r="M2012">
            <v>42405</v>
          </cell>
          <cell r="N2012" t="str">
            <v>CHAUDHS</v>
          </cell>
          <cell r="O2012">
            <v>43368</v>
          </cell>
          <cell r="P2012" t="str">
            <v/>
          </cell>
        </row>
        <row r="2013">
          <cell r="A2013" t="str">
            <v>MEM-PRO-014-CON-CON-3321</v>
          </cell>
          <cell r="B2013" t="str">
            <v>3</v>
          </cell>
          <cell r="C2013" t="str">
            <v>18609</v>
          </cell>
          <cell r="D2013" t="str">
            <v>21364</v>
          </cell>
          <cell r="E2013" t="str">
            <v>2 MONTH MOYNO PUMP PACKING ADJUSTMENT PM</v>
          </cell>
          <cell r="F2013" t="str">
            <v>MSP-#7 CENTRIFUGE SLUDGE PUMP</v>
          </cell>
          <cell r="G2013" t="str">
            <v>PM20</v>
          </cell>
          <cell r="H2013" t="str">
            <v>MECH</v>
          </cell>
          <cell r="I2013" t="str">
            <v>10020095</v>
          </cell>
          <cell r="J2013" t="str">
            <v>7182666</v>
          </cell>
          <cell r="K2013" t="str">
            <v>262</v>
          </cell>
          <cell r="L2013" t="str">
            <v>JACKSOWC</v>
          </cell>
          <cell r="M2013">
            <v>42405</v>
          </cell>
          <cell r="N2013" t="str">
            <v>CHAUDHS</v>
          </cell>
          <cell r="O2013">
            <v>43368</v>
          </cell>
          <cell r="P2013" t="str">
            <v/>
          </cell>
        </row>
        <row r="2014">
          <cell r="A2014" t="str">
            <v>MEM-PRO-014-CON-CON-3321</v>
          </cell>
          <cell r="B2014" t="str">
            <v>3</v>
          </cell>
          <cell r="C2014" t="str">
            <v>18610</v>
          </cell>
          <cell r="D2014" t="str">
            <v>21365</v>
          </cell>
          <cell r="E2014" t="str">
            <v>6-MTH MOYNO PUMP PACKING REPLACEMENT PM</v>
          </cell>
          <cell r="F2014" t="str">
            <v>MSP-#7 CENTRIFUGE SLUDGE PUMP</v>
          </cell>
          <cell r="G2014" t="str">
            <v>PM25</v>
          </cell>
          <cell r="H2014" t="str">
            <v>MECH</v>
          </cell>
          <cell r="I2014" t="str">
            <v>10020095</v>
          </cell>
          <cell r="J2014" t="str">
            <v>7165054</v>
          </cell>
          <cell r="K2014" t="str">
            <v>245</v>
          </cell>
          <cell r="L2014" t="str">
            <v>JACKSOWC</v>
          </cell>
          <cell r="M2014">
            <v>42405</v>
          </cell>
          <cell r="N2014" t="str">
            <v>CHAUDHS</v>
          </cell>
          <cell r="O2014">
            <v>43368</v>
          </cell>
          <cell r="P2014" t="str">
            <v/>
          </cell>
        </row>
        <row r="2015">
          <cell r="A2015" t="str">
            <v>MEM-PRO-014-CON-CON-4092</v>
          </cell>
          <cell r="B2015" t="str">
            <v>3</v>
          </cell>
          <cell r="C2015" t="str">
            <v>18611</v>
          </cell>
          <cell r="D2015" t="str">
            <v>21366</v>
          </cell>
          <cell r="E2015" t="str">
            <v>2 MONTH MOYNO PUMP PACKING ADJUSTMENT PM</v>
          </cell>
          <cell r="F2015" t="str">
            <v>MSP-#9 CENTRIFUGE SLUDGE PUMP</v>
          </cell>
          <cell r="G2015" t="str">
            <v>PM20</v>
          </cell>
          <cell r="H2015" t="str">
            <v>MECH</v>
          </cell>
          <cell r="I2015" t="str">
            <v>10020091</v>
          </cell>
          <cell r="J2015" t="str">
            <v>7187163</v>
          </cell>
          <cell r="K2015" t="str">
            <v>262</v>
          </cell>
          <cell r="L2015" t="str">
            <v>JACKSOWC</v>
          </cell>
          <cell r="M2015">
            <v>42405</v>
          </cell>
          <cell r="N2015" t="str">
            <v>CHAUDHS</v>
          </cell>
          <cell r="O2015">
            <v>43368</v>
          </cell>
          <cell r="P2015" t="str">
            <v/>
          </cell>
        </row>
        <row r="2016">
          <cell r="A2016" t="str">
            <v>MEM-PRO-014-CON-CON-4092</v>
          </cell>
          <cell r="B2016" t="str">
            <v>3</v>
          </cell>
          <cell r="C2016" t="str">
            <v>18612</v>
          </cell>
          <cell r="D2016" t="str">
            <v>21367</v>
          </cell>
          <cell r="E2016" t="str">
            <v>6-MTH MOYNO PUMP PACKING REPLACEMENT PM</v>
          </cell>
          <cell r="F2016" t="str">
            <v>MSP-#9 CENTRIFUGE SLUDGE PUMP</v>
          </cell>
          <cell r="G2016" t="str">
            <v>PM25</v>
          </cell>
          <cell r="H2016" t="str">
            <v>MECH</v>
          </cell>
          <cell r="I2016" t="str">
            <v>10020091</v>
          </cell>
          <cell r="J2016" t="str">
            <v>7165055</v>
          </cell>
          <cell r="K2016" t="str">
            <v>245</v>
          </cell>
          <cell r="L2016" t="str">
            <v>JACKSOWC</v>
          </cell>
          <cell r="M2016">
            <v>42405</v>
          </cell>
          <cell r="N2016" t="str">
            <v>CHAUDHS</v>
          </cell>
          <cell r="O2016">
            <v>43368</v>
          </cell>
          <cell r="P2016" t="str">
            <v/>
          </cell>
        </row>
        <row r="2017">
          <cell r="A2017" t="str">
            <v>MEM-PRO-014-CON-CRE-3333</v>
          </cell>
          <cell r="B2017" t="str">
            <v>3</v>
          </cell>
          <cell r="C2017" t="str">
            <v>18603</v>
          </cell>
          <cell r="D2017" t="str">
            <v>21338</v>
          </cell>
          <cell r="E2017" t="str">
            <v>2 MONTH MOYNO PUMP PACKING ADJUSTMENT PM</v>
          </cell>
          <cell r="F2017" t="str">
            <v>MSP-#3 CURD POT PUMP</v>
          </cell>
          <cell r="G2017" t="str">
            <v>PM20</v>
          </cell>
          <cell r="H2017" t="str">
            <v>MECH</v>
          </cell>
          <cell r="I2017" t="str">
            <v>10020094</v>
          </cell>
          <cell r="J2017" t="str">
            <v>7187161</v>
          </cell>
          <cell r="K2017" t="str">
            <v>262</v>
          </cell>
          <cell r="L2017" t="str">
            <v>JACKSOWC</v>
          </cell>
          <cell r="M2017">
            <v>42405</v>
          </cell>
          <cell r="N2017" t="str">
            <v>CHAUDHS</v>
          </cell>
          <cell r="O2017">
            <v>43368</v>
          </cell>
          <cell r="P2017" t="str">
            <v/>
          </cell>
        </row>
        <row r="2018">
          <cell r="A2018" t="str">
            <v>MEM-PRO-014-CON-CRE-3333</v>
          </cell>
          <cell r="B2018" t="str">
            <v>3</v>
          </cell>
          <cell r="C2018" t="str">
            <v>18604</v>
          </cell>
          <cell r="D2018" t="str">
            <v>21339</v>
          </cell>
          <cell r="E2018" t="str">
            <v>6-MTH MOYNO PUMP PACKING REPLACEMENT PM</v>
          </cell>
          <cell r="F2018" t="str">
            <v>MSP-#3 CURD POT PUMP</v>
          </cell>
          <cell r="G2018" t="str">
            <v>PM20</v>
          </cell>
          <cell r="H2018" t="str">
            <v>MECH</v>
          </cell>
          <cell r="I2018" t="str">
            <v>10020094</v>
          </cell>
          <cell r="J2018" t="str">
            <v>7175341</v>
          </cell>
          <cell r="K2018" t="str">
            <v>245</v>
          </cell>
          <cell r="L2018" t="str">
            <v>JACKSOWC</v>
          </cell>
          <cell r="M2018">
            <v>42405</v>
          </cell>
          <cell r="N2018" t="str">
            <v>CAGLEW</v>
          </cell>
          <cell r="O2018">
            <v>43850</v>
          </cell>
          <cell r="P2018" t="str">
            <v/>
          </cell>
        </row>
        <row r="2019">
          <cell r="A2019" t="str">
            <v>MEM-PRO-014-CON-CRE-3344</v>
          </cell>
          <cell r="B2019" t="str">
            <v>3</v>
          </cell>
          <cell r="C2019" t="str">
            <v>18607</v>
          </cell>
          <cell r="D2019" t="str">
            <v>21362</v>
          </cell>
          <cell r="E2019" t="str">
            <v>2 MONTH MOYNO PUMP PACKING ADJUSTMENT PM</v>
          </cell>
          <cell r="F2019" t="str">
            <v>MSP-#2 CURD POT PUMP</v>
          </cell>
          <cell r="G2019" t="str">
            <v>PM20</v>
          </cell>
          <cell r="H2019" t="str">
            <v>MECH</v>
          </cell>
          <cell r="I2019" t="str">
            <v>10020093</v>
          </cell>
          <cell r="J2019" t="str">
            <v>7187162</v>
          </cell>
          <cell r="K2019" t="str">
            <v>262</v>
          </cell>
          <cell r="L2019" t="str">
            <v>JACKSOWC</v>
          </cell>
          <cell r="M2019">
            <v>42405</v>
          </cell>
          <cell r="N2019" t="str">
            <v>CHAUDHS</v>
          </cell>
          <cell r="O2019">
            <v>43368</v>
          </cell>
          <cell r="P2019" t="str">
            <v/>
          </cell>
        </row>
        <row r="2020">
          <cell r="A2020" t="str">
            <v>MEM-PRO-014-CON-CRE-3344</v>
          </cell>
          <cell r="B2020" t="str">
            <v>3</v>
          </cell>
          <cell r="C2020" t="str">
            <v>18608</v>
          </cell>
          <cell r="D2020" t="str">
            <v>21363</v>
          </cell>
          <cell r="E2020" t="str">
            <v>6-MTH MOYNO PUMP PACKING REPLACEMENT PM</v>
          </cell>
          <cell r="F2020" t="str">
            <v>MSP-#2 CURD POT PUMP</v>
          </cell>
          <cell r="G2020" t="str">
            <v>PM25</v>
          </cell>
          <cell r="H2020" t="str">
            <v>MECH</v>
          </cell>
          <cell r="I2020" t="str">
            <v>10020093</v>
          </cell>
          <cell r="J2020" t="str">
            <v>7171340</v>
          </cell>
          <cell r="K2020" t="str">
            <v>245</v>
          </cell>
          <cell r="L2020" t="str">
            <v>JACKSOWC</v>
          </cell>
          <cell r="M2020">
            <v>42405</v>
          </cell>
          <cell r="N2020" t="str">
            <v>CHAUDHS</v>
          </cell>
          <cell r="O2020">
            <v>43368</v>
          </cell>
          <cell r="P2020" t="str">
            <v/>
          </cell>
        </row>
        <row r="2021">
          <cell r="A2021" t="str">
            <v>MEM-PRO-014-CON-CRE-4060</v>
          </cell>
          <cell r="B2021" t="str">
            <v>3</v>
          </cell>
          <cell r="C2021" t="str">
            <v>18605</v>
          </cell>
          <cell r="D2021" t="str">
            <v>21340</v>
          </cell>
          <cell r="E2021" t="str">
            <v>2 MONTH MOYNO PUMP PACKING ADJUSTMENT PM</v>
          </cell>
          <cell r="F2021" t="str">
            <v>MSP-#1 CURD POT PUMP</v>
          </cell>
          <cell r="G2021" t="str">
            <v>PM20</v>
          </cell>
          <cell r="H2021" t="str">
            <v>MECH</v>
          </cell>
          <cell r="I2021" t="str">
            <v>10020092</v>
          </cell>
          <cell r="J2021" t="str">
            <v>7182665</v>
          </cell>
          <cell r="K2021" t="str">
            <v>262</v>
          </cell>
          <cell r="L2021" t="str">
            <v>JACKSOWC</v>
          </cell>
          <cell r="M2021">
            <v>42405</v>
          </cell>
          <cell r="N2021" t="str">
            <v>CHAUDHS</v>
          </cell>
          <cell r="O2021">
            <v>43368</v>
          </cell>
          <cell r="P2021" t="str">
            <v/>
          </cell>
        </row>
        <row r="2022">
          <cell r="A2022" t="str">
            <v>MEM-PRO-014-CON-CRE-4060</v>
          </cell>
          <cell r="B2022" t="str">
            <v>3</v>
          </cell>
          <cell r="C2022" t="str">
            <v>18606</v>
          </cell>
          <cell r="D2022" t="str">
            <v>21361</v>
          </cell>
          <cell r="E2022" t="str">
            <v>6-MTH MOYNO PUMP PACKING REPLACEMENT PM</v>
          </cell>
          <cell r="F2022" t="str">
            <v>MSP-#1 CURD POT PUMP</v>
          </cell>
          <cell r="G2022" t="str">
            <v>PM25</v>
          </cell>
          <cell r="H2022" t="str">
            <v>MECH</v>
          </cell>
          <cell r="I2022" t="str">
            <v>10020092</v>
          </cell>
          <cell r="J2022" t="str">
            <v>7160045</v>
          </cell>
          <cell r="K2022" t="str">
            <v>245</v>
          </cell>
          <cell r="L2022" t="str">
            <v>JACKSOWC</v>
          </cell>
          <cell r="M2022">
            <v>42405</v>
          </cell>
          <cell r="N2022" t="str">
            <v>CHAUDHS</v>
          </cell>
          <cell r="O2022">
            <v>43368</v>
          </cell>
          <cell r="P2022" t="str">
            <v/>
          </cell>
        </row>
        <row r="2023">
          <cell r="A2023" t="str">
            <v>MEM-PRO-014-CON-CRE-4098</v>
          </cell>
          <cell r="B2023" t="str">
            <v>3</v>
          </cell>
          <cell r="C2023" t="str">
            <v>18601</v>
          </cell>
          <cell r="D2023" t="str">
            <v>21336</v>
          </cell>
          <cell r="E2023" t="str">
            <v>2 MONTH MOYNO PUMP PACKING ADJUSTMENT PM</v>
          </cell>
          <cell r="F2023" t="str">
            <v>MSP-#4 CURD POT PUMP</v>
          </cell>
          <cell r="G2023" t="str">
            <v>PM20</v>
          </cell>
          <cell r="H2023" t="str">
            <v>MECH</v>
          </cell>
          <cell r="I2023" t="str">
            <v>10020090</v>
          </cell>
          <cell r="J2023" t="str">
            <v>7187160</v>
          </cell>
          <cell r="K2023" t="str">
            <v>262</v>
          </cell>
          <cell r="L2023" t="str">
            <v>JACKSOWC</v>
          </cell>
          <cell r="M2023">
            <v>42405</v>
          </cell>
          <cell r="N2023" t="str">
            <v>CHAUDHS</v>
          </cell>
          <cell r="O2023">
            <v>43368</v>
          </cell>
          <cell r="P2023" t="str">
            <v/>
          </cell>
        </row>
        <row r="2024">
          <cell r="A2024" t="str">
            <v>MEM-PRO-014-CON-CRE-4098</v>
          </cell>
          <cell r="B2024" t="str">
            <v>3</v>
          </cell>
          <cell r="C2024" t="str">
            <v>18602</v>
          </cell>
          <cell r="D2024" t="str">
            <v>21337</v>
          </cell>
          <cell r="E2024" t="str">
            <v>6-MTH MOYNO PUMP PACKING REPLACEMENT PM</v>
          </cell>
          <cell r="F2024" t="str">
            <v>MSP-#4 CURD POT PUMP</v>
          </cell>
          <cell r="G2024" t="str">
            <v>PM25</v>
          </cell>
          <cell r="H2024" t="str">
            <v>MECH</v>
          </cell>
          <cell r="I2024" t="str">
            <v>10020090</v>
          </cell>
          <cell r="J2024" t="str">
            <v>7171338</v>
          </cell>
          <cell r="K2024" t="str">
            <v>245</v>
          </cell>
          <cell r="L2024" t="str">
            <v>JACKSOWC</v>
          </cell>
          <cell r="M2024">
            <v>42405</v>
          </cell>
          <cell r="N2024" t="str">
            <v>CHAUDHS</v>
          </cell>
          <cell r="O2024">
            <v>43368</v>
          </cell>
          <cell r="P2024" t="str">
            <v/>
          </cell>
        </row>
        <row r="2025">
          <cell r="A2025" t="str">
            <v>MEM-PRO-010-PKG-SBB-7031</v>
          </cell>
          <cell r="B2025" t="str">
            <v>3</v>
          </cell>
          <cell r="C2025" t="str">
            <v>18618</v>
          </cell>
          <cell r="D2025" t="str">
            <v>21376</v>
          </cell>
          <cell r="E2025" t="str">
            <v>12M MS2P BB METAL DETECTOR INSPECTION</v>
          </cell>
          <cell r="F2025" t="str">
            <v>MS2P-BB METAL DETECTOR SYSTEM</v>
          </cell>
          <cell r="G2025" t="str">
            <v>PM25</v>
          </cell>
          <cell r="H2025" t="str">
            <v>MECH</v>
          </cell>
          <cell r="I2025" t="str">
            <v/>
          </cell>
          <cell r="J2025" t="str">
            <v>7179858</v>
          </cell>
          <cell r="K2025" t="str">
            <v>212</v>
          </cell>
          <cell r="L2025" t="str">
            <v>JACKSOWC</v>
          </cell>
          <cell r="M2025">
            <v>42412</v>
          </cell>
          <cell r="N2025" t="str">
            <v>CAGLEW</v>
          </cell>
          <cell r="O2025">
            <v>43665</v>
          </cell>
          <cell r="P2025" t="str">
            <v/>
          </cell>
        </row>
        <row r="2026">
          <cell r="A2026" t="str">
            <v>MEM-PRO-010-CSP-CBW-0230</v>
          </cell>
          <cell r="B2026" t="str">
            <v>3</v>
          </cell>
          <cell r="C2026" t="str">
            <v>18570</v>
          </cell>
          <cell r="D2026" t="str">
            <v>21312</v>
          </cell>
          <cell r="E2026" t="str">
            <v>12-MTH MECH BOWL GUAGE BLOCK CHECK</v>
          </cell>
          <cell r="F2026" t="str">
            <v>MSS-C30 BOWLS (SPARE &amp; IN-USE)</v>
          </cell>
          <cell r="G2026" t="str">
            <v>PM20</v>
          </cell>
          <cell r="H2026" t="str">
            <v>MECH</v>
          </cell>
          <cell r="I2026" t="str">
            <v>10076758</v>
          </cell>
          <cell r="J2026" t="str">
            <v>7162120</v>
          </cell>
          <cell r="K2026" t="str">
            <v>252</v>
          </cell>
          <cell r="L2026" t="str">
            <v>JACKSOWC</v>
          </cell>
          <cell r="M2026">
            <v>42417</v>
          </cell>
          <cell r="N2026" t="str">
            <v>PIGNOCJ</v>
          </cell>
          <cell r="O2026">
            <v>43843</v>
          </cell>
          <cell r="P2026" t="str">
            <v/>
          </cell>
        </row>
        <row r="2027">
          <cell r="A2027" t="str">
            <v>MEM-PRO-021-BLD-POT-1000</v>
          </cell>
          <cell r="B2027" t="str">
            <v>3</v>
          </cell>
          <cell r="C2027" t="str">
            <v>18621</v>
          </cell>
          <cell r="D2027" t="str">
            <v>21313</v>
          </cell>
          <cell r="E2027" t="str">
            <v>6-MONTH PM TO REPLACE ELECTRICAL GLOVES</v>
          </cell>
          <cell r="F2027" t="str">
            <v>MAINTENANCE TOOLS</v>
          </cell>
          <cell r="G2027" t="str">
            <v>PM25</v>
          </cell>
          <cell r="H2027" t="str">
            <v>MECH</v>
          </cell>
          <cell r="I2027" t="str">
            <v/>
          </cell>
          <cell r="J2027" t="str">
            <v>7171345</v>
          </cell>
          <cell r="K2027" t="str">
            <v>245</v>
          </cell>
          <cell r="L2027" t="str">
            <v>CAGLEW</v>
          </cell>
          <cell r="M2027">
            <v>42418</v>
          </cell>
          <cell r="N2027" t="str">
            <v>PIGNOCJ</v>
          </cell>
          <cell r="O2027">
            <v>43868</v>
          </cell>
          <cell r="P2027" t="str">
            <v/>
          </cell>
        </row>
        <row r="2028">
          <cell r="A2028" t="str">
            <v>MEM-PRO-010-OP1-AEQ-3352</v>
          </cell>
          <cell r="B2028" t="str">
            <v/>
          </cell>
          <cell r="C2028" t="str">
            <v>18649</v>
          </cell>
          <cell r="D2028" t="str">
            <v>21399</v>
          </cell>
          <cell r="E2028" t="str">
            <v>60 MTH PSM MECH RUPTURE DISC PM</v>
          </cell>
          <cell r="F2028" t="str">
            <v>MP1-RF CYCLONE RUPTURE DISK</v>
          </cell>
          <cell r="G2028" t="str">
            <v>PM20</v>
          </cell>
          <cell r="H2028" t="str">
            <v>MECH</v>
          </cell>
          <cell r="I2028" t="str">
            <v/>
          </cell>
          <cell r="J2028" t="str">
            <v>7025329</v>
          </cell>
          <cell r="K2028" t="str">
            <v>001</v>
          </cell>
          <cell r="L2028" t="str">
            <v>CRIPESH</v>
          </cell>
          <cell r="M2028">
            <v>42439</v>
          </cell>
          <cell r="N2028" t="str">
            <v>CHAUDHS</v>
          </cell>
          <cell r="O2028">
            <v>43368</v>
          </cell>
          <cell r="P2028" t="str">
            <v/>
          </cell>
        </row>
        <row r="2029">
          <cell r="A2029" t="str">
            <v>MEM-PRO-010-PKG-SBB-8300</v>
          </cell>
          <cell r="B2029" t="str">
            <v/>
          </cell>
          <cell r="C2029" t="str">
            <v>18654</v>
          </cell>
          <cell r="D2029" t="str">
            <v>21404</v>
          </cell>
          <cell r="E2029" t="str">
            <v>60 MTH PSM MECH RUPTURE DISC PM</v>
          </cell>
          <cell r="F2029" t="str">
            <v>MS2P-BIG BAG SURGE BIN</v>
          </cell>
          <cell r="G2029" t="str">
            <v>PM20</v>
          </cell>
          <cell r="H2029" t="str">
            <v>MECH</v>
          </cell>
          <cell r="I2029" t="str">
            <v/>
          </cell>
          <cell r="J2029" t="str">
            <v>7025334</v>
          </cell>
          <cell r="K2029" t="str">
            <v>001</v>
          </cell>
          <cell r="L2029" t="str">
            <v>CRIPESH</v>
          </cell>
          <cell r="M2029">
            <v>42439</v>
          </cell>
          <cell r="N2029" t="str">
            <v>CHAUDHS</v>
          </cell>
          <cell r="O2029">
            <v>43368</v>
          </cell>
          <cell r="P2029" t="str">
            <v/>
          </cell>
        </row>
        <row r="2030">
          <cell r="A2030" t="str">
            <v>MEM-PRO-010-PKG-SBB-8300</v>
          </cell>
          <cell r="B2030" t="str">
            <v/>
          </cell>
          <cell r="C2030" t="str">
            <v>18655</v>
          </cell>
          <cell r="D2030" t="str">
            <v>21405</v>
          </cell>
          <cell r="E2030" t="str">
            <v>60 MTH PSM MECH RUPTURE DISC PM</v>
          </cell>
          <cell r="F2030" t="str">
            <v>MS2P-BIG BAG SURGE BIN</v>
          </cell>
          <cell r="G2030" t="str">
            <v>PM20</v>
          </cell>
          <cell r="H2030" t="str">
            <v>MECH</v>
          </cell>
          <cell r="I2030" t="str">
            <v/>
          </cell>
          <cell r="J2030" t="str">
            <v>7025298</v>
          </cell>
          <cell r="K2030" t="str">
            <v>001</v>
          </cell>
          <cell r="L2030" t="str">
            <v>CRIPESH</v>
          </cell>
          <cell r="M2030">
            <v>42439</v>
          </cell>
          <cell r="N2030" t="str">
            <v>CHAUDHS</v>
          </cell>
          <cell r="O2030">
            <v>43368</v>
          </cell>
          <cell r="P2030" t="str">
            <v/>
          </cell>
        </row>
        <row r="2031">
          <cell r="A2031" t="str">
            <v>MEM-PRO-010-PKG-SBB-8301</v>
          </cell>
          <cell r="B2031" t="str">
            <v/>
          </cell>
          <cell r="C2031" t="str">
            <v>18645</v>
          </cell>
          <cell r="D2031" t="str">
            <v>21395</v>
          </cell>
          <cell r="E2031" t="str">
            <v>60 MTH PSM MECH RUPTURE DISC PM</v>
          </cell>
          <cell r="F2031" t="str">
            <v>MS2P-BIG BAG SURGE BIN VENT FILTER</v>
          </cell>
          <cell r="G2031" t="str">
            <v>PM20</v>
          </cell>
          <cell r="H2031" t="str">
            <v>MECH</v>
          </cell>
          <cell r="I2031" t="str">
            <v/>
          </cell>
          <cell r="J2031" t="str">
            <v>5949814</v>
          </cell>
          <cell r="K2031" t="str">
            <v>001</v>
          </cell>
          <cell r="L2031" t="str">
            <v>CRIPESH</v>
          </cell>
          <cell r="M2031">
            <v>42439</v>
          </cell>
          <cell r="N2031" t="str">
            <v>CHAUDHS</v>
          </cell>
          <cell r="O2031">
            <v>43368</v>
          </cell>
          <cell r="P2031" t="str">
            <v/>
          </cell>
        </row>
        <row r="2032">
          <cell r="A2032" t="str">
            <v>MEM-PRO-010-RWS-SRW-5216</v>
          </cell>
          <cell r="B2032" t="str">
            <v/>
          </cell>
          <cell r="C2032" t="str">
            <v>18651</v>
          </cell>
          <cell r="D2032" t="str">
            <v>21401</v>
          </cell>
          <cell r="E2032" t="str">
            <v>60 MTH PSM MECH RUPTURE DISC PM</v>
          </cell>
          <cell r="F2032" t="str">
            <v>MS2P-ISOLATE REWORK SURGE BIN</v>
          </cell>
          <cell r="G2032" t="str">
            <v>PM20</v>
          </cell>
          <cell r="H2032" t="str">
            <v>MECH</v>
          </cell>
          <cell r="I2032" t="str">
            <v/>
          </cell>
          <cell r="J2032" t="str">
            <v>7025331</v>
          </cell>
          <cell r="K2032" t="str">
            <v>001</v>
          </cell>
          <cell r="L2032" t="str">
            <v>CRIPESH</v>
          </cell>
          <cell r="M2032">
            <v>42439</v>
          </cell>
          <cell r="N2032" t="str">
            <v>CHAUDHS</v>
          </cell>
          <cell r="O2032">
            <v>43368</v>
          </cell>
          <cell r="P2032" t="str">
            <v/>
          </cell>
        </row>
        <row r="2033">
          <cell r="A2033" t="str">
            <v>MEM-PRO-010-RWS-SRW-5216</v>
          </cell>
          <cell r="B2033" t="str">
            <v/>
          </cell>
          <cell r="C2033" t="str">
            <v>18652</v>
          </cell>
          <cell r="D2033" t="str">
            <v>21402</v>
          </cell>
          <cell r="E2033" t="str">
            <v>60 MTH PSM MECH RUPTURE DISC PM</v>
          </cell>
          <cell r="F2033" t="str">
            <v>MS2P-ISOLATE REWORK SURGE BIN</v>
          </cell>
          <cell r="G2033" t="str">
            <v>PM20</v>
          </cell>
          <cell r="H2033" t="str">
            <v>MECH</v>
          </cell>
          <cell r="I2033" t="str">
            <v/>
          </cell>
          <cell r="J2033" t="str">
            <v>7025332</v>
          </cell>
          <cell r="K2033" t="str">
            <v>001</v>
          </cell>
          <cell r="L2033" t="str">
            <v>CRIPESH</v>
          </cell>
          <cell r="M2033">
            <v>42439</v>
          </cell>
          <cell r="N2033" t="str">
            <v>CHAUDHS</v>
          </cell>
          <cell r="O2033">
            <v>43368</v>
          </cell>
          <cell r="P2033" t="str">
            <v/>
          </cell>
        </row>
        <row r="2034">
          <cell r="A2034" t="str">
            <v>MEM-PRO-010-RWS-SRW-5257</v>
          </cell>
          <cell r="B2034" t="str">
            <v/>
          </cell>
          <cell r="C2034" t="str">
            <v>18646</v>
          </cell>
          <cell r="D2034" t="str">
            <v>21396</v>
          </cell>
          <cell r="E2034" t="str">
            <v>60 MTH PSM MECH RUPTURE DISC PM</v>
          </cell>
          <cell r="F2034" t="str">
            <v>MS2P-BB REWORK SURGE BIN</v>
          </cell>
          <cell r="G2034" t="str">
            <v>PM20</v>
          </cell>
          <cell r="H2034" t="str">
            <v>MECH</v>
          </cell>
          <cell r="I2034" t="str">
            <v/>
          </cell>
          <cell r="J2034" t="str">
            <v>7025326</v>
          </cell>
          <cell r="K2034" t="str">
            <v>001</v>
          </cell>
          <cell r="L2034" t="str">
            <v>CRIPESH</v>
          </cell>
          <cell r="M2034">
            <v>42439</v>
          </cell>
          <cell r="N2034" t="str">
            <v>CHAUDHS</v>
          </cell>
          <cell r="O2034">
            <v>43368</v>
          </cell>
          <cell r="P2034" t="str">
            <v/>
          </cell>
        </row>
        <row r="2035">
          <cell r="A2035" t="str">
            <v>MEM-PRO-010-RWS-SRW-5257</v>
          </cell>
          <cell r="B2035" t="str">
            <v/>
          </cell>
          <cell r="C2035" t="str">
            <v>18644</v>
          </cell>
          <cell r="D2035" t="str">
            <v>21394</v>
          </cell>
          <cell r="E2035" t="str">
            <v>60 MTH PSM MECH RUPTURE DISC PM</v>
          </cell>
          <cell r="F2035" t="str">
            <v>MS2P-BB REWORK SURGE BIN</v>
          </cell>
          <cell r="G2035" t="str">
            <v>PM20</v>
          </cell>
          <cell r="H2035" t="str">
            <v>MECH</v>
          </cell>
          <cell r="I2035" t="str">
            <v/>
          </cell>
          <cell r="J2035" t="str">
            <v>5949813</v>
          </cell>
          <cell r="K2035" t="str">
            <v>001</v>
          </cell>
          <cell r="L2035" t="str">
            <v>CRIPESH</v>
          </cell>
          <cell r="M2035">
            <v>42439</v>
          </cell>
          <cell r="N2035" t="str">
            <v>CHAUDHS</v>
          </cell>
          <cell r="O2035">
            <v>43368</v>
          </cell>
          <cell r="P2035" t="str">
            <v/>
          </cell>
        </row>
        <row r="2036">
          <cell r="A2036" t="str">
            <v>MEM-PRO-013-CON-CRE-0458</v>
          </cell>
          <cell r="B2036" t="str">
            <v/>
          </cell>
          <cell r="C2036" t="str">
            <v>18657</v>
          </cell>
          <cell r="D2036" t="str">
            <v>21407</v>
          </cell>
          <cell r="E2036" t="str">
            <v>60 MTH PSM MECH RUPTURE DISC PM</v>
          </cell>
          <cell r="F2036" t="str">
            <v>MP3B-#5 CONC PRODUCT POT PUMP</v>
          </cell>
          <cell r="G2036" t="str">
            <v>PM20</v>
          </cell>
          <cell r="H2036" t="str">
            <v>MECH</v>
          </cell>
          <cell r="I2036" t="str">
            <v/>
          </cell>
          <cell r="J2036" t="str">
            <v>7025336</v>
          </cell>
          <cell r="K2036" t="str">
            <v>001</v>
          </cell>
          <cell r="L2036" t="str">
            <v>CRIPESH</v>
          </cell>
          <cell r="M2036">
            <v>42439</v>
          </cell>
          <cell r="N2036" t="str">
            <v>CHAUDHS</v>
          </cell>
          <cell r="O2036">
            <v>43368</v>
          </cell>
          <cell r="P2036" t="str">
            <v/>
          </cell>
        </row>
        <row r="2037">
          <cell r="A2037" t="str">
            <v>MEM-PRO-013-FED-SUS-7906</v>
          </cell>
          <cell r="B2037" t="str">
            <v>4</v>
          </cell>
          <cell r="C2037" t="str">
            <v>18640</v>
          </cell>
          <cell r="D2037" t="str">
            <v>21390</v>
          </cell>
          <cell r="E2037" t="str">
            <v>60 MTH PSM MECH RUPTURE DISC PM</v>
          </cell>
          <cell r="F2037" t="str">
            <v>MSS-WEST FILTER RECVR SUPPRESSION SYS</v>
          </cell>
          <cell r="G2037" t="str">
            <v>PM20</v>
          </cell>
          <cell r="H2037" t="str">
            <v>MECH</v>
          </cell>
          <cell r="I2037" t="str">
            <v/>
          </cell>
          <cell r="J2037" t="str">
            <v>5949809</v>
          </cell>
          <cell r="K2037" t="str">
            <v>001</v>
          </cell>
          <cell r="L2037" t="str">
            <v>CRIPESH</v>
          </cell>
          <cell r="M2037">
            <v>42439</v>
          </cell>
          <cell r="N2037" t="str">
            <v>CHAUDHS</v>
          </cell>
          <cell r="O2037">
            <v>43368</v>
          </cell>
          <cell r="P2037" t="str">
            <v/>
          </cell>
        </row>
        <row r="2038">
          <cell r="A2038" t="str">
            <v>MEM-PRO-013-FED-SUS-7916</v>
          </cell>
          <cell r="B2038" t="str">
            <v>4</v>
          </cell>
          <cell r="C2038" t="str">
            <v>18641</v>
          </cell>
          <cell r="D2038" t="str">
            <v>21391</v>
          </cell>
          <cell r="E2038" t="str">
            <v>60 MTH PSM MECH RUPTURE DISC PM</v>
          </cell>
          <cell r="F2038" t="str">
            <v>MSS-EAST FILTER RECVR SUPPRESSION SYS</v>
          </cell>
          <cell r="G2038" t="str">
            <v>PM20</v>
          </cell>
          <cell r="H2038" t="str">
            <v>MECH</v>
          </cell>
          <cell r="I2038" t="str">
            <v/>
          </cell>
          <cell r="J2038" t="str">
            <v>5949810</v>
          </cell>
          <cell r="K2038" t="str">
            <v>001</v>
          </cell>
          <cell r="L2038" t="str">
            <v>CRIPESH</v>
          </cell>
          <cell r="M2038">
            <v>42439</v>
          </cell>
          <cell r="N2038" t="str">
            <v>CHAUDHS</v>
          </cell>
          <cell r="O2038">
            <v>43368</v>
          </cell>
          <cell r="P2038" t="str">
            <v/>
          </cell>
        </row>
        <row r="2039">
          <cell r="A2039" t="str">
            <v>MEM-PRO-015-PKG-PAK-3720</v>
          </cell>
          <cell r="B2039" t="str">
            <v/>
          </cell>
          <cell r="C2039" t="str">
            <v>18653</v>
          </cell>
          <cell r="D2039" t="str">
            <v>21403</v>
          </cell>
          <cell r="E2039" t="str">
            <v>60 MTH PSM MECH RUPTURE DISC PM</v>
          </cell>
          <cell r="F2039" t="str">
            <v>MS2P-BB ROTARY SCREENER</v>
          </cell>
          <cell r="G2039" t="str">
            <v>PM20</v>
          </cell>
          <cell r="H2039" t="str">
            <v>AP</v>
          </cell>
          <cell r="I2039" t="str">
            <v/>
          </cell>
          <cell r="J2039" t="str">
            <v>7025333</v>
          </cell>
          <cell r="K2039" t="str">
            <v>001</v>
          </cell>
          <cell r="L2039" t="str">
            <v>CRIPESH</v>
          </cell>
          <cell r="M2039">
            <v>42439</v>
          </cell>
          <cell r="N2039" t="str">
            <v>CHAUDHS</v>
          </cell>
          <cell r="O2039">
            <v>43368</v>
          </cell>
          <cell r="P2039" t="str">
            <v/>
          </cell>
        </row>
        <row r="2040">
          <cell r="A2040" t="str">
            <v>MEM-PRO-015-PKG-PAK-3727</v>
          </cell>
          <cell r="B2040" t="str">
            <v/>
          </cell>
          <cell r="C2040" t="str">
            <v>18650</v>
          </cell>
          <cell r="D2040" t="str">
            <v>21400</v>
          </cell>
          <cell r="E2040" t="str">
            <v>60 MTH PSM MECH RUPTURE DISC PM</v>
          </cell>
          <cell r="F2040" t="str">
            <v>MS2P-PACKER ROTARY SCREENER</v>
          </cell>
          <cell r="G2040" t="str">
            <v>PM20</v>
          </cell>
          <cell r="H2040" t="str">
            <v>AP</v>
          </cell>
          <cell r="I2040" t="str">
            <v/>
          </cell>
          <cell r="J2040" t="str">
            <v>7025330</v>
          </cell>
          <cell r="K2040" t="str">
            <v>001</v>
          </cell>
          <cell r="L2040" t="str">
            <v>CRIPESH</v>
          </cell>
          <cell r="M2040">
            <v>42439</v>
          </cell>
          <cell r="N2040" t="str">
            <v>CHAUDHS</v>
          </cell>
          <cell r="O2040">
            <v>43368</v>
          </cell>
          <cell r="P2040" t="str">
            <v/>
          </cell>
        </row>
        <row r="2041">
          <cell r="A2041" t="str">
            <v>MEM-PRO-015-SPR-PRC-3700</v>
          </cell>
          <cell r="B2041" t="str">
            <v/>
          </cell>
          <cell r="C2041" t="str">
            <v>18648</v>
          </cell>
          <cell r="D2041" t="str">
            <v>21398</v>
          </cell>
          <cell r="E2041" t="str">
            <v>60 MTH PSM MECH RUPTURE DISC PM</v>
          </cell>
          <cell r="F2041" t="str">
            <v>MS2P-ISOLATE SURGE BIN</v>
          </cell>
          <cell r="G2041" t="str">
            <v>PM20</v>
          </cell>
          <cell r="H2041" t="str">
            <v>MECH</v>
          </cell>
          <cell r="I2041" t="str">
            <v/>
          </cell>
          <cell r="J2041" t="str">
            <v>7025328</v>
          </cell>
          <cell r="K2041" t="str">
            <v>001</v>
          </cell>
          <cell r="L2041" t="str">
            <v>CRIPESH</v>
          </cell>
          <cell r="M2041">
            <v>42439</v>
          </cell>
          <cell r="N2041" t="str">
            <v>CHAUDHS</v>
          </cell>
          <cell r="O2041">
            <v>43368</v>
          </cell>
          <cell r="P2041" t="str">
            <v/>
          </cell>
        </row>
        <row r="2042">
          <cell r="A2042" t="str">
            <v>MEM-PRO-015-SPR-PRC-3700</v>
          </cell>
          <cell r="B2042" t="str">
            <v/>
          </cell>
          <cell r="C2042" t="str">
            <v>18656</v>
          </cell>
          <cell r="D2042" t="str">
            <v>21406</v>
          </cell>
          <cell r="E2042" t="str">
            <v>60 MTH PSM MECH RUPTURE DISC PM</v>
          </cell>
          <cell r="F2042" t="str">
            <v>MS2P-ISOLATE SURGE BIN</v>
          </cell>
          <cell r="G2042" t="str">
            <v>PM20</v>
          </cell>
          <cell r="H2042" t="str">
            <v>MECH</v>
          </cell>
          <cell r="I2042" t="str">
            <v/>
          </cell>
          <cell r="J2042" t="str">
            <v>7025335</v>
          </cell>
          <cell r="K2042" t="str">
            <v>001</v>
          </cell>
          <cell r="L2042" t="str">
            <v>CRIPESH</v>
          </cell>
          <cell r="M2042">
            <v>42439</v>
          </cell>
          <cell r="N2042" t="str">
            <v>CHAUDHS</v>
          </cell>
          <cell r="O2042">
            <v>43368</v>
          </cell>
          <cell r="P2042" t="str">
            <v/>
          </cell>
        </row>
        <row r="2043">
          <cell r="A2043" t="str">
            <v>MEM-PRO-015-SPR-PRC-5272</v>
          </cell>
          <cell r="B2043" t="str">
            <v/>
          </cell>
          <cell r="C2043" t="str">
            <v>18642</v>
          </cell>
          <cell r="D2043" t="str">
            <v>21392</v>
          </cell>
          <cell r="E2043" t="str">
            <v>60 MTH PSM MECH RUPTURE DISC PM</v>
          </cell>
          <cell r="F2043" t="str">
            <v>MS2P-PREMIX SURGE HOPPER</v>
          </cell>
          <cell r="G2043" t="str">
            <v>PM20</v>
          </cell>
          <cell r="H2043" t="str">
            <v>MECH</v>
          </cell>
          <cell r="I2043" t="str">
            <v/>
          </cell>
          <cell r="J2043" t="str">
            <v>5949811</v>
          </cell>
          <cell r="K2043" t="str">
            <v>001</v>
          </cell>
          <cell r="L2043" t="str">
            <v>CRIPESH</v>
          </cell>
          <cell r="M2043">
            <v>42439</v>
          </cell>
          <cell r="N2043" t="str">
            <v>CHAUDHS</v>
          </cell>
          <cell r="O2043">
            <v>43368</v>
          </cell>
          <cell r="P2043" t="str">
            <v/>
          </cell>
        </row>
        <row r="2044">
          <cell r="A2044" t="str">
            <v>MEM-PRO-015-SPR-PRC-5272</v>
          </cell>
          <cell r="B2044" t="str">
            <v/>
          </cell>
          <cell r="C2044" t="str">
            <v>18643</v>
          </cell>
          <cell r="D2044" t="str">
            <v>21393</v>
          </cell>
          <cell r="E2044" t="str">
            <v>60 MTH PSM MECH RUPTURE DISC PM</v>
          </cell>
          <cell r="F2044" t="str">
            <v>MS2P-PREMIX SURGE HOPPER</v>
          </cell>
          <cell r="G2044" t="str">
            <v>PM20</v>
          </cell>
          <cell r="H2044" t="str">
            <v>MECH</v>
          </cell>
          <cell r="I2044" t="str">
            <v/>
          </cell>
          <cell r="J2044" t="str">
            <v>5949812</v>
          </cell>
          <cell r="K2044" t="str">
            <v>001</v>
          </cell>
          <cell r="L2044" t="str">
            <v>CRIPESH</v>
          </cell>
          <cell r="M2044">
            <v>42439</v>
          </cell>
          <cell r="N2044" t="str">
            <v>CHAUDHS</v>
          </cell>
          <cell r="O2044">
            <v>43368</v>
          </cell>
          <cell r="P2044" t="str">
            <v/>
          </cell>
        </row>
        <row r="2045">
          <cell r="A2045" t="str">
            <v>MEM-PRO-015-WEI-WIS-3051</v>
          </cell>
          <cell r="B2045" t="str">
            <v/>
          </cell>
          <cell r="C2045" t="str">
            <v>18636</v>
          </cell>
          <cell r="D2045" t="str">
            <v>21386</v>
          </cell>
          <cell r="E2045" t="str">
            <v>60 MTH PSM MECH RUPTURE DISC PM</v>
          </cell>
          <cell r="F2045" t="str">
            <v>MS2P-GROUND FLAKE BIN</v>
          </cell>
          <cell r="G2045" t="str">
            <v>PM20</v>
          </cell>
          <cell r="H2045" t="str">
            <v>MECH</v>
          </cell>
          <cell r="I2045" t="str">
            <v/>
          </cell>
          <cell r="J2045" t="str">
            <v>5949806</v>
          </cell>
          <cell r="K2045" t="str">
            <v>001</v>
          </cell>
          <cell r="L2045" t="str">
            <v>CRIPESH</v>
          </cell>
          <cell r="M2045">
            <v>42439</v>
          </cell>
          <cell r="N2045" t="str">
            <v>CHAUDHS</v>
          </cell>
          <cell r="O2045">
            <v>43368</v>
          </cell>
          <cell r="P2045" t="str">
            <v/>
          </cell>
        </row>
        <row r="2046">
          <cell r="A2046" t="str">
            <v>MEM-PRO-015-WEI-WIS-3051</v>
          </cell>
          <cell r="B2046" t="str">
            <v/>
          </cell>
          <cell r="C2046" t="str">
            <v>18638</v>
          </cell>
          <cell r="D2046" t="str">
            <v>21388</v>
          </cell>
          <cell r="E2046" t="str">
            <v>60 MTH PSM MECH RUPTURE DISC PM</v>
          </cell>
          <cell r="F2046" t="str">
            <v>MS2P-GROUND FLAKE BIN</v>
          </cell>
          <cell r="G2046" t="str">
            <v>PM20</v>
          </cell>
          <cell r="H2046" t="str">
            <v>MECH</v>
          </cell>
          <cell r="I2046" t="str">
            <v/>
          </cell>
          <cell r="J2046" t="str">
            <v>5949807</v>
          </cell>
          <cell r="K2046" t="str">
            <v>001</v>
          </cell>
          <cell r="L2046" t="str">
            <v>CRIPESH</v>
          </cell>
          <cell r="M2046">
            <v>42439</v>
          </cell>
          <cell r="N2046" t="str">
            <v>CHAUDHS</v>
          </cell>
          <cell r="O2046">
            <v>43368</v>
          </cell>
          <cell r="P2046" t="str">
            <v/>
          </cell>
        </row>
        <row r="2047">
          <cell r="A2047" t="str">
            <v>MEM-PRO-015-WEI-WIS-3037</v>
          </cell>
          <cell r="B2047" t="str">
            <v/>
          </cell>
          <cell r="C2047" t="str">
            <v>18637</v>
          </cell>
          <cell r="D2047" t="str">
            <v>21387</v>
          </cell>
          <cell r="E2047" t="str">
            <v>60 MTH PSM MECH RUPTURE DISC PM</v>
          </cell>
          <cell r="F2047" t="str">
            <v>MS2P-FLAKE FEEDER VENT FILTER</v>
          </cell>
          <cell r="G2047" t="str">
            <v>PM20</v>
          </cell>
          <cell r="H2047" t="str">
            <v>MECH</v>
          </cell>
          <cell r="I2047" t="str">
            <v/>
          </cell>
          <cell r="J2047" t="str">
            <v>5949952</v>
          </cell>
          <cell r="K2047" t="str">
            <v>001</v>
          </cell>
          <cell r="L2047" t="str">
            <v>CRIPESH</v>
          </cell>
          <cell r="M2047">
            <v>42439</v>
          </cell>
          <cell r="N2047" t="str">
            <v>CHAUDHS</v>
          </cell>
          <cell r="O2047">
            <v>43368</v>
          </cell>
          <cell r="P2047" t="str">
            <v/>
          </cell>
        </row>
        <row r="2048">
          <cell r="A2048" t="str">
            <v>MEM-PRO-026-STS-NES-3094</v>
          </cell>
          <cell r="B2048" t="str">
            <v/>
          </cell>
          <cell r="C2048" t="str">
            <v>18635</v>
          </cell>
          <cell r="D2048" t="str">
            <v>21385</v>
          </cell>
          <cell r="E2048" t="str">
            <v>60 MTH PSM MECH RUPTURE DISC PM</v>
          </cell>
          <cell r="F2048" t="str">
            <v>MS2P-LIME BIN</v>
          </cell>
          <cell r="G2048" t="str">
            <v>PM20</v>
          </cell>
          <cell r="H2048" t="str">
            <v>MECH</v>
          </cell>
          <cell r="I2048" t="str">
            <v/>
          </cell>
          <cell r="J2048" t="str">
            <v>7012295</v>
          </cell>
          <cell r="K2048" t="str">
            <v>001</v>
          </cell>
          <cell r="L2048" t="str">
            <v>CRIPESH</v>
          </cell>
          <cell r="M2048">
            <v>42439</v>
          </cell>
          <cell r="N2048" t="str">
            <v>CAGLEW</v>
          </cell>
          <cell r="O2048">
            <v>43742</v>
          </cell>
          <cell r="P2048" t="str">
            <v/>
          </cell>
        </row>
        <row r="2049">
          <cell r="A2049" t="str">
            <v>MEM-PRO-026-STS-NES-3094</v>
          </cell>
          <cell r="B2049" t="str">
            <v/>
          </cell>
          <cell r="C2049" t="str">
            <v>18639</v>
          </cell>
          <cell r="D2049" t="str">
            <v>21389</v>
          </cell>
          <cell r="E2049" t="str">
            <v>60 MTH PSM MECH RUPTURE DISC PM</v>
          </cell>
          <cell r="F2049" t="str">
            <v>MS2P-LIME BIN</v>
          </cell>
          <cell r="G2049" t="str">
            <v>PM20</v>
          </cell>
          <cell r="H2049" t="str">
            <v>MECH</v>
          </cell>
          <cell r="I2049" t="str">
            <v/>
          </cell>
          <cell r="J2049" t="str">
            <v>5949808</v>
          </cell>
          <cell r="K2049" t="str">
            <v>001</v>
          </cell>
          <cell r="L2049" t="str">
            <v>CRIPESH</v>
          </cell>
          <cell r="M2049">
            <v>42439</v>
          </cell>
          <cell r="N2049" t="str">
            <v>CHAUDHS</v>
          </cell>
          <cell r="O2049">
            <v>43368</v>
          </cell>
          <cell r="P2049" t="str">
            <v/>
          </cell>
        </row>
        <row r="2050">
          <cell r="A2050" t="str">
            <v>MEM-PRO-010-STS-TK2-5090</v>
          </cell>
          <cell r="B2050" t="str">
            <v>3</v>
          </cell>
          <cell r="C2050" t="str">
            <v>18678</v>
          </cell>
          <cell r="D2050" t="str">
            <v>21428</v>
          </cell>
          <cell r="E2050" t="str">
            <v>12 MTH PSM MECH RUPTURE PANEL INSPECTION</v>
          </cell>
          <cell r="F2050" t="str">
            <v>MS2P-FEED LOADOUT DUST COLLECTOR</v>
          </cell>
          <cell r="G2050" t="str">
            <v>PM20</v>
          </cell>
          <cell r="H2050" t="str">
            <v>MECH</v>
          </cell>
          <cell r="I2050" t="str">
            <v>10072033</v>
          </cell>
          <cell r="J2050" t="str">
            <v>7153471</v>
          </cell>
          <cell r="K2050" t="str">
            <v>001</v>
          </cell>
          <cell r="L2050" t="str">
            <v>CRIPESH</v>
          </cell>
          <cell r="M2050">
            <v>42440</v>
          </cell>
          <cell r="N2050" t="str">
            <v>CAGLEW</v>
          </cell>
          <cell r="O2050">
            <v>43747</v>
          </cell>
          <cell r="P2050" t="str">
            <v/>
          </cell>
        </row>
        <row r="2051">
          <cell r="A2051" t="str">
            <v>MEM-PRO-010-UTL-IAS-4104</v>
          </cell>
          <cell r="B2051" t="str">
            <v/>
          </cell>
          <cell r="C2051" t="str">
            <v>18659</v>
          </cell>
          <cell r="D2051" t="str">
            <v>21409</v>
          </cell>
          <cell r="E2051" t="str">
            <v>60-MTH API 510  INSPECTION OF P.V.</v>
          </cell>
          <cell r="F2051" t="str">
            <v>FILTER NON-LUBE MODULE 800 TON</v>
          </cell>
          <cell r="G2051" t="str">
            <v>PM25</v>
          </cell>
          <cell r="H2051" t="str">
            <v>FAC</v>
          </cell>
          <cell r="I2051" t="str">
            <v/>
          </cell>
          <cell r="J2051" t="str">
            <v>7098808</v>
          </cell>
          <cell r="K2051" t="str">
            <v>001</v>
          </cell>
          <cell r="L2051" t="str">
            <v>CRIPESH</v>
          </cell>
          <cell r="M2051">
            <v>42440</v>
          </cell>
          <cell r="N2051" t="str">
            <v>CAGLEW</v>
          </cell>
          <cell r="O2051">
            <v>43511</v>
          </cell>
          <cell r="P2051" t="str">
            <v/>
          </cell>
        </row>
        <row r="2052">
          <cell r="A2052" t="str">
            <v>MEM-PRO-010-UTL-IAS-4124</v>
          </cell>
          <cell r="B2052" t="str">
            <v/>
          </cell>
          <cell r="C2052" t="str">
            <v>18661</v>
          </cell>
          <cell r="D2052" t="str">
            <v>21411</v>
          </cell>
          <cell r="E2052" t="str">
            <v>60-MTH API 510  INSPECTION OF P.V.</v>
          </cell>
          <cell r="F2052" t="str">
            <v>800 TON COMPRESSED AIR TANK</v>
          </cell>
          <cell r="G2052" t="str">
            <v>PM25</v>
          </cell>
          <cell r="H2052" t="str">
            <v>I/E</v>
          </cell>
          <cell r="I2052" t="str">
            <v>10077319</v>
          </cell>
          <cell r="J2052" t="str">
            <v>7098809</v>
          </cell>
          <cell r="K2052" t="str">
            <v>001</v>
          </cell>
          <cell r="L2052" t="str">
            <v>CRIPESH</v>
          </cell>
          <cell r="M2052">
            <v>42440</v>
          </cell>
          <cell r="N2052" t="str">
            <v>CRIPESH</v>
          </cell>
          <cell r="O2052">
            <v>43556</v>
          </cell>
          <cell r="P2052" t="str">
            <v/>
          </cell>
        </row>
        <row r="2053">
          <cell r="A2053" t="str">
            <v>MEM-PRO-014-GRD-MFG-3041</v>
          </cell>
          <cell r="B2053" t="str">
            <v/>
          </cell>
          <cell r="C2053" t="str">
            <v>18666</v>
          </cell>
          <cell r="D2053" t="str">
            <v>21416</v>
          </cell>
          <cell r="E2053" t="str">
            <v>12 MTH PSM MECH RUPTURE PANEL INSPECTION</v>
          </cell>
          <cell r="F2053" t="str">
            <v>MSP-N. DUST COLLECTOR BIN #1</v>
          </cell>
          <cell r="G2053" t="str">
            <v>PM20</v>
          </cell>
          <cell r="H2053" t="str">
            <v>MECH</v>
          </cell>
          <cell r="I2053" t="str">
            <v>10077078</v>
          </cell>
          <cell r="J2053" t="str">
            <v>7146344</v>
          </cell>
          <cell r="K2053" t="str">
            <v>001</v>
          </cell>
          <cell r="L2053" t="str">
            <v>CRIPESH</v>
          </cell>
          <cell r="M2053">
            <v>42440</v>
          </cell>
          <cell r="N2053" t="str">
            <v>CAGLEW</v>
          </cell>
          <cell r="O2053">
            <v>43747</v>
          </cell>
          <cell r="P2053" t="str">
            <v/>
          </cell>
        </row>
        <row r="2054">
          <cell r="A2054" t="str">
            <v>MEM-PRO-014-GRD-MFG-3041</v>
          </cell>
          <cell r="B2054" t="str">
            <v/>
          </cell>
          <cell r="C2054" t="str">
            <v>18665</v>
          </cell>
          <cell r="D2054" t="str">
            <v>21415</v>
          </cell>
          <cell r="E2054" t="str">
            <v>12 MTH PSM MECH RUPTURE PANEL INSPECTION</v>
          </cell>
          <cell r="F2054" t="str">
            <v>MSP-N. DUST COLLECTOR BIN #1</v>
          </cell>
          <cell r="G2054" t="str">
            <v>PM20</v>
          </cell>
          <cell r="H2054" t="str">
            <v>MECH</v>
          </cell>
          <cell r="I2054" t="str">
            <v/>
          </cell>
          <cell r="J2054" t="str">
            <v>7036727</v>
          </cell>
          <cell r="K2054" t="str">
            <v>001</v>
          </cell>
          <cell r="L2054" t="str">
            <v>CRIPESH</v>
          </cell>
          <cell r="M2054">
            <v>42440</v>
          </cell>
          <cell r="N2054" t="str">
            <v>CAGLEW</v>
          </cell>
          <cell r="O2054">
            <v>43747</v>
          </cell>
          <cell r="P2054" t="str">
            <v/>
          </cell>
        </row>
        <row r="2055">
          <cell r="A2055" t="str">
            <v>MEM-PRO-014-GRD-MFG-3046</v>
          </cell>
          <cell r="B2055" t="str">
            <v/>
          </cell>
          <cell r="C2055" t="str">
            <v>18667</v>
          </cell>
          <cell r="D2055" t="str">
            <v>21417</v>
          </cell>
          <cell r="E2055" t="str">
            <v>12 MTH PSM MECH RUPTURE PANEL INSPECTION</v>
          </cell>
          <cell r="F2055" t="str">
            <v>MSP-S. DUST COLLECTOR BIN</v>
          </cell>
          <cell r="G2055" t="str">
            <v>PM20</v>
          </cell>
          <cell r="H2055" t="str">
            <v>MECH</v>
          </cell>
          <cell r="I2055" t="str">
            <v/>
          </cell>
          <cell r="J2055" t="str">
            <v>7184542</v>
          </cell>
          <cell r="K2055" t="str">
            <v>001</v>
          </cell>
          <cell r="L2055" t="str">
            <v>CRIPESH</v>
          </cell>
          <cell r="M2055">
            <v>42440</v>
          </cell>
          <cell r="N2055" t="str">
            <v>CHAUDHS</v>
          </cell>
          <cell r="O2055">
            <v>43368</v>
          </cell>
          <cell r="P2055" t="str">
            <v/>
          </cell>
        </row>
        <row r="2056">
          <cell r="A2056" t="str">
            <v>MEM-PRO-014-GRD-SUS-3036</v>
          </cell>
          <cell r="B2056" t="str">
            <v/>
          </cell>
          <cell r="C2056" t="str">
            <v>18668</v>
          </cell>
          <cell r="D2056" t="str">
            <v>21418</v>
          </cell>
          <cell r="E2056" t="str">
            <v>12 MTH PSM MECH RUPTURE PANEL INSPECTION</v>
          </cell>
          <cell r="F2056" t="str">
            <v>MSP-FLAKE BIN 800T RUPTURE PANEL</v>
          </cell>
          <cell r="G2056" t="str">
            <v>PM20</v>
          </cell>
          <cell r="H2056" t="str">
            <v>MECH</v>
          </cell>
          <cell r="I2056" t="str">
            <v>10077993</v>
          </cell>
          <cell r="J2056" t="str">
            <v>7158204</v>
          </cell>
          <cell r="K2056" t="str">
            <v>001</v>
          </cell>
          <cell r="L2056" t="str">
            <v>CRIPESH</v>
          </cell>
          <cell r="M2056">
            <v>42440</v>
          </cell>
          <cell r="N2056" t="str">
            <v>CAGLEW</v>
          </cell>
          <cell r="O2056">
            <v>43747</v>
          </cell>
          <cell r="P2056" t="str">
            <v/>
          </cell>
        </row>
        <row r="2057">
          <cell r="A2057" t="str">
            <v>MEM-PRO-014-PKG-BLD-3710</v>
          </cell>
          <cell r="B2057" t="str">
            <v/>
          </cell>
          <cell r="C2057" t="str">
            <v>18663</v>
          </cell>
          <cell r="D2057" t="str">
            <v>21413</v>
          </cell>
          <cell r="E2057" t="str">
            <v>12 MTH PSM MECH RUPTURE PANEL INSPECTION</v>
          </cell>
          <cell r="F2057" t="str">
            <v>MSP-BLENDER - RIBBON</v>
          </cell>
          <cell r="G2057" t="str">
            <v>PM20</v>
          </cell>
          <cell r="H2057" t="str">
            <v>MECH</v>
          </cell>
          <cell r="I2057" t="str">
            <v>10073903</v>
          </cell>
          <cell r="J2057" t="str">
            <v>7163536</v>
          </cell>
          <cell r="K2057" t="str">
            <v>001</v>
          </cell>
          <cell r="L2057" t="str">
            <v>CRIPESH</v>
          </cell>
          <cell r="M2057">
            <v>42440</v>
          </cell>
          <cell r="N2057" t="str">
            <v>CAGLEW</v>
          </cell>
          <cell r="O2057">
            <v>43747</v>
          </cell>
          <cell r="P2057" t="str">
            <v/>
          </cell>
        </row>
        <row r="2058">
          <cell r="A2058" t="str">
            <v>MEM-PRO-014-UTL-CSY-5518</v>
          </cell>
          <cell r="B2058" t="str">
            <v>3</v>
          </cell>
          <cell r="C2058" t="str">
            <v>18669</v>
          </cell>
          <cell r="D2058" t="str">
            <v>21419</v>
          </cell>
          <cell r="E2058" t="str">
            <v>12 MTH PSM MECH RUPTURE PANEL INSPECTION</v>
          </cell>
          <cell r="F2058" t="str">
            <v>MSP-STARCH SURGGE BIN ASP FIILTER</v>
          </cell>
          <cell r="G2058" t="str">
            <v>PM20</v>
          </cell>
          <cell r="H2058" t="str">
            <v>MECH</v>
          </cell>
          <cell r="I2058" t="str">
            <v/>
          </cell>
          <cell r="J2058" t="str">
            <v>7158205</v>
          </cell>
          <cell r="K2058" t="str">
            <v>001</v>
          </cell>
          <cell r="L2058" t="str">
            <v>CRIPESH</v>
          </cell>
          <cell r="M2058">
            <v>42440</v>
          </cell>
          <cell r="N2058" t="str">
            <v>CHAUDHS</v>
          </cell>
          <cell r="O2058">
            <v>43368</v>
          </cell>
          <cell r="P2058" t="str">
            <v/>
          </cell>
        </row>
        <row r="2059">
          <cell r="A2059" t="str">
            <v>MEM-PRO-015-SPR-DRY-8050</v>
          </cell>
          <cell r="B2059" t="str">
            <v>3</v>
          </cell>
          <cell r="C2059" t="str">
            <v>18674</v>
          </cell>
          <cell r="D2059" t="str">
            <v>21424</v>
          </cell>
          <cell r="E2059" t="str">
            <v>12 MTH PSM MECH RUPTURE PANEL INSPECTION</v>
          </cell>
          <cell r="F2059" t="str">
            <v>MS2P-NE BAGHOUSE #1</v>
          </cell>
          <cell r="G2059" t="str">
            <v>PM20</v>
          </cell>
          <cell r="H2059" t="str">
            <v>MECH</v>
          </cell>
          <cell r="I2059" t="str">
            <v/>
          </cell>
          <cell r="J2059" t="str">
            <v>5935554</v>
          </cell>
          <cell r="K2059" t="str">
            <v>001</v>
          </cell>
          <cell r="L2059" t="str">
            <v>CRIPESH</v>
          </cell>
          <cell r="M2059">
            <v>42440</v>
          </cell>
          <cell r="N2059" t="str">
            <v>CHAUDHS</v>
          </cell>
          <cell r="O2059">
            <v>43365</v>
          </cell>
          <cell r="P2059" t="str">
            <v/>
          </cell>
        </row>
        <row r="2060">
          <cell r="A2060" t="str">
            <v>MEM-PRO-015-SPR-DRY-8060</v>
          </cell>
          <cell r="B2060" t="str">
            <v>3</v>
          </cell>
          <cell r="C2060" t="str">
            <v>18671</v>
          </cell>
          <cell r="D2060" t="str">
            <v>21421</v>
          </cell>
          <cell r="E2060" t="str">
            <v>12 MTH PSM MECH RUPTURE PANEL INSPECTION</v>
          </cell>
          <cell r="F2060" t="str">
            <v>MS2P-NW BAGHOUSE #2</v>
          </cell>
          <cell r="G2060" t="str">
            <v>PM20</v>
          </cell>
          <cell r="H2060" t="str">
            <v>MECH</v>
          </cell>
          <cell r="I2060" t="str">
            <v>10064933</v>
          </cell>
          <cell r="J2060" t="str">
            <v>7153467</v>
          </cell>
          <cell r="K2060" t="str">
            <v>001</v>
          </cell>
          <cell r="L2060" t="str">
            <v>CRIPESH</v>
          </cell>
          <cell r="M2060">
            <v>42440</v>
          </cell>
          <cell r="N2060" t="str">
            <v>CAGLEW</v>
          </cell>
          <cell r="O2060">
            <v>43747</v>
          </cell>
          <cell r="P2060" t="str">
            <v/>
          </cell>
        </row>
        <row r="2061">
          <cell r="A2061" t="str">
            <v>MEM-PRO-015-SPR-DRY-8070</v>
          </cell>
          <cell r="B2061" t="str">
            <v>3</v>
          </cell>
          <cell r="C2061" t="str">
            <v>18677</v>
          </cell>
          <cell r="D2061" t="str">
            <v>21427</v>
          </cell>
          <cell r="E2061" t="str">
            <v>12 MTH PSM MECH RUPTURE PANEL INSPECTION</v>
          </cell>
          <cell r="F2061" t="str">
            <v>MS2P-SW BAGHOUSE</v>
          </cell>
          <cell r="G2061" t="str">
            <v>PM20</v>
          </cell>
          <cell r="H2061" t="str">
            <v>MECH</v>
          </cell>
          <cell r="I2061" t="str">
            <v>10064934</v>
          </cell>
          <cell r="J2061" t="str">
            <v>7165689</v>
          </cell>
          <cell r="K2061" t="str">
            <v>001</v>
          </cell>
          <cell r="L2061" t="str">
            <v>CRIPESH</v>
          </cell>
          <cell r="M2061">
            <v>42440</v>
          </cell>
          <cell r="N2061" t="str">
            <v>CAGLEW</v>
          </cell>
          <cell r="O2061">
            <v>43747</v>
          </cell>
          <cell r="P2061" t="str">
            <v/>
          </cell>
        </row>
        <row r="2062">
          <cell r="A2062" t="str">
            <v>MEM-PRO-015-SPR-DRY-8080</v>
          </cell>
          <cell r="B2062" t="str">
            <v>3</v>
          </cell>
          <cell r="C2062" t="str">
            <v>18673</v>
          </cell>
          <cell r="D2062" t="str">
            <v>21423</v>
          </cell>
          <cell r="E2062" t="str">
            <v>12 MTH PSM MECH RUPTURE PANEL INSPECTION</v>
          </cell>
          <cell r="F2062" t="str">
            <v>MS2P-SE BAGHOUSE #4</v>
          </cell>
          <cell r="G2062" t="str">
            <v>PM20</v>
          </cell>
          <cell r="H2062" t="str">
            <v>MECH</v>
          </cell>
          <cell r="I2062" t="str">
            <v/>
          </cell>
          <cell r="J2062" t="str">
            <v>5935553</v>
          </cell>
          <cell r="K2062" t="str">
            <v>001</v>
          </cell>
          <cell r="L2062" t="str">
            <v>CRIPESH</v>
          </cell>
          <cell r="M2062">
            <v>42440</v>
          </cell>
          <cell r="N2062" t="str">
            <v>CHAUDHS</v>
          </cell>
          <cell r="O2062">
            <v>43365</v>
          </cell>
          <cell r="P2062" t="str">
            <v/>
          </cell>
        </row>
        <row r="2063">
          <cell r="A2063" t="str">
            <v>MEM-PRO-015-SPR-PRC-5258</v>
          </cell>
          <cell r="B2063" t="str">
            <v/>
          </cell>
          <cell r="C2063" t="str">
            <v>18664</v>
          </cell>
          <cell r="D2063" t="str">
            <v>21414</v>
          </cell>
          <cell r="E2063" t="str">
            <v>12 MTH PSM MECH RUPTURE PANEL INSPECTION</v>
          </cell>
          <cell r="F2063" t="str">
            <v>MS2P-PREMIX SURGE BIN ASP FILTER</v>
          </cell>
          <cell r="G2063" t="str">
            <v>PM20</v>
          </cell>
          <cell r="H2063" t="str">
            <v>MECH</v>
          </cell>
          <cell r="I2063" t="str">
            <v>10075003</v>
          </cell>
          <cell r="J2063" t="str">
            <v>5936766</v>
          </cell>
          <cell r="K2063" t="str">
            <v>001</v>
          </cell>
          <cell r="L2063" t="str">
            <v>CRIPESH</v>
          </cell>
          <cell r="M2063">
            <v>42440</v>
          </cell>
          <cell r="N2063" t="str">
            <v>CAGLEW</v>
          </cell>
          <cell r="O2063">
            <v>43747</v>
          </cell>
          <cell r="P2063" t="str">
            <v/>
          </cell>
        </row>
        <row r="2064">
          <cell r="A2064" t="str">
            <v>MEM-PRO-015-UTL-IAS-4133</v>
          </cell>
          <cell r="B2064" t="str">
            <v/>
          </cell>
          <cell r="C2064" t="str">
            <v>18658</v>
          </cell>
          <cell r="D2064" t="str">
            <v>21408</v>
          </cell>
          <cell r="E2064" t="str">
            <v>60-MTH API 510  INSPECTION OF P.V.</v>
          </cell>
          <cell r="F2064" t="str">
            <v>MS2P-400 HP AIR RECEIVER</v>
          </cell>
          <cell r="G2064" t="str">
            <v>PM25</v>
          </cell>
          <cell r="H2064" t="str">
            <v>MECH</v>
          </cell>
          <cell r="I2064" t="str">
            <v/>
          </cell>
          <cell r="J2064" t="str">
            <v>7098807</v>
          </cell>
          <cell r="K2064" t="str">
            <v>001</v>
          </cell>
          <cell r="L2064" t="str">
            <v>CRIPESH</v>
          </cell>
          <cell r="M2064">
            <v>42440</v>
          </cell>
          <cell r="N2064" t="str">
            <v>CHAUDHS</v>
          </cell>
          <cell r="O2064">
            <v>43368</v>
          </cell>
          <cell r="P2064" t="str">
            <v/>
          </cell>
        </row>
        <row r="2065">
          <cell r="A2065" t="str">
            <v>MEM-PRO-015-UTL-VAC-4192</v>
          </cell>
          <cell r="B2065" t="str">
            <v>3</v>
          </cell>
          <cell r="C2065" t="str">
            <v>18675</v>
          </cell>
          <cell r="D2065" t="str">
            <v>21425</v>
          </cell>
          <cell r="E2065" t="str">
            <v>12 MTH PSM MECH RUPTURE PANEL INSPECTION</v>
          </cell>
          <cell r="F2065" t="str">
            <v>MS2P-SD VACUUM SYSTEM VENT RECEIVER</v>
          </cell>
          <cell r="G2065" t="str">
            <v>PM20</v>
          </cell>
          <cell r="H2065" t="str">
            <v>MECH</v>
          </cell>
          <cell r="I2065" t="str">
            <v>10075149</v>
          </cell>
          <cell r="J2065" t="str">
            <v>7153469</v>
          </cell>
          <cell r="K2065" t="str">
            <v>001</v>
          </cell>
          <cell r="L2065" t="str">
            <v>CRIPESH</v>
          </cell>
          <cell r="M2065">
            <v>42440</v>
          </cell>
          <cell r="N2065" t="str">
            <v>CAGLEW</v>
          </cell>
          <cell r="O2065">
            <v>43747</v>
          </cell>
          <cell r="P2065" t="str">
            <v/>
          </cell>
        </row>
        <row r="2066">
          <cell r="A2066" t="str">
            <v>MEM-PRO-015-UTL-VAC-4192</v>
          </cell>
          <cell r="B2066" t="str">
            <v>3</v>
          </cell>
          <cell r="C2066" t="str">
            <v>18676</v>
          </cell>
          <cell r="D2066" t="str">
            <v>21426</v>
          </cell>
          <cell r="E2066" t="str">
            <v>12 MTH PSM MECH RUPTURE PANEL INSPECTION</v>
          </cell>
          <cell r="F2066" t="str">
            <v>MS2P-SD VACUUM SYSTEM VENT RECEIVER</v>
          </cell>
          <cell r="G2066" t="str">
            <v>PM20</v>
          </cell>
          <cell r="H2066" t="str">
            <v>MECH</v>
          </cell>
          <cell r="I2066" t="str">
            <v>10075150</v>
          </cell>
          <cell r="J2066" t="str">
            <v>7153470</v>
          </cell>
          <cell r="K2066" t="str">
            <v>001</v>
          </cell>
          <cell r="L2066" t="str">
            <v>CRIPESH</v>
          </cell>
          <cell r="M2066">
            <v>42440</v>
          </cell>
          <cell r="N2066" t="str">
            <v>PIGNOCJ</v>
          </cell>
          <cell r="O2066">
            <v>43773</v>
          </cell>
          <cell r="P2066" t="str">
            <v/>
          </cell>
        </row>
        <row r="2067">
          <cell r="A2067" t="str">
            <v>MEM-PRO-015-WEI-WIS-3037</v>
          </cell>
          <cell r="B2067" t="str">
            <v/>
          </cell>
          <cell r="C2067" t="str">
            <v>18670</v>
          </cell>
          <cell r="D2067" t="str">
            <v>21420</v>
          </cell>
          <cell r="E2067" t="str">
            <v>12 MTH PSM MECH RUPTURE PANEL INSPECTION</v>
          </cell>
          <cell r="F2067" t="str">
            <v>MS2P-FLAKE FEEDER VENT FILTER</v>
          </cell>
          <cell r="G2067" t="str">
            <v>PM20</v>
          </cell>
          <cell r="H2067" t="str">
            <v>MECH</v>
          </cell>
          <cell r="I2067" t="str">
            <v/>
          </cell>
          <cell r="J2067" t="str">
            <v>7129756</v>
          </cell>
          <cell r="K2067" t="str">
            <v>001</v>
          </cell>
          <cell r="L2067" t="str">
            <v>CRIPESH</v>
          </cell>
          <cell r="M2067">
            <v>42440</v>
          </cell>
          <cell r="N2067" t="str">
            <v>CHAUDHS</v>
          </cell>
          <cell r="O2067">
            <v>43368</v>
          </cell>
          <cell r="P2067" t="str">
            <v/>
          </cell>
        </row>
        <row r="2068">
          <cell r="A2068" t="str">
            <v>MEM-PRO-015-WEI-WIS-3051</v>
          </cell>
          <cell r="B2068" t="str">
            <v>3</v>
          </cell>
          <cell r="C2068" t="str">
            <v>18672</v>
          </cell>
          <cell r="D2068" t="str">
            <v>21422</v>
          </cell>
          <cell r="E2068" t="str">
            <v>12 MTH PSM MECH RUPTURE PANEL INSPECTION</v>
          </cell>
          <cell r="F2068" t="str">
            <v>MS2P-GROUND FLAKE BIN</v>
          </cell>
          <cell r="G2068" t="str">
            <v>PM20</v>
          </cell>
          <cell r="H2068" t="str">
            <v>MECH</v>
          </cell>
          <cell r="I2068" t="str">
            <v>10075172</v>
          </cell>
          <cell r="J2068" t="str">
            <v>7153468</v>
          </cell>
          <cell r="K2068" t="str">
            <v>001</v>
          </cell>
          <cell r="L2068" t="str">
            <v>CRIPESH</v>
          </cell>
          <cell r="M2068">
            <v>42440</v>
          </cell>
          <cell r="N2068" t="str">
            <v>CAGLEW</v>
          </cell>
          <cell r="O2068">
            <v>43747</v>
          </cell>
          <cell r="P2068" t="str">
            <v/>
          </cell>
        </row>
        <row r="2069">
          <cell r="A2069" t="str">
            <v>MEM-PRO-010-STS-TK2-5093</v>
          </cell>
          <cell r="B2069" t="str">
            <v>3</v>
          </cell>
          <cell r="C2069" t="str">
            <v>18694</v>
          </cell>
          <cell r="D2069" t="str">
            <v>21434</v>
          </cell>
          <cell r="E2069" t="str">
            <v>12 MTH PSM MECH RUPTURE PANEL PM</v>
          </cell>
          <cell r="F2069" t="str">
            <v>MS2P-FEED LOADOUT DUST COLL RETRN BLOWER</v>
          </cell>
          <cell r="G2069" t="str">
            <v>PM20</v>
          </cell>
          <cell r="H2069" t="str">
            <v>MECH</v>
          </cell>
          <cell r="I2069" t="str">
            <v>10072040</v>
          </cell>
          <cell r="J2069" t="str">
            <v>7153472</v>
          </cell>
          <cell r="K2069" t="str">
            <v>001</v>
          </cell>
          <cell r="L2069" t="str">
            <v>CRIPESH</v>
          </cell>
          <cell r="M2069">
            <v>42443</v>
          </cell>
          <cell r="N2069" t="str">
            <v>CAGLEW</v>
          </cell>
          <cell r="O2069">
            <v>43747</v>
          </cell>
          <cell r="P2069" t="str">
            <v/>
          </cell>
        </row>
        <row r="2070">
          <cell r="A2070" t="str">
            <v>MEM-PRO-010-UTL-VAC-1041</v>
          </cell>
          <cell r="B2070" t="str">
            <v>3</v>
          </cell>
          <cell r="C2070" t="str">
            <v>18691</v>
          </cell>
          <cell r="D2070" t="str">
            <v>21431</v>
          </cell>
          <cell r="E2070" t="str">
            <v>12 MTH PSM MECH RUPTURE PANEL PM</v>
          </cell>
          <cell r="F2070" t="str">
            <v>MSS-S PLANT FLAKE GRINDING VAC SYSTEM</v>
          </cell>
          <cell r="G2070" t="str">
            <v>PM20</v>
          </cell>
          <cell r="H2070" t="str">
            <v>MECH</v>
          </cell>
          <cell r="I2070" t="str">
            <v>10072123</v>
          </cell>
          <cell r="J2070" t="str">
            <v>7173636</v>
          </cell>
          <cell r="K2070" t="str">
            <v>001</v>
          </cell>
          <cell r="L2070" t="str">
            <v>CRIPESH</v>
          </cell>
          <cell r="M2070">
            <v>42443</v>
          </cell>
          <cell r="N2070" t="str">
            <v>CAGLEW</v>
          </cell>
          <cell r="O2070">
            <v>43747</v>
          </cell>
          <cell r="P2070" t="str">
            <v>X</v>
          </cell>
        </row>
        <row r="2071">
          <cell r="A2071" t="str">
            <v>MEM-PRO-013-FED-FED-3410</v>
          </cell>
          <cell r="B2071" t="str">
            <v/>
          </cell>
          <cell r="C2071" t="str">
            <v>18693</v>
          </cell>
          <cell r="D2071" t="str">
            <v>21433</v>
          </cell>
          <cell r="E2071" t="str">
            <v>12 MTH PSM MECH RUPTURE PANEL PM</v>
          </cell>
          <cell r="F2071" t="str">
            <v>MP3B-FEED DRYER PRIMARY CYCLONE</v>
          </cell>
          <cell r="G2071" t="str">
            <v>PM20</v>
          </cell>
          <cell r="H2071" t="str">
            <v>MECH</v>
          </cell>
          <cell r="I2071" t="str">
            <v>10072689</v>
          </cell>
          <cell r="J2071" t="str">
            <v>7158206</v>
          </cell>
          <cell r="K2071" t="str">
            <v>001</v>
          </cell>
          <cell r="L2071" t="str">
            <v>CRIPESH</v>
          </cell>
          <cell r="M2071">
            <v>42443</v>
          </cell>
          <cell r="N2071" t="str">
            <v>CAGLEW</v>
          </cell>
          <cell r="O2071">
            <v>43747</v>
          </cell>
          <cell r="P2071" t="str">
            <v/>
          </cell>
        </row>
        <row r="2072">
          <cell r="A2072" t="str">
            <v>MEM-PRO-013-FED-FED-3416</v>
          </cell>
          <cell r="B2072" t="str">
            <v/>
          </cell>
          <cell r="C2072" t="str">
            <v>18692</v>
          </cell>
          <cell r="D2072" t="str">
            <v>21432</v>
          </cell>
          <cell r="E2072" t="str">
            <v>12 MTH PSM MECH RUPTURE PANEL PM</v>
          </cell>
          <cell r="F2072" t="str">
            <v>MP3B-FEED DRYER FINES BAGHOUSE</v>
          </cell>
          <cell r="G2072" t="str">
            <v>PM20</v>
          </cell>
          <cell r="H2072" t="str">
            <v>MECH</v>
          </cell>
          <cell r="I2072" t="str">
            <v>10072692</v>
          </cell>
          <cell r="J2072" t="str">
            <v>7189115</v>
          </cell>
          <cell r="K2072" t="str">
            <v>001</v>
          </cell>
          <cell r="L2072" t="str">
            <v>CRIPESH</v>
          </cell>
          <cell r="M2072">
            <v>42443</v>
          </cell>
          <cell r="N2072" t="str">
            <v>CAGLEW</v>
          </cell>
          <cell r="O2072">
            <v>43747</v>
          </cell>
          <cell r="P2072" t="str">
            <v/>
          </cell>
        </row>
        <row r="2073">
          <cell r="A2073" t="str">
            <v>MEM-PRO-013-UTL-VAC-0470</v>
          </cell>
          <cell r="B2073" t="str">
            <v>3</v>
          </cell>
          <cell r="C2073" t="str">
            <v>18680</v>
          </cell>
          <cell r="D2073" t="str">
            <v>21430</v>
          </cell>
          <cell r="E2073" t="str">
            <v>12 MTH PSM MECH RUPTURE PANEL PM</v>
          </cell>
          <cell r="F2073" t="str">
            <v>MP3B-P1/P3 FLAKE/DRYER VACUUM SYSTEM</v>
          </cell>
          <cell r="G2073" t="str">
            <v>PM20</v>
          </cell>
          <cell r="H2073" t="str">
            <v>MECH</v>
          </cell>
          <cell r="I2073" t="str">
            <v>10073319</v>
          </cell>
          <cell r="J2073" t="str">
            <v>7156347</v>
          </cell>
          <cell r="K2073" t="str">
            <v>001</v>
          </cell>
          <cell r="L2073" t="str">
            <v>CRIPESH</v>
          </cell>
          <cell r="M2073">
            <v>42443</v>
          </cell>
          <cell r="N2073" t="str">
            <v>CAGLEW</v>
          </cell>
          <cell r="O2073">
            <v>43747</v>
          </cell>
          <cell r="P2073" t="str">
            <v/>
          </cell>
        </row>
        <row r="2074">
          <cell r="A2074" t="str">
            <v>MEM-PRO-010-CAL-HPO-4040</v>
          </cell>
          <cell r="B2074" t="str">
            <v/>
          </cell>
          <cell r="C2074" t="str">
            <v>18689</v>
          </cell>
          <cell r="D2074" t="str">
            <v>21449</v>
          </cell>
          <cell r="E2074" t="str">
            <v>12 MTH PSM MECH RUPTURE PANEL PM</v>
          </cell>
          <cell r="F2074" t="str">
            <v>MSS-CALPRO LIME BIN #8 COLLECTOR</v>
          </cell>
          <cell r="G2074" t="str">
            <v>PM20</v>
          </cell>
          <cell r="H2074" t="str">
            <v>MECH</v>
          </cell>
          <cell r="I2074" t="str">
            <v>10065607</v>
          </cell>
          <cell r="J2074" t="str">
            <v>7173637</v>
          </cell>
          <cell r="K2074" t="str">
            <v>001</v>
          </cell>
          <cell r="L2074" t="str">
            <v>CRIPESH</v>
          </cell>
          <cell r="M2074">
            <v>42444</v>
          </cell>
          <cell r="N2074" t="str">
            <v>PIGNOCJ</v>
          </cell>
          <cell r="O2074">
            <v>43843</v>
          </cell>
          <cell r="P2074" t="str">
            <v/>
          </cell>
        </row>
        <row r="2075">
          <cell r="A2075" t="str">
            <v>MEM-PRO-010-CAL-HPO-4040</v>
          </cell>
          <cell r="B2075" t="str">
            <v/>
          </cell>
          <cell r="C2075" t="str">
            <v>18711</v>
          </cell>
          <cell r="D2075" t="str">
            <v>21451</v>
          </cell>
          <cell r="E2075" t="str">
            <v>12 MTH PSM MECH RUPTURE PANEL PM</v>
          </cell>
          <cell r="F2075" t="str">
            <v>MSS-CALPRO LIME BIN #8 COLLECTOR</v>
          </cell>
          <cell r="G2075" t="str">
            <v>PM20</v>
          </cell>
          <cell r="H2075" t="str">
            <v>MECH</v>
          </cell>
          <cell r="I2075" t="str">
            <v>10065608</v>
          </cell>
          <cell r="J2075" t="str">
            <v>7173638</v>
          </cell>
          <cell r="K2075" t="str">
            <v>001</v>
          </cell>
          <cell r="L2075" t="str">
            <v>CRIPESH</v>
          </cell>
          <cell r="M2075">
            <v>42444</v>
          </cell>
          <cell r="N2075" t="str">
            <v>PIGNOCJ</v>
          </cell>
          <cell r="O2075">
            <v>43843</v>
          </cell>
          <cell r="P2075" t="str">
            <v/>
          </cell>
        </row>
        <row r="2076">
          <cell r="A2076" t="str">
            <v>MEM-PRO-010-CAL-HPO-4040</v>
          </cell>
          <cell r="B2076" t="str">
            <v/>
          </cell>
          <cell r="C2076" t="str">
            <v>18690</v>
          </cell>
          <cell r="D2076" t="str">
            <v>21450</v>
          </cell>
          <cell r="E2076" t="str">
            <v>12 MTH PSM MECH RUPTURE PANEL PM</v>
          </cell>
          <cell r="F2076" t="str">
            <v>MSS-CALPRO LIME BIN #8 COLLECTOR</v>
          </cell>
          <cell r="G2076" t="str">
            <v>PM20</v>
          </cell>
          <cell r="H2076" t="str">
            <v>MECH</v>
          </cell>
          <cell r="I2076" t="str">
            <v/>
          </cell>
          <cell r="J2076" t="str">
            <v>5936777</v>
          </cell>
          <cell r="K2076" t="str">
            <v>001</v>
          </cell>
          <cell r="L2076" t="str">
            <v>CRIPESH</v>
          </cell>
          <cell r="M2076">
            <v>42444</v>
          </cell>
          <cell r="N2076" t="str">
            <v>CAGLEW</v>
          </cell>
          <cell r="O2076">
            <v>43747</v>
          </cell>
          <cell r="P2076" t="str">
            <v/>
          </cell>
        </row>
        <row r="2077">
          <cell r="A2077" t="str">
            <v>MEM-PRO-011-PKG-BLD-1201</v>
          </cell>
          <cell r="B2077" t="str">
            <v/>
          </cell>
          <cell r="C2077" t="str">
            <v>18716</v>
          </cell>
          <cell r="D2077" t="str">
            <v>21456</v>
          </cell>
          <cell r="E2077" t="str">
            <v>12 MTH PSM MECH RUPTURE PANEL PM</v>
          </cell>
          <cell r="F2077" t="str">
            <v>MP1B-PROD COLL XFER BLOWER</v>
          </cell>
          <cell r="G2077" t="str">
            <v>PM20</v>
          </cell>
          <cell r="H2077" t="str">
            <v>MECH</v>
          </cell>
          <cell r="I2077" t="str">
            <v/>
          </cell>
          <cell r="J2077" t="str">
            <v>5936783</v>
          </cell>
          <cell r="K2077" t="str">
            <v>001</v>
          </cell>
          <cell r="L2077" t="str">
            <v>CRIPESH</v>
          </cell>
          <cell r="M2077">
            <v>42444</v>
          </cell>
          <cell r="N2077" t="str">
            <v>CAGLEW</v>
          </cell>
          <cell r="O2077">
            <v>43747</v>
          </cell>
          <cell r="P2077" t="str">
            <v/>
          </cell>
        </row>
        <row r="2078">
          <cell r="A2078" t="str">
            <v>MEM-PRO-011-WEI-WIS-4011</v>
          </cell>
          <cell r="B2078" t="str">
            <v/>
          </cell>
          <cell r="C2078" t="str">
            <v>18717</v>
          </cell>
          <cell r="D2078" t="str">
            <v>21457</v>
          </cell>
          <cell r="E2078" t="str">
            <v>12 MTH PSM MECH RUPTURE PANEL PM</v>
          </cell>
          <cell r="F2078" t="str">
            <v>MP1-FLAKE ROOM ASPIRATION DCE</v>
          </cell>
          <cell r="G2078" t="str">
            <v>PM20</v>
          </cell>
          <cell r="H2078" t="str">
            <v>MECH</v>
          </cell>
          <cell r="I2078" t="str">
            <v>10072395</v>
          </cell>
          <cell r="J2078" t="str">
            <v>7180012</v>
          </cell>
          <cell r="K2078" t="str">
            <v>001</v>
          </cell>
          <cell r="L2078" t="str">
            <v>CRIPESH</v>
          </cell>
          <cell r="M2078">
            <v>42444</v>
          </cell>
          <cell r="N2078" t="str">
            <v>CRIPESH</v>
          </cell>
          <cell r="O2078">
            <v>43915</v>
          </cell>
          <cell r="P2078" t="str">
            <v/>
          </cell>
        </row>
        <row r="2079">
          <cell r="A2079" t="str">
            <v>MEM-PRO-011-WEI-WIS-4106</v>
          </cell>
          <cell r="B2079" t="str">
            <v/>
          </cell>
          <cell r="C2079" t="str">
            <v>18712</v>
          </cell>
          <cell r="D2079" t="str">
            <v>21452</v>
          </cell>
          <cell r="E2079" t="str">
            <v>12 MTH PSM MECH RUPTURE PANEL PM</v>
          </cell>
          <cell r="F2079" t="str">
            <v>MP1-540/545 RECEIVER</v>
          </cell>
          <cell r="G2079" t="str">
            <v>PM20</v>
          </cell>
          <cell r="H2079" t="str">
            <v>MECH</v>
          </cell>
          <cell r="I2079" t="str">
            <v/>
          </cell>
          <cell r="J2079" t="str">
            <v>7086831</v>
          </cell>
          <cell r="K2079" t="str">
            <v>001</v>
          </cell>
          <cell r="L2079" t="str">
            <v>CRIPESH</v>
          </cell>
          <cell r="M2079">
            <v>42444</v>
          </cell>
          <cell r="N2079" t="str">
            <v>CAGLEW</v>
          </cell>
          <cell r="O2079">
            <v>43747</v>
          </cell>
          <cell r="P2079" t="str">
            <v/>
          </cell>
        </row>
        <row r="2080">
          <cell r="A2080" t="str">
            <v>MEM-PRO-013-SPR-DRY-2458</v>
          </cell>
          <cell r="B2080" t="str">
            <v/>
          </cell>
          <cell r="C2080" t="str">
            <v>18718</v>
          </cell>
          <cell r="D2080" t="str">
            <v>21458</v>
          </cell>
          <cell r="E2080" t="str">
            <v>12 MTH PSM MECH RUPTURE PANEL PM</v>
          </cell>
          <cell r="F2080" t="str">
            <v>MP3B-SPRAY DRYER</v>
          </cell>
          <cell r="G2080" t="str">
            <v>PM20</v>
          </cell>
          <cell r="H2080" t="str">
            <v>MECH</v>
          </cell>
          <cell r="I2080" t="str">
            <v>10077994</v>
          </cell>
          <cell r="J2080" t="str">
            <v>7152243</v>
          </cell>
          <cell r="K2080" t="str">
            <v>001</v>
          </cell>
          <cell r="L2080" t="str">
            <v>CRIPESH</v>
          </cell>
          <cell r="M2080">
            <v>42444</v>
          </cell>
          <cell r="N2080" t="str">
            <v>CAGLEW</v>
          </cell>
          <cell r="O2080">
            <v>43747</v>
          </cell>
          <cell r="P2080" t="str">
            <v/>
          </cell>
        </row>
        <row r="2081">
          <cell r="A2081" t="str">
            <v>MEM-PRO-014-PKG-BLD-3710</v>
          </cell>
          <cell r="B2081" t="str">
            <v/>
          </cell>
          <cell r="C2081" t="str">
            <v>18714</v>
          </cell>
          <cell r="D2081" t="str">
            <v>21454</v>
          </cell>
          <cell r="E2081" t="str">
            <v>12 MTH PSM MECH RUPTURE PANEL PM</v>
          </cell>
          <cell r="F2081" t="str">
            <v>MSP-BLENDER - RIBBON</v>
          </cell>
          <cell r="G2081" t="str">
            <v>PM20</v>
          </cell>
          <cell r="H2081" t="str">
            <v>MECH</v>
          </cell>
          <cell r="I2081" t="str">
            <v>10073903</v>
          </cell>
          <cell r="J2081" t="str">
            <v>7163537</v>
          </cell>
          <cell r="K2081" t="str">
            <v>001</v>
          </cell>
          <cell r="L2081" t="str">
            <v>CRIPESH</v>
          </cell>
          <cell r="M2081">
            <v>42444</v>
          </cell>
          <cell r="N2081" t="str">
            <v>CAGLEW</v>
          </cell>
          <cell r="O2081">
            <v>43747</v>
          </cell>
          <cell r="P2081" t="str">
            <v/>
          </cell>
        </row>
        <row r="2082">
          <cell r="A2082" t="str">
            <v>MEM-PRO-022-BLD-C8T-0552</v>
          </cell>
          <cell r="B2082" t="str">
            <v/>
          </cell>
          <cell r="C2082" t="str">
            <v>18687</v>
          </cell>
          <cell r="D2082" t="str">
            <v>21447</v>
          </cell>
          <cell r="E2082" t="str">
            <v>12 MTH PSM MECH RUPTURE PANEL PM</v>
          </cell>
          <cell r="F2082" t="str">
            <v>MSS-CENTRAL 800T SILO ASP RUPTURE PANEL</v>
          </cell>
          <cell r="G2082" t="str">
            <v>PM20</v>
          </cell>
          <cell r="H2082" t="str">
            <v>MECH</v>
          </cell>
          <cell r="I2082" t="str">
            <v>10021813</v>
          </cell>
          <cell r="J2082" t="str">
            <v>7158207</v>
          </cell>
          <cell r="K2082" t="str">
            <v>001</v>
          </cell>
          <cell r="L2082" t="str">
            <v>CRIPESH</v>
          </cell>
          <cell r="M2082">
            <v>42444</v>
          </cell>
          <cell r="N2082" t="str">
            <v>CAGLEW</v>
          </cell>
          <cell r="O2082">
            <v>43747</v>
          </cell>
          <cell r="P2082" t="str">
            <v/>
          </cell>
        </row>
        <row r="2083">
          <cell r="A2083" t="str">
            <v>MEM-PRO-022-BLD-W8T-0551</v>
          </cell>
          <cell r="B2083" t="str">
            <v/>
          </cell>
          <cell r="C2083" t="str">
            <v>18686</v>
          </cell>
          <cell r="D2083" t="str">
            <v>21446</v>
          </cell>
          <cell r="E2083" t="str">
            <v>12 MTH PSM MECH RUPTURE PANEL PM</v>
          </cell>
          <cell r="F2083" t="str">
            <v>MSS-WEST 800T SILO ASP RUPTURE PANEL</v>
          </cell>
          <cell r="G2083" t="str">
            <v>PM20</v>
          </cell>
          <cell r="H2083" t="str">
            <v>MECH</v>
          </cell>
          <cell r="I2083" t="str">
            <v>10021828</v>
          </cell>
          <cell r="J2083" t="str">
            <v>7136441</v>
          </cell>
          <cell r="K2083" t="str">
            <v>001</v>
          </cell>
          <cell r="L2083" t="str">
            <v>CRIPESH</v>
          </cell>
          <cell r="M2083">
            <v>42444</v>
          </cell>
          <cell r="N2083" t="str">
            <v>CAGLEW</v>
          </cell>
          <cell r="O2083">
            <v>43747</v>
          </cell>
          <cell r="P2083" t="str">
            <v/>
          </cell>
        </row>
        <row r="2084">
          <cell r="A2084" t="str">
            <v>MEM-PRO-022-STS-E8T-5003</v>
          </cell>
          <cell r="B2084" t="str">
            <v/>
          </cell>
          <cell r="C2084" t="str">
            <v>18688</v>
          </cell>
          <cell r="D2084" t="str">
            <v>21448</v>
          </cell>
          <cell r="E2084" t="str">
            <v>12 MTH PSM MECH RUPTURE PANEL PM</v>
          </cell>
          <cell r="F2084" t="str">
            <v>MSS-E 800T BIN</v>
          </cell>
          <cell r="G2084" t="str">
            <v>PM20</v>
          </cell>
          <cell r="H2084" t="str">
            <v>MECH</v>
          </cell>
          <cell r="I2084" t="str">
            <v>10078111</v>
          </cell>
          <cell r="J2084" t="str">
            <v>7158208</v>
          </cell>
          <cell r="K2084" t="str">
            <v>001</v>
          </cell>
          <cell r="L2084" t="str">
            <v>CRIPESH</v>
          </cell>
          <cell r="M2084">
            <v>42444</v>
          </cell>
          <cell r="N2084" t="str">
            <v>CAGLEW</v>
          </cell>
          <cell r="O2084">
            <v>43803</v>
          </cell>
          <cell r="P2084" t="str">
            <v/>
          </cell>
        </row>
        <row r="2085">
          <cell r="A2085" t="str">
            <v>MEM-PRO-013-SPR-DRY-2492</v>
          </cell>
          <cell r="B2085" t="str">
            <v/>
          </cell>
          <cell r="C2085" t="str">
            <v>18724</v>
          </cell>
          <cell r="D2085" t="str">
            <v>21484</v>
          </cell>
          <cell r="E2085" t="str">
            <v>12 MTH PSM MECH RUPTURE PANEL PM</v>
          </cell>
          <cell r="F2085" t="str">
            <v>MP3B-N BAGHOUSE</v>
          </cell>
          <cell r="G2085" t="str">
            <v>PM20</v>
          </cell>
          <cell r="H2085" t="str">
            <v>I/E</v>
          </cell>
          <cell r="I2085" t="str">
            <v>10073094</v>
          </cell>
          <cell r="J2085" t="str">
            <v>7156905</v>
          </cell>
          <cell r="K2085" t="str">
            <v>001</v>
          </cell>
          <cell r="L2085" t="str">
            <v>CRIPESH</v>
          </cell>
          <cell r="M2085">
            <v>42447</v>
          </cell>
          <cell r="N2085" t="str">
            <v>CAGLEW</v>
          </cell>
          <cell r="O2085">
            <v>43747</v>
          </cell>
          <cell r="P2085" t="str">
            <v/>
          </cell>
        </row>
        <row r="2086">
          <cell r="A2086" t="str">
            <v>MEM-PRO-013-SPR-DRY-2508</v>
          </cell>
          <cell r="B2086" t="str">
            <v>3</v>
          </cell>
          <cell r="C2086" t="str">
            <v>18723</v>
          </cell>
          <cell r="D2086" t="str">
            <v>21483</v>
          </cell>
          <cell r="E2086" t="str">
            <v>12 MTH PSM MECH RUPTURE PANEL PM</v>
          </cell>
          <cell r="F2086" t="str">
            <v>MP3B-S BAGHOUSE</v>
          </cell>
          <cell r="G2086" t="str">
            <v>PM20</v>
          </cell>
          <cell r="H2086" t="str">
            <v>I/E</v>
          </cell>
          <cell r="I2086" t="str">
            <v>10073170</v>
          </cell>
          <cell r="J2086" t="str">
            <v>5936786</v>
          </cell>
          <cell r="K2086" t="str">
            <v>001</v>
          </cell>
          <cell r="L2086" t="str">
            <v>CRIPESH</v>
          </cell>
          <cell r="M2086">
            <v>42447</v>
          </cell>
          <cell r="N2086" t="str">
            <v>CAGLEW</v>
          </cell>
          <cell r="O2086">
            <v>43747</v>
          </cell>
          <cell r="P2086" t="str">
            <v/>
          </cell>
        </row>
        <row r="2087">
          <cell r="A2087" t="str">
            <v>MEM-PRO-023-DIS-HCL-5200</v>
          </cell>
          <cell r="B2087" t="str">
            <v/>
          </cell>
          <cell r="C2087" t="str">
            <v>18722</v>
          </cell>
          <cell r="D2087" t="str">
            <v>21482</v>
          </cell>
          <cell r="E2087" t="str">
            <v>48 MTH PSM MECH HCL TRANS PMP HOSE REPL</v>
          </cell>
          <cell r="F2087" t="str">
            <v>E. HCL TRANS PUMP FR TNK FARM TO PROCESS</v>
          </cell>
          <cell r="G2087" t="str">
            <v>PM25</v>
          </cell>
          <cell r="H2087" t="str">
            <v>MECH</v>
          </cell>
          <cell r="I2087" t="str">
            <v>10075937</v>
          </cell>
          <cell r="J2087" t="str">
            <v>7125042</v>
          </cell>
          <cell r="K2087" t="str">
            <v>245</v>
          </cell>
          <cell r="L2087" t="str">
            <v>CRIPESH</v>
          </cell>
          <cell r="M2087">
            <v>42447</v>
          </cell>
          <cell r="N2087" t="str">
            <v>CAGLEW</v>
          </cell>
          <cell r="O2087">
            <v>43747</v>
          </cell>
          <cell r="P2087" t="str">
            <v/>
          </cell>
        </row>
        <row r="2088">
          <cell r="A2088" t="str">
            <v>MEM-PRO-023-DIS-HCL-5209</v>
          </cell>
          <cell r="B2088" t="str">
            <v/>
          </cell>
          <cell r="C2088" t="str">
            <v>18721</v>
          </cell>
          <cell r="D2088" t="str">
            <v>21481</v>
          </cell>
          <cell r="E2088" t="str">
            <v>48 MTH PSM MECH HCL TRANS PMP HOSE REPL</v>
          </cell>
          <cell r="F2088" t="str">
            <v>S. PLANT W.W. NORTH HCL TRANSFER PUMP</v>
          </cell>
          <cell r="G2088" t="str">
            <v>PM25</v>
          </cell>
          <cell r="H2088" t="str">
            <v>MECH</v>
          </cell>
          <cell r="I2088" t="str">
            <v>10075954</v>
          </cell>
          <cell r="J2088" t="str">
            <v>7142389</v>
          </cell>
          <cell r="K2088" t="str">
            <v>245</v>
          </cell>
          <cell r="L2088" t="str">
            <v>CRIPESH</v>
          </cell>
          <cell r="M2088">
            <v>42447</v>
          </cell>
          <cell r="N2088" t="str">
            <v>CAGLEW</v>
          </cell>
          <cell r="O2088">
            <v>43747</v>
          </cell>
          <cell r="P2088" t="str">
            <v/>
          </cell>
        </row>
        <row r="2089">
          <cell r="A2089" t="str">
            <v>MEM-PRO-023-DIS-HCL-5209</v>
          </cell>
          <cell r="B2089" t="str">
            <v/>
          </cell>
          <cell r="C2089" t="str">
            <v>18700</v>
          </cell>
          <cell r="D2089" t="str">
            <v>21440</v>
          </cell>
          <cell r="E2089" t="str">
            <v>6 MTH PSM MECH HCL W.W.  PUMP PM RUNNING</v>
          </cell>
          <cell r="F2089" t="str">
            <v>S. PLANT W.W. NORTH HCL TRANSFER PUMP</v>
          </cell>
          <cell r="G2089" t="str">
            <v>PM20</v>
          </cell>
          <cell r="H2089" t="str">
            <v>MECH</v>
          </cell>
          <cell r="I2089" t="str">
            <v>10077995</v>
          </cell>
          <cell r="J2089" t="str">
            <v>7180416</v>
          </cell>
          <cell r="K2089" t="str">
            <v>001</v>
          </cell>
          <cell r="L2089" t="str">
            <v>CRIPESH</v>
          </cell>
          <cell r="M2089">
            <v>42447</v>
          </cell>
          <cell r="N2089" t="str">
            <v>CAGLEW</v>
          </cell>
          <cell r="O2089">
            <v>43747</v>
          </cell>
          <cell r="P2089" t="str">
            <v/>
          </cell>
        </row>
        <row r="2090">
          <cell r="A2090" t="str">
            <v>MEM-PRO-014-FED-FED-3835</v>
          </cell>
          <cell r="B2090" t="str">
            <v/>
          </cell>
          <cell r="C2090" t="str">
            <v>18706</v>
          </cell>
          <cell r="D2090" t="str">
            <v>21466</v>
          </cell>
          <cell r="E2090" t="str">
            <v>13 MTH PSM MECH RUPTURE PANEL PM</v>
          </cell>
          <cell r="F2090" t="str">
            <v>MSP-FEED DRYER DRY FEED RECEIVER</v>
          </cell>
          <cell r="G2090" t="str">
            <v>PM20</v>
          </cell>
          <cell r="H2090" t="str">
            <v>MECH</v>
          </cell>
          <cell r="I2090" t="str">
            <v/>
          </cell>
          <cell r="J2090" t="str">
            <v>7189116</v>
          </cell>
          <cell r="K2090" t="str">
            <v>001</v>
          </cell>
          <cell r="L2090" t="str">
            <v>CRIPESH</v>
          </cell>
          <cell r="M2090">
            <v>42450</v>
          </cell>
          <cell r="N2090" t="str">
            <v>CHAUDHS</v>
          </cell>
          <cell r="O2090">
            <v>43368</v>
          </cell>
          <cell r="P2090" t="str">
            <v/>
          </cell>
        </row>
        <row r="2091">
          <cell r="A2091" t="str">
            <v>MEM-PRO-014-FED-FED-3864</v>
          </cell>
          <cell r="B2091" t="str">
            <v/>
          </cell>
          <cell r="C2091" t="str">
            <v>18707</v>
          </cell>
          <cell r="D2091" t="str">
            <v>21467</v>
          </cell>
          <cell r="E2091" t="str">
            <v>12 MTH PSM MECH RUPTURE PANEL PM</v>
          </cell>
          <cell r="F2091" t="str">
            <v>MSP-FEED DRYER BAGHOUSE</v>
          </cell>
          <cell r="G2091" t="str">
            <v>PM20</v>
          </cell>
          <cell r="H2091" t="str">
            <v>MECH</v>
          </cell>
          <cell r="I2091" t="str">
            <v/>
          </cell>
          <cell r="J2091" t="str">
            <v>7184546</v>
          </cell>
          <cell r="K2091" t="str">
            <v>001</v>
          </cell>
          <cell r="L2091" t="str">
            <v>CRIPESH</v>
          </cell>
          <cell r="M2091">
            <v>42450</v>
          </cell>
          <cell r="N2091" t="str">
            <v>CHAUDHS</v>
          </cell>
          <cell r="O2091">
            <v>43368</v>
          </cell>
          <cell r="P2091" t="str">
            <v/>
          </cell>
        </row>
        <row r="2092">
          <cell r="A2092" t="str">
            <v>MEM-PRO-014-PKG-BLD-3696</v>
          </cell>
          <cell r="B2092" t="str">
            <v/>
          </cell>
          <cell r="C2092" t="str">
            <v>18703</v>
          </cell>
          <cell r="D2092" t="str">
            <v>21463</v>
          </cell>
          <cell r="E2092" t="str">
            <v>12 MTH PSM MECH RUPTURE PANEL PM</v>
          </cell>
          <cell r="F2092" t="str">
            <v>MSP-PACKAGING ASPIRATION FILTER RCVR</v>
          </cell>
          <cell r="G2092" t="str">
            <v>PM20</v>
          </cell>
          <cell r="H2092" t="str">
            <v>MECH</v>
          </cell>
          <cell r="I2092" t="str">
            <v/>
          </cell>
          <cell r="J2092" t="str">
            <v>7184544</v>
          </cell>
          <cell r="K2092" t="str">
            <v>001</v>
          </cell>
          <cell r="L2092" t="str">
            <v>CRIPESH</v>
          </cell>
          <cell r="M2092">
            <v>42450</v>
          </cell>
          <cell r="N2092" t="str">
            <v>CHAUDHS</v>
          </cell>
          <cell r="O2092">
            <v>43368</v>
          </cell>
          <cell r="P2092" t="str">
            <v/>
          </cell>
        </row>
        <row r="2093">
          <cell r="A2093" t="str">
            <v>MEM-PRO-014-PKG-PAK-4900</v>
          </cell>
          <cell r="B2093" t="str">
            <v/>
          </cell>
          <cell r="C2093" t="str">
            <v>18702</v>
          </cell>
          <cell r="D2093" t="str">
            <v>21462</v>
          </cell>
          <cell r="E2093" t="str">
            <v>12 MTH PSM MECH RUPTURE PANEL PM</v>
          </cell>
          <cell r="F2093" t="str">
            <v>MSP-BLENDER SURGE BIN</v>
          </cell>
          <cell r="G2093" t="str">
            <v>PM20</v>
          </cell>
          <cell r="H2093" t="str">
            <v>MECH</v>
          </cell>
          <cell r="I2093" t="str">
            <v/>
          </cell>
          <cell r="J2093" t="str">
            <v>7184543</v>
          </cell>
          <cell r="K2093" t="str">
            <v>001</v>
          </cell>
          <cell r="L2093" t="str">
            <v>CRIPESH</v>
          </cell>
          <cell r="M2093">
            <v>42450</v>
          </cell>
          <cell r="N2093" t="str">
            <v>CHAUDHS</v>
          </cell>
          <cell r="O2093">
            <v>43368</v>
          </cell>
          <cell r="P2093" t="str">
            <v/>
          </cell>
        </row>
        <row r="2094">
          <cell r="A2094" t="str">
            <v>MEM-PRO-014-SPR-PRC-5203</v>
          </cell>
          <cell r="B2094" t="str">
            <v/>
          </cell>
          <cell r="C2094" t="str">
            <v>18704</v>
          </cell>
          <cell r="D2094" t="str">
            <v>21464</v>
          </cell>
          <cell r="E2094" t="str">
            <v>12 MTH PSM MECH RUPTURE PANEL PM</v>
          </cell>
          <cell r="F2094" t="str">
            <v>MSP-VACUUM FILTER/RECEIVER</v>
          </cell>
          <cell r="G2094" t="str">
            <v>PM20</v>
          </cell>
          <cell r="H2094" t="str">
            <v>MECH</v>
          </cell>
          <cell r="I2094" t="str">
            <v/>
          </cell>
          <cell r="J2094" t="str">
            <v>7184545</v>
          </cell>
          <cell r="K2094" t="str">
            <v>001</v>
          </cell>
          <cell r="L2094" t="str">
            <v>CRIPESH</v>
          </cell>
          <cell r="M2094">
            <v>42450</v>
          </cell>
          <cell r="N2094" t="str">
            <v>CHAUDHS</v>
          </cell>
          <cell r="O2094">
            <v>43368</v>
          </cell>
          <cell r="P2094" t="str">
            <v/>
          </cell>
        </row>
        <row r="2095">
          <cell r="A2095" t="str">
            <v>MEM-PRO-014-SPR-PRC-3700</v>
          </cell>
          <cell r="B2095" t="str">
            <v/>
          </cell>
          <cell r="C2095" t="str">
            <v>18705</v>
          </cell>
          <cell r="D2095" t="str">
            <v>21465</v>
          </cell>
          <cell r="E2095" t="str">
            <v>12 MTH PSM MECH RUPTURE PANEL PM</v>
          </cell>
          <cell r="F2095" t="str">
            <v>MSP-ISOLATE SURGE BIN</v>
          </cell>
          <cell r="G2095" t="str">
            <v>PM20</v>
          </cell>
          <cell r="H2095" t="str">
            <v>I/E</v>
          </cell>
          <cell r="I2095" t="str">
            <v>10077996</v>
          </cell>
          <cell r="J2095" t="str">
            <v>7163538</v>
          </cell>
          <cell r="K2095" t="str">
            <v>001</v>
          </cell>
          <cell r="L2095" t="str">
            <v>CRIPESH</v>
          </cell>
          <cell r="M2095">
            <v>42450</v>
          </cell>
          <cell r="N2095" t="str">
            <v>CAGLEW</v>
          </cell>
          <cell r="O2095">
            <v>43747</v>
          </cell>
          <cell r="P2095" t="str">
            <v/>
          </cell>
        </row>
        <row r="2096">
          <cell r="A2096" t="str">
            <v>MEM-PRO-015-FED-FED-3864</v>
          </cell>
          <cell r="B2096" t="str">
            <v>3</v>
          </cell>
          <cell r="C2096" t="str">
            <v>18708</v>
          </cell>
          <cell r="D2096" t="str">
            <v>21468</v>
          </cell>
          <cell r="E2096" t="str">
            <v>12 MTH PSM MECH RUPTURE PANEL PM</v>
          </cell>
          <cell r="F2096" t="str">
            <v>MS2P-FEED DRYER NORTH FILTER</v>
          </cell>
          <cell r="G2096" t="str">
            <v>PM20</v>
          </cell>
          <cell r="H2096" t="str">
            <v>MECH</v>
          </cell>
          <cell r="I2096" t="str">
            <v>10065382</v>
          </cell>
          <cell r="J2096" t="str">
            <v>7153473</v>
          </cell>
          <cell r="K2096" t="str">
            <v>001</v>
          </cell>
          <cell r="L2096" t="str">
            <v>CRIPESH</v>
          </cell>
          <cell r="M2096">
            <v>42450</v>
          </cell>
          <cell r="N2096" t="str">
            <v>CAGLEW</v>
          </cell>
          <cell r="O2096">
            <v>43748</v>
          </cell>
          <cell r="P2096" t="str">
            <v/>
          </cell>
        </row>
        <row r="2097">
          <cell r="A2097" t="str">
            <v>MEM-PRO-015-SPR-DRY-8095</v>
          </cell>
          <cell r="B2097" t="str">
            <v>3</v>
          </cell>
          <cell r="C2097" t="str">
            <v>18726</v>
          </cell>
          <cell r="D2097" t="str">
            <v>21488</v>
          </cell>
          <cell r="E2097" t="str">
            <v>12 MTH PSM MECH RUPTURE PANEL PM</v>
          </cell>
          <cell r="F2097" t="str">
            <v>MS2P-VF BAGHOUSE</v>
          </cell>
          <cell r="G2097" t="str">
            <v>PM20</v>
          </cell>
          <cell r="H2097" t="str">
            <v>MECH</v>
          </cell>
          <cell r="I2097" t="str">
            <v>10074979</v>
          </cell>
          <cell r="J2097" t="str">
            <v>7153474</v>
          </cell>
          <cell r="K2097" t="str">
            <v>001</v>
          </cell>
          <cell r="L2097" t="str">
            <v>CRIPESH</v>
          </cell>
          <cell r="M2097">
            <v>42457</v>
          </cell>
          <cell r="N2097" t="str">
            <v>CAGLEW</v>
          </cell>
          <cell r="O2097">
            <v>43748</v>
          </cell>
          <cell r="P2097" t="str">
            <v/>
          </cell>
        </row>
        <row r="2098">
          <cell r="A2098" t="str">
            <v>MEM-PRO-021-BLD-POT-1000</v>
          </cell>
          <cell r="B2098" t="str">
            <v>3</v>
          </cell>
          <cell r="C2098" t="str">
            <v>18727</v>
          </cell>
          <cell r="D2098" t="str">
            <v>21489</v>
          </cell>
          <cell r="E2098" t="str">
            <v>6 MONTH ARC FLASH GLOVE INSPECTION</v>
          </cell>
          <cell r="F2098" t="str">
            <v>MAINTENANCE TOOLS</v>
          </cell>
          <cell r="G2098" t="str">
            <v>PM20</v>
          </cell>
          <cell r="H2098" t="str">
            <v>MECH</v>
          </cell>
          <cell r="I2098" t="str">
            <v/>
          </cell>
          <cell r="J2098" t="str">
            <v>5913815</v>
          </cell>
          <cell r="K2098" t="str">
            <v>001</v>
          </cell>
          <cell r="L2098" t="str">
            <v>JACKSOWC</v>
          </cell>
          <cell r="M2098">
            <v>42459</v>
          </cell>
          <cell r="N2098" t="str">
            <v>CHAUDHS</v>
          </cell>
          <cell r="O2098">
            <v>43365</v>
          </cell>
          <cell r="P2098" t="str">
            <v/>
          </cell>
        </row>
        <row r="2099">
          <cell r="A2099" t="str">
            <v>MEM-PRO-014-SPR-DRY-3617</v>
          </cell>
          <cell r="B2099" t="str">
            <v>5</v>
          </cell>
          <cell r="C2099" t="str">
            <v>18736</v>
          </cell>
          <cell r="D2099" t="str">
            <v>21506</v>
          </cell>
          <cell r="E2099" t="str">
            <v>6 MONTH MECH MSP TURNHEAD PM</v>
          </cell>
          <cell r="F2099" t="str">
            <v>MSP-SPRAY DRYER SE FILTER</v>
          </cell>
          <cell r="G2099" t="str">
            <v>PM20</v>
          </cell>
          <cell r="H2099" t="str">
            <v>MECH</v>
          </cell>
          <cell r="I2099" t="str">
            <v>10069075</v>
          </cell>
          <cell r="J2099" t="str">
            <v>7166015</v>
          </cell>
          <cell r="K2099" t="str">
            <v>001</v>
          </cell>
          <cell r="L2099" t="str">
            <v>JACKSOWC</v>
          </cell>
          <cell r="M2099">
            <v>42473</v>
          </cell>
          <cell r="N2099" t="str">
            <v>CAGLEW</v>
          </cell>
          <cell r="O2099">
            <v>43664</v>
          </cell>
          <cell r="P2099" t="str">
            <v/>
          </cell>
        </row>
        <row r="2100">
          <cell r="A2100" t="str">
            <v>MEM-PRO-014-SPR-DRY-3627</v>
          </cell>
          <cell r="B2100" t="str">
            <v>5</v>
          </cell>
          <cell r="C2100" t="str">
            <v>18735</v>
          </cell>
          <cell r="D2100" t="str">
            <v>21505</v>
          </cell>
          <cell r="E2100" t="str">
            <v>6 MONTH MECH MSP TURNHEAD PM</v>
          </cell>
          <cell r="F2100" t="str">
            <v>MSP-SPRAY DRYER NE FILTER</v>
          </cell>
          <cell r="G2100" t="str">
            <v>PM20</v>
          </cell>
          <cell r="H2100" t="str">
            <v>MECH</v>
          </cell>
          <cell r="I2100" t="str">
            <v>10069077</v>
          </cell>
          <cell r="J2100" t="str">
            <v>7166014</v>
          </cell>
          <cell r="K2100" t="str">
            <v>001</v>
          </cell>
          <cell r="L2100" t="str">
            <v>JACKSOWC</v>
          </cell>
          <cell r="M2100">
            <v>42473</v>
          </cell>
          <cell r="N2100" t="str">
            <v>CAGLEW</v>
          </cell>
          <cell r="O2100">
            <v>43664</v>
          </cell>
          <cell r="P2100" t="str">
            <v/>
          </cell>
        </row>
        <row r="2101">
          <cell r="A2101" t="str">
            <v>MEM-PRO-014-SPR-DRY-3634</v>
          </cell>
          <cell r="B2101" t="str">
            <v>5</v>
          </cell>
          <cell r="C2101" t="str">
            <v>18751</v>
          </cell>
          <cell r="D2101" t="str">
            <v>21493</v>
          </cell>
          <cell r="E2101" t="str">
            <v>6 MONTH MECH MSP TURNHEAD PM</v>
          </cell>
          <cell r="F2101" t="str">
            <v>MSP-SPRAY DRYER SW FILTER</v>
          </cell>
          <cell r="G2101" t="str">
            <v>PM20</v>
          </cell>
          <cell r="H2101" t="str">
            <v>MECH</v>
          </cell>
          <cell r="I2101" t="str">
            <v>10069070</v>
          </cell>
          <cell r="J2101" t="str">
            <v>7166013</v>
          </cell>
          <cell r="K2101" t="str">
            <v>001</v>
          </cell>
          <cell r="L2101" t="str">
            <v>JACKSOWC</v>
          </cell>
          <cell r="M2101">
            <v>42473</v>
          </cell>
          <cell r="N2101" t="str">
            <v>CAGLEW</v>
          </cell>
          <cell r="O2101">
            <v>43664</v>
          </cell>
          <cell r="P2101" t="str">
            <v/>
          </cell>
        </row>
        <row r="2102">
          <cell r="A2102" t="str">
            <v>MEM-PRO-014-SPR-DRY-3642</v>
          </cell>
          <cell r="B2102" t="str">
            <v>5</v>
          </cell>
          <cell r="C2102" t="str">
            <v>18752</v>
          </cell>
          <cell r="D2102" t="str">
            <v>21494</v>
          </cell>
          <cell r="E2102" t="str">
            <v>6 MONTH MECH MSP TURNHEAD PM</v>
          </cell>
          <cell r="F2102" t="str">
            <v>MSP-SPRAY DRYER NW FILTER</v>
          </cell>
          <cell r="G2102" t="str">
            <v>PM25</v>
          </cell>
          <cell r="H2102" t="str">
            <v>MECH</v>
          </cell>
          <cell r="I2102" t="str">
            <v>10069076</v>
          </cell>
          <cell r="J2102" t="str">
            <v>7018869</v>
          </cell>
          <cell r="K2102" t="str">
            <v>001</v>
          </cell>
          <cell r="L2102" t="str">
            <v>JACKSOWC</v>
          </cell>
          <cell r="M2102">
            <v>42473</v>
          </cell>
          <cell r="N2102" t="str">
            <v>CHAUDHS</v>
          </cell>
          <cell r="O2102">
            <v>43365</v>
          </cell>
          <cell r="P2102" t="str">
            <v/>
          </cell>
        </row>
        <row r="2103">
          <cell r="A2103" t="str">
            <v>MEM-PRO-014-SPR-DRY-3642</v>
          </cell>
          <cell r="B2103" t="str">
            <v>5</v>
          </cell>
          <cell r="C2103" t="str">
            <v>18737</v>
          </cell>
          <cell r="D2103" t="str">
            <v>21507</v>
          </cell>
          <cell r="E2103" t="str">
            <v>6 MONTH MECH MSP TURNHEAD PM</v>
          </cell>
          <cell r="F2103" t="str">
            <v>MSP-SPRAY DRYER NW FILTER</v>
          </cell>
          <cell r="G2103" t="str">
            <v>PM20</v>
          </cell>
          <cell r="H2103" t="str">
            <v>MECH</v>
          </cell>
          <cell r="I2103" t="str">
            <v>10069076</v>
          </cell>
          <cell r="J2103" t="str">
            <v>7166016</v>
          </cell>
          <cell r="K2103" t="str">
            <v>001</v>
          </cell>
          <cell r="L2103" t="str">
            <v>JACKSOWC</v>
          </cell>
          <cell r="M2103">
            <v>42473</v>
          </cell>
          <cell r="N2103" t="str">
            <v>CAGLEW</v>
          </cell>
          <cell r="O2103">
            <v>43664</v>
          </cell>
          <cell r="P2103" t="str">
            <v/>
          </cell>
        </row>
        <row r="2104">
          <cell r="A2104" t="str">
            <v>MEM-PRO-013-SPR-DRY-2458</v>
          </cell>
          <cell r="B2104" t="str">
            <v>5</v>
          </cell>
          <cell r="C2104" t="str">
            <v>18834</v>
          </cell>
          <cell r="D2104" t="str">
            <v>21614</v>
          </cell>
          <cell r="E2104" t="str">
            <v>10YR P-3 DRY RUPTURE PANEL REPLACEMENT</v>
          </cell>
          <cell r="F2104" t="str">
            <v>MP3B-SPRAY DRYER</v>
          </cell>
          <cell r="G2104" t="str">
            <v>PM25</v>
          </cell>
          <cell r="H2104" t="str">
            <v>MECH</v>
          </cell>
          <cell r="I2104" t="str">
            <v>10077994</v>
          </cell>
          <cell r="J2104" t="str">
            <v/>
          </cell>
          <cell r="K2104" t="str">
            <v>258</v>
          </cell>
          <cell r="L2104" t="str">
            <v>JACKSOWC</v>
          </cell>
          <cell r="M2104">
            <v>42536</v>
          </cell>
          <cell r="N2104" t="str">
            <v>CAGLEW</v>
          </cell>
          <cell r="O2104">
            <v>43748</v>
          </cell>
          <cell r="P2104" t="str">
            <v/>
          </cell>
        </row>
        <row r="2105">
          <cell r="A2105" t="str">
            <v>MEM-PRO-013-SPR-DRY-2492</v>
          </cell>
          <cell r="B2105" t="str">
            <v>5</v>
          </cell>
          <cell r="C2105" t="str">
            <v>18832</v>
          </cell>
          <cell r="D2105" t="str">
            <v>21612</v>
          </cell>
          <cell r="E2105" t="str">
            <v>10YR P-3 N COLL RUPTURE PANEL REPLACE</v>
          </cell>
          <cell r="F2105" t="str">
            <v>MP3B-N BAGHOUSE</v>
          </cell>
          <cell r="G2105" t="str">
            <v>PM20</v>
          </cell>
          <cell r="H2105" t="str">
            <v>I/E</v>
          </cell>
          <cell r="I2105" t="str">
            <v/>
          </cell>
          <cell r="J2105" t="str">
            <v/>
          </cell>
          <cell r="K2105" t="str">
            <v>001</v>
          </cell>
          <cell r="L2105" t="str">
            <v>JACKSOWC</v>
          </cell>
          <cell r="M2105">
            <v>42536</v>
          </cell>
          <cell r="N2105" t="str">
            <v>CHAUDHS</v>
          </cell>
          <cell r="O2105">
            <v>43365</v>
          </cell>
          <cell r="P2105" t="str">
            <v/>
          </cell>
        </row>
        <row r="2106">
          <cell r="A2106" t="str">
            <v>MEM-PRO-013-SPR-DRY-2508</v>
          </cell>
          <cell r="B2106" t="str">
            <v>4</v>
          </cell>
          <cell r="C2106" t="str">
            <v>18833</v>
          </cell>
          <cell r="D2106" t="str">
            <v>21613</v>
          </cell>
          <cell r="E2106" t="str">
            <v>10 YR P-3 S COLL RUPTURE PANEL REPLACE</v>
          </cell>
          <cell r="F2106" t="str">
            <v>MP3B-S BAGHOUSE</v>
          </cell>
          <cell r="G2106" t="str">
            <v>PM25</v>
          </cell>
          <cell r="H2106" t="str">
            <v>I/E</v>
          </cell>
          <cell r="I2106" t="str">
            <v>10073170</v>
          </cell>
          <cell r="J2106" t="str">
            <v/>
          </cell>
          <cell r="K2106" t="str">
            <v>258</v>
          </cell>
          <cell r="L2106" t="str">
            <v>JACKSOWC</v>
          </cell>
          <cell r="M2106">
            <v>42536</v>
          </cell>
          <cell r="N2106" t="str">
            <v>CAGLEW</v>
          </cell>
          <cell r="O2106">
            <v>43748</v>
          </cell>
          <cell r="P2106" t="str">
            <v/>
          </cell>
        </row>
        <row r="2107">
          <cell r="A2107" t="str">
            <v>MEM-PRO-014-GRD-MFG-3007</v>
          </cell>
          <cell r="B2107" t="str">
            <v>5</v>
          </cell>
          <cell r="C2107" t="str">
            <v>18813</v>
          </cell>
          <cell r="D2107" t="str">
            <v>21603</v>
          </cell>
          <cell r="E2107" t="str">
            <v>10YR MSP GRINDER RUPTURE PANEL REPLACE</v>
          </cell>
          <cell r="F2107" t="str">
            <v>MSP-GRINDER FILTER RECEIVER</v>
          </cell>
          <cell r="G2107" t="str">
            <v>PM25</v>
          </cell>
          <cell r="H2107" t="str">
            <v>MECH</v>
          </cell>
          <cell r="I2107" t="str">
            <v>10078000</v>
          </cell>
          <cell r="J2107" t="str">
            <v>5923777</v>
          </cell>
          <cell r="K2107" t="str">
            <v>258</v>
          </cell>
          <cell r="L2107" t="str">
            <v>JACKSOWC</v>
          </cell>
          <cell r="M2107">
            <v>42536</v>
          </cell>
          <cell r="N2107" t="str">
            <v>CAGLEW</v>
          </cell>
          <cell r="O2107">
            <v>43748</v>
          </cell>
          <cell r="P2107" t="str">
            <v/>
          </cell>
        </row>
        <row r="2108">
          <cell r="A2108" t="str">
            <v>MEM-PRO-014-PKG-BLD-3710</v>
          </cell>
          <cell r="B2108" t="str">
            <v>5</v>
          </cell>
          <cell r="C2108" t="str">
            <v>18812</v>
          </cell>
          <cell r="D2108" t="str">
            <v>21602</v>
          </cell>
          <cell r="E2108" t="str">
            <v>10YR BLENDER EXPLO DUCT RUPTURE PANEL</v>
          </cell>
          <cell r="F2108" t="str">
            <v>MSP-BLENDER - RIBBON</v>
          </cell>
          <cell r="G2108" t="str">
            <v>PM25</v>
          </cell>
          <cell r="H2108" t="str">
            <v>MECH</v>
          </cell>
          <cell r="I2108" t="str">
            <v>10022657</v>
          </cell>
          <cell r="J2108" t="str">
            <v>5923776</v>
          </cell>
          <cell r="K2108" t="str">
            <v>258</v>
          </cell>
          <cell r="L2108" t="str">
            <v>JACKSOWC</v>
          </cell>
          <cell r="M2108">
            <v>42536</v>
          </cell>
          <cell r="N2108" t="str">
            <v>CHAUDHS</v>
          </cell>
          <cell r="O2108">
            <v>43368</v>
          </cell>
          <cell r="P2108" t="str">
            <v/>
          </cell>
        </row>
        <row r="2109">
          <cell r="A2109" t="str">
            <v>MEM-PRO-014-PKG-BLD-3710</v>
          </cell>
          <cell r="B2109" t="str">
            <v>5</v>
          </cell>
          <cell r="C2109" t="str">
            <v>18815</v>
          </cell>
          <cell r="D2109" t="str">
            <v>21605</v>
          </cell>
          <cell r="E2109" t="str">
            <v>10YR MSP BLENDER BIN VENT RUPT PANEL R</v>
          </cell>
          <cell r="F2109" t="str">
            <v>MSP-BLENDER - RIBBON</v>
          </cell>
          <cell r="G2109" t="str">
            <v>PM25</v>
          </cell>
          <cell r="H2109" t="str">
            <v>MECH</v>
          </cell>
          <cell r="I2109" t="str">
            <v>10073903</v>
          </cell>
          <cell r="J2109" t="str">
            <v>5923779</v>
          </cell>
          <cell r="K2109" t="str">
            <v>258</v>
          </cell>
          <cell r="L2109" t="str">
            <v>JACKSOWC</v>
          </cell>
          <cell r="M2109">
            <v>42536</v>
          </cell>
          <cell r="N2109" t="str">
            <v>CAGLEW</v>
          </cell>
          <cell r="O2109">
            <v>43748</v>
          </cell>
          <cell r="P2109" t="str">
            <v/>
          </cell>
        </row>
        <row r="2110">
          <cell r="A2110" t="str">
            <v>MEM-PRO-014-PKG-PAK-4900</v>
          </cell>
          <cell r="B2110" t="str">
            <v>5</v>
          </cell>
          <cell r="C2110" t="str">
            <v>18814</v>
          </cell>
          <cell r="D2110" t="str">
            <v>21604</v>
          </cell>
          <cell r="E2110" t="str">
            <v>10YR MSP 4900 BIN RUPTURE PANEL REPLACE</v>
          </cell>
          <cell r="F2110" t="str">
            <v>MSP-BLENDER SURGE BIN</v>
          </cell>
          <cell r="G2110" t="str">
            <v>PM25</v>
          </cell>
          <cell r="H2110" t="str">
            <v>MECH</v>
          </cell>
          <cell r="I2110" t="str">
            <v/>
          </cell>
          <cell r="J2110" t="str">
            <v>5923778</v>
          </cell>
          <cell r="K2110" t="str">
            <v>258</v>
          </cell>
          <cell r="L2110" t="str">
            <v>JACKSOWC</v>
          </cell>
          <cell r="M2110">
            <v>42536</v>
          </cell>
          <cell r="N2110" t="str">
            <v>CHAUDHS</v>
          </cell>
          <cell r="O2110">
            <v>43368</v>
          </cell>
          <cell r="P2110" t="str">
            <v/>
          </cell>
        </row>
        <row r="2111">
          <cell r="A2111" t="str">
            <v>MEM-PRO-015-SPR-DRY-8010</v>
          </cell>
          <cell r="B2111" t="str">
            <v>5</v>
          </cell>
          <cell r="C2111" t="str">
            <v>18831</v>
          </cell>
          <cell r="D2111" t="str">
            <v>21611</v>
          </cell>
          <cell r="E2111" t="str">
            <v>10YR MS2P SD RUPTURE PANEL REPLACEMENT</v>
          </cell>
          <cell r="F2111" t="str">
            <v>MS2P-SPRAY DRYER</v>
          </cell>
          <cell r="G2111" t="str">
            <v>PM25</v>
          </cell>
          <cell r="H2111" t="str">
            <v>MECH</v>
          </cell>
          <cell r="I2111" t="str">
            <v/>
          </cell>
          <cell r="J2111" t="str">
            <v/>
          </cell>
          <cell r="K2111" t="str">
            <v>258</v>
          </cell>
          <cell r="L2111" t="str">
            <v>JACKSOWC</v>
          </cell>
          <cell r="M2111">
            <v>42536</v>
          </cell>
          <cell r="N2111" t="str">
            <v>CHAUDHS</v>
          </cell>
          <cell r="O2111">
            <v>43365</v>
          </cell>
          <cell r="P2111" t="str">
            <v/>
          </cell>
        </row>
        <row r="2112">
          <cell r="A2112" t="str">
            <v>MEM-PRO-015-SPR-DRY-8050</v>
          </cell>
          <cell r="B2112" t="str">
            <v>5</v>
          </cell>
          <cell r="C2112" t="str">
            <v>18818</v>
          </cell>
          <cell r="D2112" t="str">
            <v>21608</v>
          </cell>
          <cell r="E2112" t="str">
            <v>10YR MS2P NE BAGHOUSE RUPTURE PANEL</v>
          </cell>
          <cell r="F2112" t="str">
            <v>MS2P-NE BAGHOUSE #1</v>
          </cell>
          <cell r="G2112" t="str">
            <v>PM20</v>
          </cell>
          <cell r="H2112" t="str">
            <v>MECH</v>
          </cell>
          <cell r="I2112" t="str">
            <v/>
          </cell>
          <cell r="J2112" t="str">
            <v/>
          </cell>
          <cell r="K2112" t="str">
            <v>001</v>
          </cell>
          <cell r="L2112" t="str">
            <v>JACKSOWC</v>
          </cell>
          <cell r="M2112">
            <v>42536</v>
          </cell>
          <cell r="N2112" t="str">
            <v>CHAUDHS</v>
          </cell>
          <cell r="O2112">
            <v>43365</v>
          </cell>
          <cell r="P2112" t="str">
            <v/>
          </cell>
        </row>
        <row r="2113">
          <cell r="A2113" t="str">
            <v>MEM-PRO-015-SPR-DRY-8060</v>
          </cell>
          <cell r="B2113" t="str">
            <v>5</v>
          </cell>
          <cell r="C2113" t="str">
            <v>18817</v>
          </cell>
          <cell r="D2113" t="str">
            <v>21607</v>
          </cell>
          <cell r="E2113" t="str">
            <v>10YR MS2P NW BAGHOUSE RUPTURE PANEL</v>
          </cell>
          <cell r="F2113" t="str">
            <v>MS2P-NW BAGHOUSE #2</v>
          </cell>
          <cell r="G2113" t="str">
            <v>PM20</v>
          </cell>
          <cell r="H2113" t="str">
            <v>MECH</v>
          </cell>
          <cell r="I2113" t="str">
            <v/>
          </cell>
          <cell r="J2113" t="str">
            <v/>
          </cell>
          <cell r="K2113" t="str">
            <v>001</v>
          </cell>
          <cell r="L2113" t="str">
            <v>JACKSOWC</v>
          </cell>
          <cell r="M2113">
            <v>42536</v>
          </cell>
          <cell r="N2113" t="str">
            <v>CHAUDHS</v>
          </cell>
          <cell r="O2113">
            <v>43365</v>
          </cell>
          <cell r="P2113" t="str">
            <v/>
          </cell>
        </row>
        <row r="2114">
          <cell r="A2114" t="str">
            <v>MEM-PRO-015-SPR-DRY-8070</v>
          </cell>
          <cell r="B2114" t="str">
            <v>5</v>
          </cell>
          <cell r="C2114" t="str">
            <v>18816</v>
          </cell>
          <cell r="D2114" t="str">
            <v>21606</v>
          </cell>
          <cell r="E2114" t="str">
            <v>10YR MS2P SW BAGHOUSE RUPTURE PANEL</v>
          </cell>
          <cell r="F2114" t="str">
            <v>MS2P-SW BAGHOUSE</v>
          </cell>
          <cell r="G2114" t="str">
            <v>PM20</v>
          </cell>
          <cell r="H2114" t="str">
            <v>MECH</v>
          </cell>
          <cell r="I2114" t="str">
            <v/>
          </cell>
          <cell r="J2114" t="str">
            <v/>
          </cell>
          <cell r="K2114" t="str">
            <v>001</v>
          </cell>
          <cell r="L2114" t="str">
            <v>JACKSOWC</v>
          </cell>
          <cell r="M2114">
            <v>42536</v>
          </cell>
          <cell r="N2114" t="str">
            <v>CHAUDHS</v>
          </cell>
          <cell r="O2114">
            <v>43365</v>
          </cell>
          <cell r="P2114" t="str">
            <v/>
          </cell>
        </row>
        <row r="2115">
          <cell r="A2115" t="str">
            <v>MEM-PRO-015-SPR-DRY-8080</v>
          </cell>
          <cell r="B2115" t="str">
            <v>5</v>
          </cell>
          <cell r="C2115" t="str">
            <v>18819</v>
          </cell>
          <cell r="D2115" t="str">
            <v>21609</v>
          </cell>
          <cell r="E2115" t="str">
            <v>10YR MS2P SE BAGHOUSE RUPTURE PANEL</v>
          </cell>
          <cell r="F2115" t="str">
            <v>MS2P-SE BAGHOUSE #4</v>
          </cell>
          <cell r="G2115" t="str">
            <v>PM20</v>
          </cell>
          <cell r="H2115" t="str">
            <v>MECH</v>
          </cell>
          <cell r="I2115" t="str">
            <v/>
          </cell>
          <cell r="J2115" t="str">
            <v/>
          </cell>
          <cell r="K2115" t="str">
            <v>001</v>
          </cell>
          <cell r="L2115" t="str">
            <v>JACKSOWC</v>
          </cell>
          <cell r="M2115">
            <v>42536</v>
          </cell>
          <cell r="N2115" t="str">
            <v>CHAUDHS</v>
          </cell>
          <cell r="O2115">
            <v>43365</v>
          </cell>
          <cell r="P2115" t="str">
            <v/>
          </cell>
        </row>
        <row r="2116">
          <cell r="A2116" t="str">
            <v>MEM-PRO-015-SPR-DRY-8095</v>
          </cell>
          <cell r="B2116" t="str">
            <v>5</v>
          </cell>
          <cell r="C2116" t="str">
            <v>18820</v>
          </cell>
          <cell r="D2116" t="str">
            <v>21610</v>
          </cell>
          <cell r="E2116" t="str">
            <v>10YR MS2P VF BAGHOUSE RUPTURE PANEL</v>
          </cell>
          <cell r="F2116" t="str">
            <v>MS2P-VF BAGHOUSE</v>
          </cell>
          <cell r="G2116" t="str">
            <v>PM25</v>
          </cell>
          <cell r="H2116" t="str">
            <v>MECH</v>
          </cell>
          <cell r="I2116" t="str">
            <v>10074979</v>
          </cell>
          <cell r="J2116" t="str">
            <v/>
          </cell>
          <cell r="K2116" t="str">
            <v>258</v>
          </cell>
          <cell r="L2116" t="str">
            <v>JACKSOWC</v>
          </cell>
          <cell r="M2116">
            <v>42536</v>
          </cell>
          <cell r="N2116" t="str">
            <v>CAGLEW</v>
          </cell>
          <cell r="O2116">
            <v>43748</v>
          </cell>
          <cell r="P2116" t="str">
            <v/>
          </cell>
        </row>
        <row r="2117">
          <cell r="A2117" t="str">
            <v>MEM-PRO-011-SPR-DRY-1000</v>
          </cell>
          <cell r="B2117" t="str">
            <v>5</v>
          </cell>
          <cell r="C2117" t="str">
            <v>18806</v>
          </cell>
          <cell r="D2117" t="str">
            <v>21587</v>
          </cell>
          <cell r="E2117" t="str">
            <v>12 MTH-PSM-E/I  E-STOP T&amp;I, P1 DRYYER</v>
          </cell>
          <cell r="F2117" t="str">
            <v>MP1-NORTH SPRAY DRYER</v>
          </cell>
          <cell r="G2117" t="str">
            <v>PM20</v>
          </cell>
          <cell r="H2117" t="str">
            <v>MECH</v>
          </cell>
          <cell r="I2117" t="str">
            <v/>
          </cell>
          <cell r="J2117" t="str">
            <v>7155934</v>
          </cell>
          <cell r="K2117" t="str">
            <v>239</v>
          </cell>
          <cell r="L2117" t="str">
            <v>CRIPESH</v>
          </cell>
          <cell r="M2117">
            <v>42553</v>
          </cell>
          <cell r="N2117" t="str">
            <v>CHAUDHS</v>
          </cell>
          <cell r="O2117">
            <v>43368</v>
          </cell>
          <cell r="P2117" t="str">
            <v/>
          </cell>
        </row>
        <row r="2118">
          <cell r="A2118" t="str">
            <v>MEM-PRO-013-FED-BRN-3403</v>
          </cell>
          <cell r="B2118" t="str">
            <v>5</v>
          </cell>
          <cell r="C2118" t="str">
            <v>18805</v>
          </cell>
          <cell r="D2118" t="str">
            <v>21586</v>
          </cell>
          <cell r="E2118" t="str">
            <v>12 MTH-PSM-E/I  E-STOP T&amp;I ALJET</v>
          </cell>
          <cell r="F2118" t="str">
            <v>MP3B-ALJET DRYER BURNER GAS TRAIN</v>
          </cell>
          <cell r="G2118" t="str">
            <v>PM20</v>
          </cell>
          <cell r="H2118" t="str">
            <v>I/E</v>
          </cell>
          <cell r="I2118" t="str">
            <v>10078001</v>
          </cell>
          <cell r="J2118" t="str">
            <v>7155933</v>
          </cell>
          <cell r="K2118" t="str">
            <v>239</v>
          </cell>
          <cell r="L2118" t="str">
            <v>CRIPESH</v>
          </cell>
          <cell r="M2118">
            <v>42553</v>
          </cell>
          <cell r="N2118" t="str">
            <v>CAGLEW</v>
          </cell>
          <cell r="O2118">
            <v>43748</v>
          </cell>
          <cell r="P2118" t="str">
            <v/>
          </cell>
        </row>
        <row r="2119">
          <cell r="A2119" t="str">
            <v>MEM-PRO-015-FED-FED-3803</v>
          </cell>
          <cell r="B2119" t="str">
            <v>5</v>
          </cell>
          <cell r="C2119" t="str">
            <v>18808</v>
          </cell>
          <cell r="D2119" t="str">
            <v>21589</v>
          </cell>
          <cell r="E2119" t="str">
            <v>12 MTH-PSM-E/I  E-STOP T&amp;I, MS2P FD</v>
          </cell>
          <cell r="F2119" t="str">
            <v>MS2P-FEED DRYER</v>
          </cell>
          <cell r="G2119" t="str">
            <v>PM20</v>
          </cell>
          <cell r="H2119" t="str">
            <v>MECH</v>
          </cell>
          <cell r="I2119" t="str">
            <v/>
          </cell>
          <cell r="J2119" t="str">
            <v>7155936</v>
          </cell>
          <cell r="K2119" t="str">
            <v>239</v>
          </cell>
          <cell r="L2119" t="str">
            <v>CRIPESH</v>
          </cell>
          <cell r="M2119">
            <v>42553</v>
          </cell>
          <cell r="N2119" t="str">
            <v>CHAUDHS</v>
          </cell>
          <cell r="O2119">
            <v>43368</v>
          </cell>
          <cell r="P2119" t="str">
            <v/>
          </cell>
        </row>
        <row r="2120">
          <cell r="A2120" t="str">
            <v>MEM-PRO-015-SPR-DRY-3500</v>
          </cell>
          <cell r="B2120" t="str">
            <v>5</v>
          </cell>
          <cell r="C2120" t="str">
            <v>18807</v>
          </cell>
          <cell r="D2120" t="str">
            <v>21588</v>
          </cell>
          <cell r="E2120" t="str">
            <v>12 MTH-PSM-E/I  E-STOP T&amp;I, MS2P DRYYER</v>
          </cell>
          <cell r="F2120" t="str">
            <v>MS2P-SPRAY DRYER</v>
          </cell>
          <cell r="G2120" t="str">
            <v>PM20</v>
          </cell>
          <cell r="H2120" t="str">
            <v>MECH</v>
          </cell>
          <cell r="I2120" t="str">
            <v/>
          </cell>
          <cell r="J2120" t="str">
            <v>7155935</v>
          </cell>
          <cell r="K2120" t="str">
            <v>239</v>
          </cell>
          <cell r="L2120" t="str">
            <v>CRIPESH</v>
          </cell>
          <cell r="M2120">
            <v>42553</v>
          </cell>
          <cell r="N2120" t="str">
            <v>CHAUDHS</v>
          </cell>
          <cell r="O2120">
            <v>43368</v>
          </cell>
          <cell r="P2120" t="str">
            <v/>
          </cell>
        </row>
        <row r="2121">
          <cell r="A2121" t="str">
            <v>MEM-PRO-025-UTL-1BL-4275</v>
          </cell>
          <cell r="B2121" t="str">
            <v>5</v>
          </cell>
          <cell r="C2121" t="str">
            <v>18809</v>
          </cell>
          <cell r="D2121" t="str">
            <v>21590</v>
          </cell>
          <cell r="E2121" t="str">
            <v>12 MTH-PSM-E/I  E-STOP T&amp;I, #1 BOILER</v>
          </cell>
          <cell r="F2121" t="str">
            <v>MSS-#1 BOILER</v>
          </cell>
          <cell r="G2121" t="str">
            <v>PM25</v>
          </cell>
          <cell r="H2121" t="str">
            <v>I/E</v>
          </cell>
          <cell r="I2121" t="str">
            <v/>
          </cell>
          <cell r="J2121" t="str">
            <v>7188065</v>
          </cell>
          <cell r="K2121" t="str">
            <v>239</v>
          </cell>
          <cell r="L2121" t="str">
            <v>CRIPESH</v>
          </cell>
          <cell r="M2121">
            <v>42553</v>
          </cell>
          <cell r="N2121" t="str">
            <v>PIGNOCJ</v>
          </cell>
          <cell r="O2121">
            <v>43927</v>
          </cell>
          <cell r="P2121" t="str">
            <v/>
          </cell>
        </row>
        <row r="2122">
          <cell r="A2122" t="str">
            <v>MEM-PRO-025-UTL-3BL-8685</v>
          </cell>
          <cell r="B2122" t="str">
            <v>5</v>
          </cell>
          <cell r="C2122" t="str">
            <v>18810</v>
          </cell>
          <cell r="D2122" t="str">
            <v>21591</v>
          </cell>
          <cell r="E2122" t="str">
            <v>12 MTH-PSM-E/I  E-STOP T&amp;I, #3 BOILER</v>
          </cell>
          <cell r="F2122" t="str">
            <v>#3 BOILER SYSTEM</v>
          </cell>
          <cell r="G2122" t="str">
            <v>PM25</v>
          </cell>
          <cell r="H2122" t="str">
            <v>I/E</v>
          </cell>
          <cell r="I2122" t="str">
            <v/>
          </cell>
          <cell r="J2122" t="str">
            <v>7188066</v>
          </cell>
          <cell r="K2122" t="str">
            <v>239</v>
          </cell>
          <cell r="L2122" t="str">
            <v>CRIPESH</v>
          </cell>
          <cell r="M2122">
            <v>42553</v>
          </cell>
          <cell r="N2122" t="str">
            <v>PIGNOCJ</v>
          </cell>
          <cell r="O2122">
            <v>43927</v>
          </cell>
          <cell r="P2122" t="str">
            <v/>
          </cell>
        </row>
        <row r="2123">
          <cell r="A2123" t="str">
            <v>MEM-PRO-025-UTL-4BL-8650</v>
          </cell>
          <cell r="B2123" t="str">
            <v>5</v>
          </cell>
          <cell r="C2123" t="str">
            <v>18841</v>
          </cell>
          <cell r="D2123" t="str">
            <v>21592</v>
          </cell>
          <cell r="E2123" t="str">
            <v>12 MTH-PSM-E/I  E-STOP T&amp;I, #4 BOILER</v>
          </cell>
          <cell r="F2123" t="str">
            <v>MSS-#4 BOILER SYSTEM</v>
          </cell>
          <cell r="G2123" t="str">
            <v>PM25</v>
          </cell>
          <cell r="H2123" t="str">
            <v>I/E</v>
          </cell>
          <cell r="I2123" t="str">
            <v/>
          </cell>
          <cell r="J2123" t="str">
            <v>7188067</v>
          </cell>
          <cell r="K2123" t="str">
            <v>239</v>
          </cell>
          <cell r="L2123" t="str">
            <v>CRIPESH</v>
          </cell>
          <cell r="M2123">
            <v>42553</v>
          </cell>
          <cell r="N2123" t="str">
            <v>PIGNOCJ</v>
          </cell>
          <cell r="O2123">
            <v>43927</v>
          </cell>
          <cell r="P2123" t="str">
            <v/>
          </cell>
        </row>
        <row r="2124">
          <cell r="A2124" t="str">
            <v>MEM-PRO-010-CSP-CBW-0230</v>
          </cell>
          <cell r="B2124" t="str">
            <v>3</v>
          </cell>
          <cell r="C2124" t="str">
            <v>18826</v>
          </cell>
          <cell r="D2124" t="str">
            <v>21630</v>
          </cell>
          <cell r="E2124" t="str">
            <v>12-MTH MECH BOWL GUAGE BLOCK CHECK</v>
          </cell>
          <cell r="F2124" t="str">
            <v>MSS-C30 BOWLS (SPARE &amp; IN-USE)</v>
          </cell>
          <cell r="G2124" t="str">
            <v>PM20</v>
          </cell>
          <cell r="H2124" t="str">
            <v>PM/PDM</v>
          </cell>
          <cell r="I2124" t="str">
            <v>10076765</v>
          </cell>
          <cell r="J2124" t="str">
            <v>7189017</v>
          </cell>
          <cell r="K2124" t="str">
            <v>252</v>
          </cell>
          <cell r="L2124" t="str">
            <v>JACKSOWC</v>
          </cell>
          <cell r="M2124">
            <v>42580</v>
          </cell>
          <cell r="N2124" t="str">
            <v>CAGLEW</v>
          </cell>
          <cell r="O2124">
            <v>43748</v>
          </cell>
          <cell r="P2124" t="str">
            <v/>
          </cell>
        </row>
        <row r="2125">
          <cell r="A2125" t="str">
            <v>MEM-PRO-025-UTL-NGS</v>
          </cell>
          <cell r="B2125" t="str">
            <v>3</v>
          </cell>
          <cell r="C2125" t="str">
            <v>18871</v>
          </cell>
          <cell r="D2125" t="str">
            <v>21681</v>
          </cell>
          <cell r="E2125" t="str">
            <v>60 MONTH API 570 GAS PIPING INSPECTION</v>
          </cell>
          <cell r="F2125" t="str">
            <v>NATURAL GAS SYSTEM</v>
          </cell>
          <cell r="G2125" t="str">
            <v>PM25</v>
          </cell>
          <cell r="H2125" t="str">
            <v>FAC1</v>
          </cell>
          <cell r="I2125" t="str">
            <v/>
          </cell>
          <cell r="J2125" t="str">
            <v/>
          </cell>
          <cell r="K2125" t="str">
            <v>001</v>
          </cell>
          <cell r="L2125" t="str">
            <v>CRIPESH</v>
          </cell>
          <cell r="M2125">
            <v>42603</v>
          </cell>
          <cell r="N2125" t="str">
            <v>CHAUDHS</v>
          </cell>
          <cell r="O2125">
            <v>43368</v>
          </cell>
          <cell r="P2125" t="str">
            <v/>
          </cell>
        </row>
        <row r="2126">
          <cell r="A2126" t="str">
            <v>MEM-PRO-010-CSP-CBW-0230</v>
          </cell>
          <cell r="B2126" t="str">
            <v>3</v>
          </cell>
          <cell r="C2126" t="str">
            <v>18883</v>
          </cell>
          <cell r="D2126" t="str">
            <v>21703</v>
          </cell>
          <cell r="E2126" t="str">
            <v>12-MTH MECH BOWL GUAGE BLOCK CHECK</v>
          </cell>
          <cell r="F2126" t="str">
            <v>MSS-C30 BOWLS (SPARE &amp; IN-USE)</v>
          </cell>
          <cell r="G2126" t="str">
            <v>PM20</v>
          </cell>
          <cell r="H2126" t="str">
            <v>PM/PDM</v>
          </cell>
          <cell r="I2126" t="str">
            <v>10076761</v>
          </cell>
          <cell r="J2126" t="str">
            <v>7128146</v>
          </cell>
          <cell r="K2126" t="str">
            <v>252</v>
          </cell>
          <cell r="L2126" t="str">
            <v>JACKSOWC</v>
          </cell>
          <cell r="M2126">
            <v>42613</v>
          </cell>
          <cell r="N2126" t="str">
            <v>CAGLEW</v>
          </cell>
          <cell r="O2126">
            <v>43748</v>
          </cell>
          <cell r="P2126" t="str">
            <v/>
          </cell>
        </row>
        <row r="2127">
          <cell r="A2127" t="str">
            <v>MEM-PRO-014-FED-FED-3803</v>
          </cell>
          <cell r="B2127" t="str">
            <v>3</v>
          </cell>
          <cell r="C2127" t="str">
            <v>18899</v>
          </cell>
          <cell r="D2127" t="str">
            <v>21730</v>
          </cell>
          <cell r="E2127" t="str">
            <v>6 MTH MSP FD INLET BOOT REPLACEMENT</v>
          </cell>
          <cell r="F2127" t="str">
            <v>MSP-VIBRATING FLUID BED DRYER #1</v>
          </cell>
          <cell r="G2127" t="str">
            <v>PM25</v>
          </cell>
          <cell r="H2127" t="str">
            <v>MECH</v>
          </cell>
          <cell r="I2127" t="str">
            <v>10024538</v>
          </cell>
          <cell r="J2127" t="str">
            <v>7186910</v>
          </cell>
          <cell r="K2127" t="str">
            <v>245</v>
          </cell>
          <cell r="L2127" t="str">
            <v>JACKSOWC</v>
          </cell>
          <cell r="M2127">
            <v>42628</v>
          </cell>
          <cell r="N2127" t="str">
            <v>CAGLEW</v>
          </cell>
          <cell r="O2127">
            <v>43665</v>
          </cell>
          <cell r="P2127" t="str">
            <v/>
          </cell>
        </row>
        <row r="2128">
          <cell r="A2128" t="str">
            <v>MEM-PRO-010-CSP-CBW-0230</v>
          </cell>
          <cell r="B2128" t="str">
            <v>3</v>
          </cell>
          <cell r="C2128" t="str">
            <v>18903</v>
          </cell>
          <cell r="D2128" t="str">
            <v>21741</v>
          </cell>
          <cell r="E2128" t="str">
            <v>12-MTH MECH BOWL GUAGE BLOCK CHECK</v>
          </cell>
          <cell r="F2128" t="str">
            <v>MSS-C30 BOWLS (SPARE &amp; IN-USE)</v>
          </cell>
          <cell r="G2128" t="str">
            <v>PM20</v>
          </cell>
          <cell r="H2128" t="str">
            <v>PM/PDM</v>
          </cell>
          <cell r="I2128" t="str">
            <v>10076757</v>
          </cell>
          <cell r="J2128" t="str">
            <v>7189778</v>
          </cell>
          <cell r="K2128" t="str">
            <v>252</v>
          </cell>
          <cell r="L2128" t="str">
            <v>JACKSOWC</v>
          </cell>
          <cell r="M2128">
            <v>42635</v>
          </cell>
          <cell r="N2128" t="str">
            <v>CAGLEW</v>
          </cell>
          <cell r="O2128">
            <v>43748</v>
          </cell>
          <cell r="P2128" t="str">
            <v/>
          </cell>
        </row>
        <row r="2129">
          <cell r="A2129" t="str">
            <v>MEM-PRO-013-FED-FED-3410</v>
          </cell>
          <cell r="B2129" t="str">
            <v>5</v>
          </cell>
          <cell r="C2129" t="str">
            <v>18947</v>
          </cell>
          <cell r="D2129" t="str">
            <v>21879</v>
          </cell>
          <cell r="E2129" t="str">
            <v>10 YR EXPLOSION PANEL REPLACEMENT</v>
          </cell>
          <cell r="F2129" t="str">
            <v>MP3B-FEED DRYER PRIMARY CYCLONE</v>
          </cell>
          <cell r="G2129" t="str">
            <v>PM25</v>
          </cell>
          <cell r="H2129" t="str">
            <v>MECH</v>
          </cell>
          <cell r="I2129" t="str">
            <v>10072689</v>
          </cell>
          <cell r="J2129" t="str">
            <v>7141186</v>
          </cell>
          <cell r="K2129" t="str">
            <v>258</v>
          </cell>
          <cell r="L2129" t="str">
            <v>JACKSOWC</v>
          </cell>
          <cell r="M2129">
            <v>42640</v>
          </cell>
          <cell r="N2129" t="str">
            <v>CAGLEW</v>
          </cell>
          <cell r="O2129">
            <v>43748</v>
          </cell>
          <cell r="P2129" t="str">
            <v/>
          </cell>
        </row>
        <row r="2130">
          <cell r="A2130" t="str">
            <v>MEM-PRO-013-FED-FED-3416</v>
          </cell>
          <cell r="B2130" t="str">
            <v>5</v>
          </cell>
          <cell r="C2130" t="str">
            <v>18948</v>
          </cell>
          <cell r="D2130" t="str">
            <v>21880</v>
          </cell>
          <cell r="E2130" t="str">
            <v>10 YR EXPLOSION PANEL REPLACEMENT</v>
          </cell>
          <cell r="F2130" t="str">
            <v>MP3B-FEED DRYER FINES BAGHOUSE</v>
          </cell>
          <cell r="G2130" t="str">
            <v>PM25</v>
          </cell>
          <cell r="H2130" t="str">
            <v>MECH</v>
          </cell>
          <cell r="I2130" t="str">
            <v>10072692</v>
          </cell>
          <cell r="J2130" t="str">
            <v>7141187</v>
          </cell>
          <cell r="K2130" t="str">
            <v>258</v>
          </cell>
          <cell r="L2130" t="str">
            <v>JACKSOWC</v>
          </cell>
          <cell r="M2130">
            <v>42640</v>
          </cell>
          <cell r="N2130" t="str">
            <v>CAGLEW</v>
          </cell>
          <cell r="O2130">
            <v>43748</v>
          </cell>
          <cell r="P2130" t="str">
            <v/>
          </cell>
        </row>
        <row r="2131">
          <cell r="A2131" t="str">
            <v>MEM-PRO-013-SPR-DRY-2458</v>
          </cell>
          <cell r="B2131" t="str">
            <v>5</v>
          </cell>
          <cell r="C2131" t="str">
            <v>18949</v>
          </cell>
          <cell r="D2131" t="str">
            <v>21881</v>
          </cell>
          <cell r="E2131" t="str">
            <v>10 YR EXPLOSION PANEL REPLACEMENT</v>
          </cell>
          <cell r="F2131" t="str">
            <v>MP3B-SPRAY DRYER</v>
          </cell>
          <cell r="G2131" t="str">
            <v>PM25</v>
          </cell>
          <cell r="H2131" t="str">
            <v>MECH</v>
          </cell>
          <cell r="I2131" t="str">
            <v>10077994</v>
          </cell>
          <cell r="J2131" t="str">
            <v>7025589</v>
          </cell>
          <cell r="K2131" t="str">
            <v>258</v>
          </cell>
          <cell r="L2131" t="str">
            <v>JACKSOWC</v>
          </cell>
          <cell r="M2131">
            <v>42640</v>
          </cell>
          <cell r="N2131" t="str">
            <v>CAGLEW</v>
          </cell>
          <cell r="O2131">
            <v>43748</v>
          </cell>
          <cell r="P2131" t="str">
            <v/>
          </cell>
        </row>
        <row r="2132">
          <cell r="A2132" t="str">
            <v>MEM-PRO-013-SPR-DRY-2492</v>
          </cell>
          <cell r="B2132" t="str">
            <v>5</v>
          </cell>
          <cell r="C2132" t="str">
            <v>18946</v>
          </cell>
          <cell r="D2132" t="str">
            <v>21878</v>
          </cell>
          <cell r="E2132" t="str">
            <v>10 YR EXPLOSION PANEL REPLACEMENT</v>
          </cell>
          <cell r="F2132" t="str">
            <v>MP3B-N BAGHOUSE</v>
          </cell>
          <cell r="G2132" t="str">
            <v>PM25</v>
          </cell>
          <cell r="H2132" t="str">
            <v>I/E</v>
          </cell>
          <cell r="I2132" t="str">
            <v>10073094</v>
          </cell>
          <cell r="J2132" t="str">
            <v>7050644</v>
          </cell>
          <cell r="K2132" t="str">
            <v>258</v>
          </cell>
          <cell r="L2132" t="str">
            <v>JACKSOWC</v>
          </cell>
          <cell r="M2132">
            <v>42640</v>
          </cell>
          <cell r="N2132" t="str">
            <v>CAGLEW</v>
          </cell>
          <cell r="O2132">
            <v>43748</v>
          </cell>
          <cell r="P2132" t="str">
            <v/>
          </cell>
        </row>
        <row r="2133">
          <cell r="A2133" t="str">
            <v>MEM-PRO-014-FED-FED-3835</v>
          </cell>
          <cell r="B2133" t="str">
            <v>5</v>
          </cell>
          <cell r="C2133" t="str">
            <v>18944</v>
          </cell>
          <cell r="D2133" t="str">
            <v>21876</v>
          </cell>
          <cell r="E2133" t="str">
            <v>10 YR EXPLOSION PANEL REPLACEMENT</v>
          </cell>
          <cell r="F2133" t="str">
            <v>MSP-FEED DRYER DRY FEED RECEIVER</v>
          </cell>
          <cell r="G2133" t="str">
            <v>PM25</v>
          </cell>
          <cell r="H2133" t="str">
            <v>MECH</v>
          </cell>
          <cell r="I2133" t="str">
            <v/>
          </cell>
          <cell r="J2133" t="str">
            <v/>
          </cell>
          <cell r="K2133" t="str">
            <v>258</v>
          </cell>
          <cell r="L2133" t="str">
            <v>JACKSOWC</v>
          </cell>
          <cell r="M2133">
            <v>42640</v>
          </cell>
          <cell r="N2133" t="str">
            <v>CHAUDHS</v>
          </cell>
          <cell r="O2133">
            <v>43368</v>
          </cell>
          <cell r="P2133" t="str">
            <v/>
          </cell>
        </row>
        <row r="2134">
          <cell r="A2134" t="str">
            <v>MEM-PRO-014-FED-FED-3864</v>
          </cell>
          <cell r="B2134" t="str">
            <v>5</v>
          </cell>
          <cell r="C2134" t="str">
            <v>18945</v>
          </cell>
          <cell r="D2134" t="str">
            <v>21877</v>
          </cell>
          <cell r="E2134" t="str">
            <v>10 YR EXPLOSION PANEL REPLACEMENT</v>
          </cell>
          <cell r="F2134" t="str">
            <v>MSP-FEED DRYER BAGHOUSE</v>
          </cell>
          <cell r="G2134" t="str">
            <v>PM25</v>
          </cell>
          <cell r="H2134" t="str">
            <v>MECH</v>
          </cell>
          <cell r="I2134" t="str">
            <v/>
          </cell>
          <cell r="J2134" t="str">
            <v/>
          </cell>
          <cell r="K2134" t="str">
            <v>258</v>
          </cell>
          <cell r="L2134" t="str">
            <v>JACKSOWC</v>
          </cell>
          <cell r="M2134">
            <v>42640</v>
          </cell>
          <cell r="N2134" t="str">
            <v>CHAUDHS</v>
          </cell>
          <cell r="O2134">
            <v>43368</v>
          </cell>
          <cell r="P2134" t="str">
            <v/>
          </cell>
        </row>
        <row r="2135">
          <cell r="A2135" t="str">
            <v>MEM-PRO-014-GRD-MFG-3041</v>
          </cell>
          <cell r="B2135" t="str">
            <v>5</v>
          </cell>
          <cell r="C2135" t="str">
            <v>18941</v>
          </cell>
          <cell r="D2135" t="str">
            <v>21873</v>
          </cell>
          <cell r="E2135" t="str">
            <v>10 YR EXPLOSION PANEL REPLACEMENT</v>
          </cell>
          <cell r="F2135" t="str">
            <v>MSP-N. DUST COLLECTOR BIN #1</v>
          </cell>
          <cell r="G2135" t="str">
            <v>PM25</v>
          </cell>
          <cell r="H2135" t="str">
            <v>MECH</v>
          </cell>
          <cell r="I2135" t="str">
            <v>10077078</v>
          </cell>
          <cell r="J2135" t="str">
            <v>7133101</v>
          </cell>
          <cell r="K2135" t="str">
            <v>258</v>
          </cell>
          <cell r="L2135" t="str">
            <v>JACKSOWC</v>
          </cell>
          <cell r="M2135">
            <v>42640</v>
          </cell>
          <cell r="N2135" t="str">
            <v>JOHNSOT1</v>
          </cell>
          <cell r="O2135">
            <v>43616</v>
          </cell>
          <cell r="P2135" t="str">
            <v/>
          </cell>
        </row>
        <row r="2136">
          <cell r="A2136" t="str">
            <v>MEM-PRO-014-GRD-MFG-3046</v>
          </cell>
          <cell r="B2136" t="str">
            <v>5</v>
          </cell>
          <cell r="C2136" t="str">
            <v>18942</v>
          </cell>
          <cell r="D2136" t="str">
            <v>21874</v>
          </cell>
          <cell r="E2136" t="str">
            <v>10 YR EXPLOSION PANEL REPLACEMENT</v>
          </cell>
          <cell r="F2136" t="str">
            <v>MSP-S. DUST COLLECTOR BIN</v>
          </cell>
          <cell r="G2136" t="str">
            <v>PM25</v>
          </cell>
          <cell r="H2136" t="str">
            <v>MECH</v>
          </cell>
          <cell r="I2136" t="str">
            <v>10077079</v>
          </cell>
          <cell r="J2136" t="str">
            <v>7133102</v>
          </cell>
          <cell r="K2136" t="str">
            <v>258</v>
          </cell>
          <cell r="L2136" t="str">
            <v>JACKSOWC</v>
          </cell>
          <cell r="M2136">
            <v>42640</v>
          </cell>
          <cell r="N2136" t="str">
            <v>JOHNSOT1</v>
          </cell>
          <cell r="O2136">
            <v>43616</v>
          </cell>
          <cell r="P2136" t="str">
            <v/>
          </cell>
        </row>
        <row r="2137">
          <cell r="A2137" t="str">
            <v>MEM-PRO-014-PKG-BLD-3710</v>
          </cell>
          <cell r="B2137" t="str">
            <v>5</v>
          </cell>
          <cell r="C2137" t="str">
            <v>18943</v>
          </cell>
          <cell r="D2137" t="str">
            <v>21875</v>
          </cell>
          <cell r="E2137" t="str">
            <v>10 YR EXPLOSION PANEL REPLACEMENT</v>
          </cell>
          <cell r="F2137" t="str">
            <v>MSP-BLENDER - RIBBON</v>
          </cell>
          <cell r="G2137" t="str">
            <v>PM25</v>
          </cell>
          <cell r="H2137" t="str">
            <v>MECH</v>
          </cell>
          <cell r="I2137" t="str">
            <v>10073903</v>
          </cell>
          <cell r="J2137" t="str">
            <v>7174122</v>
          </cell>
          <cell r="K2137" t="str">
            <v>258</v>
          </cell>
          <cell r="L2137" t="str">
            <v>JACKSOWC</v>
          </cell>
          <cell r="M2137">
            <v>42640</v>
          </cell>
          <cell r="N2137" t="str">
            <v>CAGLEW</v>
          </cell>
          <cell r="O2137">
            <v>43748</v>
          </cell>
          <cell r="P2137" t="str">
            <v/>
          </cell>
        </row>
        <row r="2138">
          <cell r="A2138" t="str">
            <v>MEM-PRO-015-FED-FED-3864</v>
          </cell>
          <cell r="B2138" t="str">
            <v>5</v>
          </cell>
          <cell r="C2138" t="str">
            <v>18939</v>
          </cell>
          <cell r="D2138" t="str">
            <v>21871</v>
          </cell>
          <cell r="E2138" t="str">
            <v>10 YR EXPLOSION PANEL REPLACEMENT</v>
          </cell>
          <cell r="F2138" t="str">
            <v>MS2P-FEED DRYER NORTH FILTER</v>
          </cell>
          <cell r="G2138" t="str">
            <v>PM25</v>
          </cell>
          <cell r="H2138" t="str">
            <v>MECH</v>
          </cell>
          <cell r="I2138" t="str">
            <v>10065382</v>
          </cell>
          <cell r="J2138" t="str">
            <v>7106730</v>
          </cell>
          <cell r="K2138" t="str">
            <v>258</v>
          </cell>
          <cell r="L2138" t="str">
            <v>JACKSOWC</v>
          </cell>
          <cell r="M2138">
            <v>42640</v>
          </cell>
          <cell r="N2138" t="str">
            <v>CAGLEW</v>
          </cell>
          <cell r="O2138">
            <v>43668</v>
          </cell>
          <cell r="P2138" t="str">
            <v/>
          </cell>
        </row>
        <row r="2139">
          <cell r="A2139" t="str">
            <v>MEM-PRO-015-FED-FED-3884</v>
          </cell>
          <cell r="B2139" t="str">
            <v>5</v>
          </cell>
          <cell r="C2139" t="str">
            <v>18940</v>
          </cell>
          <cell r="D2139" t="str">
            <v>21872</v>
          </cell>
          <cell r="E2139" t="str">
            <v>10 YR EXPLOSION PANEL REPLACEMENT</v>
          </cell>
          <cell r="F2139" t="str">
            <v>MS2P-FEED DRYER SOUTH FILTER</v>
          </cell>
          <cell r="G2139" t="str">
            <v>PM25</v>
          </cell>
          <cell r="H2139" t="str">
            <v>MECH</v>
          </cell>
          <cell r="I2139" t="str">
            <v>10065383</v>
          </cell>
          <cell r="J2139" t="str">
            <v>7106731</v>
          </cell>
          <cell r="K2139" t="str">
            <v>258</v>
          </cell>
          <cell r="L2139" t="str">
            <v>JACKSOWC</v>
          </cell>
          <cell r="M2139">
            <v>42640</v>
          </cell>
          <cell r="N2139" t="str">
            <v>CAGLEW</v>
          </cell>
          <cell r="O2139">
            <v>43668</v>
          </cell>
          <cell r="P2139" t="str">
            <v/>
          </cell>
        </row>
        <row r="2140">
          <cell r="A2140" t="str">
            <v>MEM-PRO-015-SPR-DRY-8010</v>
          </cell>
          <cell r="B2140" t="str">
            <v>3</v>
          </cell>
          <cell r="C2140" t="str">
            <v>18933</v>
          </cell>
          <cell r="D2140" t="str">
            <v>21865</v>
          </cell>
          <cell r="E2140" t="str">
            <v>10 YR EXPLOSION PANEL REPLACEMENT</v>
          </cell>
          <cell r="F2140" t="str">
            <v>MS2P-SPRAY DRYER</v>
          </cell>
          <cell r="G2140" t="str">
            <v>PM25</v>
          </cell>
          <cell r="H2140" t="str">
            <v>MECH</v>
          </cell>
          <cell r="I2140" t="str">
            <v>10064932</v>
          </cell>
          <cell r="J2140" t="str">
            <v/>
          </cell>
          <cell r="K2140" t="str">
            <v>258</v>
          </cell>
          <cell r="L2140" t="str">
            <v>JACKSOWC</v>
          </cell>
          <cell r="M2140">
            <v>42640</v>
          </cell>
          <cell r="N2140" t="str">
            <v>CHAUDHS</v>
          </cell>
          <cell r="O2140">
            <v>43368</v>
          </cell>
          <cell r="P2140" t="str">
            <v/>
          </cell>
        </row>
        <row r="2141">
          <cell r="A2141" t="str">
            <v>MEM-PRO-015-SPR-DRY-8050</v>
          </cell>
          <cell r="B2141" t="str">
            <v>5</v>
          </cell>
          <cell r="C2141" t="str">
            <v>18934</v>
          </cell>
          <cell r="D2141" t="str">
            <v>21866</v>
          </cell>
          <cell r="E2141" t="str">
            <v>10 YR EXPLOSION PANEL REPLACEMENT</v>
          </cell>
          <cell r="F2141" t="str">
            <v>MS2P-NE BAGHOUSE #1</v>
          </cell>
          <cell r="G2141" t="str">
            <v>PM25</v>
          </cell>
          <cell r="H2141" t="str">
            <v>MECH</v>
          </cell>
          <cell r="I2141" t="str">
            <v>10066111</v>
          </cell>
          <cell r="J2141" t="str">
            <v>5937278</v>
          </cell>
          <cell r="K2141" t="str">
            <v>258</v>
          </cell>
          <cell r="L2141" t="str">
            <v>JACKSOWC</v>
          </cell>
          <cell r="M2141">
            <v>42640</v>
          </cell>
          <cell r="N2141" t="str">
            <v>CHAUDHS</v>
          </cell>
          <cell r="O2141">
            <v>43368</v>
          </cell>
          <cell r="P2141" t="str">
            <v/>
          </cell>
        </row>
        <row r="2142">
          <cell r="A2142" t="str">
            <v>MEM-PRO-015-SPR-DRY-8060</v>
          </cell>
          <cell r="B2142" t="str">
            <v>5</v>
          </cell>
          <cell r="C2142" t="str">
            <v>18935</v>
          </cell>
          <cell r="D2142" t="str">
            <v>21867</v>
          </cell>
          <cell r="E2142" t="str">
            <v>10 YR EXPLOSION PANEL REPLACEMENT</v>
          </cell>
          <cell r="F2142" t="str">
            <v>MS2P-NW BAGHOUSE #2</v>
          </cell>
          <cell r="G2142" t="str">
            <v>PM25</v>
          </cell>
          <cell r="H2142" t="str">
            <v>MECH</v>
          </cell>
          <cell r="I2142" t="str">
            <v>10064933</v>
          </cell>
          <cell r="J2142" t="str">
            <v>5937279</v>
          </cell>
          <cell r="K2142" t="str">
            <v>258</v>
          </cell>
          <cell r="L2142" t="str">
            <v>JACKSOWC</v>
          </cell>
          <cell r="M2142">
            <v>42640</v>
          </cell>
          <cell r="N2142" t="str">
            <v>CHAUDHS</v>
          </cell>
          <cell r="O2142">
            <v>43368</v>
          </cell>
          <cell r="P2142" t="str">
            <v/>
          </cell>
        </row>
        <row r="2143">
          <cell r="A2143" t="str">
            <v>MEM-PRO-015-SPR-DRY-8070</v>
          </cell>
          <cell r="B2143" t="str">
            <v>5</v>
          </cell>
          <cell r="C2143" t="str">
            <v>18936</v>
          </cell>
          <cell r="D2143" t="str">
            <v>21868</v>
          </cell>
          <cell r="E2143" t="str">
            <v>10 YR EXPLOSION PANEL REPLACEMENT</v>
          </cell>
          <cell r="F2143" t="str">
            <v>MS2P-SW BAGHOUSE</v>
          </cell>
          <cell r="G2143" t="str">
            <v>PM25</v>
          </cell>
          <cell r="H2143" t="str">
            <v>MECH</v>
          </cell>
          <cell r="I2143" t="str">
            <v>10064934</v>
          </cell>
          <cell r="J2143" t="str">
            <v>5937300</v>
          </cell>
          <cell r="K2143" t="str">
            <v>258</v>
          </cell>
          <cell r="L2143" t="str">
            <v>JACKSOWC</v>
          </cell>
          <cell r="M2143">
            <v>42640</v>
          </cell>
          <cell r="N2143" t="str">
            <v>CHAUDHS</v>
          </cell>
          <cell r="O2143">
            <v>43368</v>
          </cell>
          <cell r="P2143" t="str">
            <v/>
          </cell>
        </row>
        <row r="2144">
          <cell r="A2144" t="str">
            <v>MEM-PRO-015-SPR-DRY-8080</v>
          </cell>
          <cell r="B2144" t="str">
            <v>5</v>
          </cell>
          <cell r="C2144" t="str">
            <v>18937</v>
          </cell>
          <cell r="D2144" t="str">
            <v>21869</v>
          </cell>
          <cell r="E2144" t="str">
            <v>10 YR EXPLOSION PANEL REPLACEMENT</v>
          </cell>
          <cell r="F2144" t="str">
            <v>MS2P-SE BAGHOUSE #4</v>
          </cell>
          <cell r="G2144" t="str">
            <v>PM25</v>
          </cell>
          <cell r="H2144" t="str">
            <v>MECH</v>
          </cell>
          <cell r="I2144" t="str">
            <v>10066112</v>
          </cell>
          <cell r="J2144" t="str">
            <v>5937301</v>
          </cell>
          <cell r="K2144" t="str">
            <v>258</v>
          </cell>
          <cell r="L2144" t="str">
            <v>JACKSOWC</v>
          </cell>
          <cell r="M2144">
            <v>42640</v>
          </cell>
          <cell r="N2144" t="str">
            <v>CHAUDHS</v>
          </cell>
          <cell r="O2144">
            <v>43368</v>
          </cell>
          <cell r="P2144" t="str">
            <v/>
          </cell>
        </row>
        <row r="2145">
          <cell r="A2145" t="str">
            <v>MEM-PRO-015-SPR-DRY-8095</v>
          </cell>
          <cell r="B2145" t="str">
            <v>5</v>
          </cell>
          <cell r="C2145" t="str">
            <v>18938</v>
          </cell>
          <cell r="D2145" t="str">
            <v>21870</v>
          </cell>
          <cell r="E2145" t="str">
            <v>10 YR EXPLOSION PANEL REPLACEMENT</v>
          </cell>
          <cell r="F2145" t="str">
            <v>MS2P-VF BAGHOUSE</v>
          </cell>
          <cell r="G2145" t="str">
            <v>PM25</v>
          </cell>
          <cell r="H2145" t="str">
            <v>MECH</v>
          </cell>
          <cell r="I2145" t="str">
            <v>10074979</v>
          </cell>
          <cell r="J2145" t="str">
            <v/>
          </cell>
          <cell r="K2145" t="str">
            <v>258</v>
          </cell>
          <cell r="L2145" t="str">
            <v>JACKSOWC</v>
          </cell>
          <cell r="M2145">
            <v>42640</v>
          </cell>
          <cell r="N2145" t="str">
            <v>CAGLEW</v>
          </cell>
          <cell r="O2145">
            <v>43748</v>
          </cell>
          <cell r="P2145" t="str">
            <v/>
          </cell>
        </row>
        <row r="2146">
          <cell r="A2146" t="str">
            <v>MEM-PRO-010-STS-TK2-5083</v>
          </cell>
          <cell r="B2146" t="str">
            <v>5</v>
          </cell>
          <cell r="C2146" t="str">
            <v>18929</v>
          </cell>
          <cell r="D2146" t="str">
            <v>21740</v>
          </cell>
          <cell r="E2146" t="str">
            <v>12 MTH PSM MECH RUPTURE PANEL PM</v>
          </cell>
          <cell r="F2146" t="str">
            <v>MS2P-FEED LOADOUT STORAGE BIN</v>
          </cell>
          <cell r="G2146" t="str">
            <v>PM20</v>
          </cell>
          <cell r="H2146" t="str">
            <v>MECH</v>
          </cell>
          <cell r="I2146" t="str">
            <v/>
          </cell>
          <cell r="J2146" t="str">
            <v>7158209</v>
          </cell>
          <cell r="K2146" t="str">
            <v>001</v>
          </cell>
          <cell r="L2146" t="str">
            <v>JACKSOWC</v>
          </cell>
          <cell r="M2146">
            <v>42641</v>
          </cell>
          <cell r="N2146" t="str">
            <v>CAGLEW</v>
          </cell>
          <cell r="O2146">
            <v>43665</v>
          </cell>
          <cell r="P2146" t="str">
            <v/>
          </cell>
        </row>
        <row r="2147">
          <cell r="A2147" t="str">
            <v>MEM-PRO-010-STS-TK2-5083</v>
          </cell>
          <cell r="B2147" t="str">
            <v>5</v>
          </cell>
          <cell r="C2147" t="str">
            <v>18930</v>
          </cell>
          <cell r="D2147" t="str">
            <v>21901</v>
          </cell>
          <cell r="E2147" t="str">
            <v>10 YR EXPLOSION PANEL REPLACEMENT</v>
          </cell>
          <cell r="F2147" t="str">
            <v>MS2P-FEED LOADOUT STORAGE BIN</v>
          </cell>
          <cell r="G2147" t="str">
            <v>PM25</v>
          </cell>
          <cell r="H2147" t="str">
            <v>MECH</v>
          </cell>
          <cell r="I2147" t="str">
            <v/>
          </cell>
          <cell r="J2147" t="str">
            <v/>
          </cell>
          <cell r="K2147" t="str">
            <v>258</v>
          </cell>
          <cell r="L2147" t="str">
            <v>JACKSOWC</v>
          </cell>
          <cell r="M2147">
            <v>42641</v>
          </cell>
          <cell r="N2147" t="str">
            <v>CHAUDHS</v>
          </cell>
          <cell r="O2147">
            <v>43368</v>
          </cell>
          <cell r="P2147" t="str">
            <v/>
          </cell>
        </row>
        <row r="2148">
          <cell r="A2148" t="str">
            <v>MEM-PRO-011-SPR-PRC-1105</v>
          </cell>
          <cell r="B2148" t="str">
            <v>5</v>
          </cell>
          <cell r="C2148" t="str">
            <v>18926</v>
          </cell>
          <cell r="D2148" t="str">
            <v>21737</v>
          </cell>
          <cell r="E2148" t="str">
            <v>10 YR EXPLOSION PANEL REPLACEMENT</v>
          </cell>
          <cell r="F2148" t="str">
            <v>MP1B-PRODUCT COLLECTOR RUPTURE</v>
          </cell>
          <cell r="G2148" t="str">
            <v>PM25</v>
          </cell>
          <cell r="H2148" t="str">
            <v>MECH</v>
          </cell>
          <cell r="I2148" t="str">
            <v>10078002</v>
          </cell>
          <cell r="J2148" t="str">
            <v/>
          </cell>
          <cell r="K2148" t="str">
            <v>258</v>
          </cell>
          <cell r="L2148" t="str">
            <v>JACKSOWC</v>
          </cell>
          <cell r="M2148">
            <v>42641</v>
          </cell>
          <cell r="N2148" t="str">
            <v>CAGLEW</v>
          </cell>
          <cell r="O2148">
            <v>43748</v>
          </cell>
          <cell r="P2148" t="str">
            <v/>
          </cell>
        </row>
        <row r="2149">
          <cell r="A2149" t="str">
            <v>MEM-PRO-011-SPR-PRC-1105</v>
          </cell>
          <cell r="B2149" t="str">
            <v>5</v>
          </cell>
          <cell r="C2149" t="str">
            <v>18927</v>
          </cell>
          <cell r="D2149" t="str">
            <v>21738</v>
          </cell>
          <cell r="E2149" t="str">
            <v>12 MTH PSM MECH RUPTURE PANEL PM</v>
          </cell>
          <cell r="F2149" t="str">
            <v>MP1B-PRODUCT COLLECTOR RUPTURE</v>
          </cell>
          <cell r="G2149" t="str">
            <v>PM20</v>
          </cell>
          <cell r="H2149" t="str">
            <v>MECH</v>
          </cell>
          <cell r="I2149" t="str">
            <v>10078002</v>
          </cell>
          <cell r="J2149" t="str">
            <v>7157272</v>
          </cell>
          <cell r="K2149" t="str">
            <v>001</v>
          </cell>
          <cell r="L2149" t="str">
            <v>JACKSOWC</v>
          </cell>
          <cell r="M2149">
            <v>42641</v>
          </cell>
          <cell r="N2149" t="str">
            <v>CAGLEW</v>
          </cell>
          <cell r="O2149">
            <v>43748</v>
          </cell>
          <cell r="P2149" t="str">
            <v/>
          </cell>
        </row>
        <row r="2150">
          <cell r="A2150" t="str">
            <v>MEM-PRO-013-SPR-DRY-2508</v>
          </cell>
          <cell r="B2150" t="str">
            <v>5</v>
          </cell>
          <cell r="C2150" t="str">
            <v>18928</v>
          </cell>
          <cell r="D2150" t="str">
            <v>21739</v>
          </cell>
          <cell r="E2150" t="str">
            <v>10 YR EXPLOSION PANEL REPLACEMENT</v>
          </cell>
          <cell r="F2150" t="str">
            <v>MP3B-S BAGHOUSE</v>
          </cell>
          <cell r="G2150" t="str">
            <v>PM25</v>
          </cell>
          <cell r="H2150" t="str">
            <v>I/E</v>
          </cell>
          <cell r="I2150" t="str">
            <v/>
          </cell>
          <cell r="J2150" t="str">
            <v>7050645</v>
          </cell>
          <cell r="K2150" t="str">
            <v>258</v>
          </cell>
          <cell r="L2150" t="str">
            <v>JACKSOWC</v>
          </cell>
          <cell r="M2150">
            <v>42641</v>
          </cell>
          <cell r="N2150" t="str">
            <v>CAGLEW</v>
          </cell>
          <cell r="O2150">
            <v>43748</v>
          </cell>
          <cell r="P2150" t="str">
            <v/>
          </cell>
        </row>
        <row r="2151">
          <cell r="A2151" t="str">
            <v>MEM-PRO-014-FED-FED-3829</v>
          </cell>
          <cell r="B2151" t="str">
            <v>5</v>
          </cell>
          <cell r="C2151" t="str">
            <v>18952</v>
          </cell>
          <cell r="D2151" t="str">
            <v>21903</v>
          </cell>
          <cell r="E2151" t="str">
            <v>10 YR EXPLOSION PANEL REPLACEMENT</v>
          </cell>
          <cell r="F2151" t="str">
            <v>MSP-WEST CYCLONE</v>
          </cell>
          <cell r="G2151" t="str">
            <v>PM25</v>
          </cell>
          <cell r="H2151" t="str">
            <v>MECH</v>
          </cell>
          <cell r="I2151" t="str">
            <v/>
          </cell>
          <cell r="J2151" t="str">
            <v/>
          </cell>
          <cell r="K2151" t="str">
            <v>258</v>
          </cell>
          <cell r="L2151" t="str">
            <v>JACKSOWC</v>
          </cell>
          <cell r="M2151">
            <v>42641</v>
          </cell>
          <cell r="N2151" t="str">
            <v>CHAUDHS</v>
          </cell>
          <cell r="O2151">
            <v>43368</v>
          </cell>
          <cell r="P2151" t="str">
            <v/>
          </cell>
        </row>
        <row r="2152">
          <cell r="A2152" t="str">
            <v>MEM-PRO-014-FED-FED-3835</v>
          </cell>
          <cell r="B2152" t="str">
            <v>5</v>
          </cell>
          <cell r="C2152" t="str">
            <v>18951</v>
          </cell>
          <cell r="D2152" t="str">
            <v>21902</v>
          </cell>
          <cell r="E2152" t="str">
            <v>12 MTH PSM MECH RUPTURE PANEL PM</v>
          </cell>
          <cell r="F2152" t="str">
            <v>MSP-FEED DRYER DRY FEED RECEIVER</v>
          </cell>
          <cell r="G2152" t="str">
            <v>PM20</v>
          </cell>
          <cell r="H2152" t="str">
            <v>MECH</v>
          </cell>
          <cell r="I2152" t="str">
            <v/>
          </cell>
          <cell r="J2152" t="str">
            <v>7158210</v>
          </cell>
          <cell r="K2152" t="str">
            <v>001</v>
          </cell>
          <cell r="L2152" t="str">
            <v>JACKSOWC</v>
          </cell>
          <cell r="M2152">
            <v>42641</v>
          </cell>
          <cell r="N2152" t="str">
            <v>CHAUDHS</v>
          </cell>
          <cell r="O2152">
            <v>43368</v>
          </cell>
          <cell r="P2152" t="str">
            <v/>
          </cell>
        </row>
        <row r="2153">
          <cell r="A2153" t="str">
            <v>MEM-PRO-014-GRD-MFG-3007</v>
          </cell>
          <cell r="B2153" t="str">
            <v>3</v>
          </cell>
          <cell r="C2153" t="str">
            <v>18962</v>
          </cell>
          <cell r="D2153" t="str">
            <v>21899</v>
          </cell>
          <cell r="E2153" t="str">
            <v>12 MTH PSM MECH RUPTURE PANEL INSPECTION</v>
          </cell>
          <cell r="F2153" t="str">
            <v>MSP-GRINDER FILTER RECEIVER</v>
          </cell>
          <cell r="G2153" t="str">
            <v>PM20</v>
          </cell>
          <cell r="H2153" t="str">
            <v>MECH</v>
          </cell>
          <cell r="I2153" t="str">
            <v>10078000</v>
          </cell>
          <cell r="J2153" t="str">
            <v>7158211</v>
          </cell>
          <cell r="K2153" t="str">
            <v>001</v>
          </cell>
          <cell r="L2153" t="str">
            <v>JACKSOWC</v>
          </cell>
          <cell r="M2153">
            <v>42647</v>
          </cell>
          <cell r="N2153" t="str">
            <v>CAGLEW</v>
          </cell>
          <cell r="O2153">
            <v>43748</v>
          </cell>
          <cell r="P2153" t="str">
            <v/>
          </cell>
        </row>
        <row r="2154">
          <cell r="A2154" t="str">
            <v>MEM-PRO-015-FED-FED-3803</v>
          </cell>
          <cell r="B2154" t="str">
            <v>3</v>
          </cell>
          <cell r="C2154" t="str">
            <v>19037</v>
          </cell>
          <cell r="D2154" t="str">
            <v>22157</v>
          </cell>
          <cell r="E2154" t="str">
            <v>MONTHLY ROTOLOUVRE SEAL INSPECTION</v>
          </cell>
          <cell r="F2154" t="str">
            <v>MS2P-FEED DRYER</v>
          </cell>
          <cell r="G2154" t="str">
            <v>PM20</v>
          </cell>
          <cell r="H2154" t="str">
            <v>MECH</v>
          </cell>
          <cell r="I2154" t="str">
            <v>10069543</v>
          </cell>
          <cell r="J2154" t="str">
            <v>7186913</v>
          </cell>
          <cell r="K2154" t="str">
            <v>001</v>
          </cell>
          <cell r="L2154" t="str">
            <v>CAGLEW</v>
          </cell>
          <cell r="M2154">
            <v>42678</v>
          </cell>
          <cell r="N2154" t="str">
            <v>PIGNOCJ</v>
          </cell>
          <cell r="O2154">
            <v>43689</v>
          </cell>
          <cell r="P2154" t="str">
            <v/>
          </cell>
        </row>
        <row r="2155">
          <cell r="A2155" t="str">
            <v>MEM-PRO-013-WSH-CWH-0145</v>
          </cell>
          <cell r="B2155" t="str">
            <v>5</v>
          </cell>
          <cell r="C2155" t="str">
            <v>19039</v>
          </cell>
          <cell r="D2155" t="str">
            <v>22159</v>
          </cell>
          <cell r="E2155" t="str">
            <v>12-MTH I/E PM MP3C MET #1 C-30 VIB SW</v>
          </cell>
          <cell r="F2155" t="str">
            <v>MP3B-#5 WASHING CENTRIFUGE</v>
          </cell>
          <cell r="G2155" t="str">
            <v>PM20</v>
          </cell>
          <cell r="H2155" t="str">
            <v>MECH</v>
          </cell>
          <cell r="I2155" t="str">
            <v>10023506</v>
          </cell>
          <cell r="J2155" t="str">
            <v>5943387</v>
          </cell>
          <cell r="K2155" t="str">
            <v>239</v>
          </cell>
          <cell r="L2155" t="str">
            <v>JACKSOWC</v>
          </cell>
          <cell r="M2155">
            <v>42691</v>
          </cell>
          <cell r="N2155" t="str">
            <v>CHAUDHS</v>
          </cell>
          <cell r="O2155">
            <v>43365</v>
          </cell>
          <cell r="P2155" t="str">
            <v/>
          </cell>
        </row>
        <row r="2156">
          <cell r="A2156" t="str">
            <v>MEM-PRO-023-STS-HCL-0910</v>
          </cell>
          <cell r="B2156" t="str">
            <v>3</v>
          </cell>
          <cell r="C2156" t="str">
            <v>19093</v>
          </cell>
          <cell r="D2156" t="str">
            <v>22296</v>
          </cell>
          <cell r="E2156" t="str">
            <v>12-MTH E HCL TANK 910 LEVEL INTERLOCK</v>
          </cell>
          <cell r="F2156" t="str">
            <v>MSS-E. HCL STORAGE TANK</v>
          </cell>
          <cell r="G2156" t="str">
            <v>PM20</v>
          </cell>
          <cell r="H2156" t="str">
            <v>I/E</v>
          </cell>
          <cell r="I2156" t="str">
            <v>10027912</v>
          </cell>
          <cell r="J2156" t="str">
            <v>7171474</v>
          </cell>
          <cell r="K2156" t="str">
            <v>239</v>
          </cell>
          <cell r="L2156" t="str">
            <v>JACKSOWC</v>
          </cell>
          <cell r="M2156">
            <v>42718</v>
          </cell>
          <cell r="N2156" t="str">
            <v>CAGLEW</v>
          </cell>
          <cell r="O2156">
            <v>43665</v>
          </cell>
          <cell r="P2156" t="str">
            <v/>
          </cell>
        </row>
        <row r="2157">
          <cell r="A2157" t="str">
            <v>MEM-PRO-023-STS-HCL-5161</v>
          </cell>
          <cell r="B2157" t="str">
            <v>3</v>
          </cell>
          <cell r="C2157" t="str">
            <v>19094</v>
          </cell>
          <cell r="D2157" t="str">
            <v>22297</v>
          </cell>
          <cell r="E2157" t="str">
            <v>12-MTH W HCL TANK 5161 LEVEL INTERLOCK</v>
          </cell>
          <cell r="F2157" t="str">
            <v>MSS-W. HCL STORAGE TANK 30000gal FRP</v>
          </cell>
          <cell r="G2157" t="str">
            <v>PM20</v>
          </cell>
          <cell r="H2157" t="str">
            <v>I/E</v>
          </cell>
          <cell r="I2157" t="str">
            <v>10075399</v>
          </cell>
          <cell r="J2157" t="str">
            <v>7171475</v>
          </cell>
          <cell r="K2157" t="str">
            <v>239</v>
          </cell>
          <cell r="L2157" t="str">
            <v>JACKSOWC</v>
          </cell>
          <cell r="M2157">
            <v>42718</v>
          </cell>
          <cell r="N2157" t="str">
            <v>CAGLEW</v>
          </cell>
          <cell r="O2157">
            <v>43514</v>
          </cell>
          <cell r="P2157" t="str">
            <v/>
          </cell>
        </row>
        <row r="2158">
          <cell r="A2158" t="str">
            <v>MEM-PRO-023-STS-HCL-5210</v>
          </cell>
          <cell r="B2158" t="str">
            <v>3</v>
          </cell>
          <cell r="C2158" t="str">
            <v>19095</v>
          </cell>
          <cell r="D2158" t="str">
            <v>22298</v>
          </cell>
          <cell r="E2158" t="str">
            <v>12-MTH HCI SCRUBBER TANK LEVEL TRANSMITT</v>
          </cell>
          <cell r="F2158" t="str">
            <v>HCI SCRUBBER</v>
          </cell>
          <cell r="G2158" t="str">
            <v>PM20</v>
          </cell>
          <cell r="H2158" t="str">
            <v>I/E</v>
          </cell>
          <cell r="I2158" t="str">
            <v>10075961</v>
          </cell>
          <cell r="J2158" t="str">
            <v>7171476</v>
          </cell>
          <cell r="K2158" t="str">
            <v>239</v>
          </cell>
          <cell r="L2158" t="str">
            <v>JACKSOWC</v>
          </cell>
          <cell r="M2158">
            <v>42718</v>
          </cell>
          <cell r="N2158" t="str">
            <v>CAGLEW</v>
          </cell>
          <cell r="O2158">
            <v>43665</v>
          </cell>
          <cell r="P2158" t="str">
            <v/>
          </cell>
        </row>
        <row r="2159">
          <cell r="A2159" t="str">
            <v>MEM-PRO-023-STS-HCL-0910</v>
          </cell>
          <cell r="B2159" t="str">
            <v>3</v>
          </cell>
          <cell r="C2159" t="str">
            <v>19078</v>
          </cell>
          <cell r="D2159" t="str">
            <v>22259</v>
          </cell>
          <cell r="E2159" t="str">
            <v>EAST HCL TANK OUTLET SAFETY  SHUTOFF VLV</v>
          </cell>
          <cell r="F2159" t="str">
            <v>MSS-E. HCL STORAGE TANK</v>
          </cell>
          <cell r="G2159" t="str">
            <v>PM20</v>
          </cell>
          <cell r="H2159" t="str">
            <v>MECH</v>
          </cell>
          <cell r="I2159" t="str">
            <v>10077110</v>
          </cell>
          <cell r="J2159" t="str">
            <v>7171478</v>
          </cell>
          <cell r="K2159" t="str">
            <v>231</v>
          </cell>
          <cell r="L2159" t="str">
            <v>JACKSOWC</v>
          </cell>
          <cell r="M2159">
            <v>42719</v>
          </cell>
          <cell r="N2159" t="str">
            <v>CAGLEW</v>
          </cell>
          <cell r="O2159">
            <v>43665</v>
          </cell>
          <cell r="P2159" t="str">
            <v/>
          </cell>
        </row>
        <row r="2160">
          <cell r="A2160" t="str">
            <v>MEM-PRO-023-STS-HCL-0910</v>
          </cell>
          <cell r="B2160" t="str">
            <v>3</v>
          </cell>
          <cell r="C2160" t="str">
            <v>19078</v>
          </cell>
          <cell r="D2160" t="str">
            <v>22301</v>
          </cell>
          <cell r="E2160" t="str">
            <v>EAST HCL TANK INLET SAFETY SHUTOFF VLV</v>
          </cell>
          <cell r="F2160" t="str">
            <v>MSS-E. HCL STORAGE TANK</v>
          </cell>
          <cell r="G2160" t="str">
            <v>PM20</v>
          </cell>
          <cell r="H2160" t="str">
            <v>MECH</v>
          </cell>
          <cell r="I2160" t="str">
            <v>10077111</v>
          </cell>
          <cell r="J2160" t="str">
            <v>7171520</v>
          </cell>
          <cell r="K2160" t="str">
            <v>231</v>
          </cell>
          <cell r="L2160" t="str">
            <v>JACKSOWC</v>
          </cell>
          <cell r="M2160">
            <v>42719</v>
          </cell>
          <cell r="N2160" t="str">
            <v>CAGLEW</v>
          </cell>
          <cell r="O2160">
            <v>43665</v>
          </cell>
          <cell r="P2160" t="str">
            <v/>
          </cell>
        </row>
        <row r="2161">
          <cell r="A2161" t="str">
            <v>MEM-PRO-023-STS-HCL-5161</v>
          </cell>
          <cell r="B2161" t="str">
            <v>3</v>
          </cell>
          <cell r="C2161" t="str">
            <v>19078</v>
          </cell>
          <cell r="D2161" t="str">
            <v>22258</v>
          </cell>
          <cell r="E2161" t="str">
            <v>WEST HCL TANK OUTLET SAFETY SHUTOFF VLV</v>
          </cell>
          <cell r="F2161" t="str">
            <v>MSS-W. HCL STORAGE TANK 30000gal FRP</v>
          </cell>
          <cell r="G2161" t="str">
            <v>PM20</v>
          </cell>
          <cell r="H2161" t="str">
            <v>MECH</v>
          </cell>
          <cell r="I2161" t="str">
            <v>10077108</v>
          </cell>
          <cell r="J2161" t="str">
            <v>7171477</v>
          </cell>
          <cell r="K2161" t="str">
            <v>231</v>
          </cell>
          <cell r="L2161" t="str">
            <v>JACKSOWC</v>
          </cell>
          <cell r="M2161">
            <v>42719</v>
          </cell>
          <cell r="N2161" t="str">
            <v>CAGLEW</v>
          </cell>
          <cell r="O2161">
            <v>43665</v>
          </cell>
          <cell r="P2161" t="str">
            <v/>
          </cell>
        </row>
        <row r="2162">
          <cell r="A2162" t="str">
            <v>MEM-PRO-023-STS-HCL-5161</v>
          </cell>
          <cell r="B2162" t="str">
            <v>3</v>
          </cell>
          <cell r="C2162" t="str">
            <v>19078</v>
          </cell>
          <cell r="D2162" t="str">
            <v>22260</v>
          </cell>
          <cell r="E2162" t="str">
            <v>WEST HCL TANK INLET SAFETY SHUTOFF VLV</v>
          </cell>
          <cell r="F2162" t="str">
            <v>MSS-W. HCL STORAGE TANK 30000gal FRP</v>
          </cell>
          <cell r="G2162" t="str">
            <v>PM20</v>
          </cell>
          <cell r="H2162" t="str">
            <v>MECH</v>
          </cell>
          <cell r="I2162" t="str">
            <v>10077109</v>
          </cell>
          <cell r="J2162" t="str">
            <v>7171479</v>
          </cell>
          <cell r="K2162" t="str">
            <v>231</v>
          </cell>
          <cell r="L2162" t="str">
            <v>JACKSOWC</v>
          </cell>
          <cell r="M2162">
            <v>42719</v>
          </cell>
          <cell r="N2162" t="str">
            <v>CAGLEW</v>
          </cell>
          <cell r="O2162">
            <v>43665</v>
          </cell>
          <cell r="P2162" t="str">
            <v/>
          </cell>
        </row>
        <row r="2163">
          <cell r="A2163" t="str">
            <v>MEM-PRO-023-DIS-CAU-1380</v>
          </cell>
          <cell r="B2163" t="str">
            <v>3</v>
          </cell>
          <cell r="C2163" t="str">
            <v>19102</v>
          </cell>
          <cell r="D2163" t="str">
            <v>22212</v>
          </cell>
          <cell r="E2163" t="str">
            <v>12MTH WINTERIZATION OF CAUSTIC HEAT TRAC</v>
          </cell>
          <cell r="F2163" t="str">
            <v>MSS-CAUSTIC SUPPLY TANK</v>
          </cell>
          <cell r="G2163" t="str">
            <v>PM20</v>
          </cell>
          <cell r="H2163" t="str">
            <v>MECH</v>
          </cell>
          <cell r="I2163" t="str">
            <v/>
          </cell>
          <cell r="J2163" t="str">
            <v>7140545</v>
          </cell>
          <cell r="K2163" t="str">
            <v>001</v>
          </cell>
          <cell r="L2163" t="str">
            <v>CAGLEW</v>
          </cell>
          <cell r="M2163">
            <v>42720</v>
          </cell>
          <cell r="N2163" t="str">
            <v>CHAUDHS</v>
          </cell>
          <cell r="O2163">
            <v>43368</v>
          </cell>
          <cell r="P2163" t="str">
            <v/>
          </cell>
        </row>
        <row r="2164">
          <cell r="A2164" t="str">
            <v>MEM-PRO-011-MEB-CLF-9328</v>
          </cell>
          <cell r="B2164" t="str">
            <v>3</v>
          </cell>
          <cell r="C2164" t="str">
            <v>19154</v>
          </cell>
          <cell r="D2164" t="str">
            <v>22385</v>
          </cell>
          <cell r="E2164" t="str">
            <v>60 MONTH MECH LESER PRV REPLACEMENT</v>
          </cell>
          <cell r="F2164" t="str">
            <v>MP1 UNCLFD TNK DISCH PUMP</v>
          </cell>
          <cell r="G2164" t="str">
            <v>PM25</v>
          </cell>
          <cell r="H2164" t="str">
            <v>MECH</v>
          </cell>
          <cell r="I2164" t="str">
            <v>10067216</v>
          </cell>
          <cell r="J2164" t="str">
            <v/>
          </cell>
          <cell r="K2164" t="str">
            <v>258</v>
          </cell>
          <cell r="L2164" t="str">
            <v>JACKSOWC</v>
          </cell>
          <cell r="M2164">
            <v>42754</v>
          </cell>
          <cell r="N2164" t="str">
            <v>CHAUDHS</v>
          </cell>
          <cell r="O2164">
            <v>43368</v>
          </cell>
          <cell r="P2164" t="str">
            <v/>
          </cell>
        </row>
        <row r="2165">
          <cell r="A2165" t="str">
            <v>MEM-PRO-011-XTR-1EX-9320</v>
          </cell>
          <cell r="B2165" t="str">
            <v>3</v>
          </cell>
          <cell r="C2165" t="str">
            <v>19153</v>
          </cell>
          <cell r="D2165" t="str">
            <v>22384</v>
          </cell>
          <cell r="E2165" t="str">
            <v>60 MONTH MECH LESER PRV REPLACEMENT</v>
          </cell>
          <cell r="F2165" t="str">
            <v>MP1 1ST EXT EAST DCNTR PUMP</v>
          </cell>
          <cell r="G2165" t="str">
            <v>PM25</v>
          </cell>
          <cell r="H2165" t="str">
            <v>MECH</v>
          </cell>
          <cell r="I2165" t="str">
            <v>10067214</v>
          </cell>
          <cell r="J2165" t="str">
            <v/>
          </cell>
          <cell r="K2165" t="str">
            <v>258</v>
          </cell>
          <cell r="L2165" t="str">
            <v>JACKSOWC</v>
          </cell>
          <cell r="M2165">
            <v>42754</v>
          </cell>
          <cell r="N2165" t="str">
            <v>CHAUDHS</v>
          </cell>
          <cell r="O2165">
            <v>43368</v>
          </cell>
          <cell r="P2165" t="str">
            <v/>
          </cell>
        </row>
        <row r="2166">
          <cell r="A2166" t="str">
            <v>MEM-PRO-011-XTR-1EX-9321</v>
          </cell>
          <cell r="B2166" t="str">
            <v>3</v>
          </cell>
          <cell r="C2166" t="str">
            <v>19151</v>
          </cell>
          <cell r="D2166" t="str">
            <v>22382</v>
          </cell>
          <cell r="E2166" t="str">
            <v>60 MONTH MECH LESER PRV REPLACEMENT</v>
          </cell>
          <cell r="F2166" t="str">
            <v>MP1 1ST EXT EAST DCNTR SLDG PUMP</v>
          </cell>
          <cell r="G2166" t="str">
            <v>PM25</v>
          </cell>
          <cell r="H2166" t="str">
            <v>MECH</v>
          </cell>
          <cell r="I2166" t="str">
            <v>10067213</v>
          </cell>
          <cell r="J2166" t="str">
            <v/>
          </cell>
          <cell r="K2166" t="str">
            <v>258</v>
          </cell>
          <cell r="L2166" t="str">
            <v>JACKSOWC</v>
          </cell>
          <cell r="M2166">
            <v>42754</v>
          </cell>
          <cell r="N2166" t="str">
            <v>CHAUDHS</v>
          </cell>
          <cell r="O2166">
            <v>43368</v>
          </cell>
          <cell r="P2166" t="str">
            <v/>
          </cell>
        </row>
        <row r="2167">
          <cell r="A2167" t="str">
            <v>MEM-PRO-011-XTR-3EX-9322</v>
          </cell>
          <cell r="B2167" t="str">
            <v>3</v>
          </cell>
          <cell r="C2167" t="str">
            <v>19152</v>
          </cell>
          <cell r="D2167" t="str">
            <v>22383</v>
          </cell>
          <cell r="E2167" t="str">
            <v>60 MONTH MECH LESER PRV REPLACEMENT</v>
          </cell>
          <cell r="F2167" t="str">
            <v>MP1 3RD EXT DCNTR PUMP</v>
          </cell>
          <cell r="G2167" t="str">
            <v>PM25</v>
          </cell>
          <cell r="H2167" t="str">
            <v>MECH</v>
          </cell>
          <cell r="I2167" t="str">
            <v>10067215</v>
          </cell>
          <cell r="J2167" t="str">
            <v/>
          </cell>
          <cell r="K2167" t="str">
            <v>258</v>
          </cell>
          <cell r="L2167" t="str">
            <v>JACKSOWC</v>
          </cell>
          <cell r="M2167">
            <v>42754</v>
          </cell>
          <cell r="N2167" t="str">
            <v>CHAUDHS</v>
          </cell>
          <cell r="O2167">
            <v>43368</v>
          </cell>
          <cell r="P2167" t="str">
            <v/>
          </cell>
        </row>
        <row r="2168">
          <cell r="A2168" t="str">
            <v>MEM-PRO-025-UTL-1BL-0156</v>
          </cell>
          <cell r="B2168" t="str">
            <v>5</v>
          </cell>
          <cell r="C2168" t="str">
            <v>19183</v>
          </cell>
          <cell r="D2168" t="str">
            <v>22464</v>
          </cell>
          <cell r="E2168" t="str">
            <v>#1 NORTH BOILER INLET AIR TEM</v>
          </cell>
          <cell r="F2168" t="str">
            <v>MSS-#1 BOILER SYSTEM</v>
          </cell>
          <cell r="G2168" t="str">
            <v>PM20</v>
          </cell>
          <cell r="H2168" t="str">
            <v>MECH</v>
          </cell>
          <cell r="I2168" t="str">
            <v>10077113</v>
          </cell>
          <cell r="J2168" t="str">
            <v>7163865</v>
          </cell>
          <cell r="K2168" t="str">
            <v>228</v>
          </cell>
          <cell r="L2168" t="str">
            <v>JACKSOWC</v>
          </cell>
          <cell r="M2168">
            <v>42774</v>
          </cell>
          <cell r="N2168" t="str">
            <v>CAGLEW</v>
          </cell>
          <cell r="O2168">
            <v>43514</v>
          </cell>
          <cell r="P2168" t="str">
            <v/>
          </cell>
        </row>
        <row r="2169">
          <cell r="A2169" t="str">
            <v>MEM-PRO-025-UTL-1BL-0156</v>
          </cell>
          <cell r="B2169" t="str">
            <v>5</v>
          </cell>
          <cell r="C2169" t="str">
            <v>19168</v>
          </cell>
          <cell r="D2169" t="str">
            <v>22439</v>
          </cell>
          <cell r="E2169" t="str">
            <v>#1 NORTH BOILER LEVEL CONTROL STEAM FLO</v>
          </cell>
          <cell r="F2169" t="str">
            <v>MSS-#1 BOILER SYSTEM</v>
          </cell>
          <cell r="G2169" t="str">
            <v>PM20</v>
          </cell>
          <cell r="H2169" t="str">
            <v>MECH</v>
          </cell>
          <cell r="I2169" t="str">
            <v>10077114</v>
          </cell>
          <cell r="J2169" t="str">
            <v>7163860</v>
          </cell>
          <cell r="K2169" t="str">
            <v>228</v>
          </cell>
          <cell r="L2169" t="str">
            <v>JACKSOWC</v>
          </cell>
          <cell r="M2169">
            <v>42774</v>
          </cell>
          <cell r="N2169" t="str">
            <v>CAGLEW</v>
          </cell>
          <cell r="O2169">
            <v>43665</v>
          </cell>
          <cell r="P2169" t="str">
            <v/>
          </cell>
        </row>
        <row r="2170">
          <cell r="A2170" t="str">
            <v>MEM-PRO-025-UTL-3BL-8597</v>
          </cell>
          <cell r="B2170" t="str">
            <v>5</v>
          </cell>
          <cell r="C2170" t="str">
            <v>19169</v>
          </cell>
          <cell r="D2170" t="str">
            <v>22440</v>
          </cell>
          <cell r="E2170" t="str">
            <v>#3 CENTER BOILER STEAM FLOW</v>
          </cell>
          <cell r="F2170" t="str">
            <v>MSS-#3 BOILER STEAM FLOW METER</v>
          </cell>
          <cell r="G2170" t="str">
            <v>PM20</v>
          </cell>
          <cell r="H2170" t="str">
            <v>FAC1</v>
          </cell>
          <cell r="I2170" t="str">
            <v>10077115</v>
          </cell>
          <cell r="J2170" t="str">
            <v>7163861</v>
          </cell>
          <cell r="K2170" t="str">
            <v>228</v>
          </cell>
          <cell r="L2170" t="str">
            <v>JACKSOWC</v>
          </cell>
          <cell r="M2170">
            <v>42774</v>
          </cell>
          <cell r="N2170" t="str">
            <v>CAGLEW</v>
          </cell>
          <cell r="O2170">
            <v>43665</v>
          </cell>
          <cell r="P2170" t="str">
            <v/>
          </cell>
        </row>
        <row r="2171">
          <cell r="A2171" t="str">
            <v>MEM-PRO-025-UTL-4BL-8598</v>
          </cell>
          <cell r="B2171" t="str">
            <v>5</v>
          </cell>
          <cell r="C2171" t="str">
            <v>19170</v>
          </cell>
          <cell r="D2171" t="str">
            <v>22461</v>
          </cell>
          <cell r="E2171" t="str">
            <v>STACK TEMP AFTER ECONOMIZER</v>
          </cell>
          <cell r="F2171" t="str">
            <v>MSS-#4 BOILER STACK TEMP BEFORE ECON RTD</v>
          </cell>
          <cell r="G2171" t="str">
            <v>PM20</v>
          </cell>
          <cell r="H2171" t="str">
            <v>FAC1</v>
          </cell>
          <cell r="I2171" t="str">
            <v>10077026</v>
          </cell>
          <cell r="J2171" t="str">
            <v>7163862</v>
          </cell>
          <cell r="K2171" t="str">
            <v>228</v>
          </cell>
          <cell r="L2171" t="str">
            <v>JACKSOWC</v>
          </cell>
          <cell r="M2171">
            <v>42774</v>
          </cell>
          <cell r="N2171" t="str">
            <v>CAGLEW</v>
          </cell>
          <cell r="O2171">
            <v>43502</v>
          </cell>
          <cell r="P2171" t="str">
            <v/>
          </cell>
        </row>
        <row r="2172">
          <cell r="A2172" t="str">
            <v>MEM-PRO-025-UTL-4BL-8599</v>
          </cell>
          <cell r="B2172" t="str">
            <v>5</v>
          </cell>
          <cell r="C2172" t="str">
            <v>19181</v>
          </cell>
          <cell r="D2172" t="str">
            <v>22462</v>
          </cell>
          <cell r="E2172" t="str">
            <v>STACK TEMP BEFORE ECONOMIZER</v>
          </cell>
          <cell r="F2172" t="str">
            <v>MSS #4 BOILER STACK TEMP AFTER ECON RTD</v>
          </cell>
          <cell r="G2172" t="str">
            <v>PM20</v>
          </cell>
          <cell r="H2172" t="str">
            <v>FAC1</v>
          </cell>
          <cell r="I2172" t="str">
            <v>10077027</v>
          </cell>
          <cell r="J2172" t="str">
            <v>7163863</v>
          </cell>
          <cell r="K2172" t="str">
            <v>228</v>
          </cell>
          <cell r="L2172" t="str">
            <v>JACKSOWC</v>
          </cell>
          <cell r="M2172">
            <v>42774</v>
          </cell>
          <cell r="N2172" t="str">
            <v>CAGLEW</v>
          </cell>
          <cell r="O2172">
            <v>43502</v>
          </cell>
          <cell r="P2172" t="str">
            <v/>
          </cell>
        </row>
        <row r="2173">
          <cell r="A2173" t="str">
            <v>MEM-PRO-025-UTL-4BL-8650</v>
          </cell>
          <cell r="B2173" t="str">
            <v>5</v>
          </cell>
          <cell r="C2173" t="str">
            <v>19182</v>
          </cell>
          <cell r="D2173" t="str">
            <v>22463</v>
          </cell>
          <cell r="E2173" t="str">
            <v>#4 SOUTH BOILER LEVEL CONTROL STEAM FLOW</v>
          </cell>
          <cell r="F2173" t="str">
            <v>MSS-#4 BOILER SYSTEM</v>
          </cell>
          <cell r="G2173" t="str">
            <v>PM20</v>
          </cell>
          <cell r="H2173" t="str">
            <v>MECH</v>
          </cell>
          <cell r="I2173" t="str">
            <v>10075454</v>
          </cell>
          <cell r="J2173" t="str">
            <v>7163864</v>
          </cell>
          <cell r="K2173" t="str">
            <v>228</v>
          </cell>
          <cell r="L2173" t="str">
            <v>JACKSOWC</v>
          </cell>
          <cell r="M2173">
            <v>42774</v>
          </cell>
          <cell r="N2173" t="str">
            <v>CAGLEW</v>
          </cell>
          <cell r="O2173">
            <v>43514</v>
          </cell>
          <cell r="P2173" t="str">
            <v/>
          </cell>
        </row>
        <row r="2174">
          <cell r="A2174" t="str">
            <v>MEM-PRO-011-XTR-1EX-0714</v>
          </cell>
          <cell r="B2174" t="str">
            <v>4</v>
          </cell>
          <cell r="C2174" t="str">
            <v>19179</v>
          </cell>
          <cell r="D2174" t="str">
            <v>22524</v>
          </cell>
          <cell r="E2174" t="str">
            <v>6-MTH NX CENTRIFUGE GEARBOX OIL CHANGE P</v>
          </cell>
          <cell r="F2174" t="str">
            <v>DECANTER - 1ST EXT EAST</v>
          </cell>
          <cell r="G2174" t="str">
            <v>PM20</v>
          </cell>
          <cell r="H2174" t="str">
            <v>PM/PDM</v>
          </cell>
          <cell r="I2174" t="str">
            <v>10025069</v>
          </cell>
          <cell r="J2174" t="str">
            <v>7182124</v>
          </cell>
          <cell r="K2174" t="str">
            <v>241</v>
          </cell>
          <cell r="L2174" t="str">
            <v>JACKSOWC</v>
          </cell>
          <cell r="M2174">
            <v>42783</v>
          </cell>
          <cell r="N2174" t="str">
            <v>PIGNOCJ</v>
          </cell>
          <cell r="O2174">
            <v>43921</v>
          </cell>
          <cell r="P2174" t="str">
            <v/>
          </cell>
        </row>
        <row r="2175">
          <cell r="A2175" t="str">
            <v>MEM-PRO-011-XTR-3EX-0715</v>
          </cell>
          <cell r="B2175" t="str">
            <v>4</v>
          </cell>
          <cell r="C2175" t="str">
            <v>19180</v>
          </cell>
          <cell r="D2175" t="str">
            <v>22525</v>
          </cell>
          <cell r="E2175" t="str">
            <v>6-MTH NX CENTRIFUGE GEARBOX OIL CHANGE P</v>
          </cell>
          <cell r="F2175" t="str">
            <v>DECANTER - 3RD EXT</v>
          </cell>
          <cell r="G2175" t="str">
            <v>PM20</v>
          </cell>
          <cell r="H2175" t="str">
            <v>PM/PDM</v>
          </cell>
          <cell r="I2175" t="str">
            <v>10024999</v>
          </cell>
          <cell r="J2175" t="str">
            <v>7182123</v>
          </cell>
          <cell r="K2175" t="str">
            <v>241</v>
          </cell>
          <cell r="L2175" t="str">
            <v>JACKSOWC</v>
          </cell>
          <cell r="M2175">
            <v>42783</v>
          </cell>
          <cell r="N2175" t="str">
            <v>PIGNOCJ</v>
          </cell>
          <cell r="O2175">
            <v>43921</v>
          </cell>
          <cell r="P2175" t="str">
            <v/>
          </cell>
        </row>
        <row r="2176">
          <cell r="A2176" t="str">
            <v>MEM-PRO-014-UTL-CWS-4101</v>
          </cell>
          <cell r="B2176" t="str">
            <v/>
          </cell>
          <cell r="C2176" t="str">
            <v>19211</v>
          </cell>
          <cell r="D2176" t="str">
            <v>22561</v>
          </cell>
          <cell r="E2176" t="str">
            <v>12 M MSP COOLING TOWER PM</v>
          </cell>
          <cell r="F2176" t="str">
            <v>MSP-COOLING TOWER</v>
          </cell>
          <cell r="G2176" t="str">
            <v>PM20</v>
          </cell>
          <cell r="H2176" t="str">
            <v>MECH</v>
          </cell>
          <cell r="I2176" t="str">
            <v/>
          </cell>
          <cell r="J2176" t="str">
            <v>7185943</v>
          </cell>
          <cell r="K2176" t="str">
            <v>241</v>
          </cell>
          <cell r="L2176" t="str">
            <v>CRIPESH</v>
          </cell>
          <cell r="M2176">
            <v>42786</v>
          </cell>
          <cell r="N2176" t="str">
            <v>CAGLEW</v>
          </cell>
          <cell r="O2176">
            <v>43665</v>
          </cell>
          <cell r="P2176" t="str">
            <v/>
          </cell>
        </row>
        <row r="2177">
          <cell r="A2177" t="str">
            <v>MEM-PRO-014-UTL-CWS-4101</v>
          </cell>
          <cell r="B2177" t="str">
            <v>5</v>
          </cell>
          <cell r="C2177" t="str">
            <v>19212</v>
          </cell>
          <cell r="D2177" t="str">
            <v>22562</v>
          </cell>
          <cell r="E2177" t="str">
            <v>12 M MSP E&amp;I COOLING TOWER PM</v>
          </cell>
          <cell r="F2177" t="str">
            <v>MSP-COOLING TOWER</v>
          </cell>
          <cell r="G2177" t="str">
            <v>PM20</v>
          </cell>
          <cell r="H2177" t="str">
            <v>MECH</v>
          </cell>
          <cell r="I2177" t="str">
            <v/>
          </cell>
          <cell r="J2177" t="str">
            <v>7141711</v>
          </cell>
          <cell r="K2177" t="str">
            <v>212</v>
          </cell>
          <cell r="L2177" t="str">
            <v>CRIPESH</v>
          </cell>
          <cell r="M2177">
            <v>42786</v>
          </cell>
          <cell r="N2177" t="str">
            <v>CHAUDHS</v>
          </cell>
          <cell r="O2177">
            <v>43368</v>
          </cell>
          <cell r="P2177" t="str">
            <v/>
          </cell>
        </row>
        <row r="2178">
          <cell r="A2178" t="str">
            <v>MEM-PRO-015-BLD-HOI-8140</v>
          </cell>
          <cell r="B2178" t="str">
            <v>3</v>
          </cell>
          <cell r="C2178" t="str">
            <v>19225</v>
          </cell>
          <cell r="D2178" t="str">
            <v>22586</v>
          </cell>
          <cell r="E2178" t="str">
            <v>3-MTH MS2P ELEVETOR DOOR - FAC</v>
          </cell>
          <cell r="F2178" t="str">
            <v>MS2P-SPRAY DRYER TOWER ELEVATOR</v>
          </cell>
          <cell r="G2178" t="str">
            <v>PM25</v>
          </cell>
          <cell r="H2178" t="str">
            <v>FAC</v>
          </cell>
          <cell r="I2178" t="str">
            <v>10029996</v>
          </cell>
          <cell r="J2178" t="str">
            <v>7179547</v>
          </cell>
          <cell r="K2178" t="str">
            <v>001</v>
          </cell>
          <cell r="L2178" t="str">
            <v>CAGLEW</v>
          </cell>
          <cell r="M2178">
            <v>42794</v>
          </cell>
          <cell r="N2178" t="str">
            <v>CAGLEW</v>
          </cell>
          <cell r="O2178">
            <v>43900</v>
          </cell>
          <cell r="P2178" t="str">
            <v/>
          </cell>
        </row>
        <row r="2179">
          <cell r="A2179" t="str">
            <v>MEM-PRO-023-DIS-ALK-3770</v>
          </cell>
          <cell r="B2179" t="str">
            <v>5</v>
          </cell>
          <cell r="C2179" t="str">
            <v>19264</v>
          </cell>
          <cell r="D2179" t="str">
            <v>22653</v>
          </cell>
          <cell r="E2179" t="str">
            <v>36 MTH PSM PRV TEST &amp; INSPECTION</v>
          </cell>
          <cell r="F2179" t="str">
            <v>MSS-ALKALI/BLEND TANK DISCH PUMP</v>
          </cell>
          <cell r="G2179" t="str">
            <v>PM25</v>
          </cell>
          <cell r="H2179" t="str">
            <v>MECH</v>
          </cell>
          <cell r="I2179" t="str">
            <v>10022562</v>
          </cell>
          <cell r="J2179" t="str">
            <v>7174756</v>
          </cell>
          <cell r="K2179" t="str">
            <v>258</v>
          </cell>
          <cell r="L2179" t="str">
            <v>JOHNSOT1</v>
          </cell>
          <cell r="M2179">
            <v>42818</v>
          </cell>
          <cell r="N2179" t="str">
            <v>CAGLEW</v>
          </cell>
          <cell r="O2179">
            <v>43875</v>
          </cell>
          <cell r="P2179" t="str">
            <v/>
          </cell>
        </row>
        <row r="2180">
          <cell r="A2180" t="str">
            <v>MEM-PRO-011-SPR-DRY-1020</v>
          </cell>
          <cell r="B2180" t="str">
            <v>3</v>
          </cell>
          <cell r="C2180" t="str">
            <v>19271</v>
          </cell>
          <cell r="D2180" t="str">
            <v>22611</v>
          </cell>
          <cell r="E2180" t="str">
            <v>MONTHLY BAG POPPER PM</v>
          </cell>
          <cell r="F2180" t="str">
            <v>MP1-NE CSX COLLECTOR</v>
          </cell>
          <cell r="G2180" t="str">
            <v>PM20</v>
          </cell>
          <cell r="H2180" t="str">
            <v>MECH</v>
          </cell>
          <cell r="I2180" t="str">
            <v>10064581</v>
          </cell>
          <cell r="J2180" t="str">
            <v>7187771</v>
          </cell>
          <cell r="K2180" t="str">
            <v>001</v>
          </cell>
          <cell r="L2180" t="str">
            <v>CRIPESH</v>
          </cell>
          <cell r="M2180">
            <v>42824</v>
          </cell>
          <cell r="N2180" t="str">
            <v>PIGNOCJ</v>
          </cell>
          <cell r="O2180">
            <v>43689</v>
          </cell>
          <cell r="P2180" t="str">
            <v/>
          </cell>
        </row>
        <row r="2181">
          <cell r="A2181" t="str">
            <v>MEM-PRO-011-SPR-DRY-1040</v>
          </cell>
          <cell r="B2181" t="str">
            <v>3</v>
          </cell>
          <cell r="C2181" t="str">
            <v>19240</v>
          </cell>
          <cell r="D2181" t="str">
            <v>22610</v>
          </cell>
          <cell r="E2181" t="str">
            <v>MONTHLY BAG POPPER PM</v>
          </cell>
          <cell r="F2181" t="str">
            <v>MP1-NW CSX COLLECTOR</v>
          </cell>
          <cell r="G2181" t="str">
            <v>PM20</v>
          </cell>
          <cell r="H2181" t="str">
            <v>I/E</v>
          </cell>
          <cell r="I2181" t="str">
            <v>10072363</v>
          </cell>
          <cell r="J2181" t="str">
            <v>7186919</v>
          </cell>
          <cell r="K2181" t="str">
            <v>001</v>
          </cell>
          <cell r="L2181" t="str">
            <v>CRIPESH</v>
          </cell>
          <cell r="M2181">
            <v>42824</v>
          </cell>
          <cell r="N2181" t="str">
            <v>PIGNOCJ</v>
          </cell>
          <cell r="O2181">
            <v>43689</v>
          </cell>
          <cell r="P2181" t="str">
            <v/>
          </cell>
        </row>
        <row r="2182">
          <cell r="A2182" t="str">
            <v>MEM-PRO-013-SPR-DRY-2492</v>
          </cell>
          <cell r="B2182" t="str">
            <v>3</v>
          </cell>
          <cell r="C2182" t="str">
            <v>19238</v>
          </cell>
          <cell r="D2182" t="str">
            <v>22608</v>
          </cell>
          <cell r="E2182" t="str">
            <v>MONTHLY BAG POPPER PM</v>
          </cell>
          <cell r="F2182" t="str">
            <v>MP3B-N BAGHOUSE</v>
          </cell>
          <cell r="G2182" t="str">
            <v>PM20</v>
          </cell>
          <cell r="H2182" t="str">
            <v>I/E</v>
          </cell>
          <cell r="I2182" t="str">
            <v>10022754</v>
          </cell>
          <cell r="J2182" t="str">
            <v>7186917</v>
          </cell>
          <cell r="K2182" t="str">
            <v>001</v>
          </cell>
          <cell r="L2182" t="str">
            <v>CRIPESH</v>
          </cell>
          <cell r="M2182">
            <v>42824</v>
          </cell>
          <cell r="N2182" t="str">
            <v>PIGNOCJ</v>
          </cell>
          <cell r="O2182">
            <v>43689</v>
          </cell>
          <cell r="P2182" t="str">
            <v/>
          </cell>
        </row>
        <row r="2183">
          <cell r="A2183" t="str">
            <v>MEM-PRO-013-SPR-DRY-2508</v>
          </cell>
          <cell r="B2183" t="str">
            <v>3</v>
          </cell>
          <cell r="C2183" t="str">
            <v>19239</v>
          </cell>
          <cell r="D2183" t="str">
            <v>22609</v>
          </cell>
          <cell r="E2183" t="str">
            <v>MONTHLY BAG POPPER PM</v>
          </cell>
          <cell r="F2183" t="str">
            <v>MP3B-S BAGHOUSE</v>
          </cell>
          <cell r="G2183" t="str">
            <v>PM20</v>
          </cell>
          <cell r="H2183" t="str">
            <v>I/E</v>
          </cell>
          <cell r="I2183" t="str">
            <v>10021357</v>
          </cell>
          <cell r="J2183" t="str">
            <v>7186918</v>
          </cell>
          <cell r="K2183" t="str">
            <v>001</v>
          </cell>
          <cell r="L2183" t="str">
            <v>CRIPESH</v>
          </cell>
          <cell r="M2183">
            <v>42824</v>
          </cell>
          <cell r="N2183" t="str">
            <v>PIGNOCJ</v>
          </cell>
          <cell r="O2183">
            <v>43689</v>
          </cell>
          <cell r="P2183" t="str">
            <v/>
          </cell>
        </row>
        <row r="2184">
          <cell r="A2184" t="str">
            <v>MEM-PRO-013-PKG-PAK-1180</v>
          </cell>
          <cell r="B2184" t="str">
            <v>4</v>
          </cell>
          <cell r="C2184" t="str">
            <v>19277</v>
          </cell>
          <cell r="D2184" t="str">
            <v>22684</v>
          </cell>
          <cell r="E2184" t="str">
            <v>4th Stage Palletizing System</v>
          </cell>
          <cell r="F2184" t="str">
            <v>MP3B-PALLETIZER</v>
          </cell>
          <cell r="G2184" t="str">
            <v>PM20</v>
          </cell>
          <cell r="H2184" t="str">
            <v>MECH</v>
          </cell>
          <cell r="I2184" t="str">
            <v/>
          </cell>
          <cell r="J2184" t="str">
            <v>7167134</v>
          </cell>
          <cell r="K2184" t="str">
            <v>001</v>
          </cell>
          <cell r="L2184" t="str">
            <v>CAGLEW</v>
          </cell>
          <cell r="M2184">
            <v>42871</v>
          </cell>
          <cell r="N2184" t="str">
            <v>CHAUDHS</v>
          </cell>
          <cell r="O2184">
            <v>43368</v>
          </cell>
          <cell r="P2184" t="str">
            <v/>
          </cell>
        </row>
        <row r="2185">
          <cell r="A2185" t="str">
            <v>MEM-PRO-011-HPF-SDF-4925</v>
          </cell>
          <cell r="B2185" t="str">
            <v>5</v>
          </cell>
          <cell r="C2185" t="str">
            <v>19331</v>
          </cell>
          <cell r="D2185" t="str">
            <v>22741</v>
          </cell>
          <cell r="E2185" t="str">
            <v>6-MTH MECH MP1 GAUL #2 SSMG FD PUMP</v>
          </cell>
          <cell r="F2185" t="str">
            <v>MP1-#2 SSMG HI-PRESS DRYER FEED PUMP</v>
          </cell>
          <cell r="G2185" t="str">
            <v>PM25</v>
          </cell>
          <cell r="H2185" t="str">
            <v>MECH</v>
          </cell>
          <cell r="I2185" t="str">
            <v>10020097</v>
          </cell>
          <cell r="J2185" t="str">
            <v>7149812</v>
          </cell>
          <cell r="K2185" t="str">
            <v>245</v>
          </cell>
          <cell r="L2185" t="str">
            <v>CAGLEW</v>
          </cell>
          <cell r="M2185">
            <v>42879</v>
          </cell>
          <cell r="N2185" t="str">
            <v>CHAUDHS</v>
          </cell>
          <cell r="O2185">
            <v>43368</v>
          </cell>
          <cell r="P2185" t="str">
            <v/>
          </cell>
        </row>
        <row r="2186">
          <cell r="A2186" t="str">
            <v>MEM-PRO-011-HPF-SDF-4930</v>
          </cell>
          <cell r="B2186" t="str">
            <v>5</v>
          </cell>
          <cell r="C2186" t="str">
            <v>19332</v>
          </cell>
          <cell r="D2186" t="str">
            <v>22742</v>
          </cell>
          <cell r="E2186" t="str">
            <v>6-MTH MECH MP1 GAUL #1 SSMG FD PUMP</v>
          </cell>
          <cell r="F2186" t="str">
            <v>MP1-#1 SSMG HI-PRESS DRYER FEED PUMP</v>
          </cell>
          <cell r="G2186" t="str">
            <v>PM25</v>
          </cell>
          <cell r="H2186" t="str">
            <v>MECH</v>
          </cell>
          <cell r="I2186" t="str">
            <v>10000707</v>
          </cell>
          <cell r="J2186" t="str">
            <v>7150810</v>
          </cell>
          <cell r="K2186" t="str">
            <v>245</v>
          </cell>
          <cell r="L2186" t="str">
            <v>CAGLEW</v>
          </cell>
          <cell r="M2186">
            <v>42879</v>
          </cell>
          <cell r="N2186" t="str">
            <v>CHAUDHS</v>
          </cell>
          <cell r="O2186">
            <v>43368</v>
          </cell>
          <cell r="P2186" t="str">
            <v/>
          </cell>
        </row>
        <row r="2187">
          <cell r="A2187" t="str">
            <v>MEM-PRO-011-WSH-CWH-4375</v>
          </cell>
          <cell r="B2187" t="str">
            <v>5</v>
          </cell>
          <cell r="C2187" t="str">
            <v>19311</v>
          </cell>
          <cell r="D2187" t="str">
            <v>22721</v>
          </cell>
          <cell r="E2187" t="str">
            <v>6-MTH MECH MP1 C-30 #2</v>
          </cell>
          <cell r="F2187" t="str">
            <v>MP1-#2 WASHING CENTRIFUGE</v>
          </cell>
          <cell r="G2187" t="str">
            <v>PM25</v>
          </cell>
          <cell r="H2187" t="str">
            <v>MECH</v>
          </cell>
          <cell r="I2187" t="str">
            <v>10025033</v>
          </cell>
          <cell r="J2187" t="str">
            <v>7150778</v>
          </cell>
          <cell r="K2187" t="str">
            <v>245</v>
          </cell>
          <cell r="L2187" t="str">
            <v>CAGLEW</v>
          </cell>
          <cell r="M2187">
            <v>42879</v>
          </cell>
          <cell r="N2187" t="str">
            <v>CAGLEW</v>
          </cell>
          <cell r="O2187">
            <v>43501</v>
          </cell>
          <cell r="P2187" t="str">
            <v/>
          </cell>
        </row>
        <row r="2188">
          <cell r="A2188" t="str">
            <v>MEM-PRO-011-WSH-CWH-4380</v>
          </cell>
          <cell r="B2188" t="str">
            <v>5</v>
          </cell>
          <cell r="C2188" t="str">
            <v>19312</v>
          </cell>
          <cell r="D2188" t="str">
            <v>22722</v>
          </cell>
          <cell r="E2188" t="str">
            <v>6-MTH MECH MP1 C-30 #1</v>
          </cell>
          <cell r="F2188" t="str">
            <v>MP1-#1 WASHING CENTRIFUGE</v>
          </cell>
          <cell r="G2188" t="str">
            <v>PM25</v>
          </cell>
          <cell r="H2188" t="str">
            <v>MECH</v>
          </cell>
          <cell r="I2188" t="str">
            <v>10025032</v>
          </cell>
          <cell r="J2188" t="str">
            <v>7150779</v>
          </cell>
          <cell r="K2188" t="str">
            <v>245</v>
          </cell>
          <cell r="L2188" t="str">
            <v>CAGLEW</v>
          </cell>
          <cell r="M2188">
            <v>42879</v>
          </cell>
          <cell r="N2188" t="str">
            <v>CAGLEW</v>
          </cell>
          <cell r="O2188">
            <v>43746</v>
          </cell>
          <cell r="P2188" t="str">
            <v/>
          </cell>
        </row>
        <row r="2189">
          <cell r="A2189" t="str">
            <v>MEM-PRO-013-BGY-TIL-6194</v>
          </cell>
          <cell r="B2189" t="str">
            <v>5</v>
          </cell>
          <cell r="C2189" t="str">
            <v>19337</v>
          </cell>
          <cell r="D2189" t="str">
            <v>22747</v>
          </cell>
          <cell r="E2189" t="str">
            <v>6-MTH MECH MP3 GAULIN N MC75 PUMP</v>
          </cell>
          <cell r="F2189" t="str">
            <v>MP3-N MC75 FEED PUMP</v>
          </cell>
          <cell r="G2189" t="str">
            <v>PM25</v>
          </cell>
          <cell r="H2189" t="str">
            <v>MECH</v>
          </cell>
          <cell r="I2189" t="str">
            <v>10000769</v>
          </cell>
          <cell r="J2189" t="str">
            <v>7150815</v>
          </cell>
          <cell r="K2189" t="str">
            <v>245</v>
          </cell>
          <cell r="L2189" t="str">
            <v>CAGLEW</v>
          </cell>
          <cell r="M2189">
            <v>42879</v>
          </cell>
          <cell r="N2189" t="str">
            <v>CHAUDHS</v>
          </cell>
          <cell r="O2189">
            <v>43368</v>
          </cell>
          <cell r="P2189" t="str">
            <v/>
          </cell>
        </row>
        <row r="2190">
          <cell r="A2190" t="str">
            <v>MEM-PRO-013-BGY-TIL-6197</v>
          </cell>
          <cell r="B2190" t="str">
            <v>5</v>
          </cell>
          <cell r="C2190" t="str">
            <v>19338</v>
          </cell>
          <cell r="D2190" t="str">
            <v>22748</v>
          </cell>
          <cell r="E2190" t="str">
            <v>6-MTH MECH MP3 GAULIN S MC75 PUMP</v>
          </cell>
          <cell r="F2190" t="str">
            <v>MP3-S MC75 FEED PUMP</v>
          </cell>
          <cell r="G2190" t="str">
            <v>PM25</v>
          </cell>
          <cell r="H2190" t="str">
            <v>MECH</v>
          </cell>
          <cell r="I2190" t="str">
            <v>10000770</v>
          </cell>
          <cell r="J2190" t="str">
            <v>7150817</v>
          </cell>
          <cell r="K2190" t="str">
            <v>245</v>
          </cell>
          <cell r="L2190" t="str">
            <v>CAGLEW</v>
          </cell>
          <cell r="M2190">
            <v>42879</v>
          </cell>
          <cell r="N2190" t="str">
            <v>CHAUDHS</v>
          </cell>
          <cell r="O2190">
            <v>43368</v>
          </cell>
          <cell r="P2190" t="str">
            <v/>
          </cell>
        </row>
        <row r="2191">
          <cell r="A2191" t="str">
            <v>MEM-PRO-013-HPF-SDF-6170</v>
          </cell>
          <cell r="B2191" t="str">
            <v>5</v>
          </cell>
          <cell r="C2191" t="str">
            <v>19333</v>
          </cell>
          <cell r="D2191" t="str">
            <v>22743</v>
          </cell>
          <cell r="E2191" t="str">
            <v>6-MTH MECH MP3 GAUL #4 SSMG FD PUMP</v>
          </cell>
          <cell r="F2191" t="str">
            <v>MP3B-#4 SSMG HI-PRESS DRYER FEED PUMP</v>
          </cell>
          <cell r="G2191" t="str">
            <v>PM25</v>
          </cell>
          <cell r="H2191" t="str">
            <v>MECH</v>
          </cell>
          <cell r="I2191" t="str">
            <v>10000709</v>
          </cell>
          <cell r="J2191" t="str">
            <v>7150811</v>
          </cell>
          <cell r="K2191" t="str">
            <v>245</v>
          </cell>
          <cell r="L2191" t="str">
            <v>CAGLEW</v>
          </cell>
          <cell r="M2191">
            <v>42879</v>
          </cell>
          <cell r="N2191" t="str">
            <v>CHAUDHS</v>
          </cell>
          <cell r="O2191">
            <v>43368</v>
          </cell>
          <cell r="P2191" t="str">
            <v/>
          </cell>
        </row>
        <row r="2192">
          <cell r="A2192" t="str">
            <v>MEM-PRO-013-HPF-SDF-6171</v>
          </cell>
          <cell r="B2192" t="str">
            <v>5</v>
          </cell>
          <cell r="C2192" t="str">
            <v>19334</v>
          </cell>
          <cell r="D2192" t="str">
            <v>22744</v>
          </cell>
          <cell r="E2192" t="str">
            <v>6-MTH MECH MP3 GAUL #3 SSMG FD PUMP</v>
          </cell>
          <cell r="F2192" t="str">
            <v>MP3B-#3 SSMG HI-PRESS DRYER FEED PUMP</v>
          </cell>
          <cell r="G2192" t="str">
            <v>PM25</v>
          </cell>
          <cell r="H2192" t="str">
            <v>MECH</v>
          </cell>
          <cell r="I2192" t="str">
            <v>10000710</v>
          </cell>
          <cell r="J2192" t="str">
            <v>7150812</v>
          </cell>
          <cell r="K2192" t="str">
            <v>245</v>
          </cell>
          <cell r="L2192" t="str">
            <v>CAGLEW</v>
          </cell>
          <cell r="M2192">
            <v>42879</v>
          </cell>
          <cell r="N2192" t="str">
            <v>CHAUDHS</v>
          </cell>
          <cell r="O2192">
            <v>43368</v>
          </cell>
          <cell r="P2192" t="str">
            <v/>
          </cell>
        </row>
        <row r="2193">
          <cell r="A2193" t="str">
            <v>MEM-PRO-013-HPF-SDF-6172</v>
          </cell>
          <cell r="B2193" t="str">
            <v>5</v>
          </cell>
          <cell r="C2193" t="str">
            <v>19335</v>
          </cell>
          <cell r="D2193" t="str">
            <v>22745</v>
          </cell>
          <cell r="E2193" t="str">
            <v>6-MTH MECH MP3 GAUL #2 SSMG FD PUMP</v>
          </cell>
          <cell r="F2193" t="str">
            <v>MP3B-#2 SSMG HI-PRESS DRYER FEED PUMP</v>
          </cell>
          <cell r="G2193" t="str">
            <v>PM25</v>
          </cell>
          <cell r="H2193" t="str">
            <v>MECH</v>
          </cell>
          <cell r="I2193" t="str">
            <v>10000711</v>
          </cell>
          <cell r="J2193" t="str">
            <v>7150813</v>
          </cell>
          <cell r="K2193" t="str">
            <v>245</v>
          </cell>
          <cell r="L2193" t="str">
            <v>CAGLEW</v>
          </cell>
          <cell r="M2193">
            <v>42879</v>
          </cell>
          <cell r="N2193" t="str">
            <v>CHAUDHS</v>
          </cell>
          <cell r="O2193">
            <v>43368</v>
          </cell>
          <cell r="P2193" t="str">
            <v/>
          </cell>
        </row>
        <row r="2194">
          <cell r="A2194" t="str">
            <v>MEM-PRO-013-HPF-SDF-6173</v>
          </cell>
          <cell r="B2194" t="str">
            <v>5</v>
          </cell>
          <cell r="C2194" t="str">
            <v>19336</v>
          </cell>
          <cell r="D2194" t="str">
            <v>22746</v>
          </cell>
          <cell r="E2194" t="str">
            <v>6-MTH MECH MP3 GAUL #1 SSMG FD PUMP</v>
          </cell>
          <cell r="F2194" t="str">
            <v>MP3B-#1 SSMG HI-PRESS DRYER FEED PUMP</v>
          </cell>
          <cell r="G2194" t="str">
            <v>PM25</v>
          </cell>
          <cell r="H2194" t="str">
            <v>MECH</v>
          </cell>
          <cell r="I2194" t="str">
            <v>10000567</v>
          </cell>
          <cell r="J2194" t="str">
            <v>7150814</v>
          </cell>
          <cell r="K2194" t="str">
            <v>245</v>
          </cell>
          <cell r="L2194" t="str">
            <v>CAGLEW</v>
          </cell>
          <cell r="M2194">
            <v>42879</v>
          </cell>
          <cell r="N2194" t="str">
            <v>CHAUDHS</v>
          </cell>
          <cell r="O2194">
            <v>43368</v>
          </cell>
          <cell r="P2194" t="str">
            <v/>
          </cell>
        </row>
        <row r="2195">
          <cell r="A2195" t="str">
            <v>MEM-PRO-013-WSH-CWH-0085</v>
          </cell>
          <cell r="B2195" t="str">
            <v>5</v>
          </cell>
          <cell r="C2195" t="str">
            <v>19313</v>
          </cell>
          <cell r="D2195" t="str">
            <v>22723</v>
          </cell>
          <cell r="E2195" t="str">
            <v>6-MTH MECH MP3 C-30 #1</v>
          </cell>
          <cell r="F2195" t="str">
            <v>MP3B-#1 WASHING CENTRIFUGE</v>
          </cell>
          <cell r="G2195" t="str">
            <v>PM25</v>
          </cell>
          <cell r="H2195" t="str">
            <v>MECH</v>
          </cell>
          <cell r="I2195" t="str">
            <v>10000558</v>
          </cell>
          <cell r="J2195" t="str">
            <v>7150800</v>
          </cell>
          <cell r="K2195" t="str">
            <v>245</v>
          </cell>
          <cell r="L2195" t="str">
            <v>CAGLEW</v>
          </cell>
          <cell r="M2195">
            <v>42879</v>
          </cell>
          <cell r="N2195" t="str">
            <v>CHAUDHS</v>
          </cell>
          <cell r="O2195">
            <v>43368</v>
          </cell>
          <cell r="P2195" t="str">
            <v/>
          </cell>
        </row>
        <row r="2196">
          <cell r="A2196" t="str">
            <v>MEM-PRO-013-WSH-CWH-0086</v>
          </cell>
          <cell r="B2196" t="str">
            <v>5</v>
          </cell>
          <cell r="C2196" t="str">
            <v>19314</v>
          </cell>
          <cell r="D2196" t="str">
            <v>22724</v>
          </cell>
          <cell r="E2196" t="str">
            <v>6-MTH MECH MP3 C-30 #2</v>
          </cell>
          <cell r="F2196" t="str">
            <v>MP3B-#2 WASHING CENTRIFUGE</v>
          </cell>
          <cell r="G2196" t="str">
            <v>PM25</v>
          </cell>
          <cell r="H2196" t="str">
            <v>MECH</v>
          </cell>
          <cell r="I2196" t="str">
            <v>10025027</v>
          </cell>
          <cell r="J2196" t="str">
            <v>7150801</v>
          </cell>
          <cell r="K2196" t="str">
            <v>245</v>
          </cell>
          <cell r="L2196" t="str">
            <v>CAGLEW</v>
          </cell>
          <cell r="M2196">
            <v>42879</v>
          </cell>
          <cell r="N2196" t="str">
            <v>CHAUDHS</v>
          </cell>
          <cell r="O2196">
            <v>43368</v>
          </cell>
          <cell r="P2196" t="str">
            <v/>
          </cell>
        </row>
        <row r="2197">
          <cell r="A2197" t="str">
            <v>MEM-PRO-013-WSH-CWH-0087</v>
          </cell>
          <cell r="B2197" t="str">
            <v>5</v>
          </cell>
          <cell r="C2197" t="str">
            <v>19315</v>
          </cell>
          <cell r="D2197" t="str">
            <v>22725</v>
          </cell>
          <cell r="E2197" t="str">
            <v>6-MTH MECH MP3 C-30 #3</v>
          </cell>
          <cell r="F2197" t="str">
            <v>MP3B-#3 WASHING CENTRIFUGE</v>
          </cell>
          <cell r="G2197" t="str">
            <v>PM25</v>
          </cell>
          <cell r="H2197" t="str">
            <v>MECH</v>
          </cell>
          <cell r="I2197" t="str">
            <v>10025026</v>
          </cell>
          <cell r="J2197" t="str">
            <v>7150802</v>
          </cell>
          <cell r="K2197" t="str">
            <v>245</v>
          </cell>
          <cell r="L2197" t="str">
            <v>CAGLEW</v>
          </cell>
          <cell r="M2197">
            <v>42879</v>
          </cell>
          <cell r="N2197" t="str">
            <v>CHAUDHS</v>
          </cell>
          <cell r="O2197">
            <v>43368</v>
          </cell>
          <cell r="P2197" t="str">
            <v/>
          </cell>
        </row>
        <row r="2198">
          <cell r="A2198" t="str">
            <v>MEM-PRO-013-WSH-CWH-0145</v>
          </cell>
          <cell r="B2198" t="str">
            <v>5</v>
          </cell>
          <cell r="C2198" t="str">
            <v>19316</v>
          </cell>
          <cell r="D2198" t="str">
            <v>22726</v>
          </cell>
          <cell r="E2198" t="str">
            <v>6-MTH MECH MP3 C-30 #5</v>
          </cell>
          <cell r="F2198" t="str">
            <v>MP3B-#5 WASHING CENTRIFUGE</v>
          </cell>
          <cell r="G2198" t="str">
            <v>PM25</v>
          </cell>
          <cell r="H2198" t="str">
            <v>MECH</v>
          </cell>
          <cell r="I2198" t="str">
            <v>10025025</v>
          </cell>
          <cell r="J2198" t="str">
            <v>7150803</v>
          </cell>
          <cell r="K2198" t="str">
            <v>245</v>
          </cell>
          <cell r="L2198" t="str">
            <v>CAGLEW</v>
          </cell>
          <cell r="M2198">
            <v>42879</v>
          </cell>
          <cell r="N2198" t="str">
            <v>CHAUDHS</v>
          </cell>
          <cell r="O2198">
            <v>43368</v>
          </cell>
          <cell r="P2198" t="str">
            <v/>
          </cell>
        </row>
        <row r="2199">
          <cell r="A2199" t="str">
            <v>MEM-PRO-013-WSH-CWH-0278</v>
          </cell>
          <cell r="B2199" t="str">
            <v>5</v>
          </cell>
          <cell r="C2199" t="str">
            <v>19317</v>
          </cell>
          <cell r="D2199" t="str">
            <v>22727</v>
          </cell>
          <cell r="E2199" t="str">
            <v>6-MTH MECH MP3 C-30 #4</v>
          </cell>
          <cell r="F2199" t="str">
            <v>MP3B-#4 WASHING CENTRIFUGE</v>
          </cell>
          <cell r="G2199" t="str">
            <v>PM25</v>
          </cell>
          <cell r="H2199" t="str">
            <v>MECH</v>
          </cell>
          <cell r="I2199" t="str">
            <v>10024983</v>
          </cell>
          <cell r="J2199" t="str">
            <v>7150804</v>
          </cell>
          <cell r="K2199" t="str">
            <v>245</v>
          </cell>
          <cell r="L2199" t="str">
            <v>CAGLEW</v>
          </cell>
          <cell r="M2199">
            <v>42879</v>
          </cell>
          <cell r="N2199" t="str">
            <v>CAGLEW</v>
          </cell>
          <cell r="O2199">
            <v>43502</v>
          </cell>
          <cell r="P2199" t="str">
            <v/>
          </cell>
        </row>
        <row r="2200">
          <cell r="A2200" t="str">
            <v>MEM-PRO-014-BGY-TIL-3435</v>
          </cell>
          <cell r="B2200" t="str">
            <v>5</v>
          </cell>
          <cell r="C2200" t="str">
            <v>19339</v>
          </cell>
          <cell r="D2200" t="str">
            <v>22749</v>
          </cell>
          <cell r="E2200" t="str">
            <v>6-MTH MECH MSP GAUL S. BG FD PUMP</v>
          </cell>
          <cell r="F2200" t="str">
            <v>MSP-S BOGEY MC75 FEED PUMP</v>
          </cell>
          <cell r="G2200" t="str">
            <v>PM25</v>
          </cell>
          <cell r="H2200" t="str">
            <v>MECH</v>
          </cell>
          <cell r="I2200" t="str">
            <v>10000751</v>
          </cell>
          <cell r="J2200" t="str">
            <v>7150818</v>
          </cell>
          <cell r="K2200" t="str">
            <v>245</v>
          </cell>
          <cell r="L2200" t="str">
            <v>CAGLEW</v>
          </cell>
          <cell r="M2200">
            <v>42879</v>
          </cell>
          <cell r="N2200" t="str">
            <v>CHAUDHS</v>
          </cell>
          <cell r="O2200">
            <v>43368</v>
          </cell>
          <cell r="P2200" t="str">
            <v/>
          </cell>
        </row>
        <row r="2201">
          <cell r="A2201" t="str">
            <v>MEM-PRO-014-BGY-TIL-3505</v>
          </cell>
          <cell r="B2201" t="str">
            <v>5</v>
          </cell>
          <cell r="C2201" t="str">
            <v>19340</v>
          </cell>
          <cell r="D2201" t="str">
            <v>22750</v>
          </cell>
          <cell r="E2201" t="str">
            <v>6-MTH MECH MSP GAUL N. BG FD PUMP</v>
          </cell>
          <cell r="F2201" t="str">
            <v>MSP-N BOGEY MC75 FEED PUMP</v>
          </cell>
          <cell r="G2201" t="str">
            <v>PM25</v>
          </cell>
          <cell r="H2201" t="str">
            <v>MECH</v>
          </cell>
          <cell r="I2201" t="str">
            <v>10000750</v>
          </cell>
          <cell r="J2201" t="str">
            <v>7150819</v>
          </cell>
          <cell r="K2201" t="str">
            <v>245</v>
          </cell>
          <cell r="L2201" t="str">
            <v>CAGLEW</v>
          </cell>
          <cell r="M2201">
            <v>42879</v>
          </cell>
          <cell r="N2201" t="str">
            <v>CHAUDHS</v>
          </cell>
          <cell r="O2201">
            <v>43368</v>
          </cell>
          <cell r="P2201" t="str">
            <v/>
          </cell>
        </row>
        <row r="2202">
          <cell r="A2202" t="str">
            <v>MEM-PRO-014-HPF-SDF-3583</v>
          </cell>
          <cell r="B2202" t="str">
            <v>5</v>
          </cell>
          <cell r="C2202" t="str">
            <v>19341</v>
          </cell>
          <cell r="D2202" t="str">
            <v>22751</v>
          </cell>
          <cell r="E2202" t="str">
            <v>6-MTH MECH MSP GAUL #4 SSMG FD PUMP</v>
          </cell>
          <cell r="F2202" t="str">
            <v>MSP-#4 SSMG HI-PRESS DRYER FEED PUMP</v>
          </cell>
          <cell r="G2202" t="str">
            <v>PM25</v>
          </cell>
          <cell r="H2202" t="str">
            <v>MECH</v>
          </cell>
          <cell r="I2202" t="str">
            <v>10028836</v>
          </cell>
          <cell r="J2202" t="str">
            <v>7150820</v>
          </cell>
          <cell r="K2202" t="str">
            <v>245</v>
          </cell>
          <cell r="L2202" t="str">
            <v>CAGLEW</v>
          </cell>
          <cell r="M2202">
            <v>42879</v>
          </cell>
          <cell r="N2202" t="str">
            <v>CAGLEW</v>
          </cell>
          <cell r="O2202">
            <v>43501</v>
          </cell>
          <cell r="P2202" t="str">
            <v/>
          </cell>
        </row>
        <row r="2203">
          <cell r="A2203" t="str">
            <v>MEM-PRO-014-HPF-SDF-3587</v>
          </cell>
          <cell r="B2203" t="str">
            <v>5</v>
          </cell>
          <cell r="C2203" t="str">
            <v>19342</v>
          </cell>
          <cell r="D2203" t="str">
            <v>22752</v>
          </cell>
          <cell r="E2203" t="str">
            <v>6-MTH MECH MSP GAUL #3 SSMG FD PUMP</v>
          </cell>
          <cell r="F2203" t="str">
            <v>MSP-#3 SSMG HI-PRESS DRYER FEED PUMP</v>
          </cell>
          <cell r="G2203" t="str">
            <v>PM25</v>
          </cell>
          <cell r="H2203" t="str">
            <v>MECH</v>
          </cell>
          <cell r="I2203" t="str">
            <v>10000714</v>
          </cell>
          <cell r="J2203" t="str">
            <v>7150821</v>
          </cell>
          <cell r="K2203" t="str">
            <v>245</v>
          </cell>
          <cell r="L2203" t="str">
            <v>CAGLEW</v>
          </cell>
          <cell r="M2203">
            <v>42879</v>
          </cell>
          <cell r="N2203" t="str">
            <v>CHAUDHS</v>
          </cell>
          <cell r="O2203">
            <v>43368</v>
          </cell>
          <cell r="P2203" t="str">
            <v/>
          </cell>
        </row>
        <row r="2204">
          <cell r="A2204" t="str">
            <v>MEM-PRO-014-HPF-SDF-3594</v>
          </cell>
          <cell r="B2204" t="str">
            <v>5</v>
          </cell>
          <cell r="C2204" t="str">
            <v>19343</v>
          </cell>
          <cell r="D2204" t="str">
            <v>22753</v>
          </cell>
          <cell r="E2204" t="str">
            <v>6-MTH MECH MSP GAUL #2 SSMG FD PUMP</v>
          </cell>
          <cell r="F2204" t="str">
            <v>MSP-#2 SSMG HI-PRESS DRYER FEED PUMP</v>
          </cell>
          <cell r="G2204" t="str">
            <v>PM25</v>
          </cell>
          <cell r="H2204" t="str">
            <v>MECH</v>
          </cell>
          <cell r="I2204" t="str">
            <v>10000712</v>
          </cell>
          <cell r="J2204" t="str">
            <v>7150822</v>
          </cell>
          <cell r="K2204" t="str">
            <v>245</v>
          </cell>
          <cell r="L2204" t="str">
            <v>CAGLEW</v>
          </cell>
          <cell r="M2204">
            <v>42879</v>
          </cell>
          <cell r="N2204" t="str">
            <v>CHAUDHS</v>
          </cell>
          <cell r="O2204">
            <v>43368</v>
          </cell>
          <cell r="P2204" t="str">
            <v/>
          </cell>
        </row>
        <row r="2205">
          <cell r="A2205" t="str">
            <v>MEM-PRO-014-HPF-SDF-3598</v>
          </cell>
          <cell r="B2205" t="str">
            <v>5</v>
          </cell>
          <cell r="C2205" t="str">
            <v>19344</v>
          </cell>
          <cell r="D2205" t="str">
            <v>22754</v>
          </cell>
          <cell r="E2205" t="str">
            <v>6-MTH MECH MSP GAUL #1 SSMG FD PUMP</v>
          </cell>
          <cell r="F2205" t="str">
            <v>MSP-#1 SSMG HI-PRESS DRYER FEED PUMP</v>
          </cell>
          <cell r="G2205" t="str">
            <v>PM25</v>
          </cell>
          <cell r="H2205" t="str">
            <v>MECH</v>
          </cell>
          <cell r="I2205" t="str">
            <v>10000713</v>
          </cell>
          <cell r="J2205" t="str">
            <v>7150823</v>
          </cell>
          <cell r="K2205" t="str">
            <v>245</v>
          </cell>
          <cell r="L2205" t="str">
            <v>CAGLEW</v>
          </cell>
          <cell r="M2205">
            <v>42879</v>
          </cell>
          <cell r="N2205" t="str">
            <v>CHAUDHS</v>
          </cell>
          <cell r="O2205">
            <v>43368</v>
          </cell>
          <cell r="P2205" t="str">
            <v/>
          </cell>
        </row>
        <row r="2206">
          <cell r="A2206" t="str">
            <v>MEM-PRO-014-WSH-CWH-3246</v>
          </cell>
          <cell r="B2206" t="str">
            <v>5</v>
          </cell>
          <cell r="C2206" t="str">
            <v>19318</v>
          </cell>
          <cell r="D2206" t="str">
            <v>22728</v>
          </cell>
          <cell r="E2206" t="str">
            <v>6-MTH MECH MSP C-30 #1</v>
          </cell>
          <cell r="F2206" t="str">
            <v>MSP-#1 WASHING CENTRIFUGE</v>
          </cell>
          <cell r="G2206" t="str">
            <v>PM25</v>
          </cell>
          <cell r="H2206" t="str">
            <v>MECH</v>
          </cell>
          <cell r="I2206" t="str">
            <v>10025021</v>
          </cell>
          <cell r="J2206" t="str">
            <v>7150805</v>
          </cell>
          <cell r="K2206" t="str">
            <v>245</v>
          </cell>
          <cell r="L2206" t="str">
            <v>CAGLEW</v>
          </cell>
          <cell r="M2206">
            <v>42879</v>
          </cell>
          <cell r="N2206" t="str">
            <v>CHAUDHS</v>
          </cell>
          <cell r="O2206">
            <v>43368</v>
          </cell>
          <cell r="P2206" t="str">
            <v/>
          </cell>
        </row>
        <row r="2207">
          <cell r="A2207" t="str">
            <v>MEM-PRO-014-WSH-CWH-3256</v>
          </cell>
          <cell r="B2207" t="str">
            <v>5</v>
          </cell>
          <cell r="C2207" t="str">
            <v>19319</v>
          </cell>
          <cell r="D2207" t="str">
            <v>22729</v>
          </cell>
          <cell r="E2207" t="str">
            <v>6-MTH MECH MSP C-30 #2</v>
          </cell>
          <cell r="F2207" t="str">
            <v>MSP-#2 WASHING CENTRIFUGE</v>
          </cell>
          <cell r="G2207" t="str">
            <v>PM25</v>
          </cell>
          <cell r="H2207" t="str">
            <v>MECH</v>
          </cell>
          <cell r="I2207" t="str">
            <v>10025006</v>
          </cell>
          <cell r="J2207" t="str">
            <v>7150806</v>
          </cell>
          <cell r="K2207" t="str">
            <v>245</v>
          </cell>
          <cell r="L2207" t="str">
            <v>CAGLEW</v>
          </cell>
          <cell r="M2207">
            <v>42879</v>
          </cell>
          <cell r="N2207" t="str">
            <v>CHAUDHS</v>
          </cell>
          <cell r="O2207">
            <v>43368</v>
          </cell>
          <cell r="P2207" t="str">
            <v/>
          </cell>
        </row>
        <row r="2208">
          <cell r="A2208" t="str">
            <v>MEM-PRO-014-WSH-CWH-3266</v>
          </cell>
          <cell r="B2208" t="str">
            <v>5</v>
          </cell>
          <cell r="C2208" t="str">
            <v>19320</v>
          </cell>
          <cell r="D2208" t="str">
            <v>22730</v>
          </cell>
          <cell r="E2208" t="str">
            <v>6-MTH MECH MSP C-30 #3</v>
          </cell>
          <cell r="F2208" t="str">
            <v>MSP-#3 WASHING CENTRIFUGE</v>
          </cell>
          <cell r="G2208" t="str">
            <v>PM25</v>
          </cell>
          <cell r="H2208" t="str">
            <v>MECH</v>
          </cell>
          <cell r="I2208" t="str">
            <v>10024991</v>
          </cell>
          <cell r="J2208" t="str">
            <v>7150807</v>
          </cell>
          <cell r="K2208" t="str">
            <v>245</v>
          </cell>
          <cell r="L2208" t="str">
            <v>CAGLEW</v>
          </cell>
          <cell r="M2208">
            <v>42879</v>
          </cell>
          <cell r="N2208" t="str">
            <v>CHAUDHS</v>
          </cell>
          <cell r="O2208">
            <v>43368</v>
          </cell>
          <cell r="P2208" t="str">
            <v/>
          </cell>
        </row>
        <row r="2209">
          <cell r="A2209" t="str">
            <v>MEM-PRO-014-WSH-CWH-3276</v>
          </cell>
          <cell r="B2209" t="str">
            <v>5</v>
          </cell>
          <cell r="C2209" t="str">
            <v>19321</v>
          </cell>
          <cell r="D2209" t="str">
            <v>22731</v>
          </cell>
          <cell r="E2209" t="str">
            <v>6-MTH MECH MSP C-30 #4</v>
          </cell>
          <cell r="F2209" t="str">
            <v>MSP-#4 WASHING CENTRIFUGE</v>
          </cell>
          <cell r="G2209" t="str">
            <v>PM25</v>
          </cell>
          <cell r="H2209" t="str">
            <v>MECH</v>
          </cell>
          <cell r="I2209" t="str">
            <v>10024990</v>
          </cell>
          <cell r="J2209" t="str">
            <v>7150808</v>
          </cell>
          <cell r="K2209" t="str">
            <v>245</v>
          </cell>
          <cell r="L2209" t="str">
            <v>CAGLEW</v>
          </cell>
          <cell r="M2209">
            <v>42879</v>
          </cell>
          <cell r="N2209" t="str">
            <v>CHAUDHS</v>
          </cell>
          <cell r="O2209">
            <v>43368</v>
          </cell>
          <cell r="P2209" t="str">
            <v/>
          </cell>
        </row>
        <row r="2210">
          <cell r="A2210" t="str">
            <v>MEM-PRO-015-HPF-SDF-3583</v>
          </cell>
          <cell r="B2210" t="str">
            <v>5</v>
          </cell>
          <cell r="C2210" t="str">
            <v>19348</v>
          </cell>
          <cell r="D2210" t="str">
            <v>22758</v>
          </cell>
          <cell r="E2210" t="str">
            <v>6-MTH MECH MS2P GAUL #1 SSMG FD PUMP</v>
          </cell>
          <cell r="F2210" t="str">
            <v>MS2P-#1 SSMG HI-PRESS DRYER FEED PUMP</v>
          </cell>
          <cell r="G2210" t="str">
            <v>PM25</v>
          </cell>
          <cell r="H2210" t="str">
            <v>MECH</v>
          </cell>
          <cell r="I2210" t="str">
            <v>10022204</v>
          </cell>
          <cell r="J2210" t="str">
            <v>7150826</v>
          </cell>
          <cell r="K2210" t="str">
            <v>245</v>
          </cell>
          <cell r="L2210" t="str">
            <v>CAGLEW</v>
          </cell>
          <cell r="M2210">
            <v>42879</v>
          </cell>
          <cell r="N2210" t="str">
            <v>CHAUDHS</v>
          </cell>
          <cell r="O2210">
            <v>43368</v>
          </cell>
          <cell r="P2210" t="str">
            <v/>
          </cell>
        </row>
        <row r="2211">
          <cell r="A2211" t="str">
            <v>MEM-PRO-015-HPF-SDF-3587</v>
          </cell>
          <cell r="B2211" t="str">
            <v>5</v>
          </cell>
          <cell r="C2211" t="str">
            <v>19351</v>
          </cell>
          <cell r="D2211" t="str">
            <v>22761</v>
          </cell>
          <cell r="E2211" t="str">
            <v>6-MTH MECH MS2P GAUL #2 SSMG FD PUMP</v>
          </cell>
          <cell r="F2211" t="str">
            <v>MS2P-#2 SSMG HI-PRESS DRYER FEED PUMP</v>
          </cell>
          <cell r="G2211" t="str">
            <v>PM25</v>
          </cell>
          <cell r="H2211" t="str">
            <v>MECH</v>
          </cell>
          <cell r="I2211" t="str">
            <v>10022217</v>
          </cell>
          <cell r="J2211" t="str">
            <v>7150829</v>
          </cell>
          <cell r="K2211" t="str">
            <v>245</v>
          </cell>
          <cell r="L2211" t="str">
            <v>CAGLEW</v>
          </cell>
          <cell r="M2211">
            <v>42879</v>
          </cell>
          <cell r="N2211" t="str">
            <v>CAGLEW</v>
          </cell>
          <cell r="O2211">
            <v>43501</v>
          </cell>
          <cell r="P2211" t="str">
            <v/>
          </cell>
        </row>
        <row r="2212">
          <cell r="A2212" t="str">
            <v>MEM-PRO-015-HPF-SDF-3594</v>
          </cell>
          <cell r="B2212" t="str">
            <v>5</v>
          </cell>
          <cell r="C2212" t="str">
            <v>19349</v>
          </cell>
          <cell r="D2212" t="str">
            <v>22759</v>
          </cell>
          <cell r="E2212" t="str">
            <v>6-MTH MECH MS2P GAUL #3 SSMG FD PUMP</v>
          </cell>
          <cell r="F2212" t="str">
            <v>MS2P-#3 SSMG HI-PRESS DRYER FEED PUMP</v>
          </cell>
          <cell r="G2212" t="str">
            <v>PM25</v>
          </cell>
          <cell r="H2212" t="str">
            <v>MECH</v>
          </cell>
          <cell r="I2212" t="str">
            <v>10022216</v>
          </cell>
          <cell r="J2212" t="str">
            <v>7150827</v>
          </cell>
          <cell r="K2212" t="str">
            <v>245</v>
          </cell>
          <cell r="L2212" t="str">
            <v>CAGLEW</v>
          </cell>
          <cell r="M2212">
            <v>42879</v>
          </cell>
          <cell r="N2212" t="str">
            <v>CHAUDHS</v>
          </cell>
          <cell r="O2212">
            <v>43368</v>
          </cell>
          <cell r="P2212" t="str">
            <v/>
          </cell>
        </row>
        <row r="2213">
          <cell r="A2213" t="str">
            <v>MEM-PRO-015-HPF-SDF-3598</v>
          </cell>
          <cell r="B2213" t="str">
            <v>5</v>
          </cell>
          <cell r="C2213" t="str">
            <v>19350</v>
          </cell>
          <cell r="D2213" t="str">
            <v>22760</v>
          </cell>
          <cell r="E2213" t="str">
            <v>6-MTH MECH MS2P GAUL #4 SSMG FD PUMP</v>
          </cell>
          <cell r="F2213" t="str">
            <v>MS2P-#4 SSMG HI-PRESS DRYER FEED PUMP</v>
          </cell>
          <cell r="G2213" t="str">
            <v>PM25</v>
          </cell>
          <cell r="H2213" t="str">
            <v>MECH</v>
          </cell>
          <cell r="I2213" t="str">
            <v>10022215</v>
          </cell>
          <cell r="J2213" t="str">
            <v>7150828</v>
          </cell>
          <cell r="K2213" t="str">
            <v>245</v>
          </cell>
          <cell r="L2213" t="str">
            <v>CAGLEW</v>
          </cell>
          <cell r="M2213">
            <v>42879</v>
          </cell>
          <cell r="N2213" t="str">
            <v>CAGLEW</v>
          </cell>
          <cell r="O2213">
            <v>43501</v>
          </cell>
          <cell r="P2213" t="str">
            <v/>
          </cell>
        </row>
        <row r="2214">
          <cell r="A2214" t="str">
            <v>MEM-PRO-015-IDN-IDF-3361</v>
          </cell>
          <cell r="B2214" t="str">
            <v>5</v>
          </cell>
          <cell r="C2214" t="str">
            <v>19345</v>
          </cell>
          <cell r="D2214" t="str">
            <v>22755</v>
          </cell>
          <cell r="E2214" t="str">
            <v>6-MTH MECH MS2P IDN MCP-45 FD PUMP</v>
          </cell>
          <cell r="F2214" t="str">
            <v>MS2P-IDN FEED HOMOGENIZER PUMP</v>
          </cell>
          <cell r="G2214" t="str">
            <v>PM25</v>
          </cell>
          <cell r="H2214" t="str">
            <v>MECH</v>
          </cell>
          <cell r="I2214" t="str">
            <v>10020081</v>
          </cell>
          <cell r="J2214" t="str">
            <v>7111076</v>
          </cell>
          <cell r="K2214" t="str">
            <v>245</v>
          </cell>
          <cell r="L2214" t="str">
            <v>CAGLEW</v>
          </cell>
          <cell r="M2214">
            <v>42879</v>
          </cell>
          <cell r="N2214" t="str">
            <v>CAGLEW</v>
          </cell>
          <cell r="O2214">
            <v>43711</v>
          </cell>
          <cell r="P2214" t="str">
            <v/>
          </cell>
        </row>
        <row r="2215">
          <cell r="A2215" t="str">
            <v>MEM-PRO-015-IDN-IDF-3435</v>
          </cell>
          <cell r="B2215" t="str">
            <v>5</v>
          </cell>
          <cell r="C2215" t="str">
            <v>19346</v>
          </cell>
          <cell r="D2215" t="str">
            <v>22756</v>
          </cell>
          <cell r="E2215" t="str">
            <v>6-MTH MECH MS2P GAUL E. BG FD PUMP</v>
          </cell>
          <cell r="F2215" t="str">
            <v>MS2P-E VACUUMIZER FEED PUMP</v>
          </cell>
          <cell r="G2215" t="str">
            <v>PM25</v>
          </cell>
          <cell r="H2215" t="str">
            <v>MECH</v>
          </cell>
          <cell r="I2215" t="str">
            <v>10000752</v>
          </cell>
          <cell r="J2215" t="str">
            <v>7150824</v>
          </cell>
          <cell r="K2215" t="str">
            <v>245</v>
          </cell>
          <cell r="L2215" t="str">
            <v>CAGLEW</v>
          </cell>
          <cell r="M2215">
            <v>42879</v>
          </cell>
          <cell r="N2215" t="str">
            <v>CAGLEW</v>
          </cell>
          <cell r="O2215">
            <v>43875</v>
          </cell>
          <cell r="P2215" t="str">
            <v/>
          </cell>
        </row>
        <row r="2216">
          <cell r="A2216" t="str">
            <v>MEM-PRO-015-IDN-IDF-3505</v>
          </cell>
          <cell r="B2216" t="str">
            <v>5</v>
          </cell>
          <cell r="C2216" t="str">
            <v>19347</v>
          </cell>
          <cell r="D2216" t="str">
            <v>22757</v>
          </cell>
          <cell r="E2216" t="str">
            <v>6-MTH MECH MS2P GAUL W. BG FD PUMP</v>
          </cell>
          <cell r="F2216" t="str">
            <v>MS2P-W VACUUMIZER FEED PUMP</v>
          </cell>
          <cell r="G2216" t="str">
            <v>PM25</v>
          </cell>
          <cell r="H2216" t="str">
            <v>MECH</v>
          </cell>
          <cell r="I2216" t="str">
            <v>10000753</v>
          </cell>
          <cell r="J2216" t="str">
            <v>7150825</v>
          </cell>
          <cell r="K2216" t="str">
            <v>245</v>
          </cell>
          <cell r="L2216" t="str">
            <v>CAGLEW</v>
          </cell>
          <cell r="M2216">
            <v>42879</v>
          </cell>
          <cell r="N2216" t="str">
            <v>CHAUDHS</v>
          </cell>
          <cell r="O2216">
            <v>43368</v>
          </cell>
          <cell r="P2216" t="str">
            <v/>
          </cell>
        </row>
        <row r="2217">
          <cell r="A2217" t="str">
            <v>MEM-PRO-015-WSH-CWH-3246</v>
          </cell>
          <cell r="B2217" t="str">
            <v>5</v>
          </cell>
          <cell r="C2217" t="str">
            <v>19322</v>
          </cell>
          <cell r="D2217" t="str">
            <v>22732</v>
          </cell>
          <cell r="E2217" t="str">
            <v>6-MTH MECH MS2P C-30 #1</v>
          </cell>
          <cell r="F2217" t="str">
            <v>MS2P-#1 WASHING CENTRIFUGE</v>
          </cell>
          <cell r="G2217" t="str">
            <v>PM25</v>
          </cell>
          <cell r="H2217" t="str">
            <v>MECH</v>
          </cell>
          <cell r="I2217" t="str">
            <v>10024987</v>
          </cell>
          <cell r="J2217" t="str">
            <v>7150809</v>
          </cell>
          <cell r="K2217" t="str">
            <v>245</v>
          </cell>
          <cell r="L2217" t="str">
            <v>CAGLEW</v>
          </cell>
          <cell r="M2217">
            <v>42879</v>
          </cell>
          <cell r="N2217" t="str">
            <v>CAGLEW</v>
          </cell>
          <cell r="O2217">
            <v>43875</v>
          </cell>
          <cell r="P2217" t="str">
            <v/>
          </cell>
        </row>
        <row r="2218">
          <cell r="A2218" t="str">
            <v>MEM-PRO-015-WSH-CWH-3256</v>
          </cell>
          <cell r="B2218" t="str">
            <v>5</v>
          </cell>
          <cell r="C2218" t="str">
            <v>19323</v>
          </cell>
          <cell r="D2218" t="str">
            <v>22733</v>
          </cell>
          <cell r="E2218" t="str">
            <v>6-MTH MECH MS2P C-30 #2</v>
          </cell>
          <cell r="F2218" t="str">
            <v>MS2P-#2 WASHING CENTRIFUGE</v>
          </cell>
          <cell r="G2218" t="str">
            <v>PM25</v>
          </cell>
          <cell r="H2218" t="str">
            <v>MECH</v>
          </cell>
          <cell r="I2218" t="str">
            <v>10024986</v>
          </cell>
          <cell r="J2218" t="str">
            <v>7149809</v>
          </cell>
          <cell r="K2218" t="str">
            <v>245</v>
          </cell>
          <cell r="L2218" t="str">
            <v>CAGLEW</v>
          </cell>
          <cell r="M2218">
            <v>42879</v>
          </cell>
          <cell r="N2218" t="str">
            <v>CHAUDHS</v>
          </cell>
          <cell r="O2218">
            <v>43368</v>
          </cell>
          <cell r="P2218" t="str">
            <v/>
          </cell>
        </row>
        <row r="2219">
          <cell r="A2219" t="str">
            <v>MEM-PRO-015-WSH-CWH-3266</v>
          </cell>
          <cell r="B2219" t="str">
            <v>5</v>
          </cell>
          <cell r="C2219" t="str">
            <v>19324</v>
          </cell>
          <cell r="D2219" t="str">
            <v>22734</v>
          </cell>
          <cell r="E2219" t="str">
            <v>6-MTH MECH MS2P C-30 #3</v>
          </cell>
          <cell r="F2219" t="str">
            <v>MS2P-#3 WASHING CENTRIFUGE</v>
          </cell>
          <cell r="G2219" t="str">
            <v>PM25</v>
          </cell>
          <cell r="H2219" t="str">
            <v>MECH</v>
          </cell>
          <cell r="I2219" t="str">
            <v>10024985</v>
          </cell>
          <cell r="J2219" t="str">
            <v>7149810</v>
          </cell>
          <cell r="K2219" t="str">
            <v>245</v>
          </cell>
          <cell r="L2219" t="str">
            <v>CAGLEW</v>
          </cell>
          <cell r="M2219">
            <v>42879</v>
          </cell>
          <cell r="N2219" t="str">
            <v>CHAUDHS</v>
          </cell>
          <cell r="O2219">
            <v>43368</v>
          </cell>
          <cell r="P2219" t="str">
            <v/>
          </cell>
        </row>
        <row r="2220">
          <cell r="A2220" t="str">
            <v>MEM-PRO-015-WSH-CWH-3276</v>
          </cell>
          <cell r="B2220" t="str">
            <v>5</v>
          </cell>
          <cell r="C2220" t="str">
            <v>19325</v>
          </cell>
          <cell r="D2220" t="str">
            <v>22735</v>
          </cell>
          <cell r="E2220" t="str">
            <v>6-MTH MECH MS2P C-30 #4</v>
          </cell>
          <cell r="F2220" t="str">
            <v>MS2P-#4 WASHING CENTRIFUGE</v>
          </cell>
          <cell r="G2220" t="str">
            <v>PM25</v>
          </cell>
          <cell r="H2220" t="str">
            <v>MECH</v>
          </cell>
          <cell r="I2220" t="str">
            <v>10024984</v>
          </cell>
          <cell r="J2220" t="str">
            <v>7149909</v>
          </cell>
          <cell r="K2220" t="str">
            <v>245</v>
          </cell>
          <cell r="L2220" t="str">
            <v>CAGLEW</v>
          </cell>
          <cell r="M2220">
            <v>42879</v>
          </cell>
          <cell r="N2220" t="str">
            <v>CHAUDHS</v>
          </cell>
          <cell r="O2220">
            <v>43368</v>
          </cell>
          <cell r="P2220" t="str">
            <v/>
          </cell>
        </row>
        <row r="2221">
          <cell r="A2221" t="str">
            <v>MEM-PRO-011-SPR-DRY-1060</v>
          </cell>
          <cell r="B2221" t="str">
            <v>3</v>
          </cell>
          <cell r="C2221" t="str">
            <v>19403</v>
          </cell>
          <cell r="D2221" t="str">
            <v>22805</v>
          </cell>
          <cell r="E2221" t="str">
            <v>MONTHLY BAG POPPER PM</v>
          </cell>
          <cell r="F2221" t="str">
            <v>MP1-SE CSX COLLECTOR</v>
          </cell>
          <cell r="G2221" t="str">
            <v>PM20</v>
          </cell>
          <cell r="H2221" t="str">
            <v>I/E</v>
          </cell>
          <cell r="I2221" t="str">
            <v>10072366</v>
          </cell>
          <cell r="J2221" t="str">
            <v>7186920</v>
          </cell>
          <cell r="K2221" t="str">
            <v>001</v>
          </cell>
          <cell r="L2221" t="str">
            <v>CAGLEW</v>
          </cell>
          <cell r="M2221">
            <v>42900</v>
          </cell>
          <cell r="N2221" t="str">
            <v>PIGNOCJ</v>
          </cell>
          <cell r="O2221">
            <v>43689</v>
          </cell>
          <cell r="P2221" t="str">
            <v/>
          </cell>
        </row>
        <row r="2222">
          <cell r="A2222" t="str">
            <v>MEM-PRO-011-SPR-DRY-1080</v>
          </cell>
          <cell r="B2222" t="str">
            <v>3</v>
          </cell>
          <cell r="C2222" t="str">
            <v>19404</v>
          </cell>
          <cell r="D2222" t="str">
            <v>22806</v>
          </cell>
          <cell r="E2222" t="str">
            <v>MONTHLY BAG POPPER PM</v>
          </cell>
          <cell r="F2222" t="str">
            <v>MP1-SW CSX COLLECTOR</v>
          </cell>
          <cell r="G2222" t="str">
            <v>PM20</v>
          </cell>
          <cell r="H2222" t="str">
            <v>I/E</v>
          </cell>
          <cell r="I2222" t="str">
            <v>10072368</v>
          </cell>
          <cell r="J2222" t="str">
            <v>7186776</v>
          </cell>
          <cell r="K2222" t="str">
            <v>001</v>
          </cell>
          <cell r="L2222" t="str">
            <v>CAGLEW</v>
          </cell>
          <cell r="M2222">
            <v>42900</v>
          </cell>
          <cell r="N2222" t="str">
            <v>PIGNOCJ</v>
          </cell>
          <cell r="O2222">
            <v>43689</v>
          </cell>
          <cell r="P2222" t="str">
            <v/>
          </cell>
        </row>
        <row r="2223">
          <cell r="A2223" t="str">
            <v>MEM-PRO-013-PKG-PAK-1178</v>
          </cell>
          <cell r="B2223" t="str">
            <v>3</v>
          </cell>
          <cell r="C2223" t="str">
            <v>19326</v>
          </cell>
          <cell r="D2223" t="str">
            <v>22736</v>
          </cell>
          <cell r="E2223" t="str">
            <v>6-MONTH DIAGRPAH PM- PLANT WIDE</v>
          </cell>
          <cell r="F2223" t="str">
            <v>P3 BAG LABEL PRINT/APPLY UNIT</v>
          </cell>
          <cell r="G2223" t="str">
            <v>PM25</v>
          </cell>
          <cell r="H2223" t="str">
            <v>AP</v>
          </cell>
          <cell r="I2223" t="str">
            <v>10027618</v>
          </cell>
          <cell r="J2223" t="str">
            <v>7140547</v>
          </cell>
          <cell r="K2223" t="str">
            <v>001</v>
          </cell>
          <cell r="L2223" t="str">
            <v>CAGLEW</v>
          </cell>
          <cell r="M2223">
            <v>42901</v>
          </cell>
          <cell r="N2223" t="str">
            <v>CAGLEW</v>
          </cell>
          <cell r="O2223">
            <v>43683</v>
          </cell>
          <cell r="P2223" t="str">
            <v/>
          </cell>
        </row>
        <row r="2224">
          <cell r="A2224" t="str">
            <v>MEM-PRO-013-BGY-FCS-6249</v>
          </cell>
          <cell r="B2224" t="str">
            <v>4</v>
          </cell>
          <cell r="C2224" t="str">
            <v>19405</v>
          </cell>
          <cell r="D2224" t="str">
            <v>22807</v>
          </cell>
          <cell r="E2224" t="str">
            <v>Re-Torque the P3 700 Timeline Bolts</v>
          </cell>
          <cell r="F2224" t="str">
            <v>MP3B-700 VACUUMIZER CONDENSER</v>
          </cell>
          <cell r="G2224" t="str">
            <v>PM20</v>
          </cell>
          <cell r="H2224" t="str">
            <v>MECH</v>
          </cell>
          <cell r="I2224" t="str">
            <v>10065300</v>
          </cell>
          <cell r="J2224" t="str">
            <v>7137256</v>
          </cell>
          <cell r="K2224" t="str">
            <v>001</v>
          </cell>
          <cell r="L2224" t="str">
            <v>CAGLEW</v>
          </cell>
          <cell r="M2224">
            <v>42906</v>
          </cell>
          <cell r="N2224" t="str">
            <v>PIGNOCJ</v>
          </cell>
          <cell r="O2224">
            <v>43636</v>
          </cell>
          <cell r="P2224" t="str">
            <v/>
          </cell>
        </row>
        <row r="2225">
          <cell r="A2225" t="str">
            <v>MEM-PRO-014-SPR-SUS-9200</v>
          </cell>
          <cell r="B2225" t="str">
            <v>5</v>
          </cell>
          <cell r="C2225" t="str">
            <v>19418</v>
          </cell>
          <cell r="D2225" t="str">
            <v>22820</v>
          </cell>
          <cell r="E2225" t="str">
            <v>MSP ANNUAL CV TECH TEST &amp; INSPECTION PM</v>
          </cell>
          <cell r="F2225" t="str">
            <v>MSP CV TECH SUPPRESSION SYSTEM</v>
          </cell>
          <cell r="G2225" t="str">
            <v>PM25</v>
          </cell>
          <cell r="H2225" t="str">
            <v>MECH</v>
          </cell>
          <cell r="I2225" t="str">
            <v>10077099</v>
          </cell>
          <cell r="J2225" t="str">
            <v>7163866</v>
          </cell>
          <cell r="K2225" t="str">
            <v>905</v>
          </cell>
          <cell r="L2225" t="str">
            <v>CAGLEW</v>
          </cell>
          <cell r="M2225">
            <v>42906</v>
          </cell>
          <cell r="N2225" t="str">
            <v>CAGLEW</v>
          </cell>
          <cell r="O2225">
            <v>43511</v>
          </cell>
          <cell r="P2225" t="str">
            <v/>
          </cell>
        </row>
        <row r="2226">
          <cell r="A2226" t="str">
            <v>MEM-PRO-014-SPR-SUS-9200</v>
          </cell>
          <cell r="B2226" t="str">
            <v>5</v>
          </cell>
          <cell r="C2226" t="str">
            <v>19419</v>
          </cell>
          <cell r="D2226" t="str">
            <v>22821</v>
          </cell>
          <cell r="E2226" t="str">
            <v>MSP Quarterly CV Tech PM</v>
          </cell>
          <cell r="F2226" t="str">
            <v>MSP CV TECH SUPPRESSION SYSTEM</v>
          </cell>
          <cell r="G2226" t="str">
            <v>PM20</v>
          </cell>
          <cell r="H2226" t="str">
            <v>MECH</v>
          </cell>
          <cell r="I2226" t="str">
            <v>10077099</v>
          </cell>
          <cell r="J2226" t="str">
            <v>7178511</v>
          </cell>
          <cell r="K2226" t="str">
            <v>001</v>
          </cell>
          <cell r="L2226" t="str">
            <v>CAGLEW</v>
          </cell>
          <cell r="M2226">
            <v>42906</v>
          </cell>
          <cell r="N2226" t="str">
            <v>CAGLEW</v>
          </cell>
          <cell r="O2226">
            <v>43514</v>
          </cell>
          <cell r="P2226" t="str">
            <v/>
          </cell>
        </row>
        <row r="2227">
          <cell r="A2227" t="str">
            <v>MEM-PRO-015-SPR-DRY-8006</v>
          </cell>
          <cell r="B2227" t="str">
            <v>5</v>
          </cell>
          <cell r="C2227" t="str">
            <v>19406</v>
          </cell>
          <cell r="D2227" t="str">
            <v>22808</v>
          </cell>
          <cell r="E2227" t="str">
            <v>Cooling Ring Fan Disch Temp Calib</v>
          </cell>
          <cell r="F2227" t="str">
            <v>MS2P-COOLING RING FAN</v>
          </cell>
          <cell r="G2227" t="str">
            <v>PM20</v>
          </cell>
          <cell r="H2227" t="str">
            <v>I/E</v>
          </cell>
          <cell r="I2227" t="str">
            <v>10074748</v>
          </cell>
          <cell r="J2227" t="str">
            <v>7167748</v>
          </cell>
          <cell r="K2227" t="str">
            <v>228</v>
          </cell>
          <cell r="L2227" t="str">
            <v>CAGLEW</v>
          </cell>
          <cell r="M2227">
            <v>42906</v>
          </cell>
          <cell r="N2227" t="str">
            <v>CAGLEW</v>
          </cell>
          <cell r="O2227">
            <v>43665</v>
          </cell>
          <cell r="P2227" t="str">
            <v/>
          </cell>
        </row>
        <row r="2228">
          <cell r="A2228" t="str">
            <v>MEM-PRO-015-SPR-DRY-8010</v>
          </cell>
          <cell r="B2228" t="str">
            <v>5</v>
          </cell>
          <cell r="C2228" t="str">
            <v>19407</v>
          </cell>
          <cell r="D2228" t="str">
            <v>22809</v>
          </cell>
          <cell r="E2228" t="str">
            <v>Spray Dryer Body Temp #1 Calib</v>
          </cell>
          <cell r="F2228" t="str">
            <v>MS2P-SPRAY DRYER</v>
          </cell>
          <cell r="G2228" t="str">
            <v>PM20</v>
          </cell>
          <cell r="H2228" t="str">
            <v>I/E</v>
          </cell>
          <cell r="I2228" t="str">
            <v>10074776</v>
          </cell>
          <cell r="J2228" t="str">
            <v>7167749</v>
          </cell>
          <cell r="K2228" t="str">
            <v>228</v>
          </cell>
          <cell r="L2228" t="str">
            <v>CAGLEW</v>
          </cell>
          <cell r="M2228">
            <v>42906</v>
          </cell>
          <cell r="N2228" t="str">
            <v>CAGLEW</v>
          </cell>
          <cell r="O2228">
            <v>43514</v>
          </cell>
          <cell r="P2228" t="str">
            <v/>
          </cell>
        </row>
        <row r="2229">
          <cell r="A2229" t="str">
            <v>MEM-PRO-015-SPR-DRY-8010</v>
          </cell>
          <cell r="B2229" t="str">
            <v>5</v>
          </cell>
          <cell r="C2229" t="str">
            <v>19408</v>
          </cell>
          <cell r="D2229" t="str">
            <v>22810</v>
          </cell>
          <cell r="E2229" t="str">
            <v>Spray Dryer Body Temp #2 Calib</v>
          </cell>
          <cell r="F2229" t="str">
            <v>MS2P-SPRAY DRYER</v>
          </cell>
          <cell r="G2229" t="str">
            <v>PM20</v>
          </cell>
          <cell r="H2229" t="str">
            <v>I/E</v>
          </cell>
          <cell r="I2229" t="str">
            <v>10074777</v>
          </cell>
          <cell r="J2229" t="str">
            <v>7167750</v>
          </cell>
          <cell r="K2229" t="str">
            <v>228</v>
          </cell>
          <cell r="L2229" t="str">
            <v>CAGLEW</v>
          </cell>
          <cell r="M2229">
            <v>42906</v>
          </cell>
          <cell r="N2229" t="str">
            <v>CAGLEW</v>
          </cell>
          <cell r="O2229">
            <v>43514</v>
          </cell>
          <cell r="P2229" t="str">
            <v/>
          </cell>
        </row>
        <row r="2230">
          <cell r="A2230" t="str">
            <v>MEM-PRO-015-SPR-DRY-8030</v>
          </cell>
          <cell r="B2230" t="str">
            <v>5</v>
          </cell>
          <cell r="C2230" t="str">
            <v>19409</v>
          </cell>
          <cell r="D2230" t="str">
            <v>22811</v>
          </cell>
          <cell r="E2230" t="str">
            <v>NE Cycl 8020 to NE Cycl 8030 Temp</v>
          </cell>
          <cell r="F2230" t="str">
            <v>MS2P-NE CMC CYCLONE</v>
          </cell>
          <cell r="G2230" t="str">
            <v>PM20</v>
          </cell>
          <cell r="H2230" t="str">
            <v>I/E</v>
          </cell>
          <cell r="I2230" t="str">
            <v>10076168</v>
          </cell>
          <cell r="J2230" t="str">
            <v>7167751</v>
          </cell>
          <cell r="K2230" t="str">
            <v>228</v>
          </cell>
          <cell r="L2230" t="str">
            <v>CAGLEW</v>
          </cell>
          <cell r="M2230">
            <v>42906</v>
          </cell>
          <cell r="N2230" t="str">
            <v>CAGLEW</v>
          </cell>
          <cell r="O2230">
            <v>43514</v>
          </cell>
          <cell r="P2230" t="str">
            <v/>
          </cell>
        </row>
        <row r="2231">
          <cell r="A2231" t="str">
            <v>MEM-PRO-015-SPR-DRY-8033</v>
          </cell>
          <cell r="B2231" t="str">
            <v>5</v>
          </cell>
          <cell r="C2231" t="str">
            <v>19411</v>
          </cell>
          <cell r="D2231" t="str">
            <v>22813</v>
          </cell>
          <cell r="E2231" t="str">
            <v>NW Cycl 8022 to NW Cycl 8033 Temp Calib</v>
          </cell>
          <cell r="F2231" t="str">
            <v>MS2P-NW CMC CYCLONE</v>
          </cell>
          <cell r="G2231" t="str">
            <v>PM20</v>
          </cell>
          <cell r="H2231" t="str">
            <v>I/E</v>
          </cell>
          <cell r="I2231" t="str">
            <v>10076169</v>
          </cell>
          <cell r="J2231" t="str">
            <v>7167753</v>
          </cell>
          <cell r="K2231" t="str">
            <v>228</v>
          </cell>
          <cell r="L2231" t="str">
            <v>CAGLEW</v>
          </cell>
          <cell r="M2231">
            <v>42906</v>
          </cell>
          <cell r="N2231" t="str">
            <v>CAGLEW</v>
          </cell>
          <cell r="O2231">
            <v>43514</v>
          </cell>
          <cell r="P2231" t="str">
            <v/>
          </cell>
        </row>
        <row r="2232">
          <cell r="A2232" t="str">
            <v>MEM-PRO-015-SPR-DRY-8036</v>
          </cell>
          <cell r="B2232" t="str">
            <v>5</v>
          </cell>
          <cell r="C2232" t="str">
            <v>19415</v>
          </cell>
          <cell r="D2232" t="str">
            <v>22817</v>
          </cell>
          <cell r="E2232" t="str">
            <v>SW Cycl 8036 to SE Bghse 8070 Temp Calib</v>
          </cell>
          <cell r="F2232" t="str">
            <v>MS2P-SW CMC CYCLONE</v>
          </cell>
          <cell r="G2232" t="str">
            <v>PM20</v>
          </cell>
          <cell r="H2232" t="str">
            <v>I/E</v>
          </cell>
          <cell r="I2232" t="str">
            <v>10076171</v>
          </cell>
          <cell r="J2232" t="str">
            <v>7167757</v>
          </cell>
          <cell r="K2232" t="str">
            <v>228</v>
          </cell>
          <cell r="L2232" t="str">
            <v>CAGLEW</v>
          </cell>
          <cell r="M2232">
            <v>42906</v>
          </cell>
          <cell r="N2232" t="str">
            <v>CAGLEW</v>
          </cell>
          <cell r="O2232">
            <v>43514</v>
          </cell>
          <cell r="P2232" t="str">
            <v/>
          </cell>
        </row>
        <row r="2233">
          <cell r="A2233" t="str">
            <v>MEM-PRO-015-SPR-DRY-8039</v>
          </cell>
          <cell r="B2233" t="str">
            <v>5</v>
          </cell>
          <cell r="C2233" t="str">
            <v>19413</v>
          </cell>
          <cell r="D2233" t="str">
            <v>22815</v>
          </cell>
          <cell r="E2233" t="str">
            <v>SE Cycl 8026 to SE Cycl 8039 Temp Calib</v>
          </cell>
          <cell r="F2233" t="str">
            <v>MS2P-SE CMC CYCLONE</v>
          </cell>
          <cell r="G2233" t="str">
            <v>PM20</v>
          </cell>
          <cell r="H2233" t="str">
            <v>I/E</v>
          </cell>
          <cell r="I2233" t="str">
            <v>10076170</v>
          </cell>
          <cell r="J2233" t="str">
            <v>7167755</v>
          </cell>
          <cell r="K2233" t="str">
            <v>228</v>
          </cell>
          <cell r="L2233" t="str">
            <v>CAGLEW</v>
          </cell>
          <cell r="M2233">
            <v>42906</v>
          </cell>
          <cell r="N2233" t="str">
            <v>CAGLEW</v>
          </cell>
          <cell r="O2233">
            <v>43514</v>
          </cell>
          <cell r="P2233" t="str">
            <v/>
          </cell>
        </row>
        <row r="2234">
          <cell r="A2234" t="str">
            <v>MEM-PRO-015-SPR-DRY-8050</v>
          </cell>
          <cell r="B2234" t="str">
            <v>5</v>
          </cell>
          <cell r="C2234" t="str">
            <v>19410</v>
          </cell>
          <cell r="D2234" t="str">
            <v>22812</v>
          </cell>
          <cell r="E2234" t="str">
            <v>NE Cycl  to NE Baghouse Temp Calib</v>
          </cell>
          <cell r="F2234" t="str">
            <v>MS2P-NE BAGHOUSE #1</v>
          </cell>
          <cell r="G2234" t="str">
            <v>PM20</v>
          </cell>
          <cell r="H2234" t="str">
            <v>I/E</v>
          </cell>
          <cell r="I2234" t="str">
            <v>10074883</v>
          </cell>
          <cell r="J2234" t="str">
            <v>7167752</v>
          </cell>
          <cell r="K2234" t="str">
            <v>228</v>
          </cell>
          <cell r="L2234" t="str">
            <v>CAGLEW</v>
          </cell>
          <cell r="M2234">
            <v>42906</v>
          </cell>
          <cell r="N2234" t="str">
            <v>CAGLEW</v>
          </cell>
          <cell r="O2234">
            <v>43514</v>
          </cell>
          <cell r="P2234" t="str">
            <v/>
          </cell>
        </row>
        <row r="2235">
          <cell r="A2235" t="str">
            <v>MEM-PRO-015-SPR-DRY-8060</v>
          </cell>
          <cell r="B2235" t="str">
            <v>5</v>
          </cell>
          <cell r="C2235" t="str">
            <v>19412</v>
          </cell>
          <cell r="D2235" t="str">
            <v>22814</v>
          </cell>
          <cell r="E2235" t="str">
            <v>NW Cycl 8033 to NW Bghse 8060 Temp Calib</v>
          </cell>
          <cell r="F2235" t="str">
            <v>MS2P-NW BAGHOUSE #2</v>
          </cell>
          <cell r="G2235" t="str">
            <v>PM20</v>
          </cell>
          <cell r="H2235" t="str">
            <v>I/E</v>
          </cell>
          <cell r="I2235" t="str">
            <v>10074899</v>
          </cell>
          <cell r="J2235" t="str">
            <v>7167754</v>
          </cell>
          <cell r="K2235" t="str">
            <v>228</v>
          </cell>
          <cell r="L2235" t="str">
            <v>CAGLEW</v>
          </cell>
          <cell r="M2235">
            <v>42906</v>
          </cell>
          <cell r="N2235" t="str">
            <v>CAGLEW</v>
          </cell>
          <cell r="O2235">
            <v>43514</v>
          </cell>
          <cell r="P2235" t="str">
            <v/>
          </cell>
        </row>
        <row r="2236">
          <cell r="A2236" t="str">
            <v>MEM-PRO-015-SPR-DRY-8070</v>
          </cell>
          <cell r="B2236" t="str">
            <v>5</v>
          </cell>
          <cell r="C2236" t="str">
            <v>19416</v>
          </cell>
          <cell r="D2236" t="str">
            <v>22818</v>
          </cell>
          <cell r="E2236" t="str">
            <v>SW Cycl 8036 to SE Bghse 8070 Temp Calib</v>
          </cell>
          <cell r="F2236" t="str">
            <v>MS2P-SW BAGHOUSE</v>
          </cell>
          <cell r="G2236" t="str">
            <v>PM20</v>
          </cell>
          <cell r="H2236" t="str">
            <v>I/E</v>
          </cell>
          <cell r="I2236" t="str">
            <v>10074918</v>
          </cell>
          <cell r="J2236" t="str">
            <v>7167758</v>
          </cell>
          <cell r="K2236" t="str">
            <v>228</v>
          </cell>
          <cell r="L2236" t="str">
            <v>CAGLEW</v>
          </cell>
          <cell r="M2236">
            <v>42906</v>
          </cell>
          <cell r="N2236" t="str">
            <v>CAGLEW</v>
          </cell>
          <cell r="O2236">
            <v>43514</v>
          </cell>
          <cell r="P2236" t="str">
            <v/>
          </cell>
        </row>
        <row r="2237">
          <cell r="A2237" t="str">
            <v>MEM-PRO-015-SPR-DRY-8080</v>
          </cell>
          <cell r="B2237" t="str">
            <v>5</v>
          </cell>
          <cell r="C2237" t="str">
            <v>19414</v>
          </cell>
          <cell r="D2237" t="str">
            <v>22816</v>
          </cell>
          <cell r="E2237" t="str">
            <v>SE Cycl 8039 to SE Bghse 8080 Temp Calib</v>
          </cell>
          <cell r="F2237" t="str">
            <v>MS2P-SE BAGHOUSE #4</v>
          </cell>
          <cell r="G2237" t="str">
            <v>PM20</v>
          </cell>
          <cell r="H2237" t="str">
            <v>I/E</v>
          </cell>
          <cell r="I2237" t="str">
            <v>10074932</v>
          </cell>
          <cell r="J2237" t="str">
            <v>7167756</v>
          </cell>
          <cell r="K2237" t="str">
            <v>228</v>
          </cell>
          <cell r="L2237" t="str">
            <v>CAGLEW</v>
          </cell>
          <cell r="M2237">
            <v>42906</v>
          </cell>
          <cell r="N2237" t="str">
            <v>CAGLEW</v>
          </cell>
          <cell r="O2237">
            <v>43514</v>
          </cell>
          <cell r="P2237" t="str">
            <v/>
          </cell>
        </row>
        <row r="2238">
          <cell r="A2238" t="str">
            <v>MEM-PRO-010-BLD-AHU-9050</v>
          </cell>
          <cell r="B2238" t="str">
            <v>3</v>
          </cell>
          <cell r="C2238" t="str">
            <v>19581</v>
          </cell>
          <cell r="D2238" t="str">
            <v>23101</v>
          </cell>
          <cell r="E2238" t="str">
            <v>MONTHLY MCC CLEANING - P2 MCC</v>
          </cell>
          <cell r="F2238" t="str">
            <v>MSS-P2 MCC (MCC #2 ROOM) AC</v>
          </cell>
          <cell r="G2238" t="str">
            <v>PM20</v>
          </cell>
          <cell r="H2238" t="str">
            <v>I/E</v>
          </cell>
          <cell r="I2238" t="str">
            <v/>
          </cell>
          <cell r="J2238" t="str">
            <v>7186778</v>
          </cell>
          <cell r="K2238" t="str">
            <v>303</v>
          </cell>
          <cell r="L2238" t="str">
            <v>CAGLEW</v>
          </cell>
          <cell r="M2238">
            <v>42978</v>
          </cell>
          <cell r="N2238" t="str">
            <v>PIGNOCJ</v>
          </cell>
          <cell r="O2238">
            <v>43886</v>
          </cell>
          <cell r="P2238" t="str">
            <v/>
          </cell>
        </row>
        <row r="2239">
          <cell r="A2239" t="str">
            <v>MEM-PRO-027-UTL-P3B-SPT</v>
          </cell>
          <cell r="B2239" t="str">
            <v>3</v>
          </cell>
          <cell r="C2239" t="str">
            <v>19591</v>
          </cell>
          <cell r="D2239" t="str">
            <v>23121</v>
          </cell>
          <cell r="E2239" t="str">
            <v>MONTHLY MCC CLEANING - P3B ST MCC</v>
          </cell>
          <cell r="F2239" t="str">
            <v>SPRAY TOWER MCC ROOM</v>
          </cell>
          <cell r="G2239" t="str">
            <v>PM20</v>
          </cell>
          <cell r="H2239" t="str">
            <v>I/E</v>
          </cell>
          <cell r="I2239" t="str">
            <v/>
          </cell>
          <cell r="J2239" t="str">
            <v>7186779</v>
          </cell>
          <cell r="K2239" t="str">
            <v>303</v>
          </cell>
          <cell r="L2239" t="str">
            <v>CAGLEW</v>
          </cell>
          <cell r="M2239">
            <v>42979</v>
          </cell>
          <cell r="N2239" t="str">
            <v>PIGNOCJ</v>
          </cell>
          <cell r="O2239">
            <v>43689</v>
          </cell>
          <cell r="P2239" t="str">
            <v/>
          </cell>
        </row>
        <row r="2240">
          <cell r="A2240" t="str">
            <v>MEM-PRO-027-UTL-300-MCC</v>
          </cell>
          <cell r="B2240" t="str">
            <v>3</v>
          </cell>
          <cell r="C2240" t="str">
            <v>19594</v>
          </cell>
          <cell r="D2240" t="str">
            <v>23124</v>
          </cell>
          <cell r="E2240" t="str">
            <v>Area Inspections Elect Rms (MCC) 300T</v>
          </cell>
          <cell r="F2240" t="str">
            <v>MOTOR CONTROL CENTER</v>
          </cell>
          <cell r="G2240" t="str">
            <v>PM20</v>
          </cell>
          <cell r="H2240" t="str">
            <v>I/E</v>
          </cell>
          <cell r="I2240" t="str">
            <v/>
          </cell>
          <cell r="J2240" t="str">
            <v>7033752</v>
          </cell>
          <cell r="K2240" t="str">
            <v>001</v>
          </cell>
          <cell r="L2240" t="str">
            <v>CAGLEW</v>
          </cell>
          <cell r="M2240">
            <v>42984</v>
          </cell>
          <cell r="N2240" t="str">
            <v>CHAUDHS</v>
          </cell>
          <cell r="O2240">
            <v>43368</v>
          </cell>
          <cell r="P2240" t="str">
            <v/>
          </cell>
        </row>
        <row r="2241">
          <cell r="A2241" t="str">
            <v>MEM-PRO-027-UTL-800-800</v>
          </cell>
          <cell r="B2241" t="str">
            <v>3</v>
          </cell>
          <cell r="C2241" t="str">
            <v>19595</v>
          </cell>
          <cell r="D2241" t="str">
            <v>23125</v>
          </cell>
          <cell r="E2241" t="str">
            <v>Area Inspections Elect Rms (MCC) 800T</v>
          </cell>
          <cell r="F2241" t="str">
            <v>800T MCC ROOM</v>
          </cell>
          <cell r="G2241" t="str">
            <v>PM20</v>
          </cell>
          <cell r="H2241" t="str">
            <v>I/E</v>
          </cell>
          <cell r="I2241" t="str">
            <v/>
          </cell>
          <cell r="J2241" t="str">
            <v>7033753</v>
          </cell>
          <cell r="K2241" t="str">
            <v>001</v>
          </cell>
          <cell r="L2241" t="str">
            <v>CAGLEW</v>
          </cell>
          <cell r="M2241">
            <v>42984</v>
          </cell>
          <cell r="N2241" t="str">
            <v>CHAUDHS</v>
          </cell>
          <cell r="O2241">
            <v>43368</v>
          </cell>
          <cell r="P2241" t="str">
            <v/>
          </cell>
        </row>
        <row r="2242">
          <cell r="A2242" t="str">
            <v>MEM-PRO-027-UTL-SUB-16</v>
          </cell>
          <cell r="B2242" t="str">
            <v>3</v>
          </cell>
          <cell r="C2242" t="str">
            <v>19592</v>
          </cell>
          <cell r="D2242" t="str">
            <v>23122</v>
          </cell>
          <cell r="E2242" t="str">
            <v>3-MTH SUB STATION CLEANING  16 (P3BST)</v>
          </cell>
          <cell r="F2242" t="str">
            <v>SUB 16(P3BST)</v>
          </cell>
          <cell r="G2242" t="str">
            <v>PM20</v>
          </cell>
          <cell r="H2242" t="str">
            <v>I/E</v>
          </cell>
          <cell r="I2242" t="str">
            <v/>
          </cell>
          <cell r="J2242" t="str">
            <v>7183256</v>
          </cell>
          <cell r="K2242" t="str">
            <v>303</v>
          </cell>
          <cell r="L2242" t="str">
            <v>CAGLEW</v>
          </cell>
          <cell r="M2242">
            <v>42984</v>
          </cell>
          <cell r="N2242" t="str">
            <v>CHAUDHS</v>
          </cell>
          <cell r="O2242">
            <v>43368</v>
          </cell>
          <cell r="P2242" t="str">
            <v/>
          </cell>
        </row>
        <row r="2243">
          <cell r="A2243" t="str">
            <v>MEM-PRO-027-UTL-SUB-5</v>
          </cell>
          <cell r="B2243" t="str">
            <v>3</v>
          </cell>
          <cell r="C2243" t="str">
            <v>19593</v>
          </cell>
          <cell r="D2243" t="str">
            <v>23123</v>
          </cell>
          <cell r="E2243" t="str">
            <v>3-MTH SUB STATION CLEANING  5 (Ralcon)</v>
          </cell>
          <cell r="F2243" t="str">
            <v>SUB 5 (RALCON)</v>
          </cell>
          <cell r="G2243" t="str">
            <v>PM20</v>
          </cell>
          <cell r="H2243" t="str">
            <v>I/E</v>
          </cell>
          <cell r="I2243" t="str">
            <v/>
          </cell>
          <cell r="J2243" t="str">
            <v>7187874</v>
          </cell>
          <cell r="K2243" t="str">
            <v>303</v>
          </cell>
          <cell r="L2243" t="str">
            <v>CAGLEW</v>
          </cell>
          <cell r="M2243">
            <v>42984</v>
          </cell>
          <cell r="N2243" t="str">
            <v>CHAUDHS</v>
          </cell>
          <cell r="O2243">
            <v>43368</v>
          </cell>
          <cell r="P2243" t="str">
            <v/>
          </cell>
        </row>
        <row r="2244">
          <cell r="A2244" t="str">
            <v>MEM-PRO-010-BLD-OFF</v>
          </cell>
          <cell r="B2244" t="str">
            <v>3</v>
          </cell>
          <cell r="C2244" t="str">
            <v>19629</v>
          </cell>
          <cell r="D2244" t="str">
            <v>23139</v>
          </cell>
          <cell r="E2244" t="str">
            <v>Area Inspections:  Control &amp; I/O Boiler</v>
          </cell>
          <cell r="F2244" t="str">
            <v>ADMIN OFFICES / CONTROL ROOMS</v>
          </cell>
          <cell r="G2244" t="str">
            <v>PM20</v>
          </cell>
          <cell r="H2244" t="str">
            <v>MECH</v>
          </cell>
          <cell r="I2244" t="str">
            <v/>
          </cell>
          <cell r="J2244" t="str">
            <v>7056136</v>
          </cell>
          <cell r="K2244" t="str">
            <v>001</v>
          </cell>
          <cell r="L2244" t="str">
            <v>CAGLEW</v>
          </cell>
          <cell r="M2244">
            <v>42985</v>
          </cell>
          <cell r="N2244" t="str">
            <v>CHAUDHS</v>
          </cell>
          <cell r="O2244">
            <v>43368</v>
          </cell>
          <cell r="P2244" t="str">
            <v/>
          </cell>
        </row>
        <row r="2245">
          <cell r="A2245" t="str">
            <v>MEM-PRO-011-BLD-AHU-9092</v>
          </cell>
          <cell r="B2245" t="str">
            <v>3</v>
          </cell>
          <cell r="C2245" t="str">
            <v>19596</v>
          </cell>
          <cell r="D2245" t="str">
            <v>23126</v>
          </cell>
          <cell r="E2245" t="str">
            <v>Area Inspections:  Control &amp; I/O Alpha</v>
          </cell>
          <cell r="F2245" t="str">
            <v>ALPHA-CONTROL ROOM UNIT</v>
          </cell>
          <cell r="G2245" t="str">
            <v>PM20</v>
          </cell>
          <cell r="H2245" t="str">
            <v>MECH</v>
          </cell>
          <cell r="I2245" t="str">
            <v/>
          </cell>
          <cell r="J2245" t="str">
            <v>7038962</v>
          </cell>
          <cell r="K2245" t="str">
            <v>001</v>
          </cell>
          <cell r="L2245" t="str">
            <v>CAGLEW</v>
          </cell>
          <cell r="M2245">
            <v>42985</v>
          </cell>
          <cell r="N2245" t="str">
            <v>CHAUDHS</v>
          </cell>
          <cell r="O2245">
            <v>43368</v>
          </cell>
          <cell r="P2245" t="str">
            <v/>
          </cell>
        </row>
        <row r="2246">
          <cell r="A2246" t="str">
            <v>MEM-PRO-011-BLD-OFF-9021</v>
          </cell>
          <cell r="B2246" t="str">
            <v>3</v>
          </cell>
          <cell r="C2246" t="str">
            <v>19623</v>
          </cell>
          <cell r="D2246" t="str">
            <v>23133</v>
          </cell>
          <cell r="E2246" t="str">
            <v>Area Inspections:Control &amp; I/O P1ST</v>
          </cell>
          <cell r="F2246" t="str">
            <v>MP1 - SPRAY DRIER OPERATOR CONTROL ROOM</v>
          </cell>
          <cell r="G2246" t="str">
            <v>PM20</v>
          </cell>
          <cell r="H2246" t="str">
            <v>MECH</v>
          </cell>
          <cell r="I2246" t="str">
            <v/>
          </cell>
          <cell r="J2246" t="str">
            <v>7047465</v>
          </cell>
          <cell r="K2246" t="str">
            <v>001</v>
          </cell>
          <cell r="L2246" t="str">
            <v>CAGLEW</v>
          </cell>
          <cell r="M2246">
            <v>42985</v>
          </cell>
          <cell r="N2246" t="str">
            <v>CHAUDHS</v>
          </cell>
          <cell r="O2246">
            <v>43368</v>
          </cell>
          <cell r="P2246" t="str">
            <v/>
          </cell>
        </row>
        <row r="2247">
          <cell r="A2247" t="str">
            <v>MEM-PRO-011-BLD-OFF-9021</v>
          </cell>
          <cell r="B2247" t="str">
            <v>3</v>
          </cell>
          <cell r="C2247" t="str">
            <v>19625</v>
          </cell>
          <cell r="D2247" t="str">
            <v>23135</v>
          </cell>
          <cell r="E2247" t="str">
            <v>Area Inspections:Control &amp; I/O P1STN</v>
          </cell>
          <cell r="F2247" t="str">
            <v>MP1 - SPRAY DRIER OPERATOR CONTROL ROOM</v>
          </cell>
          <cell r="G2247" t="str">
            <v>PM20</v>
          </cell>
          <cell r="H2247" t="str">
            <v>MECH</v>
          </cell>
          <cell r="I2247" t="str">
            <v/>
          </cell>
          <cell r="J2247" t="str">
            <v>7051391</v>
          </cell>
          <cell r="K2247" t="str">
            <v>001</v>
          </cell>
          <cell r="L2247" t="str">
            <v>CAGLEW</v>
          </cell>
          <cell r="M2247">
            <v>42985</v>
          </cell>
          <cell r="N2247" t="str">
            <v>CHAUDHS</v>
          </cell>
          <cell r="O2247">
            <v>43368</v>
          </cell>
          <cell r="P2247" t="str">
            <v/>
          </cell>
        </row>
        <row r="2248">
          <cell r="A2248" t="str">
            <v>MEM-PRO-011-BLD-OFF-9120</v>
          </cell>
          <cell r="B2248" t="str">
            <v>3</v>
          </cell>
          <cell r="C2248" t="str">
            <v>19622</v>
          </cell>
          <cell r="D2248" t="str">
            <v>23132</v>
          </cell>
          <cell r="E2248" t="str">
            <v>Area Inspections:Control &amp; I/O P1 CR/IO</v>
          </cell>
          <cell r="F2248" t="str">
            <v>MP1-P1 CURD CONTROL ROOM UNIT</v>
          </cell>
          <cell r="G2248" t="str">
            <v>PM20</v>
          </cell>
          <cell r="H2248" t="str">
            <v>MECH</v>
          </cell>
          <cell r="I2248" t="str">
            <v/>
          </cell>
          <cell r="J2248" t="str">
            <v>7047464</v>
          </cell>
          <cell r="K2248" t="str">
            <v>001</v>
          </cell>
          <cell r="L2248" t="str">
            <v>CAGLEW</v>
          </cell>
          <cell r="M2248">
            <v>42985</v>
          </cell>
          <cell r="N2248" t="str">
            <v>CHAUDHS</v>
          </cell>
          <cell r="O2248">
            <v>43368</v>
          </cell>
          <cell r="P2248" t="str">
            <v/>
          </cell>
        </row>
        <row r="2249">
          <cell r="A2249" t="str">
            <v>MEM-PRO-011-BLD-OFF-9120</v>
          </cell>
          <cell r="B2249" t="str">
            <v>3</v>
          </cell>
          <cell r="C2249" t="str">
            <v>19624</v>
          </cell>
          <cell r="D2249" t="str">
            <v>23134</v>
          </cell>
          <cell r="E2249" t="str">
            <v>Area Inspections:Control &amp; I/O MP CIP</v>
          </cell>
          <cell r="F2249" t="str">
            <v>MP1-P1 CURD CONTROL ROOM UNIT</v>
          </cell>
          <cell r="G2249" t="str">
            <v>PM20</v>
          </cell>
          <cell r="H2249" t="str">
            <v>MECH</v>
          </cell>
          <cell r="I2249" t="str">
            <v/>
          </cell>
          <cell r="J2249" t="str">
            <v>7047466</v>
          </cell>
          <cell r="K2249" t="str">
            <v>001</v>
          </cell>
          <cell r="L2249" t="str">
            <v>CAGLEW</v>
          </cell>
          <cell r="M2249">
            <v>42985</v>
          </cell>
          <cell r="N2249" t="str">
            <v>CHAUDHS</v>
          </cell>
          <cell r="O2249">
            <v>43368</v>
          </cell>
          <cell r="P2249" t="str">
            <v/>
          </cell>
        </row>
        <row r="2250">
          <cell r="A2250" t="str">
            <v>MEM-PRO-013-BLD-OFF</v>
          </cell>
          <cell r="B2250" t="str">
            <v>3</v>
          </cell>
          <cell r="C2250" t="str">
            <v>19626</v>
          </cell>
          <cell r="D2250" t="str">
            <v>23136</v>
          </cell>
          <cell r="E2250" t="str">
            <v>Area Inspections:Control &amp; I/O P3 CR</v>
          </cell>
          <cell r="F2250" t="str">
            <v>ADMIN OFFICES / CONTROL ROOMS</v>
          </cell>
          <cell r="G2250" t="str">
            <v>PM20</v>
          </cell>
          <cell r="H2250" t="str">
            <v>MECH</v>
          </cell>
          <cell r="I2250" t="str">
            <v/>
          </cell>
          <cell r="J2250" t="str">
            <v>7051394</v>
          </cell>
          <cell r="K2250" t="str">
            <v>001</v>
          </cell>
          <cell r="L2250" t="str">
            <v>CAGLEW</v>
          </cell>
          <cell r="M2250">
            <v>42985</v>
          </cell>
          <cell r="N2250" t="str">
            <v>CHAUDHS</v>
          </cell>
          <cell r="O2250">
            <v>43368</v>
          </cell>
          <cell r="P2250" t="str">
            <v/>
          </cell>
        </row>
        <row r="2251">
          <cell r="A2251" t="str">
            <v>MEM-PRO-014-BLD-OFF-9021</v>
          </cell>
          <cell r="B2251" t="str">
            <v>3</v>
          </cell>
          <cell r="C2251" t="str">
            <v>19599</v>
          </cell>
          <cell r="D2251" t="str">
            <v>23129</v>
          </cell>
          <cell r="E2251" t="str">
            <v>Area Inspections: Control &amp; I/O MSP CR</v>
          </cell>
          <cell r="F2251" t="str">
            <v>MSP OPERATOR CONTROL ROOM</v>
          </cell>
          <cell r="G2251" t="str">
            <v>PM20</v>
          </cell>
          <cell r="H2251" t="str">
            <v>MECH</v>
          </cell>
          <cell r="I2251" t="str">
            <v/>
          </cell>
          <cell r="J2251" t="str">
            <v>7042951</v>
          </cell>
          <cell r="K2251" t="str">
            <v>001</v>
          </cell>
          <cell r="L2251" t="str">
            <v>CAGLEW</v>
          </cell>
          <cell r="M2251">
            <v>42985</v>
          </cell>
          <cell r="N2251" t="str">
            <v>CHAUDHS</v>
          </cell>
          <cell r="O2251">
            <v>43368</v>
          </cell>
          <cell r="P2251" t="str">
            <v/>
          </cell>
        </row>
        <row r="2252">
          <cell r="A2252" t="str">
            <v>MEM-PRO-015-BLD-OFF-9021</v>
          </cell>
          <cell r="B2252" t="str">
            <v>3</v>
          </cell>
          <cell r="C2252" t="str">
            <v>19597</v>
          </cell>
          <cell r="D2252" t="str">
            <v>23127</v>
          </cell>
          <cell r="E2252" t="str">
            <v>Area Inspections:  Control &amp; I/O 2P CR</v>
          </cell>
          <cell r="F2252" t="str">
            <v>MS2P OPERATOR CONTROL ROOM</v>
          </cell>
          <cell r="G2252" t="str">
            <v>PM20</v>
          </cell>
          <cell r="H2252" t="str">
            <v>MECH</v>
          </cell>
          <cell r="I2252" t="str">
            <v/>
          </cell>
          <cell r="J2252" t="str">
            <v>7038963</v>
          </cell>
          <cell r="K2252" t="str">
            <v>001</v>
          </cell>
          <cell r="L2252" t="str">
            <v>CAGLEW</v>
          </cell>
          <cell r="M2252">
            <v>42985</v>
          </cell>
          <cell r="N2252" t="str">
            <v>CHAUDHS</v>
          </cell>
          <cell r="O2252">
            <v>43368</v>
          </cell>
          <cell r="P2252" t="str">
            <v/>
          </cell>
        </row>
        <row r="2253">
          <cell r="A2253" t="str">
            <v>MEM-PRO-027-UTL-BLR-MCC</v>
          </cell>
          <cell r="B2253" t="str">
            <v>3</v>
          </cell>
          <cell r="C2253" t="str">
            <v>19576</v>
          </cell>
          <cell r="D2253" t="str">
            <v>23155</v>
          </cell>
          <cell r="E2253" t="str">
            <v>Area Inspect Elect Rms (MCC) BOILER RM</v>
          </cell>
          <cell r="F2253" t="str">
            <v>MOTOR CONTROL CENTER</v>
          </cell>
          <cell r="G2253" t="str">
            <v>PM20</v>
          </cell>
          <cell r="H2253" t="str">
            <v>I/E</v>
          </cell>
          <cell r="I2253" t="str">
            <v/>
          </cell>
          <cell r="J2253" t="str">
            <v>7033890</v>
          </cell>
          <cell r="K2253" t="str">
            <v>001</v>
          </cell>
          <cell r="L2253" t="str">
            <v>CAGLEW</v>
          </cell>
          <cell r="M2253">
            <v>42985</v>
          </cell>
          <cell r="N2253" t="str">
            <v>CHAUDHS</v>
          </cell>
          <cell r="O2253">
            <v>43368</v>
          </cell>
          <cell r="P2253" t="str">
            <v/>
          </cell>
        </row>
        <row r="2254">
          <cell r="A2254" t="str">
            <v>MEM-PRO-027-UTL-CTR-MCC</v>
          </cell>
          <cell r="B2254" t="str">
            <v>3</v>
          </cell>
          <cell r="C2254" t="str">
            <v>19577</v>
          </cell>
          <cell r="D2254" t="str">
            <v>23156</v>
          </cell>
          <cell r="E2254" t="str">
            <v>Area Inspect Elect Rms (MCC) COOL TWR</v>
          </cell>
          <cell r="F2254" t="str">
            <v>MOTOR CONTROL CENTER</v>
          </cell>
          <cell r="G2254" t="str">
            <v>PM20</v>
          </cell>
          <cell r="H2254" t="str">
            <v>I/E</v>
          </cell>
          <cell r="I2254" t="str">
            <v/>
          </cell>
          <cell r="J2254" t="str">
            <v>7033891</v>
          </cell>
          <cell r="K2254" t="str">
            <v>001</v>
          </cell>
          <cell r="L2254" t="str">
            <v>CAGLEW</v>
          </cell>
          <cell r="M2254">
            <v>42985</v>
          </cell>
          <cell r="N2254" t="str">
            <v>CHAUDHS</v>
          </cell>
          <cell r="O2254">
            <v>43368</v>
          </cell>
          <cell r="P2254" t="str">
            <v/>
          </cell>
        </row>
        <row r="2255">
          <cell r="A2255" t="str">
            <v>MEM-PRO-027-UTL-M2P-100_200</v>
          </cell>
          <cell r="B2255" t="str">
            <v>3</v>
          </cell>
          <cell r="C2255" t="str">
            <v>19579</v>
          </cell>
          <cell r="D2255" t="str">
            <v>23158</v>
          </cell>
          <cell r="E2255" t="str">
            <v>Area Inspect Elect Rms (MCC) MS2P</v>
          </cell>
          <cell r="F2255" t="str">
            <v>MSP 100/200 MCC</v>
          </cell>
          <cell r="G2255" t="str">
            <v>PM20</v>
          </cell>
          <cell r="H2255" t="str">
            <v>I/E</v>
          </cell>
          <cell r="I2255" t="str">
            <v/>
          </cell>
          <cell r="J2255" t="str">
            <v>7033893</v>
          </cell>
          <cell r="K2255" t="str">
            <v>001</v>
          </cell>
          <cell r="L2255" t="str">
            <v>CAGLEW</v>
          </cell>
          <cell r="M2255">
            <v>42985</v>
          </cell>
          <cell r="N2255" t="str">
            <v>CHAUDHS</v>
          </cell>
          <cell r="O2255">
            <v>43368</v>
          </cell>
          <cell r="P2255" t="str">
            <v/>
          </cell>
        </row>
        <row r="2256">
          <cell r="A2256" t="str">
            <v>MEM-PRO-027-UTL-M2P-100_200</v>
          </cell>
          <cell r="B2256" t="str">
            <v>3</v>
          </cell>
          <cell r="C2256" t="str">
            <v>19598</v>
          </cell>
          <cell r="D2256" t="str">
            <v>23128</v>
          </cell>
          <cell r="E2256" t="str">
            <v>Area Inspections: Control &amp; I/O 2P I/O</v>
          </cell>
          <cell r="F2256" t="str">
            <v>MSP 100/200 MCC</v>
          </cell>
          <cell r="G2256" t="str">
            <v>PM20</v>
          </cell>
          <cell r="H2256" t="str">
            <v>I/E</v>
          </cell>
          <cell r="I2256" t="str">
            <v/>
          </cell>
          <cell r="J2256" t="str">
            <v>7038964</v>
          </cell>
          <cell r="K2256" t="str">
            <v>001</v>
          </cell>
          <cell r="L2256" t="str">
            <v>CAGLEW</v>
          </cell>
          <cell r="M2256">
            <v>42985</v>
          </cell>
          <cell r="N2256" t="str">
            <v>CHAUDHS</v>
          </cell>
          <cell r="O2256">
            <v>43368</v>
          </cell>
          <cell r="P2256" t="str">
            <v/>
          </cell>
        </row>
        <row r="2257">
          <cell r="A2257" t="str">
            <v>MEM-PRO-027-UTL-M2P-WHSE</v>
          </cell>
          <cell r="B2257" t="str">
            <v>3</v>
          </cell>
          <cell r="C2257" t="str">
            <v>19580</v>
          </cell>
          <cell r="D2257" t="str">
            <v>23159</v>
          </cell>
          <cell r="E2257" t="str">
            <v>Area Inspect Elect Rms (MCC) 2P WH</v>
          </cell>
          <cell r="F2257" t="str">
            <v>MS2P WAREHOUSE MCC</v>
          </cell>
          <cell r="G2257" t="str">
            <v>PM20</v>
          </cell>
          <cell r="H2257" t="str">
            <v>MECH</v>
          </cell>
          <cell r="I2257" t="str">
            <v/>
          </cell>
          <cell r="J2257" t="str">
            <v>7033955</v>
          </cell>
          <cell r="K2257" t="str">
            <v>001</v>
          </cell>
          <cell r="L2257" t="str">
            <v>CAGLEW</v>
          </cell>
          <cell r="M2257">
            <v>42985</v>
          </cell>
          <cell r="N2257" t="str">
            <v>CHAUDHS</v>
          </cell>
          <cell r="O2257">
            <v>43368</v>
          </cell>
          <cell r="P2257" t="str">
            <v/>
          </cell>
        </row>
        <row r="2258">
          <cell r="A2258" t="str">
            <v>MEM-PRO-027-UTL-MDU-MCC</v>
          </cell>
          <cell r="B2258" t="str">
            <v>3</v>
          </cell>
          <cell r="C2258" t="str">
            <v>19578</v>
          </cell>
          <cell r="D2258" t="str">
            <v>23157</v>
          </cell>
          <cell r="E2258" t="str">
            <v>Area Inspect Elect Rms (MCC) MDU</v>
          </cell>
          <cell r="F2258" t="str">
            <v>MDU MCC ROOM</v>
          </cell>
          <cell r="G2258" t="str">
            <v>PM20</v>
          </cell>
          <cell r="H2258" t="str">
            <v>I/E</v>
          </cell>
          <cell r="I2258" t="str">
            <v/>
          </cell>
          <cell r="J2258" t="str">
            <v>7033892</v>
          </cell>
          <cell r="K2258" t="str">
            <v>001</v>
          </cell>
          <cell r="L2258" t="str">
            <v>CAGLEW</v>
          </cell>
          <cell r="M2258">
            <v>42985</v>
          </cell>
          <cell r="N2258" t="str">
            <v>CHAUDHS</v>
          </cell>
          <cell r="O2258">
            <v>43368</v>
          </cell>
          <cell r="P2258" t="str">
            <v/>
          </cell>
        </row>
        <row r="2259">
          <cell r="A2259" t="str">
            <v>MEM-PRO-027-UTL-MDU-MCC</v>
          </cell>
          <cell r="B2259" t="str">
            <v>3</v>
          </cell>
          <cell r="C2259" t="str">
            <v>19627</v>
          </cell>
          <cell r="D2259" t="str">
            <v>23137</v>
          </cell>
          <cell r="E2259" t="str">
            <v>Area Inspections:  Control &amp; I/O MDU IO</v>
          </cell>
          <cell r="F2259" t="str">
            <v>MDU MCC ROOM</v>
          </cell>
          <cell r="G2259" t="str">
            <v>PM20</v>
          </cell>
          <cell r="H2259" t="str">
            <v>I/E</v>
          </cell>
          <cell r="I2259" t="str">
            <v/>
          </cell>
          <cell r="J2259" t="str">
            <v>7051395</v>
          </cell>
          <cell r="K2259" t="str">
            <v>001</v>
          </cell>
          <cell r="L2259" t="str">
            <v>CAGLEW</v>
          </cell>
          <cell r="M2259">
            <v>42985</v>
          </cell>
          <cell r="N2259" t="str">
            <v>CHAUDHS</v>
          </cell>
          <cell r="O2259">
            <v>43368</v>
          </cell>
          <cell r="P2259" t="str">
            <v/>
          </cell>
        </row>
        <row r="2260">
          <cell r="A2260" t="str">
            <v>MEM-PRO-027-UTL-MDU-MCC</v>
          </cell>
          <cell r="B2260" t="str">
            <v/>
          </cell>
          <cell r="C2260" t="str">
            <v>19603</v>
          </cell>
          <cell r="D2260" t="str">
            <v>23162</v>
          </cell>
          <cell r="E2260" t="str">
            <v>Area Inspect Elect Rms (MCC) NMDU</v>
          </cell>
          <cell r="F2260" t="str">
            <v>MDU MCC ROOM</v>
          </cell>
          <cell r="G2260" t="str">
            <v>PM20</v>
          </cell>
          <cell r="H2260" t="str">
            <v>I/E</v>
          </cell>
          <cell r="I2260" t="str">
            <v/>
          </cell>
          <cell r="J2260" t="str">
            <v>7033958</v>
          </cell>
          <cell r="K2260" t="str">
            <v>001</v>
          </cell>
          <cell r="L2260" t="str">
            <v>CAGLEW</v>
          </cell>
          <cell r="M2260">
            <v>42985</v>
          </cell>
          <cell r="N2260" t="str">
            <v>CHAUDHS</v>
          </cell>
          <cell r="O2260">
            <v>43368</v>
          </cell>
          <cell r="P2260" t="str">
            <v/>
          </cell>
        </row>
        <row r="2261">
          <cell r="A2261" t="str">
            <v>MEM-PRO-027-UTL-MPW-MCC</v>
          </cell>
          <cell r="B2261" t="str">
            <v/>
          </cell>
          <cell r="C2261" t="str">
            <v>19604</v>
          </cell>
          <cell r="D2261" t="str">
            <v>23163</v>
          </cell>
          <cell r="E2261" t="str">
            <v>Area Inspect Elect Rms (MCC) MP WH</v>
          </cell>
          <cell r="F2261" t="str">
            <v>MOTOR CONTROL CENTER</v>
          </cell>
          <cell r="G2261" t="str">
            <v>PM20</v>
          </cell>
          <cell r="H2261" t="str">
            <v>I/E</v>
          </cell>
          <cell r="I2261" t="str">
            <v/>
          </cell>
          <cell r="J2261" t="str">
            <v>7033959</v>
          </cell>
          <cell r="K2261" t="str">
            <v>001</v>
          </cell>
          <cell r="L2261" t="str">
            <v>CAGLEW</v>
          </cell>
          <cell r="M2261">
            <v>42985</v>
          </cell>
          <cell r="N2261" t="str">
            <v>CHAUDHS</v>
          </cell>
          <cell r="O2261">
            <v>43368</v>
          </cell>
          <cell r="P2261" t="str">
            <v/>
          </cell>
        </row>
        <row r="2262">
          <cell r="A2262" t="str">
            <v>MEM-PRO-027-UTL-MPW-MCC</v>
          </cell>
          <cell r="B2262" t="str">
            <v>3</v>
          </cell>
          <cell r="C2262" t="str">
            <v>19621</v>
          </cell>
          <cell r="D2262" t="str">
            <v>23131</v>
          </cell>
          <cell r="E2262" t="str">
            <v>Area Inspections:Control &amp; I/O MPWH I/O</v>
          </cell>
          <cell r="F2262" t="str">
            <v>MOTOR CONTROL CENTER</v>
          </cell>
          <cell r="G2262" t="str">
            <v>PM20</v>
          </cell>
          <cell r="H2262" t="str">
            <v>I/E</v>
          </cell>
          <cell r="I2262" t="str">
            <v/>
          </cell>
          <cell r="J2262" t="str">
            <v>7042956</v>
          </cell>
          <cell r="K2262" t="str">
            <v>001</v>
          </cell>
          <cell r="L2262" t="str">
            <v>CAGLEW</v>
          </cell>
          <cell r="M2262">
            <v>42985</v>
          </cell>
          <cell r="N2262" t="str">
            <v>CHAUDHS</v>
          </cell>
          <cell r="O2262">
            <v>43368</v>
          </cell>
          <cell r="P2262" t="str">
            <v/>
          </cell>
        </row>
        <row r="2263">
          <cell r="A2263" t="str">
            <v>MEM-PRO-027-UTL-MSP-200</v>
          </cell>
          <cell r="B2263" t="str">
            <v>3</v>
          </cell>
          <cell r="C2263" t="str">
            <v>19601</v>
          </cell>
          <cell r="D2263" t="str">
            <v>23160</v>
          </cell>
          <cell r="E2263" t="str">
            <v>Area Inspect Elect Rms (MCC) MSP 200</v>
          </cell>
          <cell r="F2263" t="str">
            <v>MSP 200 MCC</v>
          </cell>
          <cell r="G2263" t="str">
            <v>PM20</v>
          </cell>
          <cell r="H2263" t="str">
            <v>I/E</v>
          </cell>
          <cell r="I2263" t="str">
            <v/>
          </cell>
          <cell r="J2263" t="str">
            <v>7033956</v>
          </cell>
          <cell r="K2263" t="str">
            <v>001</v>
          </cell>
          <cell r="L2263" t="str">
            <v>CAGLEW</v>
          </cell>
          <cell r="M2263">
            <v>42985</v>
          </cell>
          <cell r="N2263" t="str">
            <v>CHAUDHS</v>
          </cell>
          <cell r="O2263">
            <v>43368</v>
          </cell>
          <cell r="P2263" t="str">
            <v/>
          </cell>
        </row>
        <row r="2264">
          <cell r="A2264" t="str">
            <v>MEM-PRO-027-UTL-MSP-200</v>
          </cell>
          <cell r="B2264" t="str">
            <v>3</v>
          </cell>
          <cell r="C2264" t="str">
            <v>19600</v>
          </cell>
          <cell r="D2264" t="str">
            <v>23130</v>
          </cell>
          <cell r="E2264" t="str">
            <v>Area Inspections:Control &amp; I/O MSP I/O</v>
          </cell>
          <cell r="F2264" t="str">
            <v>MSP 200 MCC</v>
          </cell>
          <cell r="G2264" t="str">
            <v>PM20</v>
          </cell>
          <cell r="H2264" t="str">
            <v>I/E</v>
          </cell>
          <cell r="I2264" t="str">
            <v/>
          </cell>
          <cell r="J2264" t="str">
            <v>7042952</v>
          </cell>
          <cell r="K2264" t="str">
            <v>001</v>
          </cell>
          <cell r="L2264" t="str">
            <v>CAGLEW</v>
          </cell>
          <cell r="M2264">
            <v>42985</v>
          </cell>
          <cell r="N2264" t="str">
            <v>CHAUDHS</v>
          </cell>
          <cell r="O2264">
            <v>43368</v>
          </cell>
          <cell r="P2264" t="str">
            <v/>
          </cell>
        </row>
        <row r="2265">
          <cell r="A2265" t="str">
            <v>MEM-PRO-027-UTL-MSP-300</v>
          </cell>
          <cell r="B2265" t="str">
            <v>3</v>
          </cell>
          <cell r="C2265" t="str">
            <v>19602</v>
          </cell>
          <cell r="D2265" t="str">
            <v>23161</v>
          </cell>
          <cell r="E2265" t="str">
            <v>Area Inspect Elect Rms (MCC) MSP 300</v>
          </cell>
          <cell r="F2265" t="str">
            <v>MSP 300 MCC</v>
          </cell>
          <cell r="G2265" t="str">
            <v>PM20</v>
          </cell>
          <cell r="H2265" t="str">
            <v>I/E</v>
          </cell>
          <cell r="I2265" t="str">
            <v/>
          </cell>
          <cell r="J2265" t="str">
            <v>7033957</v>
          </cell>
          <cell r="K2265" t="str">
            <v>001</v>
          </cell>
          <cell r="L2265" t="str">
            <v>CAGLEW</v>
          </cell>
          <cell r="M2265">
            <v>42985</v>
          </cell>
          <cell r="N2265" t="str">
            <v>CHAUDHS</v>
          </cell>
          <cell r="O2265">
            <v>43368</v>
          </cell>
          <cell r="P2265" t="str">
            <v/>
          </cell>
        </row>
        <row r="2266">
          <cell r="A2266" t="str">
            <v>MEM-PRO-027-UTL-P1C-P1CD</v>
          </cell>
          <cell r="B2266" t="str">
            <v/>
          </cell>
          <cell r="C2266" t="str">
            <v>19605</v>
          </cell>
          <cell r="D2266" t="str">
            <v>23164</v>
          </cell>
          <cell r="E2266" t="str">
            <v>Area Inspect Elect Rms (MCC) P1 Curd</v>
          </cell>
          <cell r="F2266" t="str">
            <v>P1 CURD MCC</v>
          </cell>
          <cell r="G2266" t="str">
            <v>PM20</v>
          </cell>
          <cell r="H2266" t="str">
            <v>MECH</v>
          </cell>
          <cell r="I2266" t="str">
            <v/>
          </cell>
          <cell r="J2266" t="str">
            <v>7034000</v>
          </cell>
          <cell r="K2266" t="str">
            <v>001</v>
          </cell>
          <cell r="L2266" t="str">
            <v>CAGLEW</v>
          </cell>
          <cell r="M2266">
            <v>42985</v>
          </cell>
          <cell r="N2266" t="str">
            <v>CHAUDHS</v>
          </cell>
          <cell r="O2266">
            <v>43368</v>
          </cell>
          <cell r="P2266" t="str">
            <v/>
          </cell>
        </row>
        <row r="2267">
          <cell r="A2267" t="str">
            <v>MEM-PRO-027-UTL-P1D-P1ST</v>
          </cell>
          <cell r="B2267" t="str">
            <v>3</v>
          </cell>
          <cell r="C2267" t="str">
            <v>19606</v>
          </cell>
          <cell r="D2267" t="str">
            <v>23165</v>
          </cell>
          <cell r="E2267" t="str">
            <v>Area Inspect Elect Rms (MCC) P1 ST</v>
          </cell>
          <cell r="F2267" t="str">
            <v>P1 SPRAY TOWER MCC</v>
          </cell>
          <cell r="G2267" t="str">
            <v>PM20</v>
          </cell>
          <cell r="H2267" t="str">
            <v>MECH</v>
          </cell>
          <cell r="I2267" t="str">
            <v/>
          </cell>
          <cell r="J2267" t="str">
            <v>7034001</v>
          </cell>
          <cell r="K2267" t="str">
            <v>001</v>
          </cell>
          <cell r="L2267" t="str">
            <v>CAGLEW</v>
          </cell>
          <cell r="M2267">
            <v>42985</v>
          </cell>
          <cell r="N2267" t="str">
            <v>CHAUDHS</v>
          </cell>
          <cell r="O2267">
            <v>43368</v>
          </cell>
          <cell r="P2267" t="str">
            <v/>
          </cell>
        </row>
        <row r="2268">
          <cell r="A2268" t="str">
            <v>MEM-PRO-027-UTL-P1D-P1ST</v>
          </cell>
          <cell r="B2268" t="str">
            <v>3</v>
          </cell>
          <cell r="C2268" t="str">
            <v>19628</v>
          </cell>
          <cell r="D2268" t="str">
            <v>23138</v>
          </cell>
          <cell r="E2268" t="str">
            <v>Area Inspections: Control &amp; I/O P1ST IO</v>
          </cell>
          <cell r="F2268" t="str">
            <v>P1 SPRAY TOWER MCC</v>
          </cell>
          <cell r="G2268" t="str">
            <v>PM20</v>
          </cell>
          <cell r="H2268" t="str">
            <v>MECH</v>
          </cell>
          <cell r="I2268" t="str">
            <v/>
          </cell>
          <cell r="J2268" t="str">
            <v>7056135</v>
          </cell>
          <cell r="K2268" t="str">
            <v>001</v>
          </cell>
          <cell r="L2268" t="str">
            <v>CAGLEW</v>
          </cell>
          <cell r="M2268">
            <v>42985</v>
          </cell>
          <cell r="N2268" t="str">
            <v>CHAUDHS</v>
          </cell>
          <cell r="O2268">
            <v>43368</v>
          </cell>
          <cell r="P2268" t="str">
            <v/>
          </cell>
        </row>
        <row r="2269">
          <cell r="A2269" t="str">
            <v>MEM-PRO-027-UTL-P3A-MCC</v>
          </cell>
          <cell r="B2269" t="str">
            <v>3</v>
          </cell>
          <cell r="C2269" t="str">
            <v>19608</v>
          </cell>
          <cell r="D2269" t="str">
            <v>23167</v>
          </cell>
          <cell r="E2269" t="str">
            <v>Area Inspect Elect Rms (MCC) P3A ST</v>
          </cell>
          <cell r="F2269" t="str">
            <v>MOTOR CONTROL CENTER</v>
          </cell>
          <cell r="G2269" t="str">
            <v>PM20</v>
          </cell>
          <cell r="H2269" t="str">
            <v>I/E</v>
          </cell>
          <cell r="I2269" t="str">
            <v/>
          </cell>
          <cell r="J2269" t="str">
            <v>7034003</v>
          </cell>
          <cell r="K2269" t="str">
            <v>001</v>
          </cell>
          <cell r="L2269" t="str">
            <v>CAGLEW</v>
          </cell>
          <cell r="M2269">
            <v>42985</v>
          </cell>
          <cell r="N2269" t="str">
            <v>CHAUDHS</v>
          </cell>
          <cell r="O2269">
            <v>43368</v>
          </cell>
          <cell r="P2269" t="str">
            <v/>
          </cell>
        </row>
        <row r="2270">
          <cell r="A2270" t="str">
            <v>MEM-PRO-027-UTL-P3B-SPT</v>
          </cell>
          <cell r="B2270" t="str">
            <v>3</v>
          </cell>
          <cell r="C2270" t="str">
            <v>19609</v>
          </cell>
          <cell r="D2270" t="str">
            <v>23168</v>
          </cell>
          <cell r="E2270" t="str">
            <v>Area Inspect Elect Rms (MCC) P3B ST</v>
          </cell>
          <cell r="F2270" t="str">
            <v>SPRAY TOWER MCC ROOM</v>
          </cell>
          <cell r="G2270" t="str">
            <v>PM20</v>
          </cell>
          <cell r="H2270" t="str">
            <v>I/E</v>
          </cell>
          <cell r="I2270" t="str">
            <v/>
          </cell>
          <cell r="J2270" t="str">
            <v>7034787</v>
          </cell>
          <cell r="K2270" t="str">
            <v>001</v>
          </cell>
          <cell r="L2270" t="str">
            <v>CAGLEW</v>
          </cell>
          <cell r="M2270">
            <v>42985</v>
          </cell>
          <cell r="N2270" t="str">
            <v>CHAUDHS</v>
          </cell>
          <cell r="O2270">
            <v>43368</v>
          </cell>
          <cell r="P2270" t="str">
            <v/>
          </cell>
        </row>
        <row r="2271">
          <cell r="A2271" t="str">
            <v>MEM-PRO-027-UTL-P3C-MCC</v>
          </cell>
          <cell r="B2271" t="str">
            <v>3</v>
          </cell>
          <cell r="C2271" t="str">
            <v>19607</v>
          </cell>
          <cell r="D2271" t="str">
            <v>23166</v>
          </cell>
          <cell r="E2271" t="str">
            <v>Area Inspect Elect Rms (MCC) P3 Curd</v>
          </cell>
          <cell r="F2271" t="str">
            <v>MOTOR CONTROL CENTER</v>
          </cell>
          <cell r="G2271" t="str">
            <v>PM20</v>
          </cell>
          <cell r="H2271" t="str">
            <v>I/E</v>
          </cell>
          <cell r="I2271" t="str">
            <v/>
          </cell>
          <cell r="J2271" t="str">
            <v>7034002</v>
          </cell>
          <cell r="K2271" t="str">
            <v>001</v>
          </cell>
          <cell r="L2271" t="str">
            <v>CAGLEW</v>
          </cell>
          <cell r="M2271">
            <v>42985</v>
          </cell>
          <cell r="N2271" t="str">
            <v>CHAUDHS</v>
          </cell>
          <cell r="O2271">
            <v>43368</v>
          </cell>
          <cell r="P2271" t="str">
            <v/>
          </cell>
        </row>
        <row r="2272">
          <cell r="A2272" t="str">
            <v>MEM-PRO-027-UTL-PH2-MCC</v>
          </cell>
          <cell r="B2272" t="str">
            <v>3</v>
          </cell>
          <cell r="C2272" t="str">
            <v>19610</v>
          </cell>
          <cell r="D2272" t="str">
            <v>23169</v>
          </cell>
          <cell r="E2272" t="str">
            <v>Area Inspect Elect Rms (MCC) P2</v>
          </cell>
          <cell r="F2272" t="str">
            <v>MOTOR CONTROL CENTER</v>
          </cell>
          <cell r="G2272" t="str">
            <v>PM20</v>
          </cell>
          <cell r="H2272" t="str">
            <v>I/E</v>
          </cell>
          <cell r="I2272" t="str">
            <v/>
          </cell>
          <cell r="J2272" t="str">
            <v>7034788</v>
          </cell>
          <cell r="K2272" t="str">
            <v>001</v>
          </cell>
          <cell r="L2272" t="str">
            <v>CAGLEW</v>
          </cell>
          <cell r="M2272">
            <v>42985</v>
          </cell>
          <cell r="N2272" t="str">
            <v>CHAUDHS</v>
          </cell>
          <cell r="O2272">
            <v>43368</v>
          </cell>
          <cell r="P2272" t="str">
            <v/>
          </cell>
        </row>
        <row r="2273">
          <cell r="A2273" t="str">
            <v>MEM-PRO-027-UTL-RAL-MCC</v>
          </cell>
          <cell r="B2273" t="str">
            <v>3</v>
          </cell>
          <cell r="C2273" t="str">
            <v>19611</v>
          </cell>
          <cell r="D2273" t="str">
            <v>23170</v>
          </cell>
          <cell r="E2273" t="str">
            <v>Area Inspect Elect Rms (MCC) Ralcon</v>
          </cell>
          <cell r="F2273" t="str">
            <v>MOTOR CONTROL CENTER</v>
          </cell>
          <cell r="G2273" t="str">
            <v>PM20</v>
          </cell>
          <cell r="H2273" t="str">
            <v>I/E</v>
          </cell>
          <cell r="I2273" t="str">
            <v/>
          </cell>
          <cell r="J2273" t="str">
            <v>7034789</v>
          </cell>
          <cell r="K2273" t="str">
            <v>001</v>
          </cell>
          <cell r="L2273" t="str">
            <v>CAGLEW</v>
          </cell>
          <cell r="M2273">
            <v>42985</v>
          </cell>
          <cell r="N2273" t="str">
            <v>CHAUDHS</v>
          </cell>
          <cell r="O2273">
            <v>43368</v>
          </cell>
          <cell r="P2273" t="str">
            <v/>
          </cell>
        </row>
        <row r="2274">
          <cell r="A2274" t="str">
            <v>MEM-PRO-011-SPR-DRY-1001</v>
          </cell>
          <cell r="B2274" t="str">
            <v>3</v>
          </cell>
          <cell r="C2274" t="str">
            <v>19584</v>
          </cell>
          <cell r="D2274" t="str">
            <v>23104</v>
          </cell>
          <cell r="E2274" t="str">
            <v>6-MTH GAS VALVE GREASNG - P1 DRYER</v>
          </cell>
          <cell r="F2274" t="str">
            <v>MP1-N. DRYER BURNER</v>
          </cell>
          <cell r="G2274" t="str">
            <v>PM20</v>
          </cell>
          <cell r="H2274" t="str">
            <v>MECH</v>
          </cell>
          <cell r="I2274" t="str">
            <v>10065413</v>
          </cell>
          <cell r="J2274" t="str">
            <v>7185471</v>
          </cell>
          <cell r="K2274" t="str">
            <v>202</v>
          </cell>
          <cell r="L2274" t="str">
            <v>CAGLEW</v>
          </cell>
          <cell r="M2274">
            <v>42989</v>
          </cell>
          <cell r="N2274" t="str">
            <v>CAGLEW</v>
          </cell>
          <cell r="O2274">
            <v>43665</v>
          </cell>
          <cell r="P2274" t="str">
            <v/>
          </cell>
        </row>
        <row r="2275">
          <cell r="A2275" t="str">
            <v>MEM-PRO-014-FED-FED</v>
          </cell>
          <cell r="B2275" t="str">
            <v>3</v>
          </cell>
          <cell r="C2275" t="str">
            <v>19635</v>
          </cell>
          <cell r="D2275" t="str">
            <v>23205</v>
          </cell>
          <cell r="E2275" t="str">
            <v>FIBRIM DRYER MONTHLY RUNNING PM</v>
          </cell>
          <cell r="F2275" t="str">
            <v>FEED DRYING</v>
          </cell>
          <cell r="G2275" t="str">
            <v>PM20</v>
          </cell>
          <cell r="H2275" t="str">
            <v>MECH</v>
          </cell>
          <cell r="I2275" t="str">
            <v/>
          </cell>
          <cell r="J2275" t="str">
            <v>7186921</v>
          </cell>
          <cell r="K2275" t="str">
            <v>001</v>
          </cell>
          <cell r="L2275" t="str">
            <v>CAGLEW</v>
          </cell>
          <cell r="M2275">
            <v>43003</v>
          </cell>
          <cell r="N2275" t="str">
            <v>PIGNOCJ</v>
          </cell>
          <cell r="O2275">
            <v>43689</v>
          </cell>
          <cell r="P2275" t="str">
            <v/>
          </cell>
        </row>
        <row r="2276">
          <cell r="A2276" t="str">
            <v>MEM-PRO-014-FED-FED-3803</v>
          </cell>
          <cell r="B2276" t="str">
            <v>4</v>
          </cell>
          <cell r="C2276" t="str">
            <v>19633</v>
          </cell>
          <cell r="D2276" t="str">
            <v>23203</v>
          </cell>
          <cell r="E2276" t="str">
            <v>6-MTH BED #1 DP CALIBRATION</v>
          </cell>
          <cell r="F2276" t="str">
            <v>MSP-VIBRATING FLUID BED DRYER #1</v>
          </cell>
          <cell r="G2276" t="str">
            <v>PM20</v>
          </cell>
          <cell r="H2276" t="str">
            <v>I/E</v>
          </cell>
          <cell r="I2276" t="str">
            <v>10073781</v>
          </cell>
          <cell r="J2276" t="str">
            <v>7183450</v>
          </cell>
          <cell r="K2276" t="str">
            <v>228</v>
          </cell>
          <cell r="L2276" t="str">
            <v>CAGLEW</v>
          </cell>
          <cell r="M2276">
            <v>43003</v>
          </cell>
          <cell r="N2276" t="str">
            <v>CAGLEW</v>
          </cell>
          <cell r="O2276">
            <v>43665</v>
          </cell>
          <cell r="P2276" t="str">
            <v/>
          </cell>
        </row>
        <row r="2277">
          <cell r="A2277" t="str">
            <v>MEM-PRO-014-FED-FED-3808</v>
          </cell>
          <cell r="B2277" t="str">
            <v>4</v>
          </cell>
          <cell r="C2277" t="str">
            <v>19634</v>
          </cell>
          <cell r="D2277" t="str">
            <v>23204</v>
          </cell>
          <cell r="E2277" t="str">
            <v>6-MTH BED #2 DP CALIBRATION</v>
          </cell>
          <cell r="F2277" t="str">
            <v>MSP-VIBRATING FLUID BED DRYER #2</v>
          </cell>
          <cell r="G2277" t="str">
            <v>PM20</v>
          </cell>
          <cell r="H2277" t="str">
            <v>I/E</v>
          </cell>
          <cell r="I2277" t="str">
            <v>10073784</v>
          </cell>
          <cell r="J2277" t="str">
            <v>7183451</v>
          </cell>
          <cell r="K2277" t="str">
            <v>228</v>
          </cell>
          <cell r="L2277" t="str">
            <v>CAGLEW</v>
          </cell>
          <cell r="M2277">
            <v>43003</v>
          </cell>
          <cell r="N2277" t="str">
            <v>HOLLOWS</v>
          </cell>
          <cell r="O2277">
            <v>43586</v>
          </cell>
          <cell r="P2277" t="str">
            <v/>
          </cell>
        </row>
        <row r="2278">
          <cell r="A2278" t="str">
            <v>MEM-PRO-028-BLD-ALB</v>
          </cell>
          <cell r="B2278" t="str">
            <v>3</v>
          </cell>
          <cell r="C2278" t="str">
            <v>19636</v>
          </cell>
          <cell r="D2278" t="str">
            <v>23206</v>
          </cell>
          <cell r="E2278" t="str">
            <v>3-MTH LOWER LAB SEWER CLEANING</v>
          </cell>
          <cell r="F2278" t="str">
            <v>Analytical Lab</v>
          </cell>
          <cell r="G2278" t="str">
            <v>PM25</v>
          </cell>
          <cell r="H2278" t="str">
            <v>FAC</v>
          </cell>
          <cell r="I2278" t="str">
            <v/>
          </cell>
          <cell r="J2278" t="str">
            <v>7186081</v>
          </cell>
          <cell r="K2278" t="str">
            <v>303</v>
          </cell>
          <cell r="L2278" t="str">
            <v>CAGLEW</v>
          </cell>
          <cell r="M2278">
            <v>43004</v>
          </cell>
          <cell r="N2278" t="str">
            <v>CAGLEW</v>
          </cell>
          <cell r="O2278">
            <v>43910</v>
          </cell>
          <cell r="P2278" t="str">
            <v/>
          </cell>
        </row>
        <row r="2279">
          <cell r="A2279" t="str">
            <v>MEM-PRO-015-GRD-M2G-3043</v>
          </cell>
          <cell r="B2279" t="str">
            <v/>
          </cell>
          <cell r="C2279" t="str">
            <v>19682</v>
          </cell>
          <cell r="D2279" t="str">
            <v>23302</v>
          </cell>
          <cell r="E2279" t="str">
            <v>12-MTH MECH MS2P ASP FAN BEARING PM - DN</v>
          </cell>
          <cell r="F2279" t="str">
            <v>MS2P-N GRIND MILL RECEIVER ASP FAN</v>
          </cell>
          <cell r="G2279" t="str">
            <v>PM20</v>
          </cell>
          <cell r="H2279" t="str">
            <v>MECH</v>
          </cell>
          <cell r="I2279" t="str">
            <v>10024781</v>
          </cell>
          <cell r="J2279" t="str">
            <v>7131421</v>
          </cell>
          <cell r="K2279" t="str">
            <v>241</v>
          </cell>
          <cell r="L2279" t="str">
            <v>CAGLEW</v>
          </cell>
          <cell r="M2279">
            <v>43018</v>
          </cell>
          <cell r="N2279" t="str">
            <v>CAGLEW</v>
          </cell>
          <cell r="O2279">
            <v>43679</v>
          </cell>
          <cell r="P2279" t="str">
            <v/>
          </cell>
        </row>
        <row r="2280">
          <cell r="A2280" t="str">
            <v>MEM-PRO-015-SPR-PRC-3700</v>
          </cell>
          <cell r="B2280" t="str">
            <v>5</v>
          </cell>
          <cell r="C2280" t="str">
            <v>19681</v>
          </cell>
          <cell r="D2280" t="str">
            <v>23301</v>
          </cell>
          <cell r="E2280" t="str">
            <v>60 MTH PSM MECH RUPTURE DISC PM</v>
          </cell>
          <cell r="F2280" t="str">
            <v>MS2P-ISOLATE SURGE BIN</v>
          </cell>
          <cell r="G2280" t="str">
            <v>PM20</v>
          </cell>
          <cell r="H2280" t="str">
            <v>MECH</v>
          </cell>
          <cell r="I2280" t="str">
            <v/>
          </cell>
          <cell r="J2280" t="str">
            <v>7038515</v>
          </cell>
          <cell r="K2280" t="str">
            <v>001</v>
          </cell>
          <cell r="L2280" t="str">
            <v>CAGLEW</v>
          </cell>
          <cell r="M2280">
            <v>43018</v>
          </cell>
          <cell r="N2280" t="str">
            <v>CHAUDHS</v>
          </cell>
          <cell r="O2280">
            <v>43368</v>
          </cell>
          <cell r="P2280" t="str">
            <v/>
          </cell>
        </row>
        <row r="2281">
          <cell r="A2281" t="str">
            <v>MEM-PRO-013-IDN-IDF-6627</v>
          </cell>
          <cell r="B2281" t="str">
            <v>5</v>
          </cell>
          <cell r="C2281" t="str">
            <v>19727</v>
          </cell>
          <cell r="D2281" t="str">
            <v>23432</v>
          </cell>
          <cell r="E2281" t="str">
            <v>6-MTH MECH P3 GAUL W. BG FD PUMP</v>
          </cell>
          <cell r="F2281" t="str">
            <v>MP3-W MC75 FEED PUMP</v>
          </cell>
          <cell r="G2281" t="str">
            <v>PM25</v>
          </cell>
          <cell r="H2281" t="str">
            <v>MECH</v>
          </cell>
          <cell r="I2281" t="str">
            <v>10000568</v>
          </cell>
          <cell r="J2281" t="str">
            <v>7150832</v>
          </cell>
          <cell r="K2281" t="str">
            <v>245</v>
          </cell>
          <cell r="L2281" t="str">
            <v>CAGLEW</v>
          </cell>
          <cell r="M2281">
            <v>43047</v>
          </cell>
          <cell r="N2281" t="str">
            <v>CHAUDHS</v>
          </cell>
          <cell r="O2281">
            <v>43368</v>
          </cell>
          <cell r="P2281" t="str">
            <v/>
          </cell>
        </row>
        <row r="2282">
          <cell r="A2282" t="str">
            <v>MEM-PRO-014-SPR-BRN-3754</v>
          </cell>
          <cell r="B2282" t="str">
            <v>5</v>
          </cell>
          <cell r="C2282" t="str">
            <v>19897</v>
          </cell>
          <cell r="D2282" t="str">
            <v>23720</v>
          </cell>
          <cell r="E2282" t="str">
            <v>MSP Inlet Temp</v>
          </cell>
          <cell r="F2282" t="str">
            <v>MSP-SPRAY DRYER BURNER</v>
          </cell>
          <cell r="G2282" t="str">
            <v>PM20</v>
          </cell>
          <cell r="H2282" t="str">
            <v>I/E</v>
          </cell>
          <cell r="I2282" t="str">
            <v>10073916</v>
          </cell>
          <cell r="J2282" t="str">
            <v>7167776</v>
          </cell>
          <cell r="K2282" t="str">
            <v>228</v>
          </cell>
          <cell r="L2282" t="str">
            <v>CAGLEW</v>
          </cell>
          <cell r="M2282">
            <v>43131</v>
          </cell>
          <cell r="N2282" t="str">
            <v>CAGLEW</v>
          </cell>
          <cell r="O2282">
            <v>43511</v>
          </cell>
          <cell r="P2282" t="str">
            <v/>
          </cell>
        </row>
        <row r="2283">
          <cell r="A2283" t="str">
            <v>MEM-PRO-014-SPR-DRY-3617</v>
          </cell>
          <cell r="B2283" t="str">
            <v>5</v>
          </cell>
          <cell r="C2283" t="str">
            <v>19882</v>
          </cell>
          <cell r="D2283" t="str">
            <v>23705</v>
          </cell>
          <cell r="E2283" t="str">
            <v>MSP SE Cyclone to SE BH Temp</v>
          </cell>
          <cell r="F2283" t="str">
            <v>MSP-SPRAY DRYER SE FILTER</v>
          </cell>
          <cell r="G2283" t="str">
            <v>PM20</v>
          </cell>
          <cell r="H2283" t="str">
            <v>I/E</v>
          </cell>
          <cell r="I2283" t="str">
            <v>10073935</v>
          </cell>
          <cell r="J2283" t="str">
            <v>7167761</v>
          </cell>
          <cell r="K2283" t="str">
            <v>228</v>
          </cell>
          <cell r="L2283" t="str">
            <v>CAGLEW</v>
          </cell>
          <cell r="M2283">
            <v>43131</v>
          </cell>
          <cell r="N2283" t="str">
            <v>CAGLEW</v>
          </cell>
          <cell r="O2283">
            <v>43511</v>
          </cell>
          <cell r="P2283" t="str">
            <v/>
          </cell>
        </row>
        <row r="2284">
          <cell r="A2284" t="str">
            <v>MEM-PRO-014-SPR-DRY-3618</v>
          </cell>
          <cell r="B2284" t="str">
            <v>5</v>
          </cell>
          <cell r="C2284" t="str">
            <v>19891</v>
          </cell>
          <cell r="D2284" t="str">
            <v>23714</v>
          </cell>
          <cell r="E2284" t="str">
            <v>MSP E Exh Fan Bearing CPL End Temp</v>
          </cell>
          <cell r="F2284" t="str">
            <v>MSP-SPRAY DRYER EAST EXHAUST FAN</v>
          </cell>
          <cell r="G2284" t="str">
            <v>PM20</v>
          </cell>
          <cell r="H2284" t="str">
            <v>I/E</v>
          </cell>
          <cell r="I2284" t="str">
            <v>10073925</v>
          </cell>
          <cell r="J2284" t="str">
            <v>7167770</v>
          </cell>
          <cell r="K2284" t="str">
            <v>228</v>
          </cell>
          <cell r="L2284" t="str">
            <v>CAGLEW</v>
          </cell>
          <cell r="M2284">
            <v>43131</v>
          </cell>
          <cell r="N2284" t="str">
            <v>CAGLEW</v>
          </cell>
          <cell r="O2284">
            <v>43511</v>
          </cell>
          <cell r="P2284" t="str">
            <v/>
          </cell>
        </row>
        <row r="2285">
          <cell r="A2285" t="str">
            <v>MEM-PRO-014-SPR-DRY-3618</v>
          </cell>
          <cell r="B2285" t="str">
            <v>5</v>
          </cell>
          <cell r="C2285" t="str">
            <v>19894</v>
          </cell>
          <cell r="D2285" t="str">
            <v>23717</v>
          </cell>
          <cell r="E2285" t="str">
            <v>MSP E Exh Fan Bearing Fan End Temp</v>
          </cell>
          <cell r="F2285" t="str">
            <v>MSP-SPRAY DRYER EAST EXHAUST FAN</v>
          </cell>
          <cell r="G2285" t="str">
            <v>PM20</v>
          </cell>
          <cell r="H2285" t="str">
            <v>I/E</v>
          </cell>
          <cell r="I2285" t="str">
            <v>10073925</v>
          </cell>
          <cell r="J2285" t="str">
            <v>7167773</v>
          </cell>
          <cell r="K2285" t="str">
            <v>228</v>
          </cell>
          <cell r="L2285" t="str">
            <v>CAGLEW</v>
          </cell>
          <cell r="M2285">
            <v>43131</v>
          </cell>
          <cell r="N2285" t="str">
            <v>CAGLEW</v>
          </cell>
          <cell r="O2285">
            <v>43511</v>
          </cell>
          <cell r="P2285" t="str">
            <v/>
          </cell>
        </row>
        <row r="2286">
          <cell r="A2286" t="str">
            <v>MEM-PRO-014-SPR-DRY-3618</v>
          </cell>
          <cell r="B2286" t="str">
            <v>5</v>
          </cell>
          <cell r="C2286" t="str">
            <v>19870</v>
          </cell>
          <cell r="D2286" t="str">
            <v>23703</v>
          </cell>
          <cell r="E2286" t="str">
            <v>MSP E Exhaust Fan MB Temp</v>
          </cell>
          <cell r="F2286" t="str">
            <v>MSP-SPRAY DRYER EAST EXHAUST FAN</v>
          </cell>
          <cell r="G2286" t="str">
            <v>PM20</v>
          </cell>
          <cell r="H2286" t="str">
            <v>MECH</v>
          </cell>
          <cell r="I2286" t="str">
            <v>10077085</v>
          </cell>
          <cell r="J2286" t="str">
            <v>7167759</v>
          </cell>
          <cell r="K2286" t="str">
            <v>228</v>
          </cell>
          <cell r="L2286" t="str">
            <v>CAGLEW</v>
          </cell>
          <cell r="M2286">
            <v>43131</v>
          </cell>
          <cell r="N2286" t="str">
            <v>CAGLEW</v>
          </cell>
          <cell r="O2286">
            <v>43511</v>
          </cell>
          <cell r="P2286" t="str">
            <v/>
          </cell>
        </row>
        <row r="2287">
          <cell r="A2287" t="str">
            <v>MEM-PRO-014-SPR-DRY-3627</v>
          </cell>
          <cell r="B2287" t="str">
            <v>5</v>
          </cell>
          <cell r="C2287" t="str">
            <v>19883</v>
          </cell>
          <cell r="D2287" t="str">
            <v>23706</v>
          </cell>
          <cell r="E2287" t="str">
            <v>MSP NE Cyclone to NE BH Temp</v>
          </cell>
          <cell r="F2287" t="str">
            <v>MSP-SPRAY DRYER NE FILTER</v>
          </cell>
          <cell r="G2287" t="str">
            <v>PM20</v>
          </cell>
          <cell r="H2287" t="str">
            <v>I/E</v>
          </cell>
          <cell r="I2287" t="str">
            <v>10073941</v>
          </cell>
          <cell r="J2287" t="str">
            <v>7167762</v>
          </cell>
          <cell r="K2287" t="str">
            <v>228</v>
          </cell>
          <cell r="L2287" t="str">
            <v>CAGLEW</v>
          </cell>
          <cell r="M2287">
            <v>43131</v>
          </cell>
          <cell r="N2287" t="str">
            <v>CAGLEW</v>
          </cell>
          <cell r="O2287">
            <v>43511</v>
          </cell>
          <cell r="P2287" t="str">
            <v/>
          </cell>
        </row>
        <row r="2288">
          <cell r="A2288" t="str">
            <v>MEM-PRO-014-SPR-DRY-3627</v>
          </cell>
          <cell r="B2288" t="str">
            <v>5</v>
          </cell>
          <cell r="C2288" t="str">
            <v>19888</v>
          </cell>
          <cell r="D2288" t="str">
            <v>23711</v>
          </cell>
          <cell r="E2288" t="str">
            <v>MSP NE Bustle Temp</v>
          </cell>
          <cell r="F2288" t="str">
            <v>MSP-SPRAY DRYER NE FILTER</v>
          </cell>
          <cell r="G2288" t="str">
            <v>PM20</v>
          </cell>
          <cell r="H2288" t="str">
            <v>MECH</v>
          </cell>
          <cell r="I2288" t="str">
            <v>10077084</v>
          </cell>
          <cell r="J2288" t="str">
            <v>7167767</v>
          </cell>
          <cell r="K2288" t="str">
            <v>228</v>
          </cell>
          <cell r="L2288" t="str">
            <v>CAGLEW</v>
          </cell>
          <cell r="M2288">
            <v>43131</v>
          </cell>
          <cell r="N2288" t="str">
            <v>CAGLEW</v>
          </cell>
          <cell r="O2288">
            <v>43511</v>
          </cell>
          <cell r="P2288" t="str">
            <v/>
          </cell>
        </row>
        <row r="2289">
          <cell r="A2289" t="str">
            <v>MEM-PRO-014-SPR-DRY-3634</v>
          </cell>
          <cell r="B2289" t="str">
            <v>5</v>
          </cell>
          <cell r="C2289" t="str">
            <v>19885</v>
          </cell>
          <cell r="D2289" t="str">
            <v>23708</v>
          </cell>
          <cell r="E2289" t="str">
            <v>MSP SW Cyclone to SW BH Temp</v>
          </cell>
          <cell r="F2289" t="str">
            <v>MSP-SPRAY DRYER SW FILTER</v>
          </cell>
          <cell r="G2289" t="str">
            <v>PM20</v>
          </cell>
          <cell r="H2289" t="str">
            <v>I/E</v>
          </cell>
          <cell r="I2289" t="str">
            <v>10073947</v>
          </cell>
          <cell r="J2289" t="str">
            <v>7167764</v>
          </cell>
          <cell r="K2289" t="str">
            <v>228</v>
          </cell>
          <cell r="L2289" t="str">
            <v>CAGLEW</v>
          </cell>
          <cell r="M2289">
            <v>43131</v>
          </cell>
          <cell r="N2289" t="str">
            <v>CAGLEW</v>
          </cell>
          <cell r="O2289">
            <v>43511</v>
          </cell>
          <cell r="P2289" t="str">
            <v/>
          </cell>
        </row>
        <row r="2290">
          <cell r="A2290" t="str">
            <v>MEM-PRO-014-SPR-DRY-3634</v>
          </cell>
          <cell r="B2290" t="str">
            <v>5</v>
          </cell>
          <cell r="C2290" t="str">
            <v>19887</v>
          </cell>
          <cell r="D2290" t="str">
            <v>23710</v>
          </cell>
          <cell r="E2290" t="str">
            <v>MSP SW Bustle Temp</v>
          </cell>
          <cell r="F2290" t="str">
            <v>MSP-SPRAY DRYER SW FILTER</v>
          </cell>
          <cell r="G2290" t="str">
            <v>PM20</v>
          </cell>
          <cell r="H2290" t="str">
            <v>MECH</v>
          </cell>
          <cell r="I2290" t="str">
            <v>10077083</v>
          </cell>
          <cell r="J2290" t="str">
            <v>7167766</v>
          </cell>
          <cell r="K2290" t="str">
            <v>228</v>
          </cell>
          <cell r="L2290" t="str">
            <v>CAGLEW</v>
          </cell>
          <cell r="M2290">
            <v>43131</v>
          </cell>
          <cell r="N2290" t="str">
            <v>CAGLEW</v>
          </cell>
          <cell r="O2290">
            <v>43511</v>
          </cell>
          <cell r="P2290" t="str">
            <v/>
          </cell>
        </row>
        <row r="2291">
          <cell r="A2291" t="str">
            <v>MEM-PRO-014-SPR-DRY-3636</v>
          </cell>
          <cell r="B2291" t="str">
            <v>5</v>
          </cell>
          <cell r="C2291" t="str">
            <v>19881</v>
          </cell>
          <cell r="D2291" t="str">
            <v>23704</v>
          </cell>
          <cell r="E2291" t="str">
            <v>MSP W Exh Fan Motor Bearing Temp</v>
          </cell>
          <cell r="F2291" t="str">
            <v>MSP-SPRAY DRYER WEST EXHAUST FAN</v>
          </cell>
          <cell r="G2291" t="str">
            <v>PM20</v>
          </cell>
          <cell r="H2291" t="str">
            <v>I/E</v>
          </cell>
          <cell r="I2291" t="str">
            <v>10073930</v>
          </cell>
          <cell r="J2291" t="str">
            <v>7167760</v>
          </cell>
          <cell r="K2291" t="str">
            <v>228</v>
          </cell>
          <cell r="L2291" t="str">
            <v>CAGLEW</v>
          </cell>
          <cell r="M2291">
            <v>43131</v>
          </cell>
          <cell r="N2291" t="str">
            <v>CAGLEW</v>
          </cell>
          <cell r="O2291">
            <v>43511</v>
          </cell>
          <cell r="P2291" t="str">
            <v/>
          </cell>
        </row>
        <row r="2292">
          <cell r="A2292" t="str">
            <v>MEM-PRO-014-SPR-DRY-3636</v>
          </cell>
          <cell r="B2292" t="str">
            <v>5</v>
          </cell>
          <cell r="C2292" t="str">
            <v>19892</v>
          </cell>
          <cell r="D2292" t="str">
            <v>23715</v>
          </cell>
          <cell r="E2292" t="str">
            <v>MSP W Exh Fan Bearing CPL End Temp</v>
          </cell>
          <cell r="F2292" t="str">
            <v>MSP-SPRAY DRYER WEST EXHAUST FAN</v>
          </cell>
          <cell r="G2292" t="str">
            <v>PM20</v>
          </cell>
          <cell r="H2292" t="str">
            <v>MECH</v>
          </cell>
          <cell r="I2292" t="str">
            <v>10077093</v>
          </cell>
          <cell r="J2292" t="str">
            <v>7167771</v>
          </cell>
          <cell r="K2292" t="str">
            <v>228</v>
          </cell>
          <cell r="L2292" t="str">
            <v>CAGLEW</v>
          </cell>
          <cell r="M2292">
            <v>43131</v>
          </cell>
          <cell r="N2292" t="str">
            <v>CAGLEW</v>
          </cell>
          <cell r="O2292">
            <v>43511</v>
          </cell>
          <cell r="P2292" t="str">
            <v/>
          </cell>
        </row>
        <row r="2293">
          <cell r="A2293" t="str">
            <v>MEM-PRO-014-SPR-DRY-3636</v>
          </cell>
          <cell r="B2293" t="str">
            <v>5</v>
          </cell>
          <cell r="C2293" t="str">
            <v>19895</v>
          </cell>
          <cell r="D2293" t="str">
            <v>23718</v>
          </cell>
          <cell r="E2293" t="str">
            <v>MSP W Exh Fan Bearing Fan End Temp</v>
          </cell>
          <cell r="F2293" t="str">
            <v>MSP-SPRAY DRYER WEST EXHAUST FAN</v>
          </cell>
          <cell r="G2293" t="str">
            <v>PM20</v>
          </cell>
          <cell r="H2293" t="str">
            <v>FAC1</v>
          </cell>
          <cell r="I2293" t="str">
            <v>10077094</v>
          </cell>
          <cell r="J2293" t="str">
            <v>7167774</v>
          </cell>
          <cell r="K2293" t="str">
            <v>228</v>
          </cell>
          <cell r="L2293" t="str">
            <v>CAGLEW</v>
          </cell>
          <cell r="M2293">
            <v>43131</v>
          </cell>
          <cell r="N2293" t="str">
            <v>CAGLEW</v>
          </cell>
          <cell r="O2293">
            <v>43511</v>
          </cell>
          <cell r="P2293" t="str">
            <v/>
          </cell>
        </row>
        <row r="2294">
          <cell r="A2294" t="str">
            <v>MEM-PRO-014-SPR-DRY-3642</v>
          </cell>
          <cell r="B2294" t="str">
            <v>5</v>
          </cell>
          <cell r="C2294" t="str">
            <v>19884</v>
          </cell>
          <cell r="D2294" t="str">
            <v>23707</v>
          </cell>
          <cell r="E2294" t="str">
            <v>MSP NW Cyclone to NW BH Temp</v>
          </cell>
          <cell r="F2294" t="str">
            <v>MSP-SPRAY DRYER NW FILTER</v>
          </cell>
          <cell r="G2294" t="str">
            <v>PM20</v>
          </cell>
          <cell r="H2294" t="str">
            <v>I/E</v>
          </cell>
          <cell r="I2294" t="str">
            <v>10073951</v>
          </cell>
          <cell r="J2294" t="str">
            <v>7167763</v>
          </cell>
          <cell r="K2294" t="str">
            <v>228</v>
          </cell>
          <cell r="L2294" t="str">
            <v>CAGLEW</v>
          </cell>
          <cell r="M2294">
            <v>43131</v>
          </cell>
          <cell r="N2294" t="str">
            <v>CAGLEW</v>
          </cell>
          <cell r="O2294">
            <v>43511</v>
          </cell>
          <cell r="P2294" t="str">
            <v/>
          </cell>
        </row>
        <row r="2295">
          <cell r="A2295" t="str">
            <v>MEM-PRO-014-SPR-DRY-3642</v>
          </cell>
          <cell r="B2295" t="str">
            <v>5</v>
          </cell>
          <cell r="C2295" t="str">
            <v>19889</v>
          </cell>
          <cell r="D2295" t="str">
            <v>23712</v>
          </cell>
          <cell r="E2295" t="str">
            <v>MSP NW Bustle Temp</v>
          </cell>
          <cell r="F2295" t="str">
            <v>MSP-SPRAY DRYER NW FILTER</v>
          </cell>
          <cell r="G2295" t="str">
            <v>PM20</v>
          </cell>
          <cell r="H2295" t="str">
            <v>FAC1</v>
          </cell>
          <cell r="I2295" t="str">
            <v>10077095</v>
          </cell>
          <cell r="J2295" t="str">
            <v>7167768</v>
          </cell>
          <cell r="K2295" t="str">
            <v>228</v>
          </cell>
          <cell r="L2295" t="str">
            <v>CAGLEW</v>
          </cell>
          <cell r="M2295">
            <v>43131</v>
          </cell>
          <cell r="N2295" t="str">
            <v>CAGLEW</v>
          </cell>
          <cell r="O2295">
            <v>43511</v>
          </cell>
          <cell r="P2295" t="str">
            <v/>
          </cell>
        </row>
        <row r="2296">
          <cell r="A2296" t="str">
            <v>MEM-PRO-014-SPR-DRY-3761</v>
          </cell>
          <cell r="B2296" t="str">
            <v>5</v>
          </cell>
          <cell r="C2296" t="str">
            <v>19890</v>
          </cell>
          <cell r="D2296" t="str">
            <v>23713</v>
          </cell>
          <cell r="E2296" t="str">
            <v>MSP Inlet Fan Motor Bearing Temp</v>
          </cell>
          <cell r="F2296" t="str">
            <v>MSP-SPRAY DRYER INLET FAN</v>
          </cell>
          <cell r="G2296" t="str">
            <v>PM20</v>
          </cell>
          <cell r="H2296" t="str">
            <v>FAC1</v>
          </cell>
          <cell r="I2296" t="str">
            <v>10077096</v>
          </cell>
          <cell r="J2296" t="str">
            <v>7167769</v>
          </cell>
          <cell r="K2296" t="str">
            <v>228</v>
          </cell>
          <cell r="L2296" t="str">
            <v>CAGLEW</v>
          </cell>
          <cell r="M2296">
            <v>43131</v>
          </cell>
          <cell r="N2296" t="str">
            <v>CAGLEW</v>
          </cell>
          <cell r="O2296">
            <v>43511</v>
          </cell>
          <cell r="P2296" t="str">
            <v/>
          </cell>
        </row>
        <row r="2297">
          <cell r="A2297" t="str">
            <v>MEM-PRO-014-SPR-DRY-3761</v>
          </cell>
          <cell r="B2297" t="str">
            <v>5</v>
          </cell>
          <cell r="C2297" t="str">
            <v>19893</v>
          </cell>
          <cell r="D2297" t="str">
            <v>23716</v>
          </cell>
          <cell r="E2297" t="str">
            <v>MSP Inlet Fan Bearing CPL End Temp</v>
          </cell>
          <cell r="F2297" t="str">
            <v>MSP-SPRAY DRYER INLET FAN</v>
          </cell>
          <cell r="G2297" t="str">
            <v>PM20</v>
          </cell>
          <cell r="H2297" t="str">
            <v>FAC1</v>
          </cell>
          <cell r="I2297" t="str">
            <v>10077097</v>
          </cell>
          <cell r="J2297" t="str">
            <v>7167772</v>
          </cell>
          <cell r="K2297" t="str">
            <v>228</v>
          </cell>
          <cell r="L2297" t="str">
            <v>CAGLEW</v>
          </cell>
          <cell r="M2297">
            <v>43131</v>
          </cell>
          <cell r="N2297" t="str">
            <v>CAGLEW</v>
          </cell>
          <cell r="O2297">
            <v>43511</v>
          </cell>
          <cell r="P2297" t="str">
            <v/>
          </cell>
        </row>
        <row r="2298">
          <cell r="A2298" t="str">
            <v>MEM-PRO-014-SPR-DRY-3761</v>
          </cell>
          <cell r="B2298" t="str">
            <v>5</v>
          </cell>
          <cell r="C2298" t="str">
            <v>19896</v>
          </cell>
          <cell r="D2298" t="str">
            <v>23719</v>
          </cell>
          <cell r="E2298" t="str">
            <v>MSP Inlet Fan Bearing Fan End Temp</v>
          </cell>
          <cell r="F2298" t="str">
            <v>MSP-SPRAY DRYER INLET FAN</v>
          </cell>
          <cell r="G2298" t="str">
            <v>PM20</v>
          </cell>
          <cell r="H2298" t="str">
            <v>FAC1</v>
          </cell>
          <cell r="I2298" t="str">
            <v>10077098</v>
          </cell>
          <cell r="J2298" t="str">
            <v>7167775</v>
          </cell>
          <cell r="K2298" t="str">
            <v>228</v>
          </cell>
          <cell r="L2298" t="str">
            <v>CAGLEW</v>
          </cell>
          <cell r="M2298">
            <v>43131</v>
          </cell>
          <cell r="N2298" t="str">
            <v>CAGLEW</v>
          </cell>
          <cell r="O2298">
            <v>43665</v>
          </cell>
          <cell r="P2298" t="str">
            <v/>
          </cell>
        </row>
        <row r="2299">
          <cell r="A2299" t="str">
            <v>MEM-PRO-014-SPR-PRC-3648</v>
          </cell>
          <cell r="B2299" t="str">
            <v>5</v>
          </cell>
          <cell r="C2299" t="str">
            <v>19886</v>
          </cell>
          <cell r="D2299" t="str">
            <v>23709</v>
          </cell>
          <cell r="E2299" t="str">
            <v>MSP Particle Sizing Fan to PC</v>
          </cell>
          <cell r="F2299" t="str">
            <v>MSP-PRODUCT COLLECTOR</v>
          </cell>
          <cell r="G2299" t="str">
            <v>PM20</v>
          </cell>
          <cell r="H2299" t="str">
            <v>MECH</v>
          </cell>
          <cell r="I2299" t="str">
            <v>10073958</v>
          </cell>
          <cell r="J2299" t="str">
            <v>7167765</v>
          </cell>
          <cell r="K2299" t="str">
            <v>228</v>
          </cell>
          <cell r="L2299" t="str">
            <v>CAGLEW</v>
          </cell>
          <cell r="M2299">
            <v>43131</v>
          </cell>
          <cell r="N2299" t="str">
            <v>CAGLEW</v>
          </cell>
          <cell r="O2299">
            <v>43511</v>
          </cell>
          <cell r="P2299" t="str">
            <v/>
          </cell>
        </row>
        <row r="2300">
          <cell r="A2300" t="str">
            <v>MEM-PRO-021-BLD-WRK</v>
          </cell>
          <cell r="B2300" t="str">
            <v>4</v>
          </cell>
          <cell r="C2300" t="str">
            <v>19905</v>
          </cell>
          <cell r="D2300" t="str">
            <v>23728</v>
          </cell>
          <cell r="E2300" t="str">
            <v>WEEKLY PH PROBE REPAIR</v>
          </cell>
          <cell r="F2300" t="str">
            <v>WORKSHOP</v>
          </cell>
          <cell r="G2300" t="str">
            <v>PM20</v>
          </cell>
          <cell r="H2300" t="str">
            <v>MECH</v>
          </cell>
          <cell r="I2300" t="str">
            <v/>
          </cell>
          <cell r="J2300" t="str">
            <v>7185786</v>
          </cell>
          <cell r="K2300" t="str">
            <v>001</v>
          </cell>
          <cell r="L2300" t="str">
            <v>CRIPESH</v>
          </cell>
          <cell r="M2300">
            <v>43145</v>
          </cell>
          <cell r="N2300" t="str">
            <v>PIGNOCJ</v>
          </cell>
          <cell r="O2300">
            <v>43914</v>
          </cell>
          <cell r="P2300" t="str">
            <v/>
          </cell>
        </row>
        <row r="2301">
          <cell r="A2301" t="str">
            <v>MEM-PRO-023-DIS-ALK-3770</v>
          </cell>
          <cell r="B2301" t="str">
            <v/>
          </cell>
          <cell r="C2301" t="str">
            <v>19946</v>
          </cell>
          <cell r="D2301" t="str">
            <v>23786</v>
          </cell>
          <cell r="E2301" t="str">
            <v>60M PSM MECH ALKILI PMP PRV T&amp;I</v>
          </cell>
          <cell r="F2301" t="str">
            <v>MSS-ALKALI/BLEND TANK DISCH PUMP</v>
          </cell>
          <cell r="G2301" t="str">
            <v>PM25</v>
          </cell>
          <cell r="H2301" t="str">
            <v>MECH</v>
          </cell>
          <cell r="I2301" t="str">
            <v>10022562</v>
          </cell>
          <cell r="J2301" t="str">
            <v/>
          </cell>
          <cell r="K2301" t="str">
            <v>258</v>
          </cell>
          <cell r="L2301" t="str">
            <v>CRIPESH</v>
          </cell>
          <cell r="M2301">
            <v>43165</v>
          </cell>
          <cell r="N2301" t="str">
            <v>CAGLEW</v>
          </cell>
          <cell r="O2301">
            <v>43748</v>
          </cell>
          <cell r="P2301" t="str">
            <v/>
          </cell>
        </row>
        <row r="2302">
          <cell r="A2302" t="str">
            <v>MEM-PRO-010-UTL-IAS-1402</v>
          </cell>
          <cell r="B2302" t="str">
            <v>4</v>
          </cell>
          <cell r="C2302" t="str">
            <v>20041</v>
          </cell>
          <cell r="D2302" t="str">
            <v>23856</v>
          </cell>
          <cell r="E2302" t="str">
            <v>60 MTH PSMC PRV T&amp;I MP AIR RECIEVER</v>
          </cell>
          <cell r="F2302" t="str">
            <v>MSS-AIR RECEIVER FOR #6 AIR COMPRESSOR</v>
          </cell>
          <cell r="G2302" t="str">
            <v>PM25</v>
          </cell>
          <cell r="H2302" t="str">
            <v>MECH</v>
          </cell>
          <cell r="I2302" t="str">
            <v>10022870</v>
          </cell>
          <cell r="J2302" t="str">
            <v>7104007</v>
          </cell>
          <cell r="K2302" t="str">
            <v>258</v>
          </cell>
          <cell r="L2302" t="str">
            <v>CRIPESH</v>
          </cell>
          <cell r="M2302">
            <v>43187</v>
          </cell>
          <cell r="N2302" t="str">
            <v>CAGLEW</v>
          </cell>
          <cell r="O2302">
            <v>43748</v>
          </cell>
          <cell r="P2302" t="str">
            <v/>
          </cell>
        </row>
        <row r="2303">
          <cell r="A2303" t="str">
            <v>MEM-PRO-011-SPR-DRY-0999</v>
          </cell>
          <cell r="B2303" t="str">
            <v>4</v>
          </cell>
          <cell r="C2303" t="str">
            <v>20043</v>
          </cell>
          <cell r="D2303" t="str">
            <v>23858</v>
          </cell>
          <cell r="E2303" t="str">
            <v>60 MTH PSMC PRV T&amp;I P1 BP AIR PRESS</v>
          </cell>
          <cell r="F2303" t="str">
            <v>MP1-BAG POPPER/TURNHEAD AIR PRESS TK PSV</v>
          </cell>
          <cell r="G2303" t="str">
            <v>PM25</v>
          </cell>
          <cell r="H2303" t="str">
            <v>MECH</v>
          </cell>
          <cell r="I2303" t="str">
            <v>10077650</v>
          </cell>
          <cell r="J2303" t="str">
            <v>7130400</v>
          </cell>
          <cell r="K2303" t="str">
            <v>258</v>
          </cell>
          <cell r="L2303" t="str">
            <v>CRIPESH</v>
          </cell>
          <cell r="M2303">
            <v>43187</v>
          </cell>
          <cell r="N2303" t="str">
            <v>CAGLEW</v>
          </cell>
          <cell r="O2303">
            <v>43748</v>
          </cell>
          <cell r="P2303" t="str">
            <v/>
          </cell>
        </row>
        <row r="2304">
          <cell r="A2304" t="str">
            <v>MEM-PRO-011-XTR-2EX-4353</v>
          </cell>
          <cell r="B2304" t="str">
            <v>4</v>
          </cell>
          <cell r="C2304" t="str">
            <v>20042</v>
          </cell>
          <cell r="D2304" t="str">
            <v>23857</v>
          </cell>
          <cell r="E2304" t="str">
            <v>60 MTH PSMC PRV T&amp;I P1 P5000 DISC PMP</v>
          </cell>
          <cell r="F2304" t="str">
            <v>MP1-P5000 DESLUDGER DISCH SOLIDS PUMP</v>
          </cell>
          <cell r="G2304" t="str">
            <v>PM25</v>
          </cell>
          <cell r="H2304" t="str">
            <v>MECH</v>
          </cell>
          <cell r="I2304" t="str">
            <v>10022950</v>
          </cell>
          <cell r="J2304" t="str">
            <v>7130399</v>
          </cell>
          <cell r="K2304" t="str">
            <v>258</v>
          </cell>
          <cell r="L2304" t="str">
            <v>CRIPESH</v>
          </cell>
          <cell r="M2304">
            <v>43187</v>
          </cell>
          <cell r="N2304" t="str">
            <v>CAGLEW</v>
          </cell>
          <cell r="O2304">
            <v>43748</v>
          </cell>
          <cell r="P2304" t="str">
            <v/>
          </cell>
        </row>
        <row r="2305">
          <cell r="A2305" t="str">
            <v>MEM-PRO-013-SPR-SUS-2562</v>
          </cell>
          <cell r="B2305" t="str">
            <v>4</v>
          </cell>
          <cell r="C2305" t="str">
            <v>20044</v>
          </cell>
          <cell r="D2305" t="str">
            <v>23859</v>
          </cell>
          <cell r="E2305" t="str">
            <v>60 MTH PSMC PRV T&amp;I P3 PKG BLWER  DISC</v>
          </cell>
          <cell r="F2305" t="str">
            <v>MP3B-PACKAGING TRANSFER BLOWER</v>
          </cell>
          <cell r="G2305" t="str">
            <v>PM25</v>
          </cell>
          <cell r="H2305" t="str">
            <v>MECH</v>
          </cell>
          <cell r="I2305" t="str">
            <v>10022943</v>
          </cell>
          <cell r="J2305" t="str">
            <v>7104010</v>
          </cell>
          <cell r="K2305" t="str">
            <v>258</v>
          </cell>
          <cell r="L2305" t="str">
            <v>CRIPESH</v>
          </cell>
          <cell r="M2305">
            <v>43187</v>
          </cell>
          <cell r="N2305" t="str">
            <v>CAGLEW</v>
          </cell>
          <cell r="O2305">
            <v>43748</v>
          </cell>
          <cell r="P2305" t="str">
            <v/>
          </cell>
        </row>
        <row r="2306">
          <cell r="A2306" t="str">
            <v>MEM-PRO-013-SPR-SUS-2562</v>
          </cell>
          <cell r="B2306" t="str">
            <v>4</v>
          </cell>
          <cell r="C2306" t="str">
            <v>20045</v>
          </cell>
          <cell r="D2306" t="str">
            <v>23860</v>
          </cell>
          <cell r="E2306" t="str">
            <v>60 MTH PSMC PRV T&amp;I P3 PKG BLWER  DISC</v>
          </cell>
          <cell r="F2306" t="str">
            <v>MP3B-PACKAGING TRANSFER BLOWER</v>
          </cell>
          <cell r="G2306" t="str">
            <v>PM25</v>
          </cell>
          <cell r="H2306" t="str">
            <v>MECH</v>
          </cell>
          <cell r="I2306" t="str">
            <v/>
          </cell>
          <cell r="J2306" t="str">
            <v>7104011</v>
          </cell>
          <cell r="K2306" t="str">
            <v>258</v>
          </cell>
          <cell r="L2306" t="str">
            <v>CRIPESH</v>
          </cell>
          <cell r="M2306">
            <v>43187</v>
          </cell>
          <cell r="N2306" t="str">
            <v>CAGLEW</v>
          </cell>
          <cell r="O2306">
            <v>43748</v>
          </cell>
          <cell r="P2306" t="str">
            <v/>
          </cell>
        </row>
        <row r="2307">
          <cell r="A2307" t="str">
            <v>MEM-PRO-014-CON-CRE-2184</v>
          </cell>
          <cell r="B2307" t="str">
            <v>4</v>
          </cell>
          <cell r="C2307" t="str">
            <v>20047</v>
          </cell>
          <cell r="D2307" t="str">
            <v>23922</v>
          </cell>
          <cell r="E2307" t="str">
            <v>60 MTH PSMC PRV T&amp;I MSP CURD POT DIS PMP</v>
          </cell>
          <cell r="F2307" t="str">
            <v>MSP-WET GRINDER FEED PUMP</v>
          </cell>
          <cell r="G2307" t="str">
            <v>PM25</v>
          </cell>
          <cell r="H2307" t="str">
            <v>MECH</v>
          </cell>
          <cell r="I2307" t="str">
            <v>10073756</v>
          </cell>
          <cell r="J2307" t="str">
            <v>7104013</v>
          </cell>
          <cell r="K2307" t="str">
            <v>258</v>
          </cell>
          <cell r="L2307" t="str">
            <v>CRIPESH</v>
          </cell>
          <cell r="M2307">
            <v>43187</v>
          </cell>
          <cell r="N2307" t="str">
            <v>CAGLEW</v>
          </cell>
          <cell r="O2307">
            <v>43748</v>
          </cell>
          <cell r="P2307" t="str">
            <v/>
          </cell>
        </row>
        <row r="2308">
          <cell r="A2308" t="str">
            <v>MEM-PRO-014-SPR-DRY-3617</v>
          </cell>
          <cell r="B2308" t="str">
            <v>4</v>
          </cell>
          <cell r="C2308" t="str">
            <v>20048</v>
          </cell>
          <cell r="D2308" t="str">
            <v>23923</v>
          </cell>
          <cell r="E2308" t="str">
            <v>60 MTH PSMC PRV T&amp;I MSP SE SW B POP BLWR</v>
          </cell>
          <cell r="F2308" t="str">
            <v>MSP-SPRAY DRYER SE FILTER</v>
          </cell>
          <cell r="G2308" t="str">
            <v>PM25</v>
          </cell>
          <cell r="H2308" t="str">
            <v>MECH</v>
          </cell>
          <cell r="I2308" t="str">
            <v>10066763</v>
          </cell>
          <cell r="J2308" t="str">
            <v>7104014</v>
          </cell>
          <cell r="K2308" t="str">
            <v>258</v>
          </cell>
          <cell r="L2308" t="str">
            <v>CRIPESH</v>
          </cell>
          <cell r="M2308">
            <v>43187</v>
          </cell>
          <cell r="N2308" t="str">
            <v>CAGLEW</v>
          </cell>
          <cell r="O2308">
            <v>43511</v>
          </cell>
          <cell r="P2308" t="str">
            <v/>
          </cell>
        </row>
        <row r="2309">
          <cell r="A2309" t="str">
            <v>MEM-PRO-023-STS-ALK-5113</v>
          </cell>
          <cell r="B2309" t="str">
            <v>4</v>
          </cell>
          <cell r="C2309" t="str">
            <v>20046</v>
          </cell>
          <cell r="D2309" t="str">
            <v>23921</v>
          </cell>
          <cell r="E2309" t="str">
            <v>60 MTH PSMC PRV T&amp;I MSP ALKALI PRESS</v>
          </cell>
          <cell r="F2309" t="str">
            <v>MSP-ALKALI STORAGE TK AIR SUPPLY PCV</v>
          </cell>
          <cell r="G2309" t="str">
            <v>PM25</v>
          </cell>
          <cell r="H2309" t="str">
            <v>MECH</v>
          </cell>
          <cell r="I2309" t="str">
            <v>10078003</v>
          </cell>
          <cell r="J2309" t="str">
            <v>7104012</v>
          </cell>
          <cell r="K2309" t="str">
            <v>258</v>
          </cell>
          <cell r="L2309" t="str">
            <v>CRIPESH</v>
          </cell>
          <cell r="M2309">
            <v>43187</v>
          </cell>
          <cell r="N2309" t="str">
            <v>CAGLEW</v>
          </cell>
          <cell r="O2309">
            <v>43748</v>
          </cell>
          <cell r="P2309" t="str">
            <v/>
          </cell>
        </row>
        <row r="2310">
          <cell r="A2310" t="str">
            <v>MEM-PRO-011-BLD-PPA</v>
          </cell>
          <cell r="B2310" t="str">
            <v>3</v>
          </cell>
          <cell r="C2310" t="str">
            <v>20053</v>
          </cell>
          <cell r="D2310" t="str">
            <v>23931</v>
          </cell>
          <cell r="E2310" t="str">
            <v>P1 MONTHLY LIGHT INSPECTION</v>
          </cell>
          <cell r="F2310" t="str">
            <v>PLANT PROCESSING AREAS</v>
          </cell>
          <cell r="G2310" t="str">
            <v>PM20</v>
          </cell>
          <cell r="H2310" t="str">
            <v>MECH</v>
          </cell>
          <cell r="I2310" t="str">
            <v/>
          </cell>
          <cell r="J2310" t="str">
            <v>7186953</v>
          </cell>
          <cell r="K2310" t="str">
            <v>001</v>
          </cell>
          <cell r="L2310" t="str">
            <v>CRIPESH</v>
          </cell>
          <cell r="M2310">
            <v>43195</v>
          </cell>
          <cell r="N2310" t="str">
            <v>PIGNOCJ</v>
          </cell>
          <cell r="O2310">
            <v>43689</v>
          </cell>
          <cell r="P2310" t="str">
            <v/>
          </cell>
        </row>
        <row r="2311">
          <cell r="A2311" t="str">
            <v>MEM-PRO-013-BLD-PPA</v>
          </cell>
          <cell r="B2311" t="str">
            <v>3</v>
          </cell>
          <cell r="C2311" t="str">
            <v>20054</v>
          </cell>
          <cell r="D2311" t="str">
            <v>23932</v>
          </cell>
          <cell r="E2311" t="str">
            <v>P3 MONTHLY LIGHT INSPECTION</v>
          </cell>
          <cell r="F2311" t="str">
            <v>PLANT PROCESSING AREAS</v>
          </cell>
          <cell r="G2311" t="str">
            <v>PM20</v>
          </cell>
          <cell r="H2311" t="str">
            <v>I/E</v>
          </cell>
          <cell r="I2311" t="str">
            <v/>
          </cell>
          <cell r="J2311" t="str">
            <v>7186954</v>
          </cell>
          <cell r="K2311" t="str">
            <v>001</v>
          </cell>
          <cell r="L2311" t="str">
            <v>CRIPESH</v>
          </cell>
          <cell r="M2311">
            <v>43195</v>
          </cell>
          <cell r="N2311" t="str">
            <v>PIGNOCJ</v>
          </cell>
          <cell r="O2311">
            <v>43868</v>
          </cell>
          <cell r="P2311" t="str">
            <v/>
          </cell>
        </row>
        <row r="2312">
          <cell r="A2312" t="str">
            <v>MEM-PRO-014-BLD-PPA</v>
          </cell>
          <cell r="B2312" t="str">
            <v/>
          </cell>
          <cell r="C2312" t="str">
            <v>20055</v>
          </cell>
          <cell r="D2312" t="str">
            <v>23933</v>
          </cell>
          <cell r="E2312" t="str">
            <v>MSP MONTHLY LIGHT INSPECTION</v>
          </cell>
          <cell r="F2312" t="str">
            <v>PLANT PROCESSING AREAS</v>
          </cell>
          <cell r="G2312" t="str">
            <v>PM20</v>
          </cell>
          <cell r="H2312" t="str">
            <v>I/E</v>
          </cell>
          <cell r="I2312" t="str">
            <v/>
          </cell>
          <cell r="J2312" t="str">
            <v>7186955</v>
          </cell>
          <cell r="K2312" t="str">
            <v>001</v>
          </cell>
          <cell r="L2312" t="str">
            <v>CRIPESH</v>
          </cell>
          <cell r="M2312">
            <v>43195</v>
          </cell>
          <cell r="N2312" t="str">
            <v>PIGNOCJ</v>
          </cell>
          <cell r="O2312">
            <v>43868</v>
          </cell>
          <cell r="P2312" t="str">
            <v/>
          </cell>
        </row>
        <row r="2313">
          <cell r="A2313" t="str">
            <v>MEM-PRO-015-BLD-PPA</v>
          </cell>
          <cell r="B2313" t="str">
            <v/>
          </cell>
          <cell r="C2313" t="str">
            <v>20056</v>
          </cell>
          <cell r="D2313" t="str">
            <v>23934</v>
          </cell>
          <cell r="E2313" t="str">
            <v>M2SP MONTHLY LIGHT INSPECTION</v>
          </cell>
          <cell r="F2313" t="str">
            <v>PLANT PROCESSING AREAS</v>
          </cell>
          <cell r="G2313" t="str">
            <v>PM20</v>
          </cell>
          <cell r="H2313" t="str">
            <v>I/E</v>
          </cell>
          <cell r="I2313" t="str">
            <v/>
          </cell>
          <cell r="J2313" t="str">
            <v>7186956</v>
          </cell>
          <cell r="K2313" t="str">
            <v>001</v>
          </cell>
          <cell r="L2313" t="str">
            <v>CRIPESH</v>
          </cell>
          <cell r="M2313">
            <v>43195</v>
          </cell>
          <cell r="N2313" t="str">
            <v>PIGNOCJ</v>
          </cell>
          <cell r="O2313">
            <v>43868</v>
          </cell>
          <cell r="P2313" t="str">
            <v/>
          </cell>
        </row>
        <row r="2314">
          <cell r="A2314" t="str">
            <v>MEM-PRO-011-UTL-CSY-4285</v>
          </cell>
          <cell r="B2314" t="str">
            <v/>
          </cell>
          <cell r="C2314" t="str">
            <v>20074</v>
          </cell>
          <cell r="D2314" t="str">
            <v>23962</v>
          </cell>
          <cell r="E2314" t="str">
            <v>MTHLY P1 HCL SYSTEMS INSPECTION</v>
          </cell>
          <cell r="F2314" t="str">
            <v>MP1-PHOS OR HCL ACID PRESS REGULATOR</v>
          </cell>
          <cell r="G2314" t="str">
            <v>PM20</v>
          </cell>
          <cell r="H2314" t="str">
            <v>MECH</v>
          </cell>
          <cell r="I2314" t="str">
            <v>10021485</v>
          </cell>
          <cell r="J2314" t="str">
            <v>7187203</v>
          </cell>
          <cell r="K2314" t="str">
            <v>001</v>
          </cell>
          <cell r="L2314" t="str">
            <v>CRIPESH</v>
          </cell>
          <cell r="M2314">
            <v>43216</v>
          </cell>
          <cell r="N2314" t="str">
            <v>PIGNOCJ</v>
          </cell>
          <cell r="O2314">
            <v>43843</v>
          </cell>
          <cell r="P2314" t="str">
            <v/>
          </cell>
        </row>
        <row r="2315">
          <cell r="A2315" t="str">
            <v>MEM-PRO-013-UTL-CSY-0277</v>
          </cell>
          <cell r="B2315" t="str">
            <v/>
          </cell>
          <cell r="C2315" t="str">
            <v>20073</v>
          </cell>
          <cell r="D2315" t="str">
            <v>23961</v>
          </cell>
          <cell r="E2315" t="str">
            <v>MTHLY P3 HCL SYSTEMS INSPECTION</v>
          </cell>
          <cell r="F2315" t="str">
            <v>MP3B-HCL TO CLARIFIED\FEED TANK FV</v>
          </cell>
          <cell r="G2315" t="str">
            <v>PM20</v>
          </cell>
          <cell r="H2315" t="str">
            <v>MECH</v>
          </cell>
          <cell r="I2315" t="str">
            <v>10016912</v>
          </cell>
          <cell r="J2315" t="str">
            <v>7187202</v>
          </cell>
          <cell r="K2315" t="str">
            <v>001</v>
          </cell>
          <cell r="L2315" t="str">
            <v>CRIPESH</v>
          </cell>
          <cell r="M2315">
            <v>43216</v>
          </cell>
          <cell r="N2315" t="str">
            <v>PIGNOCJ</v>
          </cell>
          <cell r="O2315">
            <v>43860</v>
          </cell>
          <cell r="P2315" t="str">
            <v/>
          </cell>
        </row>
        <row r="2316">
          <cell r="A2316" t="str">
            <v>MEM-PRO-014-IDN-HYS-3562</v>
          </cell>
          <cell r="B2316" t="str">
            <v/>
          </cell>
          <cell r="C2316" t="str">
            <v>20071</v>
          </cell>
          <cell r="D2316" t="str">
            <v>23939</v>
          </cell>
          <cell r="E2316" t="str">
            <v>MTHLY MECH HCL SYSTEMS INSPECTION</v>
          </cell>
          <cell r="F2316" t="str">
            <v>MSP-N HYDROLYSIS PUMP</v>
          </cell>
          <cell r="G2316" t="str">
            <v>PM20</v>
          </cell>
          <cell r="H2316" t="str">
            <v>MECH</v>
          </cell>
          <cell r="I2316" t="str">
            <v>10022425</v>
          </cell>
          <cell r="J2316" t="str">
            <v>7187200</v>
          </cell>
          <cell r="K2316" t="str">
            <v>001</v>
          </cell>
          <cell r="L2316" t="str">
            <v>CRIPESH</v>
          </cell>
          <cell r="M2316">
            <v>43216</v>
          </cell>
          <cell r="N2316" t="str">
            <v>PIGNOCJ</v>
          </cell>
          <cell r="O2316">
            <v>43705</v>
          </cell>
          <cell r="P2316" t="str">
            <v/>
          </cell>
        </row>
        <row r="2317">
          <cell r="A2317" t="str">
            <v>MEM-PRO-015-UTL-CSY-3576</v>
          </cell>
          <cell r="B2317" t="str">
            <v/>
          </cell>
          <cell r="C2317" t="str">
            <v>20072</v>
          </cell>
          <cell r="D2317" t="str">
            <v>23940</v>
          </cell>
          <cell r="E2317" t="str">
            <v>MTHLY MS2P HCL SYSTEMS INSPECTION</v>
          </cell>
          <cell r="F2317" t="str">
            <v>MS2P-HCL SUPPLY BLOCK VLV TO HYDR TKS</v>
          </cell>
          <cell r="G2317" t="str">
            <v>PM20</v>
          </cell>
          <cell r="H2317" t="str">
            <v>MECH</v>
          </cell>
          <cell r="I2317" t="str">
            <v>10023924</v>
          </cell>
          <cell r="J2317" t="str">
            <v>7187201</v>
          </cell>
          <cell r="K2317" t="str">
            <v>001</v>
          </cell>
          <cell r="L2317" t="str">
            <v>CRIPESH</v>
          </cell>
          <cell r="M2317">
            <v>43216</v>
          </cell>
          <cell r="N2317" t="str">
            <v>PIGNOCJ</v>
          </cell>
          <cell r="O2317">
            <v>43860</v>
          </cell>
          <cell r="P2317" t="str">
            <v/>
          </cell>
        </row>
        <row r="2318">
          <cell r="A2318" t="str">
            <v>MEM-PRO-011-MEB-CLF-4270</v>
          </cell>
          <cell r="B2318" t="str">
            <v>3</v>
          </cell>
          <cell r="C2318" t="str">
            <v>20134</v>
          </cell>
          <cell r="D2318" t="str">
            <v>24056</v>
          </cell>
          <cell r="E2318" t="str">
            <v>12 MTH P1 HCL FLANGE TORQE T&amp;I</v>
          </cell>
          <cell r="F2318" t="str">
            <v>MP1-CLARIFIED EXTRACT TANK</v>
          </cell>
          <cell r="G2318" t="str">
            <v>PM20</v>
          </cell>
          <cell r="H2318" t="str">
            <v>MECH</v>
          </cell>
          <cell r="I2318" t="str">
            <v/>
          </cell>
          <cell r="J2318" t="str">
            <v>7187569</v>
          </cell>
          <cell r="K2318" t="str">
            <v>003</v>
          </cell>
          <cell r="L2318" t="str">
            <v>CRIPESH</v>
          </cell>
          <cell r="M2318">
            <v>43307</v>
          </cell>
          <cell r="N2318" t="str">
            <v>FP_FRANKM</v>
          </cell>
          <cell r="O2318">
            <v>43917</v>
          </cell>
          <cell r="P2318" t="str">
            <v/>
          </cell>
        </row>
        <row r="2319">
          <cell r="A2319" t="str">
            <v>MEM-PRO-013-UTL-CSY-0277</v>
          </cell>
          <cell r="B2319" t="str">
            <v>3</v>
          </cell>
          <cell r="C2319" t="str">
            <v>20135</v>
          </cell>
          <cell r="D2319" t="str">
            <v>24057</v>
          </cell>
          <cell r="E2319" t="str">
            <v>12 MTH P3 HCL FLANGE TORQE T&amp;I</v>
          </cell>
          <cell r="F2319" t="str">
            <v>MP3B-HCL TO CLARIFIED\FEED TANK FV</v>
          </cell>
          <cell r="G2319" t="str">
            <v>PM20</v>
          </cell>
          <cell r="H2319" t="str">
            <v>I/E</v>
          </cell>
          <cell r="I2319" t="str">
            <v>10016912</v>
          </cell>
          <cell r="J2319" t="str">
            <v>7187570</v>
          </cell>
          <cell r="K2319" t="str">
            <v/>
          </cell>
          <cell r="L2319" t="str">
            <v>CRIPESH</v>
          </cell>
          <cell r="M2319">
            <v>43307</v>
          </cell>
          <cell r="N2319" t="str">
            <v>FP_FRANKM</v>
          </cell>
          <cell r="O2319">
            <v>43917</v>
          </cell>
          <cell r="P2319" t="str">
            <v/>
          </cell>
        </row>
        <row r="2320">
          <cell r="A2320" t="str">
            <v>MEM-PRO-014-IDN-HYS-3562</v>
          </cell>
          <cell r="B2320" t="str">
            <v>3</v>
          </cell>
          <cell r="C2320" t="str">
            <v>20149</v>
          </cell>
          <cell r="D2320" t="str">
            <v>24019</v>
          </cell>
          <cell r="E2320" t="str">
            <v>12 MTH MSP HCL FLANGE TORQE T&amp;I</v>
          </cell>
          <cell r="F2320" t="str">
            <v>MSP-N HYDROLYSIS PUMP</v>
          </cell>
          <cell r="G2320" t="str">
            <v>PM20</v>
          </cell>
          <cell r="H2320" t="str">
            <v>MECH</v>
          </cell>
          <cell r="I2320" t="str">
            <v>10022104</v>
          </cell>
          <cell r="J2320" t="str">
            <v>7187571</v>
          </cell>
          <cell r="K2320" t="str">
            <v>003</v>
          </cell>
          <cell r="L2320" t="str">
            <v>CRIPESH</v>
          </cell>
          <cell r="M2320">
            <v>43307</v>
          </cell>
          <cell r="N2320" t="str">
            <v>FP_FRANKM</v>
          </cell>
          <cell r="O2320">
            <v>43917</v>
          </cell>
          <cell r="P2320" t="str">
            <v/>
          </cell>
        </row>
        <row r="2321">
          <cell r="A2321" t="str">
            <v>MEM-PRO-015-UTL-CSY-3576</v>
          </cell>
          <cell r="B2321" t="str">
            <v>3</v>
          </cell>
          <cell r="C2321" t="str">
            <v>20150</v>
          </cell>
          <cell r="D2321" t="str">
            <v>24020</v>
          </cell>
          <cell r="E2321" t="str">
            <v>12 MTH MS2P HCL FLANGE TORQE T&amp;I</v>
          </cell>
          <cell r="F2321" t="str">
            <v>MS2P-HCL SUPPLY BLOCK VLV TO HYDR TKS</v>
          </cell>
          <cell r="G2321" t="str">
            <v>PM20</v>
          </cell>
          <cell r="H2321" t="str">
            <v>MECH</v>
          </cell>
          <cell r="I2321" t="str">
            <v>10023924</v>
          </cell>
          <cell r="J2321" t="str">
            <v>7187572</v>
          </cell>
          <cell r="K2321" t="str">
            <v>003</v>
          </cell>
          <cell r="L2321" t="str">
            <v>CRIPESH</v>
          </cell>
          <cell r="M2321">
            <v>43307</v>
          </cell>
          <cell r="N2321" t="str">
            <v>FP_FRANKM</v>
          </cell>
          <cell r="O2321">
            <v>43917</v>
          </cell>
          <cell r="P2321" t="str">
            <v/>
          </cell>
        </row>
        <row r="2322">
          <cell r="A2322" t="str">
            <v>MEM-PRO-023-STS-HCL-5639</v>
          </cell>
          <cell r="B2322" t="str">
            <v>4</v>
          </cell>
          <cell r="C2322" t="str">
            <v>20161</v>
          </cell>
          <cell r="D2322" t="str">
            <v>24081</v>
          </cell>
          <cell r="E2322" t="str">
            <v>12 MTH  HCL UNLOADING  FLANGE TORQE T&amp;I</v>
          </cell>
          <cell r="F2322" t="str">
            <v>MSS-HCL PIPING</v>
          </cell>
          <cell r="G2322" t="str">
            <v>PM20</v>
          </cell>
          <cell r="H2322" t="str">
            <v>FAC</v>
          </cell>
          <cell r="I2322" t="str">
            <v>10077972</v>
          </cell>
          <cell r="J2322" t="str">
            <v>7187573</v>
          </cell>
          <cell r="K2322" t="str">
            <v>003</v>
          </cell>
          <cell r="L2322" t="str">
            <v>CRIPESH</v>
          </cell>
          <cell r="M2322">
            <v>43307</v>
          </cell>
          <cell r="N2322" t="str">
            <v>FP_FRANKM</v>
          </cell>
          <cell r="O2322">
            <v>43917</v>
          </cell>
          <cell r="P2322" t="str">
            <v/>
          </cell>
        </row>
        <row r="2323">
          <cell r="A2323" t="str">
            <v>MEM-PRO-010-UTL-IAS-2816</v>
          </cell>
          <cell r="B2323" t="str">
            <v>5</v>
          </cell>
          <cell r="C2323" t="str">
            <v>20136</v>
          </cell>
          <cell r="D2323" t="str">
            <v>24058</v>
          </cell>
          <cell r="E2323" t="str">
            <v>60-MTH MECH MSS AIR RECEIVER PRV REPLACE</v>
          </cell>
          <cell r="F2323" t="str">
            <v>MSS-N PLANT AIR RECEIVER(W OF BOILER CR)</v>
          </cell>
          <cell r="G2323" t="str">
            <v>PM25</v>
          </cell>
          <cell r="H2323" t="str">
            <v>MECH</v>
          </cell>
          <cell r="I2323" t="str">
            <v>10019970</v>
          </cell>
          <cell r="J2323" t="str">
            <v/>
          </cell>
          <cell r="K2323" t="str">
            <v>253</v>
          </cell>
          <cell r="L2323" t="str">
            <v>RX8557</v>
          </cell>
          <cell r="M2323">
            <v>43311</v>
          </cell>
          <cell r="N2323" t="str">
            <v>FP_FRANKM</v>
          </cell>
          <cell r="O2323">
            <v>43917</v>
          </cell>
          <cell r="P2323" t="str">
            <v/>
          </cell>
        </row>
        <row r="2324">
          <cell r="A2324" t="str">
            <v>MEM-PRO-026-STS-SSP-5601</v>
          </cell>
          <cell r="B2324" t="str">
            <v>3</v>
          </cell>
          <cell r="C2324" t="str">
            <v>20194</v>
          </cell>
          <cell r="D2324" t="str">
            <v>24155</v>
          </cell>
          <cell r="E2324" t="str">
            <v>12-MTH SOUTH SEWER LEVEL TRANSMITTER</v>
          </cell>
          <cell r="F2324" t="str">
            <v>SOUTH PLANT SEWER</v>
          </cell>
          <cell r="G2324" t="str">
            <v>PM20</v>
          </cell>
          <cell r="H2324" t="str">
            <v>I/E</v>
          </cell>
          <cell r="I2324" t="str">
            <v>10065446</v>
          </cell>
          <cell r="J2324" t="str">
            <v>7187575</v>
          </cell>
          <cell r="K2324" t="str">
            <v>212</v>
          </cell>
          <cell r="L2324" t="str">
            <v>CAGLEW</v>
          </cell>
          <cell r="M2324">
            <v>43350</v>
          </cell>
          <cell r="N2324" t="str">
            <v>FP_FRANKM</v>
          </cell>
          <cell r="O2324">
            <v>43917</v>
          </cell>
          <cell r="P2324" t="str">
            <v/>
          </cell>
        </row>
        <row r="2325">
          <cell r="A2325" t="str">
            <v>MEM-PRO-015-SPR-DRY-8011</v>
          </cell>
          <cell r="B2325" t="str">
            <v/>
          </cell>
          <cell r="C2325" t="str">
            <v>20222</v>
          </cell>
          <cell r="D2325" t="str">
            <v>24213</v>
          </cell>
          <cell r="E2325" t="str">
            <v>6-MTH FAC CLEANING OF MS2P SFB</v>
          </cell>
          <cell r="F2325" t="str">
            <v>MS2P-STATIC FLUID BED</v>
          </cell>
          <cell r="G2325" t="str">
            <v>PM25</v>
          </cell>
          <cell r="H2325" t="str">
            <v>MECH</v>
          </cell>
          <cell r="I2325" t="str">
            <v>10024629</v>
          </cell>
          <cell r="J2325" t="str">
            <v>7182507</v>
          </cell>
          <cell r="K2325" t="str">
            <v>303</v>
          </cell>
          <cell r="L2325" t="str">
            <v>CAGLEW</v>
          </cell>
          <cell r="M2325">
            <v>43369</v>
          </cell>
          <cell r="N2325" t="str">
            <v>CAGLEW</v>
          </cell>
          <cell r="O2325">
            <v>43679</v>
          </cell>
          <cell r="P2325" t="str">
            <v/>
          </cell>
        </row>
        <row r="2326">
          <cell r="A2326" t="str">
            <v>MEM-PRO-011-SPR</v>
          </cell>
          <cell r="B2326" t="str">
            <v>2</v>
          </cell>
          <cell r="C2326" t="str">
            <v>20251</v>
          </cell>
          <cell r="D2326" t="str">
            <v>24282</v>
          </cell>
          <cell r="E2326" t="str">
            <v>12 MTH PSM MECH P1 BFM BOOT T&amp;I</v>
          </cell>
          <cell r="F2326" t="str">
            <v>SPRAY</v>
          </cell>
          <cell r="G2326" t="str">
            <v>PM25</v>
          </cell>
          <cell r="H2326" t="str">
            <v>MECH</v>
          </cell>
          <cell r="I2326" t="str">
            <v/>
          </cell>
          <cell r="J2326" t="str">
            <v>7188069</v>
          </cell>
          <cell r="K2326" t="str">
            <v/>
          </cell>
          <cell r="L2326" t="str">
            <v>CRIPESH</v>
          </cell>
          <cell r="M2326">
            <v>43390</v>
          </cell>
          <cell r="N2326" t="str">
            <v/>
          </cell>
          <cell r="O2326"/>
          <cell r="P2326" t="str">
            <v/>
          </cell>
        </row>
        <row r="2327">
          <cell r="A2327" t="str">
            <v>MEM-PRO-013-SPR</v>
          </cell>
          <cell r="B2327" t="str">
            <v>3</v>
          </cell>
          <cell r="C2327" t="str">
            <v>20252</v>
          </cell>
          <cell r="D2327" t="str">
            <v>24283</v>
          </cell>
          <cell r="E2327" t="str">
            <v>12 MTH PSM MECH P3 BFM BOOT T&amp;I</v>
          </cell>
          <cell r="F2327" t="str">
            <v>SPRAY</v>
          </cell>
          <cell r="G2327" t="str">
            <v>PM25</v>
          </cell>
          <cell r="H2327" t="str">
            <v>MECH</v>
          </cell>
          <cell r="I2327" t="str">
            <v/>
          </cell>
          <cell r="J2327" t="str">
            <v>7187577</v>
          </cell>
          <cell r="K2327" t="str">
            <v/>
          </cell>
          <cell r="L2327" t="str">
            <v>CRIPESH</v>
          </cell>
          <cell r="M2327">
            <v>43390</v>
          </cell>
          <cell r="N2327" t="str">
            <v>FP_FRANKM</v>
          </cell>
          <cell r="O2327">
            <v>43917</v>
          </cell>
          <cell r="P2327" t="str">
            <v/>
          </cell>
        </row>
        <row r="2328">
          <cell r="A2328" t="str">
            <v>MEM-PRO-014-SPR</v>
          </cell>
          <cell r="B2328" t="str">
            <v>3</v>
          </cell>
          <cell r="C2328" t="str">
            <v>20230</v>
          </cell>
          <cell r="D2328" t="str">
            <v>24281</v>
          </cell>
          <cell r="E2328" t="str">
            <v>12 MTH PSM MECH MSP BFM BOOT T&amp;I</v>
          </cell>
          <cell r="F2328" t="str">
            <v>SPRAY</v>
          </cell>
          <cell r="G2328" t="str">
            <v>PM25</v>
          </cell>
          <cell r="H2328" t="str">
            <v>MECH</v>
          </cell>
          <cell r="I2328" t="str">
            <v/>
          </cell>
          <cell r="J2328" t="str">
            <v>7187910</v>
          </cell>
          <cell r="K2328" t="str">
            <v/>
          </cell>
          <cell r="L2328" t="str">
            <v>CRIPESH</v>
          </cell>
          <cell r="M2328">
            <v>43390</v>
          </cell>
          <cell r="N2328" t="str">
            <v>CAGLEW</v>
          </cell>
          <cell r="O2328">
            <v>43665</v>
          </cell>
          <cell r="P2328" t="str">
            <v/>
          </cell>
        </row>
        <row r="2329">
          <cell r="A2329" t="str">
            <v>MEM-PRO-015-SPR-DRY</v>
          </cell>
          <cell r="B2329" t="str">
            <v>3</v>
          </cell>
          <cell r="C2329" t="str">
            <v>20229</v>
          </cell>
          <cell r="D2329" t="str">
            <v>24220</v>
          </cell>
          <cell r="E2329" t="str">
            <v>12 MTH PSM MECH BFM BOOT T&amp;I</v>
          </cell>
          <cell r="F2329" t="str">
            <v>SPRAY DRYER</v>
          </cell>
          <cell r="G2329" t="str">
            <v>PM25</v>
          </cell>
          <cell r="H2329" t="str">
            <v>MECH</v>
          </cell>
          <cell r="I2329" t="str">
            <v/>
          </cell>
          <cell r="J2329" t="str">
            <v>7187576</v>
          </cell>
          <cell r="K2329" t="str">
            <v/>
          </cell>
          <cell r="L2329" t="str">
            <v>CRIPESH</v>
          </cell>
          <cell r="M2329">
            <v>43390</v>
          </cell>
          <cell r="N2329" t="str">
            <v>FP_FRANKM</v>
          </cell>
          <cell r="O2329">
            <v>43917</v>
          </cell>
          <cell r="P2329" t="str">
            <v/>
          </cell>
        </row>
        <row r="2330">
          <cell r="A2330" t="str">
            <v>MEM-PRO-024-UTL-WE1-5659</v>
          </cell>
          <cell r="B2330" t="str">
            <v>3</v>
          </cell>
          <cell r="C2330" t="str">
            <v>20271</v>
          </cell>
          <cell r="D2330" t="str">
            <v>24310</v>
          </cell>
          <cell r="E2330" t="str">
            <v>60 MTH #1 WELL PUMP MOTOR OVERHAUL</v>
          </cell>
          <cell r="F2330" t="str">
            <v>MSS-WELL PUMP #1 (SOUTHEAST)</v>
          </cell>
          <cell r="G2330" t="str">
            <v>PM25</v>
          </cell>
          <cell r="H2330" t="str">
            <v>I/E</v>
          </cell>
          <cell r="I2330" t="str">
            <v>10016408</v>
          </cell>
          <cell r="J2330" t="str">
            <v/>
          </cell>
          <cell r="K2330" t="str">
            <v>234</v>
          </cell>
          <cell r="L2330" t="str">
            <v>RX8557</v>
          </cell>
          <cell r="M2330">
            <v>43404</v>
          </cell>
          <cell r="N2330" t="str">
            <v>RX8557</v>
          </cell>
          <cell r="O2330">
            <v>43404</v>
          </cell>
          <cell r="P2330" t="str">
            <v/>
          </cell>
        </row>
        <row r="2331">
          <cell r="A2331" t="str">
            <v>MEM-PRO-024-UTL-WE2-5650</v>
          </cell>
          <cell r="B2331" t="str">
            <v>3</v>
          </cell>
          <cell r="C2331" t="str">
            <v>20272</v>
          </cell>
          <cell r="D2331" t="str">
            <v>24311</v>
          </cell>
          <cell r="E2331" t="str">
            <v>60 MTH #2 WELL PUMP MOTOR OVERHAUL</v>
          </cell>
          <cell r="F2331" t="str">
            <v>MSS-WELL PUMP #2 (SOUTHEAST)</v>
          </cell>
          <cell r="G2331" t="str">
            <v>PM25</v>
          </cell>
          <cell r="H2331" t="str">
            <v>I/E</v>
          </cell>
          <cell r="I2331" t="str">
            <v>10065450</v>
          </cell>
          <cell r="J2331" t="str">
            <v/>
          </cell>
          <cell r="K2331" t="str">
            <v>234</v>
          </cell>
          <cell r="L2331" t="str">
            <v>RX8557</v>
          </cell>
          <cell r="M2331">
            <v>43404</v>
          </cell>
          <cell r="N2331" t="str">
            <v>RX8557</v>
          </cell>
          <cell r="O2331">
            <v>43404</v>
          </cell>
          <cell r="P2331" t="str">
            <v/>
          </cell>
        </row>
        <row r="2332">
          <cell r="A2332" t="str">
            <v>MEM-PRO-024-UTL-WE3-5651</v>
          </cell>
          <cell r="B2332" t="str">
            <v>3</v>
          </cell>
          <cell r="C2332" t="str">
            <v>20273</v>
          </cell>
          <cell r="D2332" t="str">
            <v>24312</v>
          </cell>
          <cell r="E2332" t="str">
            <v>60 MTH #3 WELL PUMP MOTOR OVERHAUL</v>
          </cell>
          <cell r="F2332" t="str">
            <v>MSS-WELL PUMP #3 (CENTER EAST)</v>
          </cell>
          <cell r="G2332" t="str">
            <v>PM25</v>
          </cell>
          <cell r="H2332" t="str">
            <v>I/E</v>
          </cell>
          <cell r="I2332" t="str">
            <v>10016414</v>
          </cell>
          <cell r="J2332" t="str">
            <v>7119739</v>
          </cell>
          <cell r="K2332" t="str">
            <v>234</v>
          </cell>
          <cell r="L2332" t="str">
            <v>RX8557</v>
          </cell>
          <cell r="M2332">
            <v>43404</v>
          </cell>
          <cell r="N2332" t="str">
            <v>CAGLEW</v>
          </cell>
          <cell r="O2332">
            <v>43511</v>
          </cell>
          <cell r="P2332" t="str">
            <v/>
          </cell>
        </row>
        <row r="2333">
          <cell r="A2333" t="str">
            <v>MEM-PRO-024-UTL-WE4-5652</v>
          </cell>
          <cell r="B2333" t="str">
            <v>3</v>
          </cell>
          <cell r="C2333" t="str">
            <v>20274</v>
          </cell>
          <cell r="D2333" t="str">
            <v>24313</v>
          </cell>
          <cell r="E2333" t="str">
            <v>60 MTH #4 WELL PUMP MOTOR OVERHAUL</v>
          </cell>
          <cell r="F2333" t="str">
            <v>MSS-WELL PUMP #4 (EXISTING) (COOLING TOW</v>
          </cell>
          <cell r="G2333" t="str">
            <v>PM25</v>
          </cell>
          <cell r="H2333" t="str">
            <v>I/E</v>
          </cell>
          <cell r="I2333" t="str">
            <v>10016484</v>
          </cell>
          <cell r="J2333" t="str">
            <v>7096104</v>
          </cell>
          <cell r="K2333" t="str">
            <v>234</v>
          </cell>
          <cell r="L2333" t="str">
            <v>RX8557</v>
          </cell>
          <cell r="M2333">
            <v>43404</v>
          </cell>
          <cell r="N2333" t="str">
            <v>CAGLEW</v>
          </cell>
          <cell r="O2333">
            <v>43665</v>
          </cell>
          <cell r="P2333" t="str">
            <v/>
          </cell>
        </row>
        <row r="2334">
          <cell r="A2334" t="str">
            <v>MEM-PRO-024-UTL-WE5-5658</v>
          </cell>
          <cell r="B2334" t="str">
            <v>3</v>
          </cell>
          <cell r="C2334" t="str">
            <v>20275</v>
          </cell>
          <cell r="D2334" t="str">
            <v>24314</v>
          </cell>
          <cell r="E2334" t="str">
            <v>60 MTH #5 WELL PUMP MOTOR OVERHAUL</v>
          </cell>
          <cell r="F2334" t="str">
            <v>MSS-WELL PUMP #5 (PARKING LOT)</v>
          </cell>
          <cell r="G2334" t="str">
            <v>PM25</v>
          </cell>
          <cell r="H2334" t="str">
            <v>I/E</v>
          </cell>
          <cell r="I2334" t="str">
            <v>10016409</v>
          </cell>
          <cell r="J2334" t="str">
            <v>7187578</v>
          </cell>
          <cell r="K2334" t="str">
            <v>234</v>
          </cell>
          <cell r="L2334" t="str">
            <v>RX8557</v>
          </cell>
          <cell r="M2334">
            <v>43404</v>
          </cell>
          <cell r="N2334" t="str">
            <v>CAGLEW</v>
          </cell>
          <cell r="O2334">
            <v>43511</v>
          </cell>
          <cell r="P2334" t="str">
            <v/>
          </cell>
        </row>
        <row r="2335">
          <cell r="A2335" t="str">
            <v>MEM-PRO-024-UTL-WE6-5653</v>
          </cell>
          <cell r="B2335" t="str">
            <v>3</v>
          </cell>
          <cell r="C2335" t="str">
            <v>20276</v>
          </cell>
          <cell r="D2335" t="str">
            <v>24315</v>
          </cell>
          <cell r="E2335" t="str">
            <v>60 MTH #6 WELL PUMP MOTOR OVERHAUL</v>
          </cell>
          <cell r="F2335" t="str">
            <v>MSS-WELL PUMP #6 (EXISTING) (NORTHWEST)</v>
          </cell>
          <cell r="G2335" t="str">
            <v>PM25</v>
          </cell>
          <cell r="H2335" t="str">
            <v>I/E</v>
          </cell>
          <cell r="I2335" t="str">
            <v>10016483</v>
          </cell>
          <cell r="J2335" t="str">
            <v>7096102</v>
          </cell>
          <cell r="K2335" t="str">
            <v>234</v>
          </cell>
          <cell r="L2335" t="str">
            <v>RX8557</v>
          </cell>
          <cell r="M2335">
            <v>43404</v>
          </cell>
          <cell r="N2335" t="str">
            <v>CAGLEW</v>
          </cell>
          <cell r="O2335">
            <v>43511</v>
          </cell>
          <cell r="P2335" t="str">
            <v/>
          </cell>
        </row>
        <row r="2336">
          <cell r="A2336" t="str">
            <v>MEM-PRO-024-UTL-WE7-5654</v>
          </cell>
          <cell r="B2336" t="str">
            <v>3</v>
          </cell>
          <cell r="C2336" t="str">
            <v>20277</v>
          </cell>
          <cell r="D2336" t="str">
            <v>24316</v>
          </cell>
          <cell r="E2336" t="str">
            <v>60 MTH #7 WELL PUMP MOTOR OVERHAUL</v>
          </cell>
          <cell r="F2336" t="str">
            <v>MSS-WELL PUMP #7 (EXISTING) (CENTER WEST</v>
          </cell>
          <cell r="G2336" t="str">
            <v>PM25</v>
          </cell>
          <cell r="H2336" t="str">
            <v>I/E</v>
          </cell>
          <cell r="I2336" t="str">
            <v>10016482</v>
          </cell>
          <cell r="J2336" t="str">
            <v>7096101</v>
          </cell>
          <cell r="K2336" t="str">
            <v>234</v>
          </cell>
          <cell r="L2336" t="str">
            <v>RX8557</v>
          </cell>
          <cell r="M2336">
            <v>43404</v>
          </cell>
          <cell r="N2336" t="str">
            <v>CAGLEW</v>
          </cell>
          <cell r="O2336">
            <v>43511</v>
          </cell>
          <cell r="P2336" t="str">
            <v/>
          </cell>
        </row>
        <row r="2337">
          <cell r="A2337" t="str">
            <v>MEM-PRO-024-UTL-WE8-5655</v>
          </cell>
          <cell r="B2337" t="str">
            <v>3</v>
          </cell>
          <cell r="C2337" t="str">
            <v>20278</v>
          </cell>
          <cell r="D2337" t="str">
            <v>24317</v>
          </cell>
          <cell r="E2337" t="str">
            <v>60 MTH #8 WELL PUMP MOTOR OVERHAUL</v>
          </cell>
          <cell r="F2337" t="str">
            <v>MSS-WELL PUMP #8 (EXISTING) (SOUTHWEST)</v>
          </cell>
          <cell r="G2337" t="str">
            <v>PM25</v>
          </cell>
          <cell r="H2337" t="str">
            <v>I/E</v>
          </cell>
          <cell r="I2337" t="str">
            <v>10016410</v>
          </cell>
          <cell r="J2337" t="str">
            <v>7096100</v>
          </cell>
          <cell r="K2337" t="str">
            <v>234</v>
          </cell>
          <cell r="L2337" t="str">
            <v>RX8557</v>
          </cell>
          <cell r="M2337">
            <v>43404</v>
          </cell>
          <cell r="N2337" t="str">
            <v>CAGLEW</v>
          </cell>
          <cell r="O2337">
            <v>43511</v>
          </cell>
          <cell r="P2337" t="str">
            <v/>
          </cell>
        </row>
        <row r="2338">
          <cell r="A2338" t="str">
            <v>MEM-PRO-011-XTR-1EX-4165</v>
          </cell>
          <cell r="B2338" t="str">
            <v>5</v>
          </cell>
          <cell r="C2338" t="str">
            <v>20337</v>
          </cell>
          <cell r="D2338" t="str">
            <v>24445</v>
          </cell>
          <cell r="E2338" t="str">
            <v>24-MTH I/E ROSE LEVEL X-MTR</v>
          </cell>
          <cell r="F2338" t="str">
            <v>MP1-1ST EXT TANK LEVEL TRANSMITTER</v>
          </cell>
          <cell r="G2338" t="str">
            <v>PM20</v>
          </cell>
          <cell r="H2338" t="str">
            <v>FAC1</v>
          </cell>
          <cell r="I2338" t="str">
            <v>10077029</v>
          </cell>
          <cell r="J2338" t="str">
            <v>7111222</v>
          </cell>
          <cell r="K2338" t="str">
            <v>212</v>
          </cell>
          <cell r="L2338" t="str">
            <v>CAGLEW</v>
          </cell>
          <cell r="M2338">
            <v>43502</v>
          </cell>
          <cell r="N2338" t="str">
            <v>FP_FRANKM</v>
          </cell>
          <cell r="O2338">
            <v>43917</v>
          </cell>
          <cell r="P2338" t="str">
            <v/>
          </cell>
        </row>
        <row r="2339">
          <cell r="A2339" t="str">
            <v>MEM-PRO-015-FED-FED-3833</v>
          </cell>
          <cell r="B2339" t="str">
            <v>3</v>
          </cell>
          <cell r="C2339" t="str">
            <v>20338</v>
          </cell>
          <cell r="D2339" t="str">
            <v>24446</v>
          </cell>
          <cell r="E2339" t="str">
            <v>12-MTH DP SSW - BIN 3833</v>
          </cell>
          <cell r="F2339" t="str">
            <v>MS2P-FEED MILL RCVR DISCHARGER</v>
          </cell>
          <cell r="G2339" t="str">
            <v>PM20</v>
          </cell>
          <cell r="H2339" t="str">
            <v>I/E</v>
          </cell>
          <cell r="I2339" t="str">
            <v>10077031</v>
          </cell>
          <cell r="J2339" t="str">
            <v>7187580</v>
          </cell>
          <cell r="K2339" t="str">
            <v>261</v>
          </cell>
          <cell r="L2339" t="str">
            <v>CAGLEW</v>
          </cell>
          <cell r="M2339">
            <v>43504</v>
          </cell>
          <cell r="N2339" t="str">
            <v>FP_FRANKM</v>
          </cell>
          <cell r="O2339">
            <v>43917</v>
          </cell>
          <cell r="P2339" t="str">
            <v/>
          </cell>
        </row>
        <row r="2340">
          <cell r="A2340" t="str">
            <v>MEM-PRO-022-STS-W8T-5002</v>
          </cell>
          <cell r="B2340" t="str">
            <v>4</v>
          </cell>
          <cell r="C2340" t="str">
            <v>20385</v>
          </cell>
          <cell r="D2340" t="str">
            <v>24552</v>
          </cell>
          <cell r="E2340" t="str">
            <v>5 Yr Rupture pnel replacement</v>
          </cell>
          <cell r="F2340" t="str">
            <v>MSS-W 800T BIN</v>
          </cell>
          <cell r="G2340" t="str">
            <v>PM20</v>
          </cell>
          <cell r="H2340" t="str">
            <v>MECH</v>
          </cell>
          <cell r="I2340" t="str">
            <v>10019770</v>
          </cell>
          <cell r="J2340" t="str">
            <v/>
          </cell>
          <cell r="K2340" t="str">
            <v>001</v>
          </cell>
          <cell r="L2340" t="str">
            <v>HALEBA</v>
          </cell>
          <cell r="M2340">
            <v>43524</v>
          </cell>
          <cell r="N2340" t="str">
            <v>FP_FRANKM</v>
          </cell>
          <cell r="O2340">
            <v>43917</v>
          </cell>
          <cell r="P2340" t="str">
            <v/>
          </cell>
        </row>
        <row r="2341">
          <cell r="A2341" t="str">
            <v>MEM-PRO-011-HPF-SDF-4925</v>
          </cell>
          <cell r="B2341" t="str">
            <v>3</v>
          </cell>
          <cell r="C2341" t="str">
            <v>20390</v>
          </cell>
          <cell r="D2341" t="str">
            <v>24582</v>
          </cell>
          <cell r="E2341" t="str">
            <v>6-MONTH MECH PSM MG BLAST SHEILDS T&amp;I</v>
          </cell>
          <cell r="F2341" t="str">
            <v>MP1-#2 SSMG HI-PRESS DRYER FEED PUMP</v>
          </cell>
          <cell r="G2341" t="str">
            <v>PM20</v>
          </cell>
          <cell r="H2341" t="str">
            <v>MECH</v>
          </cell>
          <cell r="I2341" t="str">
            <v>10000575</v>
          </cell>
          <cell r="J2341" t="str">
            <v>7187582</v>
          </cell>
          <cell r="K2341" t="str">
            <v/>
          </cell>
          <cell r="L2341" t="str">
            <v>CRIPESH</v>
          </cell>
          <cell r="M2341">
            <v>43527</v>
          </cell>
          <cell r="N2341" t="str">
            <v>FP_FRANKM</v>
          </cell>
          <cell r="O2341">
            <v>43917</v>
          </cell>
          <cell r="P2341" t="str">
            <v/>
          </cell>
        </row>
        <row r="2342">
          <cell r="A2342" t="str">
            <v>MEM-PRO-013-HPF-SDF-6173</v>
          </cell>
          <cell r="B2342" t="str">
            <v>3</v>
          </cell>
          <cell r="C2342" t="str">
            <v>20401</v>
          </cell>
          <cell r="D2342" t="str">
            <v>24583</v>
          </cell>
          <cell r="E2342" t="str">
            <v>6-MONTH MECH PSM MG BLAST SHEILDS T&amp;I</v>
          </cell>
          <cell r="F2342" t="str">
            <v>MP3B-#1 SSMG HI-PRESS DRYER FEED PUMP</v>
          </cell>
          <cell r="G2342" t="str">
            <v>PM20</v>
          </cell>
          <cell r="H2342" t="str">
            <v>MECH</v>
          </cell>
          <cell r="I2342" t="str">
            <v>10000615</v>
          </cell>
          <cell r="J2342" t="str">
            <v>7187583</v>
          </cell>
          <cell r="K2342" t="str">
            <v/>
          </cell>
          <cell r="L2342" t="str">
            <v>CRIPESH</v>
          </cell>
          <cell r="M2342">
            <v>43527</v>
          </cell>
          <cell r="N2342" t="str">
            <v>FP_FRANKM</v>
          </cell>
          <cell r="O2342">
            <v>43917</v>
          </cell>
          <cell r="P2342" t="str">
            <v/>
          </cell>
        </row>
        <row r="2343">
          <cell r="A2343" t="str">
            <v>MEM-PRO-014-HPF-SDF-3598</v>
          </cell>
          <cell r="B2343" t="str">
            <v>3</v>
          </cell>
          <cell r="C2343" t="str">
            <v>20402</v>
          </cell>
          <cell r="D2343" t="str">
            <v>24584</v>
          </cell>
          <cell r="E2343" t="str">
            <v>6-MONTH MECH PSM MG BLAST SHEILDS T&amp;I</v>
          </cell>
          <cell r="F2343" t="str">
            <v>MSP-#1 SSMG HI-PRESS DRYER FEED PUMP</v>
          </cell>
          <cell r="G2343" t="str">
            <v>PM20</v>
          </cell>
          <cell r="H2343" t="str">
            <v>MECH</v>
          </cell>
          <cell r="I2343" t="str">
            <v>10000705</v>
          </cell>
          <cell r="J2343" t="str">
            <v>7187584</v>
          </cell>
          <cell r="K2343" t="str">
            <v/>
          </cell>
          <cell r="L2343" t="str">
            <v>CRIPESH</v>
          </cell>
          <cell r="M2343">
            <v>43527</v>
          </cell>
          <cell r="N2343" t="str">
            <v>FP_FRANKM</v>
          </cell>
          <cell r="O2343">
            <v>43917</v>
          </cell>
          <cell r="P2343" t="str">
            <v/>
          </cell>
        </row>
        <row r="2344">
          <cell r="A2344" t="str">
            <v>MEM-PRO-015-HPF-SDF-3583</v>
          </cell>
          <cell r="B2344" t="str">
            <v>3</v>
          </cell>
          <cell r="C2344" t="str">
            <v>20403</v>
          </cell>
          <cell r="D2344" t="str">
            <v>24585</v>
          </cell>
          <cell r="E2344" t="str">
            <v>6-MONTH MECH PSM MG BLAST SHEILDS T&amp;I</v>
          </cell>
          <cell r="F2344" t="str">
            <v>MS2P-#1 SSMG HI-PRESS DRYER FEED PUMP</v>
          </cell>
          <cell r="G2344" t="str">
            <v>PM20</v>
          </cell>
          <cell r="H2344" t="str">
            <v>MECH</v>
          </cell>
          <cell r="I2344" t="str">
            <v>10000789</v>
          </cell>
          <cell r="J2344" t="str">
            <v>7187585</v>
          </cell>
          <cell r="K2344" t="str">
            <v/>
          </cell>
          <cell r="L2344" t="str">
            <v>CRIPESH</v>
          </cell>
          <cell r="M2344">
            <v>43527</v>
          </cell>
          <cell r="N2344" t="str">
            <v>FP_FRANKM</v>
          </cell>
          <cell r="O2344">
            <v>43917</v>
          </cell>
          <cell r="P2344" t="str">
            <v/>
          </cell>
        </row>
        <row r="2345">
          <cell r="A2345" t="str">
            <v>MEM-PRO-011-PKG-BLD-6650</v>
          </cell>
          <cell r="B2345" t="str">
            <v>5</v>
          </cell>
          <cell r="C2345" t="str">
            <v>20406</v>
          </cell>
          <cell r="D2345" t="str">
            <v>24588</v>
          </cell>
          <cell r="E2345" t="str">
            <v>12MTH - LUBRICATE BLENDER COUPLING</v>
          </cell>
          <cell r="F2345" t="str">
            <v>MP1B-BLENDER - RIBBON</v>
          </cell>
          <cell r="G2345" t="str">
            <v>PM20</v>
          </cell>
          <cell r="H2345" t="str">
            <v>PM/PDM</v>
          </cell>
          <cell r="I2345" t="str">
            <v>10029161</v>
          </cell>
          <cell r="J2345" t="str">
            <v>7144210</v>
          </cell>
          <cell r="K2345" t="str">
            <v>202</v>
          </cell>
          <cell r="L2345" t="str">
            <v>CAGLEW</v>
          </cell>
          <cell r="M2345">
            <v>43535</v>
          </cell>
          <cell r="N2345" t="str">
            <v>CAGLEW</v>
          </cell>
          <cell r="O2345">
            <v>43535</v>
          </cell>
          <cell r="P2345" t="str">
            <v/>
          </cell>
        </row>
        <row r="2346">
          <cell r="A2346" t="str">
            <v>MEM-PRO-013-PKG-PAK-2181</v>
          </cell>
          <cell r="B2346" t="str">
            <v>5</v>
          </cell>
          <cell r="C2346" t="str">
            <v>20405</v>
          </cell>
          <cell r="D2346" t="str">
            <v>24587</v>
          </cell>
          <cell r="E2346" t="str">
            <v>12MTH - LUBRICATE BLENDER COUPLING</v>
          </cell>
          <cell r="F2346" t="str">
            <v>MP3B - BLENDER</v>
          </cell>
          <cell r="G2346" t="str">
            <v>PM20</v>
          </cell>
          <cell r="H2346" t="str">
            <v>PM/PDM</v>
          </cell>
          <cell r="I2346" t="str">
            <v>10028442</v>
          </cell>
          <cell r="J2346" t="str">
            <v>7144209</v>
          </cell>
          <cell r="K2346" t="str">
            <v>202</v>
          </cell>
          <cell r="L2346" t="str">
            <v>CAGLEW</v>
          </cell>
          <cell r="M2346">
            <v>43535</v>
          </cell>
          <cell r="N2346" t="str">
            <v>CAGLEW</v>
          </cell>
          <cell r="O2346">
            <v>43535</v>
          </cell>
          <cell r="P2346" t="str">
            <v/>
          </cell>
        </row>
        <row r="2347">
          <cell r="A2347" t="str">
            <v>MEM-PRO-014-PKG-BLD-3710</v>
          </cell>
          <cell r="B2347" t="str">
            <v>5</v>
          </cell>
          <cell r="C2347" t="str">
            <v>20407</v>
          </cell>
          <cell r="D2347" t="str">
            <v>24589</v>
          </cell>
          <cell r="E2347" t="str">
            <v>12MTH - LUBRICATE BLENDER COUPLING</v>
          </cell>
          <cell r="F2347" t="str">
            <v>MSP-BLENDER - RIBBON</v>
          </cell>
          <cell r="G2347" t="str">
            <v>PM20</v>
          </cell>
          <cell r="H2347" t="str">
            <v>PM/PDM</v>
          </cell>
          <cell r="I2347" t="str">
            <v>10073899</v>
          </cell>
          <cell r="J2347" t="str">
            <v>7144211</v>
          </cell>
          <cell r="K2347" t="str">
            <v>202</v>
          </cell>
          <cell r="L2347" t="str">
            <v>CAGLEW</v>
          </cell>
          <cell r="M2347">
            <v>43535</v>
          </cell>
          <cell r="N2347" t="str">
            <v>CAGLEW</v>
          </cell>
          <cell r="O2347">
            <v>43741</v>
          </cell>
          <cell r="P2347" t="str">
            <v/>
          </cell>
        </row>
        <row r="2348">
          <cell r="A2348" t="str">
            <v>MEM-PRO-015-PKG-BLD-3710</v>
          </cell>
          <cell r="B2348" t="str">
            <v/>
          </cell>
          <cell r="C2348" t="str">
            <v>20408</v>
          </cell>
          <cell r="D2348" t="str">
            <v>24590</v>
          </cell>
          <cell r="E2348" t="str">
            <v>12MTH - LUBRICATE BLENDER COUPLING</v>
          </cell>
          <cell r="F2348" t="str">
            <v>MS2P-BLENDER - RIBBON</v>
          </cell>
          <cell r="G2348" t="str">
            <v>PM20</v>
          </cell>
          <cell r="H2348" t="str">
            <v>PM/PDM</v>
          </cell>
          <cell r="I2348" t="str">
            <v>10025564</v>
          </cell>
          <cell r="J2348" t="str">
            <v>7144212</v>
          </cell>
          <cell r="K2348" t="str">
            <v>202</v>
          </cell>
          <cell r="L2348" t="str">
            <v>CAGLEW</v>
          </cell>
          <cell r="M2348">
            <v>43535</v>
          </cell>
          <cell r="N2348" t="str">
            <v>CAGLEW</v>
          </cell>
          <cell r="O2348">
            <v>43746</v>
          </cell>
          <cell r="P2348" t="str">
            <v/>
          </cell>
        </row>
        <row r="2349">
          <cell r="A2349" t="str">
            <v>MEM-PRO-014-FED-SUS-4290</v>
          </cell>
          <cell r="B2349" t="str">
            <v>3</v>
          </cell>
          <cell r="C2349" t="str">
            <v>20410</v>
          </cell>
          <cell r="D2349" t="str">
            <v>24592</v>
          </cell>
          <cell r="E2349" t="str">
            <v>12-MTH MECH PSM MSP FD QUENCH T&amp;I</v>
          </cell>
          <cell r="F2349" t="str">
            <v>MSP FEED DRYER SNUFFING STEAM</v>
          </cell>
          <cell r="G2349" t="str">
            <v>PM20</v>
          </cell>
          <cell r="H2349" t="str">
            <v>I/E</v>
          </cell>
          <cell r="I2349" t="str">
            <v>10077287</v>
          </cell>
          <cell r="J2349" t="str">
            <v>7187586</v>
          </cell>
          <cell r="K2349" t="str">
            <v/>
          </cell>
          <cell r="L2349" t="str">
            <v>CRIPESH</v>
          </cell>
          <cell r="M2349">
            <v>43551</v>
          </cell>
          <cell r="N2349" t="str">
            <v>FP_FRANKM</v>
          </cell>
          <cell r="O2349">
            <v>43917</v>
          </cell>
          <cell r="P2349" t="str">
            <v/>
          </cell>
        </row>
        <row r="2350">
          <cell r="A2350" t="str">
            <v>MEM-PRO-014-FED-FED-3843</v>
          </cell>
          <cell r="B2350" t="str">
            <v>5</v>
          </cell>
          <cell r="C2350" t="str">
            <v>20444</v>
          </cell>
          <cell r="D2350" t="str">
            <v>24671</v>
          </cell>
          <cell r="E2350" t="str">
            <v>12-MTH I/E PM MSPFD RTD T&amp;I PROCESS FAN</v>
          </cell>
          <cell r="F2350" t="str">
            <v>MSP-BURNER #1 PROCESS FAN</v>
          </cell>
          <cell r="G2350" t="str">
            <v>PM25</v>
          </cell>
          <cell r="H2350" t="str">
            <v>I/E</v>
          </cell>
          <cell r="I2350" t="str">
            <v>10077362</v>
          </cell>
          <cell r="J2350" t="str">
            <v>7187587</v>
          </cell>
          <cell r="K2350" t="str">
            <v/>
          </cell>
          <cell r="L2350" t="str">
            <v>LAMANJO</v>
          </cell>
          <cell r="M2350">
            <v>43577</v>
          </cell>
          <cell r="N2350" t="str">
            <v>FP_FRANKM</v>
          </cell>
          <cell r="O2350">
            <v>43917</v>
          </cell>
          <cell r="P2350" t="str">
            <v/>
          </cell>
        </row>
        <row r="2351">
          <cell r="A2351" t="str">
            <v>MEM-PRO-014-FED-FED-3843</v>
          </cell>
          <cell r="B2351" t="str">
            <v>5</v>
          </cell>
          <cell r="C2351" t="str">
            <v>20445</v>
          </cell>
          <cell r="D2351" t="str">
            <v>24672</v>
          </cell>
          <cell r="E2351" t="str">
            <v>12-MTH I/E PM MSPFD RTD T&amp;I PROCESS FAN</v>
          </cell>
          <cell r="F2351" t="str">
            <v>MSP-BURNER #1 PROCESS FAN</v>
          </cell>
          <cell r="G2351" t="str">
            <v>PM25</v>
          </cell>
          <cell r="H2351" t="str">
            <v>I/E</v>
          </cell>
          <cell r="I2351" t="str">
            <v>10077364</v>
          </cell>
          <cell r="J2351" t="str">
            <v>7187588</v>
          </cell>
          <cell r="K2351" t="str">
            <v/>
          </cell>
          <cell r="L2351" t="str">
            <v>LAMANJO</v>
          </cell>
          <cell r="M2351">
            <v>43577</v>
          </cell>
          <cell r="N2351" t="str">
            <v>FP_FRANKM</v>
          </cell>
          <cell r="O2351">
            <v>43917</v>
          </cell>
          <cell r="P2351" t="str">
            <v/>
          </cell>
        </row>
        <row r="2352">
          <cell r="A2352" t="str">
            <v>MEM-PRO-014-FED-FED-3843</v>
          </cell>
          <cell r="B2352" t="str">
            <v/>
          </cell>
          <cell r="C2352" t="str">
            <v>20446</v>
          </cell>
          <cell r="D2352" t="str">
            <v>24673</v>
          </cell>
          <cell r="E2352" t="str">
            <v>12-MTH I/E PM MSPFD RTD T&amp;I PROCESS FAN</v>
          </cell>
          <cell r="F2352" t="str">
            <v>MSP-BURNER #1 PROCESS FAN</v>
          </cell>
          <cell r="G2352" t="str">
            <v>PM25</v>
          </cell>
          <cell r="H2352" t="str">
            <v>I/E</v>
          </cell>
          <cell r="I2352" t="str">
            <v>10077368</v>
          </cell>
          <cell r="J2352" t="str">
            <v>7187589</v>
          </cell>
          <cell r="K2352" t="str">
            <v/>
          </cell>
          <cell r="L2352" t="str">
            <v>LAMANJO</v>
          </cell>
          <cell r="M2352">
            <v>43577</v>
          </cell>
          <cell r="N2352" t="str">
            <v>FP_FRANKM</v>
          </cell>
          <cell r="O2352">
            <v>43917</v>
          </cell>
          <cell r="P2352" t="str">
            <v/>
          </cell>
        </row>
        <row r="2353">
          <cell r="A2353" t="str">
            <v>MEM-PRO-014-FED-FED-3863</v>
          </cell>
          <cell r="B2353" t="str">
            <v>5</v>
          </cell>
          <cell r="C2353" t="str">
            <v>20447</v>
          </cell>
          <cell r="D2353" t="str">
            <v>24674</v>
          </cell>
          <cell r="E2353" t="str">
            <v>12-MTH I/E PM MSPFD RTD T&amp;I PROCESS FAN</v>
          </cell>
          <cell r="F2353" t="str">
            <v>MSP-FEED DRYER EXHAUST FAN</v>
          </cell>
          <cell r="G2353" t="str">
            <v>PM25</v>
          </cell>
          <cell r="H2353" t="str">
            <v>I/E</v>
          </cell>
          <cell r="I2353" t="str">
            <v>10077365</v>
          </cell>
          <cell r="J2353" t="str">
            <v>7187590</v>
          </cell>
          <cell r="K2353" t="str">
            <v/>
          </cell>
          <cell r="L2353" t="str">
            <v>LAMANJO</v>
          </cell>
          <cell r="M2353">
            <v>43577</v>
          </cell>
          <cell r="N2353" t="str">
            <v>FP_FRANKM</v>
          </cell>
          <cell r="O2353">
            <v>43917</v>
          </cell>
          <cell r="P2353" t="str">
            <v/>
          </cell>
        </row>
        <row r="2354">
          <cell r="A2354" t="str">
            <v>MEM-PRO-014-FED-FED-3863</v>
          </cell>
          <cell r="B2354" t="str">
            <v>5</v>
          </cell>
          <cell r="C2354" t="str">
            <v>20448</v>
          </cell>
          <cell r="D2354" t="str">
            <v>24675</v>
          </cell>
          <cell r="E2354" t="str">
            <v>12-MTH I/E PM MSPFD RTD T&amp;I EXHAUST FAN</v>
          </cell>
          <cell r="F2354" t="str">
            <v>MSP-FEED DRYER EXHAUST FAN</v>
          </cell>
          <cell r="G2354" t="str">
            <v>PM25</v>
          </cell>
          <cell r="H2354" t="str">
            <v>I/E</v>
          </cell>
          <cell r="I2354" t="str">
            <v>10077366</v>
          </cell>
          <cell r="J2354" t="str">
            <v>7187591</v>
          </cell>
          <cell r="K2354" t="str">
            <v/>
          </cell>
          <cell r="L2354" t="str">
            <v>LAMANJO</v>
          </cell>
          <cell r="M2354">
            <v>43577</v>
          </cell>
          <cell r="N2354" t="str">
            <v>FP_FRANKM</v>
          </cell>
          <cell r="O2354">
            <v>43917</v>
          </cell>
          <cell r="P2354" t="str">
            <v/>
          </cell>
        </row>
        <row r="2355">
          <cell r="A2355" t="str">
            <v>MEM-PRO-014-FED-FED-3863</v>
          </cell>
          <cell r="B2355" t="str">
            <v>5</v>
          </cell>
          <cell r="C2355" t="str">
            <v>20449</v>
          </cell>
          <cell r="D2355" t="str">
            <v>24676</v>
          </cell>
          <cell r="E2355" t="str">
            <v>12-MTH I/E PM MSPFD RTD T&amp;I EXHAUST FAN</v>
          </cell>
          <cell r="F2355" t="str">
            <v>MSP-FEED DRYER EXHAUST FAN</v>
          </cell>
          <cell r="G2355" t="str">
            <v>PM25</v>
          </cell>
          <cell r="H2355" t="str">
            <v>I/E</v>
          </cell>
          <cell r="I2355" t="str">
            <v>10077367</v>
          </cell>
          <cell r="J2355" t="str">
            <v>7187592</v>
          </cell>
          <cell r="K2355" t="str">
            <v/>
          </cell>
          <cell r="L2355" t="str">
            <v>LAMANJO</v>
          </cell>
          <cell r="M2355">
            <v>43577</v>
          </cell>
          <cell r="N2355" t="str">
            <v>FP_FRANKM</v>
          </cell>
          <cell r="O2355">
            <v>43917</v>
          </cell>
          <cell r="P2355" t="str">
            <v/>
          </cell>
        </row>
        <row r="2356">
          <cell r="A2356" t="str">
            <v>MEM-PRO-010</v>
          </cell>
          <cell r="B2356" t="str">
            <v>3</v>
          </cell>
          <cell r="C2356" t="str">
            <v>20512</v>
          </cell>
          <cell r="D2356" t="str">
            <v>24762</v>
          </cell>
          <cell r="E2356" t="str">
            <v>WEEK 1 PM/PDM LUBE ROUTE</v>
          </cell>
          <cell r="F2356" t="str">
            <v>Shared Systems</v>
          </cell>
          <cell r="G2356" t="str">
            <v>PM20</v>
          </cell>
          <cell r="H2356" t="str">
            <v>PM/PDM</v>
          </cell>
          <cell r="I2356" t="str">
            <v/>
          </cell>
          <cell r="J2356" t="str">
            <v>7149980</v>
          </cell>
          <cell r="K2356" t="str">
            <v>242</v>
          </cell>
          <cell r="L2356" t="str">
            <v>JOHNSOT1</v>
          </cell>
          <cell r="M2356">
            <v>43616</v>
          </cell>
          <cell r="N2356" t="str">
            <v>CAGLEW</v>
          </cell>
          <cell r="O2356">
            <v>43730</v>
          </cell>
          <cell r="P2356" t="str">
            <v/>
          </cell>
        </row>
        <row r="2357">
          <cell r="A2357" t="str">
            <v>MEM-PRO-011-PKG-BLD-5310</v>
          </cell>
          <cell r="B2357" t="str">
            <v>4</v>
          </cell>
          <cell r="C2357" t="str">
            <v>20521</v>
          </cell>
          <cell r="D2357" t="str">
            <v>24781</v>
          </cell>
          <cell r="E2357" t="str">
            <v>3-MTH AP MP1A AZO BLEND SCREENER</v>
          </cell>
          <cell r="F2357" t="str">
            <v>MP1B-AZO ROTARY SCREENER</v>
          </cell>
          <cell r="G2357" t="str">
            <v>PM25</v>
          </cell>
          <cell r="H2357" t="str">
            <v>AP</v>
          </cell>
          <cell r="I2357" t="str">
            <v>10020264</v>
          </cell>
          <cell r="J2357" t="str">
            <v>7189472</v>
          </cell>
          <cell r="K2357" t="str">
            <v>245</v>
          </cell>
          <cell r="L2357" t="str">
            <v>JOHNSOT1</v>
          </cell>
          <cell r="M2357">
            <v>43621</v>
          </cell>
          <cell r="N2357" t="str">
            <v>CAGLEW</v>
          </cell>
          <cell r="O2357">
            <v>43665</v>
          </cell>
          <cell r="P2357" t="str">
            <v/>
          </cell>
        </row>
        <row r="2358">
          <cell r="A2358" t="str">
            <v>MEM-PRO-015-SPR-DRY-8093</v>
          </cell>
          <cell r="B2358" t="str">
            <v>5</v>
          </cell>
          <cell r="C2358" t="str">
            <v>20516</v>
          </cell>
          <cell r="D2358" t="str">
            <v>24775</v>
          </cell>
          <cell r="E2358" t="str">
            <v>60 MTH PSM MECH RUPTURE DISC PM</v>
          </cell>
          <cell r="F2358" t="str">
            <v>MS2P-VF CYCLONE</v>
          </cell>
          <cell r="G2358" t="str">
            <v>PM20</v>
          </cell>
          <cell r="H2358" t="str">
            <v>MECH</v>
          </cell>
          <cell r="I2358" t="str">
            <v>10073037</v>
          </cell>
          <cell r="J2358" t="str">
            <v/>
          </cell>
          <cell r="K2358" t="str">
            <v/>
          </cell>
          <cell r="L2358" t="str">
            <v>CRIPESH</v>
          </cell>
          <cell r="M2358">
            <v>43629</v>
          </cell>
          <cell r="N2358" t="str">
            <v>FP_FRANKM</v>
          </cell>
          <cell r="O2358">
            <v>43917</v>
          </cell>
          <cell r="P2358" t="str">
            <v/>
          </cell>
        </row>
        <row r="2359">
          <cell r="A2359" t="str">
            <v>MEM-PRO-013-HPF-SDF-6170</v>
          </cell>
          <cell r="B2359" t="str">
            <v>4</v>
          </cell>
          <cell r="C2359" t="str">
            <v>20533</v>
          </cell>
          <cell r="D2359" t="str">
            <v>24756</v>
          </cell>
          <cell r="E2359" t="str">
            <v>6-MTH CURD TO WATER VALVE REPLACEMENT</v>
          </cell>
          <cell r="F2359" t="str">
            <v>MP3B-#4 SSMG HI-PRESS DRYER FEED PUMP</v>
          </cell>
          <cell r="G2359" t="str">
            <v>PM25</v>
          </cell>
          <cell r="H2359" t="str">
            <v>I/E</v>
          </cell>
          <cell r="I2359" t="str">
            <v>10026546</v>
          </cell>
          <cell r="J2359" t="str">
            <v>7173471</v>
          </cell>
          <cell r="K2359" t="str">
            <v>245</v>
          </cell>
          <cell r="L2359" t="str">
            <v>RX8557</v>
          </cell>
          <cell r="M2359">
            <v>43633</v>
          </cell>
          <cell r="N2359" t="str">
            <v/>
          </cell>
          <cell r="O2359"/>
          <cell r="P2359" t="str">
            <v/>
          </cell>
        </row>
        <row r="2360">
          <cell r="A2360" t="str">
            <v>MEM-PRO-013-HPF-SDF-6171</v>
          </cell>
          <cell r="B2360" t="str">
            <v>4</v>
          </cell>
          <cell r="C2360" t="str">
            <v>20532</v>
          </cell>
          <cell r="D2360" t="str">
            <v>24755</v>
          </cell>
          <cell r="E2360" t="str">
            <v>6-MTH CURD TO WATER VALVE REPLACEMENT</v>
          </cell>
          <cell r="F2360" t="str">
            <v>MP3B-#3 SSMG HI-PRESS DRYER FEED PUMP</v>
          </cell>
          <cell r="G2360" t="str">
            <v>PM25</v>
          </cell>
          <cell r="H2360" t="str">
            <v>I/E</v>
          </cell>
          <cell r="I2360" t="str">
            <v>10026547</v>
          </cell>
          <cell r="J2360" t="str">
            <v>7173470</v>
          </cell>
          <cell r="K2360" t="str">
            <v>245</v>
          </cell>
          <cell r="L2360" t="str">
            <v>RX8557</v>
          </cell>
          <cell r="M2360">
            <v>43633</v>
          </cell>
          <cell r="N2360" t="str">
            <v/>
          </cell>
          <cell r="O2360"/>
          <cell r="P2360" t="str">
            <v/>
          </cell>
        </row>
        <row r="2361">
          <cell r="A2361" t="str">
            <v>MEM-PRO-013-HPF-SDF-6172</v>
          </cell>
          <cell r="B2361" t="str">
            <v>4</v>
          </cell>
          <cell r="C2361" t="str">
            <v>20531</v>
          </cell>
          <cell r="D2361" t="str">
            <v>24754</v>
          </cell>
          <cell r="E2361" t="str">
            <v>6-MTH CURD TO WATER VALVE REPLACEMENT</v>
          </cell>
          <cell r="F2361" t="str">
            <v>MP3B-#2 SSMG HI-PRESS DRYER FEED PUMP</v>
          </cell>
          <cell r="G2361" t="str">
            <v>PM25</v>
          </cell>
          <cell r="H2361" t="str">
            <v>I/E</v>
          </cell>
          <cell r="I2361" t="str">
            <v>10072740</v>
          </cell>
          <cell r="J2361" t="str">
            <v>7173469</v>
          </cell>
          <cell r="K2361" t="str">
            <v>245</v>
          </cell>
          <cell r="L2361" t="str">
            <v>RX8557</v>
          </cell>
          <cell r="M2361">
            <v>43633</v>
          </cell>
          <cell r="N2361" t="str">
            <v/>
          </cell>
          <cell r="O2361"/>
          <cell r="P2361" t="str">
            <v/>
          </cell>
        </row>
        <row r="2362">
          <cell r="A2362" t="str">
            <v>MEM-PRO-013-HPF-SDF-6173</v>
          </cell>
          <cell r="B2362" t="str">
            <v>4</v>
          </cell>
          <cell r="C2362" t="str">
            <v>20510</v>
          </cell>
          <cell r="D2362" t="str">
            <v>24753</v>
          </cell>
          <cell r="E2362" t="str">
            <v>6-MTH CURD TO WATER VALVE REPLACEMENT</v>
          </cell>
          <cell r="F2362" t="str">
            <v>MP3B-#1 SSMG HI-PRESS DRYER FEED PUMP</v>
          </cell>
          <cell r="G2362" t="str">
            <v>PM25</v>
          </cell>
          <cell r="H2362" t="str">
            <v>I/E</v>
          </cell>
          <cell r="I2362" t="str">
            <v>10026564</v>
          </cell>
          <cell r="J2362" t="str">
            <v>7173468</v>
          </cell>
          <cell r="K2362" t="str">
            <v>245</v>
          </cell>
          <cell r="L2362" t="str">
            <v>RX8557</v>
          </cell>
          <cell r="M2362">
            <v>43633</v>
          </cell>
          <cell r="N2362" t="str">
            <v/>
          </cell>
          <cell r="O2362"/>
          <cell r="P2362" t="str">
            <v/>
          </cell>
        </row>
        <row r="2363">
          <cell r="A2363" t="str">
            <v>MEM-PRO-014-HPF-SDF-3583</v>
          </cell>
          <cell r="B2363" t="str">
            <v>4</v>
          </cell>
          <cell r="C2363" t="str">
            <v>20537</v>
          </cell>
          <cell r="D2363" t="str">
            <v>24760</v>
          </cell>
          <cell r="E2363" t="str">
            <v>6-MTH CURD TO WATER VALVE REPLACEMENT</v>
          </cell>
          <cell r="F2363" t="str">
            <v>MSP-#4 SSMG HI-PRESS DRYER FEED PUMP</v>
          </cell>
          <cell r="G2363" t="str">
            <v>PM25</v>
          </cell>
          <cell r="H2363" t="str">
            <v>MECH</v>
          </cell>
          <cell r="I2363" t="str">
            <v>10026156</v>
          </cell>
          <cell r="J2363" t="str">
            <v>7173475</v>
          </cell>
          <cell r="K2363" t="str">
            <v>245</v>
          </cell>
          <cell r="L2363" t="str">
            <v>RX8557</v>
          </cell>
          <cell r="M2363">
            <v>43633</v>
          </cell>
          <cell r="N2363" t="str">
            <v/>
          </cell>
          <cell r="O2363"/>
          <cell r="P2363" t="str">
            <v/>
          </cell>
        </row>
        <row r="2364">
          <cell r="A2364" t="str">
            <v>MEM-PRO-014-HPF-SDF-3587</v>
          </cell>
          <cell r="B2364" t="str">
            <v>4</v>
          </cell>
          <cell r="C2364" t="str">
            <v>20536</v>
          </cell>
          <cell r="D2364" t="str">
            <v>24759</v>
          </cell>
          <cell r="E2364" t="str">
            <v>6-MTH CURD TO WATER VALVE REPLACEMENT</v>
          </cell>
          <cell r="F2364" t="str">
            <v>MSP-#3 SSMG HI-PRESS DRYER FEED PUMP</v>
          </cell>
          <cell r="G2364" t="str">
            <v>PM25</v>
          </cell>
          <cell r="H2364" t="str">
            <v>MECH</v>
          </cell>
          <cell r="I2364" t="str">
            <v>10026169</v>
          </cell>
          <cell r="J2364" t="str">
            <v>7173474</v>
          </cell>
          <cell r="K2364" t="str">
            <v>245</v>
          </cell>
          <cell r="L2364" t="str">
            <v>RX8557</v>
          </cell>
          <cell r="M2364">
            <v>43633</v>
          </cell>
          <cell r="N2364" t="str">
            <v/>
          </cell>
          <cell r="O2364"/>
          <cell r="P2364" t="str">
            <v/>
          </cell>
        </row>
        <row r="2365">
          <cell r="A2365" t="str">
            <v>MEM-PRO-014-HPF-SDF-3594</v>
          </cell>
          <cell r="B2365" t="str">
            <v>4</v>
          </cell>
          <cell r="C2365" t="str">
            <v>20535</v>
          </cell>
          <cell r="D2365" t="str">
            <v>24758</v>
          </cell>
          <cell r="E2365" t="str">
            <v>6-MTH CURD TO WATER VALVE REPLACEMENT</v>
          </cell>
          <cell r="F2365" t="str">
            <v>MSP-#2 SSMG HI-PRESS DRYER FEED PUMP</v>
          </cell>
          <cell r="G2365" t="str">
            <v>PM25</v>
          </cell>
          <cell r="H2365" t="str">
            <v>MECH</v>
          </cell>
          <cell r="I2365" t="str">
            <v>10026152</v>
          </cell>
          <cell r="J2365" t="str">
            <v>7173473</v>
          </cell>
          <cell r="K2365" t="str">
            <v>245</v>
          </cell>
          <cell r="L2365" t="str">
            <v>RX8557</v>
          </cell>
          <cell r="M2365">
            <v>43633</v>
          </cell>
          <cell r="N2365" t="str">
            <v/>
          </cell>
          <cell r="O2365"/>
          <cell r="P2365" t="str">
            <v/>
          </cell>
        </row>
        <row r="2366">
          <cell r="A2366" t="str">
            <v>MEM-PRO-014-HPF-SDF-3598</v>
          </cell>
          <cell r="B2366" t="str">
            <v>4</v>
          </cell>
          <cell r="C2366" t="str">
            <v>20534</v>
          </cell>
          <cell r="D2366" t="str">
            <v>24757</v>
          </cell>
          <cell r="E2366" t="str">
            <v>6-MTH CURD TO WATER VALVE REPLACEMENT</v>
          </cell>
          <cell r="F2366" t="str">
            <v>MSP-#1 SSMG HI-PRESS DRYER FEED PUMP</v>
          </cell>
          <cell r="G2366" t="str">
            <v>PM25</v>
          </cell>
          <cell r="H2366" t="str">
            <v>MECH</v>
          </cell>
          <cell r="I2366" t="str">
            <v>10026150</v>
          </cell>
          <cell r="J2366" t="str">
            <v>7173472</v>
          </cell>
          <cell r="K2366" t="str">
            <v>245</v>
          </cell>
          <cell r="L2366" t="str">
            <v>RX8557</v>
          </cell>
          <cell r="M2366">
            <v>43633</v>
          </cell>
          <cell r="N2366" t="str">
            <v/>
          </cell>
          <cell r="O2366"/>
          <cell r="P2366" t="str">
            <v/>
          </cell>
        </row>
        <row r="2367">
          <cell r="A2367" t="str">
            <v>MEM-PRO-015-HPF-SDF-3583</v>
          </cell>
          <cell r="B2367" t="str">
            <v>4</v>
          </cell>
          <cell r="C2367" t="str">
            <v>20505</v>
          </cell>
          <cell r="D2367" t="str">
            <v>24748</v>
          </cell>
          <cell r="E2367" t="str">
            <v>6-MTH CURD TO WATER VALVE REPLACEMENT</v>
          </cell>
          <cell r="F2367" t="str">
            <v>MS2P-#1 SSMG HI-PRESS DRYER FEED PUMP</v>
          </cell>
          <cell r="G2367" t="str">
            <v>PM25</v>
          </cell>
          <cell r="H2367" t="str">
            <v>MECH</v>
          </cell>
          <cell r="I2367" t="str">
            <v>10023933</v>
          </cell>
          <cell r="J2367" t="str">
            <v>7173464</v>
          </cell>
          <cell r="K2367" t="str">
            <v>245</v>
          </cell>
          <cell r="L2367" t="str">
            <v>RX8557</v>
          </cell>
          <cell r="M2367">
            <v>43633</v>
          </cell>
          <cell r="N2367" t="str">
            <v>LEBOCB</v>
          </cell>
          <cell r="O2367">
            <v>43748</v>
          </cell>
          <cell r="P2367" t="str">
            <v/>
          </cell>
        </row>
        <row r="2368">
          <cell r="A2368" t="str">
            <v>MEM-PRO-015-HPF-SDF-3587</v>
          </cell>
          <cell r="B2368" t="str">
            <v>4</v>
          </cell>
          <cell r="C2368" t="str">
            <v>20507</v>
          </cell>
          <cell r="D2368" t="str">
            <v>24750</v>
          </cell>
          <cell r="E2368" t="str">
            <v>6-MTH CURD TO WATER VALVE REPLACEMENT</v>
          </cell>
          <cell r="F2368" t="str">
            <v>MS2P-#2 SSMG HI-PRESS DRYER FEED PUMP</v>
          </cell>
          <cell r="G2368" t="str">
            <v>PM25</v>
          </cell>
          <cell r="H2368" t="str">
            <v>MECH</v>
          </cell>
          <cell r="I2368" t="str">
            <v>10023791</v>
          </cell>
          <cell r="J2368" t="str">
            <v>7173465</v>
          </cell>
          <cell r="K2368" t="str">
            <v>245</v>
          </cell>
          <cell r="L2368" t="str">
            <v>RX8557</v>
          </cell>
          <cell r="M2368">
            <v>43633</v>
          </cell>
          <cell r="N2368" t="str">
            <v>RX8557</v>
          </cell>
          <cell r="O2368">
            <v>43633</v>
          </cell>
          <cell r="P2368" t="str">
            <v/>
          </cell>
        </row>
        <row r="2369">
          <cell r="A2369" t="str">
            <v>MEM-PRO-015-HPF-SDF-3594</v>
          </cell>
          <cell r="B2369" t="str">
            <v>4</v>
          </cell>
          <cell r="C2369" t="str">
            <v>20508</v>
          </cell>
          <cell r="D2369" t="str">
            <v>24751</v>
          </cell>
          <cell r="E2369" t="str">
            <v>6-MTH CURD TO WATER VALVE REPLACEMENT</v>
          </cell>
          <cell r="F2369" t="str">
            <v>MS2P-#3 SSMG HI-PRESS DRYER FEED PUMP</v>
          </cell>
          <cell r="G2369" t="str">
            <v>PM25</v>
          </cell>
          <cell r="H2369" t="str">
            <v>MECH</v>
          </cell>
          <cell r="I2369" t="str">
            <v>10023942</v>
          </cell>
          <cell r="J2369" t="str">
            <v>7173466</v>
          </cell>
          <cell r="K2369" t="str">
            <v>245</v>
          </cell>
          <cell r="L2369" t="str">
            <v>RX8557</v>
          </cell>
          <cell r="M2369">
            <v>43633</v>
          </cell>
          <cell r="N2369" t="str">
            <v/>
          </cell>
          <cell r="O2369"/>
          <cell r="P2369" t="str">
            <v/>
          </cell>
        </row>
        <row r="2370">
          <cell r="A2370" t="str">
            <v>MEM-PRO-015-HPF-SDF-3598</v>
          </cell>
          <cell r="B2370" t="str">
            <v>4</v>
          </cell>
          <cell r="C2370" t="str">
            <v>20509</v>
          </cell>
          <cell r="D2370" t="str">
            <v>24752</v>
          </cell>
          <cell r="E2370" t="str">
            <v>6-MTH CURD TO WATER VALVE REPLACEMENT</v>
          </cell>
          <cell r="F2370" t="str">
            <v>MS2P-#4 SSMG HI-PRESS DRYER FEED PUMP</v>
          </cell>
          <cell r="G2370" t="str">
            <v>PM25</v>
          </cell>
          <cell r="H2370" t="str">
            <v>MECH</v>
          </cell>
          <cell r="I2370" t="str">
            <v>10023939</v>
          </cell>
          <cell r="J2370" t="str">
            <v>7173467</v>
          </cell>
          <cell r="K2370" t="str">
            <v>245</v>
          </cell>
          <cell r="L2370" t="str">
            <v>RX8557</v>
          </cell>
          <cell r="M2370">
            <v>43633</v>
          </cell>
          <cell r="N2370" t="str">
            <v/>
          </cell>
          <cell r="O2370"/>
          <cell r="P2370" t="str">
            <v/>
          </cell>
        </row>
        <row r="2371">
          <cell r="A2371" t="str">
            <v>MEM-PRO-011-SPR-DRY-1000</v>
          </cell>
          <cell r="B2371" t="str">
            <v>4</v>
          </cell>
          <cell r="C2371" t="str">
            <v>20542</v>
          </cell>
          <cell r="D2371" t="str">
            <v>24805</v>
          </cell>
          <cell r="E2371" t="str">
            <v>12-MTH WAND &amp; COOLING TUBE INSPECTON</v>
          </cell>
          <cell r="F2371" t="str">
            <v>MP1-NORTH SPRAY DRYER</v>
          </cell>
          <cell r="G2371" t="str">
            <v>PM20</v>
          </cell>
          <cell r="H2371" t="str">
            <v>MECH</v>
          </cell>
          <cell r="I2371" t="str">
            <v>10077581</v>
          </cell>
          <cell r="J2371" t="str">
            <v>7144561</v>
          </cell>
          <cell r="K2371" t="str">
            <v>001</v>
          </cell>
          <cell r="L2371" t="str">
            <v>RX8557</v>
          </cell>
          <cell r="M2371">
            <v>43641</v>
          </cell>
          <cell r="N2371" t="str">
            <v>FP_FRANKM</v>
          </cell>
          <cell r="O2371">
            <v>43917</v>
          </cell>
          <cell r="P2371" t="str">
            <v/>
          </cell>
        </row>
        <row r="2372">
          <cell r="A2372" t="str">
            <v>MEM-PRO-013-SPR-DRY-2458</v>
          </cell>
          <cell r="B2372" t="str">
            <v>4</v>
          </cell>
          <cell r="C2372" t="str">
            <v>20539</v>
          </cell>
          <cell r="D2372" t="str">
            <v>24802</v>
          </cell>
          <cell r="E2372" t="str">
            <v>12-MTH WAND &amp; COOLING TUBE INSPECTON</v>
          </cell>
          <cell r="F2372" t="str">
            <v>MP3B-SPRAY DRYER</v>
          </cell>
          <cell r="G2372" t="str">
            <v>PM20</v>
          </cell>
          <cell r="H2372" t="str">
            <v>MECH</v>
          </cell>
          <cell r="I2372" t="str">
            <v>10077578</v>
          </cell>
          <cell r="J2372" t="str">
            <v>7144219</v>
          </cell>
          <cell r="K2372" t="str">
            <v>001</v>
          </cell>
          <cell r="L2372" t="str">
            <v>RX8557</v>
          </cell>
          <cell r="M2372">
            <v>43641</v>
          </cell>
          <cell r="N2372" t="str">
            <v>CAGLEW</v>
          </cell>
          <cell r="O2372">
            <v>43679</v>
          </cell>
          <cell r="P2372" t="str">
            <v/>
          </cell>
        </row>
        <row r="2373">
          <cell r="A2373" t="str">
            <v>MEM-PRO-014-SPR-DRY-3610</v>
          </cell>
          <cell r="B2373" t="str">
            <v>4</v>
          </cell>
          <cell r="C2373" t="str">
            <v>20540</v>
          </cell>
          <cell r="D2373" t="str">
            <v>24803</v>
          </cell>
          <cell r="E2373" t="str">
            <v>12-MTH WAND &amp; COOLING TUBE INSPECTON</v>
          </cell>
          <cell r="F2373" t="str">
            <v>MSP-SPRAY DRYER</v>
          </cell>
          <cell r="G2373" t="str">
            <v>PM20</v>
          </cell>
          <cell r="H2373" t="str">
            <v>MECH</v>
          </cell>
          <cell r="I2373" t="str">
            <v>10077579</v>
          </cell>
          <cell r="J2373" t="str">
            <v>7144560</v>
          </cell>
          <cell r="K2373" t="str">
            <v>001</v>
          </cell>
          <cell r="L2373" t="str">
            <v>RX8557</v>
          </cell>
          <cell r="M2373">
            <v>43641</v>
          </cell>
          <cell r="N2373" t="str">
            <v>FP_FRANKM</v>
          </cell>
          <cell r="O2373">
            <v>43917</v>
          </cell>
          <cell r="P2373" t="str">
            <v/>
          </cell>
        </row>
        <row r="2374">
          <cell r="A2374" t="str">
            <v>MEM-PRO-015-SPR-DRY-8010</v>
          </cell>
          <cell r="B2374" t="str">
            <v>4</v>
          </cell>
          <cell r="C2374" t="str">
            <v>20541</v>
          </cell>
          <cell r="D2374" t="str">
            <v>24804</v>
          </cell>
          <cell r="E2374" t="str">
            <v>12-MTH WAND &amp; COOLING TUBE INSPECTON</v>
          </cell>
          <cell r="F2374" t="str">
            <v>MS2P-SPRAY DRYER</v>
          </cell>
          <cell r="G2374" t="str">
            <v>PM20</v>
          </cell>
          <cell r="H2374" t="str">
            <v>MECH</v>
          </cell>
          <cell r="I2374" t="str">
            <v>10077580</v>
          </cell>
          <cell r="J2374" t="str">
            <v>7144220</v>
          </cell>
          <cell r="K2374" t="str">
            <v>001</v>
          </cell>
          <cell r="L2374" t="str">
            <v>RX8557</v>
          </cell>
          <cell r="M2374">
            <v>43641</v>
          </cell>
          <cell r="N2374" t="str">
            <v>CAGLEW</v>
          </cell>
          <cell r="O2374">
            <v>43679</v>
          </cell>
          <cell r="P2374" t="str">
            <v/>
          </cell>
        </row>
        <row r="2375">
          <cell r="A2375" t="str">
            <v>MEM-PRO-013-CON-CON-0610</v>
          </cell>
          <cell r="B2375" t="str">
            <v>3</v>
          </cell>
          <cell r="C2375" t="str">
            <v>20552</v>
          </cell>
          <cell r="D2375" t="str">
            <v>24830</v>
          </cell>
          <cell r="E2375" t="str">
            <v>MTHLY MECH PM MP3 SHAR #6 CENTI P5000</v>
          </cell>
          <cell r="F2375" t="str">
            <v>MP3B-#6 CONCENTRATION CENTRIFUGE</v>
          </cell>
          <cell r="G2375" t="str">
            <v>PM20</v>
          </cell>
          <cell r="H2375" t="str">
            <v>MECH</v>
          </cell>
          <cell r="I2375" t="str">
            <v>10025004</v>
          </cell>
          <cell r="J2375" t="str">
            <v>7187593</v>
          </cell>
          <cell r="K2375" t="str">
            <v>252</v>
          </cell>
          <cell r="L2375" t="str">
            <v>PIGNOCJ</v>
          </cell>
          <cell r="M2375">
            <v>43655</v>
          </cell>
          <cell r="N2375" t="str">
            <v>PIGNOCJ</v>
          </cell>
          <cell r="O2375">
            <v>43860</v>
          </cell>
          <cell r="P2375" t="str">
            <v/>
          </cell>
        </row>
        <row r="2376">
          <cell r="A2376" t="str">
            <v>MEM-PRO-021-BLD-OFF-9173</v>
          </cell>
          <cell r="B2376" t="str">
            <v>3</v>
          </cell>
          <cell r="C2376" t="str">
            <v>20559</v>
          </cell>
          <cell r="D2376" t="str">
            <v>24883</v>
          </cell>
          <cell r="E2376" t="str">
            <v>MSTD TEAM 1 OF 4</v>
          </cell>
          <cell r="F2376" t="str">
            <v>MSS-MAINT TRAILER COMPLEX</v>
          </cell>
          <cell r="G2376" t="str">
            <v>PM70</v>
          </cell>
          <cell r="H2376" t="str">
            <v>MECH</v>
          </cell>
          <cell r="I2376" t="str">
            <v>10077054</v>
          </cell>
          <cell r="J2376" t="str">
            <v>7150133</v>
          </cell>
          <cell r="K2376" t="str">
            <v>220</v>
          </cell>
          <cell r="L2376" t="str">
            <v>CAGLEW</v>
          </cell>
          <cell r="M2376">
            <v>43676</v>
          </cell>
          <cell r="N2376" t="str">
            <v>PIGNOCJ</v>
          </cell>
          <cell r="O2376">
            <v>43874</v>
          </cell>
          <cell r="P2376" t="str">
            <v/>
          </cell>
        </row>
        <row r="2377">
          <cell r="A2377" t="str">
            <v>MEM-PRO-021-BLD-OFF-9173</v>
          </cell>
          <cell r="B2377" t="str">
            <v/>
          </cell>
          <cell r="C2377" t="str">
            <v>20563</v>
          </cell>
          <cell r="D2377" t="str">
            <v>24887</v>
          </cell>
          <cell r="E2377" t="str">
            <v>ILEARN DUPONT QRTRLY PM (TLM)</v>
          </cell>
          <cell r="F2377" t="str">
            <v>MSS-MAINT TRAILER COMPLEX</v>
          </cell>
          <cell r="G2377" t="str">
            <v>PM70</v>
          </cell>
          <cell r="H2377" t="str">
            <v>MECH</v>
          </cell>
          <cell r="I2377" t="str">
            <v>10077054</v>
          </cell>
          <cell r="J2377" t="str">
            <v>7183453</v>
          </cell>
          <cell r="K2377" t="str">
            <v/>
          </cell>
          <cell r="L2377" t="str">
            <v>CAGLEW</v>
          </cell>
          <cell r="M2377">
            <v>43676</v>
          </cell>
          <cell r="N2377" t="str">
            <v>CAGLEW</v>
          </cell>
          <cell r="O2377">
            <v>43727</v>
          </cell>
          <cell r="P2377" t="str">
            <v/>
          </cell>
        </row>
        <row r="2378">
          <cell r="A2378" t="str">
            <v>MEM-PRO-021-BLD-OFF-9173</v>
          </cell>
          <cell r="B2378" t="str">
            <v>3</v>
          </cell>
          <cell r="C2378" t="str">
            <v>20562</v>
          </cell>
          <cell r="D2378" t="str">
            <v>24886</v>
          </cell>
          <cell r="E2378" t="str">
            <v>MSTD TEAM 4 OF 4</v>
          </cell>
          <cell r="F2378" t="str">
            <v>MSS-MAINT TRAILER COMPLEX</v>
          </cell>
          <cell r="G2378" t="str">
            <v>PM70</v>
          </cell>
          <cell r="H2378" t="str">
            <v>MECH</v>
          </cell>
          <cell r="I2378" t="str">
            <v>10077054</v>
          </cell>
          <cell r="J2378" t="str">
            <v>7178805</v>
          </cell>
          <cell r="K2378" t="str">
            <v/>
          </cell>
          <cell r="L2378" t="str">
            <v>CAGLEW</v>
          </cell>
          <cell r="M2378">
            <v>43676</v>
          </cell>
          <cell r="N2378" t="str">
            <v>PIGNOCJ</v>
          </cell>
          <cell r="O2378">
            <v>43864</v>
          </cell>
          <cell r="P2378" t="str">
            <v/>
          </cell>
        </row>
        <row r="2379">
          <cell r="A2379" t="str">
            <v>MEM-PRO-021-BLD-OFF-9173</v>
          </cell>
          <cell r="B2379" t="str">
            <v>3</v>
          </cell>
          <cell r="C2379" t="str">
            <v>20561</v>
          </cell>
          <cell r="D2379" t="str">
            <v>24885</v>
          </cell>
          <cell r="E2379" t="str">
            <v>MSTD TEAM 3 OF 4</v>
          </cell>
          <cell r="F2379" t="str">
            <v>MSS-MAINT TRAILER COMPLEX</v>
          </cell>
          <cell r="G2379" t="str">
            <v>PM70</v>
          </cell>
          <cell r="H2379" t="str">
            <v>MECH</v>
          </cell>
          <cell r="I2379" t="str">
            <v>10077054</v>
          </cell>
          <cell r="J2379" t="str">
            <v>7178804</v>
          </cell>
          <cell r="K2379" t="str">
            <v/>
          </cell>
          <cell r="L2379" t="str">
            <v>CAGLEW</v>
          </cell>
          <cell r="M2379">
            <v>43676</v>
          </cell>
          <cell r="N2379" t="str">
            <v>PIGNOCJ</v>
          </cell>
          <cell r="O2379">
            <v>43864</v>
          </cell>
          <cell r="P2379" t="str">
            <v/>
          </cell>
        </row>
        <row r="2380">
          <cell r="A2380" t="str">
            <v>MEM-PRO-021-BLD-OFF-9173</v>
          </cell>
          <cell r="B2380" t="str">
            <v/>
          </cell>
          <cell r="C2380" t="str">
            <v>20560</v>
          </cell>
          <cell r="D2380" t="str">
            <v>24884</v>
          </cell>
          <cell r="E2380" t="str">
            <v>MSTD FOR CURRENT MONTH</v>
          </cell>
          <cell r="F2380" t="str">
            <v>MSS-MAINT TRAILER COMPLEX</v>
          </cell>
          <cell r="G2380" t="str">
            <v>PM70</v>
          </cell>
          <cell r="H2380" t="str">
            <v>MECH</v>
          </cell>
          <cell r="I2380" t="str">
            <v>10077054</v>
          </cell>
          <cell r="J2380" t="str">
            <v>7187208</v>
          </cell>
          <cell r="K2380" t="str">
            <v/>
          </cell>
          <cell r="L2380" t="str">
            <v>CAGLEW</v>
          </cell>
          <cell r="M2380">
            <v>43676</v>
          </cell>
          <cell r="N2380" t="str">
            <v>PIGNOCJ</v>
          </cell>
          <cell r="O2380">
            <v>43864</v>
          </cell>
          <cell r="P2380" t="str">
            <v/>
          </cell>
        </row>
        <row r="2381">
          <cell r="A2381" t="str">
            <v>MEM-PRO-022-STS-C8T-5049</v>
          </cell>
          <cell r="B2381" t="str">
            <v>3</v>
          </cell>
          <cell r="C2381" t="str">
            <v>20565</v>
          </cell>
          <cell r="D2381" t="str">
            <v>24889</v>
          </cell>
          <cell r="E2381" t="str">
            <v>10 YR EXPLOSION PANEL REPLACEMENT</v>
          </cell>
          <cell r="F2381" t="str">
            <v>MSS-CTR 800T BIN VENT FAN</v>
          </cell>
          <cell r="G2381" t="str">
            <v>PM25</v>
          </cell>
          <cell r="H2381" t="str">
            <v>MECH</v>
          </cell>
          <cell r="I2381" t="str">
            <v>10024456</v>
          </cell>
          <cell r="J2381" t="str">
            <v/>
          </cell>
          <cell r="K2381" t="str">
            <v>258</v>
          </cell>
          <cell r="L2381" t="str">
            <v>CAGLEW</v>
          </cell>
          <cell r="M2381">
            <v>43677</v>
          </cell>
          <cell r="N2381" t="str">
            <v/>
          </cell>
          <cell r="O2381"/>
          <cell r="P2381" t="str">
            <v/>
          </cell>
        </row>
        <row r="2382">
          <cell r="A2382" t="str">
            <v>MEM-PRO-022-STS-E8T-5060</v>
          </cell>
          <cell r="B2382" t="str">
            <v>3</v>
          </cell>
          <cell r="C2382" t="str">
            <v>20564</v>
          </cell>
          <cell r="D2382" t="str">
            <v>24888</v>
          </cell>
          <cell r="E2382" t="str">
            <v>10 YR EXPLOSION PANEL REPLACEMENT</v>
          </cell>
          <cell r="F2382" t="str">
            <v>MSS-E 800T BIN VENT FAN</v>
          </cell>
          <cell r="G2382" t="str">
            <v>PM25</v>
          </cell>
          <cell r="H2382" t="str">
            <v>MECH</v>
          </cell>
          <cell r="I2382" t="str">
            <v>10068995</v>
          </cell>
          <cell r="J2382" t="str">
            <v/>
          </cell>
          <cell r="K2382" t="str">
            <v>258</v>
          </cell>
          <cell r="L2382" t="str">
            <v>CAGLEW</v>
          </cell>
          <cell r="M2382">
            <v>43677</v>
          </cell>
          <cell r="N2382" t="str">
            <v/>
          </cell>
          <cell r="O2382"/>
          <cell r="P2382" t="str">
            <v/>
          </cell>
        </row>
        <row r="2383">
          <cell r="A2383" t="str">
            <v>MEM-PRO-022-STS-W8T-5052</v>
          </cell>
          <cell r="B2383" t="str">
            <v>3</v>
          </cell>
          <cell r="C2383" t="str">
            <v>20566</v>
          </cell>
          <cell r="D2383" t="str">
            <v>24890</v>
          </cell>
          <cell r="E2383" t="str">
            <v>10 YR EXPLOSION PANEL REPLACEMENT</v>
          </cell>
          <cell r="F2383" t="str">
            <v>MSS-W.800T BIN VENT FAN</v>
          </cell>
          <cell r="G2383" t="str">
            <v>PM25</v>
          </cell>
          <cell r="H2383" t="str">
            <v>MECH</v>
          </cell>
          <cell r="I2383" t="str">
            <v>10024455</v>
          </cell>
          <cell r="J2383" t="str">
            <v/>
          </cell>
          <cell r="K2383" t="str">
            <v>258</v>
          </cell>
          <cell r="L2383" t="str">
            <v>CAGLEW</v>
          </cell>
          <cell r="M2383">
            <v>43677</v>
          </cell>
          <cell r="N2383" t="str">
            <v/>
          </cell>
          <cell r="O2383"/>
          <cell r="P2383" t="str">
            <v/>
          </cell>
        </row>
        <row r="2384">
          <cell r="A2384" t="str">
            <v>MEM-PRO-021-BLD-OFF-9173</v>
          </cell>
          <cell r="B2384" t="str">
            <v>3</v>
          </cell>
          <cell r="C2384" t="str">
            <v>20567</v>
          </cell>
          <cell r="D2384" t="str">
            <v>24891</v>
          </cell>
          <cell r="E2384" t="str">
            <v>WEEKLY SKILLS DEMO WORK ORDER</v>
          </cell>
          <cell r="F2384" t="str">
            <v>MSS-MAINT TRAILER COMPLEX</v>
          </cell>
          <cell r="G2384" t="str">
            <v>PM20</v>
          </cell>
          <cell r="H2384" t="str">
            <v>MECH</v>
          </cell>
          <cell r="I2384" t="str">
            <v>10065944</v>
          </cell>
          <cell r="J2384" t="str">
            <v>7189352</v>
          </cell>
          <cell r="K2384" t="str">
            <v>230</v>
          </cell>
          <cell r="L2384" t="str">
            <v>CAGLEW</v>
          </cell>
          <cell r="M2384">
            <v>43682</v>
          </cell>
          <cell r="N2384" t="str">
            <v>PIGNOCJ</v>
          </cell>
          <cell r="O2384">
            <v>43874</v>
          </cell>
          <cell r="P2384" t="str">
            <v/>
          </cell>
        </row>
        <row r="2385">
          <cell r="A2385" t="str">
            <v>MEM-PRO-021</v>
          </cell>
          <cell r="B2385" t="str">
            <v>3</v>
          </cell>
          <cell r="C2385" t="str">
            <v>20568</v>
          </cell>
          <cell r="D2385" t="str">
            <v>24892</v>
          </cell>
          <cell r="E2385" t="str">
            <v>Bubba Gurkin Monthly Training Work Order</v>
          </cell>
          <cell r="F2385" t="str">
            <v>Maintenance</v>
          </cell>
          <cell r="G2385" t="str">
            <v>PM70</v>
          </cell>
          <cell r="H2385" t="str">
            <v>MECH</v>
          </cell>
          <cell r="I2385" t="str">
            <v/>
          </cell>
          <cell r="J2385" t="str">
            <v>7187209</v>
          </cell>
          <cell r="K2385" t="str">
            <v/>
          </cell>
          <cell r="L2385" t="str">
            <v>CAGLEW</v>
          </cell>
          <cell r="M2385">
            <v>43683</v>
          </cell>
          <cell r="N2385" t="str">
            <v>CAGLEW</v>
          </cell>
          <cell r="O2385">
            <v>43832</v>
          </cell>
          <cell r="P2385" t="str">
            <v/>
          </cell>
        </row>
        <row r="2386">
          <cell r="A2386" t="str">
            <v>MEM-PRO-021</v>
          </cell>
          <cell r="B2386" t="str">
            <v>3</v>
          </cell>
          <cell r="C2386" t="str">
            <v>20592</v>
          </cell>
          <cell r="D2386" t="str">
            <v>24902</v>
          </cell>
          <cell r="E2386" t="str">
            <v>MONTHLY PLANNING W/O RICK PAGE</v>
          </cell>
          <cell r="F2386" t="str">
            <v>Maintenance</v>
          </cell>
          <cell r="G2386" t="str">
            <v>PM20</v>
          </cell>
          <cell r="H2386" t="str">
            <v>MECH</v>
          </cell>
          <cell r="I2386" t="str">
            <v/>
          </cell>
          <cell r="J2386" t="str">
            <v>7154513</v>
          </cell>
          <cell r="K2386" t="str">
            <v>001</v>
          </cell>
          <cell r="L2386" t="str">
            <v>CAGLEW</v>
          </cell>
          <cell r="M2386">
            <v>43705</v>
          </cell>
          <cell r="N2386" t="str">
            <v>CAGLEW</v>
          </cell>
          <cell r="O2386">
            <v>43746</v>
          </cell>
          <cell r="P2386" t="str">
            <v/>
          </cell>
        </row>
        <row r="2387">
          <cell r="A2387" t="str">
            <v>MEM-PRO-023-STS-HCL-5210</v>
          </cell>
          <cell r="B2387" t="str">
            <v>3</v>
          </cell>
          <cell r="C2387" t="str">
            <v>20631</v>
          </cell>
          <cell r="D2387" t="str">
            <v>24981</v>
          </cell>
          <cell r="E2387" t="str">
            <v>HCL VAPOR SUPPRESSION INSPECTION</v>
          </cell>
          <cell r="F2387" t="str">
            <v>HCI SCRUBBER</v>
          </cell>
          <cell r="G2387" t="str">
            <v>PM20</v>
          </cell>
          <cell r="H2387" t="str">
            <v>FAC</v>
          </cell>
          <cell r="I2387" t="str">
            <v>10077868</v>
          </cell>
          <cell r="J2387" t="str">
            <v>7180744</v>
          </cell>
          <cell r="K2387" t="str">
            <v>001</v>
          </cell>
          <cell r="L2387" t="str">
            <v>CAGLEW</v>
          </cell>
          <cell r="M2387">
            <v>43719</v>
          </cell>
          <cell r="N2387" t="str">
            <v>CRIPESH</v>
          </cell>
          <cell r="O2387">
            <v>43875</v>
          </cell>
          <cell r="P2387" t="str">
            <v/>
          </cell>
        </row>
        <row r="2388">
          <cell r="A2388" t="str">
            <v>MEM-PRO-015-SPR-DRY-8020</v>
          </cell>
          <cell r="B2388" t="str">
            <v>5</v>
          </cell>
          <cell r="C2388" t="str">
            <v>20648</v>
          </cell>
          <cell r="D2388" t="str">
            <v>25003</v>
          </cell>
          <cell r="E2388" t="str">
            <v>60 MTH SNUFFING STEAM PM</v>
          </cell>
          <cell r="F2388" t="str">
            <v>MS2P-NE CSP CYCLONE</v>
          </cell>
          <cell r="G2388" t="str">
            <v>PM20</v>
          </cell>
          <cell r="H2388" t="str">
            <v>MECH</v>
          </cell>
          <cell r="I2388" t="str">
            <v>10077904</v>
          </cell>
          <cell r="J2388" t="str">
            <v/>
          </cell>
          <cell r="K2388" t="str">
            <v>001</v>
          </cell>
          <cell r="L2388" t="str">
            <v>CAGLEW</v>
          </cell>
          <cell r="M2388">
            <v>43730</v>
          </cell>
          <cell r="N2388" t="str">
            <v>CRIPESH</v>
          </cell>
          <cell r="O2388">
            <v>43808</v>
          </cell>
          <cell r="P2388" t="str">
            <v/>
          </cell>
        </row>
        <row r="2389">
          <cell r="A2389" t="str">
            <v>MEM-PRO-015-SPR-DRY-8022</v>
          </cell>
          <cell r="B2389" t="str">
            <v>5</v>
          </cell>
          <cell r="C2389" t="str">
            <v>20649</v>
          </cell>
          <cell r="D2389" t="str">
            <v>25004</v>
          </cell>
          <cell r="E2389" t="str">
            <v>60 MTH SNUFFING STEAM PM</v>
          </cell>
          <cell r="F2389" t="str">
            <v>MS2P-NW CSP CYCLONE</v>
          </cell>
          <cell r="G2389" t="str">
            <v>PM20</v>
          </cell>
          <cell r="H2389" t="str">
            <v>MECH</v>
          </cell>
          <cell r="I2389" t="str">
            <v>10077905</v>
          </cell>
          <cell r="J2389" t="str">
            <v/>
          </cell>
          <cell r="K2389" t="str">
            <v>001</v>
          </cell>
          <cell r="L2389" t="str">
            <v>CAGLEW</v>
          </cell>
          <cell r="M2389">
            <v>43730</v>
          </cell>
          <cell r="N2389" t="str">
            <v>CRIPESH</v>
          </cell>
          <cell r="O2389">
            <v>43808</v>
          </cell>
          <cell r="P2389" t="str">
            <v/>
          </cell>
        </row>
        <row r="2390">
          <cell r="A2390" t="str">
            <v>MEM-PRO-015-SPR-DRY-8024</v>
          </cell>
          <cell r="B2390" t="str">
            <v>5</v>
          </cell>
          <cell r="C2390" t="str">
            <v>20650</v>
          </cell>
          <cell r="D2390" t="str">
            <v>25005</v>
          </cell>
          <cell r="E2390" t="str">
            <v>60 MTH SNUFFING STEAM PM</v>
          </cell>
          <cell r="F2390" t="str">
            <v>MS2P-SW CSP CYCLONE</v>
          </cell>
          <cell r="G2390" t="str">
            <v>PM20</v>
          </cell>
          <cell r="H2390" t="str">
            <v>MECH</v>
          </cell>
          <cell r="I2390" t="str">
            <v>10077906</v>
          </cell>
          <cell r="J2390" t="str">
            <v/>
          </cell>
          <cell r="K2390" t="str">
            <v>001</v>
          </cell>
          <cell r="L2390" t="str">
            <v>CAGLEW</v>
          </cell>
          <cell r="M2390">
            <v>43730</v>
          </cell>
          <cell r="N2390" t="str">
            <v>CRIPESH</v>
          </cell>
          <cell r="O2390">
            <v>43808</v>
          </cell>
          <cell r="P2390" t="str">
            <v/>
          </cell>
        </row>
        <row r="2391">
          <cell r="A2391" t="str">
            <v>MEM-PRO-015-SPR-DRY-8026</v>
          </cell>
          <cell r="B2391" t="str">
            <v>5</v>
          </cell>
          <cell r="C2391" t="str">
            <v>20651</v>
          </cell>
          <cell r="D2391" t="str">
            <v>25006</v>
          </cell>
          <cell r="E2391" t="str">
            <v>60 MTH SNUFFING STEAM PM</v>
          </cell>
          <cell r="F2391" t="str">
            <v>MS2P-SE CSP CYCLONE</v>
          </cell>
          <cell r="G2391" t="str">
            <v>PM20</v>
          </cell>
          <cell r="H2391" t="str">
            <v>MECH</v>
          </cell>
          <cell r="I2391" t="str">
            <v>10077907</v>
          </cell>
          <cell r="J2391" t="str">
            <v/>
          </cell>
          <cell r="K2391" t="str">
            <v>001</v>
          </cell>
          <cell r="L2391" t="str">
            <v>CAGLEW</v>
          </cell>
          <cell r="M2391">
            <v>43730</v>
          </cell>
          <cell r="N2391" t="str">
            <v>CRIPESH</v>
          </cell>
          <cell r="O2391">
            <v>43808</v>
          </cell>
          <cell r="P2391" t="str">
            <v/>
          </cell>
        </row>
        <row r="2392">
          <cell r="A2392" t="str">
            <v>MEM-PRO-015-SPR-DRY-8030</v>
          </cell>
          <cell r="B2392" t="str">
            <v>5</v>
          </cell>
          <cell r="C2392" t="str">
            <v>20646</v>
          </cell>
          <cell r="D2392" t="str">
            <v>25001</v>
          </cell>
          <cell r="E2392" t="str">
            <v>60 MTH SNUFFING STEAM PM</v>
          </cell>
          <cell r="F2392" t="str">
            <v>MS2P-NE CMC CYCLONE</v>
          </cell>
          <cell r="G2392" t="str">
            <v>PM20</v>
          </cell>
          <cell r="H2392" t="str">
            <v>MECH</v>
          </cell>
          <cell r="I2392" t="str">
            <v>10077902</v>
          </cell>
          <cell r="J2392" t="str">
            <v/>
          </cell>
          <cell r="K2392" t="str">
            <v>001</v>
          </cell>
          <cell r="L2392" t="str">
            <v>CAGLEW</v>
          </cell>
          <cell r="M2392">
            <v>43730</v>
          </cell>
          <cell r="N2392" t="str">
            <v>CRIPESH</v>
          </cell>
          <cell r="O2392">
            <v>43808</v>
          </cell>
          <cell r="P2392" t="str">
            <v/>
          </cell>
        </row>
        <row r="2393">
          <cell r="A2393" t="str">
            <v>MEM-PRO-015-SPR-DRY-8033</v>
          </cell>
          <cell r="B2393" t="str">
            <v>5</v>
          </cell>
          <cell r="C2393" t="str">
            <v>20642</v>
          </cell>
          <cell r="D2393" t="str">
            <v>24997</v>
          </cell>
          <cell r="E2393" t="str">
            <v>60 MTH SNUFFING STEAM PM</v>
          </cell>
          <cell r="F2393" t="str">
            <v>MS2P-NW CMC CYCLONE</v>
          </cell>
          <cell r="G2393" t="str">
            <v>PM20</v>
          </cell>
          <cell r="H2393" t="str">
            <v>MECH</v>
          </cell>
          <cell r="I2393" t="str">
            <v>10077900</v>
          </cell>
          <cell r="J2393" t="str">
            <v/>
          </cell>
          <cell r="K2393" t="str">
            <v>001</v>
          </cell>
          <cell r="L2393" t="str">
            <v>CAGLEW</v>
          </cell>
          <cell r="M2393">
            <v>43730</v>
          </cell>
          <cell r="N2393" t="str">
            <v>CRIPESH</v>
          </cell>
          <cell r="O2393">
            <v>43808</v>
          </cell>
          <cell r="P2393" t="str">
            <v/>
          </cell>
        </row>
        <row r="2394">
          <cell r="A2394" t="str">
            <v>MEM-PRO-015-SPR-DRY-8036</v>
          </cell>
          <cell r="B2394" t="str">
            <v>5</v>
          </cell>
          <cell r="C2394" t="str">
            <v>20643</v>
          </cell>
          <cell r="D2394" t="str">
            <v>24998</v>
          </cell>
          <cell r="E2394" t="str">
            <v>60 MTH SNUFFING STEAM PM</v>
          </cell>
          <cell r="F2394" t="str">
            <v>MS2P-SW CMC CYCLONE</v>
          </cell>
          <cell r="G2394" t="str">
            <v>PM20</v>
          </cell>
          <cell r="H2394" t="str">
            <v>MECH</v>
          </cell>
          <cell r="I2394" t="str">
            <v>10077901</v>
          </cell>
          <cell r="J2394" t="str">
            <v/>
          </cell>
          <cell r="K2394" t="str">
            <v>001</v>
          </cell>
          <cell r="L2394" t="str">
            <v>CAGLEW</v>
          </cell>
          <cell r="M2394">
            <v>43730</v>
          </cell>
          <cell r="N2394" t="str">
            <v>CRIPESH</v>
          </cell>
          <cell r="O2394">
            <v>43808</v>
          </cell>
          <cell r="P2394" t="str">
            <v/>
          </cell>
        </row>
        <row r="2395">
          <cell r="A2395" t="str">
            <v>MEM-PRO-015-SPR-DRY-8039</v>
          </cell>
          <cell r="B2395" t="str">
            <v>5</v>
          </cell>
          <cell r="C2395" t="str">
            <v>20647</v>
          </cell>
          <cell r="D2395" t="str">
            <v>25002</v>
          </cell>
          <cell r="E2395" t="str">
            <v>60 MTH SNUFFING STEAM PM</v>
          </cell>
          <cell r="F2395" t="str">
            <v>MS2P-SE CMC CYCLONE</v>
          </cell>
          <cell r="G2395" t="str">
            <v>PM20</v>
          </cell>
          <cell r="H2395" t="str">
            <v>MECH</v>
          </cell>
          <cell r="I2395" t="str">
            <v>10077903</v>
          </cell>
          <cell r="J2395" t="str">
            <v/>
          </cell>
          <cell r="K2395" t="str">
            <v>001</v>
          </cell>
          <cell r="L2395" t="str">
            <v>CAGLEW</v>
          </cell>
          <cell r="M2395">
            <v>43730</v>
          </cell>
          <cell r="N2395" t="str">
            <v>CRIPESH</v>
          </cell>
          <cell r="O2395">
            <v>43808</v>
          </cell>
          <cell r="P2395" t="str">
            <v/>
          </cell>
        </row>
        <row r="2396">
          <cell r="A2396" t="str">
            <v>MEM-PRO-015-SPR-DRY-8050</v>
          </cell>
          <cell r="B2396" t="str">
            <v>5</v>
          </cell>
          <cell r="C2396" t="str">
            <v>20641</v>
          </cell>
          <cell r="D2396" t="str">
            <v>24996</v>
          </cell>
          <cell r="E2396" t="str">
            <v>60 MTH SNUFFING STEAM PM</v>
          </cell>
          <cell r="F2396" t="str">
            <v>MS2P-NE BAGHOUSE #1</v>
          </cell>
          <cell r="G2396" t="str">
            <v>PM20</v>
          </cell>
          <cell r="H2396" t="str">
            <v>MECH</v>
          </cell>
          <cell r="I2396" t="str">
            <v>10074886</v>
          </cell>
          <cell r="J2396" t="str">
            <v/>
          </cell>
          <cell r="K2396" t="str">
            <v>001</v>
          </cell>
          <cell r="L2396" t="str">
            <v>CAGLEW</v>
          </cell>
          <cell r="M2396">
            <v>43730</v>
          </cell>
          <cell r="N2396" t="str">
            <v>CRIPESH</v>
          </cell>
          <cell r="O2396">
            <v>43808</v>
          </cell>
          <cell r="P2396" t="str">
            <v/>
          </cell>
        </row>
        <row r="2397">
          <cell r="A2397" t="str">
            <v>MEM-PRO-015-SPR-DRY-8060</v>
          </cell>
          <cell r="B2397" t="str">
            <v>5</v>
          </cell>
          <cell r="C2397" t="str">
            <v>20645</v>
          </cell>
          <cell r="D2397" t="str">
            <v>25000</v>
          </cell>
          <cell r="E2397" t="str">
            <v>60 MTH SNUFFING STEAM PM</v>
          </cell>
          <cell r="F2397" t="str">
            <v>MS2P-NW BAGHOUSE #2</v>
          </cell>
          <cell r="G2397" t="str">
            <v>PM20</v>
          </cell>
          <cell r="H2397" t="str">
            <v>MECH</v>
          </cell>
          <cell r="I2397" t="str">
            <v>10074902</v>
          </cell>
          <cell r="J2397" t="str">
            <v/>
          </cell>
          <cell r="K2397" t="str">
            <v>001</v>
          </cell>
          <cell r="L2397" t="str">
            <v>CAGLEW</v>
          </cell>
          <cell r="M2397">
            <v>43730</v>
          </cell>
          <cell r="N2397" t="str">
            <v>CRIPESH</v>
          </cell>
          <cell r="O2397">
            <v>43808</v>
          </cell>
          <cell r="P2397" t="str">
            <v/>
          </cell>
        </row>
        <row r="2398">
          <cell r="A2398" t="str">
            <v>MEM-PRO-015-SPR-DRY-8070</v>
          </cell>
          <cell r="B2398" t="str">
            <v>5</v>
          </cell>
          <cell r="C2398" t="str">
            <v>20639</v>
          </cell>
          <cell r="D2398" t="str">
            <v>24994</v>
          </cell>
          <cell r="E2398" t="str">
            <v>60 MTH SNUFFING STEAM PM</v>
          </cell>
          <cell r="F2398" t="str">
            <v>MS2P-SW BAGHOUSE</v>
          </cell>
          <cell r="G2398" t="str">
            <v>PM20</v>
          </cell>
          <cell r="H2398" t="str">
            <v>MECH</v>
          </cell>
          <cell r="I2398" t="str">
            <v>10074921</v>
          </cell>
          <cell r="J2398" t="str">
            <v/>
          </cell>
          <cell r="K2398" t="str">
            <v>001</v>
          </cell>
          <cell r="L2398" t="str">
            <v>CAGLEW</v>
          </cell>
          <cell r="M2398">
            <v>43730</v>
          </cell>
          <cell r="N2398" t="str">
            <v>CRIPESH</v>
          </cell>
          <cell r="O2398">
            <v>43808</v>
          </cell>
          <cell r="P2398" t="str">
            <v/>
          </cell>
        </row>
        <row r="2399">
          <cell r="A2399" t="str">
            <v>MEM-PRO-015-SPR-DRY-8080</v>
          </cell>
          <cell r="B2399" t="str">
            <v>5</v>
          </cell>
          <cell r="C2399" t="str">
            <v>20640</v>
          </cell>
          <cell r="D2399" t="str">
            <v>24995</v>
          </cell>
          <cell r="E2399" t="str">
            <v>60 MTH SNUFFING STEAM PM</v>
          </cell>
          <cell r="F2399" t="str">
            <v>MS2P-SE BAGHOUSE #4</v>
          </cell>
          <cell r="G2399" t="str">
            <v>PM20</v>
          </cell>
          <cell r="H2399" t="str">
            <v>MECH</v>
          </cell>
          <cell r="I2399" t="str">
            <v>10074934</v>
          </cell>
          <cell r="J2399" t="str">
            <v/>
          </cell>
          <cell r="K2399" t="str">
            <v>001</v>
          </cell>
          <cell r="L2399" t="str">
            <v>CAGLEW</v>
          </cell>
          <cell r="M2399">
            <v>43730</v>
          </cell>
          <cell r="N2399" t="str">
            <v>CRIPESH</v>
          </cell>
          <cell r="O2399">
            <v>43808</v>
          </cell>
          <cell r="P2399" t="str">
            <v/>
          </cell>
        </row>
        <row r="2400">
          <cell r="A2400" t="str">
            <v>MEM-PRO-015-SPR-DRY-8095</v>
          </cell>
          <cell r="B2400" t="str">
            <v>5</v>
          </cell>
          <cell r="C2400" t="str">
            <v>20644</v>
          </cell>
          <cell r="D2400" t="str">
            <v>24999</v>
          </cell>
          <cell r="E2400" t="str">
            <v>60 MTH SNUFFING STEAM PM</v>
          </cell>
          <cell r="F2400" t="str">
            <v>MS2P-VF BAGHOUSE</v>
          </cell>
          <cell r="G2400" t="str">
            <v>PM20</v>
          </cell>
          <cell r="H2400" t="str">
            <v>MECH</v>
          </cell>
          <cell r="I2400" t="str">
            <v>10074978</v>
          </cell>
          <cell r="J2400" t="str">
            <v/>
          </cell>
          <cell r="K2400" t="str">
            <v>001</v>
          </cell>
          <cell r="L2400" t="str">
            <v>CAGLEW</v>
          </cell>
          <cell r="M2400">
            <v>43730</v>
          </cell>
          <cell r="N2400" t="str">
            <v>CRIPESH</v>
          </cell>
          <cell r="O2400">
            <v>43808</v>
          </cell>
          <cell r="P2400" t="str">
            <v/>
          </cell>
        </row>
        <row r="2401">
          <cell r="A2401" t="str">
            <v>MEM-PRO-026-BLD-NSP</v>
          </cell>
          <cell r="B2401" t="str">
            <v>3</v>
          </cell>
          <cell r="C2401" t="str">
            <v>20657</v>
          </cell>
          <cell r="D2401" t="str">
            <v>25064</v>
          </cell>
          <cell r="E2401" t="str">
            <v>3-MONTH PH CALIBRATION SURFACE RUN OFF</v>
          </cell>
          <cell r="F2401" t="str">
            <v>NORTH SEWER PIT</v>
          </cell>
          <cell r="G2401" t="str">
            <v>PM20</v>
          </cell>
          <cell r="H2401" t="str">
            <v>I/E</v>
          </cell>
          <cell r="I2401" t="str">
            <v>10077322</v>
          </cell>
          <cell r="J2401" t="str">
            <v>7189779</v>
          </cell>
          <cell r="K2401" t="str">
            <v/>
          </cell>
          <cell r="L2401" t="str">
            <v>CRIPESH</v>
          </cell>
          <cell r="M2401">
            <v>43739</v>
          </cell>
          <cell r="N2401" t="str">
            <v>FP_FRANKM</v>
          </cell>
          <cell r="O2401">
            <v>43917</v>
          </cell>
          <cell r="P2401" t="str">
            <v/>
          </cell>
        </row>
        <row r="2402">
          <cell r="A2402" t="str">
            <v>MEM-PRO-011-SPR-DRY</v>
          </cell>
          <cell r="B2402" t="str">
            <v>5</v>
          </cell>
          <cell r="C2402" t="str">
            <v>20659</v>
          </cell>
          <cell r="D2402" t="str">
            <v>25130</v>
          </cell>
          <cell r="E2402" t="str">
            <v>TAR bagchange- swing RFV'S P1</v>
          </cell>
          <cell r="F2402" t="str">
            <v>SPRAY DRYER</v>
          </cell>
          <cell r="G2402" t="str">
            <v>PM20</v>
          </cell>
          <cell r="H2402" t="str">
            <v>MECH</v>
          </cell>
          <cell r="I2402" t="str">
            <v>10077282</v>
          </cell>
          <cell r="J2402" t="str">
            <v>7187374</v>
          </cell>
          <cell r="K2402" t="str">
            <v>001</v>
          </cell>
          <cell r="L2402" t="str">
            <v>CAGLEW</v>
          </cell>
          <cell r="M2402">
            <v>43754</v>
          </cell>
          <cell r="N2402" t="str">
            <v/>
          </cell>
          <cell r="O2402"/>
          <cell r="P2402" t="str">
            <v/>
          </cell>
        </row>
        <row r="2403">
          <cell r="A2403" t="str">
            <v>MEM-PRO-013-SPR-DRY-2506</v>
          </cell>
          <cell r="B2403" t="str">
            <v>5</v>
          </cell>
          <cell r="C2403" t="str">
            <v>20660</v>
          </cell>
          <cell r="D2403" t="str">
            <v>25131</v>
          </cell>
          <cell r="E2403" t="str">
            <v>TAR bagchange- swing RFV'S P3</v>
          </cell>
          <cell r="F2403" t="str">
            <v>MP3B-N BAGHOUSE DISCHARGE RFV</v>
          </cell>
          <cell r="G2403" t="str">
            <v>PM20</v>
          </cell>
          <cell r="H2403" t="str">
            <v>MECH</v>
          </cell>
          <cell r="I2403" t="str">
            <v>10020303</v>
          </cell>
          <cell r="J2403" t="str">
            <v>7187375</v>
          </cell>
          <cell r="K2403" t="str">
            <v/>
          </cell>
          <cell r="L2403" t="str">
            <v>CAGLEW</v>
          </cell>
          <cell r="M2403">
            <v>43754</v>
          </cell>
          <cell r="N2403" t="str">
            <v/>
          </cell>
          <cell r="O2403"/>
          <cell r="P2403" t="str">
            <v/>
          </cell>
        </row>
        <row r="2404">
          <cell r="A2404" t="str">
            <v>MEM-PRO-014-SPR-DRY-3628</v>
          </cell>
          <cell r="B2404" t="str">
            <v>5</v>
          </cell>
          <cell r="C2404" t="str">
            <v>20661</v>
          </cell>
          <cell r="D2404" t="str">
            <v>25132</v>
          </cell>
          <cell r="E2404" t="str">
            <v>TAR bagchange- swing RFV'S MSP</v>
          </cell>
          <cell r="F2404" t="str">
            <v>MSP-NE FILTER ROTARY VALVE</v>
          </cell>
          <cell r="G2404" t="str">
            <v>PM20</v>
          </cell>
          <cell r="H2404" t="str">
            <v>MECH</v>
          </cell>
          <cell r="I2404" t="str">
            <v>10020357</v>
          </cell>
          <cell r="J2404" t="str">
            <v>7187376</v>
          </cell>
          <cell r="K2404" t="str">
            <v>001</v>
          </cell>
          <cell r="L2404" t="str">
            <v>CAGLEW</v>
          </cell>
          <cell r="M2404">
            <v>43754</v>
          </cell>
          <cell r="N2404" t="str">
            <v/>
          </cell>
          <cell r="O2404"/>
          <cell r="P2404" t="str">
            <v/>
          </cell>
        </row>
        <row r="2405">
          <cell r="A2405" t="str">
            <v>MEM-PRO-015-SPR-DRY-8010</v>
          </cell>
          <cell r="B2405" t="str">
            <v>5</v>
          </cell>
          <cell r="C2405" t="str">
            <v>20662</v>
          </cell>
          <cell r="D2405" t="str">
            <v>25133</v>
          </cell>
          <cell r="E2405" t="str">
            <v>TAR bagchange- swing RFV'S MS2P</v>
          </cell>
          <cell r="F2405" t="str">
            <v>MS2P-SPRAY DRYER</v>
          </cell>
          <cell r="G2405" t="str">
            <v>PM20</v>
          </cell>
          <cell r="H2405" t="str">
            <v>MECH</v>
          </cell>
          <cell r="I2405" t="str">
            <v>10077280</v>
          </cell>
          <cell r="J2405" t="str">
            <v>7187377</v>
          </cell>
          <cell r="K2405" t="str">
            <v>001</v>
          </cell>
          <cell r="L2405" t="str">
            <v>CAGLEW</v>
          </cell>
          <cell r="M2405">
            <v>43754</v>
          </cell>
          <cell r="N2405" t="str">
            <v/>
          </cell>
          <cell r="O2405"/>
          <cell r="P2405" t="str">
            <v/>
          </cell>
        </row>
        <row r="2406">
          <cell r="A2406" t="str">
            <v>MEM-PRO-025-UTL-RBL-0001</v>
          </cell>
          <cell r="B2406" t="str">
            <v>5</v>
          </cell>
          <cell r="C2406" t="str">
            <v>20663</v>
          </cell>
          <cell r="D2406" t="str">
            <v>25137</v>
          </cell>
          <cell r="E2406" t="str">
            <v>12 MTH #2 BOILER INSPECTION &amp; K6R</v>
          </cell>
          <cell r="F2406" t="str">
            <v>#2 BOILER SYSTEM</v>
          </cell>
          <cell r="G2406" t="str">
            <v>PM25</v>
          </cell>
          <cell r="H2406" t="str">
            <v>MECH</v>
          </cell>
          <cell r="I2406" t="str">
            <v>10077869</v>
          </cell>
          <cell r="J2406" t="str">
            <v>7187675</v>
          </cell>
          <cell r="K2406" t="str">
            <v/>
          </cell>
          <cell r="L2406" t="str">
            <v>CRIPESH</v>
          </cell>
          <cell r="M2406">
            <v>43770</v>
          </cell>
          <cell r="N2406" t="str">
            <v>FP_FRANKM</v>
          </cell>
          <cell r="O2406">
            <v>43917</v>
          </cell>
          <cell r="P2406" t="str">
            <v/>
          </cell>
        </row>
        <row r="2407">
          <cell r="A2407" t="str">
            <v>MEM-PRO-013-CIP-DAC-7927</v>
          </cell>
          <cell r="B2407" t="str">
            <v>3</v>
          </cell>
          <cell r="C2407" t="str">
            <v>20700</v>
          </cell>
          <cell r="D2407" t="str">
            <v>25215</v>
          </cell>
          <cell r="E2407" t="str">
            <v>24-MTH CIP CAUSTIC TK LVL DRYER HT EX</v>
          </cell>
          <cell r="F2407" t="str">
            <v>MP3B-CIP CAUSTIC TANK DRYER HEAT EXCH</v>
          </cell>
          <cell r="G2407" t="str">
            <v>PM25</v>
          </cell>
          <cell r="H2407" t="str">
            <v>I/E</v>
          </cell>
          <cell r="I2407" t="str">
            <v>10078085</v>
          </cell>
          <cell r="J2407" t="str">
            <v/>
          </cell>
          <cell r="K2407" t="str">
            <v>228</v>
          </cell>
          <cell r="L2407" t="str">
            <v>RX8557</v>
          </cell>
          <cell r="M2407">
            <v>43782</v>
          </cell>
          <cell r="N2407" t="str">
            <v/>
          </cell>
          <cell r="O2407"/>
          <cell r="P2407" t="str">
            <v/>
          </cell>
        </row>
        <row r="2408">
          <cell r="A2408" t="str">
            <v>MEM-PRO-013-XTR-3EX-0300</v>
          </cell>
          <cell r="B2408" t="str">
            <v>4</v>
          </cell>
          <cell r="C2408" t="str">
            <v>20711</v>
          </cell>
          <cell r="D2408" t="str">
            <v>25216</v>
          </cell>
          <cell r="E2408" t="str">
            <v>60 Day CARDAN SHAFT LUBRICATION</v>
          </cell>
          <cell r="F2408" t="str">
            <v>MP3B-N 3RD EXTRACTION CENTRIFUGE</v>
          </cell>
          <cell r="G2408" t="str">
            <v>PM20</v>
          </cell>
          <cell r="H2408" t="str">
            <v>MECH</v>
          </cell>
          <cell r="I2408" t="str">
            <v>10024992</v>
          </cell>
          <cell r="J2408" t="str">
            <v>7187382</v>
          </cell>
          <cell r="K2408" t="str">
            <v>202</v>
          </cell>
          <cell r="L2408" t="str">
            <v>RX8557</v>
          </cell>
          <cell r="M2408">
            <v>43784</v>
          </cell>
          <cell r="N2408" t="str">
            <v/>
          </cell>
          <cell r="O2408"/>
          <cell r="P2408" t="str">
            <v/>
          </cell>
        </row>
        <row r="2409">
          <cell r="A2409" t="str">
            <v>MEM-PRO-014-IDN-HYS-5678</v>
          </cell>
          <cell r="B2409" t="str">
            <v>5</v>
          </cell>
          <cell r="C2409" t="str">
            <v>20726</v>
          </cell>
          <cell r="D2409" t="str">
            <v>25257</v>
          </cell>
          <cell r="E2409" t="str">
            <v>24 MTH Calibration of Level Transmitter</v>
          </cell>
          <cell r="F2409" t="str">
            <v>MSP-SLAM SURGE TANK</v>
          </cell>
          <cell r="G2409" t="str">
            <v>PM20</v>
          </cell>
          <cell r="H2409" t="str">
            <v>MECH</v>
          </cell>
          <cell r="I2409" t="str">
            <v>10020903</v>
          </cell>
          <cell r="J2409" t="str">
            <v/>
          </cell>
          <cell r="K2409" t="str">
            <v/>
          </cell>
          <cell r="L2409" t="str">
            <v>XO0841</v>
          </cell>
          <cell r="M2409">
            <v>43801</v>
          </cell>
          <cell r="N2409" t="str">
            <v/>
          </cell>
          <cell r="O2409"/>
          <cell r="P2409" t="str">
            <v/>
          </cell>
        </row>
        <row r="2410">
          <cell r="A2410" t="str">
            <v>MEM-PRO-011-WSH-CWH-4375</v>
          </cell>
          <cell r="B2410" t="str">
            <v/>
          </cell>
          <cell r="C2410" t="str">
            <v>20728</v>
          </cell>
          <cell r="D2410" t="str">
            <v>25259</v>
          </cell>
          <cell r="E2410" t="str">
            <v>C30 HOIST CONTROL WIRING CONDUIT INSPECT</v>
          </cell>
          <cell r="F2410" t="str">
            <v>MP1-#2 WASHING CENTRIFUGE</v>
          </cell>
          <cell r="G2410" t="str">
            <v>PM20</v>
          </cell>
          <cell r="H2410" t="str">
            <v>I/E</v>
          </cell>
          <cell r="I2410" t="str">
            <v>10072405</v>
          </cell>
          <cell r="J2410" t="str">
            <v/>
          </cell>
          <cell r="K2410" t="str">
            <v>001</v>
          </cell>
          <cell r="L2410" t="str">
            <v>CAGLEW</v>
          </cell>
          <cell r="M2410">
            <v>43802</v>
          </cell>
          <cell r="N2410" t="str">
            <v>CAGLEW</v>
          </cell>
          <cell r="O2410">
            <v>43846</v>
          </cell>
          <cell r="P2410" t="str">
            <v/>
          </cell>
        </row>
        <row r="2411">
          <cell r="A2411" t="str">
            <v>MEM-PRO-011-WSH-CWH-4380</v>
          </cell>
          <cell r="B2411" t="str">
            <v>5</v>
          </cell>
          <cell r="C2411" t="str">
            <v>20727</v>
          </cell>
          <cell r="D2411" t="str">
            <v>25258</v>
          </cell>
          <cell r="E2411" t="str">
            <v>C30 HOIST CONTROL WIRING CONDUIT INSPECT</v>
          </cell>
          <cell r="F2411" t="str">
            <v>MP1-#1 WASHING CENTRIFUGE</v>
          </cell>
          <cell r="G2411" t="str">
            <v>PM20</v>
          </cell>
          <cell r="H2411" t="str">
            <v>I/E</v>
          </cell>
          <cell r="I2411" t="str">
            <v>10072410</v>
          </cell>
          <cell r="J2411" t="str">
            <v/>
          </cell>
          <cell r="K2411" t="str">
            <v>001</v>
          </cell>
          <cell r="L2411" t="str">
            <v>CAGLEW</v>
          </cell>
          <cell r="M2411">
            <v>43802</v>
          </cell>
          <cell r="N2411" t="str">
            <v>CAGLEW</v>
          </cell>
          <cell r="O2411">
            <v>43846</v>
          </cell>
          <cell r="P2411" t="str">
            <v/>
          </cell>
        </row>
        <row r="2412">
          <cell r="A2412" t="str">
            <v>MEM-PRO-013-WSH-CWH-0085</v>
          </cell>
          <cell r="B2412" t="str">
            <v>5</v>
          </cell>
          <cell r="C2412" t="str">
            <v>20729</v>
          </cell>
          <cell r="D2412" t="str">
            <v>25260</v>
          </cell>
          <cell r="E2412" t="str">
            <v>C30 HOIST CONTROL WIRING CONDUIT INSPECT</v>
          </cell>
          <cell r="F2412" t="str">
            <v>MP3B-#1 WASHING CENTRIFUGE</v>
          </cell>
          <cell r="G2412" t="str">
            <v>PM20</v>
          </cell>
          <cell r="H2412" t="str">
            <v>I/E</v>
          </cell>
          <cell r="I2412" t="str">
            <v>10021005</v>
          </cell>
          <cell r="J2412" t="str">
            <v/>
          </cell>
          <cell r="K2412" t="str">
            <v>001</v>
          </cell>
          <cell r="L2412" t="str">
            <v>CAGLEW</v>
          </cell>
          <cell r="M2412">
            <v>43802</v>
          </cell>
          <cell r="N2412" t="str">
            <v>CAGLEW</v>
          </cell>
          <cell r="O2412">
            <v>43846</v>
          </cell>
          <cell r="P2412" t="str">
            <v/>
          </cell>
        </row>
        <row r="2413">
          <cell r="A2413" t="str">
            <v>MEM-PRO-013-WSH-CWH-0086</v>
          </cell>
          <cell r="B2413" t="str">
            <v>5</v>
          </cell>
          <cell r="C2413" t="str">
            <v>20730</v>
          </cell>
          <cell r="D2413" t="str">
            <v>25321</v>
          </cell>
          <cell r="E2413" t="str">
            <v>C30 HOIST CONTROL WIRING CONDUIT INSPECT</v>
          </cell>
          <cell r="F2413" t="str">
            <v>MP3B-#2 WASHING CENTRIFUGE</v>
          </cell>
          <cell r="G2413" t="str">
            <v>PM20</v>
          </cell>
          <cell r="H2413" t="str">
            <v>I/E</v>
          </cell>
          <cell r="I2413" t="str">
            <v>10021004</v>
          </cell>
          <cell r="J2413" t="str">
            <v/>
          </cell>
          <cell r="K2413" t="str">
            <v>001</v>
          </cell>
          <cell r="L2413" t="str">
            <v>CAGLEW</v>
          </cell>
          <cell r="M2413">
            <v>43802</v>
          </cell>
          <cell r="N2413" t="str">
            <v>CAGLEW</v>
          </cell>
          <cell r="O2413">
            <v>43846</v>
          </cell>
          <cell r="P2413" t="str">
            <v/>
          </cell>
        </row>
        <row r="2414">
          <cell r="A2414" t="str">
            <v>MEM-PRO-013-WSH-CWH-0087</v>
          </cell>
          <cell r="B2414" t="str">
            <v>5</v>
          </cell>
          <cell r="C2414" t="str">
            <v>20761</v>
          </cell>
          <cell r="D2414" t="str">
            <v>25322</v>
          </cell>
          <cell r="E2414" t="str">
            <v>C30 HOIST CONTROL WIRING CONDUIT INSPECT</v>
          </cell>
          <cell r="F2414" t="str">
            <v>MP3B-#3 WASHING CENTRIFUGE</v>
          </cell>
          <cell r="G2414" t="str">
            <v>PM20</v>
          </cell>
          <cell r="H2414" t="str">
            <v>I/E</v>
          </cell>
          <cell r="I2414" t="str">
            <v>10021003</v>
          </cell>
          <cell r="J2414" t="str">
            <v/>
          </cell>
          <cell r="K2414" t="str">
            <v>001</v>
          </cell>
          <cell r="L2414" t="str">
            <v>CAGLEW</v>
          </cell>
          <cell r="M2414">
            <v>43802</v>
          </cell>
          <cell r="N2414" t="str">
            <v/>
          </cell>
          <cell r="O2414"/>
          <cell r="P2414" t="str">
            <v/>
          </cell>
        </row>
        <row r="2415">
          <cell r="A2415" t="str">
            <v>MEM-PRO-013-WSH-CWH-0145</v>
          </cell>
          <cell r="B2415" t="str">
            <v/>
          </cell>
          <cell r="C2415" t="str">
            <v>20763</v>
          </cell>
          <cell r="D2415" t="str">
            <v>25324</v>
          </cell>
          <cell r="E2415" t="str">
            <v>C30 HOIST CONTROL WIRING CONDUIT INSPECT</v>
          </cell>
          <cell r="F2415" t="str">
            <v>MP3B-#5 WASHING CENTRIFUGE</v>
          </cell>
          <cell r="G2415" t="str">
            <v>PM20</v>
          </cell>
          <cell r="H2415" t="str">
            <v>I/E</v>
          </cell>
          <cell r="I2415" t="str">
            <v>10020997</v>
          </cell>
          <cell r="J2415" t="str">
            <v/>
          </cell>
          <cell r="K2415" t="str">
            <v>001</v>
          </cell>
          <cell r="L2415" t="str">
            <v>CAGLEW</v>
          </cell>
          <cell r="M2415">
            <v>43802</v>
          </cell>
          <cell r="N2415" t="str">
            <v/>
          </cell>
          <cell r="O2415"/>
          <cell r="P2415" t="str">
            <v/>
          </cell>
        </row>
        <row r="2416">
          <cell r="A2416" t="str">
            <v>MEM-PRO-013-WSH-CWH-0278</v>
          </cell>
          <cell r="B2416" t="str">
            <v>5</v>
          </cell>
          <cell r="C2416" t="str">
            <v>20762</v>
          </cell>
          <cell r="D2416" t="str">
            <v>25323</v>
          </cell>
          <cell r="E2416" t="str">
            <v>C30 HOIST CONTROL WIRING CONDUIT INSPECT</v>
          </cell>
          <cell r="F2416" t="str">
            <v>MP3B-#4 WASHING CENTRIFUGE</v>
          </cell>
          <cell r="G2416" t="str">
            <v>PM20</v>
          </cell>
          <cell r="H2416" t="str">
            <v>I/E</v>
          </cell>
          <cell r="I2416" t="str">
            <v>10020994</v>
          </cell>
          <cell r="J2416" t="str">
            <v/>
          </cell>
          <cell r="K2416" t="str">
            <v>001</v>
          </cell>
          <cell r="L2416" t="str">
            <v>CAGLEW</v>
          </cell>
          <cell r="M2416">
            <v>43802</v>
          </cell>
          <cell r="N2416" t="str">
            <v/>
          </cell>
          <cell r="O2416"/>
          <cell r="P2416" t="str">
            <v/>
          </cell>
        </row>
        <row r="2417">
          <cell r="A2417" t="str">
            <v>MEM-PRO-014-WSH-CWH-3246</v>
          </cell>
          <cell r="B2417" t="str">
            <v>5</v>
          </cell>
          <cell r="C2417" t="str">
            <v>20764</v>
          </cell>
          <cell r="D2417" t="str">
            <v>25325</v>
          </cell>
          <cell r="E2417" t="str">
            <v>C30 HOIST CONTROL WIRING CONDUIT INSPECT</v>
          </cell>
          <cell r="F2417" t="str">
            <v>MSP-#1 WASHING CENTRIFUGE</v>
          </cell>
          <cell r="G2417" t="str">
            <v>PM20</v>
          </cell>
          <cell r="H2417" t="str">
            <v>I/E</v>
          </cell>
          <cell r="I2417" t="str">
            <v>10021035</v>
          </cell>
          <cell r="J2417" t="str">
            <v/>
          </cell>
          <cell r="K2417" t="str">
            <v>001</v>
          </cell>
          <cell r="L2417" t="str">
            <v>CAGLEW</v>
          </cell>
          <cell r="M2417">
            <v>43802</v>
          </cell>
          <cell r="N2417" t="str">
            <v/>
          </cell>
          <cell r="O2417"/>
          <cell r="P2417" t="str">
            <v/>
          </cell>
        </row>
        <row r="2418">
          <cell r="A2418" t="str">
            <v>MEM-PRO-014-WSH-CWH-3256</v>
          </cell>
          <cell r="B2418" t="str">
            <v>5</v>
          </cell>
          <cell r="C2418" t="str">
            <v>20765</v>
          </cell>
          <cell r="D2418" t="str">
            <v>25326</v>
          </cell>
          <cell r="E2418" t="str">
            <v>C30 HOIST CONTROL WIRING CONDUIT INSPECT</v>
          </cell>
          <cell r="F2418" t="str">
            <v>MSP-#2 WASHING CENTRIFUGE</v>
          </cell>
          <cell r="G2418" t="str">
            <v>PM20</v>
          </cell>
          <cell r="H2418" t="str">
            <v>I/E</v>
          </cell>
          <cell r="I2418" t="str">
            <v>10074124</v>
          </cell>
          <cell r="J2418" t="str">
            <v/>
          </cell>
          <cell r="K2418" t="str">
            <v>001</v>
          </cell>
          <cell r="L2418" t="str">
            <v>CAGLEW</v>
          </cell>
          <cell r="M2418">
            <v>43802</v>
          </cell>
          <cell r="N2418" t="str">
            <v/>
          </cell>
          <cell r="O2418"/>
          <cell r="P2418" t="str">
            <v/>
          </cell>
        </row>
        <row r="2419">
          <cell r="A2419" t="str">
            <v>MEM-PRO-014-WSH-CWH-3266</v>
          </cell>
          <cell r="B2419" t="str">
            <v>5</v>
          </cell>
          <cell r="C2419" t="str">
            <v>20766</v>
          </cell>
          <cell r="D2419" t="str">
            <v>25327</v>
          </cell>
          <cell r="E2419" t="str">
            <v>C30 HOIST CONTROL WIRING CONDUIT INSPECT</v>
          </cell>
          <cell r="F2419" t="str">
            <v>MSP-#3 WASHING CENTRIFUGE</v>
          </cell>
          <cell r="G2419" t="str">
            <v>PM20</v>
          </cell>
          <cell r="H2419" t="str">
            <v>I/E</v>
          </cell>
          <cell r="I2419" t="str">
            <v>10074125</v>
          </cell>
          <cell r="J2419" t="str">
            <v/>
          </cell>
          <cell r="K2419" t="str">
            <v>001</v>
          </cell>
          <cell r="L2419" t="str">
            <v>CAGLEW</v>
          </cell>
          <cell r="M2419">
            <v>43802</v>
          </cell>
          <cell r="N2419" t="str">
            <v/>
          </cell>
          <cell r="O2419"/>
          <cell r="P2419" t="str">
            <v/>
          </cell>
        </row>
        <row r="2420">
          <cell r="A2420" t="str">
            <v>MEM-PRO-014-WSH-CWH-3276</v>
          </cell>
          <cell r="B2420" t="str">
            <v>5</v>
          </cell>
          <cell r="C2420" t="str">
            <v>20767</v>
          </cell>
          <cell r="D2420" t="str">
            <v>25328</v>
          </cell>
          <cell r="E2420" t="str">
            <v>C30 HOIST CONTROL WIRING CONDUIT INSPECT</v>
          </cell>
          <cell r="F2420" t="str">
            <v>MSP-#4 WASHING CENTRIFUGE</v>
          </cell>
          <cell r="G2420" t="str">
            <v>PM20</v>
          </cell>
          <cell r="H2420" t="str">
            <v>I/E</v>
          </cell>
          <cell r="I2420" t="str">
            <v>10074127</v>
          </cell>
          <cell r="J2420" t="str">
            <v/>
          </cell>
          <cell r="K2420" t="str">
            <v>001</v>
          </cell>
          <cell r="L2420" t="str">
            <v>CAGLEW</v>
          </cell>
          <cell r="M2420">
            <v>43802</v>
          </cell>
          <cell r="N2420" t="str">
            <v/>
          </cell>
          <cell r="O2420"/>
          <cell r="P2420" t="str">
            <v/>
          </cell>
        </row>
        <row r="2421">
          <cell r="A2421" t="str">
            <v>MEM-PRO-015-WSH-CWH-3246</v>
          </cell>
          <cell r="B2421" t="str">
            <v>5</v>
          </cell>
          <cell r="C2421" t="str">
            <v>20768</v>
          </cell>
          <cell r="D2421" t="str">
            <v>25329</v>
          </cell>
          <cell r="E2421" t="str">
            <v>C30 HOIST CONTROL WIRING CONDUIT INSPECT</v>
          </cell>
          <cell r="F2421" t="str">
            <v>MS2P-#1 WASHING CENTRIFUGE</v>
          </cell>
          <cell r="G2421" t="str">
            <v>PM20</v>
          </cell>
          <cell r="H2421" t="str">
            <v>I/E</v>
          </cell>
          <cell r="I2421" t="str">
            <v>10075200</v>
          </cell>
          <cell r="J2421" t="str">
            <v/>
          </cell>
          <cell r="K2421" t="str">
            <v>001</v>
          </cell>
          <cell r="L2421" t="str">
            <v>CAGLEW</v>
          </cell>
          <cell r="M2421">
            <v>43802</v>
          </cell>
          <cell r="N2421" t="str">
            <v/>
          </cell>
          <cell r="O2421"/>
          <cell r="P2421" t="str">
            <v/>
          </cell>
        </row>
        <row r="2422">
          <cell r="A2422" t="str">
            <v>MEM-PRO-015-WSH-CWH-3256</v>
          </cell>
          <cell r="B2422" t="str">
            <v>5</v>
          </cell>
          <cell r="C2422" t="str">
            <v>20769</v>
          </cell>
          <cell r="D2422" t="str">
            <v>25330</v>
          </cell>
          <cell r="E2422" t="str">
            <v>C30 HOIST CONTROL WIRING CONDUIT INSPECT</v>
          </cell>
          <cell r="F2422" t="str">
            <v>MS2P-#2 WASHING CENTRIFUGE</v>
          </cell>
          <cell r="G2422" t="str">
            <v>PM20</v>
          </cell>
          <cell r="H2422" t="str">
            <v>I/E</v>
          </cell>
          <cell r="I2422" t="str">
            <v>10075212</v>
          </cell>
          <cell r="J2422" t="str">
            <v/>
          </cell>
          <cell r="K2422" t="str">
            <v>001</v>
          </cell>
          <cell r="L2422" t="str">
            <v>CAGLEW</v>
          </cell>
          <cell r="M2422">
            <v>43802</v>
          </cell>
          <cell r="N2422" t="str">
            <v/>
          </cell>
          <cell r="O2422"/>
          <cell r="P2422" t="str">
            <v/>
          </cell>
        </row>
        <row r="2423">
          <cell r="A2423" t="str">
            <v>MEM-PRO-015-WSH-CWH-3266</v>
          </cell>
          <cell r="B2423" t="str">
            <v/>
          </cell>
          <cell r="C2423" t="str">
            <v>20770</v>
          </cell>
          <cell r="D2423" t="str">
            <v>25331</v>
          </cell>
          <cell r="E2423" t="str">
            <v>C30 HOIST CONTROL WIRING CONDUIT INSPECT</v>
          </cell>
          <cell r="F2423" t="str">
            <v>MS2P-#3 WASHING CENTRIFUGE</v>
          </cell>
          <cell r="G2423" t="str">
            <v>PM20</v>
          </cell>
          <cell r="H2423" t="str">
            <v>I/E</v>
          </cell>
          <cell r="I2423" t="str">
            <v>10075223</v>
          </cell>
          <cell r="J2423" t="str">
            <v/>
          </cell>
          <cell r="K2423" t="str">
            <v>001</v>
          </cell>
          <cell r="L2423" t="str">
            <v>CAGLEW</v>
          </cell>
          <cell r="M2423">
            <v>43802</v>
          </cell>
          <cell r="N2423" t="str">
            <v/>
          </cell>
          <cell r="O2423"/>
          <cell r="P2423" t="str">
            <v/>
          </cell>
        </row>
        <row r="2424">
          <cell r="A2424" t="str">
            <v>MEM-PRO-015-WSH-CWH-3276</v>
          </cell>
          <cell r="B2424" t="str">
            <v>5</v>
          </cell>
          <cell r="C2424" t="str">
            <v>20771</v>
          </cell>
          <cell r="D2424" t="str">
            <v>25332</v>
          </cell>
          <cell r="E2424" t="str">
            <v>C30 HOIST CONTROL WIRING CONDUIT INSPECT</v>
          </cell>
          <cell r="F2424" t="str">
            <v>MS2P-#4 WASHING CENTRIFUGE</v>
          </cell>
          <cell r="G2424" t="str">
            <v>PM20</v>
          </cell>
          <cell r="H2424" t="str">
            <v>I/E</v>
          </cell>
          <cell r="I2424" t="str">
            <v>10075234</v>
          </cell>
          <cell r="J2424" t="str">
            <v/>
          </cell>
          <cell r="K2424" t="str">
            <v>001</v>
          </cell>
          <cell r="L2424" t="str">
            <v>CAGLEW</v>
          </cell>
          <cell r="M2424">
            <v>43802</v>
          </cell>
          <cell r="N2424" t="str">
            <v/>
          </cell>
          <cell r="O2424"/>
          <cell r="P2424" t="str">
            <v/>
          </cell>
        </row>
        <row r="2425">
          <cell r="A2425" t="str">
            <v>MEM-PRO-015-SPR-DRY-8011</v>
          </cell>
          <cell r="B2425" t="str">
            <v>4</v>
          </cell>
          <cell r="C2425" t="str">
            <v>20864</v>
          </cell>
          <cell r="D2425" t="str">
            <v>25565</v>
          </cell>
          <cell r="E2425" t="str">
            <v>6-MTH MS2P STATIC FLLUID BED WEIR T&amp;I</v>
          </cell>
          <cell r="F2425" t="str">
            <v>MS2P-STATIC FLUID BED</v>
          </cell>
          <cell r="G2425" t="str">
            <v>PM25</v>
          </cell>
          <cell r="H2425" t="str">
            <v>MECH</v>
          </cell>
          <cell r="I2425" t="str">
            <v>10078379</v>
          </cell>
          <cell r="J2425" t="str">
            <v>7189480</v>
          </cell>
          <cell r="K2425" t="str">
            <v/>
          </cell>
          <cell r="L2425" t="str">
            <v>CRIPESH</v>
          </cell>
          <cell r="M2425">
            <v>43896</v>
          </cell>
          <cell r="N2425" t="str">
            <v>FP_FRANKM</v>
          </cell>
          <cell r="O2425">
            <v>43917</v>
          </cell>
          <cell r="P2425" t="str">
            <v/>
          </cell>
        </row>
        <row r="2426">
          <cell r="A2426" t="str">
            <v>MEM-PRO-025-UTL-RBL-0001</v>
          </cell>
          <cell r="B2426" t="str">
            <v>3</v>
          </cell>
          <cell r="C2426" t="str">
            <v>20892</v>
          </cell>
          <cell r="D2426" t="str">
            <v>25693</v>
          </cell>
          <cell r="E2426" t="str">
            <v>PSM MECH MSS #2 BOIL SIGHT GLASS RUN</v>
          </cell>
          <cell r="F2426" t="str">
            <v>#2 BOILER SYSTEM</v>
          </cell>
          <cell r="G2426" t="str">
            <v>PM20</v>
          </cell>
          <cell r="H2426" t="str">
            <v>MECH</v>
          </cell>
          <cell r="I2426" t="str">
            <v>10078451</v>
          </cell>
          <cell r="J2426" t="str">
            <v/>
          </cell>
          <cell r="K2426" t="str">
            <v/>
          </cell>
          <cell r="L2426" t="str">
            <v>CRIPESH</v>
          </cell>
          <cell r="M2426">
            <v>43922</v>
          </cell>
          <cell r="N2426" t="str">
            <v/>
          </cell>
          <cell r="O2426"/>
          <cell r="P2426" t="str">
            <v/>
          </cell>
        </row>
        <row r="2427">
          <cell r="A2427" t="str">
            <v>MEM-PRO-025-UTL-RBL-0001</v>
          </cell>
          <cell r="B2427" t="str">
            <v>3</v>
          </cell>
          <cell r="C2427" t="str">
            <v>20893</v>
          </cell>
          <cell r="D2427" t="str">
            <v>25694</v>
          </cell>
          <cell r="E2427" t="str">
            <v>12-MTH MECH MSS #2 BOILER SIGHT GLASS</v>
          </cell>
          <cell r="F2427" t="str">
            <v>#2 BOILER SYSTEM</v>
          </cell>
          <cell r="G2427" t="str">
            <v>PM20</v>
          </cell>
          <cell r="H2427" t="str">
            <v>MECH</v>
          </cell>
          <cell r="I2427" t="str">
            <v>10078451</v>
          </cell>
          <cell r="J2427" t="str">
            <v/>
          </cell>
          <cell r="K2427" t="str">
            <v/>
          </cell>
          <cell r="L2427" t="str">
            <v>CRIPESH</v>
          </cell>
          <cell r="M2427">
            <v>43922</v>
          </cell>
          <cell r="N2427" t="str">
            <v/>
          </cell>
          <cell r="O2427"/>
          <cell r="P2427" t="str">
            <v/>
          </cell>
        </row>
        <row r="2428">
          <cell r="A2428" t="str">
            <v>MEM-PRO-010-SHE-EMS-4256</v>
          </cell>
          <cell r="B2428" t="str">
            <v/>
          </cell>
          <cell r="C2428" t="str">
            <v>20895</v>
          </cell>
          <cell r="D2428" t="str">
            <v>25699</v>
          </cell>
          <cell r="E2428" t="str">
            <v>12-MTH PM Fire Site Pump</v>
          </cell>
          <cell r="F2428" t="str">
            <v>MS2P-FIRE WATER BOOSTER PUMP</v>
          </cell>
          <cell r="G2428" t="str">
            <v>PM20</v>
          </cell>
          <cell r="H2428" t="str">
            <v>MECH</v>
          </cell>
          <cell r="I2428" t="str">
            <v>10022440</v>
          </cell>
          <cell r="J2428" t="str">
            <v/>
          </cell>
          <cell r="K2428" t="str">
            <v>006</v>
          </cell>
          <cell r="L2428" t="str">
            <v>XO0841</v>
          </cell>
          <cell r="M2428">
            <v>43927</v>
          </cell>
          <cell r="N2428" t="str">
            <v/>
          </cell>
          <cell r="O2428"/>
          <cell r="P2428" t="str">
            <v/>
          </cell>
        </row>
      </sheetData>
      <sheetData sheetId="11"/>
      <sheetData sheetId="12"/>
      <sheetData sheetId="13"/>
      <sheetData sheetId="14">
        <row r="2">
          <cell r="U2" t="str">
            <v>2p 3171-08</v>
          </cell>
        </row>
      </sheetData>
      <sheetData sheetId="15">
        <row r="2">
          <cell r="L2" t="str">
            <v>2P 3246</v>
          </cell>
          <cell r="M2">
            <v>43914</v>
          </cell>
          <cell r="O2" t="str">
            <v>2P 3246</v>
          </cell>
          <cell r="P2">
            <v>43914</v>
          </cell>
        </row>
        <row r="3">
          <cell r="L3" t="str">
            <v>2P 3256</v>
          </cell>
          <cell r="M3">
            <v>43914</v>
          </cell>
          <cell r="O3" t="str">
            <v>2P 3256</v>
          </cell>
          <cell r="P3">
            <v>43914</v>
          </cell>
        </row>
        <row r="4">
          <cell r="L4" t="str">
            <v>2P 3266</v>
          </cell>
          <cell r="M4">
            <v>43914</v>
          </cell>
          <cell r="O4" t="str">
            <v>2P 3266</v>
          </cell>
          <cell r="P4">
            <v>43914</v>
          </cell>
        </row>
        <row r="5">
          <cell r="L5" t="str">
            <v>2P 3276</v>
          </cell>
          <cell r="M5">
            <v>43914</v>
          </cell>
          <cell r="O5" t="str">
            <v>2P 3276</v>
          </cell>
          <cell r="P5">
            <v>43914</v>
          </cell>
        </row>
        <row r="6">
          <cell r="L6" t="str">
            <v>2P 4085</v>
          </cell>
          <cell r="M6">
            <v>43913</v>
          </cell>
          <cell r="O6" t="str">
            <v>2P 4085</v>
          </cell>
          <cell r="P6">
            <v>43913</v>
          </cell>
        </row>
        <row r="7">
          <cell r="L7" t="str">
            <v>2P 3304</v>
          </cell>
          <cell r="M7">
            <v>43913</v>
          </cell>
          <cell r="O7" t="str">
            <v>2P 3304</v>
          </cell>
          <cell r="P7">
            <v>43913</v>
          </cell>
        </row>
        <row r="8">
          <cell r="L8" t="str">
            <v>2P 3320</v>
          </cell>
          <cell r="M8">
            <v>43913</v>
          </cell>
          <cell r="O8" t="str">
            <v>2P 3320</v>
          </cell>
          <cell r="P8">
            <v>43913</v>
          </cell>
        </row>
        <row r="9">
          <cell r="L9" t="str">
            <v>2P 3296</v>
          </cell>
          <cell r="M9">
            <v>43913</v>
          </cell>
          <cell r="O9" t="str">
            <v>2P 3296</v>
          </cell>
          <cell r="P9">
            <v>43913</v>
          </cell>
        </row>
        <row r="10">
          <cell r="L10" t="str">
            <v>2P 3171</v>
          </cell>
          <cell r="M10">
            <v>43913</v>
          </cell>
          <cell r="O10" t="str">
            <v>2P 3171</v>
          </cell>
          <cell r="P10">
            <v>43913</v>
          </cell>
        </row>
        <row r="11">
          <cell r="L11" t="str">
            <v>2P 3149</v>
          </cell>
          <cell r="M11">
            <v>43913</v>
          </cell>
          <cell r="O11" t="str">
            <v>2P 3149</v>
          </cell>
          <cell r="P11">
            <v>43913</v>
          </cell>
        </row>
        <row r="12">
          <cell r="L12" t="str">
            <v>2P 3161</v>
          </cell>
          <cell r="M12">
            <v>43913</v>
          </cell>
          <cell r="O12" t="str">
            <v>2P 3161</v>
          </cell>
          <cell r="P12">
            <v>43913</v>
          </cell>
        </row>
        <row r="13">
          <cell r="L13" t="str">
            <v>2P 3151</v>
          </cell>
          <cell r="M13">
            <v>43913</v>
          </cell>
          <cell r="O13" t="str">
            <v>2P 3151</v>
          </cell>
          <cell r="P13">
            <v>43913</v>
          </cell>
        </row>
        <row r="14">
          <cell r="L14" t="str">
            <v>2P 3141</v>
          </cell>
          <cell r="M14">
            <v>43913</v>
          </cell>
          <cell r="O14" t="str">
            <v>2P 3141</v>
          </cell>
          <cell r="P14">
            <v>43913</v>
          </cell>
        </row>
        <row r="15">
          <cell r="L15" t="str">
            <v>2p 4085-08</v>
          </cell>
          <cell r="M15">
            <v>43914</v>
          </cell>
          <cell r="O15" t="str">
            <v>2p 4085-08</v>
          </cell>
          <cell r="P15">
            <v>43914</v>
          </cell>
        </row>
        <row r="16">
          <cell r="L16" t="str">
            <v>2p 3304-08</v>
          </cell>
          <cell r="M16">
            <v>43914</v>
          </cell>
          <cell r="O16" t="str">
            <v>2p 3304-08</v>
          </cell>
          <cell r="P16">
            <v>43914</v>
          </cell>
        </row>
        <row r="17">
          <cell r="L17" t="str">
            <v>2p 3320-08</v>
          </cell>
          <cell r="M17">
            <v>43914</v>
          </cell>
          <cell r="O17" t="str">
            <v>2p 3320-08</v>
          </cell>
          <cell r="P17">
            <v>43914</v>
          </cell>
        </row>
        <row r="18">
          <cell r="L18" t="str">
            <v>2p 3296-08</v>
          </cell>
          <cell r="M18">
            <v>43914</v>
          </cell>
          <cell r="O18" t="str">
            <v>2p 3296-08</v>
          </cell>
          <cell r="P18">
            <v>43914</v>
          </cell>
        </row>
        <row r="19">
          <cell r="L19" t="str">
            <v>2p 3171-08</v>
          </cell>
          <cell r="M19">
            <v>43914</v>
          </cell>
          <cell r="O19" t="str">
            <v>2p 3171-08</v>
          </cell>
          <cell r="P19">
            <v>43914</v>
          </cell>
        </row>
        <row r="20">
          <cell r="L20" t="str">
            <v>2p 3149-08</v>
          </cell>
          <cell r="M20">
            <v>43914</v>
          </cell>
          <cell r="O20" t="str">
            <v>2p 3149-08</v>
          </cell>
          <cell r="P20">
            <v>43914</v>
          </cell>
        </row>
        <row r="21">
          <cell r="L21" t="str">
            <v>2p 3161-08</v>
          </cell>
          <cell r="M21">
            <v>43914</v>
          </cell>
          <cell r="O21" t="str">
            <v>2p 3161-08</v>
          </cell>
          <cell r="P21">
            <v>43914</v>
          </cell>
        </row>
        <row r="22">
          <cell r="L22" t="str">
            <v>2p 3151-08</v>
          </cell>
          <cell r="M22">
            <v>43914</v>
          </cell>
          <cell r="O22" t="str">
            <v>2p 3151-08</v>
          </cell>
          <cell r="P22">
            <v>43914</v>
          </cell>
        </row>
        <row r="23">
          <cell r="L23" t="str">
            <v>2p 3141-08</v>
          </cell>
          <cell r="M23">
            <v>43914</v>
          </cell>
          <cell r="O23" t="str">
            <v>2p 3141-08</v>
          </cell>
          <cell r="P23">
            <v>43914</v>
          </cell>
        </row>
        <row r="24">
          <cell r="L24" t="str">
            <v>2P 3212</v>
          </cell>
          <cell r="M24">
            <v>43944</v>
          </cell>
          <cell r="O24" t="str">
            <v>2P 3212</v>
          </cell>
          <cell r="P24">
            <v>43944</v>
          </cell>
        </row>
        <row r="25">
          <cell r="L25" t="str">
            <v>2P 3179</v>
          </cell>
          <cell r="M25">
            <v>43944</v>
          </cell>
          <cell r="O25" t="str">
            <v>2P 3179</v>
          </cell>
          <cell r="P25">
            <v>43944</v>
          </cell>
        </row>
        <row r="26">
          <cell r="L26" t="str">
            <v>2P 3207</v>
          </cell>
          <cell r="M26">
            <v>43944</v>
          </cell>
          <cell r="O26" t="str">
            <v>2P 3207</v>
          </cell>
          <cell r="P26">
            <v>43944</v>
          </cell>
        </row>
        <row r="27">
          <cell r="L27" t="str">
            <v>2P 3137</v>
          </cell>
          <cell r="M27">
            <v>43944</v>
          </cell>
          <cell r="O27" t="str">
            <v>2P 3137</v>
          </cell>
          <cell r="P27">
            <v>43944</v>
          </cell>
        </row>
        <row r="28">
          <cell r="L28" t="str">
            <v>2P 3133</v>
          </cell>
          <cell r="M28">
            <v>43944</v>
          </cell>
          <cell r="O28" t="str">
            <v>2P 3133</v>
          </cell>
          <cell r="P28">
            <v>43944</v>
          </cell>
        </row>
        <row r="29">
          <cell r="L29" t="str">
            <v>2P 3114</v>
          </cell>
          <cell r="M29">
            <v>43913</v>
          </cell>
          <cell r="O29" t="str">
            <v>2P 3114</v>
          </cell>
          <cell r="P29">
            <v>43913</v>
          </cell>
        </row>
        <row r="30">
          <cell r="L30" t="str">
            <v>2P 3090</v>
          </cell>
          <cell r="M30">
            <v>43913</v>
          </cell>
          <cell r="O30" t="str">
            <v>2P 3090</v>
          </cell>
          <cell r="P30">
            <v>43913</v>
          </cell>
        </row>
        <row r="31">
          <cell r="L31" t="str">
            <v>2P 3156</v>
          </cell>
          <cell r="M31">
            <v>43914</v>
          </cell>
          <cell r="O31" t="str">
            <v>2P 3156</v>
          </cell>
          <cell r="P31">
            <v>43914</v>
          </cell>
        </row>
        <row r="32">
          <cell r="L32" t="str">
            <v>2P 3224</v>
          </cell>
          <cell r="M32">
            <v>43914</v>
          </cell>
          <cell r="O32" t="str">
            <v>2P 3224</v>
          </cell>
          <cell r="P32">
            <v>43914</v>
          </cell>
        </row>
        <row r="33">
          <cell r="L33" t="str">
            <v>2P 3233</v>
          </cell>
          <cell r="M33">
            <v>43914</v>
          </cell>
          <cell r="O33" t="str">
            <v>2P 3233</v>
          </cell>
          <cell r="P33">
            <v>43914</v>
          </cell>
        </row>
        <row r="34">
          <cell r="L34" t="str">
            <v>2P 3234</v>
          </cell>
          <cell r="M34">
            <v>43914</v>
          </cell>
          <cell r="O34" t="str">
            <v>2P 3234</v>
          </cell>
          <cell r="P34">
            <v>43914</v>
          </cell>
        </row>
        <row r="35">
          <cell r="L35" t="str">
            <v>2P 4453</v>
          </cell>
          <cell r="M35">
            <v>43914</v>
          </cell>
          <cell r="O35" t="str">
            <v>2P 4453</v>
          </cell>
          <cell r="P35">
            <v>43914</v>
          </cell>
        </row>
        <row r="36">
          <cell r="L36" t="str">
            <v>2P 3237</v>
          </cell>
          <cell r="M36">
            <v>43914</v>
          </cell>
          <cell r="O36" t="str">
            <v>2P 3237</v>
          </cell>
          <cell r="P36">
            <v>43914</v>
          </cell>
        </row>
        <row r="37">
          <cell r="L37" t="str">
            <v>2P 3289</v>
          </cell>
          <cell r="M37">
            <v>43914</v>
          </cell>
          <cell r="O37" t="str">
            <v>2P 3289</v>
          </cell>
          <cell r="P37">
            <v>43914</v>
          </cell>
        </row>
        <row r="38">
          <cell r="L38" t="str">
            <v>2P 4098</v>
          </cell>
          <cell r="M38">
            <v>43914</v>
          </cell>
          <cell r="O38" t="str">
            <v>2P 4098</v>
          </cell>
          <cell r="P38">
            <v>43914</v>
          </cell>
        </row>
        <row r="39">
          <cell r="L39" t="str">
            <v>2P 4060</v>
          </cell>
          <cell r="M39">
            <v>43914</v>
          </cell>
          <cell r="O39" t="str">
            <v>2P 4060</v>
          </cell>
          <cell r="P39">
            <v>43914</v>
          </cell>
        </row>
        <row r="40">
          <cell r="L40" t="str">
            <v>2P 3344</v>
          </cell>
          <cell r="M40">
            <v>43762</v>
          </cell>
          <cell r="O40" t="str">
            <v>2P 3344</v>
          </cell>
          <cell r="P40">
            <v>43762</v>
          </cell>
        </row>
        <row r="41">
          <cell r="L41" t="str">
            <v>2P 3333</v>
          </cell>
          <cell r="M41">
            <v>43914</v>
          </cell>
          <cell r="O41" t="str">
            <v>2P 3333</v>
          </cell>
          <cell r="P41">
            <v>43914</v>
          </cell>
        </row>
        <row r="42">
          <cell r="L42">
            <v>3435</v>
          </cell>
          <cell r="M42">
            <v>43656</v>
          </cell>
          <cell r="O42">
            <v>3435</v>
          </cell>
          <cell r="P42">
            <v>43656</v>
          </cell>
        </row>
        <row r="43">
          <cell r="L43" t="str">
            <v>2P 3461</v>
          </cell>
          <cell r="M43">
            <v>43641</v>
          </cell>
          <cell r="O43" t="str">
            <v>2P 3461</v>
          </cell>
          <cell r="P43">
            <v>43641</v>
          </cell>
        </row>
        <row r="44">
          <cell r="L44" t="str">
            <v>2P 3475</v>
          </cell>
          <cell r="M44">
            <v>43641</v>
          </cell>
          <cell r="O44" t="str">
            <v>2P 3475</v>
          </cell>
          <cell r="P44">
            <v>43641</v>
          </cell>
        </row>
        <row r="45">
          <cell r="L45" t="str">
            <v>2P 3471</v>
          </cell>
          <cell r="M45">
            <v>43641</v>
          </cell>
          <cell r="O45" t="str">
            <v>2P 3471</v>
          </cell>
          <cell r="P45">
            <v>43641</v>
          </cell>
        </row>
        <row r="46">
          <cell r="L46" t="str">
            <v>2P 3562</v>
          </cell>
          <cell r="M46">
            <v>43641</v>
          </cell>
          <cell r="O46" t="str">
            <v>2P 3562</v>
          </cell>
          <cell r="P46">
            <v>43641</v>
          </cell>
        </row>
        <row r="47">
          <cell r="L47" t="str">
            <v>2P 3432</v>
          </cell>
          <cell r="M47">
            <v>43802</v>
          </cell>
          <cell r="O47" t="str">
            <v>2P 3432</v>
          </cell>
          <cell r="P47">
            <v>43802</v>
          </cell>
        </row>
        <row r="48">
          <cell r="L48" t="str">
            <v>2P 3425</v>
          </cell>
          <cell r="M48">
            <v>43802</v>
          </cell>
          <cell r="O48" t="str">
            <v>2P 3425</v>
          </cell>
          <cell r="P48">
            <v>43802</v>
          </cell>
        </row>
        <row r="49">
          <cell r="L49" t="str">
            <v>2P 3350</v>
          </cell>
          <cell r="M49">
            <v>43802</v>
          </cell>
          <cell r="O49" t="str">
            <v>2P 3350</v>
          </cell>
          <cell r="P49">
            <v>43802</v>
          </cell>
        </row>
        <row r="50">
          <cell r="L50" t="str">
            <v>2P 3352</v>
          </cell>
          <cell r="M50">
            <v>43802</v>
          </cell>
          <cell r="O50" t="str">
            <v>2P 3352</v>
          </cell>
          <cell r="P50">
            <v>43802</v>
          </cell>
        </row>
        <row r="51">
          <cell r="L51" t="str">
            <v>2P 3534</v>
          </cell>
          <cell r="M51">
            <v>43802</v>
          </cell>
          <cell r="O51" t="str">
            <v>2P 3534</v>
          </cell>
          <cell r="P51">
            <v>43802</v>
          </cell>
        </row>
        <row r="52">
          <cell r="L52" t="str">
            <v>2P 9241</v>
          </cell>
          <cell r="M52">
            <v>43802</v>
          </cell>
          <cell r="O52" t="str">
            <v>2P 9241</v>
          </cell>
          <cell r="P52">
            <v>43802</v>
          </cell>
        </row>
        <row r="53">
          <cell r="L53" t="str">
            <v>2P 3539</v>
          </cell>
          <cell r="M53">
            <v>43802</v>
          </cell>
          <cell r="O53" t="str">
            <v>2P 3539</v>
          </cell>
          <cell r="P53">
            <v>43802</v>
          </cell>
        </row>
        <row r="54">
          <cell r="L54" t="str">
            <v>2P 3572</v>
          </cell>
          <cell r="M54">
            <v>43090</v>
          </cell>
          <cell r="O54" t="str">
            <v>2P 3572</v>
          </cell>
          <cell r="P54">
            <v>43090</v>
          </cell>
        </row>
        <row r="55">
          <cell r="L55" t="str">
            <v>2P 3364</v>
          </cell>
          <cell r="M55">
            <v>43802</v>
          </cell>
          <cell r="O55" t="str">
            <v>2P 3364</v>
          </cell>
          <cell r="P55">
            <v>43802</v>
          </cell>
        </row>
        <row r="56">
          <cell r="L56" t="str">
            <v>2P 4208</v>
          </cell>
          <cell r="M56">
            <v>43056</v>
          </cell>
          <cell r="O56" t="str">
            <v>2P 4208</v>
          </cell>
          <cell r="P56">
            <v>43056</v>
          </cell>
        </row>
        <row r="57">
          <cell r="L57" t="str">
            <v>2P 4209</v>
          </cell>
          <cell r="M57">
            <v>43056</v>
          </cell>
          <cell r="O57" t="str">
            <v>2P 4209</v>
          </cell>
          <cell r="P57">
            <v>43056</v>
          </cell>
        </row>
        <row r="58">
          <cell r="L58" t="str">
            <v>2P 4203</v>
          </cell>
          <cell r="M58">
            <v>43056</v>
          </cell>
          <cell r="O58" t="str">
            <v>2P 4203</v>
          </cell>
          <cell r="P58">
            <v>43056</v>
          </cell>
        </row>
        <row r="59">
          <cell r="L59" t="str">
            <v>2P 4019</v>
          </cell>
          <cell r="M59">
            <v>43056</v>
          </cell>
          <cell r="O59" t="str">
            <v>2P 4019</v>
          </cell>
          <cell r="P59">
            <v>43056</v>
          </cell>
        </row>
        <row r="60">
          <cell r="L60" t="str">
            <v>2P 4028</v>
          </cell>
          <cell r="M60">
            <v>43056</v>
          </cell>
          <cell r="O60" t="str">
            <v>2P 4028</v>
          </cell>
          <cell r="P60">
            <v>43056</v>
          </cell>
        </row>
        <row r="61">
          <cell r="L61" t="str">
            <v>2P 4027</v>
          </cell>
          <cell r="M61">
            <v>43056</v>
          </cell>
          <cell r="O61" t="str">
            <v>2P 4027</v>
          </cell>
          <cell r="P61">
            <v>43056</v>
          </cell>
        </row>
        <row r="62">
          <cell r="L62" t="str">
            <v>2P 4007</v>
          </cell>
          <cell r="M62">
            <v>43056</v>
          </cell>
          <cell r="O62" t="str">
            <v>2P 4007</v>
          </cell>
          <cell r="P62">
            <v>43056</v>
          </cell>
        </row>
        <row r="63">
          <cell r="L63" t="str">
            <v>2P 4265</v>
          </cell>
          <cell r="M63">
            <v>43056</v>
          </cell>
          <cell r="O63" t="str">
            <v>2P 4265</v>
          </cell>
          <cell r="P63">
            <v>43056</v>
          </cell>
        </row>
        <row r="64">
          <cell r="L64" t="str">
            <v>2P 3842</v>
          </cell>
          <cell r="M64">
            <v>43524</v>
          </cell>
          <cell r="O64" t="str">
            <v>2P 3842</v>
          </cell>
          <cell r="P64">
            <v>43524</v>
          </cell>
        </row>
        <row r="65">
          <cell r="L65" t="str">
            <v>2P 3828</v>
          </cell>
          <cell r="M65">
            <v>43524</v>
          </cell>
          <cell r="O65" t="str">
            <v>2P 3828</v>
          </cell>
          <cell r="P65">
            <v>43524</v>
          </cell>
        </row>
        <row r="66">
          <cell r="L66" t="str">
            <v>2P 3827</v>
          </cell>
          <cell r="M66">
            <v>43524</v>
          </cell>
          <cell r="O66" t="str">
            <v>2P 3827</v>
          </cell>
          <cell r="P66">
            <v>43524</v>
          </cell>
        </row>
        <row r="67">
          <cell r="L67" t="str">
            <v>2P 3843</v>
          </cell>
          <cell r="M67">
            <v>43524</v>
          </cell>
          <cell r="O67" t="str">
            <v>2P 3843</v>
          </cell>
          <cell r="P67">
            <v>43524</v>
          </cell>
        </row>
        <row r="68">
          <cell r="L68" t="str">
            <v>2P 3844</v>
          </cell>
          <cell r="M68">
            <v>43524</v>
          </cell>
          <cell r="O68" t="str">
            <v>2P 3844</v>
          </cell>
          <cell r="P68">
            <v>43524</v>
          </cell>
        </row>
        <row r="69">
          <cell r="L69" t="str">
            <v>2P 3847</v>
          </cell>
          <cell r="M69">
            <v>43524</v>
          </cell>
          <cell r="O69" t="str">
            <v>2P 3847</v>
          </cell>
          <cell r="P69">
            <v>43524</v>
          </cell>
        </row>
        <row r="70">
          <cell r="L70" t="str">
            <v>2P 3803</v>
          </cell>
          <cell r="M70">
            <v>43524</v>
          </cell>
          <cell r="O70" t="str">
            <v>2P 3803</v>
          </cell>
          <cell r="P70">
            <v>43524</v>
          </cell>
        </row>
        <row r="71">
          <cell r="L71" t="str">
            <v>2P 8054</v>
          </cell>
          <cell r="M71">
            <v>43929</v>
          </cell>
          <cell r="O71" t="str">
            <v>2P 8054</v>
          </cell>
          <cell r="P71">
            <v>43929</v>
          </cell>
        </row>
        <row r="72">
          <cell r="L72" t="str">
            <v>2P 8084</v>
          </cell>
          <cell r="M72">
            <v>43929</v>
          </cell>
          <cell r="O72" t="str">
            <v>2P 8084</v>
          </cell>
          <cell r="P72">
            <v>43929</v>
          </cell>
        </row>
        <row r="73">
          <cell r="L73" t="str">
            <v>2P 8074</v>
          </cell>
          <cell r="M73">
            <v>43929</v>
          </cell>
          <cell r="O73" t="str">
            <v>2P 8074</v>
          </cell>
          <cell r="P73">
            <v>43929</v>
          </cell>
        </row>
        <row r="74">
          <cell r="L74" t="str">
            <v>2P 8001</v>
          </cell>
          <cell r="M74">
            <v>43929</v>
          </cell>
          <cell r="O74" t="str">
            <v>2P 8001</v>
          </cell>
          <cell r="P74">
            <v>43929</v>
          </cell>
        </row>
        <row r="75">
          <cell r="L75" t="str">
            <v>2P 8006</v>
          </cell>
          <cell r="M75">
            <v>43929</v>
          </cell>
          <cell r="O75" t="str">
            <v>2P 8006</v>
          </cell>
          <cell r="P75">
            <v>43929</v>
          </cell>
        </row>
        <row r="76">
          <cell r="L76" t="str">
            <v>2P 3727</v>
          </cell>
          <cell r="M76">
            <v>43876</v>
          </cell>
          <cell r="O76" t="str">
            <v>2P 3727</v>
          </cell>
          <cell r="P76">
            <v>43876</v>
          </cell>
        </row>
        <row r="77">
          <cell r="L77" t="str">
            <v>2P 3720</v>
          </cell>
          <cell r="M77">
            <v>43876</v>
          </cell>
          <cell r="O77" t="str">
            <v>2P 3720</v>
          </cell>
          <cell r="P77">
            <v>43876</v>
          </cell>
        </row>
        <row r="78">
          <cell r="L78" t="str">
            <v>2P 3710</v>
          </cell>
          <cell r="M78">
            <v>43929</v>
          </cell>
          <cell r="O78" t="str">
            <v>2P 3710</v>
          </cell>
          <cell r="P78">
            <v>43929</v>
          </cell>
        </row>
        <row r="79">
          <cell r="L79" t="str">
            <v>2P 3980</v>
          </cell>
          <cell r="M79">
            <v>43876</v>
          </cell>
          <cell r="O79" t="str">
            <v>2P 3980</v>
          </cell>
          <cell r="P79">
            <v>43949</v>
          </cell>
        </row>
        <row r="80">
          <cell r="L80" t="str">
            <v>2P 8068</v>
          </cell>
          <cell r="M80">
            <v>43929</v>
          </cell>
          <cell r="O80" t="str">
            <v>2P 8068</v>
          </cell>
          <cell r="P80">
            <v>43929</v>
          </cell>
        </row>
        <row r="81">
          <cell r="L81" t="str">
            <v>2P 8088</v>
          </cell>
          <cell r="M81">
            <v>43929</v>
          </cell>
          <cell r="O81" t="str">
            <v>2P 8088</v>
          </cell>
          <cell r="P81">
            <v>43929</v>
          </cell>
        </row>
        <row r="82">
          <cell r="L82" t="str">
            <v>2P 8095</v>
          </cell>
          <cell r="M82">
            <v>43479</v>
          </cell>
          <cell r="O82" t="str">
            <v>2P 8095</v>
          </cell>
          <cell r="P82">
            <v>43479</v>
          </cell>
        </row>
        <row r="83">
          <cell r="L83" t="str">
            <v>2P 8069</v>
          </cell>
          <cell r="M83">
            <v>43601</v>
          </cell>
          <cell r="O83" t="str">
            <v>2P 8069</v>
          </cell>
          <cell r="P83">
            <v>43601</v>
          </cell>
        </row>
        <row r="84">
          <cell r="L84" t="str">
            <v>2P 8089</v>
          </cell>
          <cell r="M84">
            <v>43479</v>
          </cell>
          <cell r="O84" t="str">
            <v>2P 8089</v>
          </cell>
          <cell r="P84">
            <v>43479</v>
          </cell>
        </row>
        <row r="85">
          <cell r="L85" t="str">
            <v>2P 8008</v>
          </cell>
          <cell r="M85">
            <v>43929</v>
          </cell>
          <cell r="O85" t="str">
            <v>2P 8008</v>
          </cell>
          <cell r="P85">
            <v>43929</v>
          </cell>
        </row>
        <row r="86">
          <cell r="L86" t="str">
            <v>2P 8100</v>
          </cell>
          <cell r="M86">
            <v>43929</v>
          </cell>
          <cell r="O86" t="str">
            <v>2P 8100</v>
          </cell>
          <cell r="P86">
            <v>43929</v>
          </cell>
        </row>
        <row r="87">
          <cell r="L87" t="str">
            <v>2P 8014</v>
          </cell>
          <cell r="M87">
            <v>43929</v>
          </cell>
          <cell r="O87" t="str">
            <v>2P 8014</v>
          </cell>
          <cell r="P87">
            <v>43929</v>
          </cell>
        </row>
        <row r="88">
          <cell r="L88" t="str">
            <v>2P 8064</v>
          </cell>
          <cell r="M88">
            <v>43929</v>
          </cell>
          <cell r="O88" t="str">
            <v>2P 8064</v>
          </cell>
          <cell r="P88">
            <v>43929</v>
          </cell>
        </row>
        <row r="89">
          <cell r="L89">
            <v>3246</v>
          </cell>
          <cell r="M89">
            <v>43937</v>
          </cell>
          <cell r="O89">
            <v>3246</v>
          </cell>
          <cell r="P89">
            <v>43937</v>
          </cell>
        </row>
        <row r="90">
          <cell r="L90">
            <v>3256</v>
          </cell>
          <cell r="M90">
            <v>43937</v>
          </cell>
          <cell r="O90">
            <v>3256</v>
          </cell>
          <cell r="P90">
            <v>43937</v>
          </cell>
        </row>
        <row r="91">
          <cell r="L91">
            <v>3266</v>
          </cell>
          <cell r="M91">
            <v>43937</v>
          </cell>
          <cell r="O91">
            <v>3266</v>
          </cell>
          <cell r="P91">
            <v>43937</v>
          </cell>
        </row>
        <row r="92">
          <cell r="L92">
            <v>3276</v>
          </cell>
          <cell r="M92">
            <v>43937</v>
          </cell>
          <cell r="O92">
            <v>3276</v>
          </cell>
          <cell r="P92">
            <v>43937</v>
          </cell>
        </row>
        <row r="93">
          <cell r="L93">
            <v>3141</v>
          </cell>
          <cell r="M93">
            <v>43937</v>
          </cell>
          <cell r="O93">
            <v>3141</v>
          </cell>
          <cell r="P93">
            <v>43937</v>
          </cell>
        </row>
        <row r="94">
          <cell r="L94">
            <v>3151</v>
          </cell>
          <cell r="M94">
            <v>43937</v>
          </cell>
          <cell r="O94">
            <v>3151</v>
          </cell>
          <cell r="P94">
            <v>43937</v>
          </cell>
        </row>
        <row r="95">
          <cell r="L95">
            <v>3161</v>
          </cell>
          <cell r="M95">
            <v>43937</v>
          </cell>
          <cell r="O95">
            <v>3161</v>
          </cell>
          <cell r="P95">
            <v>43937</v>
          </cell>
        </row>
        <row r="96">
          <cell r="L96">
            <v>3149</v>
          </cell>
          <cell r="M96">
            <v>43937</v>
          </cell>
          <cell r="O96">
            <v>3149</v>
          </cell>
          <cell r="P96">
            <v>43937</v>
          </cell>
        </row>
        <row r="97">
          <cell r="L97">
            <v>3171</v>
          </cell>
          <cell r="M97">
            <v>43937</v>
          </cell>
          <cell r="O97">
            <v>3171</v>
          </cell>
          <cell r="P97">
            <v>43937</v>
          </cell>
        </row>
        <row r="98">
          <cell r="L98">
            <v>3304</v>
          </cell>
          <cell r="M98">
            <v>43937</v>
          </cell>
          <cell r="O98">
            <v>3304</v>
          </cell>
          <cell r="P98">
            <v>43937</v>
          </cell>
        </row>
        <row r="99">
          <cell r="L99">
            <v>3320</v>
          </cell>
          <cell r="M99">
            <v>43937</v>
          </cell>
          <cell r="O99">
            <v>3320</v>
          </cell>
          <cell r="P99">
            <v>43937</v>
          </cell>
        </row>
        <row r="100">
          <cell r="L100">
            <v>3296</v>
          </cell>
          <cell r="M100">
            <v>43937</v>
          </cell>
          <cell r="O100">
            <v>3296</v>
          </cell>
          <cell r="P100">
            <v>43937</v>
          </cell>
        </row>
        <row r="101">
          <cell r="L101">
            <v>4085</v>
          </cell>
          <cell r="M101">
            <v>43937</v>
          </cell>
          <cell r="O101">
            <v>4085</v>
          </cell>
          <cell r="P101">
            <v>43937</v>
          </cell>
        </row>
        <row r="102">
          <cell r="L102" t="str">
            <v>3141-08</v>
          </cell>
          <cell r="M102">
            <v>43937</v>
          </cell>
          <cell r="O102" t="str">
            <v>3141-08</v>
          </cell>
          <cell r="P102">
            <v>43937</v>
          </cell>
        </row>
        <row r="103">
          <cell r="L103" t="str">
            <v>3151-08</v>
          </cell>
          <cell r="M103">
            <v>43937</v>
          </cell>
          <cell r="O103" t="str">
            <v>3151-08</v>
          </cell>
          <cell r="P103">
            <v>43937</v>
          </cell>
        </row>
        <row r="104">
          <cell r="L104" t="str">
            <v>3161-08</v>
          </cell>
          <cell r="M104">
            <v>43937</v>
          </cell>
          <cell r="O104" t="str">
            <v>3161-08</v>
          </cell>
          <cell r="P104">
            <v>43937</v>
          </cell>
        </row>
        <row r="105">
          <cell r="L105" t="str">
            <v>3149-08</v>
          </cell>
          <cell r="M105">
            <v>43937</v>
          </cell>
          <cell r="O105" t="str">
            <v>3149-08</v>
          </cell>
          <cell r="P105">
            <v>43937</v>
          </cell>
        </row>
        <row r="106">
          <cell r="L106" t="str">
            <v>3171-08</v>
          </cell>
          <cell r="M106">
            <v>43937</v>
          </cell>
          <cell r="O106" t="str">
            <v>3171-08</v>
          </cell>
          <cell r="P106">
            <v>43937</v>
          </cell>
        </row>
        <row r="107">
          <cell r="L107" t="str">
            <v>3304-08</v>
          </cell>
          <cell r="M107">
            <v>43937</v>
          </cell>
          <cell r="O107" t="str">
            <v>3304-08</v>
          </cell>
          <cell r="P107">
            <v>43937</v>
          </cell>
        </row>
        <row r="108">
          <cell r="L108" t="str">
            <v>3320-08</v>
          </cell>
          <cell r="M108">
            <v>43937</v>
          </cell>
          <cell r="O108" t="str">
            <v>3320-08</v>
          </cell>
          <cell r="P108">
            <v>43937</v>
          </cell>
        </row>
        <row r="109">
          <cell r="L109" t="str">
            <v>3296-08</v>
          </cell>
          <cell r="M109">
            <v>43937</v>
          </cell>
          <cell r="O109" t="str">
            <v>3296-08</v>
          </cell>
          <cell r="P109">
            <v>43937</v>
          </cell>
        </row>
        <row r="110">
          <cell r="L110" t="str">
            <v>4085-08</v>
          </cell>
          <cell r="M110">
            <v>43937</v>
          </cell>
          <cell r="O110" t="str">
            <v>4085-08</v>
          </cell>
          <cell r="P110">
            <v>43937</v>
          </cell>
        </row>
        <row r="111">
          <cell r="L111">
            <v>3114</v>
          </cell>
          <cell r="M111">
            <v>43829</v>
          </cell>
          <cell r="O111">
            <v>3114</v>
          </cell>
          <cell r="P111">
            <v>43829</v>
          </cell>
        </row>
        <row r="112">
          <cell r="L112">
            <v>3234</v>
          </cell>
          <cell r="M112">
            <v>43829</v>
          </cell>
          <cell r="O112">
            <v>3234</v>
          </cell>
          <cell r="P112">
            <v>43829</v>
          </cell>
        </row>
        <row r="113">
          <cell r="L113">
            <v>3233</v>
          </cell>
          <cell r="M113">
            <v>43829</v>
          </cell>
          <cell r="O113">
            <v>3233</v>
          </cell>
          <cell r="P113">
            <v>43829</v>
          </cell>
        </row>
        <row r="114">
          <cell r="L114">
            <v>3130</v>
          </cell>
          <cell r="M114">
            <v>43829</v>
          </cell>
          <cell r="O114">
            <v>3130</v>
          </cell>
          <cell r="P114">
            <v>43829</v>
          </cell>
        </row>
        <row r="115">
          <cell r="L115">
            <v>3224</v>
          </cell>
          <cell r="M115">
            <v>43829</v>
          </cell>
          <cell r="O115">
            <v>3224</v>
          </cell>
          <cell r="P115">
            <v>43829</v>
          </cell>
        </row>
        <row r="116">
          <cell r="L116">
            <v>3133</v>
          </cell>
          <cell r="M116">
            <v>43944</v>
          </cell>
          <cell r="O116">
            <v>3133</v>
          </cell>
          <cell r="P116">
            <v>43944</v>
          </cell>
        </row>
        <row r="117">
          <cell r="L117">
            <v>3137</v>
          </cell>
          <cell r="M117">
            <v>43944</v>
          </cell>
          <cell r="O117">
            <v>3137</v>
          </cell>
          <cell r="P117">
            <v>43944</v>
          </cell>
        </row>
        <row r="118">
          <cell r="L118">
            <v>3207</v>
          </cell>
          <cell r="M118">
            <v>43944</v>
          </cell>
          <cell r="O118">
            <v>3207</v>
          </cell>
          <cell r="P118">
            <v>43944</v>
          </cell>
        </row>
        <row r="119">
          <cell r="L119">
            <v>3179</v>
          </cell>
          <cell r="M119">
            <v>43944</v>
          </cell>
          <cell r="O119">
            <v>3179</v>
          </cell>
          <cell r="P119">
            <v>43944</v>
          </cell>
        </row>
        <row r="120">
          <cell r="L120">
            <v>3212</v>
          </cell>
          <cell r="M120">
            <v>43944</v>
          </cell>
          <cell r="O120">
            <v>3212</v>
          </cell>
          <cell r="P120">
            <v>43944</v>
          </cell>
        </row>
        <row r="121">
          <cell r="L121">
            <v>4073</v>
          </cell>
          <cell r="M121">
            <v>43937</v>
          </cell>
          <cell r="O121">
            <v>4073</v>
          </cell>
          <cell r="P121">
            <v>43937</v>
          </cell>
        </row>
        <row r="122">
          <cell r="L122">
            <v>4072</v>
          </cell>
          <cell r="M122">
            <v>43937</v>
          </cell>
          <cell r="O122">
            <v>4072</v>
          </cell>
          <cell r="P122">
            <v>43937</v>
          </cell>
        </row>
        <row r="123">
          <cell r="L123">
            <v>3363</v>
          </cell>
          <cell r="M123">
            <v>43937</v>
          </cell>
          <cell r="O123">
            <v>3363</v>
          </cell>
          <cell r="P123">
            <v>43937</v>
          </cell>
        </row>
        <row r="124">
          <cell r="L124">
            <v>4095</v>
          </cell>
          <cell r="M124">
            <v>43937</v>
          </cell>
          <cell r="O124">
            <v>4095</v>
          </cell>
          <cell r="P124">
            <v>43937</v>
          </cell>
        </row>
        <row r="125">
          <cell r="L125">
            <v>3352</v>
          </cell>
          <cell r="M125">
            <v>43444</v>
          </cell>
          <cell r="O125">
            <v>3352</v>
          </cell>
          <cell r="P125">
            <v>43444</v>
          </cell>
        </row>
        <row r="126">
          <cell r="L126">
            <v>3365</v>
          </cell>
          <cell r="M126">
            <v>43850</v>
          </cell>
          <cell r="O126">
            <v>3365</v>
          </cell>
          <cell r="P126">
            <v>43850</v>
          </cell>
        </row>
        <row r="127">
          <cell r="L127">
            <v>3425</v>
          </cell>
          <cell r="M127">
            <v>43850</v>
          </cell>
          <cell r="O127">
            <v>3425</v>
          </cell>
          <cell r="P127">
            <v>43850</v>
          </cell>
        </row>
        <row r="128">
          <cell r="L128">
            <v>3550</v>
          </cell>
          <cell r="M128">
            <v>43850</v>
          </cell>
          <cell r="O128">
            <v>3550</v>
          </cell>
          <cell r="P128">
            <v>43850</v>
          </cell>
        </row>
        <row r="129">
          <cell r="L129">
            <v>3534</v>
          </cell>
          <cell r="M129">
            <v>43850</v>
          </cell>
          <cell r="O129">
            <v>3534</v>
          </cell>
          <cell r="P129">
            <v>43850</v>
          </cell>
        </row>
        <row r="130">
          <cell r="L130">
            <v>3539</v>
          </cell>
          <cell r="M130">
            <v>43850</v>
          </cell>
          <cell r="O130">
            <v>3539</v>
          </cell>
          <cell r="P130">
            <v>43850</v>
          </cell>
        </row>
        <row r="131">
          <cell r="L131">
            <v>3475</v>
          </cell>
          <cell r="M131">
            <v>43909</v>
          </cell>
          <cell r="O131">
            <v>3475</v>
          </cell>
          <cell r="P131">
            <v>43909</v>
          </cell>
        </row>
        <row r="132">
          <cell r="L132">
            <v>3461</v>
          </cell>
          <cell r="M132">
            <v>43334</v>
          </cell>
          <cell r="O132">
            <v>3461</v>
          </cell>
          <cell r="P132">
            <v>43334</v>
          </cell>
        </row>
        <row r="133">
          <cell r="L133">
            <v>3471</v>
          </cell>
          <cell r="M133">
            <v>43334</v>
          </cell>
          <cell r="O133">
            <v>3471</v>
          </cell>
          <cell r="P133">
            <v>43334</v>
          </cell>
        </row>
        <row r="134">
          <cell r="L134">
            <v>3350</v>
          </cell>
          <cell r="M134">
            <v>43850</v>
          </cell>
          <cell r="O134">
            <v>3350</v>
          </cell>
          <cell r="P134">
            <v>43850</v>
          </cell>
        </row>
        <row r="135">
          <cell r="L135">
            <v>3344</v>
          </cell>
          <cell r="M135">
            <v>43769</v>
          </cell>
          <cell r="O135">
            <v>3344</v>
          </cell>
          <cell r="P135">
            <v>43769</v>
          </cell>
        </row>
        <row r="136">
          <cell r="L136">
            <v>4060</v>
          </cell>
          <cell r="M136">
            <v>43769</v>
          </cell>
          <cell r="O136">
            <v>4060</v>
          </cell>
          <cell r="P136">
            <v>43769</v>
          </cell>
        </row>
        <row r="137">
          <cell r="L137">
            <v>3333</v>
          </cell>
          <cell r="M137">
            <v>43769</v>
          </cell>
          <cell r="O137">
            <v>3333</v>
          </cell>
          <cell r="P137">
            <v>43769</v>
          </cell>
        </row>
        <row r="138">
          <cell r="L138">
            <v>4098</v>
          </cell>
          <cell r="M138">
            <v>43769</v>
          </cell>
          <cell r="O138">
            <v>4098</v>
          </cell>
          <cell r="P138">
            <v>43769</v>
          </cell>
        </row>
        <row r="139">
          <cell r="L139">
            <v>3319</v>
          </cell>
          <cell r="M139">
            <v>43769</v>
          </cell>
          <cell r="O139">
            <v>3319</v>
          </cell>
          <cell r="P139">
            <v>43769</v>
          </cell>
        </row>
        <row r="140">
          <cell r="L140">
            <v>3321</v>
          </cell>
          <cell r="M140">
            <v>43769</v>
          </cell>
          <cell r="O140">
            <v>3321</v>
          </cell>
          <cell r="P140">
            <v>43769</v>
          </cell>
        </row>
        <row r="141">
          <cell r="L141">
            <v>3297</v>
          </cell>
          <cell r="M141">
            <v>43769</v>
          </cell>
          <cell r="O141">
            <v>3297</v>
          </cell>
          <cell r="P141">
            <v>43769</v>
          </cell>
        </row>
        <row r="142">
          <cell r="L142">
            <v>4092</v>
          </cell>
          <cell r="M142">
            <v>43769</v>
          </cell>
          <cell r="O142">
            <v>4092</v>
          </cell>
          <cell r="P142">
            <v>43769</v>
          </cell>
        </row>
        <row r="143">
          <cell r="L143">
            <v>3289</v>
          </cell>
          <cell r="M143">
            <v>43937</v>
          </cell>
          <cell r="O143">
            <v>3289</v>
          </cell>
          <cell r="P143">
            <v>43937</v>
          </cell>
        </row>
        <row r="144">
          <cell r="L144">
            <v>3237</v>
          </cell>
          <cell r="M144">
            <v>43937</v>
          </cell>
          <cell r="O144">
            <v>3237</v>
          </cell>
          <cell r="P144">
            <v>43937</v>
          </cell>
        </row>
        <row r="145">
          <cell r="L145">
            <v>3562</v>
          </cell>
          <cell r="M145">
            <v>43655</v>
          </cell>
          <cell r="O145">
            <v>3562</v>
          </cell>
          <cell r="P145">
            <v>43655</v>
          </cell>
        </row>
        <row r="146">
          <cell r="L146">
            <v>4028</v>
          </cell>
          <cell r="M146">
            <v>43585</v>
          </cell>
          <cell r="O146">
            <v>4028</v>
          </cell>
          <cell r="P146">
            <v>43585</v>
          </cell>
        </row>
        <row r="147">
          <cell r="L147">
            <v>4027</v>
          </cell>
          <cell r="M147">
            <v>43585</v>
          </cell>
          <cell r="O147">
            <v>4027</v>
          </cell>
          <cell r="P147">
            <v>43585</v>
          </cell>
        </row>
        <row r="148">
          <cell r="L148">
            <v>4209</v>
          </cell>
          <cell r="M148">
            <v>43585</v>
          </cell>
          <cell r="O148">
            <v>4209</v>
          </cell>
          <cell r="P148">
            <v>43585</v>
          </cell>
        </row>
        <row r="149">
          <cell r="L149">
            <v>4208</v>
          </cell>
          <cell r="M149">
            <v>43585</v>
          </cell>
          <cell r="O149">
            <v>4208</v>
          </cell>
          <cell r="P149">
            <v>43585</v>
          </cell>
        </row>
        <row r="150">
          <cell r="L150">
            <v>4203</v>
          </cell>
          <cell r="M150">
            <v>43585</v>
          </cell>
          <cell r="O150">
            <v>4203</v>
          </cell>
          <cell r="P150">
            <v>43585</v>
          </cell>
        </row>
        <row r="151">
          <cell r="L151">
            <v>3828</v>
          </cell>
          <cell r="M151">
            <v>43791</v>
          </cell>
          <cell r="O151">
            <v>3828</v>
          </cell>
          <cell r="P151">
            <v>43791</v>
          </cell>
        </row>
        <row r="152">
          <cell r="L152">
            <v>3836</v>
          </cell>
          <cell r="M152">
            <v>43791</v>
          </cell>
          <cell r="O152">
            <v>3836</v>
          </cell>
          <cell r="P152">
            <v>43791</v>
          </cell>
        </row>
        <row r="153">
          <cell r="L153">
            <v>3868</v>
          </cell>
          <cell r="M153">
            <v>43791</v>
          </cell>
          <cell r="O153">
            <v>3868</v>
          </cell>
          <cell r="P153">
            <v>43791</v>
          </cell>
        </row>
        <row r="154">
          <cell r="L154">
            <v>3866</v>
          </cell>
          <cell r="M154">
            <v>43791</v>
          </cell>
          <cell r="O154">
            <v>3866</v>
          </cell>
          <cell r="P154">
            <v>43791</v>
          </cell>
        </row>
        <row r="155">
          <cell r="L155">
            <v>3863</v>
          </cell>
          <cell r="M155">
            <v>43791</v>
          </cell>
          <cell r="O155">
            <v>3863</v>
          </cell>
          <cell r="P155">
            <v>43791</v>
          </cell>
        </row>
        <row r="156">
          <cell r="L156">
            <v>3827</v>
          </cell>
          <cell r="M156">
            <v>43791</v>
          </cell>
          <cell r="O156">
            <v>3827</v>
          </cell>
          <cell r="P156">
            <v>43791</v>
          </cell>
        </row>
        <row r="157">
          <cell r="L157">
            <v>3800</v>
          </cell>
          <cell r="M157">
            <v>43791</v>
          </cell>
          <cell r="O157">
            <v>3800</v>
          </cell>
          <cell r="P157">
            <v>43791</v>
          </cell>
        </row>
        <row r="158">
          <cell r="L158">
            <v>3848</v>
          </cell>
          <cell r="M158">
            <v>43791</v>
          </cell>
          <cell r="O158">
            <v>3848</v>
          </cell>
          <cell r="P158">
            <v>43791</v>
          </cell>
        </row>
        <row r="159">
          <cell r="L159">
            <v>3847</v>
          </cell>
          <cell r="M159">
            <v>43791</v>
          </cell>
          <cell r="O159">
            <v>3847</v>
          </cell>
          <cell r="P159">
            <v>43791</v>
          </cell>
        </row>
        <row r="160">
          <cell r="L160" t="str">
            <v>3203 N</v>
          </cell>
          <cell r="M160">
            <v>43791</v>
          </cell>
          <cell r="O160" t="str">
            <v>3203 N</v>
          </cell>
          <cell r="P160">
            <v>43791</v>
          </cell>
        </row>
        <row r="161">
          <cell r="L161">
            <v>3832</v>
          </cell>
          <cell r="M161">
            <v>43791</v>
          </cell>
          <cell r="O161">
            <v>3832</v>
          </cell>
          <cell r="P161">
            <v>43791</v>
          </cell>
        </row>
        <row r="162">
          <cell r="L162">
            <v>3844</v>
          </cell>
          <cell r="M162">
            <v>43791</v>
          </cell>
          <cell r="O162">
            <v>3844</v>
          </cell>
          <cell r="P162">
            <v>43791</v>
          </cell>
        </row>
        <row r="163">
          <cell r="L163">
            <v>3843</v>
          </cell>
          <cell r="M163">
            <v>43791</v>
          </cell>
          <cell r="O163">
            <v>3843</v>
          </cell>
          <cell r="P163">
            <v>43791</v>
          </cell>
        </row>
        <row r="164">
          <cell r="L164">
            <v>3204</v>
          </cell>
          <cell r="M164">
            <v>43791</v>
          </cell>
          <cell r="O164">
            <v>3204</v>
          </cell>
          <cell r="P164">
            <v>43791</v>
          </cell>
        </row>
        <row r="165">
          <cell r="L165">
            <v>3806</v>
          </cell>
          <cell r="M165">
            <v>43791</v>
          </cell>
          <cell r="O165">
            <v>3806</v>
          </cell>
          <cell r="P165">
            <v>43791</v>
          </cell>
        </row>
        <row r="166">
          <cell r="L166">
            <v>3608</v>
          </cell>
          <cell r="M166">
            <v>43916</v>
          </cell>
          <cell r="O166">
            <v>3608</v>
          </cell>
          <cell r="P166">
            <v>43916</v>
          </cell>
        </row>
        <row r="167">
          <cell r="L167">
            <v>3618</v>
          </cell>
          <cell r="M167">
            <v>43930</v>
          </cell>
          <cell r="O167">
            <v>3618</v>
          </cell>
          <cell r="P167">
            <v>43930</v>
          </cell>
        </row>
        <row r="168">
          <cell r="L168">
            <v>3761</v>
          </cell>
          <cell r="M168">
            <v>43916</v>
          </cell>
          <cell r="O168">
            <v>3761</v>
          </cell>
          <cell r="P168">
            <v>43916</v>
          </cell>
        </row>
        <row r="169">
          <cell r="L169" t="str">
            <v>3627-1</v>
          </cell>
          <cell r="M169">
            <v>43916</v>
          </cell>
          <cell r="O169" t="str">
            <v>3627-1</v>
          </cell>
          <cell r="P169">
            <v>43916</v>
          </cell>
        </row>
        <row r="170">
          <cell r="L170" t="str">
            <v>3642-1</v>
          </cell>
          <cell r="M170">
            <v>43916</v>
          </cell>
          <cell r="O170" t="str">
            <v>3642-1</v>
          </cell>
          <cell r="P170">
            <v>43916</v>
          </cell>
        </row>
        <row r="171">
          <cell r="L171">
            <v>36482</v>
          </cell>
          <cell r="M171">
            <v>43916</v>
          </cell>
          <cell r="O171">
            <v>36482</v>
          </cell>
          <cell r="P171">
            <v>43916</v>
          </cell>
        </row>
        <row r="172">
          <cell r="L172">
            <v>3649</v>
          </cell>
          <cell r="M172">
            <v>43916</v>
          </cell>
          <cell r="O172">
            <v>3649</v>
          </cell>
          <cell r="P172">
            <v>43916</v>
          </cell>
        </row>
        <row r="173">
          <cell r="L173">
            <v>4070</v>
          </cell>
          <cell r="M173">
            <v>43916</v>
          </cell>
          <cell r="O173">
            <v>4070</v>
          </cell>
          <cell r="P173">
            <v>43916</v>
          </cell>
        </row>
        <row r="174">
          <cell r="L174" t="str">
            <v>3617-1</v>
          </cell>
          <cell r="M174">
            <v>43916</v>
          </cell>
          <cell r="O174" t="str">
            <v>3617-1</v>
          </cell>
          <cell r="P174">
            <v>43916</v>
          </cell>
        </row>
        <row r="175">
          <cell r="L175" t="str">
            <v>3634-1</v>
          </cell>
          <cell r="M175">
            <v>43916</v>
          </cell>
          <cell r="O175" t="str">
            <v>3634-1</v>
          </cell>
          <cell r="P175">
            <v>43916</v>
          </cell>
        </row>
        <row r="176">
          <cell r="L176">
            <v>3655</v>
          </cell>
          <cell r="M176">
            <v>43916</v>
          </cell>
          <cell r="O176">
            <v>3655</v>
          </cell>
          <cell r="P176">
            <v>43916</v>
          </cell>
        </row>
        <row r="177">
          <cell r="L177">
            <v>3636</v>
          </cell>
          <cell r="M177">
            <v>43916</v>
          </cell>
          <cell r="O177">
            <v>3636</v>
          </cell>
          <cell r="P177">
            <v>43916</v>
          </cell>
        </row>
        <row r="178">
          <cell r="L178">
            <v>5310</v>
          </cell>
          <cell r="M178">
            <v>43916</v>
          </cell>
          <cell r="O178">
            <v>5310</v>
          </cell>
          <cell r="P178">
            <v>43916</v>
          </cell>
        </row>
        <row r="179">
          <cell r="L179">
            <v>5304</v>
          </cell>
          <cell r="M179">
            <v>43916</v>
          </cell>
          <cell r="O179">
            <v>5304</v>
          </cell>
          <cell r="P179">
            <v>43916</v>
          </cell>
        </row>
        <row r="180">
          <cell r="L180">
            <v>5376</v>
          </cell>
          <cell r="M180">
            <v>43916</v>
          </cell>
          <cell r="O180">
            <v>5376</v>
          </cell>
          <cell r="P180">
            <v>43916</v>
          </cell>
        </row>
        <row r="181">
          <cell r="L181">
            <v>3712</v>
          </cell>
          <cell r="M181">
            <v>43265</v>
          </cell>
          <cell r="O181">
            <v>3712</v>
          </cell>
          <cell r="P181">
            <v>43265</v>
          </cell>
        </row>
        <row r="182">
          <cell r="L182">
            <v>3710</v>
          </cell>
          <cell r="M182">
            <v>43916</v>
          </cell>
          <cell r="O182">
            <v>3710</v>
          </cell>
          <cell r="P182">
            <v>43916</v>
          </cell>
        </row>
        <row r="183">
          <cell r="L183">
            <v>5307</v>
          </cell>
          <cell r="M183">
            <v>43916</v>
          </cell>
          <cell r="O183">
            <v>5307</v>
          </cell>
          <cell r="P183">
            <v>43916</v>
          </cell>
        </row>
        <row r="184">
          <cell r="L184">
            <v>5028</v>
          </cell>
          <cell r="M184">
            <v>43845</v>
          </cell>
          <cell r="O184">
            <v>5028</v>
          </cell>
          <cell r="P184">
            <v>43845</v>
          </cell>
        </row>
        <row r="185">
          <cell r="L185" t="str">
            <v>2P100AC</v>
          </cell>
          <cell r="M185">
            <v>43921</v>
          </cell>
          <cell r="O185" t="str">
            <v>2P100AC</v>
          </cell>
          <cell r="P185">
            <v>43921</v>
          </cell>
        </row>
        <row r="186">
          <cell r="L186" t="str">
            <v>2P60AC</v>
          </cell>
          <cell r="M186">
            <v>43921</v>
          </cell>
          <cell r="O186" t="str">
            <v>2P60AC</v>
          </cell>
          <cell r="P186">
            <v>43921</v>
          </cell>
        </row>
        <row r="187">
          <cell r="L187" t="str">
            <v>2P 3008</v>
          </cell>
          <cell r="M187">
            <v>43885</v>
          </cell>
          <cell r="O187" t="str">
            <v>2P 3008</v>
          </cell>
          <cell r="P187">
            <v>43885</v>
          </cell>
        </row>
        <row r="188">
          <cell r="L188">
            <v>2040</v>
          </cell>
          <cell r="M188">
            <v>43921</v>
          </cell>
          <cell r="O188">
            <v>2040</v>
          </cell>
          <cell r="P188">
            <v>43921</v>
          </cell>
        </row>
        <row r="189">
          <cell r="L189" t="str">
            <v>2P 3016</v>
          </cell>
          <cell r="M189">
            <v>43921</v>
          </cell>
          <cell r="O189" t="str">
            <v>2P 3016</v>
          </cell>
          <cell r="P189">
            <v>43921</v>
          </cell>
        </row>
        <row r="190">
          <cell r="L190" t="str">
            <v>2P 3029</v>
          </cell>
          <cell r="M190">
            <v>43921</v>
          </cell>
          <cell r="O190" t="str">
            <v>2P 3029</v>
          </cell>
          <cell r="P190">
            <v>43921</v>
          </cell>
        </row>
        <row r="191">
          <cell r="L191" t="str">
            <v>2P 3034</v>
          </cell>
          <cell r="M191">
            <v>43921</v>
          </cell>
          <cell r="O191" t="str">
            <v>2P 3034</v>
          </cell>
          <cell r="P191">
            <v>43921</v>
          </cell>
        </row>
        <row r="192">
          <cell r="L192" t="str">
            <v>2P 5032</v>
          </cell>
          <cell r="M192">
            <v>43784</v>
          </cell>
          <cell r="O192" t="str">
            <v>2P 5032</v>
          </cell>
          <cell r="P192">
            <v>43784</v>
          </cell>
        </row>
        <row r="193">
          <cell r="L193" t="str">
            <v>2P 3043</v>
          </cell>
          <cell r="M193">
            <v>43921</v>
          </cell>
          <cell r="O193" t="str">
            <v>2P 3043</v>
          </cell>
          <cell r="P193">
            <v>43921</v>
          </cell>
        </row>
        <row r="194">
          <cell r="L194" t="str">
            <v>2P 3048</v>
          </cell>
          <cell r="M194">
            <v>43921</v>
          </cell>
          <cell r="O194" t="str">
            <v>2P 3048</v>
          </cell>
          <cell r="P194">
            <v>43921</v>
          </cell>
        </row>
        <row r="195">
          <cell r="L195">
            <v>687</v>
          </cell>
          <cell r="M195">
            <v>43921</v>
          </cell>
          <cell r="O195">
            <v>687</v>
          </cell>
          <cell r="P195">
            <v>43921</v>
          </cell>
        </row>
        <row r="196">
          <cell r="L196">
            <v>4120</v>
          </cell>
          <cell r="M196">
            <v>43921</v>
          </cell>
          <cell r="O196">
            <v>4120</v>
          </cell>
          <cell r="P196">
            <v>43921</v>
          </cell>
        </row>
        <row r="197">
          <cell r="L197">
            <v>3043</v>
          </cell>
          <cell r="M197">
            <v>43921</v>
          </cell>
          <cell r="O197">
            <v>3043</v>
          </cell>
          <cell r="P197">
            <v>43921</v>
          </cell>
        </row>
        <row r="198">
          <cell r="L198">
            <v>3016</v>
          </cell>
          <cell r="M198">
            <v>43921</v>
          </cell>
          <cell r="O198">
            <v>3016</v>
          </cell>
          <cell r="P198">
            <v>43921</v>
          </cell>
        </row>
        <row r="199">
          <cell r="L199">
            <v>3048</v>
          </cell>
          <cell r="M199">
            <v>43921</v>
          </cell>
          <cell r="O199">
            <v>3048</v>
          </cell>
          <cell r="P199">
            <v>43921</v>
          </cell>
        </row>
        <row r="200">
          <cell r="L200">
            <v>3029</v>
          </cell>
          <cell r="M200">
            <v>43921</v>
          </cell>
          <cell r="O200">
            <v>3029</v>
          </cell>
          <cell r="P200">
            <v>43921</v>
          </cell>
        </row>
        <row r="201">
          <cell r="L201">
            <v>3008</v>
          </cell>
          <cell r="M201">
            <v>43921</v>
          </cell>
          <cell r="O201">
            <v>3008</v>
          </cell>
          <cell r="P201">
            <v>43921</v>
          </cell>
        </row>
        <row r="202">
          <cell r="L202" t="str">
            <v>2P 5031</v>
          </cell>
          <cell r="M202">
            <v>43885</v>
          </cell>
          <cell r="O202" t="str">
            <v>2P 5031</v>
          </cell>
          <cell r="P202">
            <v>43885</v>
          </cell>
        </row>
        <row r="203">
          <cell r="L203">
            <v>5032</v>
          </cell>
          <cell r="M203">
            <v>43921</v>
          </cell>
          <cell r="O203">
            <v>5032</v>
          </cell>
          <cell r="P203">
            <v>43921</v>
          </cell>
        </row>
        <row r="204">
          <cell r="L204">
            <v>5031</v>
          </cell>
          <cell r="M204">
            <v>43921</v>
          </cell>
          <cell r="O204">
            <v>5031</v>
          </cell>
          <cell r="P204">
            <v>43921</v>
          </cell>
        </row>
        <row r="205">
          <cell r="L205">
            <v>3050</v>
          </cell>
          <cell r="M205">
            <v>43850</v>
          </cell>
          <cell r="O205">
            <v>3050</v>
          </cell>
          <cell r="P205">
            <v>43850</v>
          </cell>
        </row>
        <row r="206">
          <cell r="L206">
            <v>3085</v>
          </cell>
          <cell r="M206">
            <v>43802</v>
          </cell>
          <cell r="O206">
            <v>3085</v>
          </cell>
          <cell r="P206">
            <v>43802</v>
          </cell>
        </row>
        <row r="207">
          <cell r="L207" t="str">
            <v>2P 4114</v>
          </cell>
          <cell r="M207">
            <v>43606</v>
          </cell>
          <cell r="O207" t="str">
            <v>2P 4114</v>
          </cell>
          <cell r="P207">
            <v>43606</v>
          </cell>
        </row>
        <row r="208">
          <cell r="L208" t="str">
            <v>2P 4112</v>
          </cell>
          <cell r="M208">
            <v>43489</v>
          </cell>
          <cell r="O208" t="str">
            <v>2P 4112</v>
          </cell>
          <cell r="P208">
            <v>43489</v>
          </cell>
        </row>
        <row r="209">
          <cell r="L209" t="str">
            <v>2P 4161</v>
          </cell>
          <cell r="M209">
            <v>43943</v>
          </cell>
          <cell r="O209" t="str">
            <v>2P 4161</v>
          </cell>
          <cell r="P209">
            <v>43943</v>
          </cell>
        </row>
        <row r="210">
          <cell r="L210" t="str">
            <v>2P 4162</v>
          </cell>
          <cell r="M210">
            <v>43840</v>
          </cell>
          <cell r="O210" t="str">
            <v>2P 4162</v>
          </cell>
          <cell r="P210">
            <v>43840</v>
          </cell>
        </row>
        <row r="211">
          <cell r="L211" t="str">
            <v>2P 4160</v>
          </cell>
          <cell r="M211">
            <v>43888</v>
          </cell>
          <cell r="O211" t="str">
            <v>2P 4160</v>
          </cell>
          <cell r="P211">
            <v>43888</v>
          </cell>
        </row>
        <row r="212">
          <cell r="L212" t="str">
            <v>2P 4126</v>
          </cell>
          <cell r="M212">
            <v>43943</v>
          </cell>
          <cell r="O212" t="str">
            <v>2P 4126</v>
          </cell>
          <cell r="P212">
            <v>43943</v>
          </cell>
        </row>
        <row r="213">
          <cell r="L213" t="str">
            <v>2P 4127</v>
          </cell>
          <cell r="M213">
            <v>43943</v>
          </cell>
          <cell r="O213" t="str">
            <v>2P 4127</v>
          </cell>
          <cell r="P213">
            <v>43943</v>
          </cell>
        </row>
        <row r="214">
          <cell r="L214" t="str">
            <v>2P 4111</v>
          </cell>
          <cell r="M214">
            <v>43840</v>
          </cell>
          <cell r="O214" t="str">
            <v>2P 4111</v>
          </cell>
          <cell r="P214">
            <v>43840</v>
          </cell>
        </row>
        <row r="215">
          <cell r="L215" t="str">
            <v>2P 4113</v>
          </cell>
          <cell r="M215">
            <v>43943</v>
          </cell>
          <cell r="O215" t="str">
            <v>2P 4113</v>
          </cell>
          <cell r="P215">
            <v>43943</v>
          </cell>
        </row>
        <row r="216">
          <cell r="L216">
            <v>4162</v>
          </cell>
          <cell r="M216">
            <v>43943</v>
          </cell>
          <cell r="O216">
            <v>4162</v>
          </cell>
          <cell r="P216">
            <v>43943</v>
          </cell>
        </row>
        <row r="217">
          <cell r="L217">
            <v>4161</v>
          </cell>
          <cell r="M217">
            <v>43943</v>
          </cell>
          <cell r="O217">
            <v>4161</v>
          </cell>
          <cell r="P217">
            <v>43943</v>
          </cell>
        </row>
        <row r="218">
          <cell r="L218">
            <v>4160</v>
          </cell>
          <cell r="M218">
            <v>43943</v>
          </cell>
          <cell r="O218">
            <v>4160</v>
          </cell>
          <cell r="P218">
            <v>43943</v>
          </cell>
        </row>
        <row r="219">
          <cell r="L219">
            <v>4111</v>
          </cell>
          <cell r="M219">
            <v>43340</v>
          </cell>
          <cell r="O219">
            <v>4111</v>
          </cell>
          <cell r="P219">
            <v>43340</v>
          </cell>
        </row>
        <row r="220">
          <cell r="L220">
            <v>4113</v>
          </cell>
          <cell r="M220">
            <v>43340</v>
          </cell>
          <cell r="O220">
            <v>4113</v>
          </cell>
          <cell r="P220">
            <v>43340</v>
          </cell>
        </row>
        <row r="221">
          <cell r="L221">
            <v>4114</v>
          </cell>
          <cell r="M221">
            <v>43943</v>
          </cell>
          <cell r="O221">
            <v>4114</v>
          </cell>
          <cell r="P221">
            <v>43943</v>
          </cell>
        </row>
        <row r="222">
          <cell r="L222">
            <v>4126</v>
          </cell>
          <cell r="M222">
            <v>43943</v>
          </cell>
          <cell r="O222">
            <v>4126</v>
          </cell>
          <cell r="P222">
            <v>43943</v>
          </cell>
        </row>
        <row r="223">
          <cell r="L223">
            <v>4127</v>
          </cell>
          <cell r="M223">
            <v>43943</v>
          </cell>
          <cell r="O223">
            <v>4127</v>
          </cell>
          <cell r="P223">
            <v>43943</v>
          </cell>
        </row>
        <row r="224">
          <cell r="L224">
            <v>4104</v>
          </cell>
          <cell r="M224">
            <v>43353</v>
          </cell>
          <cell r="O224">
            <v>4104</v>
          </cell>
          <cell r="P224">
            <v>43353</v>
          </cell>
        </row>
        <row r="225">
          <cell r="L225">
            <v>-4114</v>
          </cell>
          <cell r="M225">
            <v>43353</v>
          </cell>
          <cell r="O225">
            <v>-4114</v>
          </cell>
          <cell r="P225">
            <v>43353</v>
          </cell>
        </row>
        <row r="226">
          <cell r="L226" t="str">
            <v>010-4103</v>
          </cell>
          <cell r="M226">
            <v>43353</v>
          </cell>
          <cell r="O226" t="str">
            <v>010-4103</v>
          </cell>
          <cell r="P226">
            <v>43353</v>
          </cell>
        </row>
        <row r="227">
          <cell r="L227">
            <v>3039</v>
          </cell>
          <cell r="M227">
            <v>43850</v>
          </cell>
          <cell r="O227">
            <v>3039</v>
          </cell>
          <cell r="P227">
            <v>43850</v>
          </cell>
        </row>
        <row r="228">
          <cell r="L228">
            <v>3050</v>
          </cell>
          <cell r="M228">
            <v>43850</v>
          </cell>
          <cell r="O228">
            <v>3050</v>
          </cell>
          <cell r="P228">
            <v>43850</v>
          </cell>
        </row>
        <row r="229">
          <cell r="L229">
            <v>3085</v>
          </cell>
          <cell r="M229">
            <v>43850</v>
          </cell>
          <cell r="O229">
            <v>3085</v>
          </cell>
          <cell r="P229">
            <v>43850</v>
          </cell>
        </row>
        <row r="230">
          <cell r="L230">
            <v>3087</v>
          </cell>
          <cell r="M230">
            <v>43850</v>
          </cell>
          <cell r="O230">
            <v>3087</v>
          </cell>
          <cell r="P230">
            <v>43850</v>
          </cell>
        </row>
        <row r="231">
          <cell r="L231">
            <v>3090</v>
          </cell>
          <cell r="M231">
            <v>43850</v>
          </cell>
          <cell r="O231">
            <v>3090</v>
          </cell>
          <cell r="P231">
            <v>43850</v>
          </cell>
        </row>
        <row r="232">
          <cell r="L232">
            <v>715</v>
          </cell>
          <cell r="M232">
            <v>43927</v>
          </cell>
          <cell r="O232">
            <v>715</v>
          </cell>
          <cell r="P232">
            <v>43927</v>
          </cell>
        </row>
        <row r="233">
          <cell r="L233">
            <v>714</v>
          </cell>
          <cell r="M233">
            <v>43927</v>
          </cell>
          <cell r="O233">
            <v>714</v>
          </cell>
          <cell r="P233">
            <v>43927</v>
          </cell>
        </row>
        <row r="234">
          <cell r="L234" t="str">
            <v>4495-1</v>
          </cell>
          <cell r="M234">
            <v>43927</v>
          </cell>
          <cell r="O234" t="str">
            <v>4495-1</v>
          </cell>
          <cell r="P234">
            <v>43927</v>
          </cell>
        </row>
        <row r="235">
          <cell r="L235" t="str">
            <v>4500-1</v>
          </cell>
          <cell r="M235">
            <v>43927</v>
          </cell>
          <cell r="O235" t="str">
            <v>4500-1</v>
          </cell>
          <cell r="P235">
            <v>43927</v>
          </cell>
        </row>
        <row r="236">
          <cell r="L236">
            <v>4352</v>
          </cell>
          <cell r="M236">
            <v>43895</v>
          </cell>
          <cell r="O236">
            <v>4352</v>
          </cell>
          <cell r="P236">
            <v>43895</v>
          </cell>
        </row>
        <row r="237">
          <cell r="L237">
            <v>4495</v>
          </cell>
          <cell r="M237">
            <v>43927</v>
          </cell>
          <cell r="O237">
            <v>4495</v>
          </cell>
          <cell r="P237">
            <v>43927</v>
          </cell>
        </row>
        <row r="238">
          <cell r="L238">
            <v>4500</v>
          </cell>
          <cell r="M238">
            <v>43927</v>
          </cell>
          <cell r="O238">
            <v>4500</v>
          </cell>
          <cell r="P238">
            <v>43927</v>
          </cell>
        </row>
        <row r="239">
          <cell r="L239">
            <v>4140</v>
          </cell>
          <cell r="M239">
            <v>43927</v>
          </cell>
          <cell r="O239">
            <v>4140</v>
          </cell>
          <cell r="P239">
            <v>43927</v>
          </cell>
        </row>
        <row r="240">
          <cell r="L240">
            <v>4380</v>
          </cell>
          <cell r="M240">
            <v>43927</v>
          </cell>
          <cell r="O240">
            <v>4380</v>
          </cell>
          <cell r="P240">
            <v>43927</v>
          </cell>
        </row>
        <row r="241">
          <cell r="L241">
            <v>4381</v>
          </cell>
          <cell r="M241">
            <v>43927</v>
          </cell>
          <cell r="O241">
            <v>4381</v>
          </cell>
          <cell r="P241">
            <v>43927</v>
          </cell>
        </row>
        <row r="242">
          <cell r="L242">
            <v>4340</v>
          </cell>
          <cell r="M242">
            <v>43927</v>
          </cell>
          <cell r="O242">
            <v>4340</v>
          </cell>
          <cell r="P242">
            <v>43927</v>
          </cell>
        </row>
        <row r="243">
          <cell r="L243">
            <v>4341</v>
          </cell>
          <cell r="M243">
            <v>43927</v>
          </cell>
          <cell r="O243">
            <v>4341</v>
          </cell>
          <cell r="P243">
            <v>43927</v>
          </cell>
        </row>
        <row r="244">
          <cell r="L244">
            <v>4557</v>
          </cell>
          <cell r="M244">
            <v>43927</v>
          </cell>
          <cell r="O244">
            <v>4557</v>
          </cell>
          <cell r="P244">
            <v>43927</v>
          </cell>
        </row>
        <row r="245">
          <cell r="L245">
            <v>4510</v>
          </cell>
          <cell r="M245">
            <v>43895</v>
          </cell>
          <cell r="O245">
            <v>4510</v>
          </cell>
          <cell r="P245">
            <v>43895</v>
          </cell>
        </row>
        <row r="246">
          <cell r="L246">
            <v>4511</v>
          </cell>
          <cell r="M246">
            <v>43895</v>
          </cell>
          <cell r="O246">
            <v>4511</v>
          </cell>
          <cell r="P246">
            <v>43895</v>
          </cell>
        </row>
        <row r="247">
          <cell r="L247" t="str">
            <v>4341-1</v>
          </cell>
          <cell r="M247">
            <v>43927</v>
          </cell>
          <cell r="O247" t="str">
            <v>4341-1</v>
          </cell>
          <cell r="P247">
            <v>43927</v>
          </cell>
        </row>
        <row r="248">
          <cell r="L248" t="str">
            <v>4340-1</v>
          </cell>
          <cell r="M248">
            <v>43927</v>
          </cell>
          <cell r="O248" t="str">
            <v>4340-1</v>
          </cell>
          <cell r="P248">
            <v>43927</v>
          </cell>
        </row>
        <row r="249">
          <cell r="L249">
            <v>4330</v>
          </cell>
          <cell r="M249">
            <v>43927</v>
          </cell>
          <cell r="O249">
            <v>4330</v>
          </cell>
          <cell r="P249">
            <v>43927</v>
          </cell>
        </row>
        <row r="250">
          <cell r="L250">
            <v>4280</v>
          </cell>
          <cell r="M250">
            <v>43927</v>
          </cell>
          <cell r="O250">
            <v>4280</v>
          </cell>
          <cell r="P250">
            <v>43927</v>
          </cell>
        </row>
        <row r="251">
          <cell r="L251">
            <v>4265</v>
          </cell>
          <cell r="M251">
            <v>43927</v>
          </cell>
          <cell r="O251">
            <v>4265</v>
          </cell>
          <cell r="P251">
            <v>43927</v>
          </cell>
        </row>
        <row r="252">
          <cell r="L252">
            <v>4170</v>
          </cell>
          <cell r="M252">
            <v>43927</v>
          </cell>
          <cell r="O252">
            <v>4170</v>
          </cell>
          <cell r="P252">
            <v>43927</v>
          </cell>
        </row>
        <row r="253">
          <cell r="L253">
            <v>4555</v>
          </cell>
          <cell r="M253">
            <v>43927</v>
          </cell>
          <cell r="O253">
            <v>4555</v>
          </cell>
          <cell r="P253">
            <v>43927</v>
          </cell>
        </row>
        <row r="254">
          <cell r="L254">
            <v>4435</v>
          </cell>
          <cell r="M254">
            <v>43927</v>
          </cell>
          <cell r="O254">
            <v>4435</v>
          </cell>
          <cell r="P254">
            <v>43927</v>
          </cell>
        </row>
        <row r="255">
          <cell r="L255">
            <v>4351</v>
          </cell>
          <cell r="M255">
            <v>43927</v>
          </cell>
          <cell r="O255">
            <v>4351</v>
          </cell>
          <cell r="P255">
            <v>43927</v>
          </cell>
        </row>
        <row r="256">
          <cell r="L256">
            <v>4535</v>
          </cell>
          <cell r="M256">
            <v>43927</v>
          </cell>
          <cell r="O256">
            <v>4535</v>
          </cell>
          <cell r="P256">
            <v>43927</v>
          </cell>
        </row>
        <row r="257">
          <cell r="L257">
            <v>4565</v>
          </cell>
          <cell r="M257">
            <v>43927</v>
          </cell>
          <cell r="O257">
            <v>4565</v>
          </cell>
          <cell r="P257">
            <v>43927</v>
          </cell>
        </row>
        <row r="258">
          <cell r="L258">
            <v>4350</v>
          </cell>
          <cell r="M258">
            <v>43927</v>
          </cell>
          <cell r="O258">
            <v>4350</v>
          </cell>
          <cell r="P258">
            <v>43927</v>
          </cell>
        </row>
        <row r="259">
          <cell r="L259">
            <v>9322</v>
          </cell>
          <cell r="M259">
            <v>43927</v>
          </cell>
          <cell r="O259">
            <v>9322</v>
          </cell>
          <cell r="P259">
            <v>43927</v>
          </cell>
        </row>
        <row r="260">
          <cell r="L260">
            <v>9320</v>
          </cell>
          <cell r="M260">
            <v>43927</v>
          </cell>
          <cell r="O260">
            <v>9320</v>
          </cell>
          <cell r="P260">
            <v>43927</v>
          </cell>
        </row>
        <row r="261">
          <cell r="L261">
            <v>9321</v>
          </cell>
          <cell r="M261">
            <v>43927</v>
          </cell>
          <cell r="O261">
            <v>9321</v>
          </cell>
          <cell r="P261">
            <v>43927</v>
          </cell>
        </row>
        <row r="262">
          <cell r="L262">
            <v>9319</v>
          </cell>
          <cell r="M262">
            <v>43927</v>
          </cell>
          <cell r="O262">
            <v>9319</v>
          </cell>
          <cell r="P262">
            <v>43927</v>
          </cell>
        </row>
        <row r="263">
          <cell r="L263">
            <v>9323</v>
          </cell>
          <cell r="M263">
            <v>43895</v>
          </cell>
          <cell r="O263">
            <v>9323</v>
          </cell>
          <cell r="P263">
            <v>43895</v>
          </cell>
        </row>
        <row r="264">
          <cell r="L264">
            <v>1103</v>
          </cell>
          <cell r="M264">
            <v>43915</v>
          </cell>
          <cell r="O264">
            <v>1103</v>
          </cell>
          <cell r="P264">
            <v>43915</v>
          </cell>
        </row>
        <row r="265">
          <cell r="L265">
            <v>1138</v>
          </cell>
          <cell r="M265">
            <v>43915</v>
          </cell>
          <cell r="O265">
            <v>1138</v>
          </cell>
          <cell r="P265">
            <v>43915</v>
          </cell>
        </row>
        <row r="266">
          <cell r="L266">
            <v>1003</v>
          </cell>
          <cell r="M266">
            <v>43915</v>
          </cell>
          <cell r="O266">
            <v>1003</v>
          </cell>
          <cell r="P266">
            <v>43915</v>
          </cell>
        </row>
        <row r="267">
          <cell r="L267">
            <v>1035</v>
          </cell>
          <cell r="M267">
            <v>43915</v>
          </cell>
          <cell r="O267">
            <v>1035</v>
          </cell>
          <cell r="P267">
            <v>43915</v>
          </cell>
        </row>
        <row r="268">
          <cell r="L268">
            <v>1021</v>
          </cell>
          <cell r="M268">
            <v>43915</v>
          </cell>
          <cell r="O268">
            <v>1021</v>
          </cell>
          <cell r="P268">
            <v>43915</v>
          </cell>
        </row>
        <row r="269">
          <cell r="L269">
            <v>1041</v>
          </cell>
          <cell r="M269">
            <v>43915</v>
          </cell>
          <cell r="O269">
            <v>1041</v>
          </cell>
          <cell r="P269">
            <v>43915</v>
          </cell>
        </row>
        <row r="270">
          <cell r="L270">
            <v>1075</v>
          </cell>
          <cell r="M270">
            <v>43915</v>
          </cell>
          <cell r="O270">
            <v>1075</v>
          </cell>
          <cell r="P270">
            <v>43915</v>
          </cell>
        </row>
        <row r="271">
          <cell r="L271">
            <v>1061</v>
          </cell>
          <cell r="M271">
            <v>43915</v>
          </cell>
          <cell r="O271">
            <v>1061</v>
          </cell>
          <cell r="P271">
            <v>43915</v>
          </cell>
        </row>
        <row r="272">
          <cell r="L272">
            <v>1081</v>
          </cell>
          <cell r="M272">
            <v>43915</v>
          </cell>
          <cell r="O272">
            <v>1081</v>
          </cell>
          <cell r="P272">
            <v>43915</v>
          </cell>
        </row>
        <row r="273">
          <cell r="L273">
            <v>341</v>
          </cell>
          <cell r="M273">
            <v>43937</v>
          </cell>
          <cell r="O273">
            <v>341</v>
          </cell>
          <cell r="P273">
            <v>43937</v>
          </cell>
        </row>
        <row r="274">
          <cell r="L274">
            <v>342</v>
          </cell>
          <cell r="M274">
            <v>43802</v>
          </cell>
          <cell r="O274">
            <v>342</v>
          </cell>
          <cell r="P274">
            <v>43802</v>
          </cell>
        </row>
        <row r="275">
          <cell r="L275">
            <v>4777</v>
          </cell>
          <cell r="M275">
            <v>43937</v>
          </cell>
          <cell r="O275">
            <v>4777</v>
          </cell>
          <cell r="P275">
            <v>43937</v>
          </cell>
        </row>
        <row r="276">
          <cell r="L276">
            <v>4890</v>
          </cell>
          <cell r="M276">
            <v>43937</v>
          </cell>
          <cell r="O276">
            <v>4890</v>
          </cell>
          <cell r="P276">
            <v>43937</v>
          </cell>
        </row>
        <row r="277">
          <cell r="L277">
            <v>4880</v>
          </cell>
          <cell r="M277">
            <v>43662</v>
          </cell>
          <cell r="O277">
            <v>4880</v>
          </cell>
          <cell r="P277">
            <v>43662</v>
          </cell>
        </row>
        <row r="278">
          <cell r="L278">
            <v>4845</v>
          </cell>
          <cell r="M278">
            <v>43937</v>
          </cell>
          <cell r="O278">
            <v>4845</v>
          </cell>
          <cell r="P278">
            <v>43937</v>
          </cell>
        </row>
        <row r="279">
          <cell r="L279">
            <v>4695</v>
          </cell>
          <cell r="M279">
            <v>43937</v>
          </cell>
          <cell r="O279">
            <v>4695</v>
          </cell>
          <cell r="P279">
            <v>43937</v>
          </cell>
        </row>
        <row r="280">
          <cell r="L280">
            <v>3026</v>
          </cell>
          <cell r="M280">
            <v>43915</v>
          </cell>
          <cell r="O280">
            <v>3026</v>
          </cell>
          <cell r="P280">
            <v>43915</v>
          </cell>
        </row>
        <row r="281">
          <cell r="L281">
            <v>3418</v>
          </cell>
          <cell r="M281">
            <v>43915</v>
          </cell>
          <cell r="O281">
            <v>3418</v>
          </cell>
          <cell r="P281">
            <v>43915</v>
          </cell>
        </row>
        <row r="282">
          <cell r="L282">
            <v>3409</v>
          </cell>
          <cell r="M282">
            <v>43915</v>
          </cell>
          <cell r="O282">
            <v>3409</v>
          </cell>
          <cell r="P282">
            <v>43915</v>
          </cell>
        </row>
        <row r="283">
          <cell r="L283">
            <v>3399</v>
          </cell>
          <cell r="M283">
            <v>43915</v>
          </cell>
          <cell r="O283">
            <v>3399</v>
          </cell>
          <cell r="P283">
            <v>43915</v>
          </cell>
        </row>
        <row r="284">
          <cell r="L284">
            <v>3045</v>
          </cell>
          <cell r="M284">
            <v>43915</v>
          </cell>
          <cell r="O284">
            <v>3045</v>
          </cell>
          <cell r="P284">
            <v>43915</v>
          </cell>
        </row>
        <row r="285">
          <cell r="L285">
            <v>6650</v>
          </cell>
          <cell r="M285">
            <v>43924</v>
          </cell>
          <cell r="O285">
            <v>6650</v>
          </cell>
          <cell r="P285">
            <v>43924</v>
          </cell>
        </row>
        <row r="286">
          <cell r="L286">
            <v>6640</v>
          </cell>
          <cell r="M286">
            <v>43893</v>
          </cell>
          <cell r="O286">
            <v>6640</v>
          </cell>
          <cell r="P286">
            <v>43893</v>
          </cell>
        </row>
        <row r="287">
          <cell r="L287">
            <v>2448</v>
          </cell>
          <cell r="M287">
            <v>43924</v>
          </cell>
          <cell r="O287">
            <v>2448</v>
          </cell>
          <cell r="P287">
            <v>43924</v>
          </cell>
        </row>
        <row r="288">
          <cell r="L288">
            <v>2545</v>
          </cell>
          <cell r="M288">
            <v>43924</v>
          </cell>
          <cell r="O288">
            <v>2545</v>
          </cell>
          <cell r="P288">
            <v>43924</v>
          </cell>
        </row>
        <row r="289">
          <cell r="L289">
            <v>2431</v>
          </cell>
          <cell r="M289">
            <v>43924</v>
          </cell>
          <cell r="O289">
            <v>2431</v>
          </cell>
          <cell r="P289">
            <v>43924</v>
          </cell>
        </row>
        <row r="290">
          <cell r="L290">
            <v>2680</v>
          </cell>
          <cell r="M290">
            <v>43924</v>
          </cell>
          <cell r="O290">
            <v>2680</v>
          </cell>
          <cell r="P290">
            <v>43924</v>
          </cell>
        </row>
        <row r="291">
          <cell r="L291">
            <v>2531</v>
          </cell>
          <cell r="M291">
            <v>43942</v>
          </cell>
          <cell r="O291">
            <v>2531</v>
          </cell>
          <cell r="P291">
            <v>43942</v>
          </cell>
        </row>
        <row r="292">
          <cell r="L292">
            <v>2558</v>
          </cell>
          <cell r="M292">
            <v>43924</v>
          </cell>
          <cell r="O292">
            <v>2558</v>
          </cell>
          <cell r="P292">
            <v>43924</v>
          </cell>
        </row>
        <row r="293">
          <cell r="L293">
            <v>2524</v>
          </cell>
          <cell r="M293">
            <v>43924</v>
          </cell>
          <cell r="O293">
            <v>2524</v>
          </cell>
          <cell r="P293">
            <v>43924</v>
          </cell>
        </row>
        <row r="294">
          <cell r="L294">
            <v>2535</v>
          </cell>
          <cell r="M294">
            <v>43942</v>
          </cell>
          <cell r="O294">
            <v>2535</v>
          </cell>
          <cell r="P294">
            <v>43942</v>
          </cell>
        </row>
        <row r="295">
          <cell r="L295">
            <v>6660</v>
          </cell>
          <cell r="M295">
            <v>43924</v>
          </cell>
          <cell r="O295">
            <v>6660</v>
          </cell>
          <cell r="P295">
            <v>43924</v>
          </cell>
        </row>
        <row r="296">
          <cell r="L296">
            <v>6173</v>
          </cell>
          <cell r="M296">
            <v>43132</v>
          </cell>
          <cell r="O296">
            <v>6173</v>
          </cell>
          <cell r="P296">
            <v>43132</v>
          </cell>
        </row>
        <row r="297">
          <cell r="L297">
            <v>6323</v>
          </cell>
          <cell r="M297">
            <v>43937</v>
          </cell>
          <cell r="O297">
            <v>6323</v>
          </cell>
          <cell r="P297">
            <v>43937</v>
          </cell>
        </row>
        <row r="298">
          <cell r="L298">
            <v>6322</v>
          </cell>
          <cell r="M298">
            <v>43790</v>
          </cell>
          <cell r="O298">
            <v>6322</v>
          </cell>
          <cell r="P298">
            <v>43790</v>
          </cell>
        </row>
        <row r="299">
          <cell r="L299">
            <v>6326</v>
          </cell>
          <cell r="M299">
            <v>43704</v>
          </cell>
          <cell r="O299">
            <v>6326</v>
          </cell>
          <cell r="P299">
            <v>43704</v>
          </cell>
        </row>
        <row r="300">
          <cell r="L300">
            <v>6327</v>
          </cell>
          <cell r="M300">
            <v>43937</v>
          </cell>
          <cell r="O300">
            <v>6327</v>
          </cell>
          <cell r="P300">
            <v>43937</v>
          </cell>
        </row>
        <row r="301">
          <cell r="L301">
            <v>6124</v>
          </cell>
          <cell r="M301">
            <v>43937</v>
          </cell>
          <cell r="O301">
            <v>6124</v>
          </cell>
          <cell r="P301">
            <v>43937</v>
          </cell>
        </row>
        <row r="302">
          <cell r="L302">
            <v>6293</v>
          </cell>
          <cell r="M302">
            <v>43937</v>
          </cell>
          <cell r="O302">
            <v>6293</v>
          </cell>
          <cell r="P302">
            <v>43937</v>
          </cell>
        </row>
        <row r="303">
          <cell r="L303">
            <v>6102</v>
          </cell>
          <cell r="M303">
            <v>43937</v>
          </cell>
          <cell r="O303">
            <v>6102</v>
          </cell>
          <cell r="P303">
            <v>43937</v>
          </cell>
        </row>
        <row r="304">
          <cell r="L304">
            <v>6266</v>
          </cell>
          <cell r="M304">
            <v>43937</v>
          </cell>
          <cell r="O304">
            <v>6266</v>
          </cell>
          <cell r="P304">
            <v>43937</v>
          </cell>
        </row>
        <row r="305">
          <cell r="L305">
            <v>6251</v>
          </cell>
          <cell r="M305">
            <v>43937</v>
          </cell>
          <cell r="O305">
            <v>6251</v>
          </cell>
          <cell r="P305">
            <v>43937</v>
          </cell>
        </row>
        <row r="306">
          <cell r="L306">
            <v>6243</v>
          </cell>
          <cell r="M306">
            <v>43937</v>
          </cell>
          <cell r="O306">
            <v>6243</v>
          </cell>
          <cell r="P306">
            <v>43937</v>
          </cell>
        </row>
        <row r="307">
          <cell r="L307">
            <v>6244</v>
          </cell>
          <cell r="M307">
            <v>43937</v>
          </cell>
          <cell r="O307">
            <v>6244</v>
          </cell>
          <cell r="P307">
            <v>43937</v>
          </cell>
        </row>
        <row r="308">
          <cell r="L308">
            <v>6286</v>
          </cell>
          <cell r="M308">
            <v>43937</v>
          </cell>
          <cell r="O308">
            <v>6286</v>
          </cell>
          <cell r="P308">
            <v>43937</v>
          </cell>
        </row>
        <row r="309">
          <cell r="L309">
            <v>6289</v>
          </cell>
          <cell r="M309">
            <v>43937</v>
          </cell>
          <cell r="O309">
            <v>6289</v>
          </cell>
          <cell r="P309">
            <v>43937</v>
          </cell>
        </row>
        <row r="310">
          <cell r="L310">
            <v>6115</v>
          </cell>
          <cell r="M310">
            <v>43937</v>
          </cell>
          <cell r="O310">
            <v>6115</v>
          </cell>
          <cell r="P310">
            <v>43937</v>
          </cell>
        </row>
        <row r="311">
          <cell r="L311">
            <v>1451</v>
          </cell>
          <cell r="M311">
            <v>43893</v>
          </cell>
          <cell r="O311">
            <v>1451</v>
          </cell>
          <cell r="P311">
            <v>43893</v>
          </cell>
        </row>
        <row r="312">
          <cell r="L312">
            <v>2188</v>
          </cell>
          <cell r="M312">
            <v>43902</v>
          </cell>
          <cell r="O312">
            <v>2188</v>
          </cell>
          <cell r="P312">
            <v>43902</v>
          </cell>
        </row>
        <row r="313">
          <cell r="L313">
            <v>2190</v>
          </cell>
          <cell r="M313">
            <v>43936</v>
          </cell>
          <cell r="O313">
            <v>2190</v>
          </cell>
          <cell r="P313">
            <v>43936</v>
          </cell>
        </row>
        <row r="314">
          <cell r="L314">
            <v>2181</v>
          </cell>
          <cell r="M314">
            <v>43936</v>
          </cell>
          <cell r="O314">
            <v>2181</v>
          </cell>
          <cell r="P314">
            <v>43936</v>
          </cell>
        </row>
        <row r="315">
          <cell r="L315">
            <v>2277</v>
          </cell>
          <cell r="M315">
            <v>43902</v>
          </cell>
          <cell r="O315">
            <v>2277</v>
          </cell>
          <cell r="P315">
            <v>43902</v>
          </cell>
        </row>
        <row r="316">
          <cell r="L316">
            <v>2208</v>
          </cell>
          <cell r="M316">
            <v>43902</v>
          </cell>
          <cell r="O316">
            <v>2208</v>
          </cell>
          <cell r="P316">
            <v>43902</v>
          </cell>
        </row>
        <row r="317">
          <cell r="L317">
            <v>2279</v>
          </cell>
          <cell r="M317">
            <v>43902</v>
          </cell>
          <cell r="O317">
            <v>2279</v>
          </cell>
          <cell r="P317">
            <v>43902</v>
          </cell>
        </row>
        <row r="318">
          <cell r="L318">
            <v>2198</v>
          </cell>
          <cell r="M318">
            <v>43902</v>
          </cell>
          <cell r="O318">
            <v>2198</v>
          </cell>
          <cell r="P318">
            <v>43902</v>
          </cell>
        </row>
        <row r="319">
          <cell r="L319">
            <v>2262</v>
          </cell>
          <cell r="M319">
            <v>43936</v>
          </cell>
          <cell r="O319">
            <v>2262</v>
          </cell>
          <cell r="P319">
            <v>43936</v>
          </cell>
        </row>
        <row r="320">
          <cell r="L320">
            <v>2257</v>
          </cell>
          <cell r="M320">
            <v>43936</v>
          </cell>
          <cell r="O320">
            <v>2257</v>
          </cell>
          <cell r="P320">
            <v>43936</v>
          </cell>
        </row>
        <row r="321">
          <cell r="L321">
            <v>2184</v>
          </cell>
          <cell r="M321">
            <v>43936</v>
          </cell>
          <cell r="O321">
            <v>2184</v>
          </cell>
          <cell r="P321">
            <v>43936</v>
          </cell>
        </row>
        <row r="322">
          <cell r="L322">
            <v>85</v>
          </cell>
          <cell r="M322">
            <v>43929</v>
          </cell>
          <cell r="O322">
            <v>85</v>
          </cell>
          <cell r="P322">
            <v>43929</v>
          </cell>
        </row>
        <row r="323">
          <cell r="L323">
            <v>86</v>
          </cell>
          <cell r="M323">
            <v>43929</v>
          </cell>
          <cell r="O323">
            <v>86</v>
          </cell>
          <cell r="P323">
            <v>43929</v>
          </cell>
        </row>
        <row r="324">
          <cell r="L324">
            <v>87</v>
          </cell>
          <cell r="M324">
            <v>43929</v>
          </cell>
          <cell r="O324">
            <v>87</v>
          </cell>
          <cell r="P324">
            <v>43929</v>
          </cell>
        </row>
        <row r="325">
          <cell r="L325">
            <v>278</v>
          </cell>
          <cell r="M325">
            <v>43929</v>
          </cell>
          <cell r="O325">
            <v>278</v>
          </cell>
          <cell r="P325">
            <v>43929</v>
          </cell>
        </row>
        <row r="326">
          <cell r="L326">
            <v>145</v>
          </cell>
          <cell r="M326">
            <v>43929</v>
          </cell>
          <cell r="O326">
            <v>145</v>
          </cell>
          <cell r="P326">
            <v>43929</v>
          </cell>
        </row>
        <row r="327">
          <cell r="L327">
            <v>279</v>
          </cell>
          <cell r="M327">
            <v>43942</v>
          </cell>
          <cell r="O327">
            <v>279</v>
          </cell>
          <cell r="P327">
            <v>43942</v>
          </cell>
        </row>
        <row r="328">
          <cell r="L328">
            <v>280</v>
          </cell>
          <cell r="M328">
            <v>43929</v>
          </cell>
          <cell r="O328">
            <v>280</v>
          </cell>
          <cell r="P328">
            <v>43929</v>
          </cell>
        </row>
        <row r="329">
          <cell r="L329">
            <v>281</v>
          </cell>
          <cell r="M329">
            <v>43929</v>
          </cell>
          <cell r="O329">
            <v>281</v>
          </cell>
          <cell r="P329">
            <v>43929</v>
          </cell>
        </row>
        <row r="330">
          <cell r="L330">
            <v>282</v>
          </cell>
          <cell r="M330">
            <v>43929</v>
          </cell>
          <cell r="O330">
            <v>282</v>
          </cell>
          <cell r="P330">
            <v>43929</v>
          </cell>
        </row>
        <row r="331">
          <cell r="L331">
            <v>283</v>
          </cell>
          <cell r="M331">
            <v>43929</v>
          </cell>
          <cell r="O331">
            <v>283</v>
          </cell>
          <cell r="P331">
            <v>43929</v>
          </cell>
        </row>
        <row r="332">
          <cell r="L332">
            <v>284</v>
          </cell>
          <cell r="M332">
            <v>43929</v>
          </cell>
          <cell r="O332">
            <v>284</v>
          </cell>
          <cell r="P332">
            <v>43929</v>
          </cell>
        </row>
        <row r="333">
          <cell r="L333">
            <v>300</v>
          </cell>
          <cell r="M333">
            <v>43929</v>
          </cell>
          <cell r="O333">
            <v>300</v>
          </cell>
          <cell r="P333">
            <v>43929</v>
          </cell>
        </row>
        <row r="334">
          <cell r="L334">
            <v>299</v>
          </cell>
          <cell r="M334">
            <v>43929</v>
          </cell>
          <cell r="O334">
            <v>299</v>
          </cell>
          <cell r="P334">
            <v>43929</v>
          </cell>
        </row>
        <row r="335">
          <cell r="L335">
            <v>620</v>
          </cell>
          <cell r="M335">
            <v>43941</v>
          </cell>
          <cell r="O335">
            <v>620</v>
          </cell>
          <cell r="P335">
            <v>43941</v>
          </cell>
        </row>
        <row r="336">
          <cell r="L336">
            <v>98</v>
          </cell>
          <cell r="M336">
            <v>43916</v>
          </cell>
          <cell r="O336">
            <v>98</v>
          </cell>
          <cell r="P336">
            <v>43916</v>
          </cell>
        </row>
        <row r="337">
          <cell r="L337">
            <v>260</v>
          </cell>
          <cell r="M337">
            <v>43530</v>
          </cell>
          <cell r="O337">
            <v>260</v>
          </cell>
          <cell r="P337">
            <v>43530</v>
          </cell>
        </row>
        <row r="338">
          <cell r="L338" t="str">
            <v>0281-1</v>
          </cell>
          <cell r="M338">
            <v>43530</v>
          </cell>
          <cell r="O338" t="str">
            <v>0281-1</v>
          </cell>
          <cell r="P338">
            <v>43530</v>
          </cell>
        </row>
        <row r="339">
          <cell r="L339">
            <v>270</v>
          </cell>
          <cell r="M339">
            <v>43885</v>
          </cell>
          <cell r="O339">
            <v>270</v>
          </cell>
          <cell r="P339">
            <v>43885</v>
          </cell>
        </row>
        <row r="340">
          <cell r="L340" t="str">
            <v>0279-1</v>
          </cell>
          <cell r="M340">
            <v>43916</v>
          </cell>
          <cell r="O340" t="str">
            <v>0279-1</v>
          </cell>
          <cell r="P340">
            <v>43916</v>
          </cell>
        </row>
        <row r="341">
          <cell r="L341" t="str">
            <v>0097-1</v>
          </cell>
          <cell r="M341">
            <v>43916</v>
          </cell>
          <cell r="O341" t="str">
            <v>0097-1</v>
          </cell>
          <cell r="P341">
            <v>43916</v>
          </cell>
        </row>
        <row r="342">
          <cell r="L342" t="str">
            <v>0096-1</v>
          </cell>
          <cell r="M342">
            <v>43916</v>
          </cell>
          <cell r="O342" t="str">
            <v>0096-1</v>
          </cell>
          <cell r="P342">
            <v>43916</v>
          </cell>
        </row>
        <row r="343">
          <cell r="L343" t="str">
            <v>0099-1</v>
          </cell>
          <cell r="M343">
            <v>43916</v>
          </cell>
          <cell r="O343" t="str">
            <v>0099-1</v>
          </cell>
          <cell r="P343">
            <v>43916</v>
          </cell>
        </row>
        <row r="344">
          <cell r="L344" t="str">
            <v>0075-1</v>
          </cell>
          <cell r="M344">
            <v>43929</v>
          </cell>
          <cell r="O344" t="str">
            <v>0075-1</v>
          </cell>
          <cell r="P344">
            <v>43929</v>
          </cell>
        </row>
        <row r="345">
          <cell r="L345" t="str">
            <v>0610-1</v>
          </cell>
          <cell r="M345">
            <v>43929</v>
          </cell>
          <cell r="O345" t="str">
            <v>0610-1</v>
          </cell>
          <cell r="P345">
            <v>43929</v>
          </cell>
        </row>
        <row r="346">
          <cell r="L346" t="str">
            <v>0300-1</v>
          </cell>
          <cell r="M346">
            <v>43885</v>
          </cell>
          <cell r="O346" t="str">
            <v>0300-1</v>
          </cell>
          <cell r="P346">
            <v>43885</v>
          </cell>
        </row>
        <row r="347">
          <cell r="L347" t="str">
            <v>0299-1</v>
          </cell>
          <cell r="M347">
            <v>43929</v>
          </cell>
          <cell r="O347" t="str">
            <v>0299-1</v>
          </cell>
          <cell r="P347">
            <v>43929</v>
          </cell>
        </row>
        <row r="348">
          <cell r="L348" t="str">
            <v>0620-1</v>
          </cell>
          <cell r="M348">
            <v>43941</v>
          </cell>
          <cell r="O348" t="str">
            <v>0620-1</v>
          </cell>
          <cell r="P348">
            <v>43941</v>
          </cell>
        </row>
        <row r="349">
          <cell r="L349">
            <v>458</v>
          </cell>
          <cell r="M349">
            <v>43929</v>
          </cell>
          <cell r="O349">
            <v>458</v>
          </cell>
          <cell r="P349">
            <v>43929</v>
          </cell>
        </row>
        <row r="350">
          <cell r="L350">
            <v>630</v>
          </cell>
          <cell r="M350">
            <v>43929</v>
          </cell>
          <cell r="O350">
            <v>630</v>
          </cell>
          <cell r="P350">
            <v>43929</v>
          </cell>
        </row>
        <row r="351">
          <cell r="L351">
            <v>628</v>
          </cell>
          <cell r="M351">
            <v>43929</v>
          </cell>
          <cell r="O351">
            <v>628</v>
          </cell>
          <cell r="P351">
            <v>43929</v>
          </cell>
        </row>
        <row r="352">
          <cell r="L352">
            <v>580</v>
          </cell>
          <cell r="M352">
            <v>43929</v>
          </cell>
          <cell r="O352">
            <v>580</v>
          </cell>
          <cell r="P352">
            <v>43929</v>
          </cell>
        </row>
        <row r="353">
          <cell r="L353">
            <v>43</v>
          </cell>
          <cell r="M353">
            <v>43929</v>
          </cell>
          <cell r="O353">
            <v>43</v>
          </cell>
          <cell r="P353">
            <v>43929</v>
          </cell>
        </row>
        <row r="354">
          <cell r="L354">
            <v>84</v>
          </cell>
          <cell r="M354">
            <v>43929</v>
          </cell>
          <cell r="O354">
            <v>84</v>
          </cell>
          <cell r="P354">
            <v>43929</v>
          </cell>
        </row>
        <row r="355">
          <cell r="L355">
            <v>82</v>
          </cell>
          <cell r="M355">
            <v>43929</v>
          </cell>
          <cell r="O355">
            <v>82</v>
          </cell>
          <cell r="P355">
            <v>43929</v>
          </cell>
        </row>
        <row r="356">
          <cell r="L356">
            <v>120</v>
          </cell>
          <cell r="M356">
            <v>43929</v>
          </cell>
          <cell r="O356">
            <v>120</v>
          </cell>
          <cell r="P356">
            <v>43929</v>
          </cell>
        </row>
        <row r="357">
          <cell r="L357">
            <v>72</v>
          </cell>
          <cell r="M357">
            <v>43929</v>
          </cell>
          <cell r="O357">
            <v>72</v>
          </cell>
          <cell r="P357">
            <v>43929</v>
          </cell>
        </row>
        <row r="358">
          <cell r="L358">
            <v>134</v>
          </cell>
          <cell r="M358">
            <v>43929</v>
          </cell>
          <cell r="O358">
            <v>134</v>
          </cell>
          <cell r="P358">
            <v>43929</v>
          </cell>
        </row>
        <row r="359">
          <cell r="L359">
            <v>291</v>
          </cell>
          <cell r="M359">
            <v>43929</v>
          </cell>
          <cell r="O359">
            <v>291</v>
          </cell>
          <cell r="P359">
            <v>43929</v>
          </cell>
        </row>
        <row r="360">
          <cell r="L360">
            <v>137</v>
          </cell>
          <cell r="M360">
            <v>43929</v>
          </cell>
          <cell r="O360">
            <v>137</v>
          </cell>
          <cell r="P360">
            <v>43929</v>
          </cell>
        </row>
        <row r="361">
          <cell r="L361">
            <v>165</v>
          </cell>
          <cell r="M361">
            <v>43929</v>
          </cell>
          <cell r="O361">
            <v>165</v>
          </cell>
          <cell r="P361">
            <v>43929</v>
          </cell>
        </row>
        <row r="362">
          <cell r="L362">
            <v>301</v>
          </cell>
          <cell r="M362">
            <v>43929</v>
          </cell>
          <cell r="O362">
            <v>301</v>
          </cell>
          <cell r="P362">
            <v>43929</v>
          </cell>
        </row>
        <row r="363">
          <cell r="L363">
            <v>149</v>
          </cell>
          <cell r="M363">
            <v>43929</v>
          </cell>
          <cell r="O363">
            <v>149</v>
          </cell>
          <cell r="P363">
            <v>43929</v>
          </cell>
        </row>
        <row r="364">
          <cell r="L364">
            <v>166</v>
          </cell>
          <cell r="M364">
            <v>43929</v>
          </cell>
          <cell r="O364">
            <v>166</v>
          </cell>
          <cell r="P364">
            <v>43929</v>
          </cell>
        </row>
        <row r="365">
          <cell r="L365">
            <v>30</v>
          </cell>
          <cell r="M365">
            <v>43929</v>
          </cell>
          <cell r="O365">
            <v>30</v>
          </cell>
          <cell r="P365">
            <v>43929</v>
          </cell>
        </row>
        <row r="366">
          <cell r="L366">
            <v>7246</v>
          </cell>
          <cell r="M366">
            <v>43643</v>
          </cell>
          <cell r="O366">
            <v>7246</v>
          </cell>
          <cell r="P366">
            <v>43643</v>
          </cell>
        </row>
        <row r="367">
          <cell r="L367">
            <v>9302</v>
          </cell>
          <cell r="M367">
            <v>43941</v>
          </cell>
          <cell r="O367">
            <v>9302</v>
          </cell>
          <cell r="P367">
            <v>43941</v>
          </cell>
        </row>
        <row r="368">
          <cell r="L368">
            <v>9301</v>
          </cell>
          <cell r="M368">
            <v>43941</v>
          </cell>
          <cell r="O368">
            <v>9301</v>
          </cell>
          <cell r="P368">
            <v>43941</v>
          </cell>
        </row>
        <row r="369">
          <cell r="L369">
            <v>9300</v>
          </cell>
          <cell r="M369">
            <v>43941</v>
          </cell>
          <cell r="O369">
            <v>9300</v>
          </cell>
          <cell r="P369">
            <v>43941</v>
          </cell>
        </row>
        <row r="370">
          <cell r="L370">
            <v>9303</v>
          </cell>
          <cell r="M370">
            <v>43941</v>
          </cell>
          <cell r="O370">
            <v>9303</v>
          </cell>
          <cell r="P370">
            <v>43941</v>
          </cell>
        </row>
        <row r="371">
          <cell r="L371">
            <v>9308</v>
          </cell>
          <cell r="M371">
            <v>43929</v>
          </cell>
          <cell r="O371">
            <v>9308</v>
          </cell>
          <cell r="P371">
            <v>43929</v>
          </cell>
        </row>
        <row r="372">
          <cell r="L372">
            <v>9309</v>
          </cell>
          <cell r="M372">
            <v>43941</v>
          </cell>
          <cell r="O372">
            <v>9309</v>
          </cell>
          <cell r="P372">
            <v>43941</v>
          </cell>
        </row>
        <row r="373">
          <cell r="L373">
            <v>9314</v>
          </cell>
          <cell r="M373">
            <v>43941</v>
          </cell>
          <cell r="O373">
            <v>9314</v>
          </cell>
          <cell r="P373">
            <v>43941</v>
          </cell>
        </row>
        <row r="374">
          <cell r="L374">
            <v>9315</v>
          </cell>
          <cell r="M374">
            <v>43845</v>
          </cell>
          <cell r="O374">
            <v>9315</v>
          </cell>
          <cell r="P374">
            <v>43845</v>
          </cell>
        </row>
        <row r="375">
          <cell r="L375">
            <v>4714</v>
          </cell>
          <cell r="M375">
            <v>43916</v>
          </cell>
          <cell r="O375">
            <v>4714</v>
          </cell>
          <cell r="P375">
            <v>43916</v>
          </cell>
        </row>
        <row r="376">
          <cell r="L376" t="str">
            <v>90H2O</v>
          </cell>
          <cell r="M376">
            <v>43916</v>
          </cell>
          <cell r="O376" t="str">
            <v>90H2O</v>
          </cell>
          <cell r="P376">
            <v>43916</v>
          </cell>
        </row>
        <row r="377">
          <cell r="L377">
            <v>9307</v>
          </cell>
          <cell r="M377">
            <v>43929</v>
          </cell>
          <cell r="O377">
            <v>9307</v>
          </cell>
          <cell r="P377">
            <v>43929</v>
          </cell>
        </row>
        <row r="378">
          <cell r="L378">
            <v>9305</v>
          </cell>
          <cell r="M378">
            <v>43929</v>
          </cell>
          <cell r="O378">
            <v>9305</v>
          </cell>
          <cell r="P378">
            <v>43929</v>
          </cell>
        </row>
        <row r="379">
          <cell r="L379">
            <v>7917</v>
          </cell>
          <cell r="M379">
            <v>43935</v>
          </cell>
          <cell r="O379">
            <v>7917</v>
          </cell>
          <cell r="P379">
            <v>43935</v>
          </cell>
        </row>
        <row r="380">
          <cell r="L380">
            <v>6417</v>
          </cell>
          <cell r="M380">
            <v>43935</v>
          </cell>
          <cell r="O380">
            <v>6417</v>
          </cell>
          <cell r="P380">
            <v>43935</v>
          </cell>
        </row>
        <row r="381">
          <cell r="L381">
            <v>6421</v>
          </cell>
          <cell r="M381">
            <v>43935</v>
          </cell>
          <cell r="O381">
            <v>6421</v>
          </cell>
          <cell r="P381">
            <v>43935</v>
          </cell>
        </row>
        <row r="382">
          <cell r="L382">
            <v>6430</v>
          </cell>
          <cell r="M382">
            <v>43935</v>
          </cell>
          <cell r="O382">
            <v>6430</v>
          </cell>
          <cell r="P382">
            <v>43935</v>
          </cell>
        </row>
        <row r="383">
          <cell r="L383">
            <v>6431</v>
          </cell>
          <cell r="M383">
            <v>43900</v>
          </cell>
          <cell r="O383">
            <v>6431</v>
          </cell>
          <cell r="P383">
            <v>43900</v>
          </cell>
        </row>
        <row r="384">
          <cell r="L384">
            <v>6382</v>
          </cell>
          <cell r="M384">
            <v>43802</v>
          </cell>
          <cell r="O384">
            <v>6382</v>
          </cell>
          <cell r="P384">
            <v>43802</v>
          </cell>
        </row>
        <row r="385">
          <cell r="L385">
            <v>7907</v>
          </cell>
          <cell r="M385">
            <v>43935</v>
          </cell>
          <cell r="O385">
            <v>7907</v>
          </cell>
          <cell r="P385">
            <v>43935</v>
          </cell>
        </row>
        <row r="386">
          <cell r="L386">
            <v>2100</v>
          </cell>
          <cell r="M386">
            <v>43787</v>
          </cell>
          <cell r="O386">
            <v>2100</v>
          </cell>
          <cell r="P386">
            <v>43787</v>
          </cell>
        </row>
        <row r="387">
          <cell r="L387">
            <v>820</v>
          </cell>
          <cell r="M387">
            <v>43900</v>
          </cell>
          <cell r="O387">
            <v>820</v>
          </cell>
          <cell r="P387">
            <v>43900</v>
          </cell>
        </row>
        <row r="388">
          <cell r="L388">
            <v>890</v>
          </cell>
          <cell r="M388">
            <v>43900</v>
          </cell>
          <cell r="O388">
            <v>890</v>
          </cell>
          <cell r="P388">
            <v>43900</v>
          </cell>
        </row>
        <row r="389">
          <cell r="L389">
            <v>891</v>
          </cell>
          <cell r="M389">
            <v>43900</v>
          </cell>
          <cell r="O389">
            <v>891</v>
          </cell>
          <cell r="P389">
            <v>43900</v>
          </cell>
        </row>
        <row r="390">
          <cell r="L390">
            <v>1401</v>
          </cell>
          <cell r="M390">
            <v>43900</v>
          </cell>
          <cell r="O390">
            <v>1401</v>
          </cell>
          <cell r="P390">
            <v>43900</v>
          </cell>
        </row>
        <row r="391">
          <cell r="L391" t="str">
            <v>300T</v>
          </cell>
          <cell r="M391">
            <v>43886</v>
          </cell>
          <cell r="O391" t="str">
            <v>300T</v>
          </cell>
          <cell r="P391">
            <v>43886</v>
          </cell>
        </row>
        <row r="392">
          <cell r="L392">
            <v>2496</v>
          </cell>
          <cell r="M392">
            <v>43767</v>
          </cell>
          <cell r="O392">
            <v>2496</v>
          </cell>
          <cell r="P392">
            <v>43767</v>
          </cell>
        </row>
        <row r="393">
          <cell r="L393">
            <v>2497</v>
          </cell>
          <cell r="M393">
            <v>43928</v>
          </cell>
          <cell r="O393">
            <v>2497</v>
          </cell>
          <cell r="P393">
            <v>43928</v>
          </cell>
        </row>
        <row r="394">
          <cell r="L394">
            <v>2495</v>
          </cell>
          <cell r="M394">
            <v>43928</v>
          </cell>
          <cell r="O394">
            <v>2495</v>
          </cell>
          <cell r="P394">
            <v>43928</v>
          </cell>
        </row>
        <row r="395">
          <cell r="L395">
            <v>2499</v>
          </cell>
          <cell r="M395">
            <v>43928</v>
          </cell>
          <cell r="O395">
            <v>2499</v>
          </cell>
          <cell r="P395">
            <v>43928</v>
          </cell>
        </row>
        <row r="396">
          <cell r="L396">
            <v>4277</v>
          </cell>
          <cell r="M396">
            <v>43928</v>
          </cell>
          <cell r="O396">
            <v>4277</v>
          </cell>
          <cell r="P396">
            <v>43928</v>
          </cell>
        </row>
        <row r="397">
          <cell r="L397">
            <v>4278</v>
          </cell>
          <cell r="M397">
            <v>43928</v>
          </cell>
          <cell r="O397">
            <v>4278</v>
          </cell>
          <cell r="P397">
            <v>43928</v>
          </cell>
        </row>
        <row r="398">
          <cell r="L398">
            <v>4280</v>
          </cell>
          <cell r="M398">
            <v>43886</v>
          </cell>
          <cell r="O398">
            <v>4280</v>
          </cell>
          <cell r="P398">
            <v>43886</v>
          </cell>
        </row>
        <row r="399">
          <cell r="L399" t="str">
            <v>BOILER2</v>
          </cell>
          <cell r="M399">
            <v>43726</v>
          </cell>
          <cell r="O399" t="str">
            <v>BOILER2</v>
          </cell>
          <cell r="P399">
            <v>43726</v>
          </cell>
        </row>
        <row r="400">
          <cell r="L400">
            <v>8520</v>
          </cell>
          <cell r="M400">
            <v>43846</v>
          </cell>
          <cell r="O400">
            <v>8520</v>
          </cell>
          <cell r="P400">
            <v>43846</v>
          </cell>
        </row>
        <row r="401">
          <cell r="L401">
            <v>8525</v>
          </cell>
          <cell r="M401">
            <v>43928</v>
          </cell>
          <cell r="O401">
            <v>8525</v>
          </cell>
          <cell r="P401">
            <v>43928</v>
          </cell>
        </row>
        <row r="402">
          <cell r="L402">
            <v>8530</v>
          </cell>
          <cell r="M402">
            <v>43928</v>
          </cell>
          <cell r="O402">
            <v>8530</v>
          </cell>
          <cell r="P402">
            <v>43928</v>
          </cell>
        </row>
        <row r="403">
          <cell r="L403">
            <v>8505</v>
          </cell>
          <cell r="M403">
            <v>43928</v>
          </cell>
          <cell r="O403">
            <v>8505</v>
          </cell>
          <cell r="P403">
            <v>43928</v>
          </cell>
        </row>
        <row r="404">
          <cell r="L404">
            <v>8506</v>
          </cell>
          <cell r="M404">
            <v>43928</v>
          </cell>
          <cell r="O404">
            <v>8506</v>
          </cell>
          <cell r="P404">
            <v>43928</v>
          </cell>
        </row>
        <row r="405">
          <cell r="L405">
            <v>5650</v>
          </cell>
          <cell r="M405">
            <v>43928</v>
          </cell>
          <cell r="O405">
            <v>5650</v>
          </cell>
          <cell r="P405">
            <v>43928</v>
          </cell>
        </row>
        <row r="406">
          <cell r="L406">
            <v>5651</v>
          </cell>
          <cell r="M406">
            <v>43928</v>
          </cell>
          <cell r="O406">
            <v>5651</v>
          </cell>
          <cell r="P406">
            <v>43928</v>
          </cell>
        </row>
        <row r="407">
          <cell r="L407">
            <v>5652</v>
          </cell>
          <cell r="M407">
            <v>43846</v>
          </cell>
          <cell r="O407">
            <v>5652</v>
          </cell>
          <cell r="P407">
            <v>43846</v>
          </cell>
        </row>
        <row r="408">
          <cell r="L408">
            <v>5658</v>
          </cell>
          <cell r="M408">
            <v>43928</v>
          </cell>
          <cell r="O408">
            <v>5658</v>
          </cell>
          <cell r="P408">
            <v>43928</v>
          </cell>
        </row>
        <row r="409">
          <cell r="L409" t="str">
            <v>5658-1</v>
          </cell>
          <cell r="M409">
            <v>43928</v>
          </cell>
          <cell r="O409" t="str">
            <v>5658-1</v>
          </cell>
          <cell r="P409">
            <v>43928</v>
          </cell>
        </row>
        <row r="410">
          <cell r="L410">
            <v>5654</v>
          </cell>
          <cell r="M410">
            <v>43886</v>
          </cell>
          <cell r="O410">
            <v>5654</v>
          </cell>
          <cell r="P410">
            <v>43886</v>
          </cell>
        </row>
        <row r="411">
          <cell r="L411">
            <v>5655</v>
          </cell>
          <cell r="M411">
            <v>43928</v>
          </cell>
          <cell r="O411">
            <v>5655</v>
          </cell>
          <cell r="P411">
            <v>43928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2)"/>
      <sheetName val="Cause Map"/>
      <sheetName val="failure codes"/>
      <sheetName val="Vibration Matrix New "/>
      <sheetName val="Sheet1"/>
      <sheetName val="Stratagy"/>
      <sheetName val="PdM Program Calendar"/>
      <sheetName val="MCA Route"/>
      <sheetName val="Monthly AMS report"/>
      <sheetName val="working doc"/>
      <sheetName val="New Database Changes"/>
      <sheetName val="Missed calls"/>
      <sheetName val="OTT Data"/>
      <sheetName val="KPI Asset Health"/>
      <sheetName val="Steam Trap Survey"/>
      <sheetName val="Vibration Matrix New backup"/>
      <sheetName val="Vibration Matrix old"/>
      <sheetName val="New Asset Health Matrix Memphis"/>
      <sheetName val="Vibration Matrix New  (2)"/>
      <sheetName val="aug"/>
      <sheetName val="May -iff"/>
      <sheetName val="April-IFF"/>
    </sheetNames>
    <sheetDataSet>
      <sheetData sheetId="0">
        <row r="1">
          <cell r="B1" t="str">
            <v>Functional location</v>
          </cell>
          <cell r="C1" t="str">
            <v>Revision</v>
          </cell>
          <cell r="D1" t="str">
            <v>Plant section</v>
          </cell>
          <cell r="E1" t="str">
            <v>Order</v>
          </cell>
        </row>
        <row r="2">
          <cell r="B2" t="str">
            <v>MEM-PRO-014-PKG-BLD-3706</v>
          </cell>
          <cell r="D2">
            <v>14</v>
          </cell>
          <cell r="E2">
            <v>7426388</v>
          </cell>
        </row>
        <row r="3">
          <cell r="B3" t="str">
            <v>MEM-PRO-015-UTL-CHS-4162</v>
          </cell>
          <cell r="C3" t="str">
            <v>MEM25W14</v>
          </cell>
          <cell r="D3">
            <v>15</v>
          </cell>
          <cell r="E3">
            <v>7367916</v>
          </cell>
        </row>
        <row r="4">
          <cell r="B4" t="str">
            <v>MEM-PRO-014-FED-FED-3843</v>
          </cell>
          <cell r="C4" t="str">
            <v>MPHS25T1</v>
          </cell>
          <cell r="D4">
            <v>14</v>
          </cell>
          <cell r="E4">
            <v>7405110</v>
          </cell>
        </row>
        <row r="5">
          <cell r="B5" t="str">
            <v>MEM-PRO-013-FED-FED-3399</v>
          </cell>
          <cell r="C5" t="str">
            <v>MPHS25T1</v>
          </cell>
          <cell r="D5">
            <v>13</v>
          </cell>
          <cell r="E5">
            <v>7411506</v>
          </cell>
        </row>
        <row r="6">
          <cell r="B6" t="str">
            <v>MEM-PRO-015-FED-FED-3844</v>
          </cell>
          <cell r="C6" t="str">
            <v>MPHS25T1</v>
          </cell>
          <cell r="D6">
            <v>15</v>
          </cell>
          <cell r="E6">
            <v>7411630</v>
          </cell>
        </row>
        <row r="7">
          <cell r="B7" t="str">
            <v>MEM-PRO-014-UTL-IAS-4127</v>
          </cell>
          <cell r="D7">
            <v>14</v>
          </cell>
          <cell r="E7">
            <v>7412154</v>
          </cell>
        </row>
        <row r="8">
          <cell r="B8" t="str">
            <v>MEM-PRO-010-UTL-IAS-4142</v>
          </cell>
          <cell r="D8">
            <v>10</v>
          </cell>
          <cell r="E8">
            <v>7416606</v>
          </cell>
        </row>
        <row r="9">
          <cell r="B9" t="str">
            <v>MEM-PRO-015-UTL-IAS-4126</v>
          </cell>
          <cell r="D9">
            <v>15</v>
          </cell>
          <cell r="E9">
            <v>7416611</v>
          </cell>
        </row>
        <row r="10">
          <cell r="B10" t="str">
            <v>MEM-PRO-014-XTR-3EX-3149</v>
          </cell>
          <cell r="D10">
            <v>14</v>
          </cell>
          <cell r="E10">
            <v>7416604</v>
          </cell>
        </row>
        <row r="11">
          <cell r="B11" t="str">
            <v>MEM-PRO-015-XTR-1EX-3207</v>
          </cell>
          <cell r="D11">
            <v>15</v>
          </cell>
          <cell r="E11">
            <v>7424665</v>
          </cell>
        </row>
        <row r="12">
          <cell r="B12" t="str">
            <v>MEM-PRO-010-UTL-IAS-1401</v>
          </cell>
          <cell r="D12">
            <v>10</v>
          </cell>
          <cell r="E12">
            <v>7424669</v>
          </cell>
        </row>
        <row r="13">
          <cell r="B13" t="str">
            <v>MEM-PRO-013-WSH-CWH-0087</v>
          </cell>
          <cell r="D13">
            <v>13</v>
          </cell>
          <cell r="E13">
            <v>7424671</v>
          </cell>
        </row>
        <row r="14">
          <cell r="B14" t="str">
            <v>MEM-PRO-014-WSH-CWH-3256</v>
          </cell>
          <cell r="D14">
            <v>14</v>
          </cell>
          <cell r="E14">
            <v>7424697</v>
          </cell>
        </row>
        <row r="15">
          <cell r="B15" t="str">
            <v>MEM-PRO-014-XTR-1EX-3141</v>
          </cell>
          <cell r="D15">
            <v>14</v>
          </cell>
          <cell r="E15">
            <v>7424699</v>
          </cell>
        </row>
        <row r="16">
          <cell r="B16" t="str">
            <v>MEM-PRO-015-GRD-M2G-3029</v>
          </cell>
          <cell r="D16">
            <v>15</v>
          </cell>
          <cell r="E16">
            <v>7424705</v>
          </cell>
        </row>
        <row r="17">
          <cell r="B17" t="str">
            <v>MEM-PRO-014-BGY-FCS-3550</v>
          </cell>
          <cell r="D17">
            <v>14</v>
          </cell>
          <cell r="E17">
            <v>7426161</v>
          </cell>
        </row>
        <row r="18">
          <cell r="B18" t="str">
            <v>MEM-PRO-015-CON-CON-3304</v>
          </cell>
          <cell r="D18">
            <v>15</v>
          </cell>
          <cell r="E18">
            <v>7426162</v>
          </cell>
        </row>
        <row r="19">
          <cell r="B19" t="str">
            <v>MEM-PRO-014-BGY-FCS-3539</v>
          </cell>
          <cell r="D19">
            <v>14</v>
          </cell>
          <cell r="E19">
            <v>7426169</v>
          </cell>
        </row>
        <row r="20">
          <cell r="B20" t="str">
            <v>MEM-PRO-015-UTL-IAS-4127</v>
          </cell>
          <cell r="D20">
            <v>15</v>
          </cell>
          <cell r="E20">
            <v>7426170</v>
          </cell>
        </row>
        <row r="21">
          <cell r="B21" t="str">
            <v>MEM-PRO-010-STS-TK2-3827</v>
          </cell>
          <cell r="E21">
            <v>7426381</v>
          </cell>
        </row>
        <row r="22">
          <cell r="B22" t="str">
            <v>MEM-PRO-014-CON-CRE-4072</v>
          </cell>
          <cell r="D22">
            <v>14</v>
          </cell>
          <cell r="E22">
            <v>7426387</v>
          </cell>
        </row>
        <row r="23">
          <cell r="B23" t="str">
            <v>MEM-PRO-024-UTL-WE3-5651</v>
          </cell>
          <cell r="D23">
            <v>24</v>
          </cell>
          <cell r="E23">
            <v>7426400</v>
          </cell>
        </row>
        <row r="24">
          <cell r="B24" t="str">
            <v>MEM-PRO-013-SPR-PRC-2545</v>
          </cell>
          <cell r="C24" t="str">
            <v>MPHS25T1</v>
          </cell>
          <cell r="D24">
            <v>13</v>
          </cell>
          <cell r="E24">
            <v>7388113</v>
          </cell>
        </row>
        <row r="25">
          <cell r="B25" t="str">
            <v>MEM-PRO-014-GRD-MFG-3029</v>
          </cell>
          <cell r="C25" t="str">
            <v>MEM25W13</v>
          </cell>
          <cell r="D25">
            <v>14</v>
          </cell>
          <cell r="E25">
            <v>7391505</v>
          </cell>
        </row>
        <row r="26">
          <cell r="B26" t="str">
            <v>MEM-PRO-014-WSH-CWH-3246</v>
          </cell>
          <cell r="C26" t="str">
            <v>MPHS25T1</v>
          </cell>
          <cell r="D26">
            <v>14</v>
          </cell>
          <cell r="E26">
            <v>7393873</v>
          </cell>
        </row>
        <row r="27">
          <cell r="B27" t="str">
            <v>MEM-PRO-015-GRD-M2G-3008</v>
          </cell>
          <cell r="C27" t="str">
            <v>MPHS25T1</v>
          </cell>
          <cell r="D27">
            <v>15</v>
          </cell>
          <cell r="E27">
            <v>7400778</v>
          </cell>
        </row>
        <row r="28">
          <cell r="B28" t="str">
            <v>MEM-PRO-013-FED-FED-3026</v>
          </cell>
          <cell r="D28">
            <v>13</v>
          </cell>
          <cell r="E28">
            <v>7402999</v>
          </cell>
        </row>
        <row r="29">
          <cell r="B29" t="str">
            <v>MEM-PRO-013-UTL-PRW-7283</v>
          </cell>
          <cell r="D29">
            <v>13</v>
          </cell>
          <cell r="E29">
            <v>7403000</v>
          </cell>
        </row>
        <row r="30">
          <cell r="B30" t="str">
            <v>MEM-PRO-013-XTR-1EX-9300</v>
          </cell>
          <cell r="D30">
            <v>13</v>
          </cell>
          <cell r="E30">
            <v>7403005</v>
          </cell>
        </row>
        <row r="31">
          <cell r="B31" t="str">
            <v>MEM-PRO-013-XTR-1EX-9301</v>
          </cell>
          <cell r="D31">
            <v>13</v>
          </cell>
          <cell r="E31">
            <v>7403006</v>
          </cell>
        </row>
        <row r="32">
          <cell r="B32" t="str">
            <v>MEM-PRO-015-CIP-SAC-4019</v>
          </cell>
          <cell r="C32" t="str">
            <v>MEM25W14</v>
          </cell>
          <cell r="D32">
            <v>15</v>
          </cell>
          <cell r="E32">
            <v>7404104</v>
          </cell>
        </row>
        <row r="33">
          <cell r="B33" t="str">
            <v>MEM-PRO-014-FED-FED-3836</v>
          </cell>
          <cell r="C33" t="str">
            <v>MPHS25T1</v>
          </cell>
          <cell r="D33">
            <v>14</v>
          </cell>
          <cell r="E33">
            <v>7404820</v>
          </cell>
        </row>
        <row r="34">
          <cell r="B34" t="str">
            <v>MEM-PRO-013-PKG-PAK-2181</v>
          </cell>
          <cell r="D34">
            <v>13</v>
          </cell>
          <cell r="E34">
            <v>7405103</v>
          </cell>
        </row>
        <row r="35">
          <cell r="B35" t="str">
            <v>MEM-PRO-014-FED-FED-3847</v>
          </cell>
          <cell r="C35" t="str">
            <v>MPHS25T1</v>
          </cell>
          <cell r="D35">
            <v>14</v>
          </cell>
          <cell r="E35">
            <v>7411403</v>
          </cell>
        </row>
        <row r="36">
          <cell r="B36" t="str">
            <v>MEM-PRO-015-FED-SLT-3801</v>
          </cell>
          <cell r="C36" t="str">
            <v>MPHS25T1</v>
          </cell>
          <cell r="D36">
            <v>15</v>
          </cell>
          <cell r="E36">
            <v>7411408</v>
          </cell>
        </row>
        <row r="37">
          <cell r="B37" t="str">
            <v>MEM-PRO-015-SPR-DRY-8006</v>
          </cell>
          <cell r="C37" t="str">
            <v>MPHS25T1</v>
          </cell>
          <cell r="D37">
            <v>15</v>
          </cell>
          <cell r="E37">
            <v>7411475</v>
          </cell>
        </row>
        <row r="38">
          <cell r="B38" t="str">
            <v>MEM-PRO-013-CON-CON-0096</v>
          </cell>
          <cell r="D38">
            <v>13</v>
          </cell>
          <cell r="E38">
            <v>7411501</v>
          </cell>
        </row>
        <row r="39">
          <cell r="B39" t="str">
            <v>MEM-PRO-013-CON-CON-0279</v>
          </cell>
          <cell r="C39" t="str">
            <v>MEM25W13</v>
          </cell>
          <cell r="D39">
            <v>13</v>
          </cell>
          <cell r="E39">
            <v>7411503</v>
          </cell>
        </row>
        <row r="40">
          <cell r="B40" t="str">
            <v>MEM-PRO-014-CON-CON-3304</v>
          </cell>
          <cell r="C40" t="str">
            <v>MPHS25T1</v>
          </cell>
          <cell r="D40">
            <v>14</v>
          </cell>
          <cell r="E40">
            <v>7411513</v>
          </cell>
        </row>
        <row r="41">
          <cell r="B41" t="str">
            <v>MEM-PRO-014-CON-CON-3320</v>
          </cell>
          <cell r="C41" t="str">
            <v>MEM25W14</v>
          </cell>
          <cell r="D41">
            <v>14</v>
          </cell>
          <cell r="E41">
            <v>7411514</v>
          </cell>
        </row>
        <row r="42">
          <cell r="B42" t="str">
            <v>MEM-PRO-014-FED-FED-3844</v>
          </cell>
          <cell r="C42" t="str">
            <v>MPHS25T1</v>
          </cell>
          <cell r="D42">
            <v>14</v>
          </cell>
          <cell r="E42">
            <v>7411516</v>
          </cell>
        </row>
        <row r="43">
          <cell r="B43" t="str">
            <v>MEM-PRO-014-FED-FED-3863</v>
          </cell>
          <cell r="C43" t="str">
            <v>MPHS25T1</v>
          </cell>
          <cell r="D43">
            <v>14</v>
          </cell>
          <cell r="E43">
            <v>7411518</v>
          </cell>
        </row>
        <row r="44">
          <cell r="B44" t="str">
            <v>MEM-PRO-014-GRD-MFG-3016</v>
          </cell>
          <cell r="C44" t="str">
            <v>MEM25W12</v>
          </cell>
          <cell r="D44">
            <v>14</v>
          </cell>
          <cell r="E44">
            <v>7411519</v>
          </cell>
        </row>
        <row r="45">
          <cell r="B45" t="str">
            <v>MEM-PRO-014-PKG-BLD-3697</v>
          </cell>
          <cell r="C45" t="str">
            <v>MPHS25T1</v>
          </cell>
          <cell r="D45">
            <v>14</v>
          </cell>
          <cell r="E45">
            <v>7411521</v>
          </cell>
        </row>
        <row r="46">
          <cell r="B46" t="str">
            <v>MEM-PRO-014-SPR-DRY-3627</v>
          </cell>
          <cell r="C46" t="str">
            <v>MPHS25T1</v>
          </cell>
          <cell r="D46">
            <v>14</v>
          </cell>
          <cell r="E46">
            <v>7411523</v>
          </cell>
        </row>
        <row r="47">
          <cell r="B47" t="str">
            <v>MEM-PRO-014-UTL-CSY-3545</v>
          </cell>
          <cell r="C47" t="str">
            <v>MEM25W13</v>
          </cell>
          <cell r="D47">
            <v>14</v>
          </cell>
          <cell r="E47">
            <v>7411526</v>
          </cell>
        </row>
        <row r="48">
          <cell r="B48" t="str">
            <v>MEM-PRO-014-WEI-WIS-3050</v>
          </cell>
          <cell r="C48" t="str">
            <v>MPHS25T1</v>
          </cell>
          <cell r="D48">
            <v>14</v>
          </cell>
          <cell r="E48">
            <v>7411529</v>
          </cell>
        </row>
        <row r="49">
          <cell r="B49" t="str">
            <v>MEM-PRO-014-WSH-CWH-3276</v>
          </cell>
          <cell r="C49" t="str">
            <v>MPHS25T1</v>
          </cell>
          <cell r="D49">
            <v>14</v>
          </cell>
          <cell r="E49">
            <v>7411531</v>
          </cell>
        </row>
        <row r="50">
          <cell r="B50" t="str">
            <v>MEM-PRO-014-XTR-1EX-3133</v>
          </cell>
          <cell r="C50" t="str">
            <v>MPHS25T1</v>
          </cell>
          <cell r="D50">
            <v>14</v>
          </cell>
          <cell r="E50">
            <v>7411622</v>
          </cell>
        </row>
        <row r="51">
          <cell r="B51" t="str">
            <v>MEM-PRO-014-XTR-1EX-3161</v>
          </cell>
          <cell r="D51">
            <v>14</v>
          </cell>
          <cell r="E51">
            <v>7411623</v>
          </cell>
        </row>
        <row r="52">
          <cell r="B52" t="str">
            <v>MEM-PRO-015-BGY-FCS-3461</v>
          </cell>
          <cell r="C52" t="str">
            <v>MPHS25T1</v>
          </cell>
          <cell r="D52">
            <v>15</v>
          </cell>
          <cell r="E52">
            <v>7411625</v>
          </cell>
        </row>
        <row r="53">
          <cell r="B53" t="str">
            <v>MEM-PRO-015-BGY-FCS-3475</v>
          </cell>
          <cell r="C53" t="str">
            <v>MEM25W16</v>
          </cell>
          <cell r="D53">
            <v>15</v>
          </cell>
          <cell r="E53">
            <v>7411626</v>
          </cell>
        </row>
        <row r="54">
          <cell r="B54" t="str">
            <v>MEM-PRO-015-FED-FED-3843</v>
          </cell>
          <cell r="C54" t="str">
            <v>MPHS25T1</v>
          </cell>
          <cell r="D54">
            <v>15</v>
          </cell>
          <cell r="E54">
            <v>7411629</v>
          </cell>
        </row>
        <row r="55">
          <cell r="B55" t="str">
            <v>MEM-PRO-015-FED-FED-3862</v>
          </cell>
          <cell r="C55" t="str">
            <v>MEM25W14</v>
          </cell>
          <cell r="D55">
            <v>15</v>
          </cell>
          <cell r="E55">
            <v>7411631</v>
          </cell>
        </row>
        <row r="56">
          <cell r="B56" t="str">
            <v>MEM-PRO-015-SPR-DRY-8064</v>
          </cell>
          <cell r="C56" t="str">
            <v>MPHS25T1</v>
          </cell>
          <cell r="D56">
            <v>15</v>
          </cell>
          <cell r="E56">
            <v>7411632</v>
          </cell>
        </row>
        <row r="57">
          <cell r="B57" t="str">
            <v>MEM-PRO-015-UTL-HRC-4452</v>
          </cell>
          <cell r="C57" t="str">
            <v>MPHS25T1</v>
          </cell>
          <cell r="D57">
            <v>15</v>
          </cell>
          <cell r="E57">
            <v>7411636</v>
          </cell>
        </row>
        <row r="58">
          <cell r="B58" t="str">
            <v>MEM-PRO-015-UTL-PRW-4203</v>
          </cell>
          <cell r="C58" t="str">
            <v>MPHS25T1</v>
          </cell>
          <cell r="D58">
            <v>15</v>
          </cell>
          <cell r="E58">
            <v>7411639</v>
          </cell>
        </row>
        <row r="59">
          <cell r="B59" t="str">
            <v>MEM-PRO-015-XTR-1EX-3141</v>
          </cell>
          <cell r="C59" t="str">
            <v>MEM25RSC</v>
          </cell>
          <cell r="D59">
            <v>15</v>
          </cell>
          <cell r="E59">
            <v>7411641</v>
          </cell>
        </row>
        <row r="60">
          <cell r="B60" t="str">
            <v>MEM-PRO-015-XTR-2EX-3149</v>
          </cell>
          <cell r="D60">
            <v>15</v>
          </cell>
          <cell r="E60">
            <v>7411642</v>
          </cell>
        </row>
        <row r="61">
          <cell r="B61" t="str">
            <v>MEM-PRO-015-XTR-2EX-3179</v>
          </cell>
          <cell r="C61" t="str">
            <v>MPHS25T1</v>
          </cell>
          <cell r="D61">
            <v>15</v>
          </cell>
          <cell r="E61">
            <v>7411643</v>
          </cell>
        </row>
        <row r="62">
          <cell r="B62" t="str">
            <v>MEM-PRO-024-UTL-WE4-5652</v>
          </cell>
          <cell r="C62" t="str">
            <v>MPHS25T1</v>
          </cell>
          <cell r="D62">
            <v>24</v>
          </cell>
          <cell r="E62">
            <v>7411648</v>
          </cell>
        </row>
        <row r="63">
          <cell r="B63" t="str">
            <v>MEM-PRO-025-UTL-NDR-4280</v>
          </cell>
          <cell r="C63" t="str">
            <v>MEM25RSC</v>
          </cell>
          <cell r="D63">
            <v>25</v>
          </cell>
          <cell r="E63">
            <v>7411649</v>
          </cell>
        </row>
        <row r="64">
          <cell r="B64" t="str">
            <v>MEM-PRO-013-WSH-WRE-0072</v>
          </cell>
          <cell r="C64" t="str">
            <v>MPHS25T1</v>
          </cell>
          <cell r="D64">
            <v>13</v>
          </cell>
          <cell r="E64">
            <v>7412105</v>
          </cell>
        </row>
        <row r="65">
          <cell r="B65" t="str">
            <v>MEM-PRO-014-CON-CON-4085</v>
          </cell>
          <cell r="C65" t="str">
            <v>MPHS25T1</v>
          </cell>
          <cell r="D65">
            <v>14</v>
          </cell>
          <cell r="E65">
            <v>7412117</v>
          </cell>
        </row>
        <row r="66">
          <cell r="B66" t="str">
            <v>MEM-PRO-015-CON-CON-3296</v>
          </cell>
          <cell r="C66" t="str">
            <v>MPHS25T1</v>
          </cell>
          <cell r="D66">
            <v>15</v>
          </cell>
          <cell r="E66">
            <v>7412124</v>
          </cell>
        </row>
        <row r="67">
          <cell r="B67" t="str">
            <v>MEM-PRO-015-XTR-1EX-3161</v>
          </cell>
          <cell r="C67" t="str">
            <v>MEM25RSC</v>
          </cell>
          <cell r="D67">
            <v>15</v>
          </cell>
          <cell r="E67">
            <v>7412126</v>
          </cell>
        </row>
        <row r="68">
          <cell r="B68" t="str">
            <v>MEM-PRO-013-FED-FED-3418</v>
          </cell>
          <cell r="C68" t="str">
            <v>MPHS25T1</v>
          </cell>
          <cell r="D68">
            <v>13</v>
          </cell>
          <cell r="E68">
            <v>7412139</v>
          </cell>
        </row>
        <row r="69">
          <cell r="B69" t="str">
            <v>MEM-PRO-013-PKG-PAK-2262</v>
          </cell>
          <cell r="C69" t="str">
            <v>MEM25W13</v>
          </cell>
          <cell r="D69">
            <v>13</v>
          </cell>
          <cell r="E69">
            <v>7412141</v>
          </cell>
        </row>
        <row r="70">
          <cell r="B70" t="str">
            <v>MEM-PRO-013-XTR-3EX-0300</v>
          </cell>
          <cell r="D70">
            <v>13</v>
          </cell>
          <cell r="E70">
            <v>7412142</v>
          </cell>
        </row>
        <row r="71">
          <cell r="B71" t="str">
            <v>MEM-PRO-013-XTR-3EX-0300</v>
          </cell>
          <cell r="D71">
            <v>13</v>
          </cell>
          <cell r="E71">
            <v>7412143</v>
          </cell>
        </row>
        <row r="72">
          <cell r="B72" t="str">
            <v>MEM-PRO-014-FED-FED-3800</v>
          </cell>
          <cell r="C72" t="str">
            <v>MPHS25T1</v>
          </cell>
          <cell r="D72">
            <v>14</v>
          </cell>
          <cell r="E72">
            <v>7412152</v>
          </cell>
        </row>
        <row r="73">
          <cell r="B73" t="str">
            <v>MEM-PRO-022-STS-E8T-5032</v>
          </cell>
          <cell r="C73" t="str">
            <v>MEM25W14</v>
          </cell>
          <cell r="D73">
            <v>22</v>
          </cell>
          <cell r="E73">
            <v>7412164</v>
          </cell>
        </row>
        <row r="74">
          <cell r="B74" t="str">
            <v>MEM-PRO-015-IDN-IDF-3364</v>
          </cell>
          <cell r="C74" t="str">
            <v>MEM25W15</v>
          </cell>
          <cell r="D74">
            <v>15</v>
          </cell>
          <cell r="E74">
            <v>7416598</v>
          </cell>
        </row>
        <row r="75">
          <cell r="B75" t="str">
            <v>MEM-PRO-010-GRD-S3G-6417</v>
          </cell>
          <cell r="D75">
            <v>10</v>
          </cell>
          <cell r="E75">
            <v>7416602</v>
          </cell>
        </row>
        <row r="76">
          <cell r="B76" t="str">
            <v>MEM-PRO-010-GRD-S3G-7907</v>
          </cell>
          <cell r="D76">
            <v>10</v>
          </cell>
          <cell r="E76">
            <v>7416603</v>
          </cell>
        </row>
        <row r="77">
          <cell r="B77" t="str">
            <v>MEM-PRO-015-BGY-FCS-3471</v>
          </cell>
          <cell r="C77" t="str">
            <v>MPHS25T1</v>
          </cell>
          <cell r="D77">
            <v>15</v>
          </cell>
          <cell r="E77">
            <v>7416605</v>
          </cell>
        </row>
        <row r="78">
          <cell r="B78" t="str">
            <v>MEM-PRO-015-SPR-DRY-8008</v>
          </cell>
          <cell r="C78" t="str">
            <v>MPHS25T1</v>
          </cell>
          <cell r="D78">
            <v>15</v>
          </cell>
          <cell r="E78">
            <v>7416607</v>
          </cell>
        </row>
        <row r="79">
          <cell r="B79" t="str">
            <v>MEM-PRO-013-FED-SLT-3257</v>
          </cell>
          <cell r="C79" t="str">
            <v>MPHS25T1</v>
          </cell>
          <cell r="D79">
            <v>13</v>
          </cell>
          <cell r="E79">
            <v>7416608</v>
          </cell>
        </row>
        <row r="80">
          <cell r="B80" t="str">
            <v>MEM-PRO-015-SPR-DRY-8068</v>
          </cell>
          <cell r="C80" t="str">
            <v>MPHS25T1</v>
          </cell>
          <cell r="D80">
            <v>15</v>
          </cell>
          <cell r="E80">
            <v>7416610</v>
          </cell>
        </row>
        <row r="81">
          <cell r="B81" t="str">
            <v>MEM-PRO-015-UTL-PRW-4209</v>
          </cell>
          <cell r="C81" t="str">
            <v>MPHS25T1</v>
          </cell>
          <cell r="D81">
            <v>15</v>
          </cell>
          <cell r="E81">
            <v>7416612</v>
          </cell>
        </row>
        <row r="82">
          <cell r="B82" t="str">
            <v>MEM-PRO-014-BGY-FCS-3475</v>
          </cell>
          <cell r="C82" t="str">
            <v>MPHS25T1</v>
          </cell>
          <cell r="D82">
            <v>14</v>
          </cell>
          <cell r="E82">
            <v>7416613</v>
          </cell>
        </row>
        <row r="83">
          <cell r="B83" t="str">
            <v>MEM-PRO-015-XTR-3EX-3212</v>
          </cell>
          <cell r="C83" t="str">
            <v>MPHS25T1</v>
          </cell>
          <cell r="D83">
            <v>15</v>
          </cell>
          <cell r="E83">
            <v>7416614</v>
          </cell>
        </row>
        <row r="84">
          <cell r="B84" t="str">
            <v>MEM-PRO-022-UNL-TK1-2032</v>
          </cell>
          <cell r="D84">
            <v>22</v>
          </cell>
          <cell r="E84">
            <v>7416615</v>
          </cell>
        </row>
        <row r="85">
          <cell r="B85" t="str">
            <v>MEM-PRO-014-WSH-WRE-3289</v>
          </cell>
          <cell r="C85" t="str">
            <v>MPHS25T1</v>
          </cell>
          <cell r="D85">
            <v>14</v>
          </cell>
          <cell r="E85">
            <v>7416616</v>
          </cell>
        </row>
        <row r="86">
          <cell r="B86" t="str">
            <v>MEM-PRO-014-XTR-2EX-3171</v>
          </cell>
          <cell r="C86" t="str">
            <v>MEM25W13</v>
          </cell>
          <cell r="D86">
            <v>14</v>
          </cell>
          <cell r="E86">
            <v>7416617</v>
          </cell>
        </row>
        <row r="87">
          <cell r="B87" t="str">
            <v>MEM-PRO-015-PKG-BLD-3712</v>
          </cell>
          <cell r="D87">
            <v>15</v>
          </cell>
          <cell r="E87">
            <v>7419413</v>
          </cell>
        </row>
        <row r="88">
          <cell r="B88" t="str">
            <v>MEM-PRO-014-CON-CON-3296</v>
          </cell>
          <cell r="D88">
            <v>14</v>
          </cell>
          <cell r="E88">
            <v>7423784</v>
          </cell>
        </row>
        <row r="89">
          <cell r="B89" t="str">
            <v>MEM-PRO-013-WEI-WIS-0014</v>
          </cell>
          <cell r="C89" t="str">
            <v>MEM25W13</v>
          </cell>
          <cell r="D89">
            <v>13</v>
          </cell>
          <cell r="E89">
            <v>7424527</v>
          </cell>
        </row>
        <row r="90">
          <cell r="B90" t="str">
            <v>MEM-PRO-014-UTL-PRW-4203</v>
          </cell>
          <cell r="C90" t="str">
            <v>MPHS25T1</v>
          </cell>
          <cell r="D90">
            <v>14</v>
          </cell>
          <cell r="E90">
            <v>7424529</v>
          </cell>
        </row>
        <row r="91">
          <cell r="B91" t="str">
            <v>MEM-PRO-015-FED-BLP-4110</v>
          </cell>
          <cell r="C91" t="str">
            <v>MEM25W13</v>
          </cell>
          <cell r="D91">
            <v>15</v>
          </cell>
          <cell r="E91">
            <v>7424530</v>
          </cell>
        </row>
        <row r="92">
          <cell r="B92" t="str">
            <v>MEM-PRO-015-SPR-PRC-3980</v>
          </cell>
          <cell r="C92" t="str">
            <v>MEM25W13</v>
          </cell>
          <cell r="D92">
            <v>15</v>
          </cell>
          <cell r="E92">
            <v>7424532</v>
          </cell>
        </row>
        <row r="93">
          <cell r="B93" t="str">
            <v>MEM-PRO-013-FED-FED-3036</v>
          </cell>
          <cell r="C93" t="str">
            <v>MEM25W14</v>
          </cell>
          <cell r="D93">
            <v>13</v>
          </cell>
          <cell r="E93">
            <v>7424539</v>
          </cell>
        </row>
        <row r="94">
          <cell r="B94" t="str">
            <v>MEM-PRO-015-FED-FED-3863</v>
          </cell>
          <cell r="C94" t="str">
            <v>MEM25W13</v>
          </cell>
          <cell r="D94">
            <v>15</v>
          </cell>
          <cell r="E94">
            <v>7424560</v>
          </cell>
        </row>
        <row r="95">
          <cell r="B95" t="str">
            <v>MEM-PRO-013-XTR-3EX-0299</v>
          </cell>
          <cell r="C95" t="str">
            <v>MEM25W13</v>
          </cell>
          <cell r="D95">
            <v>13</v>
          </cell>
          <cell r="E95">
            <v>7424561</v>
          </cell>
        </row>
        <row r="96">
          <cell r="B96" t="str">
            <v>MEM-PRO-015-GRD-M2G-3048</v>
          </cell>
          <cell r="C96" t="str">
            <v>MEM25W13</v>
          </cell>
          <cell r="D96">
            <v>15</v>
          </cell>
          <cell r="E96">
            <v>7424567</v>
          </cell>
        </row>
        <row r="97">
          <cell r="B97" t="str">
            <v>MEM-PRO-022-STS-C8T-5028</v>
          </cell>
          <cell r="D97">
            <v>22</v>
          </cell>
          <cell r="E97">
            <v>7424666</v>
          </cell>
        </row>
        <row r="98">
          <cell r="B98" t="str">
            <v>MEM-PRO-013-FED-SLT-0295</v>
          </cell>
          <cell r="D98">
            <v>13</v>
          </cell>
          <cell r="E98">
            <v>7424670</v>
          </cell>
        </row>
        <row r="99">
          <cell r="B99" t="str">
            <v>MEM-PRO-014-PKG-BLD-3712</v>
          </cell>
          <cell r="D99">
            <v>14</v>
          </cell>
          <cell r="E99">
            <v>7424672</v>
          </cell>
        </row>
        <row r="100">
          <cell r="B100" t="str">
            <v>MEM-PRO-014-UTL-CHS-4162</v>
          </cell>
          <cell r="D100">
            <v>14</v>
          </cell>
          <cell r="E100">
            <v>7424696</v>
          </cell>
        </row>
        <row r="101">
          <cell r="B101" t="str">
            <v>MEM-PRO-014-WSH-WRE-3237</v>
          </cell>
          <cell r="C101" t="str">
            <v>MPHS25T1</v>
          </cell>
          <cell r="D101">
            <v>14</v>
          </cell>
          <cell r="E101">
            <v>7424698</v>
          </cell>
        </row>
        <row r="102">
          <cell r="B102" t="str">
            <v>MEM-PRO-014-XTR-3EX-3179</v>
          </cell>
          <cell r="D102">
            <v>14</v>
          </cell>
          <cell r="E102">
            <v>7424700</v>
          </cell>
        </row>
        <row r="103">
          <cell r="B103" t="str">
            <v>MEM-PRO-015-IDN-IDF-3425</v>
          </cell>
          <cell r="C103" t="str">
            <v>MPHS25T1</v>
          </cell>
          <cell r="D103">
            <v>15</v>
          </cell>
          <cell r="E103">
            <v>7424706</v>
          </cell>
        </row>
        <row r="104">
          <cell r="B104" t="str">
            <v>MEM-PRO-015-SPR-DRY-8001</v>
          </cell>
          <cell r="C104" t="str">
            <v>MPHS25T1</v>
          </cell>
          <cell r="D104">
            <v>15</v>
          </cell>
          <cell r="E104">
            <v>7424708</v>
          </cell>
        </row>
        <row r="105">
          <cell r="B105" t="str">
            <v>MEM-PRO-015-SPR-DRY-8088</v>
          </cell>
          <cell r="D105">
            <v>15</v>
          </cell>
          <cell r="E105">
            <v>7424709</v>
          </cell>
        </row>
        <row r="106">
          <cell r="B106" t="str">
            <v>MEM-PRO-015-WSH-WRE-3289</v>
          </cell>
          <cell r="C106" t="str">
            <v>MPHS25T1</v>
          </cell>
          <cell r="D106">
            <v>15</v>
          </cell>
          <cell r="E106">
            <v>7424710</v>
          </cell>
        </row>
        <row r="107">
          <cell r="B107" t="str">
            <v>MEM-PRO-014-GRD-MFG-3008</v>
          </cell>
          <cell r="D107">
            <v>14</v>
          </cell>
          <cell r="E107">
            <v>7424714</v>
          </cell>
        </row>
        <row r="108">
          <cell r="B108" t="str">
            <v>MEM-PRO-014-SPR-PRC-3648</v>
          </cell>
          <cell r="C108" t="str">
            <v>MPHS25T1</v>
          </cell>
          <cell r="D108">
            <v>14</v>
          </cell>
          <cell r="E108">
            <v>7424715</v>
          </cell>
        </row>
        <row r="109">
          <cell r="B109" t="str">
            <v>MEM-PRO-014-SPR-PRC-3655</v>
          </cell>
          <cell r="D109">
            <v>14</v>
          </cell>
          <cell r="E109">
            <v>7425429</v>
          </cell>
        </row>
        <row r="110">
          <cell r="B110" t="str">
            <v>MEM-PRO-015-XTR-1EX-3151</v>
          </cell>
          <cell r="D110">
            <v>15</v>
          </cell>
          <cell r="E110">
            <v>7426163</v>
          </cell>
        </row>
        <row r="111">
          <cell r="B111" t="str">
            <v>MEM-PRO-010-GRD-N3G-6421</v>
          </cell>
          <cell r="D111">
            <v>10</v>
          </cell>
          <cell r="E111">
            <v>7426380</v>
          </cell>
        </row>
        <row r="112">
          <cell r="B112" t="str">
            <v>MEM-PRO-010-UTL-CWS-8505</v>
          </cell>
          <cell r="D112">
            <v>10</v>
          </cell>
          <cell r="E112">
            <v>7426382</v>
          </cell>
        </row>
        <row r="113">
          <cell r="B113" t="str">
            <v>MEM-PRO-013-SPR-DRY-2558</v>
          </cell>
          <cell r="D113">
            <v>13</v>
          </cell>
          <cell r="E113">
            <v>7426383</v>
          </cell>
        </row>
        <row r="114">
          <cell r="B114" t="str">
            <v>MEM-PRO-014-SPR-DRY-3634</v>
          </cell>
          <cell r="D114">
            <v>14</v>
          </cell>
          <cell r="E114">
            <v>7426389</v>
          </cell>
        </row>
        <row r="115">
          <cell r="B115" t="str">
            <v>MEM-PRO-014-SPR-PRC-4070</v>
          </cell>
          <cell r="D115">
            <v>14</v>
          </cell>
          <cell r="E115">
            <v>7426390</v>
          </cell>
        </row>
        <row r="116">
          <cell r="B116" t="str">
            <v>MEM-PRO-014-UTL-CHS-4161</v>
          </cell>
          <cell r="D116">
            <v>14</v>
          </cell>
          <cell r="E116">
            <v>7426393</v>
          </cell>
        </row>
        <row r="117">
          <cell r="B117" t="str">
            <v>MEM-PRO-015-FED-FED-3828</v>
          </cell>
          <cell r="D117">
            <v>15</v>
          </cell>
          <cell r="E117">
            <v>7426395</v>
          </cell>
        </row>
        <row r="118">
          <cell r="B118" t="str">
            <v>MEM-PRO-025-UTL-RBL-0001</v>
          </cell>
          <cell r="D118">
            <v>25</v>
          </cell>
          <cell r="E118">
            <v>7426407</v>
          </cell>
        </row>
        <row r="119">
          <cell r="B119" t="str">
            <v>MEM-PRO-015-XTR-3EX-3171</v>
          </cell>
          <cell r="D119">
            <v>15</v>
          </cell>
          <cell r="E119">
            <v>7426408</v>
          </cell>
        </row>
      </sheetData>
      <sheetData sheetId="1"/>
      <sheetData sheetId="2"/>
      <sheetData sheetId="3"/>
      <sheetData sheetId="4"/>
      <sheetData sheetId="5"/>
      <sheetData sheetId="6"/>
      <sheetData sheetId="7"/>
      <sheetData sheetId="8">
        <row r="1">
          <cell r="DH1">
            <v>378</v>
          </cell>
          <cell r="DI1" t="str">
            <v>error</v>
          </cell>
          <cell r="EB1">
            <v>402</v>
          </cell>
          <cell r="EC1" t="str">
            <v>error</v>
          </cell>
          <cell r="EF1">
            <v>402</v>
          </cell>
          <cell r="EG1" t="str">
            <v>error</v>
          </cell>
          <cell r="EH1">
            <v>402</v>
          </cell>
          <cell r="EI1" t="str">
            <v>error</v>
          </cell>
          <cell r="ER1">
            <v>409</v>
          </cell>
          <cell r="ES1" t="str">
            <v>error</v>
          </cell>
          <cell r="IX1">
            <v>44644</v>
          </cell>
          <cell r="LJ1">
            <v>44986</v>
          </cell>
          <cell r="LN1">
            <v>45019</v>
          </cell>
          <cell r="MD1">
            <v>45320</v>
          </cell>
          <cell r="NN1">
            <v>45831</v>
          </cell>
        </row>
        <row r="2">
          <cell r="DH2">
            <v>44349</v>
          </cell>
          <cell r="EB2">
            <v>44398</v>
          </cell>
          <cell r="EF2">
            <v>44404</v>
          </cell>
          <cell r="EH2">
            <v>44405</v>
          </cell>
          <cell r="ER2">
            <v>44421</v>
          </cell>
          <cell r="IX2" t="str">
            <v>10-5681-0</v>
          </cell>
          <cell r="IY2">
            <v>44259</v>
          </cell>
          <cell r="LJ2" t="str">
            <v>10-5681-0</v>
          </cell>
          <cell r="LK2">
            <v>44259</v>
          </cell>
          <cell r="LN2" t="str">
            <v>10-5681-0</v>
          </cell>
          <cell r="LO2">
            <v>44259</v>
          </cell>
          <cell r="MD2" t="str">
            <v>11-5304-0</v>
          </cell>
          <cell r="ME2">
            <v>45049</v>
          </cell>
          <cell r="NN2" t="str">
            <v>11-5307-0</v>
          </cell>
          <cell r="NO2">
            <v>45568</v>
          </cell>
        </row>
        <row r="3">
          <cell r="Y3" t="str">
            <v>2P 3246</v>
          </cell>
          <cell r="Z3">
            <v>43977</v>
          </cell>
          <cell r="AK3" t="str">
            <v>2P 3246</v>
          </cell>
          <cell r="AL3">
            <v>43999</v>
          </cell>
          <cell r="BV3" t="str">
            <v>2P 3246</v>
          </cell>
          <cell r="BW3">
            <v>44188</v>
          </cell>
          <cell r="BZ3" t="str">
            <v>2P 3246</v>
          </cell>
          <cell r="CA3">
            <v>44202</v>
          </cell>
          <cell r="CJ3" t="str">
            <v>2P 3246</v>
          </cell>
          <cell r="CK3">
            <v>44230</v>
          </cell>
          <cell r="DH3" t="str">
            <v>2P 3246</v>
          </cell>
          <cell r="DI3">
            <v>44334</v>
          </cell>
          <cell r="EB3" t="str">
            <v>10-5681-0</v>
          </cell>
          <cell r="EC3">
            <v>44259</v>
          </cell>
          <cell r="EF3" t="str">
            <v>10-5681-0</v>
          </cell>
          <cell r="EG3">
            <v>44259</v>
          </cell>
          <cell r="EH3" t="str">
            <v>10-5681-0</v>
          </cell>
          <cell r="EI3">
            <v>44259</v>
          </cell>
          <cell r="ER3" t="str">
            <v>10-5681-0</v>
          </cell>
          <cell r="ES3">
            <v>44259</v>
          </cell>
          <cell r="IX3" t="str">
            <v>11-5304-0</v>
          </cell>
          <cell r="IY3">
            <v>44629</v>
          </cell>
          <cell r="LJ3" t="str">
            <v>11-5304-0</v>
          </cell>
          <cell r="LK3">
            <v>44970</v>
          </cell>
          <cell r="LN3" t="str">
            <v>11-5304-0</v>
          </cell>
          <cell r="LO3">
            <v>45005</v>
          </cell>
          <cell r="MD3" t="str">
            <v>11-5307-0</v>
          </cell>
          <cell r="ME3">
            <v>45049</v>
          </cell>
          <cell r="NN3" t="str">
            <v>14-2184</v>
          </cell>
          <cell r="NO3">
            <v>45762</v>
          </cell>
        </row>
        <row r="4">
          <cell r="D4" t="str">
            <v>2P 3246</v>
          </cell>
          <cell r="E4">
            <v>43914</v>
          </cell>
          <cell r="Y4" t="str">
            <v>2P 3256</v>
          </cell>
          <cell r="Z4">
            <v>43977</v>
          </cell>
          <cell r="AK4" t="str">
            <v>2P 3256</v>
          </cell>
          <cell r="AL4">
            <v>43999</v>
          </cell>
          <cell r="BV4" t="str">
            <v>2P 3256</v>
          </cell>
          <cell r="BW4">
            <v>44188</v>
          </cell>
          <cell r="BZ4" t="str">
            <v>2P 3256</v>
          </cell>
          <cell r="CA4">
            <v>44202</v>
          </cell>
          <cell r="CJ4" t="str">
            <v>2P 3256</v>
          </cell>
          <cell r="CK4">
            <v>44230</v>
          </cell>
          <cell r="DH4" t="str">
            <v>2P 3256</v>
          </cell>
          <cell r="DI4">
            <v>44334</v>
          </cell>
          <cell r="EB4" t="str">
            <v>11-5304-0</v>
          </cell>
          <cell r="EC4">
            <v>44372</v>
          </cell>
          <cell r="EF4" t="str">
            <v>11-5304-0</v>
          </cell>
          <cell r="EG4">
            <v>44372</v>
          </cell>
          <cell r="EH4" t="str">
            <v>11-5304-0</v>
          </cell>
          <cell r="EI4">
            <v>44372</v>
          </cell>
          <cell r="ER4" t="str">
            <v>11-5304-0</v>
          </cell>
          <cell r="ES4">
            <v>44421</v>
          </cell>
          <cell r="IX4" t="str">
            <v>11-5307-0</v>
          </cell>
          <cell r="IY4">
            <v>44629</v>
          </cell>
          <cell r="LJ4" t="str">
            <v>11-5307-0</v>
          </cell>
          <cell r="LK4">
            <v>44970</v>
          </cell>
          <cell r="LN4" t="str">
            <v>11-5307-0</v>
          </cell>
          <cell r="LO4">
            <v>45005</v>
          </cell>
          <cell r="MD4" t="str">
            <v>14-2184</v>
          </cell>
          <cell r="ME4">
            <v>45279</v>
          </cell>
          <cell r="NN4" t="str">
            <v>14-2201</v>
          </cell>
          <cell r="NO4">
            <v>45815</v>
          </cell>
        </row>
        <row r="5">
          <cell r="D5" t="str">
            <v>2P 3256</v>
          </cell>
          <cell r="E5">
            <v>43914</v>
          </cell>
          <cell r="Y5" t="str">
            <v>2P 3266</v>
          </cell>
          <cell r="Z5">
            <v>43977</v>
          </cell>
          <cell r="AK5" t="str">
            <v>2P 3266</v>
          </cell>
          <cell r="AL5">
            <v>43999</v>
          </cell>
          <cell r="BV5" t="str">
            <v>2P 3266</v>
          </cell>
          <cell r="BW5">
            <v>44188</v>
          </cell>
          <cell r="BZ5" t="str">
            <v>2P 3266</v>
          </cell>
          <cell r="CA5">
            <v>44202</v>
          </cell>
          <cell r="CJ5" t="str">
            <v>2P 3266</v>
          </cell>
          <cell r="CK5">
            <v>44230</v>
          </cell>
          <cell r="DH5" t="str">
            <v>2P 3266</v>
          </cell>
          <cell r="DI5">
            <v>44334</v>
          </cell>
          <cell r="EB5" t="str">
            <v>11-5307-0</v>
          </cell>
          <cell r="EC5">
            <v>44372</v>
          </cell>
          <cell r="EF5" t="str">
            <v>11-5307-0</v>
          </cell>
          <cell r="EG5">
            <v>44372</v>
          </cell>
          <cell r="EH5" t="str">
            <v>11-5307-0</v>
          </cell>
          <cell r="EI5">
            <v>44372</v>
          </cell>
          <cell r="ER5" t="str">
            <v>11-5307-0</v>
          </cell>
          <cell r="ES5">
            <v>44421</v>
          </cell>
          <cell r="IX5" t="str">
            <v>14-2184</v>
          </cell>
          <cell r="IY5">
            <v>44628</v>
          </cell>
          <cell r="LJ5" t="str">
            <v>14-2184</v>
          </cell>
          <cell r="LK5">
            <v>44970</v>
          </cell>
          <cell r="LN5" t="str">
            <v>14-2184</v>
          </cell>
          <cell r="LO5">
            <v>45007</v>
          </cell>
          <cell r="MD5" t="str">
            <v>14-2201</v>
          </cell>
          <cell r="ME5">
            <v>45048</v>
          </cell>
          <cell r="NN5" t="str">
            <v>14-2981</v>
          </cell>
          <cell r="NO5">
            <v>45811</v>
          </cell>
        </row>
        <row r="6">
          <cell r="D6" t="str">
            <v>2P 3266</v>
          </cell>
          <cell r="E6">
            <v>43914</v>
          </cell>
          <cell r="Y6" t="str">
            <v>2P 3276</v>
          </cell>
          <cell r="Z6">
            <v>43977</v>
          </cell>
          <cell r="AK6" t="str">
            <v>2P 3276</v>
          </cell>
          <cell r="AL6">
            <v>43999</v>
          </cell>
          <cell r="BV6" t="str">
            <v>2P 3276</v>
          </cell>
          <cell r="BW6">
            <v>44188</v>
          </cell>
          <cell r="BZ6" t="str">
            <v>2P 3276</v>
          </cell>
          <cell r="CA6">
            <v>44202</v>
          </cell>
          <cell r="CJ6" t="str">
            <v>2P 3276</v>
          </cell>
          <cell r="CK6">
            <v>44230</v>
          </cell>
          <cell r="DH6" t="str">
            <v>2P 3276</v>
          </cell>
          <cell r="DI6">
            <v>44334</v>
          </cell>
          <cell r="EB6" t="str">
            <v>14-2184</v>
          </cell>
          <cell r="EC6">
            <v>44377</v>
          </cell>
          <cell r="EF6" t="str">
            <v>14-2184</v>
          </cell>
          <cell r="EG6">
            <v>44377</v>
          </cell>
          <cell r="EH6" t="str">
            <v>14-2184</v>
          </cell>
          <cell r="EI6">
            <v>44405</v>
          </cell>
          <cell r="ER6" t="str">
            <v>14-2184</v>
          </cell>
          <cell r="ES6">
            <v>44417</v>
          </cell>
          <cell r="IX6" t="str">
            <v>14-2201</v>
          </cell>
          <cell r="IY6">
            <v>44622</v>
          </cell>
          <cell r="LJ6" t="str">
            <v>14-2201</v>
          </cell>
          <cell r="LK6">
            <v>44896</v>
          </cell>
          <cell r="LN6" t="str">
            <v>14-2201</v>
          </cell>
          <cell r="LO6">
            <v>45001</v>
          </cell>
          <cell r="MD6" t="str">
            <v>14-2981</v>
          </cell>
          <cell r="ME6">
            <v>45049</v>
          </cell>
          <cell r="NN6" t="str">
            <v>14-3039</v>
          </cell>
          <cell r="NO6">
            <v>45762</v>
          </cell>
        </row>
        <row r="7">
          <cell r="D7" t="str">
            <v>2P 3276</v>
          </cell>
          <cell r="E7">
            <v>43914</v>
          </cell>
          <cell r="Y7" t="str">
            <v>2P 4085</v>
          </cell>
          <cell r="Z7">
            <v>43977</v>
          </cell>
          <cell r="AK7" t="str">
            <v>2P 4085</v>
          </cell>
          <cell r="AL7">
            <v>43999</v>
          </cell>
          <cell r="BV7" t="str">
            <v>2P 4085</v>
          </cell>
          <cell r="BW7">
            <v>44188</v>
          </cell>
          <cell r="BZ7" t="str">
            <v>2P 4085</v>
          </cell>
          <cell r="CA7">
            <v>44201</v>
          </cell>
          <cell r="CJ7" t="str">
            <v>2P 4085</v>
          </cell>
          <cell r="CK7">
            <v>44230</v>
          </cell>
          <cell r="DH7" t="str">
            <v>2P 4085</v>
          </cell>
          <cell r="DI7">
            <v>44334</v>
          </cell>
          <cell r="EB7" t="str">
            <v>14-2201</v>
          </cell>
          <cell r="EC7">
            <v>44392</v>
          </cell>
          <cell r="EF7" t="str">
            <v>14-2201</v>
          </cell>
          <cell r="EG7">
            <v>44392</v>
          </cell>
          <cell r="EH7" t="str">
            <v>14-2201</v>
          </cell>
          <cell r="EI7">
            <v>44392</v>
          </cell>
          <cell r="ER7" t="str">
            <v>14-2201</v>
          </cell>
          <cell r="ES7">
            <v>44392</v>
          </cell>
          <cell r="IX7" t="str">
            <v>14-2297</v>
          </cell>
          <cell r="IY7">
            <v>44579</v>
          </cell>
          <cell r="LJ7" t="str">
            <v>14-2981</v>
          </cell>
          <cell r="LK7">
            <v>44970</v>
          </cell>
          <cell r="LN7" t="str">
            <v>14-2981</v>
          </cell>
          <cell r="LO7">
            <v>44999</v>
          </cell>
          <cell r="MD7" t="str">
            <v>14-3039</v>
          </cell>
          <cell r="ME7">
            <v>45049</v>
          </cell>
          <cell r="NN7" t="str">
            <v>14-3050</v>
          </cell>
          <cell r="NO7">
            <v>45779</v>
          </cell>
        </row>
        <row r="8">
          <cell r="D8" t="str">
            <v>2P 4085</v>
          </cell>
          <cell r="E8">
            <v>43913</v>
          </cell>
          <cell r="Y8" t="str">
            <v>2P 3304</v>
          </cell>
          <cell r="Z8">
            <v>43977</v>
          </cell>
          <cell r="AK8" t="str">
            <v>2P 3304</v>
          </cell>
          <cell r="AL8">
            <v>43999</v>
          </cell>
          <cell r="BV8" t="str">
            <v>2P 3304</v>
          </cell>
          <cell r="BW8">
            <v>44188</v>
          </cell>
          <cell r="BZ8" t="str">
            <v>2P 3304</v>
          </cell>
          <cell r="CA8">
            <v>44201</v>
          </cell>
          <cell r="CJ8" t="str">
            <v>2P 3304</v>
          </cell>
          <cell r="CK8">
            <v>44230</v>
          </cell>
          <cell r="DH8" t="str">
            <v>2P 3304</v>
          </cell>
          <cell r="DI8">
            <v>44334</v>
          </cell>
          <cell r="EB8" t="str">
            <v>14-2981</v>
          </cell>
          <cell r="EC8">
            <v>44391</v>
          </cell>
          <cell r="EF8" t="str">
            <v>14-2981</v>
          </cell>
          <cell r="EG8">
            <v>44391</v>
          </cell>
          <cell r="EH8" t="str">
            <v>14-2981</v>
          </cell>
          <cell r="EI8">
            <v>44391</v>
          </cell>
          <cell r="ER8" t="str">
            <v>14-2981</v>
          </cell>
          <cell r="ES8">
            <v>44419</v>
          </cell>
          <cell r="IX8" t="str">
            <v>14-2981</v>
          </cell>
          <cell r="IY8">
            <v>44624</v>
          </cell>
          <cell r="LJ8" t="str">
            <v>14-3039</v>
          </cell>
          <cell r="LK8">
            <v>44970</v>
          </cell>
          <cell r="LN8" t="str">
            <v>14-3039</v>
          </cell>
          <cell r="LO8">
            <v>44970</v>
          </cell>
          <cell r="MD8" t="str">
            <v>14-3050</v>
          </cell>
          <cell r="ME8">
            <v>45279</v>
          </cell>
          <cell r="NN8" t="str">
            <v>14-3085</v>
          </cell>
          <cell r="NO8">
            <v>45762</v>
          </cell>
        </row>
        <row r="9">
          <cell r="D9" t="str">
            <v>2P 3304</v>
          </cell>
          <cell r="E9">
            <v>43966</v>
          </cell>
          <cell r="Y9" t="str">
            <v>2P 3320</v>
          </cell>
          <cell r="Z9">
            <v>43977</v>
          </cell>
          <cell r="AK9" t="str">
            <v>2P 3320</v>
          </cell>
          <cell r="AL9">
            <v>43999</v>
          </cell>
          <cell r="BV9" t="str">
            <v>2P 3320</v>
          </cell>
          <cell r="BW9">
            <v>44188</v>
          </cell>
          <cell r="BZ9" t="str">
            <v>2P 3320</v>
          </cell>
          <cell r="CA9">
            <v>44201</v>
          </cell>
          <cell r="CJ9" t="str">
            <v>2P 3320</v>
          </cell>
          <cell r="CK9">
            <v>44230</v>
          </cell>
          <cell r="DH9" t="str">
            <v>2P 3320</v>
          </cell>
          <cell r="DI9">
            <v>44334</v>
          </cell>
          <cell r="EB9" t="str">
            <v>14-3039</v>
          </cell>
          <cell r="EC9">
            <v>44377</v>
          </cell>
          <cell r="EF9" t="str">
            <v>14-3039</v>
          </cell>
          <cell r="EG9">
            <v>44377</v>
          </cell>
          <cell r="EH9" t="str">
            <v>14-3039</v>
          </cell>
          <cell r="EI9">
            <v>44377</v>
          </cell>
          <cell r="ER9" t="str">
            <v>14-3039</v>
          </cell>
          <cell r="ES9">
            <v>44406</v>
          </cell>
          <cell r="IX9" t="str">
            <v>14-3039</v>
          </cell>
          <cell r="IY9">
            <v>44610</v>
          </cell>
          <cell r="LJ9" t="str">
            <v>14-3050</v>
          </cell>
          <cell r="LK9">
            <v>44970</v>
          </cell>
          <cell r="LN9" t="str">
            <v>14-3050</v>
          </cell>
          <cell r="LO9">
            <v>45007</v>
          </cell>
          <cell r="MD9" t="str">
            <v>14-3085</v>
          </cell>
          <cell r="ME9">
            <v>45279</v>
          </cell>
          <cell r="NN9" t="str">
            <v>14-3087</v>
          </cell>
          <cell r="NO9">
            <v>45762</v>
          </cell>
        </row>
        <row r="10">
          <cell r="D10" t="str">
            <v>2P 3320</v>
          </cell>
          <cell r="E10">
            <v>43913</v>
          </cell>
          <cell r="Y10" t="str">
            <v>2P 3296</v>
          </cell>
          <cell r="Z10">
            <v>43977</v>
          </cell>
          <cell r="AK10" t="str">
            <v>2P 3296</v>
          </cell>
          <cell r="AL10">
            <v>43999</v>
          </cell>
          <cell r="BV10" t="str">
            <v>2P 3296</v>
          </cell>
          <cell r="BW10">
            <v>44188</v>
          </cell>
          <cell r="BZ10" t="str">
            <v>2P 3296</v>
          </cell>
          <cell r="CA10">
            <v>44201</v>
          </cell>
          <cell r="CJ10" t="str">
            <v>2P 3296</v>
          </cell>
          <cell r="CK10">
            <v>44230</v>
          </cell>
          <cell r="DH10" t="str">
            <v>2P 3296</v>
          </cell>
          <cell r="DI10">
            <v>44334</v>
          </cell>
          <cell r="EB10" t="str">
            <v>14-3050</v>
          </cell>
          <cell r="EC10">
            <v>44377</v>
          </cell>
          <cell r="EF10" t="str">
            <v>14-3050</v>
          </cell>
          <cell r="EG10">
            <v>44377</v>
          </cell>
          <cell r="EH10" t="str">
            <v>14-3050</v>
          </cell>
          <cell r="EI10">
            <v>44377</v>
          </cell>
          <cell r="ER10" t="str">
            <v>14-3050</v>
          </cell>
          <cell r="ES10">
            <v>44417</v>
          </cell>
          <cell r="IX10" t="str">
            <v>14-3050</v>
          </cell>
          <cell r="IY10">
            <v>44627</v>
          </cell>
          <cell r="LJ10" t="str">
            <v>14-3085</v>
          </cell>
          <cell r="LK10">
            <v>44970</v>
          </cell>
          <cell r="LN10" t="str">
            <v>14-3085</v>
          </cell>
          <cell r="LO10">
            <v>45007</v>
          </cell>
          <cell r="MD10" t="str">
            <v>14-3087</v>
          </cell>
          <cell r="ME10">
            <v>45279</v>
          </cell>
          <cell r="NN10" t="str">
            <v>14-3090</v>
          </cell>
          <cell r="NO10">
            <v>45762</v>
          </cell>
        </row>
        <row r="11">
          <cell r="D11" t="str">
            <v>2P 3296</v>
          </cell>
          <cell r="E11">
            <v>43913</v>
          </cell>
          <cell r="Y11" t="str">
            <v>2P 3171</v>
          </cell>
          <cell r="Z11">
            <v>43977</v>
          </cell>
          <cell r="AK11" t="str">
            <v>2P 3171</v>
          </cell>
          <cell r="AL11">
            <v>43999</v>
          </cell>
          <cell r="BV11" t="str">
            <v>2P 3171</v>
          </cell>
          <cell r="BW11">
            <v>44188</v>
          </cell>
          <cell r="BZ11" t="str">
            <v>2P 3171</v>
          </cell>
          <cell r="CA11">
            <v>44201</v>
          </cell>
          <cell r="CJ11" t="str">
            <v>2P 3171</v>
          </cell>
          <cell r="CK11">
            <v>44230</v>
          </cell>
          <cell r="DH11" t="str">
            <v>2P 3171</v>
          </cell>
          <cell r="DI11">
            <v>44334</v>
          </cell>
          <cell r="EB11" t="str">
            <v>14-3085</v>
          </cell>
          <cell r="EC11">
            <v>44377</v>
          </cell>
          <cell r="EF11" t="str">
            <v>14-3085</v>
          </cell>
          <cell r="EG11">
            <v>44377</v>
          </cell>
          <cell r="EH11" t="str">
            <v>14-3085</v>
          </cell>
          <cell r="EI11">
            <v>44405</v>
          </cell>
          <cell r="ER11" t="str">
            <v>14-3085</v>
          </cell>
          <cell r="ES11">
            <v>44417</v>
          </cell>
          <cell r="IX11" t="str">
            <v>14-3085</v>
          </cell>
          <cell r="IY11">
            <v>44627</v>
          </cell>
          <cell r="LJ11" t="str">
            <v>14-3087</v>
          </cell>
          <cell r="LK11">
            <v>44970</v>
          </cell>
          <cell r="LN11" t="str">
            <v>14-3087</v>
          </cell>
          <cell r="LO11">
            <v>45007</v>
          </cell>
          <cell r="MD11" t="str">
            <v>14-3090</v>
          </cell>
          <cell r="ME11">
            <v>45279</v>
          </cell>
          <cell r="NN11" t="str">
            <v>14-3108</v>
          </cell>
          <cell r="NO11">
            <v>45762</v>
          </cell>
        </row>
        <row r="12">
          <cell r="D12" t="str">
            <v>2P 3171</v>
          </cell>
          <cell r="E12">
            <v>43913</v>
          </cell>
          <cell r="Y12" t="str">
            <v>2P 3149</v>
          </cell>
          <cell r="Z12">
            <v>43977</v>
          </cell>
          <cell r="AK12" t="str">
            <v>2P 3149</v>
          </cell>
          <cell r="AL12">
            <v>43999</v>
          </cell>
          <cell r="BV12" t="str">
            <v>2P 3149</v>
          </cell>
          <cell r="BW12">
            <v>44188</v>
          </cell>
          <cell r="BZ12" t="str">
            <v>2P 3149</v>
          </cell>
          <cell r="CA12">
            <v>44201</v>
          </cell>
          <cell r="CJ12" t="str">
            <v>2P 3149</v>
          </cell>
          <cell r="CK12">
            <v>44230</v>
          </cell>
          <cell r="DH12" t="str">
            <v>2P 3149</v>
          </cell>
          <cell r="DI12">
            <v>44334</v>
          </cell>
          <cell r="EB12" t="str">
            <v>14-3087</v>
          </cell>
          <cell r="EC12">
            <v>44377</v>
          </cell>
          <cell r="EF12" t="str">
            <v>14-3087</v>
          </cell>
          <cell r="EG12">
            <v>44377</v>
          </cell>
          <cell r="EH12" t="str">
            <v>14-3087</v>
          </cell>
          <cell r="EI12">
            <v>44405</v>
          </cell>
          <cell r="ER12" t="str">
            <v>14-3087</v>
          </cell>
          <cell r="ES12">
            <v>44417</v>
          </cell>
          <cell r="IX12" t="str">
            <v>14-3087</v>
          </cell>
          <cell r="IY12">
            <v>44627</v>
          </cell>
          <cell r="LJ12" t="str">
            <v>14-3090</v>
          </cell>
          <cell r="LK12">
            <v>44970</v>
          </cell>
          <cell r="LN12" t="str">
            <v>14-3090</v>
          </cell>
          <cell r="LO12">
            <v>45007</v>
          </cell>
          <cell r="MD12" t="str">
            <v>14-3108</v>
          </cell>
          <cell r="ME12">
            <v>45279</v>
          </cell>
          <cell r="NN12" t="str">
            <v>14-3114</v>
          </cell>
          <cell r="NO12">
            <v>45762</v>
          </cell>
        </row>
        <row r="13">
          <cell r="D13" t="str">
            <v>2P 3149</v>
          </cell>
          <cell r="E13">
            <v>43913</v>
          </cell>
          <cell r="Y13" t="str">
            <v>2P 3161</v>
          </cell>
          <cell r="Z13">
            <v>43977</v>
          </cell>
          <cell r="AK13" t="str">
            <v>2P 3161</v>
          </cell>
          <cell r="AL13">
            <v>43999</v>
          </cell>
          <cell r="BV13" t="str">
            <v>2P 3161</v>
          </cell>
          <cell r="BW13">
            <v>44188</v>
          </cell>
          <cell r="BZ13" t="str">
            <v>2P 3161</v>
          </cell>
          <cell r="CA13">
            <v>44201</v>
          </cell>
          <cell r="CJ13" t="str">
            <v>2P 3161</v>
          </cell>
          <cell r="CK13">
            <v>44230</v>
          </cell>
          <cell r="DH13" t="str">
            <v>2P 3161</v>
          </cell>
          <cell r="DI13">
            <v>44334</v>
          </cell>
          <cell r="EB13" t="str">
            <v>14-3090</v>
          </cell>
          <cell r="EC13">
            <v>44377</v>
          </cell>
          <cell r="EF13" t="str">
            <v>14-3090</v>
          </cell>
          <cell r="EG13">
            <v>44377</v>
          </cell>
          <cell r="EH13" t="str">
            <v>14-3090</v>
          </cell>
          <cell r="EI13">
            <v>44405</v>
          </cell>
          <cell r="ER13" t="str">
            <v>14-3090</v>
          </cell>
          <cell r="ES13">
            <v>44417</v>
          </cell>
          <cell r="IX13" t="str">
            <v>14-3090</v>
          </cell>
          <cell r="IY13">
            <v>44627</v>
          </cell>
          <cell r="LJ13" t="str">
            <v>14-3108</v>
          </cell>
          <cell r="LK13">
            <v>44970</v>
          </cell>
          <cell r="LN13" t="str">
            <v>14-3108</v>
          </cell>
          <cell r="LO13">
            <v>45007</v>
          </cell>
          <cell r="MD13" t="str">
            <v>14-3114</v>
          </cell>
          <cell r="ME13">
            <v>45279</v>
          </cell>
          <cell r="NN13" t="str">
            <v>14-3130</v>
          </cell>
          <cell r="NO13">
            <v>45762</v>
          </cell>
        </row>
        <row r="14">
          <cell r="D14" t="str">
            <v>2P 3161</v>
          </cell>
          <cell r="E14">
            <v>43913</v>
          </cell>
          <cell r="Y14" t="str">
            <v>2P 3151</v>
          </cell>
          <cell r="Z14">
            <v>43977</v>
          </cell>
          <cell r="AK14" t="str">
            <v>2P 3151</v>
          </cell>
          <cell r="AL14">
            <v>43999</v>
          </cell>
          <cell r="BV14" t="str">
            <v>2P 3151</v>
          </cell>
          <cell r="BW14">
            <v>44188</v>
          </cell>
          <cell r="BZ14" t="str">
            <v>2P 3151</v>
          </cell>
          <cell r="CA14">
            <v>44201</v>
          </cell>
          <cell r="CJ14" t="str">
            <v>2P 3151</v>
          </cell>
          <cell r="CK14">
            <v>44230</v>
          </cell>
          <cell r="DH14" t="str">
            <v>2P 3151</v>
          </cell>
          <cell r="DI14">
            <v>44334</v>
          </cell>
          <cell r="EB14" t="str">
            <v>14-3108</v>
          </cell>
          <cell r="EC14">
            <v>44377</v>
          </cell>
          <cell r="EF14" t="str">
            <v>14-3108</v>
          </cell>
          <cell r="EG14">
            <v>44377</v>
          </cell>
          <cell r="EH14" t="str">
            <v>14-3108</v>
          </cell>
          <cell r="EI14">
            <v>44377</v>
          </cell>
          <cell r="ER14" t="str">
            <v>14-3108</v>
          </cell>
          <cell r="ES14">
            <v>44377</v>
          </cell>
          <cell r="IX14" t="str">
            <v>14-3108</v>
          </cell>
          <cell r="IY14">
            <v>44628</v>
          </cell>
          <cell r="LJ14" t="str">
            <v>14-3112</v>
          </cell>
          <cell r="LK14">
            <v>44377</v>
          </cell>
          <cell r="LN14" t="str">
            <v>14-3112</v>
          </cell>
          <cell r="LO14">
            <v>44377</v>
          </cell>
          <cell r="MD14" t="str">
            <v>14-3130</v>
          </cell>
          <cell r="ME14">
            <v>45279</v>
          </cell>
          <cell r="NN14" t="str">
            <v>14-3133</v>
          </cell>
          <cell r="NO14">
            <v>45779</v>
          </cell>
        </row>
        <row r="15">
          <cell r="D15" t="str">
            <v>2P 3151</v>
          </cell>
          <cell r="E15">
            <v>43913</v>
          </cell>
          <cell r="Y15" t="str">
            <v>2P 3141</v>
          </cell>
          <cell r="Z15">
            <v>43977</v>
          </cell>
          <cell r="AK15" t="str">
            <v>2P 3141</v>
          </cell>
          <cell r="AL15">
            <v>43999</v>
          </cell>
          <cell r="BV15" t="str">
            <v>2P 3141</v>
          </cell>
          <cell r="BW15">
            <v>44188</v>
          </cell>
          <cell r="BZ15" t="str">
            <v>2P 3141</v>
          </cell>
          <cell r="CA15">
            <v>44201</v>
          </cell>
          <cell r="CJ15" t="str">
            <v>2P 3141</v>
          </cell>
          <cell r="CK15">
            <v>44230</v>
          </cell>
          <cell r="DH15" t="str">
            <v>2P 3141</v>
          </cell>
          <cell r="DI15">
            <v>44334</v>
          </cell>
          <cell r="EB15" t="str">
            <v>14-3112</v>
          </cell>
          <cell r="EC15">
            <v>44377</v>
          </cell>
          <cell r="EF15" t="str">
            <v>14-3112</v>
          </cell>
          <cell r="EG15">
            <v>44377</v>
          </cell>
          <cell r="EH15" t="str">
            <v>14-3112</v>
          </cell>
          <cell r="EI15">
            <v>44377</v>
          </cell>
          <cell r="ER15" t="str">
            <v>14-3112</v>
          </cell>
          <cell r="ES15">
            <v>44377</v>
          </cell>
          <cell r="IX15" t="str">
            <v>14-3112</v>
          </cell>
          <cell r="IY15">
            <v>44377</v>
          </cell>
          <cell r="LJ15" t="str">
            <v>14-3114</v>
          </cell>
          <cell r="LK15">
            <v>44970</v>
          </cell>
          <cell r="LN15" t="str">
            <v>14-3114</v>
          </cell>
          <cell r="LO15">
            <v>45007</v>
          </cell>
          <cell r="MD15" t="str">
            <v>14-3133</v>
          </cell>
          <cell r="ME15">
            <v>45279</v>
          </cell>
          <cell r="NN15" t="str">
            <v>14-3137</v>
          </cell>
          <cell r="NO15">
            <v>45762</v>
          </cell>
        </row>
        <row r="16">
          <cell r="D16" t="str">
            <v>2P 3141</v>
          </cell>
          <cell r="E16">
            <v>43913</v>
          </cell>
          <cell r="Y16" t="str">
            <v>2p 4085-08</v>
          </cell>
          <cell r="Z16">
            <v>43977</v>
          </cell>
          <cell r="AK16" t="str">
            <v>2p 4085-08</v>
          </cell>
          <cell r="AL16">
            <v>43999</v>
          </cell>
          <cell r="BV16" t="str">
            <v>2p 4085-08</v>
          </cell>
          <cell r="BW16">
            <v>44188</v>
          </cell>
          <cell r="BZ16" t="str">
            <v>2p 4085-08</v>
          </cell>
          <cell r="CA16">
            <v>44202</v>
          </cell>
          <cell r="CJ16" t="str">
            <v>2p 4085-08</v>
          </cell>
          <cell r="CK16">
            <v>44230</v>
          </cell>
          <cell r="DH16" t="str">
            <v>2p 4085-08</v>
          </cell>
          <cell r="DI16">
            <v>44334</v>
          </cell>
          <cell r="EB16" t="str">
            <v>14-3114</v>
          </cell>
          <cell r="EC16">
            <v>44377</v>
          </cell>
          <cell r="EF16" t="str">
            <v>14-3114</v>
          </cell>
          <cell r="EG16">
            <v>44377</v>
          </cell>
          <cell r="EH16" t="str">
            <v>14-3114</v>
          </cell>
          <cell r="EI16">
            <v>44405</v>
          </cell>
          <cell r="ER16" t="str">
            <v>14-3114</v>
          </cell>
          <cell r="ES16">
            <v>44417</v>
          </cell>
          <cell r="IX16" t="str">
            <v>14-3114</v>
          </cell>
          <cell r="IY16">
            <v>44628</v>
          </cell>
          <cell r="LJ16" t="str">
            <v>14-3130</v>
          </cell>
          <cell r="LK16">
            <v>44970</v>
          </cell>
          <cell r="LN16" t="str">
            <v>14-3130</v>
          </cell>
          <cell r="LO16">
            <v>45007</v>
          </cell>
          <cell r="MD16" t="str">
            <v>14-3137</v>
          </cell>
          <cell r="ME16">
            <v>45279</v>
          </cell>
          <cell r="NN16" t="str">
            <v>14-3141</v>
          </cell>
          <cell r="NO16">
            <v>45762</v>
          </cell>
        </row>
        <row r="17">
          <cell r="D17" t="str">
            <v>2p 4085-08</v>
          </cell>
          <cell r="E17">
            <v>43894</v>
          </cell>
          <cell r="Y17" t="str">
            <v>2p 3304-08</v>
          </cell>
          <cell r="Z17">
            <v>43977</v>
          </cell>
          <cell r="AK17" t="str">
            <v>2p 3304-08</v>
          </cell>
          <cell r="AL17">
            <v>43999</v>
          </cell>
          <cell r="BV17" t="str">
            <v>2p 3304-08</v>
          </cell>
          <cell r="BW17">
            <v>44188</v>
          </cell>
          <cell r="BZ17" t="str">
            <v>2p 3304-08</v>
          </cell>
          <cell r="CA17">
            <v>44202</v>
          </cell>
          <cell r="CJ17" t="str">
            <v>2p 3304-08</v>
          </cell>
          <cell r="CK17">
            <v>44230</v>
          </cell>
          <cell r="DH17" t="str">
            <v>2p 3304-08</v>
          </cell>
          <cell r="DI17">
            <v>44334</v>
          </cell>
          <cell r="EB17" t="str">
            <v>14-3130</v>
          </cell>
          <cell r="EC17">
            <v>44377</v>
          </cell>
          <cell r="EF17" t="str">
            <v>14-3130</v>
          </cell>
          <cell r="EG17">
            <v>44377</v>
          </cell>
          <cell r="EH17" t="str">
            <v>14-3130</v>
          </cell>
          <cell r="EI17">
            <v>44405</v>
          </cell>
          <cell r="ER17" t="str">
            <v>14-3130</v>
          </cell>
          <cell r="ES17">
            <v>44417</v>
          </cell>
          <cell r="IX17" t="str">
            <v>14-3130</v>
          </cell>
          <cell r="IY17">
            <v>44628</v>
          </cell>
          <cell r="LJ17" t="str">
            <v>14-3133</v>
          </cell>
          <cell r="LK17">
            <v>44970</v>
          </cell>
          <cell r="LN17" t="str">
            <v>14-3133</v>
          </cell>
          <cell r="LO17">
            <v>45007</v>
          </cell>
          <cell r="MD17" t="str">
            <v>14-3141</v>
          </cell>
          <cell r="ME17">
            <v>45279</v>
          </cell>
          <cell r="NN17" t="str">
            <v>14-3141-08</v>
          </cell>
          <cell r="NO17">
            <v>45762</v>
          </cell>
        </row>
        <row r="18">
          <cell r="D18" t="str">
            <v>2p 3304-08</v>
          </cell>
          <cell r="E18">
            <v>43894</v>
          </cell>
          <cell r="Y18" t="str">
            <v>2p 3320-08</v>
          </cell>
          <cell r="Z18">
            <v>43977</v>
          </cell>
          <cell r="AK18" t="str">
            <v>2p 3320-08</v>
          </cell>
          <cell r="AL18">
            <v>43999</v>
          </cell>
          <cell r="BV18" t="str">
            <v>2p 3320-08</v>
          </cell>
          <cell r="BW18">
            <v>44188</v>
          </cell>
          <cell r="BZ18" t="str">
            <v>2p 3320-08</v>
          </cell>
          <cell r="CA18">
            <v>44202</v>
          </cell>
          <cell r="CJ18" t="str">
            <v>2p 3320-08</v>
          </cell>
          <cell r="CK18">
            <v>44230</v>
          </cell>
          <cell r="DH18" t="str">
            <v>2p 3320-08</v>
          </cell>
          <cell r="DI18">
            <v>44334</v>
          </cell>
          <cell r="EB18" t="str">
            <v>14-3133</v>
          </cell>
          <cell r="EC18">
            <v>44377</v>
          </cell>
          <cell r="EF18" t="str">
            <v>14-3133</v>
          </cell>
          <cell r="EG18">
            <v>44377</v>
          </cell>
          <cell r="EH18" t="str">
            <v>14-3133</v>
          </cell>
          <cell r="EI18">
            <v>44405</v>
          </cell>
          <cell r="ER18" t="str">
            <v>14-3133</v>
          </cell>
          <cell r="ES18">
            <v>44417</v>
          </cell>
          <cell r="IX18" t="str">
            <v>14-3133</v>
          </cell>
          <cell r="IY18">
            <v>44628</v>
          </cell>
          <cell r="LJ18" t="str">
            <v>14-3137</v>
          </cell>
          <cell r="LK18">
            <v>44970</v>
          </cell>
          <cell r="LN18" t="str">
            <v>14-3137</v>
          </cell>
          <cell r="LO18">
            <v>45007</v>
          </cell>
          <cell r="MD18" t="str">
            <v>14-3141-08</v>
          </cell>
          <cell r="ME18">
            <v>45279</v>
          </cell>
          <cell r="NN18" t="str">
            <v>14-3149</v>
          </cell>
          <cell r="NO18">
            <v>45762</v>
          </cell>
        </row>
        <row r="19">
          <cell r="D19" t="str">
            <v>2p 3320-08</v>
          </cell>
          <cell r="E19">
            <v>43894</v>
          </cell>
          <cell r="Y19" t="str">
            <v>2p 3296-08</v>
          </cell>
          <cell r="Z19">
            <v>43977</v>
          </cell>
          <cell r="AK19" t="str">
            <v>2p 3296-08</v>
          </cell>
          <cell r="AL19">
            <v>43999</v>
          </cell>
          <cell r="BV19" t="str">
            <v>2p 3296-08</v>
          </cell>
          <cell r="BW19">
            <v>44188</v>
          </cell>
          <cell r="BZ19" t="str">
            <v>2p 3296-08</v>
          </cell>
          <cell r="CA19">
            <v>44202</v>
          </cell>
          <cell r="CJ19" t="str">
            <v>2p 3296-08</v>
          </cell>
          <cell r="CK19">
            <v>44230</v>
          </cell>
          <cell r="DH19" t="str">
            <v>2p 3296-08</v>
          </cell>
          <cell r="DI19">
            <v>44334</v>
          </cell>
          <cell r="EB19" t="str">
            <v>14-3137</v>
          </cell>
          <cell r="EC19">
            <v>44377</v>
          </cell>
          <cell r="EF19" t="str">
            <v>14-3137</v>
          </cell>
          <cell r="EG19">
            <v>44377</v>
          </cell>
          <cell r="EH19" t="str">
            <v>14-3137</v>
          </cell>
          <cell r="EI19">
            <v>44405</v>
          </cell>
          <cell r="ER19" t="str">
            <v>14-3137</v>
          </cell>
          <cell r="ES19">
            <v>44405</v>
          </cell>
          <cell r="IX19" t="str">
            <v>14-3137</v>
          </cell>
          <cell r="IY19">
            <v>44628</v>
          </cell>
          <cell r="LJ19" t="str">
            <v>14-3141</v>
          </cell>
          <cell r="LK19">
            <v>44970</v>
          </cell>
          <cell r="LN19" t="str">
            <v>14-3141</v>
          </cell>
          <cell r="LO19">
            <v>45007</v>
          </cell>
          <cell r="MD19" t="str">
            <v>14-3149</v>
          </cell>
          <cell r="ME19">
            <v>45279</v>
          </cell>
          <cell r="NN19" t="str">
            <v>14-3149-08</v>
          </cell>
          <cell r="NO19">
            <v>45762</v>
          </cell>
        </row>
        <row r="20">
          <cell r="D20" t="str">
            <v>2p 3296-08</v>
          </cell>
          <cell r="E20">
            <v>43894</v>
          </cell>
          <cell r="Y20" t="str">
            <v>2p 3171-08</v>
          </cell>
          <cell r="Z20">
            <v>43977</v>
          </cell>
          <cell r="AK20" t="str">
            <v>2p 3171-08</v>
          </cell>
          <cell r="AL20">
            <v>43999</v>
          </cell>
          <cell r="BV20" t="str">
            <v>2p 3171-08</v>
          </cell>
          <cell r="BW20">
            <v>44188</v>
          </cell>
          <cell r="BZ20" t="str">
            <v>2p 3171-08</v>
          </cell>
          <cell r="CA20">
            <v>44202</v>
          </cell>
          <cell r="CJ20" t="str">
            <v>2p 3171-08</v>
          </cell>
          <cell r="CK20">
            <v>44230</v>
          </cell>
          <cell r="DH20" t="str">
            <v>2p 3171-08</v>
          </cell>
          <cell r="DI20">
            <v>44334</v>
          </cell>
          <cell r="EB20" t="str">
            <v>14-3141</v>
          </cell>
          <cell r="EC20">
            <v>44377</v>
          </cell>
          <cell r="EF20" t="str">
            <v>14-3141</v>
          </cell>
          <cell r="EG20">
            <v>44377</v>
          </cell>
          <cell r="EH20" t="str">
            <v>14-3141</v>
          </cell>
          <cell r="EI20">
            <v>44405</v>
          </cell>
          <cell r="ER20" t="str">
            <v>14-3141</v>
          </cell>
          <cell r="ES20">
            <v>44417</v>
          </cell>
          <cell r="IX20" t="str">
            <v>14-3141</v>
          </cell>
          <cell r="IY20">
            <v>44627</v>
          </cell>
          <cell r="LJ20" t="str">
            <v>14-3141-08</v>
          </cell>
          <cell r="LK20">
            <v>44970</v>
          </cell>
          <cell r="LN20" t="str">
            <v>14-3141-08</v>
          </cell>
          <cell r="LO20">
            <v>45007</v>
          </cell>
          <cell r="MD20" t="str">
            <v>14-3149-08</v>
          </cell>
          <cell r="ME20">
            <v>45279</v>
          </cell>
          <cell r="NN20" t="str">
            <v>14-3151</v>
          </cell>
          <cell r="NO20">
            <v>45762</v>
          </cell>
        </row>
        <row r="21">
          <cell r="D21" t="str">
            <v>2p 3171-08</v>
          </cell>
          <cell r="E21">
            <v>43894</v>
          </cell>
          <cell r="Y21" t="str">
            <v>2p 3149-08</v>
          </cell>
          <cell r="Z21">
            <v>43977</v>
          </cell>
          <cell r="AK21" t="str">
            <v>2p 3149-08</v>
          </cell>
          <cell r="AL21">
            <v>43999</v>
          </cell>
          <cell r="BV21" t="str">
            <v>2p 3149-08</v>
          </cell>
          <cell r="BW21">
            <v>44188</v>
          </cell>
          <cell r="BZ21" t="str">
            <v>2p 3149-08</v>
          </cell>
          <cell r="CA21">
            <v>44202</v>
          </cell>
          <cell r="CJ21" t="str">
            <v>2p 3149-08</v>
          </cell>
          <cell r="CK21">
            <v>44230</v>
          </cell>
          <cell r="DH21" t="str">
            <v>2p 3149-08</v>
          </cell>
          <cell r="DI21">
            <v>44334</v>
          </cell>
          <cell r="EB21" t="str">
            <v>14-3141-08</v>
          </cell>
          <cell r="EC21">
            <v>44393</v>
          </cell>
          <cell r="EF21" t="str">
            <v>14-3141-08</v>
          </cell>
          <cell r="EG21">
            <v>44393</v>
          </cell>
          <cell r="EH21" t="str">
            <v>14-3141-08</v>
          </cell>
          <cell r="EI21">
            <v>44405</v>
          </cell>
          <cell r="ER21" t="str">
            <v>14-3141-08</v>
          </cell>
          <cell r="ES21">
            <v>44417</v>
          </cell>
          <cell r="IX21" t="str">
            <v>14-3141-08</v>
          </cell>
          <cell r="IY21">
            <v>44628</v>
          </cell>
          <cell r="LJ21" t="str">
            <v>14-3149</v>
          </cell>
          <cell r="LK21">
            <v>44970</v>
          </cell>
          <cell r="LN21" t="str">
            <v>14-3149</v>
          </cell>
          <cell r="LO21">
            <v>45007</v>
          </cell>
          <cell r="MD21" t="str">
            <v>14-3151</v>
          </cell>
          <cell r="ME21">
            <v>45279</v>
          </cell>
          <cell r="NN21" t="str">
            <v>14-3151-08</v>
          </cell>
          <cell r="NO21">
            <v>45762</v>
          </cell>
        </row>
        <row r="22">
          <cell r="D22" t="str">
            <v>2p 3149-08</v>
          </cell>
          <cell r="E22">
            <v>43894</v>
          </cell>
          <cell r="Y22" t="str">
            <v>2p 3161-08</v>
          </cell>
          <cell r="Z22">
            <v>43977</v>
          </cell>
          <cell r="AK22" t="str">
            <v>2p 3161-08</v>
          </cell>
          <cell r="AL22">
            <v>43999</v>
          </cell>
          <cell r="BV22" t="str">
            <v>2p 3161-08</v>
          </cell>
          <cell r="BW22">
            <v>44188</v>
          </cell>
          <cell r="BZ22" t="str">
            <v>2p 3161-08</v>
          </cell>
          <cell r="CA22">
            <v>44202</v>
          </cell>
          <cell r="CJ22" t="str">
            <v>2p 3161-08</v>
          </cell>
          <cell r="CK22">
            <v>44230</v>
          </cell>
          <cell r="DH22" t="str">
            <v>2p 3161-08</v>
          </cell>
          <cell r="DI22">
            <v>44334</v>
          </cell>
          <cell r="EB22" t="str">
            <v>14-3149</v>
          </cell>
          <cell r="EC22">
            <v>44377</v>
          </cell>
          <cell r="EF22" t="str">
            <v>14-3149</v>
          </cell>
          <cell r="EG22">
            <v>44377</v>
          </cell>
          <cell r="EH22" t="str">
            <v>14-3149</v>
          </cell>
          <cell r="EI22">
            <v>44405</v>
          </cell>
          <cell r="ER22" t="str">
            <v>14-3149</v>
          </cell>
          <cell r="ES22">
            <v>44417</v>
          </cell>
          <cell r="IX22" t="str">
            <v>14-3149</v>
          </cell>
          <cell r="IY22">
            <v>44627</v>
          </cell>
          <cell r="LJ22" t="str">
            <v>14-3149-08</v>
          </cell>
          <cell r="LK22">
            <v>44970</v>
          </cell>
          <cell r="LN22" t="str">
            <v>14-3149-08</v>
          </cell>
          <cell r="LO22">
            <v>45007</v>
          </cell>
          <cell r="MD22" t="str">
            <v>14-3151-08</v>
          </cell>
          <cell r="ME22">
            <v>45279</v>
          </cell>
          <cell r="NN22" t="str">
            <v>14-3161</v>
          </cell>
          <cell r="NO22">
            <v>45762</v>
          </cell>
        </row>
        <row r="23">
          <cell r="D23" t="str">
            <v>2p 3161-08</v>
          </cell>
          <cell r="E23">
            <v>43894</v>
          </cell>
          <cell r="Y23" t="str">
            <v>2p 3151-08</v>
          </cell>
          <cell r="Z23">
            <v>43977</v>
          </cell>
          <cell r="AK23" t="str">
            <v>2p 3151-08</v>
          </cell>
          <cell r="AL23">
            <v>43999</v>
          </cell>
          <cell r="BV23" t="str">
            <v>2p 3151-08</v>
          </cell>
          <cell r="BW23">
            <v>44188</v>
          </cell>
          <cell r="BZ23" t="str">
            <v>2p 3151-08</v>
          </cell>
          <cell r="CA23">
            <v>44202</v>
          </cell>
          <cell r="CJ23" t="str">
            <v>2p 3151-08</v>
          </cell>
          <cell r="CK23">
            <v>44230</v>
          </cell>
          <cell r="DH23" t="str">
            <v>2p 3151-08</v>
          </cell>
          <cell r="DI23">
            <v>44334</v>
          </cell>
          <cell r="EB23" t="str">
            <v>14-3149-08</v>
          </cell>
          <cell r="EC23">
            <v>44377</v>
          </cell>
          <cell r="EF23" t="str">
            <v>14-3149-08</v>
          </cell>
          <cell r="EG23">
            <v>44377</v>
          </cell>
          <cell r="EH23" t="str">
            <v>14-3149-08</v>
          </cell>
          <cell r="EI23">
            <v>44405</v>
          </cell>
          <cell r="ER23" t="str">
            <v>14-3149-08</v>
          </cell>
          <cell r="ES23">
            <v>44417</v>
          </cell>
          <cell r="IX23" t="str">
            <v>14-3149-08</v>
          </cell>
          <cell r="IY23">
            <v>44628</v>
          </cell>
          <cell r="LJ23" t="str">
            <v>14-3151</v>
          </cell>
          <cell r="LK23">
            <v>44970</v>
          </cell>
          <cell r="LN23" t="str">
            <v>14-3151</v>
          </cell>
          <cell r="LO23">
            <v>45007</v>
          </cell>
          <cell r="MD23" t="str">
            <v>14-3161</v>
          </cell>
          <cell r="ME23">
            <v>45279</v>
          </cell>
          <cell r="NN23" t="str">
            <v>14-3161-08</v>
          </cell>
          <cell r="NO23">
            <v>45762</v>
          </cell>
        </row>
        <row r="24">
          <cell r="D24" t="str">
            <v>2p 3151-08</v>
          </cell>
          <cell r="E24">
            <v>43894</v>
          </cell>
          <cell r="Y24" t="str">
            <v>2p 3141-08</v>
          </cell>
          <cell r="Z24">
            <v>43977</v>
          </cell>
          <cell r="AK24" t="str">
            <v>2p 3141-08</v>
          </cell>
          <cell r="AL24">
            <v>43999</v>
          </cell>
          <cell r="BV24" t="str">
            <v>2p 3141-08</v>
          </cell>
          <cell r="BW24">
            <v>44188</v>
          </cell>
          <cell r="BZ24" t="str">
            <v>2p 3141-08</v>
          </cell>
          <cell r="CA24">
            <v>44202</v>
          </cell>
          <cell r="CJ24" t="str">
            <v>2p 3141-08</v>
          </cell>
          <cell r="CK24">
            <v>44230</v>
          </cell>
          <cell r="DH24" t="str">
            <v>2p 3141-08</v>
          </cell>
          <cell r="DI24">
            <v>44334</v>
          </cell>
          <cell r="EB24" t="str">
            <v>14-3151</v>
          </cell>
          <cell r="EC24">
            <v>44377</v>
          </cell>
          <cell r="EF24" t="str">
            <v>14-3151</v>
          </cell>
          <cell r="EG24">
            <v>44377</v>
          </cell>
          <cell r="EH24" t="str">
            <v>14-3151</v>
          </cell>
          <cell r="EI24">
            <v>44405</v>
          </cell>
          <cell r="ER24" t="str">
            <v>14-3151</v>
          </cell>
          <cell r="ES24">
            <v>44417</v>
          </cell>
          <cell r="IX24" t="str">
            <v>14-3151</v>
          </cell>
          <cell r="IY24">
            <v>44627</v>
          </cell>
          <cell r="LJ24" t="str">
            <v>14-3151-08</v>
          </cell>
          <cell r="LK24">
            <v>44970</v>
          </cell>
          <cell r="LN24" t="str">
            <v>14-3151-08</v>
          </cell>
          <cell r="LO24">
            <v>45007</v>
          </cell>
          <cell r="MD24" t="str">
            <v>14-3161-08</v>
          </cell>
          <cell r="ME24">
            <v>45279</v>
          </cell>
          <cell r="NN24" t="str">
            <v>14-3171</v>
          </cell>
          <cell r="NO24">
            <v>45762</v>
          </cell>
        </row>
        <row r="25">
          <cell r="D25" t="str">
            <v>2p 3141-08</v>
          </cell>
          <cell r="E25">
            <v>43894</v>
          </cell>
          <cell r="Y25" t="str">
            <v>2P 3212</v>
          </cell>
          <cell r="Z25">
            <v>43977</v>
          </cell>
          <cell r="AK25" t="str">
            <v>2P 3212</v>
          </cell>
          <cell r="AL25">
            <v>43999</v>
          </cell>
          <cell r="BV25" t="str">
            <v>2P 3212</v>
          </cell>
          <cell r="BW25">
            <v>44188</v>
          </cell>
          <cell r="BZ25" t="str">
            <v>2P 3212</v>
          </cell>
          <cell r="CA25">
            <v>44201</v>
          </cell>
          <cell r="CJ25" t="str">
            <v>2P 3212</v>
          </cell>
          <cell r="CK25">
            <v>44230</v>
          </cell>
          <cell r="DH25" t="str">
            <v>2P 3212</v>
          </cell>
          <cell r="DI25">
            <v>44334</v>
          </cell>
          <cell r="EB25" t="str">
            <v>14-3151-08</v>
          </cell>
          <cell r="EC25">
            <v>44393</v>
          </cell>
          <cell r="EF25" t="str">
            <v>14-3151-08</v>
          </cell>
          <cell r="EG25">
            <v>44393</v>
          </cell>
          <cell r="EH25" t="str">
            <v>14-3151-08</v>
          </cell>
          <cell r="EI25">
            <v>44405</v>
          </cell>
          <cell r="ER25" t="str">
            <v>14-3151-08</v>
          </cell>
          <cell r="ES25">
            <v>44417</v>
          </cell>
          <cell r="IX25" t="str">
            <v>14-3151-08</v>
          </cell>
          <cell r="IY25">
            <v>44628</v>
          </cell>
          <cell r="LJ25" t="str">
            <v>14-3161</v>
          </cell>
          <cell r="LK25">
            <v>44970</v>
          </cell>
          <cell r="LN25" t="str">
            <v>14-3161</v>
          </cell>
          <cell r="LO25">
            <v>45007</v>
          </cell>
          <cell r="MD25" t="str">
            <v>14-3171</v>
          </cell>
          <cell r="ME25">
            <v>45279</v>
          </cell>
          <cell r="NN25" t="str">
            <v>14-3171-08</v>
          </cell>
          <cell r="NO25">
            <v>45762</v>
          </cell>
        </row>
        <row r="26">
          <cell r="D26" t="str">
            <v>2P 3212</v>
          </cell>
          <cell r="E26">
            <v>43944</v>
          </cell>
          <cell r="Y26" t="str">
            <v>2P 3179</v>
          </cell>
          <cell r="Z26">
            <v>43977</v>
          </cell>
          <cell r="AK26" t="str">
            <v>2P 3179</v>
          </cell>
          <cell r="AL26">
            <v>43999</v>
          </cell>
          <cell r="BV26" t="str">
            <v>2P 3179</v>
          </cell>
          <cell r="BW26">
            <v>44188</v>
          </cell>
          <cell r="BZ26" t="str">
            <v>2P 3179</v>
          </cell>
          <cell r="CA26">
            <v>44201</v>
          </cell>
          <cell r="CJ26" t="str">
            <v>2P 3179</v>
          </cell>
          <cell r="CK26">
            <v>44230</v>
          </cell>
          <cell r="DH26" t="str">
            <v>2P 3179</v>
          </cell>
          <cell r="DI26">
            <v>44334</v>
          </cell>
          <cell r="EB26" t="str">
            <v>14-3161</v>
          </cell>
          <cell r="EC26">
            <v>44377</v>
          </cell>
          <cell r="EF26" t="str">
            <v>14-3161</v>
          </cell>
          <cell r="EG26">
            <v>44377</v>
          </cell>
          <cell r="EH26" t="str">
            <v>14-3161</v>
          </cell>
          <cell r="EI26">
            <v>44405</v>
          </cell>
          <cell r="ER26" t="str">
            <v>14-3161</v>
          </cell>
          <cell r="ES26">
            <v>44417</v>
          </cell>
          <cell r="IX26" t="str">
            <v>14-3161</v>
          </cell>
          <cell r="IY26">
            <v>44627</v>
          </cell>
          <cell r="LJ26" t="str">
            <v>14-3161-08</v>
          </cell>
          <cell r="LK26">
            <v>44970</v>
          </cell>
          <cell r="LN26" t="str">
            <v>14-3161-08</v>
          </cell>
          <cell r="LO26">
            <v>45007</v>
          </cell>
          <cell r="MD26" t="str">
            <v>14-3171-08</v>
          </cell>
          <cell r="ME26">
            <v>45279</v>
          </cell>
          <cell r="NN26" t="str">
            <v>14-3179</v>
          </cell>
          <cell r="NO26">
            <v>45762</v>
          </cell>
        </row>
        <row r="27">
          <cell r="D27" t="str">
            <v>2P 3179</v>
          </cell>
          <cell r="E27">
            <v>43944</v>
          </cell>
          <cell r="Y27" t="str">
            <v>2P 3207</v>
          </cell>
          <cell r="Z27">
            <v>43977</v>
          </cell>
          <cell r="AK27" t="str">
            <v>2P 3207</v>
          </cell>
          <cell r="AL27">
            <v>43999</v>
          </cell>
          <cell r="BV27" t="str">
            <v>2P 3207</v>
          </cell>
          <cell r="BW27">
            <v>44188</v>
          </cell>
          <cell r="BZ27" t="str">
            <v>2P 3207</v>
          </cell>
          <cell r="CA27">
            <v>44201</v>
          </cell>
          <cell r="CJ27" t="str">
            <v>2P 3207</v>
          </cell>
          <cell r="CK27">
            <v>44230</v>
          </cell>
          <cell r="DH27" t="str">
            <v>2P 3207</v>
          </cell>
          <cell r="DI27">
            <v>44334</v>
          </cell>
          <cell r="EB27" t="str">
            <v>14-3161-08</v>
          </cell>
          <cell r="EC27">
            <v>44393</v>
          </cell>
          <cell r="EF27" t="str">
            <v>14-3161-08</v>
          </cell>
          <cell r="EG27">
            <v>44393</v>
          </cell>
          <cell r="EH27" t="str">
            <v>14-3161-08</v>
          </cell>
          <cell r="EI27">
            <v>44405</v>
          </cell>
          <cell r="ER27" t="str">
            <v>14-3161-08</v>
          </cell>
          <cell r="ES27">
            <v>44417</v>
          </cell>
          <cell r="IX27" t="str">
            <v>14-3161-08</v>
          </cell>
          <cell r="IY27">
            <v>44628</v>
          </cell>
          <cell r="LJ27" t="str">
            <v>14-3171</v>
          </cell>
          <cell r="LK27">
            <v>44970</v>
          </cell>
          <cell r="LN27" t="str">
            <v>14-3171</v>
          </cell>
          <cell r="LO27">
            <v>45007</v>
          </cell>
          <cell r="MD27" t="str">
            <v>14-3179</v>
          </cell>
          <cell r="ME27">
            <v>45279</v>
          </cell>
          <cell r="NN27" t="str">
            <v>14-3207</v>
          </cell>
          <cell r="NO27">
            <v>45762</v>
          </cell>
        </row>
        <row r="28">
          <cell r="D28" t="str">
            <v>2P 3207</v>
          </cell>
          <cell r="E28">
            <v>43944</v>
          </cell>
          <cell r="Y28" t="str">
            <v>2P 3137</v>
          </cell>
          <cell r="Z28">
            <v>43977</v>
          </cell>
          <cell r="AK28" t="str">
            <v>2P 3137</v>
          </cell>
          <cell r="AL28">
            <v>43999</v>
          </cell>
          <cell r="BV28" t="str">
            <v>2P 3137</v>
          </cell>
          <cell r="BW28">
            <v>44188</v>
          </cell>
          <cell r="BZ28" t="str">
            <v>2P 3137</v>
          </cell>
          <cell r="CA28">
            <v>44201</v>
          </cell>
          <cell r="CJ28" t="str">
            <v>2P 3137</v>
          </cell>
          <cell r="CK28">
            <v>44230</v>
          </cell>
          <cell r="DH28" t="str">
            <v>2P 3137</v>
          </cell>
          <cell r="DI28">
            <v>44334</v>
          </cell>
          <cell r="EB28" t="str">
            <v>14-3171</v>
          </cell>
          <cell r="EC28">
            <v>44377</v>
          </cell>
          <cell r="EF28" t="str">
            <v>14-3171</v>
          </cell>
          <cell r="EG28">
            <v>44377</v>
          </cell>
          <cell r="EH28" t="str">
            <v>14-3171</v>
          </cell>
          <cell r="EI28">
            <v>44405</v>
          </cell>
          <cell r="ER28" t="str">
            <v>14-3171</v>
          </cell>
          <cell r="ES28">
            <v>44417</v>
          </cell>
          <cell r="IX28" t="str">
            <v>14-3171</v>
          </cell>
          <cell r="IY28">
            <v>44627</v>
          </cell>
          <cell r="LJ28" t="str">
            <v>14-3171-08</v>
          </cell>
          <cell r="LK28">
            <v>44970</v>
          </cell>
          <cell r="LN28" t="str">
            <v>14-3171-08</v>
          </cell>
          <cell r="LO28">
            <v>45007</v>
          </cell>
          <cell r="MD28" t="str">
            <v>14-3207</v>
          </cell>
          <cell r="ME28">
            <v>45279</v>
          </cell>
          <cell r="NN28" t="str">
            <v>14-3212</v>
          </cell>
          <cell r="NO28">
            <v>45762</v>
          </cell>
        </row>
        <row r="29">
          <cell r="D29" t="str">
            <v>2P 3137</v>
          </cell>
          <cell r="E29">
            <v>43944</v>
          </cell>
          <cell r="Y29" t="str">
            <v>2P 3133</v>
          </cell>
          <cell r="Z29">
            <v>43977</v>
          </cell>
          <cell r="AK29" t="str">
            <v>2P 3133</v>
          </cell>
          <cell r="AL29">
            <v>43999</v>
          </cell>
          <cell r="BV29" t="str">
            <v>2P 3133</v>
          </cell>
          <cell r="BW29">
            <v>44188</v>
          </cell>
          <cell r="BZ29" t="str">
            <v>2P 3133</v>
          </cell>
          <cell r="CA29">
            <v>44201</v>
          </cell>
          <cell r="CJ29" t="str">
            <v>2P 3133</v>
          </cell>
          <cell r="CK29">
            <v>44230</v>
          </cell>
          <cell r="DH29" t="str">
            <v>2P 3133</v>
          </cell>
          <cell r="DI29">
            <v>44334</v>
          </cell>
          <cell r="EB29" t="str">
            <v>14-3171-08</v>
          </cell>
          <cell r="EC29">
            <v>44377</v>
          </cell>
          <cell r="EF29" t="str">
            <v>14-3171-08</v>
          </cell>
          <cell r="EG29">
            <v>44377</v>
          </cell>
          <cell r="EH29" t="str">
            <v>14-3171-08</v>
          </cell>
          <cell r="EI29">
            <v>44405</v>
          </cell>
          <cell r="ER29" t="str">
            <v>14-3171-08</v>
          </cell>
          <cell r="ES29">
            <v>44417</v>
          </cell>
          <cell r="IX29" t="str">
            <v>14-3171-08</v>
          </cell>
          <cell r="IY29">
            <v>44628</v>
          </cell>
          <cell r="LJ29" t="str">
            <v>14-3179</v>
          </cell>
          <cell r="LK29">
            <v>44970</v>
          </cell>
          <cell r="LN29" t="str">
            <v>14-3179</v>
          </cell>
          <cell r="LO29">
            <v>45007</v>
          </cell>
          <cell r="MD29" t="str">
            <v>14-3212</v>
          </cell>
          <cell r="ME29">
            <v>45279</v>
          </cell>
          <cell r="NN29" t="str">
            <v>14-3224</v>
          </cell>
          <cell r="NO29">
            <v>45762</v>
          </cell>
        </row>
        <row r="30">
          <cell r="D30" t="str">
            <v>2P 3133</v>
          </cell>
          <cell r="E30">
            <v>43944</v>
          </cell>
          <cell r="Y30" t="str">
            <v>2P 3114</v>
          </cell>
          <cell r="Z30">
            <v>43977</v>
          </cell>
          <cell r="AK30" t="str">
            <v>2P 3114</v>
          </cell>
          <cell r="AL30">
            <v>43999</v>
          </cell>
          <cell r="BV30" t="str">
            <v>2P 3114</v>
          </cell>
          <cell r="BW30">
            <v>44188</v>
          </cell>
          <cell r="BZ30" t="str">
            <v>2P 3114</v>
          </cell>
          <cell r="CA30">
            <v>44201</v>
          </cell>
          <cell r="CJ30" t="str">
            <v>2P 3114</v>
          </cell>
          <cell r="CK30">
            <v>44230</v>
          </cell>
          <cell r="DH30" t="str">
            <v>2P 3114</v>
          </cell>
          <cell r="DI30">
            <v>44334</v>
          </cell>
          <cell r="EB30" t="str">
            <v>14-3179</v>
          </cell>
          <cell r="EC30">
            <v>44377</v>
          </cell>
          <cell r="EF30" t="str">
            <v>14-3179</v>
          </cell>
          <cell r="EG30">
            <v>44377</v>
          </cell>
          <cell r="EH30" t="str">
            <v>14-3179</v>
          </cell>
          <cell r="EI30">
            <v>44405</v>
          </cell>
          <cell r="ER30" t="str">
            <v>14-3179</v>
          </cell>
          <cell r="ES30">
            <v>44417</v>
          </cell>
          <cell r="IX30" t="str">
            <v>14-3179</v>
          </cell>
          <cell r="IY30">
            <v>44628</v>
          </cell>
          <cell r="LJ30" t="str">
            <v>14-3207</v>
          </cell>
          <cell r="LK30">
            <v>44970</v>
          </cell>
          <cell r="LN30" t="str">
            <v>14-3207</v>
          </cell>
          <cell r="LO30">
            <v>45007</v>
          </cell>
          <cell r="MD30" t="str">
            <v>14-3224</v>
          </cell>
          <cell r="ME30">
            <v>45279</v>
          </cell>
          <cell r="NN30" t="str">
            <v>14-3233</v>
          </cell>
          <cell r="NO30">
            <v>45762</v>
          </cell>
        </row>
        <row r="31">
          <cell r="D31" t="str">
            <v>2P 3114</v>
          </cell>
          <cell r="E31">
            <v>43913</v>
          </cell>
          <cell r="Y31" t="str">
            <v>2P 3090</v>
          </cell>
          <cell r="Z31">
            <v>43977</v>
          </cell>
          <cell r="AK31" t="str">
            <v>2P 3090</v>
          </cell>
          <cell r="AL31">
            <v>43999</v>
          </cell>
          <cell r="BV31" t="str">
            <v>2P 3090</v>
          </cell>
          <cell r="BW31">
            <v>44188</v>
          </cell>
          <cell r="BZ31" t="str">
            <v>2P 3090</v>
          </cell>
          <cell r="CA31">
            <v>44201</v>
          </cell>
          <cell r="CJ31" t="str">
            <v>2P 3090</v>
          </cell>
          <cell r="CK31">
            <v>44230</v>
          </cell>
          <cell r="DH31" t="str">
            <v>2P 3090</v>
          </cell>
          <cell r="DI31">
            <v>44334</v>
          </cell>
          <cell r="EB31" t="str">
            <v>14-3207</v>
          </cell>
          <cell r="EC31">
            <v>44393</v>
          </cell>
          <cell r="EF31" t="str">
            <v>14-3207</v>
          </cell>
          <cell r="EG31">
            <v>44393</v>
          </cell>
          <cell r="EH31" t="str">
            <v>14-3207</v>
          </cell>
          <cell r="EI31">
            <v>44405</v>
          </cell>
          <cell r="ER31" t="str">
            <v>14-3207</v>
          </cell>
          <cell r="ES31">
            <v>44417</v>
          </cell>
          <cell r="IX31" t="str">
            <v>14-3207</v>
          </cell>
          <cell r="IY31">
            <v>44628</v>
          </cell>
          <cell r="LJ31" t="str">
            <v>14-3212</v>
          </cell>
          <cell r="LK31">
            <v>44970</v>
          </cell>
          <cell r="LN31" t="str">
            <v>14-3212</v>
          </cell>
          <cell r="LO31">
            <v>45007</v>
          </cell>
          <cell r="MD31" t="str">
            <v>14-3233</v>
          </cell>
          <cell r="ME31">
            <v>45279</v>
          </cell>
          <cell r="NN31" t="str">
            <v>14-3234</v>
          </cell>
          <cell r="NO31">
            <v>45762</v>
          </cell>
        </row>
        <row r="32">
          <cell r="D32" t="str">
            <v>2P 3090</v>
          </cell>
          <cell r="E32">
            <v>43913</v>
          </cell>
          <cell r="Y32" t="str">
            <v>2P 3156</v>
          </cell>
          <cell r="Z32">
            <v>43977</v>
          </cell>
          <cell r="AK32" t="str">
            <v>2P 3156</v>
          </cell>
          <cell r="AL32">
            <v>43999</v>
          </cell>
          <cell r="BV32" t="str">
            <v>2P 3156</v>
          </cell>
          <cell r="BW32">
            <v>44188</v>
          </cell>
          <cell r="BZ32" t="str">
            <v>2P 3156</v>
          </cell>
          <cell r="CA32">
            <v>44201</v>
          </cell>
          <cell r="CJ32" t="str">
            <v>2P 3156</v>
          </cell>
          <cell r="CK32">
            <v>44230</v>
          </cell>
          <cell r="DH32" t="str">
            <v>2P 3156</v>
          </cell>
          <cell r="DI32">
            <v>44334</v>
          </cell>
          <cell r="EB32" t="str">
            <v>14-3212</v>
          </cell>
          <cell r="EC32">
            <v>44377</v>
          </cell>
          <cell r="EF32" t="str">
            <v>14-3212</v>
          </cell>
          <cell r="EG32">
            <v>44377</v>
          </cell>
          <cell r="EH32" t="str">
            <v>14-3212</v>
          </cell>
          <cell r="EI32">
            <v>44405</v>
          </cell>
          <cell r="ER32" t="str">
            <v>14-3212</v>
          </cell>
          <cell r="ES32">
            <v>44417</v>
          </cell>
          <cell r="IX32" t="str">
            <v>14-3212</v>
          </cell>
          <cell r="IY32">
            <v>44628</v>
          </cell>
          <cell r="LJ32" t="str">
            <v>14-3224</v>
          </cell>
          <cell r="LK32">
            <v>44970</v>
          </cell>
          <cell r="LN32" t="str">
            <v>14-3224</v>
          </cell>
          <cell r="LO32">
            <v>45007</v>
          </cell>
          <cell r="MD32" t="str">
            <v>14-3234</v>
          </cell>
          <cell r="ME32">
            <v>45279</v>
          </cell>
          <cell r="NN32" t="str">
            <v>14-3237</v>
          </cell>
          <cell r="NO32">
            <v>45778</v>
          </cell>
        </row>
        <row r="33">
          <cell r="D33" t="str">
            <v>2P 3156</v>
          </cell>
          <cell r="E33">
            <v>43914</v>
          </cell>
          <cell r="Y33" t="str">
            <v>2P 3224</v>
          </cell>
          <cell r="Z33">
            <v>43977</v>
          </cell>
          <cell r="AK33" t="str">
            <v>2P 3224</v>
          </cell>
          <cell r="AL33">
            <v>43999</v>
          </cell>
          <cell r="BV33" t="str">
            <v>2P 3224</v>
          </cell>
          <cell r="BW33">
            <v>44188</v>
          </cell>
          <cell r="BZ33" t="str">
            <v>2P 3224</v>
          </cell>
          <cell r="CA33">
            <v>44201</v>
          </cell>
          <cell r="CJ33" t="str">
            <v>2P 3224</v>
          </cell>
          <cell r="CK33">
            <v>44230</v>
          </cell>
          <cell r="DH33" t="str">
            <v>2P 3224</v>
          </cell>
          <cell r="DI33">
            <v>44334</v>
          </cell>
          <cell r="EB33" t="str">
            <v>14-3224</v>
          </cell>
          <cell r="EC33">
            <v>44377</v>
          </cell>
          <cell r="EF33" t="str">
            <v>14-3224</v>
          </cell>
          <cell r="EG33">
            <v>44377</v>
          </cell>
          <cell r="EH33" t="str">
            <v>14-3224</v>
          </cell>
          <cell r="EI33">
            <v>44405</v>
          </cell>
          <cell r="ER33" t="str">
            <v>14-3224</v>
          </cell>
          <cell r="ES33">
            <v>44417</v>
          </cell>
          <cell r="IX33" t="str">
            <v>14-3224</v>
          </cell>
          <cell r="IY33">
            <v>44628</v>
          </cell>
          <cell r="LJ33" t="str">
            <v>14-3233</v>
          </cell>
          <cell r="LK33">
            <v>44970</v>
          </cell>
          <cell r="LN33" t="str">
            <v>14-3233</v>
          </cell>
          <cell r="LO33">
            <v>45007</v>
          </cell>
          <cell r="MD33" t="str">
            <v>14-3237</v>
          </cell>
          <cell r="ME33">
            <v>45279</v>
          </cell>
          <cell r="NN33" t="str">
            <v>14-3246</v>
          </cell>
          <cell r="NO33">
            <v>45762</v>
          </cell>
        </row>
        <row r="34">
          <cell r="D34" t="str">
            <v>2P 3224</v>
          </cell>
          <cell r="E34">
            <v>43914</v>
          </cell>
          <cell r="Y34" t="str">
            <v>2P 3233</v>
          </cell>
          <cell r="Z34">
            <v>43977</v>
          </cell>
          <cell r="AK34" t="str">
            <v>2P 3233</v>
          </cell>
          <cell r="AL34">
            <v>43999</v>
          </cell>
          <cell r="BV34" t="str">
            <v>2P 3233</v>
          </cell>
          <cell r="BW34">
            <v>44188</v>
          </cell>
          <cell r="BZ34" t="str">
            <v>2P 3233</v>
          </cell>
          <cell r="CA34">
            <v>44201</v>
          </cell>
          <cell r="CJ34" t="str">
            <v>2P 3233</v>
          </cell>
          <cell r="CK34">
            <v>44230</v>
          </cell>
          <cell r="DH34" t="str">
            <v>2P 3233</v>
          </cell>
          <cell r="DI34">
            <v>44334</v>
          </cell>
          <cell r="EB34" t="str">
            <v>14-3233</v>
          </cell>
          <cell r="EC34">
            <v>44377</v>
          </cell>
          <cell r="EF34" t="str">
            <v>14-3233</v>
          </cell>
          <cell r="EG34">
            <v>44377</v>
          </cell>
          <cell r="EH34" t="str">
            <v>14-3233</v>
          </cell>
          <cell r="EI34">
            <v>44405</v>
          </cell>
          <cell r="ER34" t="str">
            <v>14-3233</v>
          </cell>
          <cell r="ES34">
            <v>44417</v>
          </cell>
          <cell r="IX34" t="str">
            <v>14-3233</v>
          </cell>
          <cell r="IY34">
            <v>44628</v>
          </cell>
          <cell r="LJ34" t="str">
            <v>14-3234</v>
          </cell>
          <cell r="LK34">
            <v>44970</v>
          </cell>
          <cell r="LN34" t="str">
            <v>14-3234</v>
          </cell>
          <cell r="LO34">
            <v>45007</v>
          </cell>
          <cell r="MD34" t="str">
            <v>14-3246</v>
          </cell>
          <cell r="ME34">
            <v>45279</v>
          </cell>
          <cell r="NN34" t="str">
            <v>14-3256</v>
          </cell>
          <cell r="NO34">
            <v>45778</v>
          </cell>
        </row>
        <row r="35">
          <cell r="D35" t="str">
            <v>2P 3233</v>
          </cell>
          <cell r="E35">
            <v>43914</v>
          </cell>
          <cell r="Y35" t="str">
            <v>2P 3234</v>
          </cell>
          <cell r="Z35">
            <v>43977</v>
          </cell>
          <cell r="AK35" t="str">
            <v>2P 3234</v>
          </cell>
          <cell r="AL35">
            <v>43999</v>
          </cell>
          <cell r="BV35" t="str">
            <v>2P 3234</v>
          </cell>
          <cell r="BW35">
            <v>44188</v>
          </cell>
          <cell r="BZ35" t="str">
            <v>2P 3234</v>
          </cell>
          <cell r="CA35">
            <v>44201</v>
          </cell>
          <cell r="CJ35" t="str">
            <v>2P 3234</v>
          </cell>
          <cell r="CK35">
            <v>44230</v>
          </cell>
          <cell r="DH35" t="str">
            <v>2P 3234</v>
          </cell>
          <cell r="DI35">
            <v>44334</v>
          </cell>
          <cell r="EB35" t="str">
            <v>14-3234</v>
          </cell>
          <cell r="EC35">
            <v>44377</v>
          </cell>
          <cell r="EF35" t="str">
            <v>14-3234</v>
          </cell>
          <cell r="EG35">
            <v>44377</v>
          </cell>
          <cell r="EH35" t="str">
            <v>14-3234</v>
          </cell>
          <cell r="EI35">
            <v>44405</v>
          </cell>
          <cell r="ER35" t="str">
            <v>14-3234</v>
          </cell>
          <cell r="ES35">
            <v>44417</v>
          </cell>
          <cell r="IX35" t="str">
            <v>14-3234</v>
          </cell>
          <cell r="IY35">
            <v>44628</v>
          </cell>
          <cell r="LJ35" t="str">
            <v>14-3237</v>
          </cell>
          <cell r="LK35">
            <v>44970</v>
          </cell>
          <cell r="LN35" t="str">
            <v>14-3237</v>
          </cell>
          <cell r="LO35">
            <v>45007</v>
          </cell>
          <cell r="MD35" t="str">
            <v>14-3256</v>
          </cell>
          <cell r="ME35">
            <v>45279</v>
          </cell>
          <cell r="NN35" t="str">
            <v>14-3266</v>
          </cell>
          <cell r="NO35">
            <v>45778</v>
          </cell>
        </row>
        <row r="36">
          <cell r="D36" t="str">
            <v>2P 3234</v>
          </cell>
          <cell r="E36">
            <v>43914</v>
          </cell>
          <cell r="Y36" t="str">
            <v>2P 4453</v>
          </cell>
          <cell r="Z36">
            <v>43977</v>
          </cell>
          <cell r="AK36" t="str">
            <v>2P 4453</v>
          </cell>
          <cell r="AL36">
            <v>43999</v>
          </cell>
          <cell r="BV36" t="str">
            <v>2P 4453</v>
          </cell>
          <cell r="BW36">
            <v>44188</v>
          </cell>
          <cell r="BZ36" t="str">
            <v>2P 4453</v>
          </cell>
          <cell r="CA36">
            <v>44188</v>
          </cell>
          <cell r="CJ36" t="str">
            <v>2P 4453</v>
          </cell>
          <cell r="CK36">
            <v>44230</v>
          </cell>
          <cell r="DH36" t="str">
            <v>2P 4453</v>
          </cell>
          <cell r="DI36">
            <v>44334</v>
          </cell>
          <cell r="EB36" t="str">
            <v>14-3237</v>
          </cell>
          <cell r="EC36">
            <v>44377</v>
          </cell>
          <cell r="EF36" t="str">
            <v>14-3237</v>
          </cell>
          <cell r="EG36">
            <v>44377</v>
          </cell>
          <cell r="EH36" t="str">
            <v>14-3237</v>
          </cell>
          <cell r="EI36">
            <v>44405</v>
          </cell>
          <cell r="ER36" t="str">
            <v>14-3237</v>
          </cell>
          <cell r="ES36">
            <v>44417</v>
          </cell>
          <cell r="IX36" t="str">
            <v>14-3237</v>
          </cell>
          <cell r="IY36">
            <v>44628</v>
          </cell>
          <cell r="LJ36" t="str">
            <v>14-3246</v>
          </cell>
          <cell r="LK36">
            <v>44970</v>
          </cell>
          <cell r="LN36" t="str">
            <v>14-3246</v>
          </cell>
          <cell r="LO36">
            <v>45007</v>
          </cell>
          <cell r="MD36" t="str">
            <v>14-3266</v>
          </cell>
          <cell r="ME36">
            <v>45279</v>
          </cell>
          <cell r="NN36" t="str">
            <v>14-3276</v>
          </cell>
          <cell r="NO36">
            <v>45778</v>
          </cell>
        </row>
        <row r="37">
          <cell r="D37" t="str">
            <v>2P 4453</v>
          </cell>
          <cell r="E37">
            <v>43914</v>
          </cell>
          <cell r="Y37" t="str">
            <v>2P 3237</v>
          </cell>
          <cell r="Z37">
            <v>43977</v>
          </cell>
          <cell r="AK37" t="str">
            <v>2P 3237</v>
          </cell>
          <cell r="AL37">
            <v>43999</v>
          </cell>
          <cell r="BV37" t="str">
            <v>2P 3237</v>
          </cell>
          <cell r="BW37">
            <v>44188</v>
          </cell>
          <cell r="BZ37" t="str">
            <v>2P 3237</v>
          </cell>
          <cell r="CA37">
            <v>44201</v>
          </cell>
          <cell r="CJ37" t="str">
            <v>2P 3237</v>
          </cell>
          <cell r="CK37">
            <v>44230</v>
          </cell>
          <cell r="DH37" t="str">
            <v>2P 3237</v>
          </cell>
          <cell r="DI37">
            <v>44334</v>
          </cell>
          <cell r="EB37" t="str">
            <v>14-3246</v>
          </cell>
          <cell r="EC37">
            <v>44377</v>
          </cell>
          <cell r="EF37" t="str">
            <v>14-3246</v>
          </cell>
          <cell r="EG37">
            <v>44377</v>
          </cell>
          <cell r="EH37" t="str">
            <v>14-3246</v>
          </cell>
          <cell r="EI37">
            <v>44405</v>
          </cell>
          <cell r="ER37" t="str">
            <v>14-3246</v>
          </cell>
          <cell r="ES37">
            <v>44417</v>
          </cell>
          <cell r="IX37" t="str">
            <v>14-3246</v>
          </cell>
          <cell r="IY37">
            <v>44628</v>
          </cell>
          <cell r="LJ37" t="str">
            <v>14-3256</v>
          </cell>
          <cell r="LK37">
            <v>44970</v>
          </cell>
          <cell r="LN37" t="str">
            <v>14-3256</v>
          </cell>
          <cell r="LO37">
            <v>45007</v>
          </cell>
          <cell r="MD37" t="str">
            <v>14-3276</v>
          </cell>
          <cell r="ME37">
            <v>45279</v>
          </cell>
          <cell r="NN37" t="str">
            <v>14-3289</v>
          </cell>
          <cell r="NO37">
            <v>45778</v>
          </cell>
        </row>
        <row r="38">
          <cell r="D38" t="str">
            <v>2P 3237</v>
          </cell>
          <cell r="E38">
            <v>43914</v>
          </cell>
          <cell r="Y38" t="str">
            <v>2P 3289</v>
          </cell>
          <cell r="Z38">
            <v>43977</v>
          </cell>
          <cell r="AK38" t="str">
            <v>2P 3289</v>
          </cell>
          <cell r="AL38">
            <v>43999</v>
          </cell>
          <cell r="BV38" t="str">
            <v>2P 3289</v>
          </cell>
          <cell r="BW38">
            <v>44188</v>
          </cell>
          <cell r="BZ38" t="str">
            <v>2P 3289</v>
          </cell>
          <cell r="CA38">
            <v>44201</v>
          </cell>
          <cell r="CJ38" t="str">
            <v>2P 3289</v>
          </cell>
          <cell r="CK38">
            <v>44230</v>
          </cell>
          <cell r="DH38" t="str">
            <v>2P 3289</v>
          </cell>
          <cell r="DI38">
            <v>44334</v>
          </cell>
          <cell r="EB38" t="str">
            <v>14-3256</v>
          </cell>
          <cell r="EC38">
            <v>44377</v>
          </cell>
          <cell r="EF38" t="str">
            <v>14-3256</v>
          </cell>
          <cell r="EG38">
            <v>44377</v>
          </cell>
          <cell r="EH38" t="str">
            <v>14-3256</v>
          </cell>
          <cell r="EI38">
            <v>44405</v>
          </cell>
          <cell r="ER38" t="str">
            <v>14-3256</v>
          </cell>
          <cell r="ES38">
            <v>44417</v>
          </cell>
          <cell r="IX38" t="str">
            <v>14-3256</v>
          </cell>
          <cell r="IY38">
            <v>44628</v>
          </cell>
          <cell r="LJ38" t="str">
            <v>14-3266</v>
          </cell>
          <cell r="LK38">
            <v>44970</v>
          </cell>
          <cell r="LN38" t="str">
            <v>14-3266</v>
          </cell>
          <cell r="LO38">
            <v>45007</v>
          </cell>
          <cell r="MD38" t="str">
            <v>14-3289</v>
          </cell>
          <cell r="ME38">
            <v>45184</v>
          </cell>
          <cell r="NN38" t="str">
            <v>14-3296</v>
          </cell>
          <cell r="NO38">
            <v>45762</v>
          </cell>
        </row>
        <row r="39">
          <cell r="D39" t="str">
            <v>2P 3289</v>
          </cell>
          <cell r="E39">
            <v>43914</v>
          </cell>
          <cell r="Y39">
            <v>3435</v>
          </cell>
          <cell r="Z39">
            <v>43656</v>
          </cell>
          <cell r="AK39">
            <v>3435</v>
          </cell>
          <cell r="AL39">
            <v>43656</v>
          </cell>
          <cell r="BV39">
            <v>3435</v>
          </cell>
          <cell r="BW39">
            <v>43656</v>
          </cell>
          <cell r="BZ39">
            <v>3435</v>
          </cell>
          <cell r="CA39">
            <v>43656</v>
          </cell>
          <cell r="CJ39" t="str">
            <v>2P 3461</v>
          </cell>
          <cell r="CK39">
            <v>44230</v>
          </cell>
          <cell r="DH39" t="str">
            <v>2P 3461</v>
          </cell>
          <cell r="DI39">
            <v>44334</v>
          </cell>
          <cell r="EB39" t="str">
            <v>14-3266</v>
          </cell>
          <cell r="EC39">
            <v>44377</v>
          </cell>
          <cell r="EF39" t="str">
            <v>14-3266</v>
          </cell>
          <cell r="EG39">
            <v>44377</v>
          </cell>
          <cell r="EH39" t="str">
            <v>14-3266</v>
          </cell>
          <cell r="EI39">
            <v>44405</v>
          </cell>
          <cell r="ER39" t="str">
            <v>14-3266</v>
          </cell>
          <cell r="ES39">
            <v>44417</v>
          </cell>
          <cell r="IX39" t="str">
            <v>14-3266</v>
          </cell>
          <cell r="IY39">
            <v>44628</v>
          </cell>
          <cell r="LJ39" t="str">
            <v>14-3276</v>
          </cell>
          <cell r="LK39">
            <v>44970</v>
          </cell>
          <cell r="LN39" t="str">
            <v>14-3276</v>
          </cell>
          <cell r="LO39">
            <v>45007</v>
          </cell>
          <cell r="MD39" t="str">
            <v>14-3296</v>
          </cell>
          <cell r="ME39">
            <v>45279</v>
          </cell>
          <cell r="NN39" t="str">
            <v>14-3296-08</v>
          </cell>
          <cell r="NO39">
            <v>45762</v>
          </cell>
        </row>
        <row r="40">
          <cell r="D40" t="str">
            <v>2P 4098</v>
          </cell>
          <cell r="E40">
            <v>43914</v>
          </cell>
          <cell r="Y40" t="str">
            <v>2P 3461</v>
          </cell>
          <cell r="Z40">
            <v>43972</v>
          </cell>
          <cell r="AK40" t="str">
            <v>2P 3461</v>
          </cell>
          <cell r="AL40">
            <v>43992</v>
          </cell>
          <cell r="BV40" t="str">
            <v>2P 3461</v>
          </cell>
          <cell r="BW40">
            <v>44112</v>
          </cell>
          <cell r="BZ40" t="str">
            <v>2P 3461</v>
          </cell>
          <cell r="CA40">
            <v>44201</v>
          </cell>
          <cell r="CJ40" t="str">
            <v>2P 3475</v>
          </cell>
          <cell r="CK40">
            <v>44230</v>
          </cell>
          <cell r="DH40" t="str">
            <v>2P 3475</v>
          </cell>
          <cell r="DI40">
            <v>44334</v>
          </cell>
          <cell r="EB40" t="str">
            <v>14-3276</v>
          </cell>
          <cell r="EC40">
            <v>44377</v>
          </cell>
          <cell r="EF40" t="str">
            <v>14-3276</v>
          </cell>
          <cell r="EG40">
            <v>44377</v>
          </cell>
          <cell r="EH40" t="str">
            <v>14-3276</v>
          </cell>
          <cell r="EI40">
            <v>44405</v>
          </cell>
          <cell r="ER40" t="str">
            <v>14-3276</v>
          </cell>
          <cell r="ES40">
            <v>44417</v>
          </cell>
          <cell r="IX40" t="str">
            <v>14-3276</v>
          </cell>
          <cell r="IY40">
            <v>44628</v>
          </cell>
          <cell r="LJ40" t="str">
            <v>14-3289</v>
          </cell>
          <cell r="LK40">
            <v>44970</v>
          </cell>
          <cell r="LN40" t="str">
            <v>14-3289</v>
          </cell>
          <cell r="LO40">
            <v>45007</v>
          </cell>
          <cell r="MD40" t="str">
            <v>14-3296-08</v>
          </cell>
          <cell r="ME40">
            <v>45279</v>
          </cell>
          <cell r="NN40" t="str">
            <v>14-3304</v>
          </cell>
          <cell r="NO40">
            <v>45762</v>
          </cell>
        </row>
        <row r="41">
          <cell r="D41" t="str">
            <v>2P 4060</v>
          </cell>
          <cell r="E41">
            <v>43914</v>
          </cell>
          <cell r="Y41" t="str">
            <v>2P 3475</v>
          </cell>
          <cell r="Z41">
            <v>43972</v>
          </cell>
          <cell r="AK41" t="str">
            <v>2P 3475</v>
          </cell>
          <cell r="AL41">
            <v>43992</v>
          </cell>
          <cell r="BV41" t="str">
            <v>2P 3475</v>
          </cell>
          <cell r="BW41">
            <v>44112</v>
          </cell>
          <cell r="BZ41" t="str">
            <v>2P 3475</v>
          </cell>
          <cell r="CA41">
            <v>44201</v>
          </cell>
          <cell r="CJ41" t="str">
            <v>2P 3471</v>
          </cell>
          <cell r="CK41">
            <v>44230</v>
          </cell>
          <cell r="DH41" t="str">
            <v>2P 3471</v>
          </cell>
          <cell r="DI41">
            <v>44334</v>
          </cell>
          <cell r="EB41" t="str">
            <v>14-3289</v>
          </cell>
          <cell r="EC41">
            <v>44377</v>
          </cell>
          <cell r="EF41" t="str">
            <v>14-3289</v>
          </cell>
          <cell r="EG41">
            <v>44377</v>
          </cell>
          <cell r="EH41" t="str">
            <v>14-3289</v>
          </cell>
          <cell r="EI41">
            <v>44405</v>
          </cell>
          <cell r="ER41" t="str">
            <v>14-3289</v>
          </cell>
          <cell r="ES41">
            <v>44417</v>
          </cell>
          <cell r="IX41" t="str">
            <v>14-3289</v>
          </cell>
          <cell r="IY41">
            <v>44628</v>
          </cell>
          <cell r="LJ41" t="str">
            <v>14-3296</v>
          </cell>
          <cell r="LK41">
            <v>44970</v>
          </cell>
          <cell r="LN41" t="str">
            <v>14-3296</v>
          </cell>
          <cell r="LO41">
            <v>45007</v>
          </cell>
          <cell r="MD41" t="str">
            <v>14-3304</v>
          </cell>
          <cell r="ME41">
            <v>45279</v>
          </cell>
          <cell r="NN41" t="str">
            <v>14-3304-08</v>
          </cell>
          <cell r="NO41">
            <v>45762</v>
          </cell>
        </row>
        <row r="42">
          <cell r="D42" t="str">
            <v>2P 3344</v>
          </cell>
          <cell r="E42">
            <v>43762</v>
          </cell>
          <cell r="Y42" t="str">
            <v>2P 3471</v>
          </cell>
          <cell r="Z42">
            <v>43972</v>
          </cell>
          <cell r="AK42" t="str">
            <v>2P 3471</v>
          </cell>
          <cell r="AL42">
            <v>43992</v>
          </cell>
          <cell r="BV42" t="str">
            <v>2P 3471</v>
          </cell>
          <cell r="BW42">
            <v>44112</v>
          </cell>
          <cell r="BZ42" t="str">
            <v>2P 3471</v>
          </cell>
          <cell r="CA42">
            <v>44201</v>
          </cell>
          <cell r="CJ42" t="str">
            <v>2P 3562</v>
          </cell>
          <cell r="CK42">
            <v>44230</v>
          </cell>
          <cell r="DH42" t="str">
            <v>2P 3562</v>
          </cell>
          <cell r="DI42">
            <v>44334</v>
          </cell>
          <cell r="EB42" t="str">
            <v>14-3296</v>
          </cell>
          <cell r="EC42">
            <v>44377</v>
          </cell>
          <cell r="EF42" t="str">
            <v>14-3296</v>
          </cell>
          <cell r="EG42">
            <v>44377</v>
          </cell>
          <cell r="EH42" t="str">
            <v>14-3296</v>
          </cell>
          <cell r="EI42">
            <v>44405</v>
          </cell>
          <cell r="ER42" t="str">
            <v>14-3296</v>
          </cell>
          <cell r="ES42">
            <v>44417</v>
          </cell>
          <cell r="IX42" t="str">
            <v>14-3296</v>
          </cell>
          <cell r="IY42">
            <v>44627</v>
          </cell>
          <cell r="LJ42" t="str">
            <v>14-3296-08</v>
          </cell>
          <cell r="LK42">
            <v>44970</v>
          </cell>
          <cell r="LN42" t="str">
            <v>14-3296-08</v>
          </cell>
          <cell r="LO42">
            <v>45007</v>
          </cell>
          <cell r="MD42" t="str">
            <v>14-3304-08</v>
          </cell>
          <cell r="ME42">
            <v>45279</v>
          </cell>
          <cell r="NN42" t="str">
            <v>14-3319</v>
          </cell>
          <cell r="NO42">
            <v>45762</v>
          </cell>
        </row>
        <row r="43">
          <cell r="D43" t="str">
            <v>2P 3333</v>
          </cell>
          <cell r="E43">
            <v>43914</v>
          </cell>
          <cell r="Y43" t="str">
            <v>2P 3562</v>
          </cell>
          <cell r="Z43">
            <v>43641</v>
          </cell>
          <cell r="AK43" t="str">
            <v>2P 3562</v>
          </cell>
          <cell r="AL43">
            <v>43992</v>
          </cell>
          <cell r="BV43" t="str">
            <v>2P 3562</v>
          </cell>
          <cell r="BW43">
            <v>44055</v>
          </cell>
          <cell r="BZ43" t="str">
            <v>2P 3562</v>
          </cell>
          <cell r="CA43">
            <v>44201</v>
          </cell>
          <cell r="CJ43" t="str">
            <v>2P 3432</v>
          </cell>
          <cell r="CK43">
            <v>44230</v>
          </cell>
          <cell r="DH43" t="str">
            <v>2P 3432</v>
          </cell>
          <cell r="DI43">
            <v>44334</v>
          </cell>
          <cell r="EB43" t="str">
            <v>14-3296-08</v>
          </cell>
          <cell r="EC43">
            <v>44377</v>
          </cell>
          <cell r="EF43" t="str">
            <v>14-3296-08</v>
          </cell>
          <cell r="EG43">
            <v>44377</v>
          </cell>
          <cell r="EH43" t="str">
            <v>14-3296-08</v>
          </cell>
          <cell r="EI43">
            <v>44405</v>
          </cell>
          <cell r="ER43" t="str">
            <v>14-3296-08</v>
          </cell>
          <cell r="ES43">
            <v>44417</v>
          </cell>
          <cell r="IX43" t="str">
            <v>14-3296-08</v>
          </cell>
          <cell r="IY43">
            <v>44628</v>
          </cell>
          <cell r="LJ43" t="str">
            <v>14-3304</v>
          </cell>
          <cell r="LK43">
            <v>44970</v>
          </cell>
          <cell r="LN43" t="str">
            <v>14-3304</v>
          </cell>
          <cell r="LO43">
            <v>45007</v>
          </cell>
          <cell r="MD43" t="str">
            <v>14-3319</v>
          </cell>
          <cell r="ME43">
            <v>45279</v>
          </cell>
          <cell r="NN43" t="str">
            <v>14-3320</v>
          </cell>
          <cell r="NO43">
            <v>45762</v>
          </cell>
        </row>
        <row r="44">
          <cell r="D44">
            <v>3435</v>
          </cell>
          <cell r="E44">
            <v>43656</v>
          </cell>
          <cell r="Y44" t="str">
            <v>2P 3432</v>
          </cell>
          <cell r="Z44">
            <v>43972</v>
          </cell>
          <cell r="AK44" t="str">
            <v>2P 3432</v>
          </cell>
          <cell r="AL44">
            <v>43991</v>
          </cell>
          <cell r="BV44" t="str">
            <v>2P 3432</v>
          </cell>
          <cell r="BW44">
            <v>44112</v>
          </cell>
          <cell r="BZ44" t="str">
            <v>2P 3432</v>
          </cell>
          <cell r="CA44">
            <v>44201</v>
          </cell>
          <cell r="CJ44" t="str">
            <v>2P 3425</v>
          </cell>
          <cell r="CK44">
            <v>44230</v>
          </cell>
          <cell r="DH44" t="str">
            <v>2P 3425</v>
          </cell>
          <cell r="DI44">
            <v>44334</v>
          </cell>
          <cell r="EB44" t="str">
            <v>14-3304</v>
          </cell>
          <cell r="EC44">
            <v>44377</v>
          </cell>
          <cell r="EF44" t="str">
            <v>14-3304</v>
          </cell>
          <cell r="EG44">
            <v>44377</v>
          </cell>
          <cell r="EH44" t="str">
            <v>14-3304</v>
          </cell>
          <cell r="EI44">
            <v>44405</v>
          </cell>
          <cell r="ER44" t="str">
            <v>14-3304</v>
          </cell>
          <cell r="ES44">
            <v>44417</v>
          </cell>
          <cell r="IX44" t="str">
            <v>14-3304</v>
          </cell>
          <cell r="IY44">
            <v>44627</v>
          </cell>
          <cell r="LJ44" t="str">
            <v>14-3304-08</v>
          </cell>
          <cell r="LK44">
            <v>44970</v>
          </cell>
          <cell r="LN44" t="str">
            <v>14-3304-08</v>
          </cell>
          <cell r="LO44">
            <v>45007</v>
          </cell>
          <cell r="MD44" t="str">
            <v>14-3320</v>
          </cell>
          <cell r="ME44">
            <v>45279</v>
          </cell>
          <cell r="NN44" t="str">
            <v>14-3320-08</v>
          </cell>
          <cell r="NO44">
            <v>45762</v>
          </cell>
        </row>
        <row r="45">
          <cell r="D45" t="str">
            <v>2P 3461</v>
          </cell>
          <cell r="E45">
            <v>43972</v>
          </cell>
          <cell r="Y45" t="str">
            <v>2P 3425</v>
          </cell>
          <cell r="Z45">
            <v>43972</v>
          </cell>
          <cell r="AK45" t="str">
            <v>2P 3425</v>
          </cell>
          <cell r="AL45">
            <v>43991</v>
          </cell>
          <cell r="BV45" t="str">
            <v>2P 3425</v>
          </cell>
          <cell r="BW45">
            <v>44112</v>
          </cell>
          <cell r="BZ45" t="str">
            <v>2P 3425</v>
          </cell>
          <cell r="CA45">
            <v>44201</v>
          </cell>
          <cell r="CJ45" t="str">
            <v>2P 3350</v>
          </cell>
          <cell r="CK45">
            <v>44230</v>
          </cell>
          <cell r="DH45" t="str">
            <v>2P 3350</v>
          </cell>
          <cell r="DI45">
            <v>44259</v>
          </cell>
          <cell r="EB45" t="str">
            <v>14-3304-08</v>
          </cell>
          <cell r="EC45">
            <v>44377</v>
          </cell>
          <cell r="EF45" t="str">
            <v>14-3304-08</v>
          </cell>
          <cell r="EG45">
            <v>44377</v>
          </cell>
          <cell r="EH45" t="str">
            <v>14-3304-08</v>
          </cell>
          <cell r="EI45">
            <v>44405</v>
          </cell>
          <cell r="ER45" t="str">
            <v>14-3304-08</v>
          </cell>
          <cell r="ES45">
            <v>44417</v>
          </cell>
          <cell r="IX45" t="str">
            <v>14-3304-08</v>
          </cell>
          <cell r="IY45">
            <v>44628</v>
          </cell>
          <cell r="LJ45" t="str">
            <v>14-3319</v>
          </cell>
          <cell r="LK45">
            <v>44970</v>
          </cell>
          <cell r="LN45" t="str">
            <v>14-3319</v>
          </cell>
          <cell r="LO45">
            <v>44970</v>
          </cell>
          <cell r="MD45" t="str">
            <v>14-3320-08</v>
          </cell>
          <cell r="ME45">
            <v>45279</v>
          </cell>
          <cell r="NN45" t="str">
            <v>14-3350</v>
          </cell>
          <cell r="NO45">
            <v>45701</v>
          </cell>
        </row>
        <row r="46">
          <cell r="D46" t="str">
            <v>2P 3475</v>
          </cell>
          <cell r="E46">
            <v>43972</v>
          </cell>
          <cell r="Y46" t="str">
            <v>2P 3350</v>
          </cell>
          <cell r="Z46">
            <v>43972</v>
          </cell>
          <cell r="AK46" t="str">
            <v>2P 3350</v>
          </cell>
          <cell r="AL46">
            <v>43992</v>
          </cell>
          <cell r="BV46" t="str">
            <v>2P 3350</v>
          </cell>
          <cell r="BW46">
            <v>44112</v>
          </cell>
          <cell r="BZ46" t="str">
            <v>2P 3350</v>
          </cell>
          <cell r="CA46">
            <v>44201</v>
          </cell>
          <cell r="CJ46" t="str">
            <v>2P 3352</v>
          </cell>
          <cell r="CK46">
            <v>44232</v>
          </cell>
          <cell r="DH46" t="str">
            <v>2P 3352</v>
          </cell>
          <cell r="DI46">
            <v>44334</v>
          </cell>
          <cell r="EB46" t="str">
            <v>14-3320</v>
          </cell>
          <cell r="EC46">
            <v>44377</v>
          </cell>
          <cell r="EF46" t="str">
            <v>14-3320</v>
          </cell>
          <cell r="EG46">
            <v>44377</v>
          </cell>
          <cell r="EH46" t="str">
            <v>14-3320</v>
          </cell>
          <cell r="EI46">
            <v>44405</v>
          </cell>
          <cell r="ER46" t="str">
            <v>14-3320</v>
          </cell>
          <cell r="ES46">
            <v>44417</v>
          </cell>
          <cell r="IX46" t="str">
            <v>14-3320</v>
          </cell>
          <cell r="IY46">
            <v>44627</v>
          </cell>
          <cell r="LJ46" t="str">
            <v>14-3320</v>
          </cell>
          <cell r="LK46">
            <v>44970</v>
          </cell>
          <cell r="LN46" t="str">
            <v>14-3320</v>
          </cell>
          <cell r="LO46">
            <v>45007</v>
          </cell>
          <cell r="MD46" t="str">
            <v>14-3350</v>
          </cell>
          <cell r="ME46">
            <v>45279</v>
          </cell>
          <cell r="NN46" t="str">
            <v>14-3352</v>
          </cell>
          <cell r="NO46">
            <v>45764</v>
          </cell>
        </row>
        <row r="47">
          <cell r="D47" t="str">
            <v>2P 3471</v>
          </cell>
          <cell r="E47">
            <v>43972</v>
          </cell>
          <cell r="Y47" t="str">
            <v>2P 3352</v>
          </cell>
          <cell r="Z47">
            <v>43802</v>
          </cell>
          <cell r="AK47" t="str">
            <v>2P 3352</v>
          </cell>
          <cell r="AL47">
            <v>43992</v>
          </cell>
          <cell r="BV47" t="str">
            <v>2P 3352</v>
          </cell>
          <cell r="BW47">
            <v>44055</v>
          </cell>
          <cell r="BZ47" t="str">
            <v>2P 3352</v>
          </cell>
          <cell r="CA47">
            <v>44201</v>
          </cell>
          <cell r="CJ47" t="str">
            <v>2P 3534</v>
          </cell>
          <cell r="CK47">
            <v>44230</v>
          </cell>
          <cell r="DH47" t="str">
            <v>2P 3534</v>
          </cell>
          <cell r="DI47">
            <v>44334</v>
          </cell>
          <cell r="EB47" t="str">
            <v>14-3320-08</v>
          </cell>
          <cell r="EC47">
            <v>44377</v>
          </cell>
          <cell r="EF47" t="str">
            <v>14-3320-08</v>
          </cell>
          <cell r="EG47">
            <v>44377</v>
          </cell>
          <cell r="EH47" t="str">
            <v>14-3320-08</v>
          </cell>
          <cell r="EI47">
            <v>44405</v>
          </cell>
          <cell r="ER47" t="str">
            <v>14-3320-08</v>
          </cell>
          <cell r="ES47">
            <v>44417</v>
          </cell>
          <cell r="IX47" t="str">
            <v>14-3320-08</v>
          </cell>
          <cell r="IY47">
            <v>44628</v>
          </cell>
          <cell r="LJ47" t="str">
            <v>14-3320-08</v>
          </cell>
          <cell r="LK47">
            <v>44970</v>
          </cell>
          <cell r="LN47" t="str">
            <v>14-3320-08</v>
          </cell>
          <cell r="LO47">
            <v>45007</v>
          </cell>
          <cell r="MD47" t="str">
            <v>14-3352</v>
          </cell>
          <cell r="ME47">
            <v>45049</v>
          </cell>
          <cell r="NN47" t="str">
            <v>14-3363</v>
          </cell>
          <cell r="NO47">
            <v>45762</v>
          </cell>
        </row>
        <row r="48">
          <cell r="D48" t="str">
            <v>2P 3562</v>
          </cell>
          <cell r="E48">
            <v>43641</v>
          </cell>
          <cell r="Y48" t="str">
            <v>2P 3534</v>
          </cell>
          <cell r="Z48">
            <v>43972</v>
          </cell>
          <cell r="AK48" t="str">
            <v>2P 3534</v>
          </cell>
          <cell r="AL48">
            <v>43992</v>
          </cell>
          <cell r="BV48" t="str">
            <v>2P 3534</v>
          </cell>
          <cell r="BW48">
            <v>44112</v>
          </cell>
          <cell r="BZ48" t="str">
            <v>2P 3534</v>
          </cell>
          <cell r="CA48">
            <v>44201</v>
          </cell>
          <cell r="CJ48" t="str">
            <v>2P 9241</v>
          </cell>
          <cell r="CK48">
            <v>44230</v>
          </cell>
          <cell r="DH48" t="str">
            <v>2P 9241</v>
          </cell>
          <cell r="DI48">
            <v>44334</v>
          </cell>
          <cell r="EB48" t="str">
            <v>14-3350</v>
          </cell>
          <cell r="EC48">
            <v>44391</v>
          </cell>
          <cell r="EF48" t="str">
            <v>14-3350</v>
          </cell>
          <cell r="EG48">
            <v>44391</v>
          </cell>
          <cell r="EH48" t="str">
            <v>14-3350</v>
          </cell>
          <cell r="EI48">
            <v>44391</v>
          </cell>
          <cell r="ER48" t="str">
            <v>14-3350</v>
          </cell>
          <cell r="ES48">
            <v>44406</v>
          </cell>
          <cell r="IX48" t="str">
            <v>14-3350</v>
          </cell>
          <cell r="IY48">
            <v>44641</v>
          </cell>
          <cell r="LJ48" t="str">
            <v>14-3350</v>
          </cell>
          <cell r="LK48">
            <v>44970</v>
          </cell>
          <cell r="LN48" t="str">
            <v>14-3350</v>
          </cell>
          <cell r="LO48">
            <v>44970</v>
          </cell>
          <cell r="MD48" t="str">
            <v>14-3363</v>
          </cell>
          <cell r="ME48">
            <v>45279</v>
          </cell>
          <cell r="NN48" t="str">
            <v>14-3383</v>
          </cell>
          <cell r="NO48">
            <v>45644</v>
          </cell>
        </row>
        <row r="49">
          <cell r="D49" t="str">
            <v>2P 3432</v>
          </cell>
          <cell r="E49">
            <v>43972</v>
          </cell>
          <cell r="Y49" t="str">
            <v>2P 9241</v>
          </cell>
          <cell r="Z49">
            <v>43972</v>
          </cell>
          <cell r="AK49" t="str">
            <v>2P 9241</v>
          </cell>
          <cell r="AL49">
            <v>43992</v>
          </cell>
          <cell r="BV49" t="str">
            <v>2P 9241</v>
          </cell>
          <cell r="BW49">
            <v>44118</v>
          </cell>
          <cell r="BZ49" t="str">
            <v>2P 9241</v>
          </cell>
          <cell r="CA49">
            <v>44201</v>
          </cell>
          <cell r="CJ49" t="str">
            <v>2P 3539</v>
          </cell>
          <cell r="CK49">
            <v>44230</v>
          </cell>
          <cell r="DH49" t="str">
            <v>2P 3539</v>
          </cell>
          <cell r="DI49">
            <v>44334</v>
          </cell>
          <cell r="EB49" t="str">
            <v>14-3352</v>
          </cell>
          <cell r="EC49">
            <v>44259</v>
          </cell>
          <cell r="EF49" t="str">
            <v>14-3352</v>
          </cell>
          <cell r="EG49">
            <v>44259</v>
          </cell>
          <cell r="EH49" t="str">
            <v>14-3352</v>
          </cell>
          <cell r="EI49">
            <v>44259</v>
          </cell>
          <cell r="ER49" t="str">
            <v>14-3352</v>
          </cell>
          <cell r="ES49">
            <v>44259</v>
          </cell>
          <cell r="IX49" t="str">
            <v>14-3352</v>
          </cell>
          <cell r="IY49">
            <v>44624</v>
          </cell>
          <cell r="LJ49" t="str">
            <v>14-3352</v>
          </cell>
          <cell r="LK49">
            <v>44970</v>
          </cell>
          <cell r="LN49" t="str">
            <v>14-3352</v>
          </cell>
          <cell r="LO49">
            <v>44970</v>
          </cell>
          <cell r="MD49" t="str">
            <v>14-3383</v>
          </cell>
          <cell r="ME49">
            <v>44970</v>
          </cell>
          <cell r="NN49" t="str">
            <v>14-3404</v>
          </cell>
          <cell r="NO49">
            <v>45701</v>
          </cell>
        </row>
        <row r="50">
          <cell r="D50" t="str">
            <v>2P 3425</v>
          </cell>
          <cell r="E50">
            <v>43972</v>
          </cell>
          <cell r="Y50" t="str">
            <v>2P 3539</v>
          </cell>
          <cell r="Z50">
            <v>43972</v>
          </cell>
          <cell r="AK50" t="str">
            <v>2P 3539</v>
          </cell>
          <cell r="AL50">
            <v>43992</v>
          </cell>
          <cell r="BV50" t="str">
            <v>2P 3539</v>
          </cell>
          <cell r="BW50">
            <v>44112</v>
          </cell>
          <cell r="BZ50" t="str">
            <v>2P 3539</v>
          </cell>
          <cell r="CA50">
            <v>44201</v>
          </cell>
          <cell r="CJ50" t="str">
            <v>2P 3572</v>
          </cell>
          <cell r="CK50">
            <v>44230</v>
          </cell>
          <cell r="DH50" t="str">
            <v>2P 3572</v>
          </cell>
          <cell r="DI50">
            <v>44343</v>
          </cell>
          <cell r="EB50" t="str">
            <v>14-3363</v>
          </cell>
          <cell r="EC50">
            <v>44377</v>
          </cell>
          <cell r="EF50" t="str">
            <v>14-3363</v>
          </cell>
          <cell r="EG50">
            <v>44377</v>
          </cell>
          <cell r="EH50" t="str">
            <v>14-3363</v>
          </cell>
          <cell r="EI50">
            <v>44405</v>
          </cell>
          <cell r="ER50" t="str">
            <v>14-3363</v>
          </cell>
          <cell r="ES50">
            <v>44417</v>
          </cell>
          <cell r="IX50" t="str">
            <v>14-3363</v>
          </cell>
          <cell r="IY50">
            <v>44628</v>
          </cell>
          <cell r="LJ50" t="str">
            <v>14-3363</v>
          </cell>
          <cell r="LK50">
            <v>44970</v>
          </cell>
          <cell r="LN50" t="str">
            <v>14-3363</v>
          </cell>
          <cell r="LO50">
            <v>45007</v>
          </cell>
          <cell r="MD50" t="str">
            <v>14-3404</v>
          </cell>
          <cell r="ME50">
            <v>44970</v>
          </cell>
          <cell r="NN50" t="str">
            <v>14-3425</v>
          </cell>
          <cell r="NO50">
            <v>45811</v>
          </cell>
        </row>
        <row r="51">
          <cell r="D51" t="str">
            <v>2P 3350</v>
          </cell>
          <cell r="E51">
            <v>43972</v>
          </cell>
          <cell r="Y51" t="str">
            <v>2P 3572</v>
          </cell>
          <cell r="Z51">
            <v>43972</v>
          </cell>
          <cell r="AK51" t="str">
            <v>2P 3572</v>
          </cell>
          <cell r="AL51">
            <v>43992</v>
          </cell>
          <cell r="BV51" t="str">
            <v>2P 3572</v>
          </cell>
          <cell r="BW51">
            <v>44112</v>
          </cell>
          <cell r="BZ51" t="str">
            <v>2P 3572</v>
          </cell>
          <cell r="CA51">
            <v>44112</v>
          </cell>
          <cell r="CJ51" t="str">
            <v>2P 3364</v>
          </cell>
          <cell r="CK51">
            <v>44230</v>
          </cell>
          <cell r="DH51" t="str">
            <v>2P 3364</v>
          </cell>
          <cell r="DI51">
            <v>44334</v>
          </cell>
          <cell r="EB51" t="str">
            <v>14-3383</v>
          </cell>
          <cell r="EC51">
            <v>44391</v>
          </cell>
          <cell r="EF51" t="str">
            <v>14-3383</v>
          </cell>
          <cell r="EG51">
            <v>44391</v>
          </cell>
          <cell r="EH51" t="str">
            <v>14-3383</v>
          </cell>
          <cell r="EI51">
            <v>44391</v>
          </cell>
          <cell r="ER51" t="str">
            <v>14-3383</v>
          </cell>
          <cell r="ES51">
            <v>44419</v>
          </cell>
          <cell r="IX51" t="str">
            <v>14-3383</v>
          </cell>
          <cell r="IY51">
            <v>44610</v>
          </cell>
          <cell r="LJ51" t="str">
            <v>14-3383</v>
          </cell>
          <cell r="LK51">
            <v>44970</v>
          </cell>
          <cell r="LN51" t="str">
            <v>14-3383</v>
          </cell>
          <cell r="LO51">
            <v>44970</v>
          </cell>
          <cell r="MD51" t="str">
            <v>14-3425</v>
          </cell>
          <cell r="ME51">
            <v>45279</v>
          </cell>
          <cell r="NN51" t="str">
            <v>14-3461</v>
          </cell>
          <cell r="NO51">
            <v>45779</v>
          </cell>
        </row>
        <row r="52">
          <cell r="D52" t="str">
            <v>2P 3352</v>
          </cell>
          <cell r="E52">
            <v>43802</v>
          </cell>
          <cell r="Y52" t="str">
            <v>2P 3364</v>
          </cell>
          <cell r="Z52">
            <v>43972</v>
          </cell>
          <cell r="AK52" t="str">
            <v>2P 3364</v>
          </cell>
          <cell r="AL52">
            <v>43991</v>
          </cell>
          <cell r="BV52" t="str">
            <v>2P 3364</v>
          </cell>
          <cell r="BW52">
            <v>44112</v>
          </cell>
          <cell r="BZ52" t="str">
            <v>2P 3364</v>
          </cell>
          <cell r="CA52">
            <v>44201</v>
          </cell>
          <cell r="CJ52" t="str">
            <v>2P 4209</v>
          </cell>
          <cell r="CK52">
            <v>44223</v>
          </cell>
          <cell r="DH52" t="str">
            <v>2P 4209</v>
          </cell>
          <cell r="DI52">
            <v>44305</v>
          </cell>
          <cell r="EB52" t="str">
            <v>14-3404</v>
          </cell>
          <cell r="EC52">
            <v>44391</v>
          </cell>
          <cell r="EF52" t="str">
            <v>14-3404</v>
          </cell>
          <cell r="EG52">
            <v>44391</v>
          </cell>
          <cell r="EH52" t="str">
            <v>14-3404</v>
          </cell>
          <cell r="EI52">
            <v>44391</v>
          </cell>
          <cell r="ER52" t="str">
            <v>14-3404</v>
          </cell>
          <cell r="ES52">
            <v>44419</v>
          </cell>
          <cell r="IX52" t="str">
            <v>14-3404</v>
          </cell>
          <cell r="IY52">
            <v>44624</v>
          </cell>
          <cell r="LJ52" t="str">
            <v>14-3404</v>
          </cell>
          <cell r="LK52">
            <v>44970</v>
          </cell>
          <cell r="LN52" t="str">
            <v>14-3404</v>
          </cell>
          <cell r="LO52">
            <v>44970</v>
          </cell>
          <cell r="MD52" t="str">
            <v>14-3461</v>
          </cell>
          <cell r="ME52">
            <v>45279</v>
          </cell>
          <cell r="NN52" t="str">
            <v>14-3471</v>
          </cell>
          <cell r="NO52">
            <v>45764</v>
          </cell>
        </row>
        <row r="53">
          <cell r="D53" t="str">
            <v>2P 3534</v>
          </cell>
          <cell r="E53">
            <v>43972</v>
          </cell>
          <cell r="Y53" t="str">
            <v>2P 4208</v>
          </cell>
          <cell r="Z53">
            <v>43056</v>
          </cell>
          <cell r="AK53" t="str">
            <v>2P 4209</v>
          </cell>
          <cell r="AL53">
            <v>43056</v>
          </cell>
          <cell r="BV53" t="str">
            <v>2P 4209</v>
          </cell>
          <cell r="BW53">
            <v>44124</v>
          </cell>
          <cell r="BZ53" t="str">
            <v>2P 4209</v>
          </cell>
          <cell r="CA53">
            <v>44124</v>
          </cell>
          <cell r="CJ53" t="str">
            <v>2P 4203</v>
          </cell>
          <cell r="CK53">
            <v>44232</v>
          </cell>
          <cell r="DH53" t="str">
            <v>2P 4203</v>
          </cell>
          <cell r="DI53">
            <v>44342</v>
          </cell>
          <cell r="EB53" t="str">
            <v>14-3425</v>
          </cell>
          <cell r="EC53">
            <v>44391</v>
          </cell>
          <cell r="EF53" t="str">
            <v>14-3425</v>
          </cell>
          <cell r="EG53">
            <v>44391</v>
          </cell>
          <cell r="EH53" t="str">
            <v>14-3425</v>
          </cell>
          <cell r="EI53">
            <v>44391</v>
          </cell>
          <cell r="ER53" t="str">
            <v>14-3425</v>
          </cell>
          <cell r="ES53">
            <v>44406</v>
          </cell>
          <cell r="IX53" t="str">
            <v>14-3425</v>
          </cell>
          <cell r="IY53">
            <v>44624</v>
          </cell>
          <cell r="LJ53" t="str">
            <v>14-3425</v>
          </cell>
          <cell r="LK53">
            <v>44970</v>
          </cell>
          <cell r="LN53" t="str">
            <v>14-3425</v>
          </cell>
          <cell r="LO53">
            <v>44999</v>
          </cell>
          <cell r="MD53" t="str">
            <v>14-3471</v>
          </cell>
          <cell r="ME53">
            <v>45049</v>
          </cell>
          <cell r="NN53" t="str">
            <v>14-3475</v>
          </cell>
          <cell r="NO53">
            <v>45764</v>
          </cell>
        </row>
        <row r="54">
          <cell r="D54" t="str">
            <v>2P 9241</v>
          </cell>
          <cell r="E54">
            <v>43972</v>
          </cell>
          <cell r="Y54" t="str">
            <v>2P 4209</v>
          </cell>
          <cell r="Z54">
            <v>43056</v>
          </cell>
          <cell r="AK54" t="str">
            <v>2P 4203</v>
          </cell>
          <cell r="AL54">
            <v>43056</v>
          </cell>
          <cell r="BV54" t="str">
            <v>2P 4203</v>
          </cell>
          <cell r="BW54">
            <v>44124</v>
          </cell>
          <cell r="BZ54" t="str">
            <v>2P 4203</v>
          </cell>
          <cell r="CA54">
            <v>44210</v>
          </cell>
          <cell r="CJ54" t="str">
            <v>2P 4019</v>
          </cell>
          <cell r="CK54">
            <v>44232</v>
          </cell>
          <cell r="DH54" t="str">
            <v>2P 4019</v>
          </cell>
          <cell r="DI54">
            <v>44342</v>
          </cell>
          <cell r="EB54" t="str">
            <v>14-3461</v>
          </cell>
          <cell r="EC54">
            <v>44391</v>
          </cell>
          <cell r="EF54" t="str">
            <v>14-3461</v>
          </cell>
          <cell r="EG54">
            <v>44391</v>
          </cell>
          <cell r="EH54" t="str">
            <v>14-3461</v>
          </cell>
          <cell r="EI54">
            <v>44391</v>
          </cell>
          <cell r="ER54" t="str">
            <v>14-3461</v>
          </cell>
          <cell r="ES54">
            <v>44419</v>
          </cell>
          <cell r="IX54" t="str">
            <v>14-3461</v>
          </cell>
          <cell r="IY54">
            <v>44624</v>
          </cell>
          <cell r="LJ54" t="str">
            <v>14-3461</v>
          </cell>
          <cell r="LK54">
            <v>44970</v>
          </cell>
          <cell r="LN54" t="str">
            <v>14-3461</v>
          </cell>
          <cell r="LO54">
            <v>44999</v>
          </cell>
          <cell r="MD54" t="str">
            <v>14-3475</v>
          </cell>
          <cell r="ME54">
            <v>45049</v>
          </cell>
          <cell r="NN54" t="str">
            <v>14-3534</v>
          </cell>
          <cell r="NO54">
            <v>45764</v>
          </cell>
        </row>
        <row r="55">
          <cell r="D55" t="str">
            <v>2P 3539</v>
          </cell>
          <cell r="E55">
            <v>43972</v>
          </cell>
          <cell r="Y55" t="str">
            <v>2P 4203</v>
          </cell>
          <cell r="Z55">
            <v>43056</v>
          </cell>
          <cell r="AK55" t="str">
            <v>2P 4019</v>
          </cell>
          <cell r="AL55">
            <v>43056</v>
          </cell>
          <cell r="BV55" t="str">
            <v>2P 4019</v>
          </cell>
          <cell r="BW55">
            <v>44124</v>
          </cell>
          <cell r="BZ55" t="str">
            <v>2P 4019</v>
          </cell>
          <cell r="CA55">
            <v>44210</v>
          </cell>
          <cell r="CJ55" t="str">
            <v>2P 4050</v>
          </cell>
          <cell r="CK55">
            <v>44210</v>
          </cell>
          <cell r="DH55" t="str">
            <v>2P 4050</v>
          </cell>
          <cell r="DI55">
            <v>44342</v>
          </cell>
          <cell r="EB55" t="str">
            <v>14-3471</v>
          </cell>
          <cell r="EC55">
            <v>44391</v>
          </cell>
          <cell r="EF55" t="str">
            <v>14-3471</v>
          </cell>
          <cell r="EG55">
            <v>44391</v>
          </cell>
          <cell r="EH55" t="str">
            <v>14-3471</v>
          </cell>
          <cell r="EI55">
            <v>44391</v>
          </cell>
          <cell r="ER55" t="str">
            <v>14-3471</v>
          </cell>
          <cell r="ES55">
            <v>44406</v>
          </cell>
          <cell r="IX55" t="str">
            <v>14-3471</v>
          </cell>
          <cell r="IY55">
            <v>44624</v>
          </cell>
          <cell r="LJ55" t="str">
            <v>14-3471</v>
          </cell>
          <cell r="LK55">
            <v>44970</v>
          </cell>
          <cell r="LN55" t="str">
            <v>14-3471</v>
          </cell>
          <cell r="LO55">
            <v>44999</v>
          </cell>
          <cell r="MD55" t="str">
            <v>14-3534</v>
          </cell>
          <cell r="ME55">
            <v>45279</v>
          </cell>
          <cell r="NN55" t="str">
            <v>14-3539</v>
          </cell>
          <cell r="NO55">
            <v>45764</v>
          </cell>
        </row>
        <row r="56">
          <cell r="D56" t="str">
            <v>2P 3572</v>
          </cell>
          <cell r="E56">
            <v>43972</v>
          </cell>
          <cell r="Y56" t="str">
            <v>2P 4019</v>
          </cell>
          <cell r="Z56">
            <v>43056</v>
          </cell>
          <cell r="AK56" t="str">
            <v>2P 4028</v>
          </cell>
          <cell r="AL56">
            <v>43056</v>
          </cell>
          <cell r="BV56" t="str">
            <v>2P 4050</v>
          </cell>
          <cell r="BW56">
            <v>44124</v>
          </cell>
          <cell r="BZ56" t="str">
            <v>2P 4050</v>
          </cell>
          <cell r="CA56">
            <v>44210</v>
          </cell>
          <cell r="CJ56" t="str">
            <v>2P 4028</v>
          </cell>
          <cell r="CK56">
            <v>44210</v>
          </cell>
          <cell r="DH56" t="str">
            <v>2P 4028</v>
          </cell>
          <cell r="DI56">
            <v>44210</v>
          </cell>
          <cell r="EB56" t="str">
            <v>14-3475</v>
          </cell>
          <cell r="EC56">
            <v>44391</v>
          </cell>
          <cell r="EF56" t="str">
            <v>14-3475</v>
          </cell>
          <cell r="EG56">
            <v>44391</v>
          </cell>
          <cell r="EH56" t="str">
            <v>14-3475</v>
          </cell>
          <cell r="EI56">
            <v>44391</v>
          </cell>
          <cell r="ER56" t="str">
            <v>14-3475</v>
          </cell>
          <cell r="ES56">
            <v>44419</v>
          </cell>
          <cell r="IX56" t="str">
            <v>14-3475</v>
          </cell>
          <cell r="IY56">
            <v>44624</v>
          </cell>
          <cell r="LJ56" t="str">
            <v>14-3475</v>
          </cell>
          <cell r="LK56">
            <v>44970</v>
          </cell>
          <cell r="LN56" t="str">
            <v>14-3475</v>
          </cell>
          <cell r="LO56">
            <v>44999</v>
          </cell>
          <cell r="MD56" t="str">
            <v>14-3539</v>
          </cell>
          <cell r="ME56">
            <v>45279</v>
          </cell>
          <cell r="NN56" t="str">
            <v>14-3550</v>
          </cell>
          <cell r="NO56">
            <v>45764</v>
          </cell>
        </row>
        <row r="57">
          <cell r="D57" t="str">
            <v>2P 3364</v>
          </cell>
          <cell r="E57">
            <v>43972</v>
          </cell>
          <cell r="Y57" t="str">
            <v>2P 4028</v>
          </cell>
          <cell r="Z57">
            <v>43056</v>
          </cell>
          <cell r="AK57" t="str">
            <v>2P 4027</v>
          </cell>
          <cell r="AL57">
            <v>43056</v>
          </cell>
          <cell r="BV57" t="str">
            <v>2P 4028</v>
          </cell>
          <cell r="BW57">
            <v>44124</v>
          </cell>
          <cell r="BZ57" t="str">
            <v>2P 4028</v>
          </cell>
          <cell r="CA57">
            <v>44210</v>
          </cell>
          <cell r="CJ57" t="str">
            <v>2P 4051</v>
          </cell>
          <cell r="CK57">
            <v>44210</v>
          </cell>
          <cell r="DH57" t="str">
            <v>2P 4051</v>
          </cell>
          <cell r="DI57">
            <v>44342</v>
          </cell>
          <cell r="EB57" t="str">
            <v>14-3534</v>
          </cell>
          <cell r="EC57">
            <v>44391</v>
          </cell>
          <cell r="EF57" t="str">
            <v>14-3534</v>
          </cell>
          <cell r="EG57">
            <v>44391</v>
          </cell>
          <cell r="EH57" t="str">
            <v>14-3534</v>
          </cell>
          <cell r="EI57">
            <v>44391</v>
          </cell>
          <cell r="ER57" t="str">
            <v>14-3534</v>
          </cell>
          <cell r="ES57">
            <v>44406</v>
          </cell>
          <cell r="IX57" t="str">
            <v>14-3534</v>
          </cell>
          <cell r="IY57">
            <v>44624</v>
          </cell>
          <cell r="LJ57" t="str">
            <v>14-3534</v>
          </cell>
          <cell r="LK57">
            <v>44897</v>
          </cell>
          <cell r="LN57" t="str">
            <v>14-3534</v>
          </cell>
          <cell r="LO57">
            <v>44999</v>
          </cell>
          <cell r="MD57" t="str">
            <v>14-3550</v>
          </cell>
          <cell r="ME57">
            <v>45279</v>
          </cell>
          <cell r="NN57" t="str">
            <v>14-3562</v>
          </cell>
          <cell r="NO57">
            <v>45764</v>
          </cell>
        </row>
        <row r="58">
          <cell r="D58" t="str">
            <v>2P 4208</v>
          </cell>
          <cell r="E58">
            <v>43056</v>
          </cell>
          <cell r="Y58" t="str">
            <v>2P 4027</v>
          </cell>
          <cell r="Z58">
            <v>43056</v>
          </cell>
          <cell r="AK58" t="str">
            <v>2P 4007</v>
          </cell>
          <cell r="AL58">
            <v>43056</v>
          </cell>
          <cell r="BV58" t="str">
            <v>2P 4051</v>
          </cell>
          <cell r="BW58">
            <v>44124</v>
          </cell>
          <cell r="BZ58" t="str">
            <v>2P 4051</v>
          </cell>
          <cell r="CA58">
            <v>44210</v>
          </cell>
          <cell r="CJ58" t="str">
            <v>2P 4027</v>
          </cell>
          <cell r="CK58">
            <v>44210</v>
          </cell>
          <cell r="DH58" t="str">
            <v>2P 4027</v>
          </cell>
          <cell r="DI58">
            <v>44210</v>
          </cell>
          <cell r="EB58" t="str">
            <v>14-3539</v>
          </cell>
          <cell r="EC58">
            <v>44391</v>
          </cell>
          <cell r="EF58" t="str">
            <v>14-3539</v>
          </cell>
          <cell r="EG58">
            <v>44391</v>
          </cell>
          <cell r="EH58" t="str">
            <v>14-3539</v>
          </cell>
          <cell r="EI58">
            <v>44391</v>
          </cell>
          <cell r="ER58" t="str">
            <v>14-3539</v>
          </cell>
          <cell r="ES58">
            <v>44391</v>
          </cell>
          <cell r="IX58" t="str">
            <v>14-3539</v>
          </cell>
          <cell r="IY58">
            <v>44624</v>
          </cell>
          <cell r="LJ58" t="str">
            <v>14-3539</v>
          </cell>
          <cell r="LK58">
            <v>44970</v>
          </cell>
          <cell r="LN58" t="str">
            <v>14-3539</v>
          </cell>
          <cell r="LO58">
            <v>44970</v>
          </cell>
          <cell r="MD58" t="str">
            <v>14-3562</v>
          </cell>
          <cell r="ME58">
            <v>44999</v>
          </cell>
          <cell r="NN58" t="str">
            <v>14-3608</v>
          </cell>
          <cell r="NO58">
            <v>45798</v>
          </cell>
        </row>
        <row r="59">
          <cell r="D59" t="str">
            <v>2P 4209</v>
          </cell>
          <cell r="E59">
            <v>43056</v>
          </cell>
          <cell r="Y59" t="str">
            <v>2P 4007</v>
          </cell>
          <cell r="Z59">
            <v>43056</v>
          </cell>
          <cell r="AK59" t="str">
            <v>2P 3842</v>
          </cell>
          <cell r="AL59">
            <v>43993</v>
          </cell>
          <cell r="BV59" t="str">
            <v>2P 4027</v>
          </cell>
          <cell r="BW59">
            <v>44124</v>
          </cell>
          <cell r="BZ59" t="str">
            <v>2P 4027</v>
          </cell>
          <cell r="CA59">
            <v>44210</v>
          </cell>
          <cell r="CJ59" t="str">
            <v>2P 4007</v>
          </cell>
          <cell r="CK59">
            <v>44232</v>
          </cell>
          <cell r="DH59" t="str">
            <v>2P 4007</v>
          </cell>
          <cell r="DI59">
            <v>44342</v>
          </cell>
          <cell r="EB59" t="str">
            <v>14-3550</v>
          </cell>
          <cell r="EC59">
            <v>44391</v>
          </cell>
          <cell r="EF59" t="str">
            <v>14-3550</v>
          </cell>
          <cell r="EG59">
            <v>44391</v>
          </cell>
          <cell r="EH59" t="str">
            <v>14-3550</v>
          </cell>
          <cell r="EI59">
            <v>44391</v>
          </cell>
          <cell r="ER59" t="str">
            <v>14-3550</v>
          </cell>
          <cell r="ES59">
            <v>44391</v>
          </cell>
          <cell r="IX59" t="str">
            <v>14-3550</v>
          </cell>
          <cell r="IY59">
            <v>44624</v>
          </cell>
          <cell r="LJ59" t="str">
            <v>14-3550</v>
          </cell>
          <cell r="LK59">
            <v>44897</v>
          </cell>
          <cell r="LN59" t="str">
            <v>14-3550</v>
          </cell>
          <cell r="LO59">
            <v>44897</v>
          </cell>
          <cell r="MD59" t="str">
            <v>14-3572</v>
          </cell>
          <cell r="ME59">
            <v>45279</v>
          </cell>
          <cell r="NN59" t="str">
            <v>14-3617</v>
          </cell>
          <cell r="NO59">
            <v>45825</v>
          </cell>
        </row>
        <row r="60">
          <cell r="D60" t="str">
            <v>2P 4203</v>
          </cell>
          <cell r="E60">
            <v>43056</v>
          </cell>
          <cell r="Y60" t="str">
            <v>2P 4265</v>
          </cell>
          <cell r="Z60">
            <v>43056</v>
          </cell>
          <cell r="AK60" t="str">
            <v>2P 3828</v>
          </cell>
          <cell r="AL60">
            <v>43993</v>
          </cell>
          <cell r="BV60" t="str">
            <v>2P 4007</v>
          </cell>
          <cell r="BW60">
            <v>44124</v>
          </cell>
          <cell r="BZ60" t="str">
            <v>2P 4007</v>
          </cell>
          <cell r="CA60">
            <v>44210</v>
          </cell>
          <cell r="CJ60" t="str">
            <v>2P 3842</v>
          </cell>
          <cell r="CK60">
            <v>44203</v>
          </cell>
          <cell r="DH60" t="str">
            <v>2P 3842</v>
          </cell>
          <cell r="DI60">
            <v>44292</v>
          </cell>
          <cell r="EB60" t="str">
            <v>14-3562</v>
          </cell>
          <cell r="EC60">
            <v>44259</v>
          </cell>
          <cell r="EF60" t="str">
            <v>14-3562</v>
          </cell>
          <cell r="EG60">
            <v>44259</v>
          </cell>
          <cell r="EH60" t="str">
            <v>14-3562</v>
          </cell>
          <cell r="EI60">
            <v>44259</v>
          </cell>
          <cell r="ER60" t="str">
            <v>14-3562</v>
          </cell>
          <cell r="ES60">
            <v>44259</v>
          </cell>
          <cell r="IX60" t="str">
            <v>14-3562</v>
          </cell>
          <cell r="IY60">
            <v>44624</v>
          </cell>
          <cell r="LJ60" t="str">
            <v>14-3562</v>
          </cell>
          <cell r="LK60">
            <v>44897</v>
          </cell>
          <cell r="LN60" t="str">
            <v>14-3562</v>
          </cell>
          <cell r="LO60">
            <v>44999</v>
          </cell>
          <cell r="MD60" t="str">
            <v>14-3608</v>
          </cell>
          <cell r="ME60">
            <v>45049</v>
          </cell>
          <cell r="NN60" t="str">
            <v>14-3618</v>
          </cell>
          <cell r="NO60">
            <v>45784</v>
          </cell>
        </row>
        <row r="61">
          <cell r="D61" t="str">
            <v>2P 4019</v>
          </cell>
          <cell r="E61">
            <v>43056</v>
          </cell>
          <cell r="Y61" t="str">
            <v>2P 4050</v>
          </cell>
          <cell r="AK61" t="str">
            <v>2P 3827</v>
          </cell>
          <cell r="AL61">
            <v>43993</v>
          </cell>
          <cell r="BV61" t="str">
            <v>2P 3842</v>
          </cell>
          <cell r="BW61">
            <v>44070</v>
          </cell>
          <cell r="BZ61" t="str">
            <v>2P 3842</v>
          </cell>
          <cell r="CA61">
            <v>44203</v>
          </cell>
          <cell r="CJ61" t="str">
            <v>2P 3828</v>
          </cell>
          <cell r="CK61">
            <v>44203</v>
          </cell>
          <cell r="DH61" t="str">
            <v>2P 3828</v>
          </cell>
          <cell r="DI61">
            <v>44292</v>
          </cell>
          <cell r="EB61" t="str">
            <v>14-3572</v>
          </cell>
          <cell r="EC61">
            <v>44391</v>
          </cell>
          <cell r="EF61" t="str">
            <v>14-3572</v>
          </cell>
          <cell r="EG61">
            <v>44391</v>
          </cell>
          <cell r="EH61" t="str">
            <v>14-3572</v>
          </cell>
          <cell r="EI61">
            <v>44391</v>
          </cell>
          <cell r="ER61" t="str">
            <v>14-3572</v>
          </cell>
          <cell r="ES61">
            <v>44391</v>
          </cell>
          <cell r="IX61" t="str">
            <v>14-3572</v>
          </cell>
          <cell r="IY61">
            <v>44610</v>
          </cell>
          <cell r="LJ61" t="str">
            <v>14-3572</v>
          </cell>
          <cell r="LK61">
            <v>44802</v>
          </cell>
          <cell r="LN61" t="str">
            <v>14-3572</v>
          </cell>
          <cell r="LO61">
            <v>44802</v>
          </cell>
          <cell r="MD61" t="str">
            <v>14-3617</v>
          </cell>
          <cell r="ME61">
            <v>45049</v>
          </cell>
          <cell r="NN61" t="str">
            <v>14-3627</v>
          </cell>
          <cell r="NO61">
            <v>45825</v>
          </cell>
        </row>
        <row r="62">
          <cell r="D62" t="str">
            <v>2P 4028</v>
          </cell>
          <cell r="E62">
            <v>43056</v>
          </cell>
          <cell r="Y62" t="str">
            <v>2P 4051</v>
          </cell>
          <cell r="AK62" t="str">
            <v>2P 3843</v>
          </cell>
          <cell r="AL62">
            <v>43993</v>
          </cell>
          <cell r="BV62" t="str">
            <v>2P 3828</v>
          </cell>
          <cell r="BW62">
            <v>44070</v>
          </cell>
          <cell r="BZ62" t="str">
            <v>2P 3828</v>
          </cell>
          <cell r="CA62">
            <v>44203</v>
          </cell>
          <cell r="CJ62" t="str">
            <v>2P 3827</v>
          </cell>
          <cell r="CK62">
            <v>44203</v>
          </cell>
          <cell r="DH62" t="str">
            <v>2P 3827</v>
          </cell>
          <cell r="DI62">
            <v>44292</v>
          </cell>
          <cell r="EB62" t="str">
            <v>14-3608</v>
          </cell>
          <cell r="EC62">
            <v>44372</v>
          </cell>
          <cell r="EF62" t="str">
            <v>14-3608</v>
          </cell>
          <cell r="EG62">
            <v>44372</v>
          </cell>
          <cell r="EH62" t="str">
            <v>14-3608</v>
          </cell>
          <cell r="EI62">
            <v>44372</v>
          </cell>
          <cell r="ER62" t="str">
            <v>14-3608</v>
          </cell>
          <cell r="ES62">
            <v>44421</v>
          </cell>
          <cell r="IX62" t="str">
            <v>14-3608</v>
          </cell>
          <cell r="IY62">
            <v>44629</v>
          </cell>
          <cell r="LJ62" t="str">
            <v>14-3608</v>
          </cell>
          <cell r="LK62">
            <v>44970</v>
          </cell>
          <cell r="LN62" t="str">
            <v>14-3608</v>
          </cell>
          <cell r="LO62">
            <v>45005</v>
          </cell>
          <cell r="MD62" t="str">
            <v>14-3618</v>
          </cell>
          <cell r="ME62">
            <v>45049</v>
          </cell>
          <cell r="NN62" t="str">
            <v>14-3634</v>
          </cell>
          <cell r="NO62">
            <v>45825</v>
          </cell>
        </row>
        <row r="63">
          <cell r="D63" t="str">
            <v>2P 4027</v>
          </cell>
          <cell r="E63">
            <v>43056</v>
          </cell>
          <cell r="Y63" t="str">
            <v>2P 3842</v>
          </cell>
          <cell r="Z63">
            <v>43524</v>
          </cell>
          <cell r="AK63" t="str">
            <v>2P 3844</v>
          </cell>
          <cell r="AL63">
            <v>43993</v>
          </cell>
          <cell r="BV63" t="str">
            <v>2P 3827</v>
          </cell>
          <cell r="BW63">
            <v>44070</v>
          </cell>
          <cell r="BZ63" t="str">
            <v>2P 3827</v>
          </cell>
          <cell r="CA63">
            <v>44203</v>
          </cell>
          <cell r="CJ63" t="str">
            <v>2P 3843</v>
          </cell>
          <cell r="CK63">
            <v>44203</v>
          </cell>
          <cell r="DH63" t="str">
            <v>2P 3843</v>
          </cell>
          <cell r="DI63">
            <v>44292</v>
          </cell>
          <cell r="EB63" t="str">
            <v>14-3617</v>
          </cell>
          <cell r="EC63">
            <v>44372</v>
          </cell>
          <cell r="EF63" t="str">
            <v>14-3617</v>
          </cell>
          <cell r="EG63">
            <v>44372</v>
          </cell>
          <cell r="EH63" t="str">
            <v>14-3617</v>
          </cell>
          <cell r="EI63">
            <v>44372</v>
          </cell>
          <cell r="ER63" t="str">
            <v>14-3617</v>
          </cell>
          <cell r="ES63">
            <v>44421</v>
          </cell>
          <cell r="IX63" t="str">
            <v>14-3617</v>
          </cell>
          <cell r="IY63">
            <v>44629</v>
          </cell>
          <cell r="LJ63" t="str">
            <v>14-3617</v>
          </cell>
          <cell r="LK63">
            <v>44970</v>
          </cell>
          <cell r="LN63" t="str">
            <v>14-3617</v>
          </cell>
          <cell r="LO63">
            <v>45005</v>
          </cell>
          <cell r="MD63" t="str">
            <v>14-3627</v>
          </cell>
          <cell r="ME63">
            <v>45049</v>
          </cell>
          <cell r="NN63" t="str">
            <v>14-3636</v>
          </cell>
          <cell r="NO63">
            <v>45784</v>
          </cell>
        </row>
        <row r="64">
          <cell r="D64" t="str">
            <v>2P 4007</v>
          </cell>
          <cell r="E64">
            <v>43056</v>
          </cell>
          <cell r="Y64" t="str">
            <v>2P 3828</v>
          </cell>
          <cell r="Z64">
            <v>43524</v>
          </cell>
          <cell r="AK64" t="str">
            <v>2P 3847</v>
          </cell>
          <cell r="AL64">
            <v>43993</v>
          </cell>
          <cell r="BV64" t="str">
            <v>2P 3843</v>
          </cell>
          <cell r="BW64">
            <v>44070</v>
          </cell>
          <cell r="BZ64" t="str">
            <v>2P 3843</v>
          </cell>
          <cell r="CA64">
            <v>44203</v>
          </cell>
          <cell r="CJ64" t="str">
            <v>2P 3844</v>
          </cell>
          <cell r="CK64">
            <v>44203</v>
          </cell>
          <cell r="DH64" t="str">
            <v>2P 3844</v>
          </cell>
          <cell r="DI64">
            <v>44292</v>
          </cell>
          <cell r="EB64" t="str">
            <v>14-3618</v>
          </cell>
          <cell r="EC64">
            <v>44372</v>
          </cell>
          <cell r="EF64" t="str">
            <v>14-3618</v>
          </cell>
          <cell r="EG64">
            <v>44372</v>
          </cell>
          <cell r="EH64" t="str">
            <v>14-3618</v>
          </cell>
          <cell r="EI64">
            <v>44372</v>
          </cell>
          <cell r="ER64" t="str">
            <v>14-3618</v>
          </cell>
          <cell r="ES64">
            <v>44421</v>
          </cell>
          <cell r="IX64" t="str">
            <v>14-3618</v>
          </cell>
          <cell r="IY64">
            <v>44629</v>
          </cell>
          <cell r="LJ64" t="str">
            <v>14-3618</v>
          </cell>
          <cell r="LK64">
            <v>44981</v>
          </cell>
          <cell r="LN64" t="str">
            <v>14-3618</v>
          </cell>
          <cell r="LO64">
            <v>45005</v>
          </cell>
          <cell r="MD64" t="str">
            <v>14-3634</v>
          </cell>
          <cell r="ME64">
            <v>45049</v>
          </cell>
          <cell r="NN64" t="str">
            <v>14-3642</v>
          </cell>
          <cell r="NO64">
            <v>45825</v>
          </cell>
        </row>
        <row r="65">
          <cell r="D65" t="str">
            <v>2P 4265</v>
          </cell>
          <cell r="E65">
            <v>43056</v>
          </cell>
          <cell r="Y65" t="str">
            <v>2P 3827</v>
          </cell>
          <cell r="Z65">
            <v>43524</v>
          </cell>
          <cell r="AK65" t="str">
            <v>2P 3803</v>
          </cell>
          <cell r="AL65">
            <v>43993</v>
          </cell>
          <cell r="BV65" t="str">
            <v>2P 3844</v>
          </cell>
          <cell r="BW65">
            <v>44070</v>
          </cell>
          <cell r="BZ65" t="str">
            <v>2P 3844</v>
          </cell>
          <cell r="CA65">
            <v>44203</v>
          </cell>
          <cell r="CJ65" t="str">
            <v>2P 3847</v>
          </cell>
          <cell r="CK65">
            <v>44203</v>
          </cell>
          <cell r="DH65" t="str">
            <v>2P 3847</v>
          </cell>
          <cell r="DI65">
            <v>44292</v>
          </cell>
          <cell r="EB65" t="str">
            <v>14-3627</v>
          </cell>
          <cell r="EC65">
            <v>44372</v>
          </cell>
          <cell r="EF65" t="str">
            <v>14-3627</v>
          </cell>
          <cell r="EG65">
            <v>44372</v>
          </cell>
          <cell r="EH65" t="str">
            <v>14-3627</v>
          </cell>
          <cell r="EI65">
            <v>44372</v>
          </cell>
          <cell r="ER65" t="str">
            <v>14-3627</v>
          </cell>
          <cell r="ES65">
            <v>44421</v>
          </cell>
          <cell r="IX65" t="str">
            <v>14-3627</v>
          </cell>
          <cell r="IY65">
            <v>44629</v>
          </cell>
          <cell r="LJ65" t="str">
            <v>14-3627</v>
          </cell>
          <cell r="LK65">
            <v>44970</v>
          </cell>
          <cell r="LN65" t="str">
            <v>14-3627</v>
          </cell>
          <cell r="LO65">
            <v>45005</v>
          </cell>
          <cell r="MD65" t="str">
            <v>14-3636</v>
          </cell>
          <cell r="ME65">
            <v>45215</v>
          </cell>
          <cell r="NN65" t="str">
            <v>14-3648</v>
          </cell>
          <cell r="NO65">
            <v>45825</v>
          </cell>
        </row>
        <row r="66">
          <cell r="D66" t="str">
            <v>2P 3842</v>
          </cell>
          <cell r="E66">
            <v>43524</v>
          </cell>
          <cell r="Y66" t="str">
            <v>2P 3843</v>
          </cell>
          <cell r="Z66">
            <v>43524</v>
          </cell>
          <cell r="AK66" t="str">
            <v>2P 8054</v>
          </cell>
          <cell r="AL66">
            <v>44000</v>
          </cell>
          <cell r="BV66" t="str">
            <v>2P 3847</v>
          </cell>
          <cell r="BW66">
            <v>44070</v>
          </cell>
          <cell r="BZ66" t="str">
            <v>2P 3847</v>
          </cell>
          <cell r="CA66">
            <v>44203</v>
          </cell>
          <cell r="CJ66" t="str">
            <v>2P 3803</v>
          </cell>
          <cell r="CK66">
            <v>44203</v>
          </cell>
          <cell r="DH66" t="str">
            <v>2P 3803</v>
          </cell>
          <cell r="DI66">
            <v>44292</v>
          </cell>
          <cell r="EB66" t="str">
            <v>14-3634</v>
          </cell>
          <cell r="EC66">
            <v>44372</v>
          </cell>
          <cell r="EF66" t="str">
            <v>14-3634</v>
          </cell>
          <cell r="EG66">
            <v>44372</v>
          </cell>
          <cell r="EH66" t="str">
            <v>14-3634</v>
          </cell>
          <cell r="EI66">
            <v>44372</v>
          </cell>
          <cell r="ER66" t="str">
            <v>14-3634</v>
          </cell>
          <cell r="ES66">
            <v>44421</v>
          </cell>
          <cell r="IX66" t="str">
            <v>14-3634</v>
          </cell>
          <cell r="IY66">
            <v>44629</v>
          </cell>
          <cell r="LJ66" t="str">
            <v>14-3634</v>
          </cell>
          <cell r="LK66">
            <v>44970</v>
          </cell>
          <cell r="LN66" t="str">
            <v>14-3634</v>
          </cell>
          <cell r="LO66">
            <v>45005</v>
          </cell>
          <cell r="MD66" t="str">
            <v>14-3642</v>
          </cell>
          <cell r="ME66">
            <v>45049</v>
          </cell>
          <cell r="NN66" t="str">
            <v>14-3649</v>
          </cell>
          <cell r="NO66">
            <v>45825</v>
          </cell>
        </row>
        <row r="67">
          <cell r="D67" t="str">
            <v>2P 3828</v>
          </cell>
          <cell r="E67">
            <v>43524</v>
          </cell>
          <cell r="Y67" t="str">
            <v>2P 3844</v>
          </cell>
          <cell r="Z67">
            <v>43524</v>
          </cell>
          <cell r="AK67" t="str">
            <v>2P 8084</v>
          </cell>
          <cell r="AL67">
            <v>44000</v>
          </cell>
          <cell r="BV67" t="str">
            <v>2P 3803</v>
          </cell>
          <cell r="BW67">
            <v>44070</v>
          </cell>
          <cell r="BZ67" t="str">
            <v>2P 3803</v>
          </cell>
          <cell r="CA67">
            <v>44203</v>
          </cell>
          <cell r="CJ67" t="str">
            <v>2P 8054</v>
          </cell>
          <cell r="CK67">
            <v>44231</v>
          </cell>
          <cell r="DH67" t="str">
            <v>2P 8054</v>
          </cell>
          <cell r="DI67">
            <v>44334</v>
          </cell>
          <cell r="EB67" t="str">
            <v>14-3636</v>
          </cell>
          <cell r="EC67">
            <v>44372</v>
          </cell>
          <cell r="EF67" t="str">
            <v>14-3636</v>
          </cell>
          <cell r="EG67">
            <v>44372</v>
          </cell>
          <cell r="EH67" t="str">
            <v>14-3636</v>
          </cell>
          <cell r="EI67">
            <v>44372</v>
          </cell>
          <cell r="ER67" t="str">
            <v>14-3636</v>
          </cell>
          <cell r="ES67">
            <v>44421</v>
          </cell>
          <cell r="IX67" t="str">
            <v>14-3636</v>
          </cell>
          <cell r="IY67">
            <v>44629</v>
          </cell>
          <cell r="LJ67" t="str">
            <v>14-3636</v>
          </cell>
          <cell r="LK67">
            <v>44981</v>
          </cell>
          <cell r="LN67" t="str">
            <v>14-3636</v>
          </cell>
          <cell r="LO67">
            <v>45005</v>
          </cell>
          <cell r="MD67" t="str">
            <v>14-3648</v>
          </cell>
          <cell r="ME67">
            <v>45049</v>
          </cell>
          <cell r="NN67" t="str">
            <v>14-3655</v>
          </cell>
          <cell r="NO67">
            <v>45825</v>
          </cell>
        </row>
        <row r="68">
          <cell r="D68" t="str">
            <v>2P 3827</v>
          </cell>
          <cell r="E68">
            <v>43524</v>
          </cell>
          <cell r="Y68" t="str">
            <v>2P 3847</v>
          </cell>
          <cell r="Z68">
            <v>43524</v>
          </cell>
          <cell r="AK68" t="str">
            <v>2P 8074</v>
          </cell>
          <cell r="AL68">
            <v>44000</v>
          </cell>
          <cell r="BV68" t="str">
            <v>2P 8054</v>
          </cell>
          <cell r="BW68">
            <v>44183</v>
          </cell>
          <cell r="BZ68" t="str">
            <v>2P 8054</v>
          </cell>
          <cell r="CA68">
            <v>44202</v>
          </cell>
          <cell r="CJ68" t="str">
            <v>2P 8084</v>
          </cell>
          <cell r="CK68">
            <v>44231</v>
          </cell>
          <cell r="DH68" t="str">
            <v>2P 8084</v>
          </cell>
          <cell r="DI68">
            <v>44334</v>
          </cell>
          <cell r="EB68" t="str">
            <v>14-3642</v>
          </cell>
          <cell r="EC68">
            <v>44372</v>
          </cell>
          <cell r="EF68" t="str">
            <v>14-3642</v>
          </cell>
          <cell r="EG68">
            <v>44372</v>
          </cell>
          <cell r="EH68" t="str">
            <v>14-3642</v>
          </cell>
          <cell r="EI68">
            <v>44372</v>
          </cell>
          <cell r="ER68" t="str">
            <v>14-3642</v>
          </cell>
          <cell r="ES68">
            <v>44421</v>
          </cell>
          <cell r="IX68" t="str">
            <v>14-3642</v>
          </cell>
          <cell r="IY68">
            <v>44629</v>
          </cell>
          <cell r="LJ68" t="str">
            <v>14-3642</v>
          </cell>
          <cell r="LK68">
            <v>44970</v>
          </cell>
          <cell r="LN68" t="str">
            <v>14-3642</v>
          </cell>
          <cell r="LO68">
            <v>45005</v>
          </cell>
          <cell r="MD68" t="str">
            <v>14-3649</v>
          </cell>
          <cell r="ME68">
            <v>45049</v>
          </cell>
          <cell r="NN68" t="str">
            <v>14-3697</v>
          </cell>
          <cell r="NO68">
            <v>45692</v>
          </cell>
        </row>
        <row r="69">
          <cell r="D69" t="str">
            <v>2P 3843</v>
          </cell>
          <cell r="E69">
            <v>43524</v>
          </cell>
          <cell r="Y69" t="str">
            <v>2P 3803</v>
          </cell>
          <cell r="Z69">
            <v>43524</v>
          </cell>
          <cell r="AK69" t="str">
            <v>2P 8001</v>
          </cell>
          <cell r="AL69">
            <v>44000</v>
          </cell>
          <cell r="BV69" t="str">
            <v>2P 8084</v>
          </cell>
          <cell r="BW69">
            <v>44183</v>
          </cell>
          <cell r="BZ69" t="str">
            <v>2P 8084</v>
          </cell>
          <cell r="CA69">
            <v>44202</v>
          </cell>
          <cell r="CJ69" t="str">
            <v>2P 8074</v>
          </cell>
          <cell r="CK69">
            <v>44231</v>
          </cell>
          <cell r="DH69" t="str">
            <v>2P 8074</v>
          </cell>
          <cell r="DI69">
            <v>44334</v>
          </cell>
          <cell r="EB69" t="str">
            <v>14-3644</v>
          </cell>
          <cell r="EC69">
            <v>44372</v>
          </cell>
          <cell r="EF69" t="str">
            <v>14-3644</v>
          </cell>
          <cell r="EG69">
            <v>44372</v>
          </cell>
          <cell r="EH69" t="str">
            <v>14-3644</v>
          </cell>
          <cell r="EI69">
            <v>44372</v>
          </cell>
          <cell r="ER69" t="str">
            <v>14-3644</v>
          </cell>
          <cell r="ES69">
            <v>44372</v>
          </cell>
          <cell r="IX69" t="str">
            <v>14-3644</v>
          </cell>
          <cell r="IY69">
            <v>44372</v>
          </cell>
          <cell r="LJ69" t="str">
            <v>14-3644</v>
          </cell>
          <cell r="LK69">
            <v>44372</v>
          </cell>
          <cell r="LN69" t="str">
            <v>14-3644</v>
          </cell>
          <cell r="LO69">
            <v>44372</v>
          </cell>
          <cell r="MD69" t="str">
            <v>14-3655</v>
          </cell>
          <cell r="ME69">
            <v>45049</v>
          </cell>
          <cell r="NN69" t="str">
            <v>14-3706</v>
          </cell>
          <cell r="NO69">
            <v>45768</v>
          </cell>
        </row>
        <row r="70">
          <cell r="D70" t="str">
            <v>2P 3844</v>
          </cell>
          <cell r="E70">
            <v>43524</v>
          </cell>
          <cell r="Y70" t="str">
            <v>2P 8054</v>
          </cell>
          <cell r="Z70">
            <v>43978</v>
          </cell>
          <cell r="AK70" t="str">
            <v>2P 8006</v>
          </cell>
          <cell r="AL70">
            <v>44000</v>
          </cell>
          <cell r="BV70" t="str">
            <v>2P 8074</v>
          </cell>
          <cell r="BW70">
            <v>44183</v>
          </cell>
          <cell r="BZ70" t="str">
            <v>2P 8074</v>
          </cell>
          <cell r="CA70">
            <v>44202</v>
          </cell>
          <cell r="CJ70" t="str">
            <v>2P 8001</v>
          </cell>
          <cell r="CK70">
            <v>44231</v>
          </cell>
          <cell r="DH70" t="str">
            <v>2P 8001</v>
          </cell>
          <cell r="DI70">
            <v>44334</v>
          </cell>
          <cell r="EB70" t="str">
            <v>14-3648</v>
          </cell>
          <cell r="EC70">
            <v>44372</v>
          </cell>
          <cell r="EF70" t="str">
            <v>14-3648</v>
          </cell>
          <cell r="EG70">
            <v>44372</v>
          </cell>
          <cell r="EH70" t="str">
            <v>14-3648</v>
          </cell>
          <cell r="EI70">
            <v>44372</v>
          </cell>
          <cell r="ER70" t="str">
            <v>14-3648</v>
          </cell>
          <cell r="ES70">
            <v>44421</v>
          </cell>
          <cell r="IX70" t="str">
            <v>14-3648</v>
          </cell>
          <cell r="IY70">
            <v>44629</v>
          </cell>
          <cell r="LJ70" t="str">
            <v>14-3648</v>
          </cell>
          <cell r="LK70">
            <v>44970</v>
          </cell>
          <cell r="LN70" t="str">
            <v>14-3648</v>
          </cell>
          <cell r="LO70">
            <v>45005</v>
          </cell>
          <cell r="MD70" t="str">
            <v>14-3697</v>
          </cell>
          <cell r="ME70">
            <v>45005</v>
          </cell>
          <cell r="NN70" t="str">
            <v>14-3710</v>
          </cell>
          <cell r="NO70">
            <v>45768</v>
          </cell>
        </row>
        <row r="71">
          <cell r="D71" t="str">
            <v>2P 3847</v>
          </cell>
          <cell r="E71">
            <v>43524</v>
          </cell>
          <cell r="Y71" t="str">
            <v>2P 8084</v>
          </cell>
          <cell r="Z71">
            <v>43978</v>
          </cell>
          <cell r="AK71" t="str">
            <v>2P 3727</v>
          </cell>
          <cell r="AL71">
            <v>43978</v>
          </cell>
          <cell r="BV71" t="str">
            <v>2P 8001</v>
          </cell>
          <cell r="BW71">
            <v>44183</v>
          </cell>
          <cell r="BZ71" t="str">
            <v>2P 8001</v>
          </cell>
          <cell r="CA71">
            <v>44202</v>
          </cell>
          <cell r="CJ71" t="str">
            <v>2P 8006</v>
          </cell>
          <cell r="CK71">
            <v>44231</v>
          </cell>
          <cell r="DH71" t="str">
            <v>2P 8006</v>
          </cell>
          <cell r="DI71">
            <v>44334</v>
          </cell>
          <cell r="EB71" t="str">
            <v>14-3649</v>
          </cell>
          <cell r="EC71">
            <v>44372</v>
          </cell>
          <cell r="EF71" t="str">
            <v>14-3649</v>
          </cell>
          <cell r="EG71">
            <v>44372</v>
          </cell>
          <cell r="EH71" t="str">
            <v>14-3649</v>
          </cell>
          <cell r="EI71">
            <v>44372</v>
          </cell>
          <cell r="ER71" t="str">
            <v>14-3649</v>
          </cell>
          <cell r="ES71">
            <v>44421</v>
          </cell>
          <cell r="IX71" t="str">
            <v>14-3649</v>
          </cell>
          <cell r="IY71">
            <v>44629</v>
          </cell>
          <cell r="LJ71" t="str">
            <v>14-3649</v>
          </cell>
          <cell r="LK71">
            <v>44970</v>
          </cell>
          <cell r="LN71" t="str">
            <v>14-3649</v>
          </cell>
          <cell r="LO71">
            <v>45005</v>
          </cell>
          <cell r="MD71" t="str">
            <v>14-3706</v>
          </cell>
          <cell r="ME71">
            <v>45049</v>
          </cell>
          <cell r="NN71" t="str">
            <v>14-3712</v>
          </cell>
          <cell r="NO71">
            <v>45768</v>
          </cell>
        </row>
        <row r="72">
          <cell r="D72" t="str">
            <v>2P 3803</v>
          </cell>
          <cell r="E72">
            <v>43504</v>
          </cell>
          <cell r="Y72" t="str">
            <v>2P 8074</v>
          </cell>
          <cell r="Z72">
            <v>43978</v>
          </cell>
          <cell r="AK72" t="str">
            <v>2P 3720</v>
          </cell>
          <cell r="AL72">
            <v>44000</v>
          </cell>
          <cell r="BV72" t="str">
            <v>2P 8006</v>
          </cell>
          <cell r="BW72">
            <v>44183</v>
          </cell>
          <cell r="BZ72" t="str">
            <v>2P 8006</v>
          </cell>
          <cell r="CA72">
            <v>44202</v>
          </cell>
          <cell r="CJ72" t="str">
            <v>2P 3727</v>
          </cell>
          <cell r="CK72">
            <v>44231</v>
          </cell>
          <cell r="DH72" t="str">
            <v>2P 3727</v>
          </cell>
          <cell r="DI72">
            <v>44334</v>
          </cell>
          <cell r="EB72" t="str">
            <v>14-3655</v>
          </cell>
          <cell r="EC72">
            <v>44372</v>
          </cell>
          <cell r="EF72" t="str">
            <v>14-3655</v>
          </cell>
          <cell r="EG72">
            <v>44372</v>
          </cell>
          <cell r="EH72" t="str">
            <v>14-3655</v>
          </cell>
          <cell r="EI72">
            <v>44372</v>
          </cell>
          <cell r="ER72" t="str">
            <v>14-3655</v>
          </cell>
          <cell r="ES72">
            <v>44421</v>
          </cell>
          <cell r="IX72" t="str">
            <v>14-3655</v>
          </cell>
          <cell r="IY72">
            <v>44629</v>
          </cell>
          <cell r="LJ72" t="str">
            <v>14-3655</v>
          </cell>
          <cell r="LK72">
            <v>44970</v>
          </cell>
          <cell r="LN72" t="str">
            <v>14-3655</v>
          </cell>
          <cell r="LO72">
            <v>45005</v>
          </cell>
          <cell r="MD72" t="str">
            <v>14-3710</v>
          </cell>
          <cell r="ME72">
            <v>45210</v>
          </cell>
          <cell r="NN72" t="str">
            <v>14-3720</v>
          </cell>
          <cell r="NO72">
            <v>45727</v>
          </cell>
        </row>
        <row r="73">
          <cell r="D73" t="str">
            <v>2P 8054</v>
          </cell>
          <cell r="E73">
            <v>43929</v>
          </cell>
          <cell r="Y73" t="str">
            <v>2P 8001</v>
          </cell>
          <cell r="Z73">
            <v>43978</v>
          </cell>
          <cell r="AK73" t="str">
            <v>2P 3710</v>
          </cell>
          <cell r="AL73">
            <v>44000</v>
          </cell>
          <cell r="BV73" t="str">
            <v>2P 3727</v>
          </cell>
          <cell r="BW73">
            <v>44183</v>
          </cell>
          <cell r="BZ73" t="str">
            <v>2P 3727</v>
          </cell>
          <cell r="CA73">
            <v>44202</v>
          </cell>
          <cell r="CJ73" t="str">
            <v>2P 3720</v>
          </cell>
          <cell r="CK73">
            <v>44231</v>
          </cell>
          <cell r="DH73" t="str">
            <v>2P 3720</v>
          </cell>
          <cell r="DI73">
            <v>44334</v>
          </cell>
          <cell r="EB73" t="str">
            <v>14-3710</v>
          </cell>
          <cell r="EC73">
            <v>44372</v>
          </cell>
          <cell r="EF73" t="str">
            <v>14-3710</v>
          </cell>
          <cell r="EG73">
            <v>44372</v>
          </cell>
          <cell r="EH73" t="str">
            <v>14-3710</v>
          </cell>
          <cell r="EI73">
            <v>44372</v>
          </cell>
          <cell r="ER73" t="str">
            <v>14-3697</v>
          </cell>
          <cell r="ES73">
            <v>44421</v>
          </cell>
          <cell r="IX73" t="str">
            <v>14-3697</v>
          </cell>
          <cell r="IY73">
            <v>44580</v>
          </cell>
          <cell r="LJ73" t="str">
            <v>14-3697</v>
          </cell>
          <cell r="LK73">
            <v>44970</v>
          </cell>
          <cell r="LN73" t="str">
            <v>14-3697</v>
          </cell>
          <cell r="LO73">
            <v>45005</v>
          </cell>
          <cell r="MD73" t="str">
            <v>14-3712</v>
          </cell>
          <cell r="ME73">
            <v>45049</v>
          </cell>
          <cell r="NN73" t="str">
            <v>14-3761</v>
          </cell>
          <cell r="NO73">
            <v>45825</v>
          </cell>
        </row>
        <row r="74">
          <cell r="D74" t="str">
            <v>2P 8084</v>
          </cell>
          <cell r="E74">
            <v>43929</v>
          </cell>
          <cell r="Y74" t="str">
            <v>2P 8006</v>
          </cell>
          <cell r="Z74">
            <v>43978</v>
          </cell>
          <cell r="AK74" t="str">
            <v>2P 3980</v>
          </cell>
          <cell r="AL74">
            <v>44000</v>
          </cell>
          <cell r="BV74" t="str">
            <v>2P 3720</v>
          </cell>
          <cell r="BW74">
            <v>44183</v>
          </cell>
          <cell r="BZ74" t="str">
            <v>2P 3720</v>
          </cell>
          <cell r="CA74">
            <v>44202</v>
          </cell>
          <cell r="CJ74" t="str">
            <v>2P 3710</v>
          </cell>
          <cell r="CK74">
            <v>44231</v>
          </cell>
          <cell r="DH74" t="str">
            <v>2P 3710</v>
          </cell>
          <cell r="DI74">
            <v>44334</v>
          </cell>
          <cell r="EB74" t="str">
            <v>14-3712</v>
          </cell>
          <cell r="EC74">
            <v>44372</v>
          </cell>
          <cell r="EF74" t="str">
            <v>14-3712</v>
          </cell>
          <cell r="EG74">
            <v>44372</v>
          </cell>
          <cell r="EH74" t="str">
            <v>14-3712</v>
          </cell>
          <cell r="EI74">
            <v>44372</v>
          </cell>
          <cell r="ER74" t="str">
            <v>14-3706</v>
          </cell>
          <cell r="ES74">
            <v>44421</v>
          </cell>
          <cell r="IX74" t="str">
            <v>14-3706</v>
          </cell>
          <cell r="IY74">
            <v>44608</v>
          </cell>
          <cell r="LJ74" t="str">
            <v>14-3706</v>
          </cell>
          <cell r="LK74">
            <v>44970</v>
          </cell>
          <cell r="LN74" t="str">
            <v>14-3706</v>
          </cell>
          <cell r="LO74">
            <v>45005</v>
          </cell>
          <cell r="MD74" t="str">
            <v>14-3720</v>
          </cell>
          <cell r="ME74">
            <v>45210</v>
          </cell>
          <cell r="NN74" t="str">
            <v>14-3800</v>
          </cell>
          <cell r="NO74">
            <v>45815</v>
          </cell>
        </row>
        <row r="75">
          <cell r="D75" t="str">
            <v>2P 8074</v>
          </cell>
          <cell r="E75">
            <v>43929</v>
          </cell>
          <cell r="Y75" t="str">
            <v>2P 3727</v>
          </cell>
          <cell r="Z75">
            <v>43978</v>
          </cell>
          <cell r="AK75" t="str">
            <v>2P 8068</v>
          </cell>
          <cell r="AL75">
            <v>44000</v>
          </cell>
          <cell r="BV75" t="str">
            <v>2P 3710</v>
          </cell>
          <cell r="BW75">
            <v>44195</v>
          </cell>
          <cell r="BZ75" t="str">
            <v>2P 3710</v>
          </cell>
          <cell r="CA75">
            <v>44202</v>
          </cell>
          <cell r="CJ75" t="str">
            <v>2P 3980</v>
          </cell>
          <cell r="CK75">
            <v>44231</v>
          </cell>
          <cell r="DH75" t="str">
            <v>2P 3980</v>
          </cell>
          <cell r="DI75">
            <v>44334</v>
          </cell>
          <cell r="EB75" t="str">
            <v>14-3720</v>
          </cell>
          <cell r="EC75">
            <v>44372</v>
          </cell>
          <cell r="EF75" t="str">
            <v>14-3720</v>
          </cell>
          <cell r="EG75">
            <v>44372</v>
          </cell>
          <cell r="EH75" t="str">
            <v>14-3720</v>
          </cell>
          <cell r="EI75">
            <v>44372</v>
          </cell>
          <cell r="ER75" t="str">
            <v>14-3710</v>
          </cell>
          <cell r="ES75">
            <v>44421</v>
          </cell>
          <cell r="IX75" t="str">
            <v>14-3710</v>
          </cell>
          <cell r="IY75">
            <v>44629</v>
          </cell>
          <cell r="LJ75" t="str">
            <v>14-3710</v>
          </cell>
          <cell r="LK75">
            <v>44970</v>
          </cell>
          <cell r="LN75" t="str">
            <v>14-3710</v>
          </cell>
          <cell r="LO75">
            <v>45005</v>
          </cell>
          <cell r="MD75" t="str">
            <v>14-3761</v>
          </cell>
          <cell r="ME75">
            <v>45049</v>
          </cell>
          <cell r="NN75" t="str">
            <v>14-3806</v>
          </cell>
          <cell r="NO75">
            <v>45815</v>
          </cell>
        </row>
        <row r="76">
          <cell r="D76" t="str">
            <v>2P 8001</v>
          </cell>
          <cell r="E76">
            <v>43929</v>
          </cell>
          <cell r="Y76" t="str">
            <v>2P 3720</v>
          </cell>
          <cell r="Z76">
            <v>43876</v>
          </cell>
          <cell r="AK76" t="str">
            <v>2P 8088</v>
          </cell>
          <cell r="AL76">
            <v>44000</v>
          </cell>
          <cell r="BV76" t="str">
            <v>2P 3980</v>
          </cell>
          <cell r="BW76">
            <v>44183</v>
          </cell>
          <cell r="BZ76" t="str">
            <v>2P 3980</v>
          </cell>
          <cell r="CA76">
            <v>44202</v>
          </cell>
          <cell r="CJ76" t="str">
            <v>2P 8068</v>
          </cell>
          <cell r="CK76">
            <v>44231</v>
          </cell>
          <cell r="DH76" t="str">
            <v>2P 8068</v>
          </cell>
          <cell r="DI76">
            <v>44334</v>
          </cell>
          <cell r="EB76" t="str">
            <v>14-3761</v>
          </cell>
          <cell r="EC76">
            <v>44372</v>
          </cell>
          <cell r="EF76" t="str">
            <v>14-3761</v>
          </cell>
          <cell r="EG76">
            <v>44372</v>
          </cell>
          <cell r="EH76" t="str">
            <v>14-3761</v>
          </cell>
          <cell r="EI76">
            <v>44372</v>
          </cell>
          <cell r="ER76" t="str">
            <v>14-3712</v>
          </cell>
          <cell r="ES76">
            <v>44421</v>
          </cell>
          <cell r="IX76" t="str">
            <v>14-3712</v>
          </cell>
          <cell r="IY76">
            <v>44580</v>
          </cell>
          <cell r="LJ76" t="str">
            <v>14-3712</v>
          </cell>
          <cell r="LK76">
            <v>44970</v>
          </cell>
          <cell r="LN76" t="str">
            <v>14-3712</v>
          </cell>
          <cell r="LO76">
            <v>45005</v>
          </cell>
          <cell r="MD76" t="str">
            <v>14-3800</v>
          </cell>
          <cell r="ME76">
            <v>45048</v>
          </cell>
          <cell r="NN76" t="str">
            <v>14-3827</v>
          </cell>
          <cell r="NO76">
            <v>45815</v>
          </cell>
        </row>
        <row r="77">
          <cell r="D77" t="str">
            <v>2P 8006</v>
          </cell>
          <cell r="E77">
            <v>43929</v>
          </cell>
          <cell r="Y77" t="str">
            <v>2P 3710</v>
          </cell>
          <cell r="Z77">
            <v>43978</v>
          </cell>
          <cell r="AK77" t="str">
            <v>2P 8095</v>
          </cell>
          <cell r="AL77">
            <v>44000</v>
          </cell>
          <cell r="BV77" t="str">
            <v>2P 8068</v>
          </cell>
          <cell r="BW77">
            <v>44183</v>
          </cell>
          <cell r="BZ77" t="str">
            <v>2P 8068</v>
          </cell>
          <cell r="CA77">
            <v>44202</v>
          </cell>
          <cell r="CJ77" t="str">
            <v>2P 8088</v>
          </cell>
          <cell r="CK77">
            <v>44231</v>
          </cell>
          <cell r="DH77" t="str">
            <v>2P 8088</v>
          </cell>
          <cell r="DI77">
            <v>44334</v>
          </cell>
          <cell r="EB77" t="str">
            <v>14-3800</v>
          </cell>
          <cell r="EC77">
            <v>44392</v>
          </cell>
          <cell r="EF77" t="str">
            <v>14-3800</v>
          </cell>
          <cell r="EG77">
            <v>44392</v>
          </cell>
          <cell r="EH77" t="str">
            <v>14-3800</v>
          </cell>
          <cell r="EI77">
            <v>44392</v>
          </cell>
          <cell r="ER77" t="str">
            <v>14-3720</v>
          </cell>
          <cell r="ES77">
            <v>44421</v>
          </cell>
          <cell r="IX77" t="str">
            <v>14-3720</v>
          </cell>
          <cell r="IY77">
            <v>44608</v>
          </cell>
          <cell r="LJ77" t="str">
            <v>14-3720</v>
          </cell>
          <cell r="LK77">
            <v>44970</v>
          </cell>
          <cell r="LN77" t="str">
            <v>14-3720</v>
          </cell>
          <cell r="LO77">
            <v>44970</v>
          </cell>
          <cell r="MD77" t="str">
            <v>14-3806</v>
          </cell>
          <cell r="ME77">
            <v>45048</v>
          </cell>
          <cell r="NN77" t="str">
            <v>14-3828</v>
          </cell>
          <cell r="NO77">
            <v>45815</v>
          </cell>
        </row>
        <row r="78">
          <cell r="D78" t="str">
            <v>2P 3727</v>
          </cell>
          <cell r="E78">
            <v>43866</v>
          </cell>
          <cell r="Y78" t="str">
            <v>2P 3980</v>
          </cell>
          <cell r="Z78">
            <v>43978</v>
          </cell>
          <cell r="AK78" t="str">
            <v>2P 8069</v>
          </cell>
          <cell r="AL78">
            <v>44000</v>
          </cell>
          <cell r="BV78" t="str">
            <v>2P 8088</v>
          </cell>
          <cell r="BW78">
            <v>44183</v>
          </cell>
          <cell r="BZ78" t="str">
            <v>2P 8088</v>
          </cell>
          <cell r="CA78">
            <v>44202</v>
          </cell>
          <cell r="CJ78" t="str">
            <v>2P 8095</v>
          </cell>
          <cell r="CK78">
            <v>44231</v>
          </cell>
          <cell r="DH78" t="str">
            <v>2P 8095</v>
          </cell>
          <cell r="DI78">
            <v>44334</v>
          </cell>
          <cell r="EB78" t="str">
            <v>14-3806</v>
          </cell>
          <cell r="EC78">
            <v>44392</v>
          </cell>
          <cell r="EF78" t="str">
            <v>14-3806</v>
          </cell>
          <cell r="EG78">
            <v>44392</v>
          </cell>
          <cell r="EH78" t="str">
            <v>14-3806</v>
          </cell>
          <cell r="EI78">
            <v>44392</v>
          </cell>
          <cell r="ER78" t="str">
            <v>14-3761</v>
          </cell>
          <cell r="ES78">
            <v>44421</v>
          </cell>
          <cell r="IX78" t="str">
            <v>14-3761</v>
          </cell>
          <cell r="IY78">
            <v>44629</v>
          </cell>
          <cell r="LJ78" t="str">
            <v>14-3761</v>
          </cell>
          <cell r="LK78">
            <v>44970</v>
          </cell>
          <cell r="LN78" t="str">
            <v>14-3761</v>
          </cell>
          <cell r="LO78">
            <v>45005</v>
          </cell>
          <cell r="MD78" t="str">
            <v>14-3827</v>
          </cell>
          <cell r="ME78">
            <v>45048</v>
          </cell>
          <cell r="NN78" t="str">
            <v>14-3832</v>
          </cell>
          <cell r="NO78">
            <v>45815</v>
          </cell>
        </row>
        <row r="79">
          <cell r="D79" t="str">
            <v>2P 3720</v>
          </cell>
          <cell r="E79">
            <v>43866</v>
          </cell>
          <cell r="Y79" t="str">
            <v>2P 8068</v>
          </cell>
          <cell r="Z79">
            <v>43978</v>
          </cell>
          <cell r="AK79" t="str">
            <v>2P 8089</v>
          </cell>
          <cell r="AL79">
            <v>44000</v>
          </cell>
          <cell r="BV79" t="str">
            <v>2P 8095</v>
          </cell>
          <cell r="BW79">
            <v>44183</v>
          </cell>
          <cell r="BZ79" t="str">
            <v>2P 8095</v>
          </cell>
          <cell r="CA79">
            <v>44202</v>
          </cell>
          <cell r="CJ79" t="str">
            <v>2P 8069</v>
          </cell>
          <cell r="CK79">
            <v>44202</v>
          </cell>
          <cell r="DH79" t="str">
            <v>2P 8069</v>
          </cell>
          <cell r="DI79">
            <v>44334</v>
          </cell>
          <cell r="EB79" t="str">
            <v>14-3827</v>
          </cell>
          <cell r="EC79">
            <v>44392</v>
          </cell>
          <cell r="EF79" t="str">
            <v>14-3827</v>
          </cell>
          <cell r="EG79">
            <v>44392</v>
          </cell>
          <cell r="EH79" t="str">
            <v>14-3827</v>
          </cell>
          <cell r="EI79">
            <v>44392</v>
          </cell>
          <cell r="ER79" t="str">
            <v>14-3800</v>
          </cell>
          <cell r="ES79">
            <v>44392</v>
          </cell>
          <cell r="IX79" t="str">
            <v>14-3800</v>
          </cell>
          <cell r="IY79">
            <v>44622</v>
          </cell>
          <cell r="LJ79" t="str">
            <v>14-3800</v>
          </cell>
          <cell r="LK79">
            <v>44896</v>
          </cell>
          <cell r="LN79" t="str">
            <v>14-3800</v>
          </cell>
          <cell r="LO79">
            <v>45001</v>
          </cell>
          <cell r="MD79" t="str">
            <v>14-3828</v>
          </cell>
          <cell r="ME79">
            <v>45048</v>
          </cell>
          <cell r="NN79" t="str">
            <v>14-3836</v>
          </cell>
          <cell r="NO79">
            <v>45815</v>
          </cell>
        </row>
        <row r="80">
          <cell r="D80" t="str">
            <v>2P 3710</v>
          </cell>
          <cell r="E80">
            <v>43929</v>
          </cell>
          <cell r="Y80" t="str">
            <v>2P 8088</v>
          </cell>
          <cell r="Z80">
            <v>43978</v>
          </cell>
          <cell r="AK80" t="str">
            <v>2P 8008</v>
          </cell>
          <cell r="AL80">
            <v>44000</v>
          </cell>
          <cell r="BV80" t="str">
            <v>2P 8069</v>
          </cell>
          <cell r="BW80">
            <v>44183</v>
          </cell>
          <cell r="BZ80" t="str">
            <v>2P 8069</v>
          </cell>
          <cell r="CA80">
            <v>44202</v>
          </cell>
          <cell r="CJ80" t="str">
            <v>2P 8089</v>
          </cell>
          <cell r="CK80">
            <v>44231</v>
          </cell>
          <cell r="DH80" t="str">
            <v>2P 8089</v>
          </cell>
          <cell r="DI80">
            <v>44334</v>
          </cell>
          <cell r="EB80" t="str">
            <v>14-3828</v>
          </cell>
          <cell r="EC80">
            <v>44392</v>
          </cell>
          <cell r="EF80" t="str">
            <v>14-3828</v>
          </cell>
          <cell r="EG80">
            <v>44392</v>
          </cell>
          <cell r="EH80" t="str">
            <v>14-3828</v>
          </cell>
          <cell r="EI80">
            <v>44392</v>
          </cell>
          <cell r="ER80" t="str">
            <v>14-3806</v>
          </cell>
          <cell r="ES80">
            <v>44392</v>
          </cell>
          <cell r="IX80" t="str">
            <v>14-3806</v>
          </cell>
          <cell r="IY80">
            <v>44622</v>
          </cell>
          <cell r="LJ80" t="str">
            <v>14-3806</v>
          </cell>
          <cell r="LK80">
            <v>44896</v>
          </cell>
          <cell r="LN80" t="str">
            <v>14-3806</v>
          </cell>
          <cell r="LO80">
            <v>45001</v>
          </cell>
          <cell r="MD80" t="str">
            <v>14-3832</v>
          </cell>
          <cell r="ME80">
            <v>45048</v>
          </cell>
          <cell r="NN80" t="str">
            <v>14-3843</v>
          </cell>
          <cell r="NO80">
            <v>45815</v>
          </cell>
        </row>
        <row r="81">
          <cell r="D81" t="str">
            <v>2P 3980</v>
          </cell>
          <cell r="E81">
            <v>43949</v>
          </cell>
          <cell r="Y81" t="str">
            <v>2P 8095</v>
          </cell>
          <cell r="Z81">
            <v>43978</v>
          </cell>
          <cell r="AK81" t="str">
            <v>2P 8100</v>
          </cell>
          <cell r="AL81">
            <v>44000</v>
          </cell>
          <cell r="BV81" t="str">
            <v>2P 8089</v>
          </cell>
          <cell r="BW81">
            <v>44183</v>
          </cell>
          <cell r="BZ81" t="str">
            <v>2P 8089</v>
          </cell>
          <cell r="CA81">
            <v>44202</v>
          </cell>
          <cell r="CJ81" t="str">
            <v>2P 8008</v>
          </cell>
          <cell r="CK81">
            <v>44231</v>
          </cell>
          <cell r="DH81" t="str">
            <v>2P 8008</v>
          </cell>
          <cell r="DI81">
            <v>44334</v>
          </cell>
          <cell r="EB81" t="str">
            <v>14-3832</v>
          </cell>
          <cell r="EC81">
            <v>44392</v>
          </cell>
          <cell r="EF81" t="str">
            <v>14-3832</v>
          </cell>
          <cell r="EG81">
            <v>44392</v>
          </cell>
          <cell r="EH81" t="str">
            <v>14-3832</v>
          </cell>
          <cell r="EI81">
            <v>44392</v>
          </cell>
          <cell r="ER81" t="str">
            <v>14-3827</v>
          </cell>
          <cell r="ES81">
            <v>44392</v>
          </cell>
          <cell r="IX81" t="str">
            <v>14-3827</v>
          </cell>
          <cell r="IY81">
            <v>44622</v>
          </cell>
          <cell r="LJ81" t="str">
            <v>14-3827</v>
          </cell>
          <cell r="LK81">
            <v>44896</v>
          </cell>
          <cell r="LN81" t="str">
            <v>14-3827</v>
          </cell>
          <cell r="LO81">
            <v>45001</v>
          </cell>
          <cell r="MD81" t="str">
            <v>14-3836</v>
          </cell>
          <cell r="ME81">
            <v>45048</v>
          </cell>
          <cell r="NN81" t="str">
            <v>14-3844</v>
          </cell>
          <cell r="NO81">
            <v>45815</v>
          </cell>
        </row>
        <row r="82">
          <cell r="D82" t="str">
            <v>2P 8068</v>
          </cell>
          <cell r="E82">
            <v>43929</v>
          </cell>
          <cell r="Y82" t="str">
            <v>2P 8069</v>
          </cell>
          <cell r="Z82">
            <v>43978</v>
          </cell>
          <cell r="AK82" t="str">
            <v>2P 8014</v>
          </cell>
          <cell r="AL82">
            <v>44000</v>
          </cell>
          <cell r="BV82" t="str">
            <v>2P 8008</v>
          </cell>
          <cell r="BW82">
            <v>44183</v>
          </cell>
          <cell r="BZ82" t="str">
            <v>2P 8008</v>
          </cell>
          <cell r="CA82">
            <v>44202</v>
          </cell>
          <cell r="CJ82" t="str">
            <v>2P 8100</v>
          </cell>
          <cell r="CK82">
            <v>44231</v>
          </cell>
          <cell r="DH82" t="str">
            <v>2P 8100</v>
          </cell>
          <cell r="DI82">
            <v>44334</v>
          </cell>
          <cell r="EB82" t="str">
            <v>14-3836</v>
          </cell>
          <cell r="EC82">
            <v>44392</v>
          </cell>
          <cell r="EF82" t="str">
            <v>14-3836</v>
          </cell>
          <cell r="EG82">
            <v>44392</v>
          </cell>
          <cell r="EH82" t="str">
            <v>14-3836</v>
          </cell>
          <cell r="EI82">
            <v>44392</v>
          </cell>
          <cell r="ER82" t="str">
            <v>14-3828</v>
          </cell>
          <cell r="ES82">
            <v>44392</v>
          </cell>
          <cell r="IX82" t="str">
            <v>14-3828</v>
          </cell>
          <cell r="IY82">
            <v>44622</v>
          </cell>
          <cell r="LJ82" t="str">
            <v>14-3828</v>
          </cell>
          <cell r="LK82">
            <v>44896</v>
          </cell>
          <cell r="LN82" t="str">
            <v>14-3828</v>
          </cell>
          <cell r="LO82">
            <v>45001</v>
          </cell>
          <cell r="MD82" t="str">
            <v>14-3843</v>
          </cell>
          <cell r="ME82">
            <v>45048</v>
          </cell>
          <cell r="NN82" t="str">
            <v>14-3847</v>
          </cell>
          <cell r="NO82">
            <v>45815</v>
          </cell>
        </row>
        <row r="83">
          <cell r="D83" t="str">
            <v>2P 8088</v>
          </cell>
          <cell r="E83">
            <v>43929</v>
          </cell>
          <cell r="Y83" t="str">
            <v>2P 8089</v>
          </cell>
          <cell r="Z83">
            <v>43978</v>
          </cell>
          <cell r="AK83" t="str">
            <v>2P 8064</v>
          </cell>
          <cell r="AL83">
            <v>44000</v>
          </cell>
          <cell r="BV83" t="str">
            <v>2P 8100</v>
          </cell>
          <cell r="BW83">
            <v>44183</v>
          </cell>
          <cell r="BZ83" t="str">
            <v>2P 8100</v>
          </cell>
          <cell r="CA83">
            <v>44202</v>
          </cell>
          <cell r="CJ83" t="str">
            <v>2P 8014</v>
          </cell>
          <cell r="CK83">
            <v>44231</v>
          </cell>
          <cell r="DH83" t="str">
            <v>2P 8014</v>
          </cell>
          <cell r="DI83">
            <v>44334</v>
          </cell>
          <cell r="EB83" t="str">
            <v>14-3843</v>
          </cell>
          <cell r="EC83">
            <v>44392</v>
          </cell>
          <cell r="EF83" t="str">
            <v>14-3843</v>
          </cell>
          <cell r="EG83">
            <v>44392</v>
          </cell>
          <cell r="EH83" t="str">
            <v>14-3843</v>
          </cell>
          <cell r="EI83">
            <v>44392</v>
          </cell>
          <cell r="ER83" t="str">
            <v>14-3832</v>
          </cell>
          <cell r="ES83">
            <v>44392</v>
          </cell>
          <cell r="IX83" t="str">
            <v>14-3832</v>
          </cell>
          <cell r="IY83">
            <v>44622</v>
          </cell>
          <cell r="LJ83" t="str">
            <v>14-3832</v>
          </cell>
          <cell r="LK83">
            <v>44896</v>
          </cell>
          <cell r="LN83" t="str">
            <v>14-3832</v>
          </cell>
          <cell r="LO83">
            <v>45001</v>
          </cell>
          <cell r="MD83" t="str">
            <v>14-3844</v>
          </cell>
          <cell r="ME83">
            <v>45048</v>
          </cell>
          <cell r="NN83" t="str">
            <v>14-3848</v>
          </cell>
          <cell r="NO83">
            <v>45815</v>
          </cell>
        </row>
        <row r="84">
          <cell r="D84" t="str">
            <v>2P 8095</v>
          </cell>
          <cell r="E84">
            <v>43479</v>
          </cell>
          <cell r="Y84" t="str">
            <v>2P 8008</v>
          </cell>
          <cell r="Z84">
            <v>43978</v>
          </cell>
          <cell r="AK84">
            <v>3246</v>
          </cell>
          <cell r="AL84">
            <v>43979</v>
          </cell>
          <cell r="BV84" t="str">
            <v>2P 8014</v>
          </cell>
          <cell r="BW84">
            <v>44183</v>
          </cell>
          <cell r="BZ84" t="str">
            <v>2P 8014</v>
          </cell>
          <cell r="CA84">
            <v>44202</v>
          </cell>
          <cell r="CJ84" t="str">
            <v>2P 8064</v>
          </cell>
          <cell r="CK84">
            <v>44231</v>
          </cell>
          <cell r="DH84" t="str">
            <v>2P 8064</v>
          </cell>
          <cell r="DI84">
            <v>44334</v>
          </cell>
          <cell r="EB84" t="str">
            <v>14-3844</v>
          </cell>
          <cell r="EC84">
            <v>44237</v>
          </cell>
          <cell r="EF84" t="str">
            <v>14-3844</v>
          </cell>
          <cell r="EG84">
            <v>44237</v>
          </cell>
          <cell r="EH84" t="str">
            <v>14-3844</v>
          </cell>
          <cell r="EI84">
            <v>44237</v>
          </cell>
          <cell r="ER84" t="str">
            <v>14-3836</v>
          </cell>
          <cell r="ES84">
            <v>44392</v>
          </cell>
          <cell r="IX84" t="str">
            <v>14-3836</v>
          </cell>
          <cell r="IY84">
            <v>44622</v>
          </cell>
          <cell r="LJ84" t="str">
            <v>14-3836</v>
          </cell>
          <cell r="LK84">
            <v>44896</v>
          </cell>
          <cell r="LN84" t="str">
            <v>14-3836</v>
          </cell>
          <cell r="LO84">
            <v>45001</v>
          </cell>
          <cell r="MD84" t="str">
            <v>14-3847</v>
          </cell>
          <cell r="ME84">
            <v>45048</v>
          </cell>
          <cell r="NN84" t="str">
            <v>14-3863</v>
          </cell>
          <cell r="NO84">
            <v>45815</v>
          </cell>
        </row>
        <row r="85">
          <cell r="D85" t="str">
            <v>2P 8069</v>
          </cell>
          <cell r="E85">
            <v>43601</v>
          </cell>
          <cell r="Y85" t="str">
            <v>2P 8100</v>
          </cell>
          <cell r="Z85">
            <v>43978</v>
          </cell>
          <cell r="AK85">
            <v>3256</v>
          </cell>
          <cell r="AL85">
            <v>43979</v>
          </cell>
          <cell r="BV85" t="str">
            <v>2P 8064</v>
          </cell>
          <cell r="BW85">
            <v>44183</v>
          </cell>
          <cell r="BZ85" t="str">
            <v>2P 8064</v>
          </cell>
          <cell r="CA85">
            <v>44202</v>
          </cell>
          <cell r="CJ85">
            <v>3246</v>
          </cell>
          <cell r="CK85">
            <v>44232</v>
          </cell>
          <cell r="DH85">
            <v>3246</v>
          </cell>
          <cell r="DI85">
            <v>44334</v>
          </cell>
          <cell r="EB85" t="str">
            <v>14-3847</v>
          </cell>
          <cell r="EC85">
            <v>44237</v>
          </cell>
          <cell r="EF85" t="str">
            <v>14-3847</v>
          </cell>
          <cell r="EG85">
            <v>44237</v>
          </cell>
          <cell r="EH85" t="str">
            <v>14-3847</v>
          </cell>
          <cell r="EI85">
            <v>44237</v>
          </cell>
          <cell r="ER85" t="str">
            <v>14-3843</v>
          </cell>
          <cell r="ES85">
            <v>44392</v>
          </cell>
          <cell r="IX85" t="str">
            <v>14-3843</v>
          </cell>
          <cell r="IY85">
            <v>44622</v>
          </cell>
          <cell r="LJ85" t="str">
            <v>14-3843</v>
          </cell>
          <cell r="LK85">
            <v>44896</v>
          </cell>
          <cell r="LN85" t="str">
            <v>14-3843</v>
          </cell>
          <cell r="LO85">
            <v>45001</v>
          </cell>
          <cell r="MD85" t="str">
            <v>14-3848</v>
          </cell>
          <cell r="ME85">
            <v>45048</v>
          </cell>
          <cell r="NN85" t="str">
            <v>14-3866</v>
          </cell>
          <cell r="NO85">
            <v>45815</v>
          </cell>
        </row>
        <row r="86">
          <cell r="D86" t="str">
            <v>2P 8089</v>
          </cell>
          <cell r="E86">
            <v>43479</v>
          </cell>
          <cell r="Y86" t="str">
            <v>2P 8014</v>
          </cell>
          <cell r="Z86">
            <v>43978</v>
          </cell>
          <cell r="AK86">
            <v>3266</v>
          </cell>
          <cell r="AL86">
            <v>43979</v>
          </cell>
          <cell r="BV86">
            <v>3246</v>
          </cell>
          <cell r="BW86">
            <v>44159</v>
          </cell>
          <cell r="BZ86">
            <v>3246</v>
          </cell>
          <cell r="CA86">
            <v>44209</v>
          </cell>
          <cell r="CJ86">
            <v>3256</v>
          </cell>
          <cell r="CK86">
            <v>44232</v>
          </cell>
          <cell r="DH86">
            <v>3256</v>
          </cell>
          <cell r="DI86">
            <v>44334</v>
          </cell>
          <cell r="EB86" t="str">
            <v>14-3848</v>
          </cell>
          <cell r="EC86">
            <v>44237</v>
          </cell>
          <cell r="EF86" t="str">
            <v>14-3848</v>
          </cell>
          <cell r="EG86">
            <v>44237</v>
          </cell>
          <cell r="EH86" t="str">
            <v>14-3848</v>
          </cell>
          <cell r="EI86">
            <v>44237</v>
          </cell>
          <cell r="ER86" t="str">
            <v>14-3844</v>
          </cell>
          <cell r="ES86">
            <v>44237</v>
          </cell>
          <cell r="IX86" t="str">
            <v>14-3844</v>
          </cell>
          <cell r="IY86">
            <v>44622</v>
          </cell>
          <cell r="LJ86" t="str">
            <v>14-3844</v>
          </cell>
          <cell r="LK86">
            <v>44896</v>
          </cell>
          <cell r="LN86" t="str">
            <v>14-3844</v>
          </cell>
          <cell r="LO86">
            <v>45001</v>
          </cell>
          <cell r="MD86" t="str">
            <v>14-3863</v>
          </cell>
          <cell r="ME86">
            <v>45048</v>
          </cell>
          <cell r="NN86" t="str">
            <v>14-3868</v>
          </cell>
          <cell r="NO86">
            <v>45815</v>
          </cell>
        </row>
        <row r="87">
          <cell r="D87" t="str">
            <v>2P 8008</v>
          </cell>
          <cell r="E87">
            <v>43929</v>
          </cell>
          <cell r="Y87" t="str">
            <v>2P 8064</v>
          </cell>
          <cell r="Z87">
            <v>43978</v>
          </cell>
          <cell r="AK87">
            <v>3276</v>
          </cell>
          <cell r="AL87">
            <v>43979</v>
          </cell>
          <cell r="BV87">
            <v>3256</v>
          </cell>
          <cell r="BW87">
            <v>44159</v>
          </cell>
          <cell r="BZ87">
            <v>3256</v>
          </cell>
          <cell r="CA87">
            <v>44209</v>
          </cell>
          <cell r="CJ87">
            <v>3266</v>
          </cell>
          <cell r="CK87">
            <v>44232</v>
          </cell>
          <cell r="DH87">
            <v>3266</v>
          </cell>
          <cell r="DI87">
            <v>44334</v>
          </cell>
          <cell r="EB87" t="str">
            <v>14-3863</v>
          </cell>
          <cell r="EC87">
            <v>44392</v>
          </cell>
          <cell r="EF87" t="str">
            <v>14-3863</v>
          </cell>
          <cell r="EG87">
            <v>44392</v>
          </cell>
          <cell r="EH87" t="str">
            <v>14-3863</v>
          </cell>
          <cell r="EI87">
            <v>44392</v>
          </cell>
          <cell r="ER87" t="str">
            <v>14-3847</v>
          </cell>
          <cell r="ES87">
            <v>44237</v>
          </cell>
          <cell r="IX87" t="str">
            <v>14-3847</v>
          </cell>
          <cell r="IY87">
            <v>44622</v>
          </cell>
          <cell r="LJ87" t="str">
            <v>14-3847</v>
          </cell>
          <cell r="LK87">
            <v>44896</v>
          </cell>
          <cell r="LN87" t="str">
            <v>14-3847</v>
          </cell>
          <cell r="LO87">
            <v>45001</v>
          </cell>
          <cell r="MD87" t="str">
            <v>14-3866</v>
          </cell>
          <cell r="ME87">
            <v>45048</v>
          </cell>
          <cell r="NN87" t="str">
            <v>14-4070</v>
          </cell>
          <cell r="NO87">
            <v>45825</v>
          </cell>
        </row>
        <row r="88">
          <cell r="D88" t="str">
            <v>2P 8100</v>
          </cell>
          <cell r="E88">
            <v>43929</v>
          </cell>
          <cell r="Y88" t="str">
            <v>2P 8103</v>
          </cell>
          <cell r="AK88">
            <v>3141</v>
          </cell>
          <cell r="AL88">
            <v>43979</v>
          </cell>
          <cell r="BV88">
            <v>3266</v>
          </cell>
          <cell r="BW88">
            <v>44159</v>
          </cell>
          <cell r="BZ88">
            <v>3266</v>
          </cell>
          <cell r="CA88">
            <v>44209</v>
          </cell>
          <cell r="CJ88">
            <v>3276</v>
          </cell>
          <cell r="CK88">
            <v>44232</v>
          </cell>
          <cell r="DH88">
            <v>3276</v>
          </cell>
          <cell r="DI88">
            <v>44334</v>
          </cell>
          <cell r="EB88" t="str">
            <v>14-3866</v>
          </cell>
          <cell r="EC88">
            <v>44392</v>
          </cell>
          <cell r="EF88" t="str">
            <v>14-3866</v>
          </cell>
          <cell r="EG88">
            <v>44392</v>
          </cell>
          <cell r="EH88" t="str">
            <v>14-3866</v>
          </cell>
          <cell r="EI88">
            <v>44392</v>
          </cell>
          <cell r="ER88" t="str">
            <v>14-3848</v>
          </cell>
          <cell r="ES88">
            <v>44237</v>
          </cell>
          <cell r="IX88" t="str">
            <v>14-3848</v>
          </cell>
          <cell r="IY88">
            <v>44622</v>
          </cell>
          <cell r="LJ88" t="str">
            <v>14-3848</v>
          </cell>
          <cell r="LK88">
            <v>44896</v>
          </cell>
          <cell r="LN88" t="str">
            <v>14-3848</v>
          </cell>
          <cell r="LO88">
            <v>45001</v>
          </cell>
          <cell r="MD88" t="str">
            <v>14-3868</v>
          </cell>
          <cell r="ME88">
            <v>45048</v>
          </cell>
          <cell r="NN88" t="str">
            <v>14-4072</v>
          </cell>
          <cell r="NO88">
            <v>45762</v>
          </cell>
        </row>
        <row r="89">
          <cell r="D89" t="str">
            <v>2P 8014</v>
          </cell>
          <cell r="E89">
            <v>43929</v>
          </cell>
          <cell r="Y89" t="str">
            <v>2P 8106</v>
          </cell>
          <cell r="AK89">
            <v>3151</v>
          </cell>
          <cell r="AL89">
            <v>43979</v>
          </cell>
          <cell r="BV89">
            <v>3276</v>
          </cell>
          <cell r="BW89">
            <v>44159</v>
          </cell>
          <cell r="BZ89">
            <v>3276</v>
          </cell>
          <cell r="CA89">
            <v>44209</v>
          </cell>
          <cell r="CJ89">
            <v>3141</v>
          </cell>
          <cell r="CK89">
            <v>44232</v>
          </cell>
          <cell r="DH89">
            <v>3141</v>
          </cell>
          <cell r="DI89">
            <v>44334</v>
          </cell>
          <cell r="EB89" t="str">
            <v>14-3868</v>
          </cell>
          <cell r="EC89">
            <v>44392</v>
          </cell>
          <cell r="EF89" t="str">
            <v>14-3868</v>
          </cell>
          <cell r="EG89">
            <v>44392</v>
          </cell>
          <cell r="EH89" t="str">
            <v>14-3868</v>
          </cell>
          <cell r="EI89">
            <v>44392</v>
          </cell>
          <cell r="ER89" t="str">
            <v>14-3863</v>
          </cell>
          <cell r="ES89">
            <v>44392</v>
          </cell>
          <cell r="IX89" t="str">
            <v>14-3863</v>
          </cell>
          <cell r="IY89">
            <v>44622</v>
          </cell>
          <cell r="LJ89" t="str">
            <v>14-3863</v>
          </cell>
          <cell r="LK89">
            <v>44896</v>
          </cell>
          <cell r="LN89" t="str">
            <v>14-3863</v>
          </cell>
          <cell r="LO89">
            <v>45001</v>
          </cell>
          <cell r="MD89" t="str">
            <v>14-4007</v>
          </cell>
          <cell r="ME89">
            <v>45048</v>
          </cell>
          <cell r="NN89" t="str">
            <v>14-4073</v>
          </cell>
          <cell r="NO89">
            <v>45762</v>
          </cell>
        </row>
        <row r="90">
          <cell r="D90" t="str">
            <v>2P 8064</v>
          </cell>
          <cell r="E90">
            <v>43929</v>
          </cell>
          <cell r="Y90">
            <v>3246</v>
          </cell>
          <cell r="Z90">
            <v>43979</v>
          </cell>
          <cell r="AK90">
            <v>3161</v>
          </cell>
          <cell r="AL90">
            <v>43979</v>
          </cell>
          <cell r="BV90">
            <v>3141</v>
          </cell>
          <cell r="BW90">
            <v>44159</v>
          </cell>
          <cell r="BZ90">
            <v>3141</v>
          </cell>
          <cell r="CA90">
            <v>44208</v>
          </cell>
          <cell r="CJ90">
            <v>3151</v>
          </cell>
          <cell r="CK90">
            <v>44232</v>
          </cell>
          <cell r="DH90">
            <v>3151</v>
          </cell>
          <cell r="DI90">
            <v>44334</v>
          </cell>
          <cell r="EB90" t="str">
            <v>14-4050</v>
          </cell>
          <cell r="EC90">
            <v>44265</v>
          </cell>
          <cell r="EF90" t="str">
            <v>14-4050</v>
          </cell>
          <cell r="EG90">
            <v>44265</v>
          </cell>
          <cell r="EH90" t="str">
            <v>14-4050</v>
          </cell>
          <cell r="EI90">
            <v>44265</v>
          </cell>
          <cell r="ER90" t="str">
            <v>14-3866</v>
          </cell>
          <cell r="ES90">
            <v>44392</v>
          </cell>
          <cell r="IX90" t="str">
            <v>14-3866</v>
          </cell>
          <cell r="IY90">
            <v>44622</v>
          </cell>
          <cell r="LJ90" t="str">
            <v>14-3866</v>
          </cell>
          <cell r="LK90">
            <v>44896</v>
          </cell>
          <cell r="LN90" t="str">
            <v>14-3866</v>
          </cell>
          <cell r="LO90">
            <v>45001</v>
          </cell>
          <cell r="MD90" t="str">
            <v>14-4027</v>
          </cell>
          <cell r="ME90">
            <v>44966</v>
          </cell>
          <cell r="NN90" t="str">
            <v>14-4085</v>
          </cell>
          <cell r="NO90">
            <v>45779</v>
          </cell>
        </row>
        <row r="91">
          <cell r="D91">
            <v>3246</v>
          </cell>
          <cell r="E91">
            <v>43937</v>
          </cell>
          <cell r="Y91">
            <v>3256</v>
          </cell>
          <cell r="Z91">
            <v>43979</v>
          </cell>
          <cell r="AK91">
            <v>3149</v>
          </cell>
          <cell r="AL91">
            <v>43979</v>
          </cell>
          <cell r="BV91">
            <v>3151</v>
          </cell>
          <cell r="BW91">
            <v>44159</v>
          </cell>
          <cell r="BZ91">
            <v>3151</v>
          </cell>
          <cell r="CA91">
            <v>44208</v>
          </cell>
          <cell r="CJ91">
            <v>3161</v>
          </cell>
          <cell r="CK91">
            <v>44232</v>
          </cell>
          <cell r="DH91">
            <v>3161</v>
          </cell>
          <cell r="DI91">
            <v>44334</v>
          </cell>
          <cell r="EB91" t="str">
            <v>14-4051</v>
          </cell>
          <cell r="EC91">
            <v>44265</v>
          </cell>
          <cell r="EF91" t="str">
            <v>14-4051</v>
          </cell>
          <cell r="EG91">
            <v>44265</v>
          </cell>
          <cell r="EH91" t="str">
            <v>14-4051</v>
          </cell>
          <cell r="EI91">
            <v>44265</v>
          </cell>
          <cell r="ER91" t="str">
            <v>14-3868</v>
          </cell>
          <cell r="ES91">
            <v>44392</v>
          </cell>
          <cell r="IX91" t="str">
            <v>14-3868</v>
          </cell>
          <cell r="IY91">
            <v>44622</v>
          </cell>
          <cell r="LJ91" t="str">
            <v>14-3868</v>
          </cell>
          <cell r="LK91">
            <v>44896</v>
          </cell>
          <cell r="LN91" t="str">
            <v>14-3868</v>
          </cell>
          <cell r="LO91">
            <v>45001</v>
          </cell>
          <cell r="MD91" t="str">
            <v>14-4028</v>
          </cell>
          <cell r="ME91">
            <v>44966</v>
          </cell>
          <cell r="NN91" t="str">
            <v>14-4085-08</v>
          </cell>
          <cell r="NO91">
            <v>45762</v>
          </cell>
        </row>
        <row r="92">
          <cell r="D92">
            <v>3256</v>
          </cell>
          <cell r="E92">
            <v>43937</v>
          </cell>
          <cell r="Y92">
            <v>3266</v>
          </cell>
          <cell r="Z92">
            <v>43979</v>
          </cell>
          <cell r="AK92">
            <v>3171</v>
          </cell>
          <cell r="AL92">
            <v>43979</v>
          </cell>
          <cell r="BV92">
            <v>3161</v>
          </cell>
          <cell r="BW92">
            <v>44159</v>
          </cell>
          <cell r="BZ92">
            <v>3161</v>
          </cell>
          <cell r="CA92">
            <v>44208</v>
          </cell>
          <cell r="CJ92">
            <v>3149</v>
          </cell>
          <cell r="CK92">
            <v>44232</v>
          </cell>
          <cell r="DH92">
            <v>3149</v>
          </cell>
          <cell r="DI92">
            <v>44334</v>
          </cell>
          <cell r="EB92" t="str">
            <v>14-4070</v>
          </cell>
          <cell r="EC92">
            <v>44372</v>
          </cell>
          <cell r="EF92" t="str">
            <v>14-4070</v>
          </cell>
          <cell r="EG92">
            <v>44372</v>
          </cell>
          <cell r="EH92" t="str">
            <v>14-4070</v>
          </cell>
          <cell r="EI92">
            <v>44372</v>
          </cell>
          <cell r="ER92" t="str">
            <v>14-4050</v>
          </cell>
          <cell r="ES92">
            <v>44265</v>
          </cell>
          <cell r="IX92" t="str">
            <v>14-4007</v>
          </cell>
          <cell r="IY92">
            <v>44580</v>
          </cell>
          <cell r="LJ92" t="str">
            <v>14-4007</v>
          </cell>
          <cell r="LK92">
            <v>44966</v>
          </cell>
          <cell r="LN92" t="str">
            <v>14-4007</v>
          </cell>
          <cell r="LO92">
            <v>44966</v>
          </cell>
          <cell r="MD92" t="str">
            <v>14-4050</v>
          </cell>
          <cell r="ME92">
            <v>44966</v>
          </cell>
          <cell r="NN92" t="str">
            <v>14-4095</v>
          </cell>
          <cell r="NO92">
            <v>45762</v>
          </cell>
        </row>
        <row r="93">
          <cell r="D93">
            <v>3266</v>
          </cell>
          <cell r="E93">
            <v>43937</v>
          </cell>
          <cell r="Y93">
            <v>3276</v>
          </cell>
          <cell r="Z93">
            <v>43979</v>
          </cell>
          <cell r="AK93">
            <v>3304</v>
          </cell>
          <cell r="AL93">
            <v>43979</v>
          </cell>
          <cell r="BV93">
            <v>3149</v>
          </cell>
          <cell r="BW93">
            <v>44159</v>
          </cell>
          <cell r="BZ93">
            <v>3149</v>
          </cell>
          <cell r="CA93">
            <v>44208</v>
          </cell>
          <cell r="CJ93">
            <v>3171</v>
          </cell>
          <cell r="CK93">
            <v>44232</v>
          </cell>
          <cell r="DH93">
            <v>3171</v>
          </cell>
          <cell r="DI93">
            <v>44334</v>
          </cell>
          <cell r="EB93" t="str">
            <v>14-4072</v>
          </cell>
          <cell r="EC93">
            <v>44377</v>
          </cell>
          <cell r="EF93" t="str">
            <v>14-4072</v>
          </cell>
          <cell r="EG93">
            <v>44377</v>
          </cell>
          <cell r="EH93" t="str">
            <v>14-4072</v>
          </cell>
          <cell r="EI93">
            <v>44405</v>
          </cell>
          <cell r="ER93" t="str">
            <v>14-4051</v>
          </cell>
          <cell r="ES93">
            <v>44265</v>
          </cell>
          <cell r="IX93" t="str">
            <v>14-4050</v>
          </cell>
          <cell r="IY93">
            <v>44425</v>
          </cell>
          <cell r="LJ93" t="str">
            <v>14-4027</v>
          </cell>
          <cell r="LK93">
            <v>44966</v>
          </cell>
          <cell r="LN93" t="str">
            <v>14-4027</v>
          </cell>
          <cell r="LO93">
            <v>44966</v>
          </cell>
          <cell r="MD93" t="str">
            <v>14-4051</v>
          </cell>
          <cell r="ME93">
            <v>44966</v>
          </cell>
          <cell r="NN93" t="str">
            <v>14-4203</v>
          </cell>
          <cell r="NO93">
            <v>45729</v>
          </cell>
        </row>
        <row r="94">
          <cell r="D94">
            <v>3276</v>
          </cell>
          <cell r="E94">
            <v>43937</v>
          </cell>
          <cell r="Y94">
            <v>3141</v>
          </cell>
          <cell r="Z94">
            <v>43979</v>
          </cell>
          <cell r="AK94">
            <v>3320</v>
          </cell>
          <cell r="AL94">
            <v>43979</v>
          </cell>
          <cell r="BV94">
            <v>3171</v>
          </cell>
          <cell r="BW94">
            <v>44159</v>
          </cell>
          <cell r="BZ94">
            <v>3171</v>
          </cell>
          <cell r="CA94">
            <v>44208</v>
          </cell>
          <cell r="CJ94">
            <v>3304</v>
          </cell>
          <cell r="CK94">
            <v>44232</v>
          </cell>
          <cell r="DH94">
            <v>3304</v>
          </cell>
          <cell r="DI94">
            <v>44334</v>
          </cell>
          <cell r="EB94" t="str">
            <v>14-4073</v>
          </cell>
          <cell r="EC94">
            <v>44377</v>
          </cell>
          <cell r="EF94" t="str">
            <v>14-4073</v>
          </cell>
          <cell r="EG94">
            <v>44377</v>
          </cell>
          <cell r="EH94" t="str">
            <v>14-4073</v>
          </cell>
          <cell r="EI94">
            <v>44405</v>
          </cell>
          <cell r="ER94" t="str">
            <v>14-4070</v>
          </cell>
          <cell r="ES94">
            <v>44421</v>
          </cell>
          <cell r="IX94" t="str">
            <v>14-4051</v>
          </cell>
          <cell r="IY94">
            <v>44265</v>
          </cell>
          <cell r="LJ94" t="str">
            <v>14-4028</v>
          </cell>
          <cell r="LK94">
            <v>44966</v>
          </cell>
          <cell r="LN94" t="str">
            <v>14-4028</v>
          </cell>
          <cell r="LO94">
            <v>44966</v>
          </cell>
          <cell r="MD94" t="str">
            <v>14-4070</v>
          </cell>
          <cell r="ME94">
            <v>45049</v>
          </cell>
          <cell r="NN94" t="str">
            <v>14-4208</v>
          </cell>
          <cell r="NO94">
            <v>45729</v>
          </cell>
        </row>
        <row r="95">
          <cell r="D95">
            <v>3141</v>
          </cell>
          <cell r="E95">
            <v>43937</v>
          </cell>
          <cell r="Y95">
            <v>3151</v>
          </cell>
          <cell r="Z95">
            <v>43979</v>
          </cell>
          <cell r="AK95">
            <v>3296</v>
          </cell>
          <cell r="AL95">
            <v>43979</v>
          </cell>
          <cell r="BV95">
            <v>3304</v>
          </cell>
          <cell r="BW95">
            <v>44124</v>
          </cell>
          <cell r="BZ95">
            <v>3304</v>
          </cell>
          <cell r="CA95">
            <v>44208</v>
          </cell>
          <cell r="CJ95">
            <v>3320</v>
          </cell>
          <cell r="CK95">
            <v>44232</v>
          </cell>
          <cell r="DH95">
            <v>3320</v>
          </cell>
          <cell r="DI95">
            <v>44334</v>
          </cell>
          <cell r="EB95" t="str">
            <v>14-4085</v>
          </cell>
          <cell r="EC95">
            <v>44377</v>
          </cell>
          <cell r="EF95" t="str">
            <v>14-4085</v>
          </cell>
          <cell r="EG95">
            <v>44377</v>
          </cell>
          <cell r="EH95" t="str">
            <v>14-4085</v>
          </cell>
          <cell r="EI95">
            <v>44405</v>
          </cell>
          <cell r="ER95" t="str">
            <v>14-4072</v>
          </cell>
          <cell r="ES95">
            <v>44417</v>
          </cell>
          <cell r="IX95" t="str">
            <v>14-4070</v>
          </cell>
          <cell r="IY95">
            <v>44629</v>
          </cell>
          <cell r="LJ95" t="str">
            <v>14-4050</v>
          </cell>
          <cell r="LK95">
            <v>44966</v>
          </cell>
          <cell r="LN95" t="str">
            <v>14-4050</v>
          </cell>
          <cell r="LO95">
            <v>44966</v>
          </cell>
          <cell r="MD95" t="str">
            <v>14-4072</v>
          </cell>
          <cell r="ME95">
            <v>45279</v>
          </cell>
          <cell r="NN95" t="str">
            <v>14-4209</v>
          </cell>
          <cell r="NO95">
            <v>45729</v>
          </cell>
        </row>
        <row r="96">
          <cell r="D96">
            <v>3151</v>
          </cell>
          <cell r="E96">
            <v>43937</v>
          </cell>
          <cell r="Y96">
            <v>3161</v>
          </cell>
          <cell r="Z96">
            <v>43979</v>
          </cell>
          <cell r="AK96">
            <v>4085</v>
          </cell>
          <cell r="AL96">
            <v>43979</v>
          </cell>
          <cell r="BV96">
            <v>3320</v>
          </cell>
          <cell r="BW96">
            <v>44159</v>
          </cell>
          <cell r="BZ96">
            <v>3320</v>
          </cell>
          <cell r="CA96">
            <v>44208</v>
          </cell>
          <cell r="CJ96">
            <v>3296</v>
          </cell>
          <cell r="CK96">
            <v>44232</v>
          </cell>
          <cell r="DH96">
            <v>3296</v>
          </cell>
          <cell r="DI96">
            <v>44334</v>
          </cell>
          <cell r="EB96" t="str">
            <v>14-4085-08</v>
          </cell>
          <cell r="EC96">
            <v>44377</v>
          </cell>
          <cell r="EF96" t="str">
            <v>14-4085-08</v>
          </cell>
          <cell r="EG96">
            <v>44377</v>
          </cell>
          <cell r="EH96" t="str">
            <v>14-4085-08</v>
          </cell>
          <cell r="EI96">
            <v>44405</v>
          </cell>
          <cell r="ER96" t="str">
            <v>14-4073</v>
          </cell>
          <cell r="ES96">
            <v>44417</v>
          </cell>
          <cell r="IX96" t="str">
            <v>14-4072</v>
          </cell>
          <cell r="IY96">
            <v>44628</v>
          </cell>
          <cell r="LJ96" t="str">
            <v>14-4051</v>
          </cell>
          <cell r="LK96">
            <v>44966</v>
          </cell>
          <cell r="LN96" t="str">
            <v>14-4051</v>
          </cell>
          <cell r="LO96">
            <v>44966</v>
          </cell>
          <cell r="MD96" t="str">
            <v>14-4073</v>
          </cell>
          <cell r="ME96">
            <v>45279</v>
          </cell>
          <cell r="NN96" t="str">
            <v>14-4216</v>
          </cell>
          <cell r="NO96">
            <v>45764</v>
          </cell>
        </row>
        <row r="97">
          <cell r="D97">
            <v>3161</v>
          </cell>
          <cell r="E97">
            <v>43937</v>
          </cell>
          <cell r="Y97">
            <v>3149</v>
          </cell>
          <cell r="Z97">
            <v>43979</v>
          </cell>
          <cell r="AK97" t="str">
            <v>3141-08</v>
          </cell>
          <cell r="AL97">
            <v>43979</v>
          </cell>
          <cell r="BV97">
            <v>3296</v>
          </cell>
          <cell r="BW97">
            <v>44159</v>
          </cell>
          <cell r="BZ97">
            <v>3296</v>
          </cell>
          <cell r="CA97">
            <v>44208</v>
          </cell>
          <cell r="CJ97">
            <v>4085</v>
          </cell>
          <cell r="CK97">
            <v>44232</v>
          </cell>
          <cell r="DH97">
            <v>4085</v>
          </cell>
          <cell r="DI97">
            <v>44334</v>
          </cell>
          <cell r="EB97" t="str">
            <v>14-4095</v>
          </cell>
          <cell r="EC97">
            <v>44377</v>
          </cell>
          <cell r="EF97" t="str">
            <v>14-4095</v>
          </cell>
          <cell r="EG97">
            <v>44377</v>
          </cell>
          <cell r="EH97" t="str">
            <v>14-4095</v>
          </cell>
          <cell r="EI97">
            <v>44405</v>
          </cell>
          <cell r="ER97" t="str">
            <v>14-4085</v>
          </cell>
          <cell r="ES97">
            <v>44417</v>
          </cell>
          <cell r="IX97" t="str">
            <v>14-4073</v>
          </cell>
          <cell r="IY97">
            <v>44628</v>
          </cell>
          <cell r="LJ97" t="str">
            <v>14-4070</v>
          </cell>
          <cell r="LK97">
            <v>44970</v>
          </cell>
          <cell r="LN97" t="str">
            <v>14-4070</v>
          </cell>
          <cell r="LO97">
            <v>45005</v>
          </cell>
          <cell r="MD97" t="str">
            <v>14-4085</v>
          </cell>
          <cell r="ME97">
            <v>45279</v>
          </cell>
          <cell r="NN97" t="str">
            <v>14-4710</v>
          </cell>
          <cell r="NO97">
            <v>45461</v>
          </cell>
        </row>
        <row r="98">
          <cell r="D98">
            <v>3149</v>
          </cell>
          <cell r="E98">
            <v>43937</v>
          </cell>
          <cell r="Y98">
            <v>3171</v>
          </cell>
          <cell r="Z98">
            <v>43979</v>
          </cell>
          <cell r="AK98" t="str">
            <v>3151-08</v>
          </cell>
          <cell r="AL98">
            <v>43979</v>
          </cell>
          <cell r="BV98">
            <v>4085</v>
          </cell>
          <cell r="BW98">
            <v>44159</v>
          </cell>
          <cell r="BZ98">
            <v>4085</v>
          </cell>
          <cell r="CA98">
            <v>44208</v>
          </cell>
          <cell r="CJ98" t="str">
            <v>3141-08</v>
          </cell>
          <cell r="CK98">
            <v>44232</v>
          </cell>
          <cell r="DH98" t="str">
            <v>3141-08</v>
          </cell>
          <cell r="DI98">
            <v>44334</v>
          </cell>
          <cell r="EB98" t="str">
            <v>14-4203</v>
          </cell>
          <cell r="EC98">
            <v>44377</v>
          </cell>
          <cell r="EF98" t="str">
            <v>14-4203</v>
          </cell>
          <cell r="EG98">
            <v>44377</v>
          </cell>
          <cell r="EH98" t="str">
            <v>14-4203</v>
          </cell>
          <cell r="EI98">
            <v>44377</v>
          </cell>
          <cell r="ER98" t="str">
            <v>14-4085-08</v>
          </cell>
          <cell r="ES98">
            <v>44417</v>
          </cell>
          <cell r="IX98" t="str">
            <v>14-4085</v>
          </cell>
          <cell r="IY98">
            <v>44627</v>
          </cell>
          <cell r="LJ98" t="str">
            <v>14-4072</v>
          </cell>
          <cell r="LK98">
            <v>44970</v>
          </cell>
          <cell r="LN98" t="str">
            <v>14-4072</v>
          </cell>
          <cell r="LO98">
            <v>45007</v>
          </cell>
          <cell r="MD98" t="str">
            <v>14-4085-08</v>
          </cell>
          <cell r="ME98">
            <v>45279</v>
          </cell>
          <cell r="NN98" t="str">
            <v>14-4714</v>
          </cell>
          <cell r="NO98">
            <v>45726</v>
          </cell>
        </row>
        <row r="99">
          <cell r="D99">
            <v>3171</v>
          </cell>
          <cell r="E99">
            <v>43937</v>
          </cell>
          <cell r="Y99">
            <v>3304</v>
          </cell>
          <cell r="Z99">
            <v>43979</v>
          </cell>
          <cell r="AK99" t="str">
            <v>3161-08</v>
          </cell>
          <cell r="AL99">
            <v>43979</v>
          </cell>
          <cell r="BV99" t="str">
            <v>3141-08</v>
          </cell>
          <cell r="BW99">
            <v>44159</v>
          </cell>
          <cell r="BZ99" t="str">
            <v>3141-08</v>
          </cell>
          <cell r="CA99">
            <v>44209</v>
          </cell>
          <cell r="CJ99" t="str">
            <v>3151-08</v>
          </cell>
          <cell r="CK99">
            <v>44232</v>
          </cell>
          <cell r="DH99" t="str">
            <v>3151-08</v>
          </cell>
          <cell r="DI99">
            <v>44334</v>
          </cell>
          <cell r="EB99" t="str">
            <v>14-4208</v>
          </cell>
          <cell r="EC99">
            <v>44377</v>
          </cell>
          <cell r="EF99" t="str">
            <v>14-4208</v>
          </cell>
          <cell r="EG99">
            <v>44377</v>
          </cell>
          <cell r="EH99" t="str">
            <v>14-4208</v>
          </cell>
          <cell r="EI99">
            <v>44377</v>
          </cell>
          <cell r="ER99" t="str">
            <v>14-4095</v>
          </cell>
          <cell r="ES99">
            <v>44417</v>
          </cell>
          <cell r="IX99" t="str">
            <v>14-4085-08</v>
          </cell>
          <cell r="IY99">
            <v>44628</v>
          </cell>
          <cell r="LJ99" t="str">
            <v>14-4073</v>
          </cell>
          <cell r="LK99">
            <v>44970</v>
          </cell>
          <cell r="LN99" t="str">
            <v>14-4073</v>
          </cell>
          <cell r="LO99">
            <v>45007</v>
          </cell>
          <cell r="MD99" t="str">
            <v>14-4095</v>
          </cell>
          <cell r="ME99">
            <v>45279</v>
          </cell>
          <cell r="NN99" t="str">
            <v>14-4921</v>
          </cell>
          <cell r="NO99">
            <v>45727</v>
          </cell>
        </row>
        <row r="100">
          <cell r="D100">
            <v>3304</v>
          </cell>
          <cell r="E100">
            <v>43937</v>
          </cell>
          <cell r="Y100">
            <v>3320</v>
          </cell>
          <cell r="Z100">
            <v>43979</v>
          </cell>
          <cell r="AK100" t="str">
            <v>3149-08</v>
          </cell>
          <cell r="AL100">
            <v>43979</v>
          </cell>
          <cell r="BV100" t="str">
            <v>3151-08</v>
          </cell>
          <cell r="BW100">
            <v>44159</v>
          </cell>
          <cell r="BZ100" t="str">
            <v>3151-08</v>
          </cell>
          <cell r="CA100">
            <v>44209</v>
          </cell>
          <cell r="CJ100" t="str">
            <v>3161-08</v>
          </cell>
          <cell r="CK100">
            <v>44232</v>
          </cell>
          <cell r="DH100" t="str">
            <v>3161-08</v>
          </cell>
          <cell r="DI100">
            <v>44334</v>
          </cell>
          <cell r="EB100" t="str">
            <v>14-4209</v>
          </cell>
          <cell r="EC100">
            <v>44377</v>
          </cell>
          <cell r="EF100" t="str">
            <v>14-4209</v>
          </cell>
          <cell r="EG100">
            <v>44377</v>
          </cell>
          <cell r="EH100" t="str">
            <v>14-4209</v>
          </cell>
          <cell r="EI100">
            <v>44377</v>
          </cell>
          <cell r="ER100" t="str">
            <v>14-4180</v>
          </cell>
          <cell r="ES100">
            <v>44421</v>
          </cell>
          <cell r="IX100" t="str">
            <v>14-4095</v>
          </cell>
          <cell r="IY100">
            <v>44628</v>
          </cell>
          <cell r="LJ100" t="str">
            <v>14-4085</v>
          </cell>
          <cell r="LK100">
            <v>44930</v>
          </cell>
          <cell r="LN100" t="str">
            <v>14-4085</v>
          </cell>
          <cell r="LO100">
            <v>44930</v>
          </cell>
          <cell r="MD100" t="str">
            <v>14-4203</v>
          </cell>
          <cell r="ME100">
            <v>45048</v>
          </cell>
          <cell r="NN100" t="str">
            <v>14-5212</v>
          </cell>
          <cell r="NO100">
            <v>45727</v>
          </cell>
        </row>
        <row r="101">
          <cell r="D101">
            <v>3320</v>
          </cell>
          <cell r="E101">
            <v>43937</v>
          </cell>
          <cell r="Y101">
            <v>3296</v>
          </cell>
          <cell r="Z101">
            <v>43979</v>
          </cell>
          <cell r="AK101" t="str">
            <v>3171-08</v>
          </cell>
          <cell r="AL101">
            <v>43979</v>
          </cell>
          <cell r="BV101" t="str">
            <v>3161-08</v>
          </cell>
          <cell r="BW101">
            <v>44159</v>
          </cell>
          <cell r="BZ101" t="str">
            <v>3161-08</v>
          </cell>
          <cell r="CA101">
            <v>44209</v>
          </cell>
          <cell r="CJ101" t="str">
            <v>3149-08</v>
          </cell>
          <cell r="CK101">
            <v>44232</v>
          </cell>
          <cell r="DH101" t="str">
            <v>3149-08</v>
          </cell>
          <cell r="DI101">
            <v>44334</v>
          </cell>
          <cell r="EB101" t="str">
            <v>14-4216</v>
          </cell>
          <cell r="EC101">
            <v>44391</v>
          </cell>
          <cell r="EF101" t="str">
            <v>14-4216</v>
          </cell>
          <cell r="EG101">
            <v>44391</v>
          </cell>
          <cell r="EH101" t="str">
            <v>14-4216</v>
          </cell>
          <cell r="EI101">
            <v>44391</v>
          </cell>
          <cell r="ER101" t="str">
            <v>14-4203</v>
          </cell>
          <cell r="ES101">
            <v>44377</v>
          </cell>
          <cell r="IX101" t="str">
            <v>14-4180</v>
          </cell>
          <cell r="IY101">
            <v>44580</v>
          </cell>
          <cell r="LJ101" t="str">
            <v>14-4085-08</v>
          </cell>
          <cell r="LK101">
            <v>44930</v>
          </cell>
          <cell r="LN101" t="str">
            <v>14-4085-08</v>
          </cell>
          <cell r="LO101">
            <v>44930</v>
          </cell>
          <cell r="MD101" t="str">
            <v>14-4208</v>
          </cell>
          <cell r="ME101">
            <v>45048</v>
          </cell>
          <cell r="NN101" t="str">
            <v>14-5376</v>
          </cell>
          <cell r="NO101">
            <v>45768</v>
          </cell>
        </row>
        <row r="102">
          <cell r="D102">
            <v>3296</v>
          </cell>
          <cell r="E102">
            <v>43937</v>
          </cell>
          <cell r="Y102">
            <v>4085</v>
          </cell>
          <cell r="Z102">
            <v>43979</v>
          </cell>
          <cell r="AK102" t="str">
            <v>3304-08</v>
          </cell>
          <cell r="AL102">
            <v>43979</v>
          </cell>
          <cell r="BV102" t="str">
            <v>3149-08</v>
          </cell>
          <cell r="BW102">
            <v>44159</v>
          </cell>
          <cell r="BZ102" t="str">
            <v>3149-08</v>
          </cell>
          <cell r="CA102">
            <v>44209</v>
          </cell>
          <cell r="CJ102" t="str">
            <v>3171-08</v>
          </cell>
          <cell r="CK102">
            <v>44232</v>
          </cell>
          <cell r="DH102" t="str">
            <v>3171-08</v>
          </cell>
          <cell r="DI102">
            <v>44334</v>
          </cell>
          <cell r="EB102" t="str">
            <v>14-4303</v>
          </cell>
          <cell r="EC102">
            <v>44377</v>
          </cell>
          <cell r="EF102" t="str">
            <v>14-4303</v>
          </cell>
          <cell r="EG102">
            <v>44377</v>
          </cell>
          <cell r="EH102" t="str">
            <v>14-4303</v>
          </cell>
          <cell r="EI102">
            <v>44377</v>
          </cell>
          <cell r="ER102" t="str">
            <v>14-4208</v>
          </cell>
          <cell r="ES102">
            <v>44377</v>
          </cell>
          <cell r="IX102" t="str">
            <v>14-4203</v>
          </cell>
          <cell r="IY102">
            <v>44580</v>
          </cell>
          <cell r="LJ102" t="str">
            <v>14-4095</v>
          </cell>
          <cell r="LK102">
            <v>44970</v>
          </cell>
          <cell r="LN102" t="str">
            <v>14-4095</v>
          </cell>
          <cell r="LO102">
            <v>45007</v>
          </cell>
          <cell r="MD102" t="str">
            <v>14-4209</v>
          </cell>
          <cell r="ME102">
            <v>45048</v>
          </cell>
          <cell r="NN102" t="str">
            <v>10-8095-0</v>
          </cell>
          <cell r="NO102">
            <v>45756</v>
          </cell>
        </row>
        <row r="103">
          <cell r="D103">
            <v>4085</v>
          </cell>
          <cell r="E103">
            <v>43937</v>
          </cell>
          <cell r="Y103" t="str">
            <v>3141-08</v>
          </cell>
          <cell r="Z103">
            <v>43979</v>
          </cell>
          <cell r="AK103" t="str">
            <v>3320-08</v>
          </cell>
          <cell r="AL103">
            <v>43979</v>
          </cell>
          <cell r="BV103" t="str">
            <v>3171-08</v>
          </cell>
          <cell r="BW103">
            <v>44159</v>
          </cell>
          <cell r="BZ103" t="str">
            <v>3171-08</v>
          </cell>
          <cell r="CA103">
            <v>44209</v>
          </cell>
          <cell r="CJ103" t="str">
            <v>3304-08</v>
          </cell>
          <cell r="CK103">
            <v>44232</v>
          </cell>
          <cell r="DH103" t="str">
            <v>3304-08</v>
          </cell>
          <cell r="DI103">
            <v>44334</v>
          </cell>
          <cell r="EB103" t="str">
            <v>14-4704</v>
          </cell>
          <cell r="EC103">
            <v>44377</v>
          </cell>
          <cell r="EF103" t="str">
            <v>14-4704</v>
          </cell>
          <cell r="EG103">
            <v>44377</v>
          </cell>
          <cell r="EH103" t="str">
            <v>14-4704</v>
          </cell>
          <cell r="EI103">
            <v>44377</v>
          </cell>
          <cell r="ER103" t="str">
            <v>14-4209</v>
          </cell>
          <cell r="ES103">
            <v>44377</v>
          </cell>
          <cell r="IX103" t="str">
            <v>14-4208</v>
          </cell>
          <cell r="IY103">
            <v>44580</v>
          </cell>
          <cell r="LJ103" t="str">
            <v>14-4203</v>
          </cell>
          <cell r="LK103">
            <v>44966</v>
          </cell>
          <cell r="LN103" t="str">
            <v>14-4203</v>
          </cell>
          <cell r="LO103">
            <v>44966</v>
          </cell>
          <cell r="MD103" t="str">
            <v>14-4216</v>
          </cell>
          <cell r="ME103">
            <v>45279</v>
          </cell>
          <cell r="NN103" t="str">
            <v>14-4007</v>
          </cell>
          <cell r="NO103">
            <v>45821</v>
          </cell>
        </row>
        <row r="104">
          <cell r="D104" t="str">
            <v>3141-08</v>
          </cell>
          <cell r="E104">
            <v>43927</v>
          </cell>
          <cell r="Y104" t="str">
            <v>3151-08</v>
          </cell>
          <cell r="Z104">
            <v>43979</v>
          </cell>
          <cell r="AK104" t="str">
            <v>3296-08</v>
          </cell>
          <cell r="AL104">
            <v>43979</v>
          </cell>
          <cell r="BV104" t="str">
            <v>3304-08</v>
          </cell>
          <cell r="BW104">
            <v>44124</v>
          </cell>
          <cell r="BZ104" t="str">
            <v>3304-08</v>
          </cell>
          <cell r="CA104">
            <v>44209</v>
          </cell>
          <cell r="CJ104" t="str">
            <v>3320-08</v>
          </cell>
          <cell r="CK104">
            <v>44232</v>
          </cell>
          <cell r="DH104" t="str">
            <v>3320-08</v>
          </cell>
          <cell r="DI104">
            <v>44334</v>
          </cell>
          <cell r="EB104" t="str">
            <v>14-5212</v>
          </cell>
          <cell r="EC104">
            <v>44253</v>
          </cell>
          <cell r="EF104" t="str">
            <v>14-5212</v>
          </cell>
          <cell r="EG104">
            <v>44253</v>
          </cell>
          <cell r="EH104" t="str">
            <v>14-5212</v>
          </cell>
          <cell r="EI104">
            <v>44253</v>
          </cell>
          <cell r="ER104" t="str">
            <v>14-4216</v>
          </cell>
          <cell r="ES104">
            <v>44419</v>
          </cell>
          <cell r="IX104" t="str">
            <v>14-4209</v>
          </cell>
          <cell r="IY104">
            <v>44580</v>
          </cell>
          <cell r="LJ104" t="str">
            <v>14-4208</v>
          </cell>
          <cell r="LK104">
            <v>44881</v>
          </cell>
          <cell r="LN104" t="str">
            <v>14-4208</v>
          </cell>
          <cell r="LO104">
            <v>44881</v>
          </cell>
          <cell r="MD104" t="str">
            <v>14-4921</v>
          </cell>
          <cell r="ME104">
            <v>45033</v>
          </cell>
          <cell r="NN104" t="str">
            <v>15-3050</v>
          </cell>
          <cell r="NO104">
            <v>45757</v>
          </cell>
        </row>
        <row r="105">
          <cell r="D105" t="str">
            <v>3151-08</v>
          </cell>
          <cell r="E105">
            <v>43927</v>
          </cell>
          <cell r="Y105" t="str">
            <v>3161-08</v>
          </cell>
          <cell r="Z105">
            <v>43979</v>
          </cell>
          <cell r="AK105" t="str">
            <v>4085-08</v>
          </cell>
          <cell r="AL105">
            <v>43979</v>
          </cell>
          <cell r="BV105" t="str">
            <v>3320-08</v>
          </cell>
          <cell r="BW105">
            <v>44159</v>
          </cell>
          <cell r="BZ105" t="str">
            <v>3320-08</v>
          </cell>
          <cell r="CA105">
            <v>44209</v>
          </cell>
          <cell r="CJ105" t="str">
            <v>3296-08</v>
          </cell>
          <cell r="CK105">
            <v>44232</v>
          </cell>
          <cell r="DH105" t="str">
            <v>3296-08</v>
          </cell>
          <cell r="DI105">
            <v>44334</v>
          </cell>
          <cell r="EB105" t="str">
            <v>14-5376</v>
          </cell>
          <cell r="EC105">
            <v>44372</v>
          </cell>
          <cell r="EF105" t="str">
            <v>14-5376</v>
          </cell>
          <cell r="EG105">
            <v>44372</v>
          </cell>
          <cell r="EH105" t="str">
            <v>14-5376</v>
          </cell>
          <cell r="EI105">
            <v>44372</v>
          </cell>
          <cell r="ER105" t="str">
            <v>14-4303</v>
          </cell>
          <cell r="ES105">
            <v>44377</v>
          </cell>
          <cell r="IX105" t="str">
            <v>14-4216</v>
          </cell>
          <cell r="IY105">
            <v>44610</v>
          </cell>
          <cell r="LJ105" t="str">
            <v>14-4209</v>
          </cell>
          <cell r="LK105">
            <v>44966</v>
          </cell>
          <cell r="LN105" t="str">
            <v>14-4209</v>
          </cell>
          <cell r="LO105">
            <v>44966</v>
          </cell>
          <cell r="MD105" t="str">
            <v>14-5212</v>
          </cell>
          <cell r="ME105">
            <v>45229</v>
          </cell>
          <cell r="NN105" t="str">
            <v>15-3085</v>
          </cell>
          <cell r="NO105">
            <v>45763</v>
          </cell>
        </row>
        <row r="106">
          <cell r="D106" t="str">
            <v>3161-08</v>
          </cell>
          <cell r="E106">
            <v>43927</v>
          </cell>
          <cell r="Y106" t="str">
            <v>3149-08</v>
          </cell>
          <cell r="Z106">
            <v>43979</v>
          </cell>
          <cell r="AK106">
            <v>3114</v>
          </cell>
          <cell r="AL106">
            <v>43979</v>
          </cell>
          <cell r="BV106" t="str">
            <v>3296-08</v>
          </cell>
          <cell r="BW106">
            <v>44159</v>
          </cell>
          <cell r="BZ106" t="str">
            <v>3296-08</v>
          </cell>
          <cell r="CA106">
            <v>44209</v>
          </cell>
          <cell r="CJ106" t="str">
            <v>4085-08</v>
          </cell>
          <cell r="CK106">
            <v>44232</v>
          </cell>
          <cell r="DH106" t="str">
            <v>4085-08</v>
          </cell>
          <cell r="DI106">
            <v>44334</v>
          </cell>
          <cell r="EB106" t="str">
            <v>10-8095-0</v>
          </cell>
          <cell r="EC106">
            <v>44393</v>
          </cell>
          <cell r="EF106" t="str">
            <v>10-8095-0</v>
          </cell>
          <cell r="EG106">
            <v>44393</v>
          </cell>
          <cell r="EH106" t="str">
            <v>10-8095-0</v>
          </cell>
          <cell r="EI106">
            <v>44393</v>
          </cell>
          <cell r="ER106" t="str">
            <v>14-4704</v>
          </cell>
          <cell r="ES106">
            <v>44377</v>
          </cell>
          <cell r="IX106" t="str">
            <v>14-4303</v>
          </cell>
          <cell r="IY106">
            <v>44377</v>
          </cell>
          <cell r="LJ106" t="str">
            <v>14-4216</v>
          </cell>
          <cell r="LK106">
            <v>44970</v>
          </cell>
          <cell r="LN106" t="str">
            <v>14-4216</v>
          </cell>
          <cell r="LO106">
            <v>44999</v>
          </cell>
          <cell r="MD106" t="str">
            <v>14-5376</v>
          </cell>
          <cell r="ME106">
            <v>45049</v>
          </cell>
          <cell r="NN106" t="str">
            <v>15-3090</v>
          </cell>
          <cell r="NO106">
            <v>45763</v>
          </cell>
        </row>
        <row r="107">
          <cell r="D107" t="str">
            <v>3149-08</v>
          </cell>
          <cell r="E107">
            <v>43927</v>
          </cell>
          <cell r="Y107" t="str">
            <v>3171-08</v>
          </cell>
          <cell r="Z107">
            <v>43979</v>
          </cell>
          <cell r="AK107">
            <v>3234</v>
          </cell>
          <cell r="AL107">
            <v>43979</v>
          </cell>
          <cell r="BV107" t="str">
            <v>4085-08</v>
          </cell>
          <cell r="BW107">
            <v>44159</v>
          </cell>
          <cell r="BZ107" t="str">
            <v>4085-08</v>
          </cell>
          <cell r="CA107">
            <v>44159</v>
          </cell>
          <cell r="CJ107">
            <v>3114</v>
          </cell>
          <cell r="CK107">
            <v>44232</v>
          </cell>
          <cell r="DH107">
            <v>3114</v>
          </cell>
          <cell r="DI107">
            <v>44334</v>
          </cell>
          <cell r="EB107" t="str">
            <v>14-4007</v>
          </cell>
          <cell r="EC107">
            <v>44370</v>
          </cell>
          <cell r="EF107" t="str">
            <v>14-4007</v>
          </cell>
          <cell r="EG107">
            <v>44370</v>
          </cell>
          <cell r="EH107" t="str">
            <v>14-4007</v>
          </cell>
          <cell r="EI107">
            <v>44370</v>
          </cell>
          <cell r="ER107" t="str">
            <v>14-4714</v>
          </cell>
          <cell r="ES107">
            <v>44419</v>
          </cell>
          <cell r="IX107" t="str">
            <v>14-4704</v>
          </cell>
          <cell r="IY107">
            <v>44377</v>
          </cell>
          <cell r="LJ107" t="str">
            <v>14-4303</v>
          </cell>
          <cell r="LK107">
            <v>44377</v>
          </cell>
          <cell r="LN107" t="str">
            <v>14-4303</v>
          </cell>
          <cell r="LO107">
            <v>44377</v>
          </cell>
          <cell r="MD107" t="str">
            <v>T1200</v>
          </cell>
          <cell r="ME107">
            <v>44932</v>
          </cell>
          <cell r="NN107" t="str">
            <v>15-3114</v>
          </cell>
          <cell r="NO107">
            <v>45763</v>
          </cell>
        </row>
        <row r="108">
          <cell r="D108" t="str">
            <v>3171-08</v>
          </cell>
          <cell r="E108">
            <v>43927</v>
          </cell>
          <cell r="Y108" t="str">
            <v>3304-08</v>
          </cell>
          <cell r="Z108">
            <v>43979</v>
          </cell>
          <cell r="AK108">
            <v>3233</v>
          </cell>
          <cell r="AL108">
            <v>43979</v>
          </cell>
          <cell r="BV108">
            <v>3114</v>
          </cell>
          <cell r="BW108">
            <v>44159</v>
          </cell>
          <cell r="BZ108">
            <v>3114</v>
          </cell>
          <cell r="CA108">
            <v>44208</v>
          </cell>
          <cell r="CJ108">
            <v>3234</v>
          </cell>
          <cell r="CK108">
            <v>44232</v>
          </cell>
          <cell r="DH108">
            <v>3234</v>
          </cell>
          <cell r="DI108">
            <v>44334</v>
          </cell>
          <cell r="EB108" t="str">
            <v>15-3050</v>
          </cell>
          <cell r="EC108">
            <v>44392</v>
          </cell>
          <cell r="EF108" t="str">
            <v>15-3050</v>
          </cell>
          <cell r="EG108">
            <v>44392</v>
          </cell>
          <cell r="EH108" t="str">
            <v>15-3050</v>
          </cell>
          <cell r="EI108">
            <v>44392</v>
          </cell>
          <cell r="ER108" t="str">
            <v>14-5212</v>
          </cell>
          <cell r="ES108">
            <v>44421</v>
          </cell>
          <cell r="IX108" t="str">
            <v>14-4714</v>
          </cell>
          <cell r="IY108">
            <v>44609</v>
          </cell>
          <cell r="LJ108" t="str">
            <v>14-4704</v>
          </cell>
          <cell r="LK108">
            <v>44377</v>
          </cell>
          <cell r="LN108" t="str">
            <v>14-4704</v>
          </cell>
          <cell r="LO108">
            <v>44377</v>
          </cell>
          <cell r="MD108" t="str">
            <v>10-8095-0</v>
          </cell>
          <cell r="ME108">
            <v>45301</v>
          </cell>
          <cell r="NN108" t="str">
            <v>15-3130</v>
          </cell>
          <cell r="NO108">
            <v>45763</v>
          </cell>
        </row>
        <row r="109">
          <cell r="D109" t="str">
            <v>3304-08</v>
          </cell>
          <cell r="E109">
            <v>43927</v>
          </cell>
          <cell r="Y109" t="str">
            <v>3320-08</v>
          </cell>
          <cell r="Z109">
            <v>43979</v>
          </cell>
          <cell r="AK109">
            <v>3130</v>
          </cell>
          <cell r="AL109">
            <v>43979</v>
          </cell>
          <cell r="BV109">
            <v>3234</v>
          </cell>
          <cell r="BW109">
            <v>44159</v>
          </cell>
          <cell r="BZ109">
            <v>3234</v>
          </cell>
          <cell r="CA109">
            <v>44208</v>
          </cell>
          <cell r="CJ109">
            <v>3233</v>
          </cell>
          <cell r="CK109">
            <v>44232</v>
          </cell>
          <cell r="DH109">
            <v>3233</v>
          </cell>
          <cell r="DI109">
            <v>44334</v>
          </cell>
          <cell r="EB109" t="str">
            <v>15-3085</v>
          </cell>
          <cell r="EC109">
            <v>44392</v>
          </cell>
          <cell r="EF109" t="str">
            <v>15-3085</v>
          </cell>
          <cell r="EG109">
            <v>44392</v>
          </cell>
          <cell r="EH109" t="str">
            <v>15-3085</v>
          </cell>
          <cell r="EI109">
            <v>44392</v>
          </cell>
          <cell r="ER109" t="str">
            <v>14-5376</v>
          </cell>
          <cell r="ES109">
            <v>44421</v>
          </cell>
          <cell r="IX109" t="str">
            <v>14-4921</v>
          </cell>
          <cell r="IY109">
            <v>44580</v>
          </cell>
          <cell r="LJ109" t="str">
            <v>14-4714</v>
          </cell>
          <cell r="LK109">
            <v>44609</v>
          </cell>
          <cell r="LN109" t="str">
            <v>14-4714</v>
          </cell>
          <cell r="LO109">
            <v>44609</v>
          </cell>
          <cell r="MD109" t="str">
            <v>14-4007</v>
          </cell>
          <cell r="ME109">
            <v>45210</v>
          </cell>
          <cell r="NN109" t="str">
            <v>15-3133</v>
          </cell>
          <cell r="NO109">
            <v>45763</v>
          </cell>
        </row>
        <row r="110">
          <cell r="D110" t="str">
            <v>3320-08</v>
          </cell>
          <cell r="E110">
            <v>43927</v>
          </cell>
          <cell r="Y110" t="str">
            <v>3296-08</v>
          </cell>
          <cell r="Z110">
            <v>43979</v>
          </cell>
          <cell r="AK110">
            <v>3224</v>
          </cell>
          <cell r="AL110">
            <v>43979</v>
          </cell>
          <cell r="BV110">
            <v>3233</v>
          </cell>
          <cell r="BW110">
            <v>44159</v>
          </cell>
          <cell r="BZ110">
            <v>3233</v>
          </cell>
          <cell r="CA110">
            <v>44208</v>
          </cell>
          <cell r="CJ110">
            <v>3130</v>
          </cell>
          <cell r="CK110">
            <v>44232</v>
          </cell>
          <cell r="DH110">
            <v>3130</v>
          </cell>
          <cell r="DI110">
            <v>44334</v>
          </cell>
          <cell r="EB110" t="str">
            <v>15-3090</v>
          </cell>
          <cell r="EC110">
            <v>44392</v>
          </cell>
          <cell r="EF110" t="str">
            <v>15-3090</v>
          </cell>
          <cell r="EG110">
            <v>44392</v>
          </cell>
          <cell r="EH110" t="str">
            <v>15-3090</v>
          </cell>
          <cell r="EI110">
            <v>44392</v>
          </cell>
          <cell r="ER110" t="str">
            <v>10-8095-0</v>
          </cell>
          <cell r="ES110">
            <v>44420</v>
          </cell>
          <cell r="IX110" t="str">
            <v>14-5212</v>
          </cell>
          <cell r="IY110">
            <v>44580</v>
          </cell>
          <cell r="LJ110" t="str">
            <v>14-4921</v>
          </cell>
          <cell r="LK110">
            <v>44970</v>
          </cell>
          <cell r="LN110" t="str">
            <v>14-4921</v>
          </cell>
          <cell r="LO110">
            <v>44970</v>
          </cell>
          <cell r="MD110" t="str">
            <v>15-3050</v>
          </cell>
          <cell r="ME110">
            <v>45299</v>
          </cell>
          <cell r="NN110" t="str">
            <v>15-3137</v>
          </cell>
          <cell r="NO110">
            <v>45763</v>
          </cell>
        </row>
        <row r="111">
          <cell r="D111" t="str">
            <v>3296-08</v>
          </cell>
          <cell r="E111">
            <v>43927</v>
          </cell>
          <cell r="Y111" t="str">
            <v>4085-08</v>
          </cell>
          <cell r="Z111">
            <v>43979</v>
          </cell>
          <cell r="AK111">
            <v>3133</v>
          </cell>
          <cell r="AL111">
            <v>43979</v>
          </cell>
          <cell r="BV111">
            <v>3130</v>
          </cell>
          <cell r="BW111">
            <v>44159</v>
          </cell>
          <cell r="BZ111">
            <v>3130</v>
          </cell>
          <cell r="CA111">
            <v>44208</v>
          </cell>
          <cell r="CJ111">
            <v>3224</v>
          </cell>
          <cell r="CK111">
            <v>44232</v>
          </cell>
          <cell r="DH111">
            <v>3224</v>
          </cell>
          <cell r="DI111">
            <v>44334</v>
          </cell>
          <cell r="EB111" t="str">
            <v>15-3114</v>
          </cell>
          <cell r="EC111">
            <v>44392</v>
          </cell>
          <cell r="EF111" t="str">
            <v>15-3114</v>
          </cell>
          <cell r="EG111">
            <v>44392</v>
          </cell>
          <cell r="EH111" t="str">
            <v>15-3114</v>
          </cell>
          <cell r="EI111">
            <v>44392</v>
          </cell>
          <cell r="ER111" t="str">
            <v>14-4007</v>
          </cell>
          <cell r="ES111">
            <v>44406</v>
          </cell>
          <cell r="IX111" t="str">
            <v>14-5376</v>
          </cell>
          <cell r="IY111">
            <v>44629</v>
          </cell>
          <cell r="LJ111" t="str">
            <v>14-5212</v>
          </cell>
          <cell r="LK111">
            <v>44970</v>
          </cell>
          <cell r="LN111" t="str">
            <v>14-5212</v>
          </cell>
          <cell r="LO111">
            <v>44970</v>
          </cell>
          <cell r="MD111" t="str">
            <v>15-3085</v>
          </cell>
          <cell r="ME111">
            <v>45299</v>
          </cell>
          <cell r="NN111" t="str">
            <v>15-3141</v>
          </cell>
          <cell r="NO111">
            <v>45763</v>
          </cell>
        </row>
        <row r="112">
          <cell r="D112" t="str">
            <v>4085-08</v>
          </cell>
          <cell r="E112">
            <v>43927</v>
          </cell>
          <cell r="Y112">
            <v>3114</v>
          </cell>
          <cell r="Z112">
            <v>43979</v>
          </cell>
          <cell r="AK112">
            <v>3137</v>
          </cell>
          <cell r="AL112">
            <v>43979</v>
          </cell>
          <cell r="BV112">
            <v>3224</v>
          </cell>
          <cell r="BW112">
            <v>44159</v>
          </cell>
          <cell r="BZ112">
            <v>3224</v>
          </cell>
          <cell r="CA112">
            <v>44208</v>
          </cell>
          <cell r="CJ112">
            <v>3133</v>
          </cell>
          <cell r="CK112">
            <v>44232</v>
          </cell>
          <cell r="DH112">
            <v>3133</v>
          </cell>
          <cell r="DI112">
            <v>44334</v>
          </cell>
          <cell r="EB112" t="str">
            <v>15-3130</v>
          </cell>
          <cell r="EC112">
            <v>44392</v>
          </cell>
          <cell r="EF112" t="str">
            <v>15-3130</v>
          </cell>
          <cell r="EG112">
            <v>44392</v>
          </cell>
          <cell r="EH112" t="str">
            <v>15-3130</v>
          </cell>
          <cell r="EI112">
            <v>44392</v>
          </cell>
          <cell r="ER112" t="str">
            <v>15-3050</v>
          </cell>
          <cell r="ES112">
            <v>44411</v>
          </cell>
          <cell r="IX112" t="str">
            <v>T1200</v>
          </cell>
          <cell r="IY112">
            <v>44509</v>
          </cell>
          <cell r="LJ112" t="str">
            <v>14-5376</v>
          </cell>
          <cell r="LK112">
            <v>44970</v>
          </cell>
          <cell r="LN112" t="str">
            <v>14-5376</v>
          </cell>
          <cell r="LO112">
            <v>45005</v>
          </cell>
          <cell r="MD112" t="str">
            <v>15-3090</v>
          </cell>
          <cell r="ME112">
            <v>45299</v>
          </cell>
          <cell r="NN112" t="str">
            <v>15-3141-08</v>
          </cell>
          <cell r="NO112">
            <v>45763</v>
          </cell>
        </row>
        <row r="113">
          <cell r="D113">
            <v>3114</v>
          </cell>
          <cell r="E113">
            <v>43829</v>
          </cell>
          <cell r="Y113">
            <v>3234</v>
          </cell>
          <cell r="Z113">
            <v>43979</v>
          </cell>
          <cell r="AK113">
            <v>3207</v>
          </cell>
          <cell r="AL113">
            <v>43979</v>
          </cell>
          <cell r="BV113">
            <v>3133</v>
          </cell>
          <cell r="BW113">
            <v>44159</v>
          </cell>
          <cell r="BZ113">
            <v>3133</v>
          </cell>
          <cell r="CA113">
            <v>44209</v>
          </cell>
          <cell r="CJ113">
            <v>3137</v>
          </cell>
          <cell r="CK113">
            <v>44232</v>
          </cell>
          <cell r="DH113">
            <v>3137</v>
          </cell>
          <cell r="DI113">
            <v>44334</v>
          </cell>
          <cell r="EB113" t="str">
            <v>15-3133</v>
          </cell>
          <cell r="EC113">
            <v>44392</v>
          </cell>
          <cell r="EF113" t="str">
            <v>15-3133</v>
          </cell>
          <cell r="EG113">
            <v>44392</v>
          </cell>
          <cell r="EH113" t="str">
            <v>15-3133</v>
          </cell>
          <cell r="EI113">
            <v>44392</v>
          </cell>
          <cell r="ER113" t="str">
            <v>15-3085</v>
          </cell>
          <cell r="ES113">
            <v>44411</v>
          </cell>
          <cell r="IX113" t="str">
            <v>T3600</v>
          </cell>
          <cell r="IY113">
            <v>44421</v>
          </cell>
          <cell r="LJ113" t="str">
            <v>T1200</v>
          </cell>
          <cell r="LK113">
            <v>44932</v>
          </cell>
          <cell r="LN113" t="str">
            <v>T1200</v>
          </cell>
          <cell r="LO113">
            <v>44932</v>
          </cell>
          <cell r="MD113" t="str">
            <v>15-3114</v>
          </cell>
          <cell r="ME113">
            <v>45299</v>
          </cell>
          <cell r="NN113" t="str">
            <v>15-3149</v>
          </cell>
          <cell r="NO113">
            <v>45763</v>
          </cell>
        </row>
        <row r="114">
          <cell r="D114">
            <v>3234</v>
          </cell>
          <cell r="E114">
            <v>43829</v>
          </cell>
          <cell r="Y114">
            <v>3233</v>
          </cell>
          <cell r="Z114">
            <v>43979</v>
          </cell>
          <cell r="AK114">
            <v>3179</v>
          </cell>
          <cell r="AL114">
            <v>43979</v>
          </cell>
          <cell r="BV114">
            <v>3137</v>
          </cell>
          <cell r="BW114">
            <v>44159</v>
          </cell>
          <cell r="BZ114">
            <v>3137</v>
          </cell>
          <cell r="CA114">
            <v>44209</v>
          </cell>
          <cell r="CJ114">
            <v>3207</v>
          </cell>
          <cell r="CK114">
            <v>44232</v>
          </cell>
          <cell r="DH114">
            <v>3207</v>
          </cell>
          <cell r="DI114">
            <v>44334</v>
          </cell>
          <cell r="EB114" t="str">
            <v>15-3137</v>
          </cell>
          <cell r="EC114">
            <v>44392</v>
          </cell>
          <cell r="EF114" t="str">
            <v>15-3137</v>
          </cell>
          <cell r="EG114">
            <v>44392</v>
          </cell>
          <cell r="EH114" t="str">
            <v>15-3137</v>
          </cell>
          <cell r="EI114">
            <v>44392</v>
          </cell>
          <cell r="ER114" t="str">
            <v>15-3090</v>
          </cell>
          <cell r="ES114">
            <v>44411</v>
          </cell>
          <cell r="IX114" t="str">
            <v>10-8095-0</v>
          </cell>
          <cell r="IY114">
            <v>44623</v>
          </cell>
          <cell r="LJ114" t="str">
            <v>T3600</v>
          </cell>
          <cell r="LK114">
            <v>44421</v>
          </cell>
          <cell r="LN114" t="str">
            <v>T3600</v>
          </cell>
          <cell r="LO114">
            <v>44421</v>
          </cell>
          <cell r="MD114" t="str">
            <v>15-3130</v>
          </cell>
          <cell r="ME114">
            <v>45299</v>
          </cell>
          <cell r="NN114" t="str">
            <v>15-3149-08</v>
          </cell>
          <cell r="NO114">
            <v>45763</v>
          </cell>
        </row>
        <row r="115">
          <cell r="D115">
            <v>3233</v>
          </cell>
          <cell r="E115">
            <v>43829</v>
          </cell>
          <cell r="Y115">
            <v>3130</v>
          </cell>
          <cell r="Z115">
            <v>43979</v>
          </cell>
          <cell r="AK115">
            <v>3212</v>
          </cell>
          <cell r="AL115">
            <v>43979</v>
          </cell>
          <cell r="BV115">
            <v>3207</v>
          </cell>
          <cell r="BW115">
            <v>44159</v>
          </cell>
          <cell r="BZ115">
            <v>3207</v>
          </cell>
          <cell r="CA115">
            <v>44209</v>
          </cell>
          <cell r="CJ115">
            <v>3179</v>
          </cell>
          <cell r="CK115">
            <v>44232</v>
          </cell>
          <cell r="DH115">
            <v>3179</v>
          </cell>
          <cell r="DI115">
            <v>44334</v>
          </cell>
          <cell r="EB115" t="str">
            <v>15-3141</v>
          </cell>
          <cell r="EC115">
            <v>44392</v>
          </cell>
          <cell r="EF115" t="str">
            <v>15-3141</v>
          </cell>
          <cell r="EG115">
            <v>44392</v>
          </cell>
          <cell r="EH115" t="str">
            <v>15-3141</v>
          </cell>
          <cell r="EI115">
            <v>44392</v>
          </cell>
          <cell r="ER115" t="str">
            <v>15-3114</v>
          </cell>
          <cell r="ES115">
            <v>44411</v>
          </cell>
          <cell r="IX115" t="str">
            <v>14-4007</v>
          </cell>
          <cell r="IY115">
            <v>44641</v>
          </cell>
          <cell r="LJ115" t="str">
            <v>10-8095-0</v>
          </cell>
          <cell r="LK115">
            <v>44966</v>
          </cell>
          <cell r="LN115" t="str">
            <v>10-8095-0</v>
          </cell>
          <cell r="LO115">
            <v>44966</v>
          </cell>
          <cell r="MD115" t="str">
            <v>15-3133</v>
          </cell>
          <cell r="ME115">
            <v>45299</v>
          </cell>
          <cell r="NN115" t="str">
            <v>15-3151</v>
          </cell>
          <cell r="NO115">
            <v>45763</v>
          </cell>
        </row>
        <row r="116">
          <cell r="D116">
            <v>3130</v>
          </cell>
          <cell r="E116">
            <v>43829</v>
          </cell>
          <cell r="Y116">
            <v>3224</v>
          </cell>
          <cell r="Z116">
            <v>43979</v>
          </cell>
          <cell r="AK116">
            <v>4073</v>
          </cell>
          <cell r="AL116">
            <v>43979</v>
          </cell>
          <cell r="BV116">
            <v>3179</v>
          </cell>
          <cell r="BW116">
            <v>44159</v>
          </cell>
          <cell r="BZ116">
            <v>3179</v>
          </cell>
          <cell r="CA116">
            <v>44209</v>
          </cell>
          <cell r="CJ116">
            <v>3212</v>
          </cell>
          <cell r="CK116">
            <v>44232</v>
          </cell>
          <cell r="DH116">
            <v>3212</v>
          </cell>
          <cell r="DI116">
            <v>44334</v>
          </cell>
          <cell r="EB116" t="str">
            <v>15-3141-08</v>
          </cell>
          <cell r="EC116">
            <v>44392</v>
          </cell>
          <cell r="EF116" t="str">
            <v>15-3141-08</v>
          </cell>
          <cell r="EG116">
            <v>44392</v>
          </cell>
          <cell r="EH116" t="str">
            <v>15-3141-08</v>
          </cell>
          <cell r="EI116">
            <v>44392</v>
          </cell>
          <cell r="ER116" t="str">
            <v>15-3130</v>
          </cell>
          <cell r="ES116">
            <v>44411</v>
          </cell>
          <cell r="IX116" t="str">
            <v>15-3050</v>
          </cell>
          <cell r="IY116">
            <v>44621</v>
          </cell>
          <cell r="LJ116" t="str">
            <v>14-4007</v>
          </cell>
          <cell r="LK116">
            <v>44966</v>
          </cell>
          <cell r="LN116" t="str">
            <v>14-4007</v>
          </cell>
          <cell r="LO116">
            <v>45000</v>
          </cell>
          <cell r="MD116" t="str">
            <v>15-3137</v>
          </cell>
          <cell r="ME116">
            <v>45299</v>
          </cell>
          <cell r="NN116" t="str">
            <v>15-3151-08</v>
          </cell>
          <cell r="NO116">
            <v>45763</v>
          </cell>
        </row>
        <row r="117">
          <cell r="D117">
            <v>3224</v>
          </cell>
          <cell r="E117">
            <v>43829</v>
          </cell>
          <cell r="Y117">
            <v>3133</v>
          </cell>
          <cell r="Z117">
            <v>43979</v>
          </cell>
          <cell r="AK117">
            <v>4072</v>
          </cell>
          <cell r="AL117">
            <v>43979</v>
          </cell>
          <cell r="BV117">
            <v>3212</v>
          </cell>
          <cell r="BW117">
            <v>44159</v>
          </cell>
          <cell r="BZ117">
            <v>3212</v>
          </cell>
          <cell r="CA117">
            <v>44209</v>
          </cell>
          <cell r="CJ117">
            <v>4073</v>
          </cell>
          <cell r="CK117">
            <v>44232</v>
          </cell>
          <cell r="DH117">
            <v>4073</v>
          </cell>
          <cell r="DI117">
            <v>44334</v>
          </cell>
          <cell r="EB117" t="str">
            <v>15-3149</v>
          </cell>
          <cell r="EC117">
            <v>44392</v>
          </cell>
          <cell r="EF117" t="str">
            <v>15-3149</v>
          </cell>
          <cell r="EG117">
            <v>44392</v>
          </cell>
          <cell r="EH117" t="str">
            <v>15-3149</v>
          </cell>
          <cell r="EI117">
            <v>44392</v>
          </cell>
          <cell r="ER117" t="str">
            <v>15-3133</v>
          </cell>
          <cell r="ES117">
            <v>44411</v>
          </cell>
          <cell r="IX117" t="str">
            <v>15-3085</v>
          </cell>
          <cell r="IY117">
            <v>44621</v>
          </cell>
          <cell r="LJ117" t="str">
            <v>15-3050</v>
          </cell>
          <cell r="LK117">
            <v>44971</v>
          </cell>
          <cell r="LN117" t="str">
            <v>15-3050</v>
          </cell>
          <cell r="LO117">
            <v>44993</v>
          </cell>
          <cell r="MD117" t="str">
            <v>15-3141</v>
          </cell>
          <cell r="ME117">
            <v>45299</v>
          </cell>
          <cell r="NN117" t="str">
            <v>15-3156</v>
          </cell>
          <cell r="NO117">
            <v>45763</v>
          </cell>
        </row>
        <row r="118">
          <cell r="D118">
            <v>3133</v>
          </cell>
          <cell r="E118">
            <v>43944</v>
          </cell>
          <cell r="Y118">
            <v>3137</v>
          </cell>
          <cell r="Z118">
            <v>43979</v>
          </cell>
          <cell r="AK118">
            <v>3363</v>
          </cell>
          <cell r="AL118">
            <v>43979</v>
          </cell>
          <cell r="BV118">
            <v>4073</v>
          </cell>
          <cell r="BW118">
            <v>44159</v>
          </cell>
          <cell r="BZ118">
            <v>4073</v>
          </cell>
          <cell r="CA118">
            <v>44209</v>
          </cell>
          <cell r="CJ118">
            <v>4072</v>
          </cell>
          <cell r="CK118">
            <v>44232</v>
          </cell>
          <cell r="DH118">
            <v>4072</v>
          </cell>
          <cell r="DI118">
            <v>44334</v>
          </cell>
          <cell r="EB118" t="str">
            <v>15-3149-08</v>
          </cell>
          <cell r="EC118">
            <v>44392</v>
          </cell>
          <cell r="EF118" t="str">
            <v>15-3149-08</v>
          </cell>
          <cell r="EG118">
            <v>44392</v>
          </cell>
          <cell r="EH118" t="str">
            <v>15-3149-08</v>
          </cell>
          <cell r="EI118">
            <v>44392</v>
          </cell>
          <cell r="ER118" t="str">
            <v>15-3137</v>
          </cell>
          <cell r="ES118">
            <v>44411</v>
          </cell>
          <cell r="IX118" t="str">
            <v>15-3090</v>
          </cell>
          <cell r="IY118">
            <v>44621</v>
          </cell>
          <cell r="LJ118" t="str">
            <v>15-3085</v>
          </cell>
          <cell r="LK118">
            <v>44971</v>
          </cell>
          <cell r="LN118" t="str">
            <v>15-3085</v>
          </cell>
          <cell r="LO118">
            <v>44993</v>
          </cell>
          <cell r="MD118" t="str">
            <v>15-3141-08</v>
          </cell>
          <cell r="ME118">
            <v>45299</v>
          </cell>
          <cell r="NN118" t="str">
            <v>15-3161</v>
          </cell>
          <cell r="NO118">
            <v>45763</v>
          </cell>
        </row>
        <row r="119">
          <cell r="D119">
            <v>3137</v>
          </cell>
          <cell r="E119">
            <v>43944</v>
          </cell>
          <cell r="Y119">
            <v>3207</v>
          </cell>
          <cell r="Z119">
            <v>43979</v>
          </cell>
          <cell r="AK119">
            <v>4095</v>
          </cell>
          <cell r="AL119">
            <v>43979</v>
          </cell>
          <cell r="BV119">
            <v>4072</v>
          </cell>
          <cell r="BW119">
            <v>44159</v>
          </cell>
          <cell r="BZ119">
            <v>4072</v>
          </cell>
          <cell r="CA119">
            <v>44209</v>
          </cell>
          <cell r="CJ119">
            <v>3363</v>
          </cell>
          <cell r="CK119">
            <v>44232</v>
          </cell>
          <cell r="DH119">
            <v>3363</v>
          </cell>
          <cell r="DI119">
            <v>44334</v>
          </cell>
          <cell r="EB119" t="str">
            <v>15-3151</v>
          </cell>
          <cell r="EC119">
            <v>44392</v>
          </cell>
          <cell r="EF119" t="str">
            <v>15-3151</v>
          </cell>
          <cell r="EG119">
            <v>44392</v>
          </cell>
          <cell r="EH119" t="str">
            <v>15-3151</v>
          </cell>
          <cell r="EI119">
            <v>44392</v>
          </cell>
          <cell r="ER119" t="str">
            <v>15-3141</v>
          </cell>
          <cell r="ES119">
            <v>44411</v>
          </cell>
          <cell r="IX119" t="str">
            <v>15-3114</v>
          </cell>
          <cell r="IY119">
            <v>44621</v>
          </cell>
          <cell r="LJ119" t="str">
            <v>15-3090</v>
          </cell>
          <cell r="LK119">
            <v>44971</v>
          </cell>
          <cell r="LN119" t="str">
            <v>15-3090</v>
          </cell>
          <cell r="LO119">
            <v>44993</v>
          </cell>
          <cell r="MD119" t="str">
            <v>15-3149</v>
          </cell>
          <cell r="ME119">
            <v>45299</v>
          </cell>
          <cell r="NN119" t="str">
            <v>15-3161-08</v>
          </cell>
          <cell r="NO119">
            <v>45763</v>
          </cell>
        </row>
        <row r="120">
          <cell r="D120">
            <v>3207</v>
          </cell>
          <cell r="E120">
            <v>43944</v>
          </cell>
          <cell r="Y120">
            <v>3179</v>
          </cell>
          <cell r="Z120">
            <v>43979</v>
          </cell>
          <cell r="AK120">
            <v>3352</v>
          </cell>
          <cell r="AL120">
            <v>43991</v>
          </cell>
          <cell r="BV120">
            <v>3363</v>
          </cell>
          <cell r="BW120">
            <v>44159</v>
          </cell>
          <cell r="BZ120">
            <v>3363</v>
          </cell>
          <cell r="CA120">
            <v>44209</v>
          </cell>
          <cell r="CJ120">
            <v>4095</v>
          </cell>
          <cell r="CK120">
            <v>44232</v>
          </cell>
          <cell r="DH120">
            <v>4095</v>
          </cell>
          <cell r="DI120">
            <v>44334</v>
          </cell>
          <cell r="EB120" t="str">
            <v>15-3151-08</v>
          </cell>
          <cell r="EC120">
            <v>44392</v>
          </cell>
          <cell r="EF120" t="str">
            <v>15-3151-08</v>
          </cell>
          <cell r="EG120">
            <v>44392</v>
          </cell>
          <cell r="EH120" t="str">
            <v>15-3151-08</v>
          </cell>
          <cell r="EI120">
            <v>44392</v>
          </cell>
          <cell r="ER120" t="str">
            <v>15-3141-08</v>
          </cell>
          <cell r="ES120">
            <v>44411</v>
          </cell>
          <cell r="IX120" t="str">
            <v>15-3130</v>
          </cell>
          <cell r="IY120">
            <v>44621</v>
          </cell>
          <cell r="LJ120" t="str">
            <v>15-3114</v>
          </cell>
          <cell r="LK120">
            <v>44971</v>
          </cell>
          <cell r="LN120" t="str">
            <v>15-3114</v>
          </cell>
          <cell r="LO120">
            <v>44993</v>
          </cell>
          <cell r="MD120" t="str">
            <v>15-3149-08</v>
          </cell>
          <cell r="ME120">
            <v>45299</v>
          </cell>
          <cell r="NN120" t="str">
            <v>15-3171</v>
          </cell>
          <cell r="NO120">
            <v>45763</v>
          </cell>
        </row>
        <row r="121">
          <cell r="D121">
            <v>3179</v>
          </cell>
          <cell r="E121">
            <v>43944</v>
          </cell>
          <cell r="Y121">
            <v>3212</v>
          </cell>
          <cell r="Z121">
            <v>43979</v>
          </cell>
          <cell r="AK121">
            <v>3365</v>
          </cell>
          <cell r="AL121">
            <v>43991</v>
          </cell>
          <cell r="BV121">
            <v>4095</v>
          </cell>
          <cell r="BW121">
            <v>44159</v>
          </cell>
          <cell r="BZ121">
            <v>4095</v>
          </cell>
          <cell r="CA121">
            <v>44209</v>
          </cell>
          <cell r="CJ121">
            <v>3352</v>
          </cell>
          <cell r="CK121">
            <v>44237</v>
          </cell>
          <cell r="DH121">
            <v>3352</v>
          </cell>
          <cell r="DI121">
            <v>44343</v>
          </cell>
          <cell r="EB121" t="str">
            <v>15-3156</v>
          </cell>
          <cell r="EC121">
            <v>44392</v>
          </cell>
          <cell r="EF121" t="str">
            <v>15-3156</v>
          </cell>
          <cell r="EG121">
            <v>44392</v>
          </cell>
          <cell r="EH121" t="str">
            <v>15-3156</v>
          </cell>
          <cell r="EI121">
            <v>44392</v>
          </cell>
          <cell r="ER121" t="str">
            <v>15-3149</v>
          </cell>
          <cell r="ES121">
            <v>44411</v>
          </cell>
          <cell r="IX121" t="str">
            <v>15-3133</v>
          </cell>
          <cell r="IY121">
            <v>44621</v>
          </cell>
          <cell r="LJ121" t="str">
            <v>15-3130</v>
          </cell>
          <cell r="LK121">
            <v>44971</v>
          </cell>
          <cell r="LN121" t="str">
            <v>15-3130</v>
          </cell>
          <cell r="LO121">
            <v>44993</v>
          </cell>
          <cell r="MD121" t="str">
            <v>15-3151</v>
          </cell>
          <cell r="ME121">
            <v>45299</v>
          </cell>
          <cell r="NN121" t="str">
            <v>15-3171-08</v>
          </cell>
          <cell r="NO121">
            <v>45763</v>
          </cell>
        </row>
        <row r="122">
          <cell r="D122">
            <v>3212</v>
          </cell>
          <cell r="E122">
            <v>43944</v>
          </cell>
          <cell r="Y122">
            <v>4073</v>
          </cell>
          <cell r="Z122">
            <v>43979</v>
          </cell>
          <cell r="AK122">
            <v>3425</v>
          </cell>
          <cell r="AL122">
            <v>43991</v>
          </cell>
          <cell r="BV122">
            <v>3352</v>
          </cell>
          <cell r="BW122">
            <v>44125</v>
          </cell>
          <cell r="BZ122">
            <v>3352</v>
          </cell>
          <cell r="CA122">
            <v>44203</v>
          </cell>
          <cell r="CJ122">
            <v>3365</v>
          </cell>
          <cell r="CK122">
            <v>44237</v>
          </cell>
          <cell r="DH122">
            <v>3365</v>
          </cell>
          <cell r="DI122">
            <v>44334</v>
          </cell>
          <cell r="EB122" t="str">
            <v>15-3161</v>
          </cell>
          <cell r="EC122">
            <v>44392</v>
          </cell>
          <cell r="EF122" t="str">
            <v>15-3161</v>
          </cell>
          <cell r="EG122">
            <v>44392</v>
          </cell>
          <cell r="EH122" t="str">
            <v>15-3161</v>
          </cell>
          <cell r="EI122">
            <v>44392</v>
          </cell>
          <cell r="ER122" t="str">
            <v>15-3149-08</v>
          </cell>
          <cell r="ES122">
            <v>44411</v>
          </cell>
          <cell r="IX122" t="str">
            <v>15-3137</v>
          </cell>
          <cell r="IY122">
            <v>44621</v>
          </cell>
          <cell r="LJ122" t="str">
            <v>15-3133</v>
          </cell>
          <cell r="LK122">
            <v>44971</v>
          </cell>
          <cell r="LN122" t="str">
            <v>15-3133</v>
          </cell>
          <cell r="LO122">
            <v>44993</v>
          </cell>
          <cell r="MD122" t="str">
            <v>15-3151-08</v>
          </cell>
          <cell r="ME122">
            <v>45299</v>
          </cell>
          <cell r="NN122" t="str">
            <v>15-3179</v>
          </cell>
          <cell r="NO122">
            <v>45763</v>
          </cell>
        </row>
        <row r="123">
          <cell r="D123">
            <v>4073</v>
          </cell>
          <cell r="E123">
            <v>43937</v>
          </cell>
          <cell r="Y123">
            <v>4072</v>
          </cell>
          <cell r="Z123">
            <v>43979</v>
          </cell>
          <cell r="AK123">
            <v>3550</v>
          </cell>
          <cell r="AL123">
            <v>43991</v>
          </cell>
          <cell r="BV123">
            <v>3365</v>
          </cell>
          <cell r="BW123">
            <v>44125</v>
          </cell>
          <cell r="BZ123">
            <v>3365</v>
          </cell>
          <cell r="CA123">
            <v>44203</v>
          </cell>
          <cell r="CJ123">
            <v>3425</v>
          </cell>
          <cell r="CK123">
            <v>44237</v>
          </cell>
          <cell r="DH123">
            <v>3425</v>
          </cell>
          <cell r="DI123">
            <v>44334</v>
          </cell>
          <cell r="EB123" t="str">
            <v>15-3161-08</v>
          </cell>
          <cell r="EC123">
            <v>44392</v>
          </cell>
          <cell r="EF123" t="str">
            <v>15-3161-08</v>
          </cell>
          <cell r="EG123">
            <v>44392</v>
          </cell>
          <cell r="EH123" t="str">
            <v>15-3161-08</v>
          </cell>
          <cell r="EI123">
            <v>44392</v>
          </cell>
          <cell r="ER123" t="str">
            <v>15-3151</v>
          </cell>
          <cell r="ES123">
            <v>44411</v>
          </cell>
          <cell r="IX123" t="str">
            <v>15-3141</v>
          </cell>
          <cell r="IY123">
            <v>44621</v>
          </cell>
          <cell r="LJ123" t="str">
            <v>15-3137</v>
          </cell>
          <cell r="LK123">
            <v>44971</v>
          </cell>
          <cell r="LN123" t="str">
            <v>15-3137</v>
          </cell>
          <cell r="LO123">
            <v>44993</v>
          </cell>
          <cell r="MD123" t="str">
            <v>15-3156</v>
          </cell>
          <cell r="ME123">
            <v>45299</v>
          </cell>
          <cell r="NN123" t="str">
            <v>15-3207</v>
          </cell>
          <cell r="NO123">
            <v>45763</v>
          </cell>
        </row>
        <row r="124">
          <cell r="D124">
            <v>4072</v>
          </cell>
          <cell r="E124">
            <v>43937</v>
          </cell>
          <cell r="Y124">
            <v>3363</v>
          </cell>
          <cell r="Z124">
            <v>43979</v>
          </cell>
          <cell r="AK124">
            <v>3534</v>
          </cell>
          <cell r="AL124">
            <v>43991</v>
          </cell>
          <cell r="BV124">
            <v>3425</v>
          </cell>
          <cell r="BW124">
            <v>44125</v>
          </cell>
          <cell r="BZ124">
            <v>3425</v>
          </cell>
          <cell r="CA124">
            <v>44203</v>
          </cell>
          <cell r="CJ124">
            <v>3550</v>
          </cell>
          <cell r="CK124">
            <v>44237</v>
          </cell>
          <cell r="DH124">
            <v>3550</v>
          </cell>
          <cell r="DI124">
            <v>44334</v>
          </cell>
          <cell r="EB124" t="str">
            <v>15-3171</v>
          </cell>
          <cell r="EC124">
            <v>44392</v>
          </cell>
          <cell r="EF124" t="str">
            <v>15-3171</v>
          </cell>
          <cell r="EG124">
            <v>44392</v>
          </cell>
          <cell r="EH124" t="str">
            <v>15-3171</v>
          </cell>
          <cell r="EI124">
            <v>44392</v>
          </cell>
          <cell r="ER124" t="str">
            <v>15-3151-08</v>
          </cell>
          <cell r="ES124">
            <v>44411</v>
          </cell>
          <cell r="IX124" t="str">
            <v>15-3141-08</v>
          </cell>
          <cell r="IY124">
            <v>44621</v>
          </cell>
          <cell r="LJ124" t="str">
            <v>15-3141</v>
          </cell>
          <cell r="LK124">
            <v>44971</v>
          </cell>
          <cell r="LN124" t="str">
            <v>15-3141</v>
          </cell>
          <cell r="LO124">
            <v>44993</v>
          </cell>
          <cell r="MD124" t="str">
            <v>15-3161</v>
          </cell>
          <cell r="ME124">
            <v>45299</v>
          </cell>
          <cell r="NN124" t="str">
            <v>15-3212</v>
          </cell>
          <cell r="NO124">
            <v>45763</v>
          </cell>
        </row>
        <row r="125">
          <cell r="D125">
            <v>3363</v>
          </cell>
          <cell r="E125">
            <v>43937</v>
          </cell>
          <cell r="Y125">
            <v>4095</v>
          </cell>
          <cell r="Z125">
            <v>43979</v>
          </cell>
          <cell r="AK125">
            <v>3539</v>
          </cell>
          <cell r="AL125">
            <v>43991</v>
          </cell>
          <cell r="BV125">
            <v>3550</v>
          </cell>
          <cell r="BW125">
            <v>44181</v>
          </cell>
          <cell r="BZ125">
            <v>3550</v>
          </cell>
          <cell r="CA125">
            <v>44203</v>
          </cell>
          <cell r="CJ125">
            <v>3534</v>
          </cell>
          <cell r="CK125">
            <v>44237</v>
          </cell>
          <cell r="DH125">
            <v>3534</v>
          </cell>
          <cell r="DI125">
            <v>44334</v>
          </cell>
          <cell r="EB125" t="str">
            <v>15-3171-08</v>
          </cell>
          <cell r="EC125">
            <v>44392</v>
          </cell>
          <cell r="EF125" t="str">
            <v>15-3171-08</v>
          </cell>
          <cell r="EG125">
            <v>44392</v>
          </cell>
          <cell r="EH125" t="str">
            <v>15-3171-08</v>
          </cell>
          <cell r="EI125">
            <v>44392</v>
          </cell>
          <cell r="ER125" t="str">
            <v>15-3156</v>
          </cell>
          <cell r="ES125">
            <v>44411</v>
          </cell>
          <cell r="IX125" t="str">
            <v>15-3149</v>
          </cell>
          <cell r="IY125">
            <v>44621</v>
          </cell>
          <cell r="LJ125" t="str">
            <v>15-3141-08</v>
          </cell>
          <cell r="LK125">
            <v>44971</v>
          </cell>
          <cell r="LN125" t="str">
            <v>15-3141-08</v>
          </cell>
          <cell r="LO125">
            <v>44993</v>
          </cell>
          <cell r="MD125" t="str">
            <v>15-3161-08</v>
          </cell>
          <cell r="ME125">
            <v>45299</v>
          </cell>
          <cell r="NN125" t="str">
            <v>15-3224</v>
          </cell>
          <cell r="NO125">
            <v>45763</v>
          </cell>
        </row>
        <row r="126">
          <cell r="D126">
            <v>4095</v>
          </cell>
          <cell r="E126">
            <v>43937</v>
          </cell>
          <cell r="Y126">
            <v>3352</v>
          </cell>
          <cell r="Z126">
            <v>43972</v>
          </cell>
          <cell r="AK126">
            <v>3475</v>
          </cell>
          <cell r="AL126">
            <v>43991</v>
          </cell>
          <cell r="BV126">
            <v>3534</v>
          </cell>
          <cell r="BW126">
            <v>44125</v>
          </cell>
          <cell r="BZ126">
            <v>3534</v>
          </cell>
          <cell r="CA126">
            <v>44203</v>
          </cell>
          <cell r="CJ126">
            <v>3539</v>
          </cell>
          <cell r="CK126">
            <v>44237</v>
          </cell>
          <cell r="DH126">
            <v>3539</v>
          </cell>
          <cell r="DI126">
            <v>44334</v>
          </cell>
          <cell r="EB126" t="str">
            <v>15-3179</v>
          </cell>
          <cell r="EC126">
            <v>44392</v>
          </cell>
          <cell r="EF126" t="str">
            <v>15-3179</v>
          </cell>
          <cell r="EG126">
            <v>44392</v>
          </cell>
          <cell r="EH126" t="str">
            <v>15-3179</v>
          </cell>
          <cell r="EI126">
            <v>44392</v>
          </cell>
          <cell r="ER126" t="str">
            <v>15-3161</v>
          </cell>
          <cell r="ES126">
            <v>44411</v>
          </cell>
          <cell r="IX126" t="str">
            <v>15-3149-08</v>
          </cell>
          <cell r="IY126">
            <v>44621</v>
          </cell>
          <cell r="LJ126" t="str">
            <v>15-3149</v>
          </cell>
          <cell r="LK126">
            <v>44971</v>
          </cell>
          <cell r="LN126" t="str">
            <v>15-3149</v>
          </cell>
          <cell r="LO126">
            <v>44993</v>
          </cell>
          <cell r="MD126" t="str">
            <v>15-3171</v>
          </cell>
          <cell r="ME126">
            <v>45299</v>
          </cell>
          <cell r="NN126" t="str">
            <v>15-3233</v>
          </cell>
          <cell r="NO126">
            <v>45763</v>
          </cell>
        </row>
        <row r="127">
          <cell r="D127">
            <v>3352</v>
          </cell>
          <cell r="E127">
            <v>43972</v>
          </cell>
          <cell r="Y127">
            <v>3365</v>
          </cell>
          <cell r="Z127">
            <v>43972</v>
          </cell>
          <cell r="AK127">
            <v>3461</v>
          </cell>
          <cell r="AL127">
            <v>43991</v>
          </cell>
          <cell r="BV127">
            <v>3539</v>
          </cell>
          <cell r="BW127">
            <v>44125</v>
          </cell>
          <cell r="BZ127">
            <v>3539</v>
          </cell>
          <cell r="CA127">
            <v>44203</v>
          </cell>
          <cell r="CJ127">
            <v>3475</v>
          </cell>
          <cell r="CK127">
            <v>44237</v>
          </cell>
          <cell r="DH127">
            <v>3475</v>
          </cell>
          <cell r="DI127">
            <v>44343</v>
          </cell>
          <cell r="EB127" t="str">
            <v>15-3207</v>
          </cell>
          <cell r="EC127">
            <v>44392</v>
          </cell>
          <cell r="EF127" t="str">
            <v>15-3207</v>
          </cell>
          <cell r="EG127">
            <v>44392</v>
          </cell>
          <cell r="EH127" t="str">
            <v>15-3207</v>
          </cell>
          <cell r="EI127">
            <v>44392</v>
          </cell>
          <cell r="ER127" t="str">
            <v>15-3161-08</v>
          </cell>
          <cell r="ES127">
            <v>44411</v>
          </cell>
          <cell r="IX127" t="str">
            <v>15-3151</v>
          </cell>
          <cell r="IY127">
            <v>44621</v>
          </cell>
          <cell r="LJ127" t="str">
            <v>15-3149-08</v>
          </cell>
          <cell r="LK127">
            <v>44971</v>
          </cell>
          <cell r="LN127" t="str">
            <v>15-3149-08</v>
          </cell>
          <cell r="LO127">
            <v>44993</v>
          </cell>
          <cell r="MD127" t="str">
            <v>15-3171-08</v>
          </cell>
          <cell r="ME127">
            <v>45299</v>
          </cell>
          <cell r="NN127" t="str">
            <v>15-3234</v>
          </cell>
          <cell r="NO127">
            <v>45763</v>
          </cell>
        </row>
        <row r="128">
          <cell r="D128">
            <v>3365</v>
          </cell>
          <cell r="E128">
            <v>43972</v>
          </cell>
          <cell r="Y128">
            <v>3425</v>
          </cell>
          <cell r="Z128">
            <v>43972</v>
          </cell>
          <cell r="AK128">
            <v>3471</v>
          </cell>
          <cell r="AL128">
            <v>43991</v>
          </cell>
          <cell r="BV128">
            <v>3475</v>
          </cell>
          <cell r="BW128">
            <v>44056</v>
          </cell>
          <cell r="BZ128">
            <v>3475</v>
          </cell>
          <cell r="CA128">
            <v>44203</v>
          </cell>
          <cell r="CJ128">
            <v>3461</v>
          </cell>
          <cell r="CK128">
            <v>44237</v>
          </cell>
          <cell r="DH128">
            <v>3461</v>
          </cell>
          <cell r="DI128">
            <v>44343</v>
          </cell>
          <cell r="EB128" t="str">
            <v>15-3212</v>
          </cell>
          <cell r="EC128">
            <v>44392</v>
          </cell>
          <cell r="EF128" t="str">
            <v>15-3212</v>
          </cell>
          <cell r="EG128">
            <v>44392</v>
          </cell>
          <cell r="EH128" t="str">
            <v>15-3212</v>
          </cell>
          <cell r="EI128">
            <v>44392</v>
          </cell>
          <cell r="ER128" t="str">
            <v>15-3171</v>
          </cell>
          <cell r="ES128">
            <v>44411</v>
          </cell>
          <cell r="IX128" t="str">
            <v>15-3151-08</v>
          </cell>
          <cell r="IY128">
            <v>44621</v>
          </cell>
          <cell r="LJ128" t="str">
            <v>15-3151</v>
          </cell>
          <cell r="LK128">
            <v>44971</v>
          </cell>
          <cell r="LN128" t="str">
            <v>15-3151</v>
          </cell>
          <cell r="LO128">
            <v>44993</v>
          </cell>
          <cell r="MD128" t="str">
            <v>15-3179</v>
          </cell>
          <cell r="ME128">
            <v>45299</v>
          </cell>
          <cell r="NN128" t="str">
            <v>15-3237</v>
          </cell>
          <cell r="NO128">
            <v>45763</v>
          </cell>
        </row>
        <row r="129">
          <cell r="D129">
            <v>3425</v>
          </cell>
          <cell r="E129">
            <v>43972</v>
          </cell>
          <cell r="Y129">
            <v>3550</v>
          </cell>
          <cell r="Z129">
            <v>43972</v>
          </cell>
          <cell r="AK129">
            <v>3350</v>
          </cell>
          <cell r="AL129">
            <v>43991</v>
          </cell>
          <cell r="BV129">
            <v>3461</v>
          </cell>
          <cell r="BW129">
            <v>44175</v>
          </cell>
          <cell r="BZ129">
            <v>3461</v>
          </cell>
          <cell r="CA129">
            <v>44203</v>
          </cell>
          <cell r="CJ129">
            <v>3471</v>
          </cell>
          <cell r="CK129">
            <v>44237</v>
          </cell>
          <cell r="DH129">
            <v>3471</v>
          </cell>
          <cell r="DI129">
            <v>44343</v>
          </cell>
          <cell r="EB129" t="str">
            <v>15-3224</v>
          </cell>
          <cell r="EC129">
            <v>44392</v>
          </cell>
          <cell r="EF129" t="str">
            <v>15-3224</v>
          </cell>
          <cell r="EG129">
            <v>44392</v>
          </cell>
          <cell r="EH129" t="str">
            <v>15-3224</v>
          </cell>
          <cell r="EI129">
            <v>44392</v>
          </cell>
          <cell r="ER129" t="str">
            <v>15-3171-08</v>
          </cell>
          <cell r="ES129">
            <v>44411</v>
          </cell>
          <cell r="IX129" t="str">
            <v>15-3156</v>
          </cell>
          <cell r="IY129">
            <v>44621</v>
          </cell>
          <cell r="LJ129" t="str">
            <v>15-3151-08</v>
          </cell>
          <cell r="LK129">
            <v>44971</v>
          </cell>
          <cell r="LN129" t="str">
            <v>15-3151-08</v>
          </cell>
          <cell r="LO129">
            <v>44993</v>
          </cell>
          <cell r="MD129" t="str">
            <v>15-3207</v>
          </cell>
          <cell r="ME129">
            <v>45299</v>
          </cell>
          <cell r="NN129" t="str">
            <v>15-3246</v>
          </cell>
          <cell r="NO129">
            <v>45763</v>
          </cell>
        </row>
        <row r="130">
          <cell r="D130">
            <v>3550</v>
          </cell>
          <cell r="E130">
            <v>43972</v>
          </cell>
          <cell r="Y130">
            <v>3534</v>
          </cell>
          <cell r="Z130">
            <v>43972</v>
          </cell>
          <cell r="AK130">
            <v>3289</v>
          </cell>
          <cell r="AL130">
            <v>43979</v>
          </cell>
          <cell r="BV130">
            <v>3471</v>
          </cell>
          <cell r="BW130">
            <v>44056</v>
          </cell>
          <cell r="BZ130">
            <v>3471</v>
          </cell>
          <cell r="CA130">
            <v>44203</v>
          </cell>
          <cell r="CJ130">
            <v>3350</v>
          </cell>
          <cell r="CK130">
            <v>44237</v>
          </cell>
          <cell r="DH130">
            <v>3350</v>
          </cell>
          <cell r="DI130">
            <v>44334</v>
          </cell>
          <cell r="EB130" t="str">
            <v>15-3233</v>
          </cell>
          <cell r="EC130">
            <v>44392</v>
          </cell>
          <cell r="EF130" t="str">
            <v>15-3233</v>
          </cell>
          <cell r="EG130">
            <v>44392</v>
          </cell>
          <cell r="EH130" t="str">
            <v>15-3233</v>
          </cell>
          <cell r="EI130">
            <v>44392</v>
          </cell>
          <cell r="ER130" t="str">
            <v>15-3179</v>
          </cell>
          <cell r="ES130">
            <v>44411</v>
          </cell>
          <cell r="IX130" t="str">
            <v>15-3161</v>
          </cell>
          <cell r="IY130">
            <v>44621</v>
          </cell>
          <cell r="LJ130" t="str">
            <v>15-3156</v>
          </cell>
          <cell r="LK130">
            <v>44971</v>
          </cell>
          <cell r="LN130" t="str">
            <v>15-3156</v>
          </cell>
          <cell r="LO130">
            <v>44993</v>
          </cell>
          <cell r="MD130" t="str">
            <v>15-3212</v>
          </cell>
          <cell r="ME130">
            <v>45299</v>
          </cell>
          <cell r="NN130" t="str">
            <v>15-3256</v>
          </cell>
          <cell r="NO130">
            <v>45743</v>
          </cell>
        </row>
        <row r="131">
          <cell r="D131">
            <v>3534</v>
          </cell>
          <cell r="E131">
            <v>43972</v>
          </cell>
          <cell r="Y131">
            <v>3539</v>
          </cell>
          <cell r="Z131">
            <v>43972</v>
          </cell>
          <cell r="AK131">
            <v>3237</v>
          </cell>
          <cell r="AL131">
            <v>43979</v>
          </cell>
          <cell r="BV131">
            <v>3350</v>
          </cell>
          <cell r="BW131">
            <v>44056</v>
          </cell>
          <cell r="BZ131">
            <v>3350</v>
          </cell>
          <cell r="CA131">
            <v>44203</v>
          </cell>
          <cell r="CJ131">
            <v>3289</v>
          </cell>
          <cell r="CK131">
            <v>44232</v>
          </cell>
          <cell r="DH131">
            <v>3289</v>
          </cell>
          <cell r="DI131">
            <v>44334</v>
          </cell>
          <cell r="EB131" t="str">
            <v>15-3234</v>
          </cell>
          <cell r="EC131">
            <v>44392</v>
          </cell>
          <cell r="EF131" t="str">
            <v>15-3234</v>
          </cell>
          <cell r="EG131">
            <v>44392</v>
          </cell>
          <cell r="EH131" t="str">
            <v>15-3234</v>
          </cell>
          <cell r="EI131">
            <v>44392</v>
          </cell>
          <cell r="ER131" t="str">
            <v>15-3207</v>
          </cell>
          <cell r="ES131">
            <v>44411</v>
          </cell>
          <cell r="IX131" t="str">
            <v>15-3161-08</v>
          </cell>
          <cell r="IY131">
            <v>44621</v>
          </cell>
          <cell r="LJ131" t="str">
            <v>15-3161</v>
          </cell>
          <cell r="LK131">
            <v>44971</v>
          </cell>
          <cell r="LN131" t="str">
            <v>15-3161</v>
          </cell>
          <cell r="LO131">
            <v>44993</v>
          </cell>
          <cell r="MD131" t="str">
            <v>15-3224</v>
          </cell>
          <cell r="ME131">
            <v>45299</v>
          </cell>
          <cell r="NN131" t="str">
            <v>15-3266</v>
          </cell>
          <cell r="NO131">
            <v>45743</v>
          </cell>
        </row>
        <row r="132">
          <cell r="D132">
            <v>3539</v>
          </cell>
          <cell r="E132">
            <v>43972</v>
          </cell>
          <cell r="Y132">
            <v>3475</v>
          </cell>
          <cell r="Z132">
            <v>43972</v>
          </cell>
          <cell r="AK132">
            <v>3562</v>
          </cell>
          <cell r="AL132">
            <v>43655</v>
          </cell>
          <cell r="BV132">
            <v>3289</v>
          </cell>
          <cell r="BW132">
            <v>44159</v>
          </cell>
          <cell r="BZ132">
            <v>3289</v>
          </cell>
          <cell r="CA132">
            <v>44209</v>
          </cell>
          <cell r="CJ132">
            <v>3237</v>
          </cell>
          <cell r="CK132">
            <v>44232</v>
          </cell>
          <cell r="DH132">
            <v>3237</v>
          </cell>
          <cell r="DI132">
            <v>44334</v>
          </cell>
          <cell r="EB132" t="str">
            <v>15-3237</v>
          </cell>
          <cell r="EC132">
            <v>44392</v>
          </cell>
          <cell r="EF132" t="str">
            <v>15-3237</v>
          </cell>
          <cell r="EG132">
            <v>44392</v>
          </cell>
          <cell r="EH132" t="str">
            <v>15-3237</v>
          </cell>
          <cell r="EI132">
            <v>44392</v>
          </cell>
          <cell r="ER132" t="str">
            <v>15-3212</v>
          </cell>
          <cell r="ES132">
            <v>44411</v>
          </cell>
          <cell r="IX132" t="str">
            <v>15-3171</v>
          </cell>
          <cell r="IY132">
            <v>44621</v>
          </cell>
          <cell r="LJ132" t="str">
            <v>15-3161-08</v>
          </cell>
          <cell r="LK132">
            <v>44971</v>
          </cell>
          <cell r="LN132" t="str">
            <v>15-3161-08</v>
          </cell>
          <cell r="LO132">
            <v>44993</v>
          </cell>
          <cell r="MD132" t="str">
            <v>15-3233</v>
          </cell>
          <cell r="ME132">
            <v>45299</v>
          </cell>
          <cell r="NN132" t="str">
            <v>15-3276</v>
          </cell>
          <cell r="NO132">
            <v>45763</v>
          </cell>
        </row>
        <row r="133">
          <cell r="D133">
            <v>3475</v>
          </cell>
          <cell r="E133">
            <v>43972</v>
          </cell>
          <cell r="Y133">
            <v>3461</v>
          </cell>
          <cell r="Z133">
            <v>43972</v>
          </cell>
          <cell r="AK133">
            <v>4028</v>
          </cell>
          <cell r="AL133">
            <v>43585</v>
          </cell>
          <cell r="BV133">
            <v>3237</v>
          </cell>
          <cell r="BW133">
            <v>44159</v>
          </cell>
          <cell r="BZ133">
            <v>3237</v>
          </cell>
          <cell r="CA133">
            <v>44209</v>
          </cell>
          <cell r="CJ133">
            <v>3562</v>
          </cell>
          <cell r="CK133">
            <v>44232</v>
          </cell>
          <cell r="DH133">
            <v>3562</v>
          </cell>
          <cell r="DI133">
            <v>44292</v>
          </cell>
          <cell r="EB133" t="str">
            <v>15-3246</v>
          </cell>
          <cell r="EC133">
            <v>44392</v>
          </cell>
          <cell r="EF133" t="str">
            <v>15-3246</v>
          </cell>
          <cell r="EG133">
            <v>44392</v>
          </cell>
          <cell r="EH133" t="str">
            <v>15-3246</v>
          </cell>
          <cell r="EI133">
            <v>44392</v>
          </cell>
          <cell r="ER133" t="str">
            <v>15-3224</v>
          </cell>
          <cell r="ES133">
            <v>44411</v>
          </cell>
          <cell r="IX133" t="str">
            <v>15-3171-08</v>
          </cell>
          <cell r="IY133">
            <v>44621</v>
          </cell>
          <cell r="LJ133" t="str">
            <v>15-3171</v>
          </cell>
          <cell r="LK133">
            <v>44971</v>
          </cell>
          <cell r="LN133" t="str">
            <v>15-3171</v>
          </cell>
          <cell r="LO133">
            <v>44993</v>
          </cell>
          <cell r="MD133" t="str">
            <v>15-3234</v>
          </cell>
          <cell r="ME133">
            <v>45299</v>
          </cell>
          <cell r="NN133" t="str">
            <v>15-3289</v>
          </cell>
          <cell r="NO133">
            <v>45784</v>
          </cell>
        </row>
        <row r="134">
          <cell r="D134">
            <v>3461</v>
          </cell>
          <cell r="E134">
            <v>43972</v>
          </cell>
          <cell r="Y134">
            <v>3471</v>
          </cell>
          <cell r="Z134">
            <v>43972</v>
          </cell>
          <cell r="AK134">
            <v>4027</v>
          </cell>
          <cell r="AL134">
            <v>43585</v>
          </cell>
          <cell r="BV134">
            <v>3562</v>
          </cell>
          <cell r="BW134">
            <v>44062</v>
          </cell>
          <cell r="BZ134">
            <v>3562</v>
          </cell>
          <cell r="CA134">
            <v>44209</v>
          </cell>
          <cell r="CJ134">
            <v>3572</v>
          </cell>
          <cell r="CK134">
            <v>44237</v>
          </cell>
          <cell r="DH134">
            <v>3572</v>
          </cell>
          <cell r="DI134">
            <v>44292</v>
          </cell>
          <cell r="EB134" t="str">
            <v>15-3256</v>
          </cell>
          <cell r="EC134">
            <v>44392</v>
          </cell>
          <cell r="EF134" t="str">
            <v>15-3256</v>
          </cell>
          <cell r="EG134">
            <v>44392</v>
          </cell>
          <cell r="EH134" t="str">
            <v>15-3256</v>
          </cell>
          <cell r="EI134">
            <v>44392</v>
          </cell>
          <cell r="ER134" t="str">
            <v>15-3233</v>
          </cell>
          <cell r="ES134">
            <v>44411</v>
          </cell>
          <cell r="IX134" t="str">
            <v>15-3179</v>
          </cell>
          <cell r="IY134">
            <v>44621</v>
          </cell>
          <cell r="LJ134" t="str">
            <v>15-3171-08</v>
          </cell>
          <cell r="LK134">
            <v>44971</v>
          </cell>
          <cell r="LN134" t="str">
            <v>15-3171-08</v>
          </cell>
          <cell r="LO134">
            <v>44993</v>
          </cell>
          <cell r="MD134" t="str">
            <v>15-3237</v>
          </cell>
          <cell r="ME134">
            <v>45299</v>
          </cell>
          <cell r="NN134" t="str">
            <v>15-3296</v>
          </cell>
          <cell r="NO134">
            <v>45818</v>
          </cell>
        </row>
        <row r="135">
          <cell r="D135">
            <v>3471</v>
          </cell>
          <cell r="E135">
            <v>43972</v>
          </cell>
          <cell r="Y135">
            <v>3350</v>
          </cell>
          <cell r="Z135">
            <v>43850</v>
          </cell>
          <cell r="AK135">
            <v>4209</v>
          </cell>
          <cell r="AL135">
            <v>43585</v>
          </cell>
          <cell r="BV135">
            <v>3572</v>
          </cell>
          <cell r="BW135">
            <v>44062</v>
          </cell>
          <cell r="BZ135">
            <v>3572</v>
          </cell>
          <cell r="CA135">
            <v>44062</v>
          </cell>
          <cell r="CJ135">
            <v>4208</v>
          </cell>
          <cell r="CK135">
            <v>44217</v>
          </cell>
          <cell r="DH135">
            <v>5681</v>
          </cell>
          <cell r="DI135">
            <v>44292</v>
          </cell>
          <cell r="EB135" t="str">
            <v>15-3266</v>
          </cell>
          <cell r="EC135">
            <v>44392</v>
          </cell>
          <cell r="EF135" t="str">
            <v>15-3266</v>
          </cell>
          <cell r="EG135">
            <v>44392</v>
          </cell>
          <cell r="EH135" t="str">
            <v>15-3266</v>
          </cell>
          <cell r="EI135">
            <v>44392</v>
          </cell>
          <cell r="ER135" t="str">
            <v>15-3234</v>
          </cell>
          <cell r="ES135">
            <v>44411</v>
          </cell>
          <cell r="IX135" t="str">
            <v>15-3207</v>
          </cell>
          <cell r="IY135">
            <v>44621</v>
          </cell>
          <cell r="LJ135" t="str">
            <v>15-3179</v>
          </cell>
          <cell r="LK135">
            <v>44971</v>
          </cell>
          <cell r="LN135" t="str">
            <v>15-3179</v>
          </cell>
          <cell r="LO135">
            <v>44993</v>
          </cell>
          <cell r="MD135" t="str">
            <v>15-3246</v>
          </cell>
          <cell r="ME135">
            <v>45299</v>
          </cell>
          <cell r="NN135" t="str">
            <v>15-3296-08</v>
          </cell>
          <cell r="NO135">
            <v>45763</v>
          </cell>
        </row>
        <row r="136">
          <cell r="D136">
            <v>3350</v>
          </cell>
          <cell r="E136">
            <v>43850</v>
          </cell>
          <cell r="Y136">
            <v>3289</v>
          </cell>
          <cell r="Z136">
            <v>43979</v>
          </cell>
          <cell r="AK136">
            <v>4208</v>
          </cell>
          <cell r="AL136">
            <v>43585</v>
          </cell>
          <cell r="BV136">
            <v>4028</v>
          </cell>
          <cell r="BW136">
            <v>43585</v>
          </cell>
          <cell r="BZ136">
            <v>4028</v>
          </cell>
          <cell r="CA136">
            <v>43585</v>
          </cell>
          <cell r="CJ136">
            <v>3828</v>
          </cell>
          <cell r="CK136">
            <v>44237</v>
          </cell>
          <cell r="DH136">
            <v>4051</v>
          </cell>
          <cell r="DI136">
            <v>44265</v>
          </cell>
          <cell r="EB136" t="str">
            <v>15-3276</v>
          </cell>
          <cell r="EC136">
            <v>44392</v>
          </cell>
          <cell r="EF136" t="str">
            <v>15-3276</v>
          </cell>
          <cell r="EG136">
            <v>44392</v>
          </cell>
          <cell r="EH136" t="str">
            <v>15-3276</v>
          </cell>
          <cell r="EI136">
            <v>44392</v>
          </cell>
          <cell r="ER136" t="str">
            <v>15-3237</v>
          </cell>
          <cell r="ES136">
            <v>44411</v>
          </cell>
          <cell r="IX136" t="str">
            <v>15-3212</v>
          </cell>
          <cell r="IY136">
            <v>44621</v>
          </cell>
          <cell r="LJ136" t="str">
            <v>15-3207</v>
          </cell>
          <cell r="LK136">
            <v>44971</v>
          </cell>
          <cell r="LN136" t="str">
            <v>15-3207</v>
          </cell>
          <cell r="LO136">
            <v>44993</v>
          </cell>
          <cell r="MD136" t="str">
            <v>15-3256</v>
          </cell>
          <cell r="ME136">
            <v>45299</v>
          </cell>
          <cell r="NN136" t="str">
            <v>15-3304</v>
          </cell>
          <cell r="NO136">
            <v>45763</v>
          </cell>
        </row>
        <row r="137">
          <cell r="D137">
            <v>3344</v>
          </cell>
          <cell r="E137">
            <v>43769</v>
          </cell>
          <cell r="Y137">
            <v>3237</v>
          </cell>
          <cell r="Z137">
            <v>43979</v>
          </cell>
          <cell r="AK137">
            <v>4203</v>
          </cell>
          <cell r="AL137">
            <v>43585</v>
          </cell>
          <cell r="BV137">
            <v>4027</v>
          </cell>
          <cell r="BW137">
            <v>43585</v>
          </cell>
          <cell r="BZ137">
            <v>4027</v>
          </cell>
          <cell r="CA137">
            <v>43585</v>
          </cell>
          <cell r="CJ137">
            <v>3836</v>
          </cell>
          <cell r="CK137">
            <v>44237</v>
          </cell>
          <cell r="DH137">
            <v>4050</v>
          </cell>
          <cell r="DI137">
            <v>44265</v>
          </cell>
          <cell r="EB137" t="str">
            <v>15-3289</v>
          </cell>
          <cell r="EC137">
            <v>44392</v>
          </cell>
          <cell r="EF137" t="str">
            <v>15-3289</v>
          </cell>
          <cell r="EG137">
            <v>44392</v>
          </cell>
          <cell r="EH137" t="str">
            <v>15-3289</v>
          </cell>
          <cell r="EI137">
            <v>44392</v>
          </cell>
          <cell r="ER137" t="str">
            <v>15-3246</v>
          </cell>
          <cell r="ES137">
            <v>44411</v>
          </cell>
          <cell r="IX137" t="str">
            <v>15-3224</v>
          </cell>
          <cell r="IY137">
            <v>44621</v>
          </cell>
          <cell r="LJ137" t="str">
            <v>15-3212</v>
          </cell>
          <cell r="LK137">
            <v>44971</v>
          </cell>
          <cell r="LN137" t="str">
            <v>15-3212</v>
          </cell>
          <cell r="LO137">
            <v>44993</v>
          </cell>
          <cell r="MD137" t="str">
            <v>15-3266</v>
          </cell>
          <cell r="ME137">
            <v>45299</v>
          </cell>
          <cell r="NN137" t="str">
            <v>15-3304-08</v>
          </cell>
          <cell r="NO137">
            <v>45763</v>
          </cell>
        </row>
        <row r="138">
          <cell r="D138">
            <v>4060</v>
          </cell>
          <cell r="E138">
            <v>43769</v>
          </cell>
          <cell r="Y138">
            <v>3562</v>
          </cell>
          <cell r="Z138">
            <v>43655</v>
          </cell>
          <cell r="AK138">
            <v>3828</v>
          </cell>
          <cell r="AL138">
            <v>43978</v>
          </cell>
          <cell r="BV138">
            <v>4209</v>
          </cell>
          <cell r="BW138">
            <v>43585</v>
          </cell>
          <cell r="BZ138">
            <v>4209</v>
          </cell>
          <cell r="CA138">
            <v>43585</v>
          </cell>
          <cell r="CJ138">
            <v>3868</v>
          </cell>
          <cell r="CK138">
            <v>44237</v>
          </cell>
          <cell r="DH138">
            <v>4209</v>
          </cell>
          <cell r="DI138">
            <v>44265</v>
          </cell>
          <cell r="EB138" t="str">
            <v>15-3296</v>
          </cell>
          <cell r="EC138">
            <v>44392</v>
          </cell>
          <cell r="EF138" t="str">
            <v>15-3296</v>
          </cell>
          <cell r="EG138">
            <v>44392</v>
          </cell>
          <cell r="EH138" t="str">
            <v>15-3296</v>
          </cell>
          <cell r="EI138">
            <v>44392</v>
          </cell>
          <cell r="ER138" t="str">
            <v>15-3256</v>
          </cell>
          <cell r="ES138">
            <v>44411</v>
          </cell>
          <cell r="IX138" t="str">
            <v>15-3233</v>
          </cell>
          <cell r="IY138">
            <v>44621</v>
          </cell>
          <cell r="LJ138" t="str">
            <v>15-3224</v>
          </cell>
          <cell r="LK138">
            <v>44971</v>
          </cell>
          <cell r="LN138" t="str">
            <v>15-3224</v>
          </cell>
          <cell r="LO138">
            <v>44993</v>
          </cell>
          <cell r="MD138" t="str">
            <v>15-3276</v>
          </cell>
          <cell r="ME138">
            <v>45299</v>
          </cell>
          <cell r="NN138" t="str">
            <v>15-3320</v>
          </cell>
          <cell r="NO138">
            <v>45763</v>
          </cell>
        </row>
        <row r="139">
          <cell r="D139">
            <v>3333</v>
          </cell>
          <cell r="E139">
            <v>43769</v>
          </cell>
          <cell r="Y139">
            <v>3572</v>
          </cell>
          <cell r="AK139">
            <v>3836</v>
          </cell>
          <cell r="AL139">
            <v>43978</v>
          </cell>
          <cell r="BV139">
            <v>4208</v>
          </cell>
          <cell r="BW139">
            <v>43585</v>
          </cell>
          <cell r="BZ139">
            <v>4208</v>
          </cell>
          <cell r="CA139">
            <v>43585</v>
          </cell>
          <cell r="CJ139">
            <v>3866</v>
          </cell>
          <cell r="CK139">
            <v>44237</v>
          </cell>
          <cell r="DH139">
            <v>4208</v>
          </cell>
          <cell r="DI139">
            <v>44265</v>
          </cell>
          <cell r="EB139" t="str">
            <v>15-3296-08</v>
          </cell>
          <cell r="EC139">
            <v>44392</v>
          </cell>
          <cell r="EF139" t="str">
            <v>15-3296-08</v>
          </cell>
          <cell r="EG139">
            <v>44392</v>
          </cell>
          <cell r="EH139" t="str">
            <v>15-3296-08</v>
          </cell>
          <cell r="EI139">
            <v>44392</v>
          </cell>
          <cell r="ER139" t="str">
            <v>15-3266</v>
          </cell>
          <cell r="ES139">
            <v>44411</v>
          </cell>
          <cell r="IX139" t="str">
            <v>15-3234</v>
          </cell>
          <cell r="IY139">
            <v>44621</v>
          </cell>
          <cell r="LJ139" t="str">
            <v>15-3233</v>
          </cell>
          <cell r="LK139">
            <v>44971</v>
          </cell>
          <cell r="LN139" t="str">
            <v>15-3233</v>
          </cell>
          <cell r="LO139">
            <v>44993</v>
          </cell>
          <cell r="MD139" t="str">
            <v>15-3289</v>
          </cell>
          <cell r="ME139">
            <v>45299</v>
          </cell>
          <cell r="NN139" t="str">
            <v>15-3320-08</v>
          </cell>
          <cell r="NO139">
            <v>45763</v>
          </cell>
        </row>
        <row r="140">
          <cell r="D140">
            <v>4098</v>
          </cell>
          <cell r="E140">
            <v>43769</v>
          </cell>
          <cell r="Y140">
            <v>5681</v>
          </cell>
          <cell r="AK140">
            <v>3868</v>
          </cell>
          <cell r="AL140">
            <v>43978</v>
          </cell>
          <cell r="BV140">
            <v>4203</v>
          </cell>
          <cell r="BW140">
            <v>43585</v>
          </cell>
          <cell r="BZ140">
            <v>4203</v>
          </cell>
          <cell r="CA140">
            <v>43585</v>
          </cell>
          <cell r="CJ140">
            <v>3863</v>
          </cell>
          <cell r="CK140">
            <v>44237</v>
          </cell>
          <cell r="DH140">
            <v>4203</v>
          </cell>
          <cell r="DI140">
            <v>44265</v>
          </cell>
          <cell r="EB140" t="str">
            <v>15-3304</v>
          </cell>
          <cell r="EC140">
            <v>44392</v>
          </cell>
          <cell r="EF140" t="str">
            <v>15-3304</v>
          </cell>
          <cell r="EG140">
            <v>44392</v>
          </cell>
          <cell r="EH140" t="str">
            <v>15-3304</v>
          </cell>
          <cell r="EI140">
            <v>44392</v>
          </cell>
          <cell r="ER140" t="str">
            <v>15-3276</v>
          </cell>
          <cell r="ES140">
            <v>44411</v>
          </cell>
          <cell r="IX140" t="str">
            <v>15-3237</v>
          </cell>
          <cell r="IY140">
            <v>44621</v>
          </cell>
          <cell r="LJ140" t="str">
            <v>15-3234</v>
          </cell>
          <cell r="LK140">
            <v>44971</v>
          </cell>
          <cell r="LN140" t="str">
            <v>15-3234</v>
          </cell>
          <cell r="LO140">
            <v>44993</v>
          </cell>
          <cell r="MD140" t="str">
            <v>15-3296</v>
          </cell>
          <cell r="ME140">
            <v>45299</v>
          </cell>
          <cell r="NN140" t="str">
            <v>15-3350</v>
          </cell>
          <cell r="NO140">
            <v>45763</v>
          </cell>
        </row>
        <row r="141">
          <cell r="D141">
            <v>3319</v>
          </cell>
          <cell r="E141">
            <v>43769</v>
          </cell>
          <cell r="Y141">
            <v>4028</v>
          </cell>
          <cell r="Z141">
            <v>43585</v>
          </cell>
          <cell r="AK141">
            <v>3866</v>
          </cell>
          <cell r="AL141">
            <v>43978</v>
          </cell>
          <cell r="BV141">
            <v>3828</v>
          </cell>
          <cell r="BW141">
            <v>44181</v>
          </cell>
          <cell r="BZ141">
            <v>3828</v>
          </cell>
          <cell r="CA141">
            <v>44209</v>
          </cell>
          <cell r="CJ141">
            <v>3827</v>
          </cell>
          <cell r="CK141">
            <v>44237</v>
          </cell>
          <cell r="DH141">
            <v>3828</v>
          </cell>
          <cell r="DI141">
            <v>44342</v>
          </cell>
          <cell r="EB141" t="str">
            <v>15-3304-08</v>
          </cell>
          <cell r="EC141">
            <v>44392</v>
          </cell>
          <cell r="EF141" t="str">
            <v>15-3304-08</v>
          </cell>
          <cell r="EG141">
            <v>44392</v>
          </cell>
          <cell r="EH141" t="str">
            <v>15-3304-08</v>
          </cell>
          <cell r="EI141">
            <v>44392</v>
          </cell>
          <cell r="ER141" t="str">
            <v>15-3289</v>
          </cell>
          <cell r="ES141">
            <v>44415</v>
          </cell>
          <cell r="IX141" t="str">
            <v>15-3246</v>
          </cell>
          <cell r="IY141">
            <v>44621</v>
          </cell>
          <cell r="LJ141" t="str">
            <v>15-3237</v>
          </cell>
          <cell r="LK141">
            <v>44971</v>
          </cell>
          <cell r="LN141" t="str">
            <v>15-3237</v>
          </cell>
          <cell r="LO141">
            <v>44971</v>
          </cell>
          <cell r="MD141" t="str">
            <v>15-3296-08</v>
          </cell>
          <cell r="ME141">
            <v>45299</v>
          </cell>
          <cell r="NN141" t="str">
            <v>15-3352</v>
          </cell>
          <cell r="NO141">
            <v>45684</v>
          </cell>
        </row>
        <row r="142">
          <cell r="D142">
            <v>3321</v>
          </cell>
          <cell r="E142">
            <v>43769</v>
          </cell>
          <cell r="Y142">
            <v>4027</v>
          </cell>
          <cell r="Z142">
            <v>43585</v>
          </cell>
          <cell r="AK142">
            <v>3863</v>
          </cell>
          <cell r="AL142">
            <v>43978</v>
          </cell>
          <cell r="BV142">
            <v>3836</v>
          </cell>
          <cell r="BW142">
            <v>44181</v>
          </cell>
          <cell r="BZ142">
            <v>3836</v>
          </cell>
          <cell r="CA142">
            <v>44209</v>
          </cell>
          <cell r="CJ142">
            <v>3800</v>
          </cell>
          <cell r="CK142">
            <v>44237</v>
          </cell>
          <cell r="DH142">
            <v>3836</v>
          </cell>
          <cell r="DI142">
            <v>44342</v>
          </cell>
          <cell r="EB142" t="str">
            <v>15-3320</v>
          </cell>
          <cell r="EC142">
            <v>44392</v>
          </cell>
          <cell r="EF142" t="str">
            <v>15-3320</v>
          </cell>
          <cell r="EG142">
            <v>44392</v>
          </cell>
          <cell r="EH142" t="str">
            <v>15-3320</v>
          </cell>
          <cell r="EI142">
            <v>44392</v>
          </cell>
          <cell r="ER142" t="str">
            <v>15-3296</v>
          </cell>
          <cell r="ES142">
            <v>44411</v>
          </cell>
          <cell r="IX142" t="str">
            <v>15-3256</v>
          </cell>
          <cell r="IY142">
            <v>44621</v>
          </cell>
          <cell r="LJ142" t="str">
            <v>15-3246</v>
          </cell>
          <cell r="LK142">
            <v>44971</v>
          </cell>
          <cell r="LN142" t="str">
            <v>15-3246</v>
          </cell>
          <cell r="LO142">
            <v>44993</v>
          </cell>
          <cell r="MD142" t="str">
            <v>15-3304</v>
          </cell>
          <cell r="ME142">
            <v>45299</v>
          </cell>
          <cell r="NN142" t="str">
            <v>15-3364</v>
          </cell>
          <cell r="NO142">
            <v>45797</v>
          </cell>
        </row>
        <row r="143">
          <cell r="D143">
            <v>3297</v>
          </cell>
          <cell r="E143">
            <v>43769</v>
          </cell>
          <cell r="Y143">
            <v>4209</v>
          </cell>
          <cell r="Z143">
            <v>43585</v>
          </cell>
          <cell r="AK143">
            <v>3827</v>
          </cell>
          <cell r="AL143">
            <v>43978</v>
          </cell>
          <cell r="BV143">
            <v>3868</v>
          </cell>
          <cell r="BW143">
            <v>44181</v>
          </cell>
          <cell r="BZ143">
            <v>3868</v>
          </cell>
          <cell r="CA143">
            <v>44209</v>
          </cell>
          <cell r="CJ143">
            <v>3848</v>
          </cell>
          <cell r="CK143">
            <v>44237</v>
          </cell>
          <cell r="DH143">
            <v>3868</v>
          </cell>
          <cell r="DI143">
            <v>44342</v>
          </cell>
          <cell r="EB143" t="str">
            <v>15-3320-08</v>
          </cell>
          <cell r="EC143">
            <v>44392</v>
          </cell>
          <cell r="EF143" t="str">
            <v>15-3320-08</v>
          </cell>
          <cell r="EG143">
            <v>44392</v>
          </cell>
          <cell r="EH143" t="str">
            <v>15-3320-08</v>
          </cell>
          <cell r="EI143">
            <v>44392</v>
          </cell>
          <cell r="ER143" t="str">
            <v>15-3296-08</v>
          </cell>
          <cell r="ES143">
            <v>44411</v>
          </cell>
          <cell r="IX143" t="str">
            <v>15-3266</v>
          </cell>
          <cell r="IY143">
            <v>44621</v>
          </cell>
          <cell r="LJ143" t="str">
            <v>15-3256</v>
          </cell>
          <cell r="LK143">
            <v>44971</v>
          </cell>
          <cell r="LN143" t="str">
            <v>15-3256</v>
          </cell>
          <cell r="LO143">
            <v>44993</v>
          </cell>
          <cell r="MD143" t="str">
            <v>15-3304-08</v>
          </cell>
          <cell r="ME143">
            <v>45299</v>
          </cell>
          <cell r="NN143" t="str">
            <v>15-3425</v>
          </cell>
          <cell r="NO143">
            <v>45797</v>
          </cell>
        </row>
        <row r="144">
          <cell r="D144">
            <v>4092</v>
          </cell>
          <cell r="E144">
            <v>43769</v>
          </cell>
          <cell r="Y144">
            <v>4208</v>
          </cell>
          <cell r="Z144">
            <v>43585</v>
          </cell>
          <cell r="AK144">
            <v>3800</v>
          </cell>
          <cell r="AL144">
            <v>43978</v>
          </cell>
          <cell r="BV144">
            <v>3866</v>
          </cell>
          <cell r="BW144">
            <v>44181</v>
          </cell>
          <cell r="BZ144">
            <v>3866</v>
          </cell>
          <cell r="CA144">
            <v>44209</v>
          </cell>
          <cell r="CJ144">
            <v>3847</v>
          </cell>
          <cell r="CK144">
            <v>44237</v>
          </cell>
          <cell r="DH144">
            <v>3866</v>
          </cell>
          <cell r="DI144">
            <v>44342</v>
          </cell>
          <cell r="EB144" t="str">
            <v>15-3350</v>
          </cell>
          <cell r="EC144">
            <v>44392</v>
          </cell>
          <cell r="EF144" t="str">
            <v>15-3350</v>
          </cell>
          <cell r="EG144">
            <v>44392</v>
          </cell>
          <cell r="EH144" t="str">
            <v>15-3350</v>
          </cell>
          <cell r="EI144">
            <v>44392</v>
          </cell>
          <cell r="ER144" t="str">
            <v>15-3304</v>
          </cell>
          <cell r="ES144">
            <v>44415</v>
          </cell>
          <cell r="IX144" t="str">
            <v>15-3276</v>
          </cell>
          <cell r="IY144">
            <v>44621</v>
          </cell>
          <cell r="LJ144" t="str">
            <v>15-3266</v>
          </cell>
          <cell r="LK144">
            <v>44971</v>
          </cell>
          <cell r="LN144" t="str">
            <v>15-3266</v>
          </cell>
          <cell r="LO144">
            <v>44993</v>
          </cell>
          <cell r="MD144" t="str">
            <v>15-3320</v>
          </cell>
          <cell r="ME144">
            <v>45299</v>
          </cell>
          <cell r="NN144" t="str">
            <v>15-3432</v>
          </cell>
          <cell r="NO144">
            <v>45797</v>
          </cell>
        </row>
        <row r="145">
          <cell r="D145">
            <v>3289</v>
          </cell>
          <cell r="E145">
            <v>43937</v>
          </cell>
          <cell r="Y145">
            <v>4203</v>
          </cell>
          <cell r="Z145">
            <v>43585</v>
          </cell>
          <cell r="AK145">
            <v>3848</v>
          </cell>
          <cell r="AL145">
            <v>43978</v>
          </cell>
          <cell r="BV145">
            <v>3863</v>
          </cell>
          <cell r="BW145">
            <v>44181</v>
          </cell>
          <cell r="BZ145">
            <v>3863</v>
          </cell>
          <cell r="CA145">
            <v>44209</v>
          </cell>
          <cell r="CJ145">
            <v>3832</v>
          </cell>
          <cell r="CK145">
            <v>44237</v>
          </cell>
          <cell r="DH145">
            <v>3863</v>
          </cell>
          <cell r="DI145">
            <v>44342</v>
          </cell>
          <cell r="EB145" t="str">
            <v>15-3352</v>
          </cell>
          <cell r="EC145">
            <v>44370</v>
          </cell>
          <cell r="EF145" t="str">
            <v>15-3352</v>
          </cell>
          <cell r="EG145">
            <v>44370</v>
          </cell>
          <cell r="EH145" t="str">
            <v>15-3352</v>
          </cell>
          <cell r="EI145">
            <v>44370</v>
          </cell>
          <cell r="ER145" t="str">
            <v>15-3304-08</v>
          </cell>
          <cell r="ES145">
            <v>44411</v>
          </cell>
          <cell r="IX145" t="str">
            <v>15-3289</v>
          </cell>
          <cell r="IY145">
            <v>44621</v>
          </cell>
          <cell r="LJ145" t="str">
            <v>15-3276</v>
          </cell>
          <cell r="LK145">
            <v>44971</v>
          </cell>
          <cell r="LN145" t="str">
            <v>15-3276</v>
          </cell>
          <cell r="LO145">
            <v>44993</v>
          </cell>
          <cell r="MD145" t="str">
            <v>15-3320-08</v>
          </cell>
          <cell r="ME145">
            <v>45299</v>
          </cell>
          <cell r="NN145" t="str">
            <v>15-3461</v>
          </cell>
          <cell r="NO145">
            <v>45797</v>
          </cell>
        </row>
        <row r="146">
          <cell r="D146">
            <v>3237</v>
          </cell>
          <cell r="E146">
            <v>43937</v>
          </cell>
          <cell r="Y146">
            <v>4051</v>
          </cell>
          <cell r="AK146">
            <v>3847</v>
          </cell>
          <cell r="AL146">
            <v>43978</v>
          </cell>
          <cell r="BV146">
            <v>3827</v>
          </cell>
          <cell r="BW146">
            <v>44181</v>
          </cell>
          <cell r="BZ146">
            <v>3827</v>
          </cell>
          <cell r="CA146">
            <v>44209</v>
          </cell>
          <cell r="CJ146">
            <v>3844</v>
          </cell>
          <cell r="CK146">
            <v>44237</v>
          </cell>
          <cell r="DH146">
            <v>3827</v>
          </cell>
          <cell r="DI146">
            <v>44342</v>
          </cell>
          <cell r="EB146" t="str">
            <v>15-3364</v>
          </cell>
          <cell r="EC146">
            <v>44391</v>
          </cell>
          <cell r="EF146" t="str">
            <v>15-3364</v>
          </cell>
          <cell r="EG146">
            <v>44391</v>
          </cell>
          <cell r="EH146" t="str">
            <v>15-3364</v>
          </cell>
          <cell r="EI146">
            <v>44391</v>
          </cell>
          <cell r="ER146" t="str">
            <v>15-3320</v>
          </cell>
          <cell r="ES146">
            <v>44411</v>
          </cell>
          <cell r="IX146" t="str">
            <v>15-3296</v>
          </cell>
          <cell r="IY146">
            <v>44621</v>
          </cell>
          <cell r="LJ146" t="str">
            <v>15-3289</v>
          </cell>
          <cell r="LK146">
            <v>44971</v>
          </cell>
          <cell r="LN146" t="str">
            <v>15-3289</v>
          </cell>
          <cell r="LO146">
            <v>44993</v>
          </cell>
          <cell r="MD146" t="str">
            <v>15-3350</v>
          </cell>
          <cell r="ME146">
            <v>45299</v>
          </cell>
          <cell r="NN146" t="str">
            <v>15-3471</v>
          </cell>
          <cell r="NO146">
            <v>45797</v>
          </cell>
        </row>
        <row r="147">
          <cell r="D147">
            <v>3562</v>
          </cell>
          <cell r="E147">
            <v>43655</v>
          </cell>
          <cell r="Y147">
            <v>4050</v>
          </cell>
          <cell r="AK147">
            <v>3832</v>
          </cell>
          <cell r="AL147">
            <v>43978</v>
          </cell>
          <cell r="BV147">
            <v>3800</v>
          </cell>
          <cell r="BW147">
            <v>44181</v>
          </cell>
          <cell r="BZ147">
            <v>3800</v>
          </cell>
          <cell r="CA147">
            <v>44209</v>
          </cell>
          <cell r="CJ147">
            <v>3843</v>
          </cell>
          <cell r="CK147">
            <v>44237</v>
          </cell>
          <cell r="DH147">
            <v>3800</v>
          </cell>
          <cell r="DI147">
            <v>44342</v>
          </cell>
          <cell r="EB147" t="str">
            <v>15-3425</v>
          </cell>
          <cell r="EC147">
            <v>44391</v>
          </cell>
          <cell r="EF147" t="str">
            <v>15-3425</v>
          </cell>
          <cell r="EG147">
            <v>44391</v>
          </cell>
          <cell r="EH147" t="str">
            <v>15-3425</v>
          </cell>
          <cell r="EI147">
            <v>44391</v>
          </cell>
          <cell r="ER147" t="str">
            <v>15-3320-08</v>
          </cell>
          <cell r="ES147">
            <v>44411</v>
          </cell>
          <cell r="IX147" t="str">
            <v>15-3296-08</v>
          </cell>
          <cell r="IY147">
            <v>44621</v>
          </cell>
          <cell r="LJ147" t="str">
            <v>15-3296</v>
          </cell>
          <cell r="LK147">
            <v>44971</v>
          </cell>
          <cell r="LN147" t="str">
            <v>15-3296</v>
          </cell>
          <cell r="LO147">
            <v>44993</v>
          </cell>
          <cell r="MD147" t="str">
            <v>15-3352</v>
          </cell>
          <cell r="ME147">
            <v>44971</v>
          </cell>
          <cell r="NN147" t="str">
            <v>15-3475</v>
          </cell>
          <cell r="NO147">
            <v>45797</v>
          </cell>
        </row>
        <row r="148">
          <cell r="D148">
            <v>4028</v>
          </cell>
          <cell r="E148">
            <v>43585</v>
          </cell>
          <cell r="Y148">
            <v>3828</v>
          </cell>
          <cell r="Z148">
            <v>43978</v>
          </cell>
          <cell r="AK148">
            <v>3844</v>
          </cell>
          <cell r="AL148">
            <v>43978</v>
          </cell>
          <cell r="BV148">
            <v>3848</v>
          </cell>
          <cell r="BW148">
            <v>44181</v>
          </cell>
          <cell r="BZ148">
            <v>3848</v>
          </cell>
          <cell r="CA148">
            <v>44209</v>
          </cell>
          <cell r="CJ148">
            <v>3806</v>
          </cell>
          <cell r="CK148">
            <v>44237</v>
          </cell>
          <cell r="DH148">
            <v>3848</v>
          </cell>
          <cell r="DI148">
            <v>44342</v>
          </cell>
          <cell r="EB148" t="str">
            <v>15-3432</v>
          </cell>
          <cell r="EC148">
            <v>44391</v>
          </cell>
          <cell r="EF148" t="str">
            <v>15-3432</v>
          </cell>
          <cell r="EG148">
            <v>44391</v>
          </cell>
          <cell r="EH148" t="str">
            <v>15-3432</v>
          </cell>
          <cell r="EI148">
            <v>44391</v>
          </cell>
          <cell r="ER148" t="str">
            <v>15-3350</v>
          </cell>
          <cell r="ES148">
            <v>44420</v>
          </cell>
          <cell r="IX148" t="str">
            <v>15-3304</v>
          </cell>
          <cell r="IY148">
            <v>44621</v>
          </cell>
          <cell r="LJ148" t="str">
            <v>15-3296-08</v>
          </cell>
          <cell r="LK148">
            <v>44971</v>
          </cell>
          <cell r="LN148" t="str">
            <v>15-3296-08</v>
          </cell>
          <cell r="LO148">
            <v>44993</v>
          </cell>
          <cell r="MD148" t="str">
            <v>15-3364</v>
          </cell>
          <cell r="ME148">
            <v>45301</v>
          </cell>
          <cell r="NN148" t="str">
            <v>15-3534</v>
          </cell>
          <cell r="NO148">
            <v>45797</v>
          </cell>
        </row>
        <row r="149">
          <cell r="D149">
            <v>4027</v>
          </cell>
          <cell r="E149">
            <v>43585</v>
          </cell>
          <cell r="Y149">
            <v>3836</v>
          </cell>
          <cell r="Z149">
            <v>43978</v>
          </cell>
          <cell r="AK149">
            <v>3843</v>
          </cell>
          <cell r="AL149">
            <v>43978</v>
          </cell>
          <cell r="BV149">
            <v>3847</v>
          </cell>
          <cell r="BW149">
            <v>44181</v>
          </cell>
          <cell r="BZ149">
            <v>3847</v>
          </cell>
          <cell r="CA149">
            <v>44209</v>
          </cell>
          <cell r="CJ149">
            <v>3608</v>
          </cell>
          <cell r="CK149">
            <v>44217</v>
          </cell>
          <cell r="DH149">
            <v>3847</v>
          </cell>
          <cell r="DI149">
            <v>44342</v>
          </cell>
          <cell r="EB149" t="str">
            <v>15-3461</v>
          </cell>
          <cell r="EC149">
            <v>44391</v>
          </cell>
          <cell r="EF149" t="str">
            <v>15-3461</v>
          </cell>
          <cell r="EG149">
            <v>44391</v>
          </cell>
          <cell r="EH149" t="str">
            <v>15-3461</v>
          </cell>
          <cell r="EI149">
            <v>44391</v>
          </cell>
          <cell r="ER149" t="str">
            <v>15-3352</v>
          </cell>
          <cell r="ES149">
            <v>44411</v>
          </cell>
          <cell r="IX149" t="str">
            <v>15-3304-08</v>
          </cell>
          <cell r="IY149">
            <v>44621</v>
          </cell>
          <cell r="LJ149" t="str">
            <v>15-3304</v>
          </cell>
          <cell r="LK149">
            <v>44971</v>
          </cell>
          <cell r="LN149" t="str">
            <v>15-3304</v>
          </cell>
          <cell r="LO149">
            <v>44993</v>
          </cell>
          <cell r="MD149" t="str">
            <v>15-3425</v>
          </cell>
          <cell r="ME149">
            <v>45301</v>
          </cell>
          <cell r="NN149" t="str">
            <v>15-3539</v>
          </cell>
          <cell r="NO149">
            <v>45797</v>
          </cell>
        </row>
        <row r="150">
          <cell r="D150">
            <v>4209</v>
          </cell>
          <cell r="E150">
            <v>43585</v>
          </cell>
          <cell r="Y150">
            <v>3868</v>
          </cell>
          <cell r="Z150">
            <v>43978</v>
          </cell>
          <cell r="AK150">
            <v>3806</v>
          </cell>
          <cell r="AL150">
            <v>43978</v>
          </cell>
          <cell r="BV150">
            <v>3832</v>
          </cell>
          <cell r="BW150">
            <v>44181</v>
          </cell>
          <cell r="BZ150">
            <v>3832</v>
          </cell>
          <cell r="CA150">
            <v>44209</v>
          </cell>
          <cell r="CJ150">
            <v>3618</v>
          </cell>
          <cell r="CK150">
            <v>44217</v>
          </cell>
          <cell r="DH150">
            <v>3832</v>
          </cell>
          <cell r="DI150">
            <v>44342</v>
          </cell>
          <cell r="EB150" t="str">
            <v>15-3471</v>
          </cell>
          <cell r="EC150">
            <v>44391</v>
          </cell>
          <cell r="EF150" t="str">
            <v>15-3471</v>
          </cell>
          <cell r="EG150">
            <v>44391</v>
          </cell>
          <cell r="EH150" t="str">
            <v>15-3471</v>
          </cell>
          <cell r="EI150">
            <v>44391</v>
          </cell>
          <cell r="ER150" t="str">
            <v>15-3364</v>
          </cell>
          <cell r="ES150">
            <v>44411</v>
          </cell>
          <cell r="IX150" t="str">
            <v>15-3320</v>
          </cell>
          <cell r="IY150">
            <v>44621</v>
          </cell>
          <cell r="LJ150" t="str">
            <v>15-3304-08</v>
          </cell>
          <cell r="LK150">
            <v>44971</v>
          </cell>
          <cell r="LN150" t="str">
            <v>15-3304-08</v>
          </cell>
          <cell r="LO150">
            <v>44993</v>
          </cell>
          <cell r="MD150" t="str">
            <v>15-3432</v>
          </cell>
          <cell r="ME150">
            <v>45301</v>
          </cell>
          <cell r="NN150" t="str">
            <v>15-3562</v>
          </cell>
          <cell r="NO150">
            <v>45797</v>
          </cell>
        </row>
        <row r="151">
          <cell r="D151">
            <v>4208</v>
          </cell>
          <cell r="E151">
            <v>43585</v>
          </cell>
          <cell r="Y151">
            <v>3866</v>
          </cell>
          <cell r="Z151">
            <v>43978</v>
          </cell>
          <cell r="AK151">
            <v>3608</v>
          </cell>
          <cell r="AL151">
            <v>43979</v>
          </cell>
          <cell r="BV151">
            <v>3844</v>
          </cell>
          <cell r="BW151">
            <v>44181</v>
          </cell>
          <cell r="BZ151">
            <v>3844</v>
          </cell>
          <cell r="CA151">
            <v>44209</v>
          </cell>
          <cell r="CJ151">
            <v>3761</v>
          </cell>
          <cell r="CK151">
            <v>44212</v>
          </cell>
          <cell r="DH151">
            <v>3844</v>
          </cell>
          <cell r="DI151">
            <v>44342</v>
          </cell>
          <cell r="EB151" t="str">
            <v>15-3475</v>
          </cell>
          <cell r="EC151">
            <v>44391</v>
          </cell>
          <cell r="EF151" t="str">
            <v>15-3475</v>
          </cell>
          <cell r="EG151">
            <v>44391</v>
          </cell>
          <cell r="EH151" t="str">
            <v>15-3475</v>
          </cell>
          <cell r="EI151">
            <v>44391</v>
          </cell>
          <cell r="ER151" t="str">
            <v>15-3425</v>
          </cell>
          <cell r="ES151">
            <v>44411</v>
          </cell>
          <cell r="IX151" t="str">
            <v>15-3320-08</v>
          </cell>
          <cell r="IY151">
            <v>44621</v>
          </cell>
          <cell r="LJ151" t="str">
            <v>15-3320</v>
          </cell>
          <cell r="LK151">
            <v>44971</v>
          </cell>
          <cell r="LN151" t="str">
            <v>15-3320</v>
          </cell>
          <cell r="LO151">
            <v>44993</v>
          </cell>
          <cell r="MD151" t="str">
            <v>15-3461</v>
          </cell>
          <cell r="ME151">
            <v>45301</v>
          </cell>
          <cell r="NN151" t="str">
            <v>15-3572</v>
          </cell>
          <cell r="NO151">
            <v>45797</v>
          </cell>
        </row>
        <row r="152">
          <cell r="D152">
            <v>4203</v>
          </cell>
          <cell r="E152">
            <v>43585</v>
          </cell>
          <cell r="Y152">
            <v>3863</v>
          </cell>
          <cell r="Z152">
            <v>43978</v>
          </cell>
          <cell r="AK152">
            <v>3618</v>
          </cell>
          <cell r="AL152">
            <v>43979</v>
          </cell>
          <cell r="BV152">
            <v>3843</v>
          </cell>
          <cell r="BW152">
            <v>44181</v>
          </cell>
          <cell r="BZ152">
            <v>3843</v>
          </cell>
          <cell r="CA152">
            <v>44209</v>
          </cell>
          <cell r="CJ152" t="str">
            <v>3627-1</v>
          </cell>
          <cell r="CK152">
            <v>44175</v>
          </cell>
          <cell r="DH152">
            <v>3843</v>
          </cell>
          <cell r="DI152">
            <v>44342</v>
          </cell>
          <cell r="EB152" t="str">
            <v>15-3534</v>
          </cell>
          <cell r="EC152">
            <v>44370</v>
          </cell>
          <cell r="EF152" t="str">
            <v>15-3534</v>
          </cell>
          <cell r="EG152">
            <v>44370</v>
          </cell>
          <cell r="EH152" t="str">
            <v>15-3534</v>
          </cell>
          <cell r="EI152">
            <v>44404</v>
          </cell>
          <cell r="ER152" t="str">
            <v>15-3432</v>
          </cell>
          <cell r="ES152">
            <v>44411</v>
          </cell>
          <cell r="IX152" t="str">
            <v>15-3350</v>
          </cell>
          <cell r="IY152">
            <v>44596</v>
          </cell>
          <cell r="LJ152" t="str">
            <v>15-3320-08</v>
          </cell>
          <cell r="LK152">
            <v>44971</v>
          </cell>
          <cell r="LN152" t="str">
            <v>15-3320-08</v>
          </cell>
          <cell r="LO152">
            <v>44993</v>
          </cell>
          <cell r="MD152" t="str">
            <v>15-3471</v>
          </cell>
          <cell r="ME152">
            <v>45301</v>
          </cell>
          <cell r="NN152" t="str">
            <v>15-3710</v>
          </cell>
          <cell r="NO152">
            <v>45756</v>
          </cell>
        </row>
        <row r="153">
          <cell r="D153">
            <v>3828</v>
          </cell>
          <cell r="E153">
            <v>43791</v>
          </cell>
          <cell r="Y153">
            <v>3827</v>
          </cell>
          <cell r="Z153">
            <v>43978</v>
          </cell>
          <cell r="AK153">
            <v>3761</v>
          </cell>
          <cell r="AL153">
            <v>43979</v>
          </cell>
          <cell r="BV153">
            <v>3806</v>
          </cell>
          <cell r="BW153">
            <v>44181</v>
          </cell>
          <cell r="BZ153">
            <v>3806</v>
          </cell>
          <cell r="CA153">
            <v>44209</v>
          </cell>
          <cell r="CJ153" t="str">
            <v>3642-1</v>
          </cell>
          <cell r="CK153">
            <v>44175</v>
          </cell>
          <cell r="DH153">
            <v>3806</v>
          </cell>
          <cell r="DI153">
            <v>44342</v>
          </cell>
          <cell r="EB153" t="str">
            <v>15-3539</v>
          </cell>
          <cell r="EC153">
            <v>44370</v>
          </cell>
          <cell r="EF153" t="str">
            <v>15-3539</v>
          </cell>
          <cell r="EG153">
            <v>44370</v>
          </cell>
          <cell r="EH153" t="str">
            <v>15-3539</v>
          </cell>
          <cell r="EI153">
            <v>44404</v>
          </cell>
          <cell r="ER153" t="str">
            <v>15-3461</v>
          </cell>
          <cell r="ES153">
            <v>44411</v>
          </cell>
          <cell r="IX153" t="str">
            <v>15-3352</v>
          </cell>
          <cell r="IY153">
            <v>44621</v>
          </cell>
          <cell r="LJ153" t="str">
            <v>15-3350</v>
          </cell>
          <cell r="LK153">
            <v>44971</v>
          </cell>
          <cell r="LN153" t="str">
            <v>15-3350</v>
          </cell>
          <cell r="LO153">
            <v>44971</v>
          </cell>
          <cell r="MD153" t="str">
            <v>15-3475</v>
          </cell>
          <cell r="ME153">
            <v>45301</v>
          </cell>
          <cell r="NN153" t="str">
            <v>15-3712</v>
          </cell>
          <cell r="NO153">
            <v>45756</v>
          </cell>
        </row>
        <row r="154">
          <cell r="D154">
            <v>3836</v>
          </cell>
          <cell r="E154">
            <v>43791</v>
          </cell>
          <cell r="Y154">
            <v>3800</v>
          </cell>
          <cell r="Z154">
            <v>43978</v>
          </cell>
          <cell r="AK154" t="str">
            <v>3627-1</v>
          </cell>
          <cell r="AL154">
            <v>43979</v>
          </cell>
          <cell r="BV154">
            <v>3608</v>
          </cell>
          <cell r="BW154">
            <v>44175</v>
          </cell>
          <cell r="BZ154">
            <v>3608</v>
          </cell>
          <cell r="CA154">
            <v>44175</v>
          </cell>
          <cell r="CJ154">
            <v>3648</v>
          </cell>
          <cell r="CK154">
            <v>44175</v>
          </cell>
          <cell r="DH154">
            <v>3608</v>
          </cell>
          <cell r="DI154">
            <v>44336</v>
          </cell>
          <cell r="EB154" t="str">
            <v>15-3562</v>
          </cell>
          <cell r="EC154">
            <v>44391</v>
          </cell>
          <cell r="EF154" t="str">
            <v>15-3562</v>
          </cell>
          <cell r="EG154">
            <v>44391</v>
          </cell>
          <cell r="EH154" t="str">
            <v>15-3562</v>
          </cell>
          <cell r="EI154">
            <v>44391</v>
          </cell>
          <cell r="ER154" t="str">
            <v>15-3471</v>
          </cell>
          <cell r="ES154">
            <v>44411</v>
          </cell>
          <cell r="IX154" t="str">
            <v>15-3364</v>
          </cell>
          <cell r="IY154">
            <v>44622</v>
          </cell>
          <cell r="LJ154" t="str">
            <v>15-3352</v>
          </cell>
          <cell r="LK154">
            <v>44971</v>
          </cell>
          <cell r="LN154" t="str">
            <v>15-3352</v>
          </cell>
          <cell r="LO154">
            <v>44971</v>
          </cell>
          <cell r="MD154" t="str">
            <v>15-3534</v>
          </cell>
          <cell r="ME154">
            <v>45301</v>
          </cell>
          <cell r="NN154" t="str">
            <v>15-3720</v>
          </cell>
          <cell r="NO154">
            <v>45742</v>
          </cell>
        </row>
        <row r="155">
          <cell r="D155">
            <v>3868</v>
          </cell>
          <cell r="E155">
            <v>43791</v>
          </cell>
          <cell r="Y155">
            <v>3848</v>
          </cell>
          <cell r="Z155">
            <v>43978</v>
          </cell>
          <cell r="AK155" t="str">
            <v>3642-1</v>
          </cell>
          <cell r="AL155">
            <v>43979</v>
          </cell>
          <cell r="BV155">
            <v>3618</v>
          </cell>
          <cell r="BW155">
            <v>44194</v>
          </cell>
          <cell r="BZ155">
            <v>3618</v>
          </cell>
          <cell r="CA155">
            <v>44194</v>
          </cell>
          <cell r="CJ155">
            <v>3649</v>
          </cell>
          <cell r="CK155">
            <v>44175</v>
          </cell>
          <cell r="DH155">
            <v>3618</v>
          </cell>
          <cell r="DI155">
            <v>44336</v>
          </cell>
          <cell r="EB155" t="str">
            <v>15-3572</v>
          </cell>
          <cell r="EC155">
            <v>44391</v>
          </cell>
          <cell r="EF155" t="str">
            <v>15-3572</v>
          </cell>
          <cell r="EG155">
            <v>44391</v>
          </cell>
          <cell r="EH155" t="str">
            <v>15-3572</v>
          </cell>
          <cell r="EI155">
            <v>44391</v>
          </cell>
          <cell r="ER155" t="str">
            <v>15-3475</v>
          </cell>
          <cell r="ES155">
            <v>44411</v>
          </cell>
          <cell r="IX155" t="str">
            <v>15-3425</v>
          </cell>
          <cell r="IY155">
            <v>44622</v>
          </cell>
          <cell r="LJ155" t="str">
            <v>15-3364</v>
          </cell>
          <cell r="LK155">
            <v>44966</v>
          </cell>
          <cell r="LN155" t="str">
            <v>15-3364</v>
          </cell>
          <cell r="LO155">
            <v>44993</v>
          </cell>
          <cell r="MD155" t="str">
            <v>15-3539</v>
          </cell>
          <cell r="ME155">
            <v>45210</v>
          </cell>
          <cell r="NN155" t="str">
            <v>15-3727</v>
          </cell>
          <cell r="NO155">
            <v>45580</v>
          </cell>
        </row>
        <row r="156">
          <cell r="D156">
            <v>3866</v>
          </cell>
          <cell r="E156">
            <v>43771</v>
          </cell>
          <cell r="Y156">
            <v>3847</v>
          </cell>
          <cell r="Z156">
            <v>43978</v>
          </cell>
          <cell r="AK156">
            <v>36482</v>
          </cell>
          <cell r="AL156">
            <v>43979</v>
          </cell>
          <cell r="BV156">
            <v>3761</v>
          </cell>
          <cell r="BW156">
            <v>44175</v>
          </cell>
          <cell r="BZ156">
            <v>3761</v>
          </cell>
          <cell r="CA156">
            <v>44212</v>
          </cell>
          <cell r="CJ156">
            <v>4070</v>
          </cell>
          <cell r="CK156">
            <v>44175</v>
          </cell>
          <cell r="DH156">
            <v>3761</v>
          </cell>
          <cell r="DI156">
            <v>44336</v>
          </cell>
          <cell r="EB156" t="str">
            <v>15-3710</v>
          </cell>
          <cell r="EC156">
            <v>44393</v>
          </cell>
          <cell r="EF156" t="str">
            <v>15-3710</v>
          </cell>
          <cell r="EG156">
            <v>44393</v>
          </cell>
          <cell r="EH156" t="str">
            <v>15-3710</v>
          </cell>
          <cell r="EI156">
            <v>44393</v>
          </cell>
          <cell r="ER156" t="str">
            <v>15-3534</v>
          </cell>
          <cell r="ES156">
            <v>44411</v>
          </cell>
          <cell r="IX156" t="str">
            <v>15-3432</v>
          </cell>
          <cell r="IY156">
            <v>44622</v>
          </cell>
          <cell r="LJ156" t="str">
            <v>15-3425</v>
          </cell>
          <cell r="LK156">
            <v>44966</v>
          </cell>
          <cell r="LN156" t="str">
            <v>15-3425</v>
          </cell>
          <cell r="LO156">
            <v>44993</v>
          </cell>
          <cell r="MD156" t="str">
            <v>15-3562</v>
          </cell>
          <cell r="ME156">
            <v>45210</v>
          </cell>
          <cell r="NN156" t="str">
            <v>15-3800</v>
          </cell>
          <cell r="NO156">
            <v>45821</v>
          </cell>
        </row>
        <row r="157">
          <cell r="D157">
            <v>3863</v>
          </cell>
          <cell r="E157">
            <v>43791</v>
          </cell>
          <cell r="Y157" t="str">
            <v>3203 N</v>
          </cell>
          <cell r="Z157">
            <v>43978</v>
          </cell>
          <cell r="AK157">
            <v>3649</v>
          </cell>
          <cell r="AL157">
            <v>43979</v>
          </cell>
          <cell r="BV157" t="str">
            <v>3627-1</v>
          </cell>
          <cell r="BW157">
            <v>44175</v>
          </cell>
          <cell r="BZ157" t="str">
            <v>3627-1</v>
          </cell>
          <cell r="CA157">
            <v>44175</v>
          </cell>
          <cell r="CJ157" t="str">
            <v>3617-1</v>
          </cell>
          <cell r="CK157">
            <v>44175</v>
          </cell>
          <cell r="DH157" t="str">
            <v>3627-1</v>
          </cell>
          <cell r="DI157">
            <v>44336</v>
          </cell>
          <cell r="EB157" t="str">
            <v>15-3712</v>
          </cell>
          <cell r="EC157">
            <v>44372</v>
          </cell>
          <cell r="EF157" t="str">
            <v>15-3712</v>
          </cell>
          <cell r="EG157">
            <v>44372</v>
          </cell>
          <cell r="EH157" t="str">
            <v>15-3712</v>
          </cell>
          <cell r="EI157">
            <v>44372</v>
          </cell>
          <cell r="ER157" t="str">
            <v>15-3539</v>
          </cell>
          <cell r="ES157">
            <v>44411</v>
          </cell>
          <cell r="IX157" t="str">
            <v>15-3461</v>
          </cell>
          <cell r="IY157">
            <v>44622</v>
          </cell>
          <cell r="LJ157" t="str">
            <v>15-3432</v>
          </cell>
          <cell r="LK157">
            <v>44966</v>
          </cell>
          <cell r="LN157" t="str">
            <v>15-3432</v>
          </cell>
          <cell r="LO157">
            <v>44993</v>
          </cell>
          <cell r="MD157" t="str">
            <v>15-3572</v>
          </cell>
          <cell r="ME157">
            <v>45301</v>
          </cell>
          <cell r="NN157" t="str">
            <v>15-3801</v>
          </cell>
          <cell r="NO157">
            <v>45821</v>
          </cell>
        </row>
        <row r="158">
          <cell r="D158">
            <v>3827</v>
          </cell>
          <cell r="E158">
            <v>43791</v>
          </cell>
          <cell r="Y158">
            <v>3832</v>
          </cell>
          <cell r="Z158">
            <v>43978</v>
          </cell>
          <cell r="AK158">
            <v>4070</v>
          </cell>
          <cell r="AL158">
            <v>43979</v>
          </cell>
          <cell r="BV158" t="str">
            <v>3642-1</v>
          </cell>
          <cell r="BW158">
            <v>44175</v>
          </cell>
          <cell r="BZ158" t="str">
            <v>3642-1</v>
          </cell>
          <cell r="CA158">
            <v>44175</v>
          </cell>
          <cell r="CJ158" t="str">
            <v>3634-1</v>
          </cell>
          <cell r="CK158">
            <v>44175</v>
          </cell>
          <cell r="DH158" t="str">
            <v>3642-1</v>
          </cell>
          <cell r="DI158">
            <v>44336</v>
          </cell>
          <cell r="EB158" t="str">
            <v>15-3720</v>
          </cell>
          <cell r="EC158">
            <v>44393</v>
          </cell>
          <cell r="EF158" t="str">
            <v>15-3720</v>
          </cell>
          <cell r="EG158">
            <v>44393</v>
          </cell>
          <cell r="EH158" t="str">
            <v>15-3720</v>
          </cell>
          <cell r="EI158">
            <v>44393</v>
          </cell>
          <cell r="ER158" t="str">
            <v>15-3562</v>
          </cell>
          <cell r="ES158">
            <v>44411</v>
          </cell>
          <cell r="IX158" t="str">
            <v>15-3471</v>
          </cell>
          <cell r="IY158">
            <v>44622</v>
          </cell>
          <cell r="LJ158" t="str">
            <v>15-3435</v>
          </cell>
          <cell r="LK158">
            <v>43656</v>
          </cell>
          <cell r="LN158" t="str">
            <v>15-3435</v>
          </cell>
          <cell r="LO158">
            <v>43656</v>
          </cell>
          <cell r="MD158" t="str">
            <v>15-3710</v>
          </cell>
          <cell r="ME158">
            <v>45301</v>
          </cell>
          <cell r="NN158" t="str">
            <v>15-3803</v>
          </cell>
          <cell r="NO158">
            <v>45821</v>
          </cell>
        </row>
        <row r="159">
          <cell r="D159">
            <v>3800</v>
          </cell>
          <cell r="E159">
            <v>43771</v>
          </cell>
          <cell r="Y159">
            <v>3844</v>
          </cell>
          <cell r="Z159">
            <v>43978</v>
          </cell>
          <cell r="AK159" t="str">
            <v>3617-1</v>
          </cell>
          <cell r="AL159">
            <v>43979</v>
          </cell>
          <cell r="BV159">
            <v>36482</v>
          </cell>
          <cell r="BW159">
            <v>44175</v>
          </cell>
          <cell r="BZ159">
            <v>3648</v>
          </cell>
          <cell r="CA159">
            <v>44175</v>
          </cell>
          <cell r="CJ159">
            <v>3655</v>
          </cell>
          <cell r="CK159">
            <v>44175</v>
          </cell>
          <cell r="DH159">
            <v>3648</v>
          </cell>
          <cell r="DI159">
            <v>44336</v>
          </cell>
          <cell r="EB159" t="str">
            <v>15-3727</v>
          </cell>
          <cell r="EC159">
            <v>44393</v>
          </cell>
          <cell r="EF159" t="str">
            <v>15-3727</v>
          </cell>
          <cell r="EG159">
            <v>44393</v>
          </cell>
          <cell r="EH159" t="str">
            <v>15-3727</v>
          </cell>
          <cell r="EI159">
            <v>44393</v>
          </cell>
          <cell r="ER159" t="str">
            <v>15-3572</v>
          </cell>
          <cell r="ES159">
            <v>44411</v>
          </cell>
          <cell r="IX159" t="str">
            <v>15-3475</v>
          </cell>
          <cell r="IY159">
            <v>44622</v>
          </cell>
          <cell r="LJ159" t="str">
            <v>15-3461</v>
          </cell>
          <cell r="LK159">
            <v>44966</v>
          </cell>
          <cell r="LN159" t="str">
            <v>15-3461</v>
          </cell>
          <cell r="LO159">
            <v>44993</v>
          </cell>
          <cell r="MD159" t="str">
            <v>15-3712</v>
          </cell>
          <cell r="ME159">
            <v>45142</v>
          </cell>
          <cell r="NN159" t="str">
            <v>10-3827-0</v>
          </cell>
          <cell r="NO159">
            <v>45821</v>
          </cell>
        </row>
        <row r="160">
          <cell r="D160">
            <v>3848</v>
          </cell>
          <cell r="E160">
            <v>43791</v>
          </cell>
          <cell r="Y160">
            <v>3843</v>
          </cell>
          <cell r="Z160">
            <v>43978</v>
          </cell>
          <cell r="AK160" t="str">
            <v>3634-1</v>
          </cell>
          <cell r="AL160">
            <v>43979</v>
          </cell>
          <cell r="BV160">
            <v>3649</v>
          </cell>
          <cell r="BW160">
            <v>44175</v>
          </cell>
          <cell r="BZ160">
            <v>3649</v>
          </cell>
          <cell r="CA160">
            <v>44175</v>
          </cell>
          <cell r="CJ160">
            <v>3636</v>
          </cell>
          <cell r="CK160">
            <v>44217</v>
          </cell>
          <cell r="DH160">
            <v>3649</v>
          </cell>
          <cell r="DI160">
            <v>44336</v>
          </cell>
          <cell r="EB160" t="str">
            <v>15-3800</v>
          </cell>
          <cell r="EC160">
            <v>44370</v>
          </cell>
          <cell r="EF160" t="str">
            <v>15-3800</v>
          </cell>
          <cell r="EG160">
            <v>44370</v>
          </cell>
          <cell r="EH160" t="str">
            <v>15-3800</v>
          </cell>
          <cell r="EI160">
            <v>44370</v>
          </cell>
          <cell r="ER160" t="str">
            <v>15-3710</v>
          </cell>
          <cell r="ES160">
            <v>44420</v>
          </cell>
          <cell r="IX160" t="str">
            <v>15-3534</v>
          </cell>
          <cell r="IY160">
            <v>44622</v>
          </cell>
          <cell r="LJ160" t="str">
            <v>15-3471</v>
          </cell>
          <cell r="LK160">
            <v>44966</v>
          </cell>
          <cell r="LN160" t="str">
            <v>15-3471</v>
          </cell>
          <cell r="LO160">
            <v>44993</v>
          </cell>
          <cell r="MD160" t="str">
            <v>15-3720</v>
          </cell>
          <cell r="ME160">
            <v>45301</v>
          </cell>
          <cell r="NN160" t="str">
            <v>15-3828</v>
          </cell>
          <cell r="NO160">
            <v>45821</v>
          </cell>
        </row>
        <row r="161">
          <cell r="D161">
            <v>3847</v>
          </cell>
          <cell r="E161">
            <v>43791</v>
          </cell>
          <cell r="Y161">
            <v>3204</v>
          </cell>
          <cell r="Z161">
            <v>43978</v>
          </cell>
          <cell r="AK161">
            <v>3655</v>
          </cell>
          <cell r="AL161">
            <v>43979</v>
          </cell>
          <cell r="BV161">
            <v>4070</v>
          </cell>
          <cell r="BW161">
            <v>44175</v>
          </cell>
          <cell r="BZ161">
            <v>4070</v>
          </cell>
          <cell r="CA161">
            <v>44175</v>
          </cell>
          <cell r="CJ161">
            <v>5310</v>
          </cell>
          <cell r="CK161">
            <v>44217</v>
          </cell>
          <cell r="DH161">
            <v>4070</v>
          </cell>
          <cell r="DI161">
            <v>44343</v>
          </cell>
          <cell r="EB161" t="str">
            <v>15-3803</v>
          </cell>
          <cell r="EC161">
            <v>44370</v>
          </cell>
          <cell r="EF161" t="str">
            <v>15-3803</v>
          </cell>
          <cell r="EG161">
            <v>44370</v>
          </cell>
          <cell r="EH161" t="str">
            <v>15-3803</v>
          </cell>
          <cell r="EI161">
            <v>44370</v>
          </cell>
          <cell r="ER161" t="str">
            <v>15-3712</v>
          </cell>
          <cell r="ES161">
            <v>44372</v>
          </cell>
          <cell r="IX161" t="str">
            <v>15-3539</v>
          </cell>
          <cell r="IY161">
            <v>44622</v>
          </cell>
          <cell r="LJ161" t="str">
            <v>15-3475</v>
          </cell>
          <cell r="LK161">
            <v>44966</v>
          </cell>
          <cell r="LN161" t="str">
            <v>15-3475</v>
          </cell>
          <cell r="LO161">
            <v>44993</v>
          </cell>
          <cell r="MD161" t="str">
            <v>15-3727</v>
          </cell>
          <cell r="ME161">
            <v>45266</v>
          </cell>
          <cell r="NN161" t="str">
            <v>15-3842</v>
          </cell>
          <cell r="NO161">
            <v>45821</v>
          </cell>
        </row>
        <row r="162">
          <cell r="D162" t="str">
            <v>3203 N</v>
          </cell>
          <cell r="E162">
            <v>43771</v>
          </cell>
          <cell r="Y162">
            <v>3806</v>
          </cell>
          <cell r="Z162">
            <v>43978</v>
          </cell>
          <cell r="AK162">
            <v>3636</v>
          </cell>
          <cell r="AL162">
            <v>43979</v>
          </cell>
          <cell r="BV162" t="str">
            <v>3617-1</v>
          </cell>
          <cell r="BW162">
            <v>44175</v>
          </cell>
          <cell r="BZ162" t="str">
            <v>3617-1</v>
          </cell>
          <cell r="CA162">
            <v>44175</v>
          </cell>
          <cell r="CJ162">
            <v>5304</v>
          </cell>
          <cell r="CK162">
            <v>44175</v>
          </cell>
          <cell r="DH162" t="str">
            <v>3617-1</v>
          </cell>
          <cell r="DI162">
            <v>44336</v>
          </cell>
          <cell r="EB162" t="str">
            <v>10-3827-0</v>
          </cell>
          <cell r="EC162">
            <v>44370</v>
          </cell>
          <cell r="EF162" t="str">
            <v>10-3827-0</v>
          </cell>
          <cell r="EG162">
            <v>44370</v>
          </cell>
          <cell r="EH162" t="str">
            <v>10-3827-0</v>
          </cell>
          <cell r="EI162">
            <v>44370</v>
          </cell>
          <cell r="ER162" t="str">
            <v>15-3720</v>
          </cell>
          <cell r="ES162">
            <v>44420</v>
          </cell>
          <cell r="IX162" t="str">
            <v>15-3562</v>
          </cell>
          <cell r="IY162">
            <v>44622</v>
          </cell>
          <cell r="LJ162" t="str">
            <v>15-3534</v>
          </cell>
          <cell r="LK162">
            <v>44966</v>
          </cell>
          <cell r="LN162" t="str">
            <v>15-3534</v>
          </cell>
          <cell r="LO162">
            <v>44993</v>
          </cell>
          <cell r="MD162" t="str">
            <v>15-3800</v>
          </cell>
          <cell r="ME162">
            <v>45055</v>
          </cell>
          <cell r="NN162" t="str">
            <v>15-3843</v>
          </cell>
          <cell r="NO162">
            <v>45821</v>
          </cell>
        </row>
        <row r="163">
          <cell r="D163">
            <v>3832</v>
          </cell>
          <cell r="E163">
            <v>43771</v>
          </cell>
          <cell r="Y163" t="str">
            <v>3203 S</v>
          </cell>
          <cell r="AK163">
            <v>5310</v>
          </cell>
          <cell r="AL163">
            <v>43979</v>
          </cell>
          <cell r="BV163" t="str">
            <v>3634-1</v>
          </cell>
          <cell r="BW163">
            <v>44175</v>
          </cell>
          <cell r="BZ163" t="str">
            <v>3634-1</v>
          </cell>
          <cell r="CA163">
            <v>44175</v>
          </cell>
          <cell r="CJ163">
            <v>5376</v>
          </cell>
          <cell r="CK163">
            <v>44217</v>
          </cell>
          <cell r="DH163" t="str">
            <v>3634-1</v>
          </cell>
          <cell r="DI163">
            <v>44336</v>
          </cell>
          <cell r="EB163" t="str">
            <v>15-3828</v>
          </cell>
          <cell r="EC163">
            <v>44370</v>
          </cell>
          <cell r="EF163" t="str">
            <v>15-3828</v>
          </cell>
          <cell r="EG163">
            <v>44370</v>
          </cell>
          <cell r="EH163" t="str">
            <v>15-3828</v>
          </cell>
          <cell r="EI163">
            <v>44370</v>
          </cell>
          <cell r="ER163" t="str">
            <v>15-3727</v>
          </cell>
          <cell r="ES163">
            <v>44420</v>
          </cell>
          <cell r="IX163" t="str">
            <v>15-3572</v>
          </cell>
          <cell r="IY163">
            <v>44622</v>
          </cell>
          <cell r="LJ163" t="str">
            <v>15-3539</v>
          </cell>
          <cell r="LK163">
            <v>44966</v>
          </cell>
          <cell r="LN163" t="str">
            <v>15-3539</v>
          </cell>
          <cell r="LO163">
            <v>44993</v>
          </cell>
          <cell r="MD163" t="str">
            <v>15-3801</v>
          </cell>
          <cell r="ME163">
            <v>45055</v>
          </cell>
          <cell r="NN163" t="str">
            <v>15-3844</v>
          </cell>
          <cell r="NO163">
            <v>45821</v>
          </cell>
        </row>
        <row r="164">
          <cell r="D164">
            <v>3844</v>
          </cell>
          <cell r="E164">
            <v>43791</v>
          </cell>
          <cell r="Y164">
            <v>3608</v>
          </cell>
          <cell r="Z164">
            <v>43979</v>
          </cell>
          <cell r="AK164">
            <v>5304</v>
          </cell>
          <cell r="AL164">
            <v>43979</v>
          </cell>
          <cell r="BV164">
            <v>3655</v>
          </cell>
          <cell r="BW164">
            <v>44175</v>
          </cell>
          <cell r="BZ164">
            <v>3655</v>
          </cell>
          <cell r="CA164">
            <v>44175</v>
          </cell>
          <cell r="CJ164">
            <v>3712</v>
          </cell>
          <cell r="CK164">
            <v>44217</v>
          </cell>
          <cell r="DH164">
            <v>3655</v>
          </cell>
          <cell r="DI164">
            <v>44335</v>
          </cell>
          <cell r="EB164" t="str">
            <v>15-3842</v>
          </cell>
          <cell r="EC164">
            <v>44375</v>
          </cell>
          <cell r="EF164" t="str">
            <v>15-3842</v>
          </cell>
          <cell r="EG164">
            <v>44375</v>
          </cell>
          <cell r="EH164" t="str">
            <v>15-3842</v>
          </cell>
          <cell r="EI164">
            <v>44375</v>
          </cell>
          <cell r="ER164" t="str">
            <v>15-3800</v>
          </cell>
          <cell r="ES164">
            <v>44406</v>
          </cell>
          <cell r="IX164" t="str">
            <v>15-3710</v>
          </cell>
          <cell r="IY164">
            <v>44623</v>
          </cell>
          <cell r="LJ164" t="str">
            <v>15-3562</v>
          </cell>
          <cell r="LK164">
            <v>44966</v>
          </cell>
          <cell r="LN164" t="str">
            <v>15-3562</v>
          </cell>
          <cell r="LO164">
            <v>44966</v>
          </cell>
          <cell r="MD164" t="str">
            <v>15-3803</v>
          </cell>
          <cell r="ME164">
            <v>45055</v>
          </cell>
          <cell r="NN164" t="str">
            <v>15-3847</v>
          </cell>
          <cell r="NO164">
            <v>45821</v>
          </cell>
        </row>
        <row r="165">
          <cell r="D165">
            <v>3843</v>
          </cell>
          <cell r="E165">
            <v>43791</v>
          </cell>
          <cell r="Y165">
            <v>3618</v>
          </cell>
          <cell r="Z165">
            <v>43979</v>
          </cell>
          <cell r="AK165">
            <v>5376</v>
          </cell>
          <cell r="AL165">
            <v>43979</v>
          </cell>
          <cell r="BV165">
            <v>3636</v>
          </cell>
          <cell r="BW165">
            <v>44175</v>
          </cell>
          <cell r="BZ165">
            <v>3636</v>
          </cell>
          <cell r="CA165">
            <v>44175</v>
          </cell>
          <cell r="CJ165">
            <v>3710</v>
          </cell>
          <cell r="CK165">
            <v>44217</v>
          </cell>
          <cell r="DH165">
            <v>3636</v>
          </cell>
          <cell r="DI165">
            <v>44336</v>
          </cell>
          <cell r="EB165" t="str">
            <v>15-3843</v>
          </cell>
          <cell r="EC165">
            <v>44370</v>
          </cell>
          <cell r="EF165" t="str">
            <v>15-3843</v>
          </cell>
          <cell r="EG165">
            <v>44370</v>
          </cell>
          <cell r="EH165" t="str">
            <v>15-3843</v>
          </cell>
          <cell r="EI165">
            <v>44370</v>
          </cell>
          <cell r="ER165" t="str">
            <v>15-3801</v>
          </cell>
          <cell r="ES165">
            <v>44406</v>
          </cell>
          <cell r="IX165" t="str">
            <v>15-3712</v>
          </cell>
          <cell r="IY165">
            <v>44454</v>
          </cell>
          <cell r="LJ165" t="str">
            <v>15-3572</v>
          </cell>
          <cell r="LK165">
            <v>44966</v>
          </cell>
          <cell r="LN165" t="str">
            <v>15-3572</v>
          </cell>
          <cell r="LO165">
            <v>44993</v>
          </cell>
          <cell r="MD165" t="str">
            <v>10-3827-0</v>
          </cell>
          <cell r="ME165">
            <v>45055</v>
          </cell>
          <cell r="NN165" t="str">
            <v>15-3848</v>
          </cell>
          <cell r="NO165">
            <v>45821</v>
          </cell>
        </row>
        <row r="166">
          <cell r="D166">
            <v>3204</v>
          </cell>
          <cell r="E166">
            <v>43771</v>
          </cell>
          <cell r="Y166">
            <v>3761</v>
          </cell>
          <cell r="Z166">
            <v>43979</v>
          </cell>
          <cell r="AK166">
            <v>3712</v>
          </cell>
          <cell r="AL166">
            <v>43265</v>
          </cell>
          <cell r="BV166">
            <v>5310</v>
          </cell>
          <cell r="BW166">
            <v>44175</v>
          </cell>
          <cell r="BZ166">
            <v>5310</v>
          </cell>
          <cell r="CA166">
            <v>44175</v>
          </cell>
          <cell r="CJ166">
            <v>5307</v>
          </cell>
          <cell r="CK166">
            <v>44124</v>
          </cell>
          <cell r="DH166">
            <v>5310</v>
          </cell>
          <cell r="DI166">
            <v>44301</v>
          </cell>
          <cell r="EB166" t="str">
            <v>15-3844</v>
          </cell>
          <cell r="EC166">
            <v>44370</v>
          </cell>
          <cell r="EF166" t="str">
            <v>15-3844</v>
          </cell>
          <cell r="EG166">
            <v>44370</v>
          </cell>
          <cell r="EH166" t="str">
            <v>15-3844</v>
          </cell>
          <cell r="EI166">
            <v>44370</v>
          </cell>
          <cell r="ER166" t="str">
            <v>15-3803</v>
          </cell>
          <cell r="ES166">
            <v>44406</v>
          </cell>
          <cell r="IX166" t="str">
            <v>15-3720</v>
          </cell>
          <cell r="IY166">
            <v>44623</v>
          </cell>
          <cell r="LJ166" t="str">
            <v>15-3710</v>
          </cell>
          <cell r="LK166">
            <v>44966</v>
          </cell>
          <cell r="LN166" t="str">
            <v>15-3710</v>
          </cell>
          <cell r="LO166">
            <v>45001</v>
          </cell>
          <cell r="MD166" t="str">
            <v>15-3828</v>
          </cell>
          <cell r="ME166">
            <v>45055</v>
          </cell>
          <cell r="NN166" t="str">
            <v>15-3862</v>
          </cell>
          <cell r="NO166">
            <v>45821</v>
          </cell>
        </row>
        <row r="167">
          <cell r="D167">
            <v>3806</v>
          </cell>
          <cell r="E167">
            <v>43791</v>
          </cell>
          <cell r="Y167" t="str">
            <v>3627-1</v>
          </cell>
          <cell r="Z167">
            <v>43979</v>
          </cell>
          <cell r="AK167">
            <v>3710</v>
          </cell>
          <cell r="AL167">
            <v>43979</v>
          </cell>
          <cell r="BV167">
            <v>5304</v>
          </cell>
          <cell r="BW167">
            <v>44175</v>
          </cell>
          <cell r="BZ167">
            <v>5304</v>
          </cell>
          <cell r="CA167">
            <v>44175</v>
          </cell>
          <cell r="CJ167">
            <v>5028</v>
          </cell>
          <cell r="CK167">
            <v>44231</v>
          </cell>
          <cell r="DH167">
            <v>5304</v>
          </cell>
          <cell r="DI167">
            <v>44336</v>
          </cell>
          <cell r="EB167" t="str">
            <v>15-3847</v>
          </cell>
          <cell r="EC167">
            <v>44372</v>
          </cell>
          <cell r="EF167" t="str">
            <v>15-3847</v>
          </cell>
          <cell r="EG167">
            <v>44372</v>
          </cell>
          <cell r="EH167" t="str">
            <v>15-3847</v>
          </cell>
          <cell r="EI167">
            <v>44372</v>
          </cell>
          <cell r="ER167" t="str">
            <v>10-3827-0</v>
          </cell>
          <cell r="ES167">
            <v>44406</v>
          </cell>
          <cell r="IX167" t="str">
            <v>15-3727</v>
          </cell>
          <cell r="IY167">
            <v>44623</v>
          </cell>
          <cell r="LJ167" t="str">
            <v>15-3712</v>
          </cell>
          <cell r="LK167">
            <v>44952</v>
          </cell>
          <cell r="LN167" t="str">
            <v>15-3712</v>
          </cell>
          <cell r="LO167">
            <v>44952</v>
          </cell>
          <cell r="MD167" t="str">
            <v>15-3842</v>
          </cell>
          <cell r="ME167">
            <v>45055</v>
          </cell>
          <cell r="NN167" t="str">
            <v>15-3863</v>
          </cell>
          <cell r="NO167">
            <v>45821</v>
          </cell>
        </row>
        <row r="168">
          <cell r="D168">
            <v>3608</v>
          </cell>
          <cell r="E168">
            <v>43916</v>
          </cell>
          <cell r="Y168" t="str">
            <v>3642-1</v>
          </cell>
          <cell r="Z168">
            <v>43979</v>
          </cell>
          <cell r="AK168">
            <v>5307</v>
          </cell>
          <cell r="AL168">
            <v>43979</v>
          </cell>
          <cell r="BV168">
            <v>5376</v>
          </cell>
          <cell r="BW168">
            <v>44175</v>
          </cell>
          <cell r="BZ168">
            <v>5376</v>
          </cell>
          <cell r="CA168">
            <v>44175</v>
          </cell>
          <cell r="CJ168" t="str">
            <v>2P100AC</v>
          </cell>
          <cell r="CK168">
            <v>44208</v>
          </cell>
          <cell r="DH168">
            <v>5376</v>
          </cell>
          <cell r="DI168">
            <v>44336</v>
          </cell>
          <cell r="EB168" t="str">
            <v>15-3848</v>
          </cell>
          <cell r="EC168">
            <v>44370</v>
          </cell>
          <cell r="EF168" t="str">
            <v>15-3848</v>
          </cell>
          <cell r="EG168">
            <v>44370</v>
          </cell>
          <cell r="EH168" t="str">
            <v>15-3848</v>
          </cell>
          <cell r="EI168">
            <v>44370</v>
          </cell>
          <cell r="ER168" t="str">
            <v>15-3828</v>
          </cell>
          <cell r="ES168">
            <v>44406</v>
          </cell>
          <cell r="IX168" t="str">
            <v>15-3800</v>
          </cell>
          <cell r="IY168">
            <v>44627</v>
          </cell>
          <cell r="LJ168" t="str">
            <v>15-3720</v>
          </cell>
          <cell r="LK168">
            <v>44966</v>
          </cell>
          <cell r="LN168" t="str">
            <v>15-3720</v>
          </cell>
          <cell r="LO168">
            <v>45001</v>
          </cell>
          <cell r="MD168" t="str">
            <v>15-3843</v>
          </cell>
          <cell r="ME168">
            <v>45055</v>
          </cell>
          <cell r="NN168" t="str">
            <v>15-3980</v>
          </cell>
          <cell r="NO168">
            <v>45756</v>
          </cell>
        </row>
        <row r="169">
          <cell r="D169">
            <v>3618</v>
          </cell>
          <cell r="E169">
            <v>43930</v>
          </cell>
          <cell r="Y169">
            <v>36482</v>
          </cell>
          <cell r="Z169">
            <v>43979</v>
          </cell>
          <cell r="AK169">
            <v>5028</v>
          </cell>
          <cell r="AL169">
            <v>43845</v>
          </cell>
          <cell r="BV169">
            <v>3712</v>
          </cell>
          <cell r="BW169">
            <v>44175</v>
          </cell>
          <cell r="BZ169">
            <v>3712</v>
          </cell>
          <cell r="CA169">
            <v>44175</v>
          </cell>
          <cell r="CJ169" t="str">
            <v>2P60AC</v>
          </cell>
          <cell r="CK169">
            <v>44231</v>
          </cell>
          <cell r="DH169">
            <v>3712</v>
          </cell>
          <cell r="DI169">
            <v>44336</v>
          </cell>
          <cell r="EB169" t="str">
            <v>15-3862</v>
          </cell>
          <cell r="EC169">
            <v>44370</v>
          </cell>
          <cell r="EF169" t="str">
            <v>15-3862</v>
          </cell>
          <cell r="EG169">
            <v>44370</v>
          </cell>
          <cell r="EH169" t="str">
            <v>15-3862</v>
          </cell>
          <cell r="EI169">
            <v>44370</v>
          </cell>
          <cell r="ER169" t="str">
            <v>15-3842</v>
          </cell>
          <cell r="ES169">
            <v>44406</v>
          </cell>
          <cell r="IX169" t="str">
            <v>15-3801</v>
          </cell>
          <cell r="IY169">
            <v>44627</v>
          </cell>
          <cell r="LJ169" t="str">
            <v>15-3727</v>
          </cell>
          <cell r="LK169">
            <v>44966</v>
          </cell>
          <cell r="LN169" t="str">
            <v>15-3727</v>
          </cell>
          <cell r="LO169">
            <v>44966</v>
          </cell>
          <cell r="MD169" t="str">
            <v>15-3844</v>
          </cell>
          <cell r="ME169">
            <v>45055</v>
          </cell>
          <cell r="NN169" t="str">
            <v>15-4019</v>
          </cell>
          <cell r="NO169">
            <v>45821</v>
          </cell>
        </row>
        <row r="170">
          <cell r="D170">
            <v>3761</v>
          </cell>
          <cell r="E170">
            <v>43916</v>
          </cell>
          <cell r="Y170">
            <v>3649</v>
          </cell>
          <cell r="Z170">
            <v>43979</v>
          </cell>
          <cell r="AK170" t="str">
            <v>2P100AC</v>
          </cell>
          <cell r="AL170">
            <v>43978</v>
          </cell>
          <cell r="BV170">
            <v>3710</v>
          </cell>
          <cell r="BW170">
            <v>44175</v>
          </cell>
          <cell r="BZ170">
            <v>3710</v>
          </cell>
          <cell r="CA170">
            <v>44175</v>
          </cell>
          <cell r="CJ170" t="str">
            <v>2P 3008</v>
          </cell>
          <cell r="CK170">
            <v>44231</v>
          </cell>
          <cell r="DH170">
            <v>3710</v>
          </cell>
          <cell r="DI170">
            <v>44336</v>
          </cell>
          <cell r="EB170" t="str">
            <v>15-3863</v>
          </cell>
          <cell r="EC170">
            <v>44370</v>
          </cell>
          <cell r="EF170" t="str">
            <v>15-3863</v>
          </cell>
          <cell r="EG170">
            <v>44370</v>
          </cell>
          <cell r="EH170" t="str">
            <v>15-3863</v>
          </cell>
          <cell r="EI170">
            <v>44370</v>
          </cell>
          <cell r="ER170" t="str">
            <v>15-3843</v>
          </cell>
          <cell r="ES170">
            <v>44406</v>
          </cell>
          <cell r="IX170" t="str">
            <v>15-3803</v>
          </cell>
          <cell r="IY170">
            <v>44627</v>
          </cell>
          <cell r="LJ170" t="str">
            <v>15-3800</v>
          </cell>
          <cell r="LK170">
            <v>44966</v>
          </cell>
          <cell r="LN170" t="str">
            <v>15-3800</v>
          </cell>
          <cell r="LO170">
            <v>45000</v>
          </cell>
          <cell r="MD170" t="str">
            <v>15-3847</v>
          </cell>
          <cell r="ME170">
            <v>45055</v>
          </cell>
          <cell r="NN170" t="str">
            <v>15-4085</v>
          </cell>
          <cell r="NO170">
            <v>45819</v>
          </cell>
        </row>
        <row r="171">
          <cell r="D171" t="str">
            <v>3627-1</v>
          </cell>
          <cell r="E171">
            <v>43916</v>
          </cell>
          <cell r="Y171">
            <v>4070</v>
          </cell>
          <cell r="Z171">
            <v>43979</v>
          </cell>
          <cell r="AK171" t="str">
            <v>2P60AC</v>
          </cell>
          <cell r="AL171">
            <v>43978</v>
          </cell>
          <cell r="BV171">
            <v>5307</v>
          </cell>
          <cell r="BW171">
            <v>44124</v>
          </cell>
          <cell r="BZ171">
            <v>5307</v>
          </cell>
          <cell r="CA171">
            <v>44124</v>
          </cell>
          <cell r="CJ171">
            <v>2040</v>
          </cell>
          <cell r="CK171">
            <v>44231</v>
          </cell>
          <cell r="DH171">
            <v>5307</v>
          </cell>
          <cell r="DI171">
            <v>44336</v>
          </cell>
          <cell r="EB171" t="str">
            <v>15-3980</v>
          </cell>
          <cell r="EC171">
            <v>44393</v>
          </cell>
          <cell r="EF171" t="str">
            <v>15-3980</v>
          </cell>
          <cell r="EG171">
            <v>44393</v>
          </cell>
          <cell r="EH171" t="str">
            <v>15-3980</v>
          </cell>
          <cell r="EI171">
            <v>44393</v>
          </cell>
          <cell r="ER171" t="str">
            <v>15-3844</v>
          </cell>
          <cell r="ES171">
            <v>44406</v>
          </cell>
          <cell r="IX171" t="str">
            <v>10-3827-0</v>
          </cell>
          <cell r="IY171">
            <v>44627</v>
          </cell>
          <cell r="LJ171" t="str">
            <v>15-3801</v>
          </cell>
          <cell r="LK171">
            <v>44966</v>
          </cell>
          <cell r="LN171" t="str">
            <v>15-3801</v>
          </cell>
          <cell r="LO171">
            <v>45000</v>
          </cell>
          <cell r="MD171" t="str">
            <v>15-3848</v>
          </cell>
          <cell r="ME171">
            <v>45055</v>
          </cell>
          <cell r="NN171" t="str">
            <v>15-4085-08</v>
          </cell>
          <cell r="NO171">
            <v>45763</v>
          </cell>
        </row>
        <row r="172">
          <cell r="D172" t="str">
            <v>3642-1</v>
          </cell>
          <cell r="E172">
            <v>43916</v>
          </cell>
          <cell r="Y172" t="str">
            <v>3617-1</v>
          </cell>
          <cell r="Z172">
            <v>43979</v>
          </cell>
          <cell r="AK172" t="str">
            <v>2P 3008</v>
          </cell>
          <cell r="AL172">
            <v>43978</v>
          </cell>
          <cell r="BV172">
            <v>5028</v>
          </cell>
          <cell r="BW172">
            <v>44049</v>
          </cell>
          <cell r="BZ172">
            <v>5028</v>
          </cell>
          <cell r="CA172">
            <v>44208</v>
          </cell>
          <cell r="CJ172" t="str">
            <v>2P 3016</v>
          </cell>
          <cell r="CK172">
            <v>44231</v>
          </cell>
          <cell r="DH172">
            <v>5212</v>
          </cell>
          <cell r="DI172">
            <v>44336</v>
          </cell>
          <cell r="EB172" t="str">
            <v>15-4019</v>
          </cell>
          <cell r="EC172">
            <v>44370</v>
          </cell>
          <cell r="EF172" t="str">
            <v>15-4019</v>
          </cell>
          <cell r="EG172">
            <v>44370</v>
          </cell>
          <cell r="EH172" t="str">
            <v>15-4019</v>
          </cell>
          <cell r="EI172">
            <v>44370</v>
          </cell>
          <cell r="ER172" t="str">
            <v>15-3847</v>
          </cell>
          <cell r="ES172">
            <v>44406</v>
          </cell>
          <cell r="IX172" t="str">
            <v>15-3828</v>
          </cell>
          <cell r="IY172">
            <v>44627</v>
          </cell>
          <cell r="LJ172" t="str">
            <v>15-3803</v>
          </cell>
          <cell r="LK172">
            <v>44966</v>
          </cell>
          <cell r="LN172" t="str">
            <v>15-3803</v>
          </cell>
          <cell r="LO172">
            <v>45000</v>
          </cell>
          <cell r="MD172" t="str">
            <v>15-3862</v>
          </cell>
          <cell r="ME172">
            <v>45055</v>
          </cell>
          <cell r="NN172" t="str">
            <v>15-4109</v>
          </cell>
          <cell r="NO172">
            <v>45770</v>
          </cell>
        </row>
        <row r="173">
          <cell r="D173">
            <v>36482</v>
          </cell>
          <cell r="E173">
            <v>43916</v>
          </cell>
          <cell r="Y173" t="str">
            <v>3634-1</v>
          </cell>
          <cell r="Z173">
            <v>43979</v>
          </cell>
          <cell r="AK173">
            <v>2040</v>
          </cell>
          <cell r="AL173">
            <v>43978</v>
          </cell>
          <cell r="BV173" t="str">
            <v>2P100AC</v>
          </cell>
          <cell r="BW173">
            <v>44125</v>
          </cell>
          <cell r="BZ173" t="str">
            <v>2P100AC</v>
          </cell>
          <cell r="CA173">
            <v>44208</v>
          </cell>
          <cell r="CJ173" t="str">
            <v>2P 3029</v>
          </cell>
          <cell r="CK173">
            <v>44231</v>
          </cell>
          <cell r="DH173">
            <v>5028</v>
          </cell>
          <cell r="DI173">
            <v>44343</v>
          </cell>
          <cell r="EB173" t="str">
            <v>15-4027</v>
          </cell>
          <cell r="EC173">
            <v>44210</v>
          </cell>
          <cell r="EF173" t="str">
            <v>15-4027</v>
          </cell>
          <cell r="EG173">
            <v>44210</v>
          </cell>
          <cell r="EH173" t="str">
            <v>15-4027</v>
          </cell>
          <cell r="EI173">
            <v>44210</v>
          </cell>
          <cell r="ER173" t="str">
            <v>15-3848</v>
          </cell>
          <cell r="ES173">
            <v>44406</v>
          </cell>
          <cell r="IX173" t="str">
            <v>15-3842</v>
          </cell>
          <cell r="IY173">
            <v>44627</v>
          </cell>
          <cell r="LJ173" t="str">
            <v>10-3827-0</v>
          </cell>
          <cell r="LK173">
            <v>44966</v>
          </cell>
          <cell r="LN173" t="str">
            <v>10-3827-0</v>
          </cell>
          <cell r="LO173">
            <v>45000</v>
          </cell>
          <cell r="MD173" t="str">
            <v>15-3863</v>
          </cell>
          <cell r="ME173">
            <v>45055</v>
          </cell>
          <cell r="NN173" t="str">
            <v>15-4110</v>
          </cell>
          <cell r="NO173">
            <v>45729</v>
          </cell>
        </row>
        <row r="174">
          <cell r="D174">
            <v>3649</v>
          </cell>
          <cell r="E174">
            <v>43916</v>
          </cell>
          <cell r="Y174">
            <v>3655</v>
          </cell>
          <cell r="Z174">
            <v>43979</v>
          </cell>
          <cell r="AK174" t="str">
            <v>2P 3016</v>
          </cell>
          <cell r="AL174">
            <v>43978</v>
          </cell>
          <cell r="BV174" t="str">
            <v>2P60AC</v>
          </cell>
          <cell r="BW174">
            <v>44077</v>
          </cell>
          <cell r="BZ174" t="str">
            <v>2P60AC</v>
          </cell>
          <cell r="CA174">
            <v>44208</v>
          </cell>
          <cell r="CJ174" t="str">
            <v>2P 3034</v>
          </cell>
          <cell r="CK174">
            <v>44231</v>
          </cell>
          <cell r="DH174" t="str">
            <v>2P100AC</v>
          </cell>
          <cell r="DI174">
            <v>44342</v>
          </cell>
          <cell r="EB174" t="str">
            <v>15-4028</v>
          </cell>
          <cell r="EC174">
            <v>44210</v>
          </cell>
          <cell r="EF174" t="str">
            <v>15-4028</v>
          </cell>
          <cell r="EG174">
            <v>44210</v>
          </cell>
          <cell r="EH174" t="str">
            <v>15-4028</v>
          </cell>
          <cell r="EI174">
            <v>44210</v>
          </cell>
          <cell r="ER174" t="str">
            <v>15-3862</v>
          </cell>
          <cell r="ES174">
            <v>44406</v>
          </cell>
          <cell r="IX174" t="str">
            <v>15-3843</v>
          </cell>
          <cell r="IY174">
            <v>44629</v>
          </cell>
          <cell r="LJ174" t="str">
            <v>15-3828</v>
          </cell>
          <cell r="LK174">
            <v>44966</v>
          </cell>
          <cell r="LN174" t="str">
            <v>15-3828</v>
          </cell>
          <cell r="LO174">
            <v>45000</v>
          </cell>
          <cell r="MD174" t="str">
            <v>15-3980</v>
          </cell>
          <cell r="ME174">
            <v>45301</v>
          </cell>
          <cell r="NN174" t="str">
            <v>15-4203</v>
          </cell>
          <cell r="NO174">
            <v>45821</v>
          </cell>
        </row>
        <row r="175">
          <cell r="D175">
            <v>4070</v>
          </cell>
          <cell r="E175">
            <v>43916</v>
          </cell>
          <cell r="Y175">
            <v>3636</v>
          </cell>
          <cell r="Z175">
            <v>43979</v>
          </cell>
          <cell r="AK175" t="str">
            <v>2P 3029</v>
          </cell>
          <cell r="AL175">
            <v>43978</v>
          </cell>
          <cell r="BV175" t="str">
            <v>2P 3008</v>
          </cell>
          <cell r="BW175">
            <v>44077</v>
          </cell>
          <cell r="BZ175" t="str">
            <v>2P 3008</v>
          </cell>
          <cell r="CA175">
            <v>44077</v>
          </cell>
          <cell r="CJ175" t="str">
            <v>2P 5032</v>
          </cell>
          <cell r="CK175">
            <v>44231</v>
          </cell>
          <cell r="DH175" t="str">
            <v>2P60AC</v>
          </cell>
          <cell r="DI175">
            <v>44342</v>
          </cell>
          <cell r="EB175" t="str">
            <v>15-4050</v>
          </cell>
          <cell r="EC175">
            <v>44210</v>
          </cell>
          <cell r="EF175" t="str">
            <v>15-4050</v>
          </cell>
          <cell r="EG175">
            <v>44210</v>
          </cell>
          <cell r="EH175" t="str">
            <v>15-4050</v>
          </cell>
          <cell r="EI175">
            <v>44210</v>
          </cell>
          <cell r="ER175" t="str">
            <v>15-3863</v>
          </cell>
          <cell r="ES175">
            <v>44406</v>
          </cell>
          <cell r="IX175" t="str">
            <v>15-3844</v>
          </cell>
          <cell r="IY175">
            <v>44629</v>
          </cell>
          <cell r="LJ175" t="str">
            <v>15-3842</v>
          </cell>
          <cell r="LK175">
            <v>44966</v>
          </cell>
          <cell r="LN175" t="str">
            <v>15-3842</v>
          </cell>
          <cell r="LO175">
            <v>45000</v>
          </cell>
          <cell r="MD175" t="str">
            <v>15-4019</v>
          </cell>
          <cell r="ME175">
            <v>45210</v>
          </cell>
          <cell r="NN175" t="str">
            <v>15-4209</v>
          </cell>
          <cell r="NO175">
            <v>45821</v>
          </cell>
        </row>
        <row r="176">
          <cell r="D176" t="str">
            <v>3617-1</v>
          </cell>
          <cell r="E176">
            <v>43916</v>
          </cell>
          <cell r="Y176">
            <v>5310</v>
          </cell>
          <cell r="Z176">
            <v>43979</v>
          </cell>
          <cell r="AK176" t="str">
            <v>2P 3034</v>
          </cell>
          <cell r="AL176">
            <v>43978</v>
          </cell>
          <cell r="BV176">
            <v>2040</v>
          </cell>
          <cell r="BW176">
            <v>44125</v>
          </cell>
          <cell r="BZ176">
            <v>2040</v>
          </cell>
          <cell r="CA176">
            <v>44208</v>
          </cell>
          <cell r="CJ176" t="str">
            <v>2P 3043</v>
          </cell>
          <cell r="CK176">
            <v>44231</v>
          </cell>
          <cell r="DH176" t="str">
            <v>2P 3008</v>
          </cell>
          <cell r="DI176">
            <v>44342</v>
          </cell>
          <cell r="EB176" t="str">
            <v>15-4051</v>
          </cell>
          <cell r="EC176">
            <v>44210</v>
          </cell>
          <cell r="EF176" t="str">
            <v>15-4051</v>
          </cell>
          <cell r="EG176">
            <v>44210</v>
          </cell>
          <cell r="EH176" t="str">
            <v>15-4051</v>
          </cell>
          <cell r="EI176">
            <v>44210</v>
          </cell>
          <cell r="ER176" t="str">
            <v>15-3980</v>
          </cell>
          <cell r="ES176">
            <v>44420</v>
          </cell>
          <cell r="IX176" t="str">
            <v>15-3847</v>
          </cell>
          <cell r="IY176">
            <v>44629</v>
          </cell>
          <cell r="LJ176" t="str">
            <v>15-3843</v>
          </cell>
          <cell r="LK176">
            <v>44966</v>
          </cell>
          <cell r="LN176" t="str">
            <v>15-3843</v>
          </cell>
          <cell r="LO176">
            <v>45000</v>
          </cell>
          <cell r="MD176" t="str">
            <v>15-4051</v>
          </cell>
          <cell r="ME176">
            <v>45000</v>
          </cell>
          <cell r="NN176" t="str">
            <v>15-4452</v>
          </cell>
          <cell r="NO176">
            <v>45763</v>
          </cell>
        </row>
        <row r="177">
          <cell r="D177" t="str">
            <v>3634-1</v>
          </cell>
          <cell r="E177">
            <v>43916</v>
          </cell>
          <cell r="Y177">
            <v>5304</v>
          </cell>
          <cell r="Z177">
            <v>43979</v>
          </cell>
          <cell r="AK177" t="str">
            <v>2P 5032</v>
          </cell>
          <cell r="AL177">
            <v>43784</v>
          </cell>
          <cell r="BV177" t="str">
            <v>2P 3016</v>
          </cell>
          <cell r="BW177">
            <v>44125</v>
          </cell>
          <cell r="BZ177" t="str">
            <v>2P 3016</v>
          </cell>
          <cell r="CA177">
            <v>44208</v>
          </cell>
          <cell r="CJ177" t="str">
            <v>2P 3048</v>
          </cell>
          <cell r="CK177">
            <v>44231</v>
          </cell>
          <cell r="DH177">
            <v>2040</v>
          </cell>
          <cell r="DI177">
            <v>44343</v>
          </cell>
          <cell r="EB177" t="str">
            <v>15-4085</v>
          </cell>
          <cell r="EC177">
            <v>44392</v>
          </cell>
          <cell r="EF177" t="str">
            <v>15-4085</v>
          </cell>
          <cell r="EG177">
            <v>44392</v>
          </cell>
          <cell r="EH177" t="str">
            <v>15-4085</v>
          </cell>
          <cell r="EI177">
            <v>44392</v>
          </cell>
          <cell r="ER177" t="str">
            <v>15-4019</v>
          </cell>
          <cell r="ES177">
            <v>44406</v>
          </cell>
          <cell r="IX177" t="str">
            <v>15-3848</v>
          </cell>
          <cell r="IY177">
            <v>44522</v>
          </cell>
          <cell r="LJ177" t="str">
            <v>15-3844</v>
          </cell>
          <cell r="LK177">
            <v>44966</v>
          </cell>
          <cell r="LN177" t="str">
            <v>15-3844</v>
          </cell>
          <cell r="LO177">
            <v>44993</v>
          </cell>
          <cell r="MD177" t="str">
            <v>15-4085</v>
          </cell>
          <cell r="ME177">
            <v>45299</v>
          </cell>
          <cell r="NN177" t="str">
            <v>15-8001</v>
          </cell>
          <cell r="NO177">
            <v>45756</v>
          </cell>
        </row>
        <row r="178">
          <cell r="D178">
            <v>3655</v>
          </cell>
          <cell r="E178">
            <v>43916</v>
          </cell>
          <cell r="Y178">
            <v>5376</v>
          </cell>
          <cell r="Z178">
            <v>43979</v>
          </cell>
          <cell r="AK178" t="str">
            <v>2P 3043</v>
          </cell>
          <cell r="AL178">
            <v>43978</v>
          </cell>
          <cell r="BV178" t="str">
            <v>2P 3029</v>
          </cell>
          <cell r="BW178">
            <v>44125</v>
          </cell>
          <cell r="BZ178" t="str">
            <v>2P 3029</v>
          </cell>
          <cell r="CA178">
            <v>44208</v>
          </cell>
          <cell r="CJ178">
            <v>687</v>
          </cell>
          <cell r="CK178">
            <v>44208</v>
          </cell>
          <cell r="DH178" t="str">
            <v>2P 3016</v>
          </cell>
          <cell r="DI178">
            <v>44342</v>
          </cell>
          <cell r="EB178" t="str">
            <v>15-4085-08</v>
          </cell>
          <cell r="EC178">
            <v>44392</v>
          </cell>
          <cell r="EF178" t="str">
            <v>15-4085-08</v>
          </cell>
          <cell r="EG178">
            <v>44392</v>
          </cell>
          <cell r="EH178" t="str">
            <v>15-4085-08</v>
          </cell>
          <cell r="EI178">
            <v>44392</v>
          </cell>
          <cell r="ER178" t="str">
            <v>15-4027</v>
          </cell>
          <cell r="ES178">
            <v>44210</v>
          </cell>
          <cell r="IX178" t="str">
            <v>15-3862</v>
          </cell>
          <cell r="IY178">
            <v>44629</v>
          </cell>
          <cell r="LJ178" t="str">
            <v>15-3847</v>
          </cell>
          <cell r="LK178">
            <v>44966</v>
          </cell>
          <cell r="LN178" t="str">
            <v>15-3847</v>
          </cell>
          <cell r="LO178">
            <v>45000</v>
          </cell>
          <cell r="MD178" t="str">
            <v>15-4085-08</v>
          </cell>
          <cell r="ME178">
            <v>45299</v>
          </cell>
          <cell r="NN178" t="str">
            <v>15-8006</v>
          </cell>
          <cell r="NO178">
            <v>45756</v>
          </cell>
        </row>
        <row r="179">
          <cell r="D179">
            <v>3636</v>
          </cell>
          <cell r="E179">
            <v>43916</v>
          </cell>
          <cell r="Y179">
            <v>3712</v>
          </cell>
          <cell r="Z179">
            <v>43265</v>
          </cell>
          <cell r="AK179" t="str">
            <v>2P 3048</v>
          </cell>
          <cell r="AL179">
            <v>43978</v>
          </cell>
          <cell r="BV179" t="str">
            <v>2P 3034</v>
          </cell>
          <cell r="BW179">
            <v>44125</v>
          </cell>
          <cell r="BZ179" t="str">
            <v>2P 3034</v>
          </cell>
          <cell r="CA179">
            <v>44208</v>
          </cell>
          <cell r="CJ179">
            <v>4120</v>
          </cell>
          <cell r="CK179">
            <v>44231</v>
          </cell>
          <cell r="DH179" t="str">
            <v>2P 3029</v>
          </cell>
          <cell r="DI179">
            <v>44292</v>
          </cell>
          <cell r="EB179" t="str">
            <v>15-4203</v>
          </cell>
          <cell r="EC179">
            <v>44370</v>
          </cell>
          <cell r="EF179" t="str">
            <v>15-4203</v>
          </cell>
          <cell r="EG179">
            <v>44370</v>
          </cell>
          <cell r="EH179" t="str">
            <v>15-4203</v>
          </cell>
          <cell r="EI179">
            <v>44370</v>
          </cell>
          <cell r="ER179" t="str">
            <v>15-4028</v>
          </cell>
          <cell r="ES179">
            <v>44210</v>
          </cell>
          <cell r="IX179" t="str">
            <v>15-3863</v>
          </cell>
          <cell r="IY179">
            <v>44601</v>
          </cell>
          <cell r="LJ179" t="str">
            <v>15-3848</v>
          </cell>
          <cell r="LK179">
            <v>44966</v>
          </cell>
          <cell r="LN179" t="str">
            <v>15-3848</v>
          </cell>
          <cell r="LO179">
            <v>44966</v>
          </cell>
          <cell r="MD179" t="str">
            <v>15-4108</v>
          </cell>
          <cell r="ME179">
            <v>44966</v>
          </cell>
          <cell r="NN179" t="str">
            <v>15-8008</v>
          </cell>
          <cell r="NO179">
            <v>45756</v>
          </cell>
        </row>
        <row r="180">
          <cell r="D180">
            <v>5310</v>
          </cell>
          <cell r="E180">
            <v>43896</v>
          </cell>
          <cell r="Y180">
            <v>3710</v>
          </cell>
          <cell r="Z180">
            <v>43979</v>
          </cell>
          <cell r="AK180">
            <v>687</v>
          </cell>
          <cell r="AL180">
            <v>43921</v>
          </cell>
          <cell r="BV180" t="str">
            <v>2P 5032</v>
          </cell>
          <cell r="BW180">
            <v>44125</v>
          </cell>
          <cell r="BZ180" t="str">
            <v>2P 5032</v>
          </cell>
          <cell r="CA180">
            <v>44208</v>
          </cell>
          <cell r="CJ180">
            <v>3043</v>
          </cell>
          <cell r="CK180">
            <v>44208</v>
          </cell>
          <cell r="DH180" t="str">
            <v>2P 3034</v>
          </cell>
          <cell r="DI180">
            <v>44342</v>
          </cell>
          <cell r="EB180" t="str">
            <v>15-4209</v>
          </cell>
          <cell r="EC180">
            <v>44259</v>
          </cell>
          <cell r="EF180" t="str">
            <v>15-4209</v>
          </cell>
          <cell r="EG180">
            <v>44259</v>
          </cell>
          <cell r="EH180" t="str">
            <v>15-4209</v>
          </cell>
          <cell r="EI180">
            <v>44259</v>
          </cell>
          <cell r="ER180" t="str">
            <v>15-4050</v>
          </cell>
          <cell r="ES180">
            <v>44210</v>
          </cell>
          <cell r="IX180" t="str">
            <v>15-3980</v>
          </cell>
          <cell r="IY180">
            <v>44623</v>
          </cell>
          <cell r="LJ180" t="str">
            <v>15-3862</v>
          </cell>
          <cell r="LK180">
            <v>44966</v>
          </cell>
          <cell r="LN180" t="str">
            <v>15-3862</v>
          </cell>
          <cell r="LO180">
            <v>45000</v>
          </cell>
          <cell r="MD180" t="str">
            <v>15-4203</v>
          </cell>
          <cell r="ME180">
            <v>45210</v>
          </cell>
          <cell r="NN180" t="str">
            <v>15-8014</v>
          </cell>
          <cell r="NO180">
            <v>45756</v>
          </cell>
        </row>
        <row r="181">
          <cell r="D181">
            <v>5304</v>
          </cell>
          <cell r="E181">
            <v>43916</v>
          </cell>
          <cell r="Y181">
            <v>5307</v>
          </cell>
          <cell r="Z181">
            <v>43979</v>
          </cell>
          <cell r="AK181">
            <v>4120</v>
          </cell>
          <cell r="AL181">
            <v>43978</v>
          </cell>
          <cell r="BV181" t="str">
            <v>2P 3043</v>
          </cell>
          <cell r="BW181">
            <v>44125</v>
          </cell>
          <cell r="BZ181" t="str">
            <v>2P 3043</v>
          </cell>
          <cell r="CA181">
            <v>44208</v>
          </cell>
          <cell r="CJ181">
            <v>3016</v>
          </cell>
          <cell r="CK181">
            <v>44231</v>
          </cell>
          <cell r="DH181" t="str">
            <v>2P 5032</v>
          </cell>
          <cell r="DI181">
            <v>44292</v>
          </cell>
          <cell r="EB181" t="str">
            <v>15-4460</v>
          </cell>
          <cell r="EC181">
            <v>44392</v>
          </cell>
          <cell r="EF181" t="str">
            <v>15-4460</v>
          </cell>
          <cell r="EG181">
            <v>44392</v>
          </cell>
          <cell r="EH181" t="str">
            <v>15-4460</v>
          </cell>
          <cell r="EI181">
            <v>44392</v>
          </cell>
          <cell r="ER181" t="str">
            <v>15-4051</v>
          </cell>
          <cell r="ES181">
            <v>44210</v>
          </cell>
          <cell r="IX181" t="str">
            <v>15-4019</v>
          </cell>
          <cell r="IY181">
            <v>44641</v>
          </cell>
          <cell r="LJ181" t="str">
            <v>15-3863</v>
          </cell>
          <cell r="LK181">
            <v>44966</v>
          </cell>
          <cell r="LN181" t="str">
            <v>15-3863</v>
          </cell>
          <cell r="LO181">
            <v>45000</v>
          </cell>
          <cell r="MD181" t="str">
            <v>15-4209</v>
          </cell>
          <cell r="ME181">
            <v>45210</v>
          </cell>
          <cell r="NN181" t="str">
            <v>15-8054</v>
          </cell>
          <cell r="NO181">
            <v>45756</v>
          </cell>
        </row>
        <row r="182">
          <cell r="D182">
            <v>5376</v>
          </cell>
          <cell r="E182">
            <v>43896</v>
          </cell>
          <cell r="Y182">
            <v>3697</v>
          </cell>
          <cell r="AK182">
            <v>3043</v>
          </cell>
          <cell r="AL182">
            <v>43978</v>
          </cell>
          <cell r="BV182" t="str">
            <v>2P 3048</v>
          </cell>
          <cell r="BW182">
            <v>44160</v>
          </cell>
          <cell r="BZ182" t="str">
            <v>2P 3048</v>
          </cell>
          <cell r="CA182">
            <v>44208</v>
          </cell>
          <cell r="CJ182">
            <v>3048</v>
          </cell>
          <cell r="CK182">
            <v>44208</v>
          </cell>
          <cell r="DH182" t="str">
            <v>2P 3043</v>
          </cell>
          <cell r="DI182">
            <v>44342</v>
          </cell>
          <cell r="EB182" t="str">
            <v>15-8001</v>
          </cell>
          <cell r="EC182">
            <v>44393</v>
          </cell>
          <cell r="EF182" t="str">
            <v>15-8001</v>
          </cell>
          <cell r="EG182">
            <v>44393</v>
          </cell>
          <cell r="EH182" t="str">
            <v>15-8001</v>
          </cell>
          <cell r="EI182">
            <v>44393</v>
          </cell>
          <cell r="ER182" t="str">
            <v>15-4085</v>
          </cell>
          <cell r="ES182">
            <v>44411</v>
          </cell>
          <cell r="IX182" t="str">
            <v>15-4027</v>
          </cell>
          <cell r="IY182">
            <v>44553</v>
          </cell>
          <cell r="LJ182" t="str">
            <v>15-3980</v>
          </cell>
          <cell r="LK182">
            <v>44966</v>
          </cell>
          <cell r="LN182" t="str">
            <v>15-3980</v>
          </cell>
          <cell r="LO182">
            <v>45001</v>
          </cell>
          <cell r="MD182" t="str">
            <v>15-4452</v>
          </cell>
          <cell r="ME182">
            <v>45299</v>
          </cell>
          <cell r="NN182" t="str">
            <v>15-8064</v>
          </cell>
          <cell r="NO182">
            <v>45756</v>
          </cell>
        </row>
        <row r="183">
          <cell r="D183">
            <v>3712</v>
          </cell>
          <cell r="E183">
            <v>43255</v>
          </cell>
          <cell r="Y183">
            <v>5212</v>
          </cell>
          <cell r="AK183">
            <v>3016</v>
          </cell>
          <cell r="AL183">
            <v>43978</v>
          </cell>
          <cell r="BV183">
            <v>687</v>
          </cell>
          <cell r="BW183">
            <v>44125</v>
          </cell>
          <cell r="BZ183">
            <v>687</v>
          </cell>
          <cell r="CA183">
            <v>44208</v>
          </cell>
          <cell r="CJ183">
            <v>3029</v>
          </cell>
          <cell r="CK183">
            <v>44231</v>
          </cell>
          <cell r="DH183" t="str">
            <v>2P 3048</v>
          </cell>
          <cell r="DI183">
            <v>44343</v>
          </cell>
          <cell r="EB183" t="str">
            <v>15-8006</v>
          </cell>
          <cell r="EC183">
            <v>44393</v>
          </cell>
          <cell r="EF183" t="str">
            <v>15-8006</v>
          </cell>
          <cell r="EG183">
            <v>44393</v>
          </cell>
          <cell r="EH183" t="str">
            <v>15-8006</v>
          </cell>
          <cell r="EI183">
            <v>44393</v>
          </cell>
          <cell r="ER183" t="str">
            <v>15-4085-08</v>
          </cell>
          <cell r="ES183">
            <v>44411</v>
          </cell>
          <cell r="IX183" t="str">
            <v>15-4028</v>
          </cell>
          <cell r="IY183">
            <v>44553</v>
          </cell>
          <cell r="LJ183" t="str">
            <v>15-4019</v>
          </cell>
          <cell r="LK183">
            <v>44966</v>
          </cell>
          <cell r="LN183" t="str">
            <v>15-4019</v>
          </cell>
          <cell r="LO183">
            <v>45000</v>
          </cell>
          <cell r="MD183" t="str">
            <v>15-8001</v>
          </cell>
          <cell r="ME183">
            <v>45301</v>
          </cell>
          <cell r="NN183" t="str">
            <v>15-8068</v>
          </cell>
          <cell r="NO183">
            <v>45756</v>
          </cell>
        </row>
        <row r="184">
          <cell r="D184">
            <v>3710</v>
          </cell>
          <cell r="E184">
            <v>43916</v>
          </cell>
          <cell r="Y184">
            <v>5028</v>
          </cell>
          <cell r="Z184">
            <v>43845</v>
          </cell>
          <cell r="AK184">
            <v>3048</v>
          </cell>
          <cell r="AL184">
            <v>43978</v>
          </cell>
          <cell r="BV184">
            <v>4120</v>
          </cell>
          <cell r="BW184">
            <v>44125</v>
          </cell>
          <cell r="BZ184">
            <v>4120</v>
          </cell>
          <cell r="CA184">
            <v>44208</v>
          </cell>
          <cell r="CJ184">
            <v>3008</v>
          </cell>
          <cell r="CK184">
            <v>44231</v>
          </cell>
          <cell r="DH184">
            <v>687</v>
          </cell>
          <cell r="DI184">
            <v>44343</v>
          </cell>
          <cell r="EB184" t="str">
            <v>15-8008</v>
          </cell>
          <cell r="EC184">
            <v>44393</v>
          </cell>
          <cell r="EF184" t="str">
            <v>15-8008</v>
          </cell>
          <cell r="EG184">
            <v>44393</v>
          </cell>
          <cell r="EH184" t="str">
            <v>15-8008</v>
          </cell>
          <cell r="EI184">
            <v>44393</v>
          </cell>
          <cell r="ER184" t="str">
            <v>15-4107</v>
          </cell>
          <cell r="ES184">
            <v>44406</v>
          </cell>
          <cell r="IX184" t="str">
            <v>15-4050</v>
          </cell>
          <cell r="IY184">
            <v>44553</v>
          </cell>
          <cell r="LJ184" t="str">
            <v>15-4027</v>
          </cell>
          <cell r="LK184">
            <v>44553</v>
          </cell>
          <cell r="LN184" t="str">
            <v>15-4027</v>
          </cell>
          <cell r="LO184">
            <v>44553</v>
          </cell>
          <cell r="MD184" t="str">
            <v>15-8006</v>
          </cell>
          <cell r="ME184">
            <v>45301</v>
          </cell>
          <cell r="NN184" t="str">
            <v>15-8069</v>
          </cell>
          <cell r="NO184">
            <v>45756</v>
          </cell>
        </row>
        <row r="185">
          <cell r="D185">
            <v>5307</v>
          </cell>
          <cell r="E185">
            <v>43916</v>
          </cell>
          <cell r="Y185" t="str">
            <v>2P100AC</v>
          </cell>
          <cell r="Z185">
            <v>43978</v>
          </cell>
          <cell r="AK185">
            <v>3029</v>
          </cell>
          <cell r="AL185">
            <v>43978</v>
          </cell>
          <cell r="BV185">
            <v>3043</v>
          </cell>
          <cell r="BW185">
            <v>44159</v>
          </cell>
          <cell r="BZ185">
            <v>3043</v>
          </cell>
          <cell r="CA185">
            <v>44208</v>
          </cell>
          <cell r="CJ185" t="str">
            <v>2P 5031</v>
          </cell>
          <cell r="CK185">
            <v>44017</v>
          </cell>
          <cell r="DH185">
            <v>4120</v>
          </cell>
          <cell r="DI185">
            <v>44342</v>
          </cell>
          <cell r="EB185" t="str">
            <v>15-8014</v>
          </cell>
          <cell r="EC185">
            <v>44393</v>
          </cell>
          <cell r="EF185" t="str">
            <v>15-8014</v>
          </cell>
          <cell r="EG185">
            <v>44393</v>
          </cell>
          <cell r="EH185" t="str">
            <v>15-8014</v>
          </cell>
          <cell r="EI185">
            <v>44393</v>
          </cell>
          <cell r="ER185" t="str">
            <v>15-4108</v>
          </cell>
          <cell r="ES185">
            <v>44406</v>
          </cell>
          <cell r="IX185" t="str">
            <v>15-4051</v>
          </cell>
          <cell r="IY185">
            <v>44553</v>
          </cell>
          <cell r="LJ185" t="str">
            <v>15-4028</v>
          </cell>
          <cell r="LK185">
            <v>44553</v>
          </cell>
          <cell r="LN185" t="str">
            <v>15-4028</v>
          </cell>
          <cell r="LO185">
            <v>44553</v>
          </cell>
          <cell r="MD185" t="str">
            <v>15-8008</v>
          </cell>
          <cell r="ME185">
            <v>45301</v>
          </cell>
          <cell r="NN185" t="str">
            <v>15-8074</v>
          </cell>
          <cell r="NO185">
            <v>45756</v>
          </cell>
        </row>
        <row r="186">
          <cell r="D186">
            <v>5028</v>
          </cell>
          <cell r="E186">
            <v>43845</v>
          </cell>
          <cell r="Y186" t="str">
            <v>2P60AC</v>
          </cell>
          <cell r="Z186">
            <v>43978</v>
          </cell>
          <cell r="AK186">
            <v>3008</v>
          </cell>
          <cell r="AL186">
            <v>43978</v>
          </cell>
          <cell r="BV186">
            <v>3016</v>
          </cell>
          <cell r="BW186">
            <v>44125</v>
          </cell>
          <cell r="BZ186">
            <v>3016</v>
          </cell>
          <cell r="CA186">
            <v>44208</v>
          </cell>
          <cell r="CJ186">
            <v>5032</v>
          </cell>
          <cell r="CK186">
            <v>44231</v>
          </cell>
          <cell r="DH186">
            <v>3043</v>
          </cell>
          <cell r="DI186">
            <v>44342</v>
          </cell>
          <cell r="EB186" t="str">
            <v>15-8054</v>
          </cell>
          <cell r="EC186">
            <v>44393</v>
          </cell>
          <cell r="EF186" t="str">
            <v>15-8054</v>
          </cell>
          <cell r="EG186">
            <v>44393</v>
          </cell>
          <cell r="EH186" t="str">
            <v>15-8054</v>
          </cell>
          <cell r="EI186">
            <v>44393</v>
          </cell>
          <cell r="ER186" t="str">
            <v>15-4203</v>
          </cell>
          <cell r="ES186">
            <v>44406</v>
          </cell>
          <cell r="IX186" t="str">
            <v>15-4085</v>
          </cell>
          <cell r="IY186">
            <v>44621</v>
          </cell>
          <cell r="LJ186" t="str">
            <v>15-4050</v>
          </cell>
          <cell r="LK186">
            <v>44553</v>
          </cell>
          <cell r="LN186" t="str">
            <v>15-4050</v>
          </cell>
          <cell r="LO186">
            <v>44553</v>
          </cell>
          <cell r="MD186" t="str">
            <v>15-8014</v>
          </cell>
          <cell r="ME186">
            <v>45057</v>
          </cell>
          <cell r="NN186" t="str">
            <v>15-8084</v>
          </cell>
          <cell r="NO186">
            <v>45756</v>
          </cell>
        </row>
        <row r="187">
          <cell r="D187" t="str">
            <v>2P100AC</v>
          </cell>
          <cell r="E187">
            <v>43891</v>
          </cell>
          <cell r="Y187" t="str">
            <v>2P 3008</v>
          </cell>
          <cell r="Z187">
            <v>43978</v>
          </cell>
          <cell r="AK187" t="str">
            <v>2P 5031</v>
          </cell>
          <cell r="AL187">
            <v>43885</v>
          </cell>
          <cell r="BV187">
            <v>3048</v>
          </cell>
          <cell r="BW187">
            <v>44125</v>
          </cell>
          <cell r="BZ187">
            <v>3048</v>
          </cell>
          <cell r="CA187">
            <v>44208</v>
          </cell>
          <cell r="CJ187">
            <v>5031</v>
          </cell>
          <cell r="CK187">
            <v>44231</v>
          </cell>
          <cell r="DH187">
            <v>3016</v>
          </cell>
          <cell r="DI187">
            <v>44342</v>
          </cell>
          <cell r="EB187" t="str">
            <v>15-8064</v>
          </cell>
          <cell r="EC187">
            <v>44393</v>
          </cell>
          <cell r="EF187" t="str">
            <v>15-8064</v>
          </cell>
          <cell r="EG187">
            <v>44393</v>
          </cell>
          <cell r="EH187" t="str">
            <v>15-8064</v>
          </cell>
          <cell r="EI187">
            <v>44393</v>
          </cell>
          <cell r="ER187" t="str">
            <v>15-4209</v>
          </cell>
          <cell r="ES187">
            <v>44259</v>
          </cell>
          <cell r="IX187" t="str">
            <v>15-4085-08</v>
          </cell>
          <cell r="IY187">
            <v>44621</v>
          </cell>
          <cell r="LJ187" t="str">
            <v>15-4051</v>
          </cell>
          <cell r="LK187">
            <v>44553</v>
          </cell>
          <cell r="LN187" t="str">
            <v>15-4051</v>
          </cell>
          <cell r="LO187">
            <v>45000</v>
          </cell>
          <cell r="MD187" t="str">
            <v>15-8054</v>
          </cell>
          <cell r="ME187">
            <v>45301</v>
          </cell>
          <cell r="NN187" t="str">
            <v>15-8088</v>
          </cell>
          <cell r="NO187">
            <v>45756</v>
          </cell>
        </row>
        <row r="188">
          <cell r="D188" t="str">
            <v>2P60AC</v>
          </cell>
          <cell r="E188">
            <v>43891</v>
          </cell>
          <cell r="Y188">
            <v>2040</v>
          </cell>
          <cell r="Z188">
            <v>43978</v>
          </cell>
          <cell r="AK188">
            <v>5032</v>
          </cell>
          <cell r="AL188">
            <v>43985</v>
          </cell>
          <cell r="BV188">
            <v>3029</v>
          </cell>
          <cell r="BW188">
            <v>44125</v>
          </cell>
          <cell r="BZ188">
            <v>3029</v>
          </cell>
          <cell r="CA188">
            <v>44208</v>
          </cell>
          <cell r="CJ188" t="str">
            <v>2p 3050</v>
          </cell>
          <cell r="CK188">
            <v>44231</v>
          </cell>
          <cell r="DH188">
            <v>3048</v>
          </cell>
          <cell r="DI188">
            <v>44342</v>
          </cell>
          <cell r="EB188" t="str">
            <v>15-8068</v>
          </cell>
          <cell r="EC188">
            <v>44393</v>
          </cell>
          <cell r="EF188" t="str">
            <v>15-8068</v>
          </cell>
          <cell r="EG188">
            <v>44393</v>
          </cell>
          <cell r="EH188" t="str">
            <v>15-8068</v>
          </cell>
          <cell r="EI188">
            <v>44393</v>
          </cell>
          <cell r="ER188" t="str">
            <v>15-4460</v>
          </cell>
          <cell r="ES188">
            <v>44411</v>
          </cell>
          <cell r="IX188" t="str">
            <v>15-4107</v>
          </cell>
          <cell r="IY188">
            <v>44406</v>
          </cell>
          <cell r="LJ188" t="str">
            <v>15-4085</v>
          </cell>
          <cell r="LK188">
            <v>44971</v>
          </cell>
          <cell r="LN188" t="str">
            <v>15-4085</v>
          </cell>
          <cell r="LO188">
            <v>44993</v>
          </cell>
          <cell r="MD188" t="str">
            <v>15-8064</v>
          </cell>
          <cell r="ME188">
            <v>45301</v>
          </cell>
          <cell r="NN188" t="str">
            <v>15-8089</v>
          </cell>
          <cell r="NO188">
            <v>45756</v>
          </cell>
        </row>
        <row r="189">
          <cell r="D189" t="str">
            <v>2P 3008</v>
          </cell>
          <cell r="E189">
            <v>43885</v>
          </cell>
          <cell r="Y189" t="str">
            <v>2P 3016</v>
          </cell>
          <cell r="Z189">
            <v>43978</v>
          </cell>
          <cell r="AK189">
            <v>5031</v>
          </cell>
          <cell r="AL189">
            <v>43921</v>
          </cell>
          <cell r="BV189">
            <v>3008</v>
          </cell>
          <cell r="BW189">
            <v>44125</v>
          </cell>
          <cell r="BZ189">
            <v>3008</v>
          </cell>
          <cell r="CA189">
            <v>44208</v>
          </cell>
          <cell r="CJ189" t="str">
            <v>2p 3085</v>
          </cell>
          <cell r="CK189">
            <v>44231</v>
          </cell>
          <cell r="DH189">
            <v>3029</v>
          </cell>
          <cell r="DI189">
            <v>44342</v>
          </cell>
          <cell r="EB189" t="str">
            <v>15-8069</v>
          </cell>
          <cell r="EC189">
            <v>44393</v>
          </cell>
          <cell r="EF189" t="str">
            <v>15-8069</v>
          </cell>
          <cell r="EG189">
            <v>44393</v>
          </cell>
          <cell r="EH189" t="str">
            <v>15-8069</v>
          </cell>
          <cell r="EI189">
            <v>44393</v>
          </cell>
          <cell r="ER189" t="str">
            <v>15-8001</v>
          </cell>
          <cell r="ES189">
            <v>44420</v>
          </cell>
          <cell r="IX189" t="str">
            <v>15-4108</v>
          </cell>
          <cell r="IY189">
            <v>44627</v>
          </cell>
          <cell r="LJ189" t="str">
            <v>15-4085-08</v>
          </cell>
          <cell r="LK189">
            <v>44971</v>
          </cell>
          <cell r="LN189" t="str">
            <v>15-4085-08</v>
          </cell>
          <cell r="LO189">
            <v>44993</v>
          </cell>
          <cell r="MD189" t="str">
            <v>15-8068</v>
          </cell>
          <cell r="ME189">
            <v>45301</v>
          </cell>
          <cell r="NN189" t="str">
            <v>15-8100</v>
          </cell>
          <cell r="NO189">
            <v>45756</v>
          </cell>
        </row>
        <row r="190">
          <cell r="D190">
            <v>2040</v>
          </cell>
          <cell r="E190">
            <v>43921</v>
          </cell>
          <cell r="Y190" t="str">
            <v>2P 3029</v>
          </cell>
          <cell r="Z190">
            <v>43978</v>
          </cell>
          <cell r="AK190">
            <v>3050</v>
          </cell>
          <cell r="AL190">
            <v>43992</v>
          </cell>
          <cell r="BV190" t="str">
            <v>2P 5031</v>
          </cell>
          <cell r="BW190">
            <v>44017</v>
          </cell>
          <cell r="BZ190" t="str">
            <v>2P 5031</v>
          </cell>
          <cell r="CA190">
            <v>44017</v>
          </cell>
          <cell r="CJ190" t="str">
            <v>2P 4112</v>
          </cell>
          <cell r="CK190">
            <v>44215</v>
          </cell>
          <cell r="DH190">
            <v>3008</v>
          </cell>
          <cell r="DI190">
            <v>44342</v>
          </cell>
          <cell r="EB190" t="str">
            <v>15-8074</v>
          </cell>
          <cell r="EC190">
            <v>44393</v>
          </cell>
          <cell r="EF190" t="str">
            <v>15-8074</v>
          </cell>
          <cell r="EG190">
            <v>44393</v>
          </cell>
          <cell r="EH190" t="str">
            <v>15-8074</v>
          </cell>
          <cell r="EI190">
            <v>44393</v>
          </cell>
          <cell r="ER190" t="str">
            <v>15-8006</v>
          </cell>
          <cell r="ES190">
            <v>44420</v>
          </cell>
          <cell r="IX190" t="str">
            <v>15-4109</v>
          </cell>
          <cell r="IY190">
            <v>44601</v>
          </cell>
          <cell r="LJ190" t="str">
            <v>15-4107</v>
          </cell>
          <cell r="LK190">
            <v>44406</v>
          </cell>
          <cell r="LN190" t="str">
            <v>15-4108</v>
          </cell>
          <cell r="LO190">
            <v>44966</v>
          </cell>
          <cell r="MD190" t="str">
            <v>15-8069</v>
          </cell>
          <cell r="ME190">
            <v>45301</v>
          </cell>
          <cell r="NN190" t="str">
            <v>15-9241</v>
          </cell>
          <cell r="NO190">
            <v>45797</v>
          </cell>
        </row>
        <row r="191">
          <cell r="D191" t="str">
            <v>2P 3016</v>
          </cell>
          <cell r="E191">
            <v>43891</v>
          </cell>
          <cell r="Y191" t="str">
            <v>2P 3034</v>
          </cell>
          <cell r="Z191">
            <v>43978</v>
          </cell>
          <cell r="AK191">
            <v>3085</v>
          </cell>
          <cell r="AL191">
            <v>43992</v>
          </cell>
          <cell r="BV191">
            <v>5032</v>
          </cell>
          <cell r="BW191">
            <v>44125</v>
          </cell>
          <cell r="BZ191">
            <v>5032</v>
          </cell>
          <cell r="CA191">
            <v>44208</v>
          </cell>
          <cell r="CJ191" t="str">
            <v>2P 4161</v>
          </cell>
          <cell r="CK191">
            <v>44215</v>
          </cell>
          <cell r="DH191" t="str">
            <v>2P 5031</v>
          </cell>
          <cell r="DI191">
            <v>44343</v>
          </cell>
          <cell r="EB191" t="str">
            <v>15-8084</v>
          </cell>
          <cell r="EC191">
            <v>44393</v>
          </cell>
          <cell r="EF191" t="str">
            <v>15-8084</v>
          </cell>
          <cell r="EG191">
            <v>44393</v>
          </cell>
          <cell r="EH191" t="str">
            <v>15-8084</v>
          </cell>
          <cell r="EI191">
            <v>44393</v>
          </cell>
          <cell r="ER191" t="str">
            <v>15-8008</v>
          </cell>
          <cell r="ES191">
            <v>44420</v>
          </cell>
          <cell r="IX191" t="str">
            <v>15-4110</v>
          </cell>
          <cell r="IY191">
            <v>44473</v>
          </cell>
          <cell r="LJ191" t="str">
            <v>15-4108</v>
          </cell>
          <cell r="LK191">
            <v>44966</v>
          </cell>
          <cell r="LN191" t="str">
            <v>15-4109</v>
          </cell>
          <cell r="LO191">
            <v>44840</v>
          </cell>
          <cell r="MD191" t="str">
            <v>15-8074</v>
          </cell>
          <cell r="ME191">
            <v>45301</v>
          </cell>
          <cell r="NN191" t="str">
            <v>10-9305-0</v>
          </cell>
          <cell r="NO191">
            <v>45812</v>
          </cell>
        </row>
        <row r="192">
          <cell r="D192" t="str">
            <v>2P 3029</v>
          </cell>
          <cell r="E192">
            <v>43891</v>
          </cell>
          <cell r="Y192" t="str">
            <v>2P 5032</v>
          </cell>
          <cell r="Z192">
            <v>43784</v>
          </cell>
          <cell r="AK192" t="str">
            <v>2P 4114</v>
          </cell>
          <cell r="AL192">
            <v>43606</v>
          </cell>
          <cell r="BV192">
            <v>5031</v>
          </cell>
          <cell r="BW192">
            <v>44125</v>
          </cell>
          <cell r="BZ192">
            <v>5031</v>
          </cell>
          <cell r="CA192">
            <v>44208</v>
          </cell>
          <cell r="CJ192" t="str">
            <v>2P 4162</v>
          </cell>
          <cell r="CK192">
            <v>44215</v>
          </cell>
          <cell r="DH192">
            <v>5032</v>
          </cell>
          <cell r="DI192">
            <v>44343</v>
          </cell>
          <cell r="EB192" t="str">
            <v>15-8088</v>
          </cell>
          <cell r="EC192">
            <v>44393</v>
          </cell>
          <cell r="EF192" t="str">
            <v>15-8088</v>
          </cell>
          <cell r="EG192">
            <v>44393</v>
          </cell>
          <cell r="EH192" t="str">
            <v>15-8088</v>
          </cell>
          <cell r="EI192">
            <v>44393</v>
          </cell>
          <cell r="ER192" t="str">
            <v>15-8014</v>
          </cell>
          <cell r="ES192">
            <v>44420</v>
          </cell>
          <cell r="IX192" t="str">
            <v>15-4203</v>
          </cell>
          <cell r="IY192">
            <v>44641</v>
          </cell>
          <cell r="LJ192" t="str">
            <v>15-4109</v>
          </cell>
          <cell r="LK192">
            <v>44840</v>
          </cell>
          <cell r="LN192" t="str">
            <v>15-4110</v>
          </cell>
          <cell r="LO192">
            <v>44881</v>
          </cell>
          <cell r="MD192" t="str">
            <v>15-8084</v>
          </cell>
          <cell r="ME192">
            <v>45301</v>
          </cell>
          <cell r="NN192" t="str">
            <v>10-9306-0</v>
          </cell>
          <cell r="NO192">
            <v>45812</v>
          </cell>
        </row>
        <row r="193">
          <cell r="D193" t="str">
            <v>2P 3034</v>
          </cell>
          <cell r="E193">
            <v>43921</v>
          </cell>
          <cell r="Y193" t="str">
            <v>2P 3043</v>
          </cell>
          <cell r="Z193">
            <v>43978</v>
          </cell>
          <cell r="AK193" t="str">
            <v>2P 4112</v>
          </cell>
          <cell r="AL193">
            <v>43489</v>
          </cell>
          <cell r="BV193" t="str">
            <v>2p 3050</v>
          </cell>
          <cell r="BW193">
            <v>44181</v>
          </cell>
          <cell r="BZ193" t="str">
            <v>2p 3050</v>
          </cell>
          <cell r="CA193">
            <v>44202</v>
          </cell>
          <cell r="CJ193" t="str">
            <v>2P 4160</v>
          </cell>
          <cell r="CK193">
            <v>44215</v>
          </cell>
          <cell r="DH193">
            <v>5031</v>
          </cell>
          <cell r="DI193">
            <v>44343</v>
          </cell>
          <cell r="EB193" t="str">
            <v>15-8089</v>
          </cell>
          <cell r="EC193">
            <v>44393</v>
          </cell>
          <cell r="EF193" t="str">
            <v>15-8089</v>
          </cell>
          <cell r="EG193">
            <v>44393</v>
          </cell>
          <cell r="EH193" t="str">
            <v>15-8089</v>
          </cell>
          <cell r="EI193">
            <v>44393</v>
          </cell>
          <cell r="ER193" t="str">
            <v>15-8054</v>
          </cell>
          <cell r="ES193">
            <v>44420</v>
          </cell>
          <cell r="IX193" t="str">
            <v>15-4209</v>
          </cell>
          <cell r="IY193">
            <v>44641</v>
          </cell>
          <cell r="LJ193" t="str">
            <v>15-4110</v>
          </cell>
          <cell r="LK193">
            <v>44881</v>
          </cell>
          <cell r="LN193" t="str">
            <v>15-4203</v>
          </cell>
          <cell r="LO193">
            <v>45000</v>
          </cell>
          <cell r="MD193" t="str">
            <v>15-8088</v>
          </cell>
          <cell r="ME193">
            <v>45301</v>
          </cell>
          <cell r="NN193" t="str">
            <v>10-9307-0</v>
          </cell>
          <cell r="NO193">
            <v>45740</v>
          </cell>
        </row>
        <row r="194">
          <cell r="D194" t="str">
            <v>2P 5032</v>
          </cell>
          <cell r="E194">
            <v>43784</v>
          </cell>
          <cell r="Y194" t="str">
            <v>2P 3048</v>
          </cell>
          <cell r="Z194">
            <v>43978</v>
          </cell>
          <cell r="AK194" t="str">
            <v>2P 4161</v>
          </cell>
          <cell r="AL194">
            <v>43979</v>
          </cell>
          <cell r="BV194" t="str">
            <v>2p 3085</v>
          </cell>
          <cell r="BW194">
            <v>44181</v>
          </cell>
          <cell r="BZ194" t="str">
            <v>2p 3085</v>
          </cell>
          <cell r="CA194">
            <v>44202</v>
          </cell>
          <cell r="CJ194" t="str">
            <v>2P 4126</v>
          </cell>
          <cell r="CK194">
            <v>44215</v>
          </cell>
          <cell r="DH194" t="str">
            <v>2p 3050</v>
          </cell>
          <cell r="DI194">
            <v>44334</v>
          </cell>
          <cell r="EB194" t="str">
            <v>15-8100</v>
          </cell>
          <cell r="EC194">
            <v>44393</v>
          </cell>
          <cell r="EF194" t="str">
            <v>15-8100</v>
          </cell>
          <cell r="EG194">
            <v>44393</v>
          </cell>
          <cell r="EH194" t="str">
            <v>15-8100</v>
          </cell>
          <cell r="EI194">
            <v>44393</v>
          </cell>
          <cell r="ER194" t="str">
            <v>15-8064</v>
          </cell>
          <cell r="ES194">
            <v>44420</v>
          </cell>
          <cell r="IX194" t="str">
            <v>15-4452</v>
          </cell>
          <cell r="IY194">
            <v>44621</v>
          </cell>
          <cell r="LJ194" t="str">
            <v>15-4203</v>
          </cell>
          <cell r="LK194">
            <v>44966</v>
          </cell>
          <cell r="LN194" t="str">
            <v>15-4209</v>
          </cell>
          <cell r="LO194">
            <v>44966</v>
          </cell>
          <cell r="MD194" t="str">
            <v>15-8089</v>
          </cell>
          <cell r="ME194">
            <v>45301</v>
          </cell>
          <cell r="NN194" t="str">
            <v>11-6640-0</v>
          </cell>
          <cell r="NO194">
            <v>45539</v>
          </cell>
        </row>
        <row r="195">
          <cell r="D195" t="str">
            <v>2P 3043</v>
          </cell>
          <cell r="E195">
            <v>43921</v>
          </cell>
          <cell r="Y195">
            <v>687</v>
          </cell>
          <cell r="Z195">
            <v>43921</v>
          </cell>
          <cell r="AK195" t="str">
            <v>2P 4162</v>
          </cell>
          <cell r="AL195">
            <v>43840</v>
          </cell>
          <cell r="BV195" t="str">
            <v>2P 4114</v>
          </cell>
          <cell r="BW195">
            <v>43606</v>
          </cell>
          <cell r="BZ195" t="str">
            <v>2P 4114</v>
          </cell>
          <cell r="CA195">
            <v>43606</v>
          </cell>
          <cell r="CJ195" t="str">
            <v>2P 4127</v>
          </cell>
          <cell r="CK195">
            <v>44215</v>
          </cell>
          <cell r="DH195" t="str">
            <v>2p 3085</v>
          </cell>
          <cell r="DI195">
            <v>44334</v>
          </cell>
          <cell r="EB195" t="str">
            <v>15-9241</v>
          </cell>
          <cell r="EC195">
            <v>44370</v>
          </cell>
          <cell r="EF195" t="str">
            <v>15-9241</v>
          </cell>
          <cell r="EG195">
            <v>44370</v>
          </cell>
          <cell r="EH195" t="str">
            <v>15-9241</v>
          </cell>
          <cell r="EI195">
            <v>44404</v>
          </cell>
          <cell r="ER195" t="str">
            <v>15-8068</v>
          </cell>
          <cell r="ES195">
            <v>44420</v>
          </cell>
          <cell r="IX195" t="str">
            <v>15-8001</v>
          </cell>
          <cell r="IY195">
            <v>44623</v>
          </cell>
          <cell r="LJ195" t="str">
            <v>15-4209</v>
          </cell>
          <cell r="LK195">
            <v>44966</v>
          </cell>
          <cell r="LN195" t="str">
            <v>15-4452</v>
          </cell>
          <cell r="LO195">
            <v>44993</v>
          </cell>
          <cell r="MD195" t="str">
            <v>15-8100</v>
          </cell>
          <cell r="ME195">
            <v>45301</v>
          </cell>
          <cell r="NN195" t="str">
            <v>13-0014</v>
          </cell>
          <cell r="NO195">
            <v>45686</v>
          </cell>
        </row>
        <row r="196">
          <cell r="D196" t="str">
            <v>2P 3048</v>
          </cell>
          <cell r="E196">
            <v>43921</v>
          </cell>
          <cell r="Y196">
            <v>4120</v>
          </cell>
          <cell r="Z196">
            <v>43978</v>
          </cell>
          <cell r="AK196" t="str">
            <v>2P 4160</v>
          </cell>
          <cell r="AL196">
            <v>43979</v>
          </cell>
          <cell r="BV196" t="str">
            <v>2P 4112</v>
          </cell>
          <cell r="BW196">
            <v>44078</v>
          </cell>
          <cell r="BZ196" t="str">
            <v>2P 4112</v>
          </cell>
          <cell r="CA196">
            <v>44215</v>
          </cell>
          <cell r="CJ196" t="str">
            <v>2P 4111</v>
          </cell>
          <cell r="CK196">
            <v>44215</v>
          </cell>
          <cell r="DH196" t="str">
            <v>2P 4114</v>
          </cell>
          <cell r="DI196">
            <v>44335</v>
          </cell>
          <cell r="EB196" t="str">
            <v>T1200</v>
          </cell>
          <cell r="EC196">
            <v>44370</v>
          </cell>
          <cell r="EF196" t="str">
            <v>T1200</v>
          </cell>
          <cell r="EG196">
            <v>44370</v>
          </cell>
          <cell r="EH196" t="str">
            <v>T1200</v>
          </cell>
          <cell r="EI196">
            <v>44370</v>
          </cell>
          <cell r="ER196" t="str">
            <v>15-8069</v>
          </cell>
          <cell r="ES196">
            <v>44420</v>
          </cell>
          <cell r="IX196" t="str">
            <v>15-8006</v>
          </cell>
          <cell r="IY196">
            <v>44623</v>
          </cell>
          <cell r="LJ196" t="str">
            <v>15-4452</v>
          </cell>
          <cell r="LK196">
            <v>44971</v>
          </cell>
          <cell r="LN196" t="str">
            <v>15-8001</v>
          </cell>
          <cell r="LO196">
            <v>45001</v>
          </cell>
          <cell r="MD196" t="str">
            <v>15-9241</v>
          </cell>
          <cell r="ME196">
            <v>45301</v>
          </cell>
          <cell r="NN196" t="str">
            <v>13-0030</v>
          </cell>
          <cell r="NO196">
            <v>45812</v>
          </cell>
        </row>
        <row r="197">
          <cell r="D197">
            <v>687</v>
          </cell>
          <cell r="E197">
            <v>43921</v>
          </cell>
          <cell r="Y197">
            <v>3043</v>
          </cell>
          <cell r="Z197">
            <v>43978</v>
          </cell>
          <cell r="AK197" t="str">
            <v>2P 4126</v>
          </cell>
          <cell r="AL197">
            <v>43979</v>
          </cell>
          <cell r="BV197" t="str">
            <v>2P 4161</v>
          </cell>
          <cell r="BW197">
            <v>44078</v>
          </cell>
          <cell r="BZ197" t="str">
            <v>2P 4161</v>
          </cell>
          <cell r="CA197">
            <v>44215</v>
          </cell>
          <cell r="CJ197" t="str">
            <v>2P 4113</v>
          </cell>
          <cell r="CK197">
            <v>44215</v>
          </cell>
          <cell r="DH197" t="str">
            <v>2P 4112</v>
          </cell>
          <cell r="DI197">
            <v>44335</v>
          </cell>
          <cell r="EB197" t="str">
            <v>T1800</v>
          </cell>
          <cell r="EC197">
            <v>44370</v>
          </cell>
          <cell r="EF197" t="str">
            <v>T1800</v>
          </cell>
          <cell r="EG197">
            <v>44370</v>
          </cell>
          <cell r="EH197" t="str">
            <v>T1800</v>
          </cell>
          <cell r="EI197">
            <v>44370</v>
          </cell>
          <cell r="ER197" t="str">
            <v>15-8074</v>
          </cell>
          <cell r="ES197">
            <v>44420</v>
          </cell>
          <cell r="IX197" t="str">
            <v>15-8008</v>
          </cell>
          <cell r="IY197">
            <v>44623</v>
          </cell>
          <cell r="LJ197" t="str">
            <v>15-8001</v>
          </cell>
          <cell r="LK197">
            <v>44966</v>
          </cell>
          <cell r="LN197" t="str">
            <v>15-8006</v>
          </cell>
          <cell r="LO197">
            <v>45001</v>
          </cell>
          <cell r="MD197" t="str">
            <v>T1200</v>
          </cell>
          <cell r="ME197">
            <v>45005</v>
          </cell>
          <cell r="NN197" t="str">
            <v>13-0043</v>
          </cell>
          <cell r="NO197">
            <v>45812</v>
          </cell>
        </row>
        <row r="198">
          <cell r="D198">
            <v>4120</v>
          </cell>
          <cell r="E198">
            <v>43891</v>
          </cell>
          <cell r="Y198">
            <v>3016</v>
          </cell>
          <cell r="Z198">
            <v>43978</v>
          </cell>
          <cell r="AK198" t="str">
            <v>2P 4127</v>
          </cell>
          <cell r="AL198">
            <v>43943</v>
          </cell>
          <cell r="BV198" t="str">
            <v>2P 4162</v>
          </cell>
          <cell r="BW198">
            <v>44124</v>
          </cell>
          <cell r="BZ198" t="str">
            <v>2P 4162</v>
          </cell>
          <cell r="CA198">
            <v>44215</v>
          </cell>
          <cell r="CJ198">
            <v>4162</v>
          </cell>
          <cell r="CK198">
            <v>44215</v>
          </cell>
          <cell r="DH198" t="str">
            <v>2P 4161</v>
          </cell>
          <cell r="DI198">
            <v>44335</v>
          </cell>
          <cell r="EB198" t="str">
            <v>11-0341</v>
          </cell>
          <cell r="EC198">
            <v>44263</v>
          </cell>
          <cell r="EF198" t="str">
            <v>11-0341</v>
          </cell>
          <cell r="EG198">
            <v>44263</v>
          </cell>
          <cell r="EH198" t="str">
            <v>11-0341</v>
          </cell>
          <cell r="EI198">
            <v>44263</v>
          </cell>
          <cell r="ER198" t="str">
            <v>15-8084</v>
          </cell>
          <cell r="ES198">
            <v>44420</v>
          </cell>
          <cell r="IX198" t="str">
            <v>15-8014</v>
          </cell>
          <cell r="IY198">
            <v>44623</v>
          </cell>
          <cell r="LJ198" t="str">
            <v>15-8006</v>
          </cell>
          <cell r="LK198">
            <v>44966</v>
          </cell>
          <cell r="LN198" t="str">
            <v>15-8008</v>
          </cell>
          <cell r="LO198">
            <v>45001</v>
          </cell>
          <cell r="MD198" t="str">
            <v>T1800</v>
          </cell>
          <cell r="ME198">
            <v>45005</v>
          </cell>
          <cell r="NN198" t="str">
            <v>13-0072</v>
          </cell>
          <cell r="NO198">
            <v>45812</v>
          </cell>
        </row>
        <row r="199">
          <cell r="D199">
            <v>3043</v>
          </cell>
          <cell r="E199">
            <v>43921</v>
          </cell>
          <cell r="Y199">
            <v>3048</v>
          </cell>
          <cell r="Z199">
            <v>43978</v>
          </cell>
          <cell r="AK199" t="str">
            <v>2P 4111</v>
          </cell>
          <cell r="AL199">
            <v>43979</v>
          </cell>
          <cell r="BV199" t="str">
            <v>2P 4160</v>
          </cell>
          <cell r="BW199">
            <v>44124</v>
          </cell>
          <cell r="BZ199" t="str">
            <v>2P 4160</v>
          </cell>
          <cell r="CA199">
            <v>44215</v>
          </cell>
          <cell r="CJ199">
            <v>4161</v>
          </cell>
          <cell r="CK199">
            <v>44215</v>
          </cell>
          <cell r="DH199" t="str">
            <v>2P 4162</v>
          </cell>
          <cell r="DI199">
            <v>44335</v>
          </cell>
          <cell r="EB199" t="str">
            <v>11-0714</v>
          </cell>
          <cell r="EC199">
            <v>44397</v>
          </cell>
          <cell r="EF199" t="str">
            <v>11-0714</v>
          </cell>
          <cell r="EG199">
            <v>44397</v>
          </cell>
          <cell r="EH199" t="str">
            <v>11-0714</v>
          </cell>
          <cell r="EI199">
            <v>44397</v>
          </cell>
          <cell r="ER199" t="str">
            <v>15-8088</v>
          </cell>
          <cell r="ES199">
            <v>44420</v>
          </cell>
          <cell r="IX199" t="str">
            <v>15-8054</v>
          </cell>
          <cell r="IY199">
            <v>44623</v>
          </cell>
          <cell r="LJ199" t="str">
            <v>15-8008</v>
          </cell>
          <cell r="LK199">
            <v>44966</v>
          </cell>
          <cell r="LN199" t="str">
            <v>15-8014</v>
          </cell>
          <cell r="LO199">
            <v>45001</v>
          </cell>
          <cell r="MD199" t="str">
            <v>11-0341</v>
          </cell>
          <cell r="ME199">
            <v>44979</v>
          </cell>
          <cell r="NN199" t="str">
            <v>13-0075</v>
          </cell>
          <cell r="NO199">
            <v>45812</v>
          </cell>
        </row>
        <row r="200">
          <cell r="D200">
            <v>3016</v>
          </cell>
          <cell r="E200">
            <v>43921</v>
          </cell>
          <cell r="Y200">
            <v>3029</v>
          </cell>
          <cell r="Z200">
            <v>43978</v>
          </cell>
          <cell r="AK200" t="str">
            <v>2P 4113</v>
          </cell>
          <cell r="AL200">
            <v>43943</v>
          </cell>
          <cell r="BV200" t="str">
            <v>2P 4126</v>
          </cell>
          <cell r="BW200">
            <v>44124</v>
          </cell>
          <cell r="BZ200" t="str">
            <v>2P 4126</v>
          </cell>
          <cell r="CA200">
            <v>44215</v>
          </cell>
          <cell r="CJ200">
            <v>4160</v>
          </cell>
          <cell r="CK200">
            <v>44215</v>
          </cell>
          <cell r="DH200" t="str">
            <v>2P 4160</v>
          </cell>
          <cell r="DI200">
            <v>44335</v>
          </cell>
          <cell r="EB200" t="str">
            <v>11-0715</v>
          </cell>
          <cell r="EC200">
            <v>44397</v>
          </cell>
          <cell r="EF200" t="str">
            <v>11-0715</v>
          </cell>
          <cell r="EG200">
            <v>44397</v>
          </cell>
          <cell r="EH200" t="str">
            <v>11-0715</v>
          </cell>
          <cell r="EI200">
            <v>44397</v>
          </cell>
          <cell r="ER200" t="str">
            <v>15-8089</v>
          </cell>
          <cell r="ES200">
            <v>44420</v>
          </cell>
          <cell r="IX200" t="str">
            <v>15-8064</v>
          </cell>
          <cell r="IY200">
            <v>44623</v>
          </cell>
          <cell r="LJ200" t="str">
            <v>15-8014</v>
          </cell>
          <cell r="LK200">
            <v>44966</v>
          </cell>
          <cell r="LN200" t="str">
            <v>15-8054</v>
          </cell>
          <cell r="LO200">
            <v>45001</v>
          </cell>
          <cell r="MD200" t="str">
            <v>11-0714</v>
          </cell>
          <cell r="ME200">
            <v>44978</v>
          </cell>
          <cell r="NN200" t="str">
            <v>13-0075-1</v>
          </cell>
          <cell r="NO200">
            <v>45812</v>
          </cell>
        </row>
        <row r="201">
          <cell r="D201">
            <v>3048</v>
          </cell>
          <cell r="E201">
            <v>43921</v>
          </cell>
          <cell r="Y201">
            <v>3008</v>
          </cell>
          <cell r="Z201">
            <v>43978</v>
          </cell>
          <cell r="AK201">
            <v>4162</v>
          </cell>
          <cell r="AL201">
            <v>43979</v>
          </cell>
          <cell r="BV201" t="str">
            <v>2P 4127</v>
          </cell>
          <cell r="BW201">
            <v>44109</v>
          </cell>
          <cell r="BZ201" t="str">
            <v>2P 4127</v>
          </cell>
          <cell r="CA201">
            <v>44215</v>
          </cell>
          <cell r="CJ201">
            <v>4111</v>
          </cell>
          <cell r="CK201">
            <v>44215</v>
          </cell>
          <cell r="DH201" t="str">
            <v>2P 4126</v>
          </cell>
          <cell r="DI201">
            <v>44335</v>
          </cell>
          <cell r="EB201" t="str">
            <v>11-1003</v>
          </cell>
          <cell r="EC201">
            <v>44392</v>
          </cell>
          <cell r="EF201" t="str">
            <v>11-1003</v>
          </cell>
          <cell r="EG201">
            <v>44392</v>
          </cell>
          <cell r="EH201" t="str">
            <v>11-1003</v>
          </cell>
          <cell r="EI201">
            <v>44392</v>
          </cell>
          <cell r="ER201" t="str">
            <v>15-8100</v>
          </cell>
          <cell r="ES201">
            <v>44420</v>
          </cell>
          <cell r="IX201" t="str">
            <v>15-8068</v>
          </cell>
          <cell r="IY201">
            <v>44635</v>
          </cell>
          <cell r="LJ201" t="str">
            <v>15-8054</v>
          </cell>
          <cell r="LK201">
            <v>44966</v>
          </cell>
          <cell r="LN201" t="str">
            <v>15-8064</v>
          </cell>
          <cell r="LO201">
            <v>45001</v>
          </cell>
          <cell r="MD201" t="str">
            <v>11-0715</v>
          </cell>
          <cell r="ME201">
            <v>45055</v>
          </cell>
          <cell r="NN201" t="str">
            <v>13-0082</v>
          </cell>
          <cell r="NO201">
            <v>45812</v>
          </cell>
        </row>
        <row r="202">
          <cell r="D202">
            <v>3029</v>
          </cell>
          <cell r="E202">
            <v>43921</v>
          </cell>
          <cell r="Y202" t="str">
            <v>2P 5031</v>
          </cell>
          <cell r="Z202">
            <v>43885</v>
          </cell>
          <cell r="AK202">
            <v>4161</v>
          </cell>
          <cell r="AL202">
            <v>43979</v>
          </cell>
          <cell r="BV202" t="str">
            <v>2P 4111</v>
          </cell>
          <cell r="BW202">
            <v>44124</v>
          </cell>
          <cell r="BZ202" t="str">
            <v>2P 4111</v>
          </cell>
          <cell r="CA202">
            <v>44215</v>
          </cell>
          <cell r="CJ202">
            <v>4113</v>
          </cell>
          <cell r="CK202">
            <v>44215</v>
          </cell>
          <cell r="DH202" t="str">
            <v>2P 4127</v>
          </cell>
          <cell r="DI202">
            <v>44301</v>
          </cell>
          <cell r="EB202" t="str">
            <v>11-1021</v>
          </cell>
          <cell r="EC202">
            <v>44264</v>
          </cell>
          <cell r="EF202" t="str">
            <v>11-1021</v>
          </cell>
          <cell r="EG202">
            <v>44264</v>
          </cell>
          <cell r="EH202" t="str">
            <v>11-1021</v>
          </cell>
          <cell r="EI202">
            <v>44264</v>
          </cell>
          <cell r="ER202" t="str">
            <v>15-9241</v>
          </cell>
          <cell r="ES202">
            <v>44411</v>
          </cell>
          <cell r="IX202" t="str">
            <v>15-8069</v>
          </cell>
          <cell r="IY202">
            <v>44623</v>
          </cell>
          <cell r="LJ202" t="str">
            <v>15-8064</v>
          </cell>
          <cell r="LK202">
            <v>44966</v>
          </cell>
          <cell r="LN202" t="str">
            <v>15-8068</v>
          </cell>
          <cell r="LO202">
            <v>45001</v>
          </cell>
          <cell r="MD202" t="str">
            <v>11-1003</v>
          </cell>
          <cell r="ME202">
            <v>45055</v>
          </cell>
          <cell r="NN202" t="str">
            <v>13-0084</v>
          </cell>
          <cell r="NO202">
            <v>45812</v>
          </cell>
        </row>
        <row r="203">
          <cell r="D203">
            <v>3008</v>
          </cell>
          <cell r="E203">
            <v>43963</v>
          </cell>
          <cell r="Y203">
            <v>5032</v>
          </cell>
          <cell r="Z203">
            <v>43921</v>
          </cell>
          <cell r="AK203">
            <v>4160</v>
          </cell>
          <cell r="AL203">
            <v>43979</v>
          </cell>
          <cell r="BV203" t="str">
            <v>2P 4113</v>
          </cell>
          <cell r="BW203">
            <v>44124</v>
          </cell>
          <cell r="BZ203" t="str">
            <v>2P 4113</v>
          </cell>
          <cell r="CA203">
            <v>44215</v>
          </cell>
          <cell r="CJ203">
            <v>4114</v>
          </cell>
          <cell r="CK203">
            <v>44078</v>
          </cell>
          <cell r="DH203" t="str">
            <v>2P 4111</v>
          </cell>
          <cell r="DI203">
            <v>44265</v>
          </cell>
          <cell r="EB203" t="str">
            <v>11-1035</v>
          </cell>
          <cell r="EC203">
            <v>44392</v>
          </cell>
          <cell r="EF203" t="str">
            <v>11-1035</v>
          </cell>
          <cell r="EG203">
            <v>44403</v>
          </cell>
          <cell r="EH203" t="str">
            <v>11-1035</v>
          </cell>
          <cell r="EI203">
            <v>44403</v>
          </cell>
          <cell r="ER203" t="str">
            <v>T1200</v>
          </cell>
          <cell r="ES203">
            <v>44411</v>
          </cell>
          <cell r="IX203" t="str">
            <v>15-8074</v>
          </cell>
          <cell r="IY203">
            <v>44623</v>
          </cell>
          <cell r="LJ203" t="str">
            <v>15-8068</v>
          </cell>
          <cell r="LK203">
            <v>44966</v>
          </cell>
          <cell r="LN203" t="str">
            <v>15-8069</v>
          </cell>
          <cell r="LO203">
            <v>45001</v>
          </cell>
          <cell r="MD203" t="str">
            <v>11-1035</v>
          </cell>
          <cell r="ME203">
            <v>45055</v>
          </cell>
          <cell r="NN203" t="str">
            <v>13-0085</v>
          </cell>
          <cell r="NO203">
            <v>45778</v>
          </cell>
        </row>
        <row r="204">
          <cell r="D204" t="str">
            <v>2P 5031</v>
          </cell>
          <cell r="E204">
            <v>43885</v>
          </cell>
          <cell r="Y204">
            <v>5031</v>
          </cell>
          <cell r="Z204">
            <v>43921</v>
          </cell>
          <cell r="AK204">
            <v>4111</v>
          </cell>
          <cell r="AL204">
            <v>43340</v>
          </cell>
          <cell r="BV204">
            <v>4162</v>
          </cell>
          <cell r="BW204">
            <v>44124</v>
          </cell>
          <cell r="BZ204">
            <v>4162</v>
          </cell>
          <cell r="CA204">
            <v>44215</v>
          </cell>
          <cell r="CJ204">
            <v>4126</v>
          </cell>
          <cell r="CK204">
            <v>44215</v>
          </cell>
          <cell r="DH204" t="str">
            <v>2P 4113</v>
          </cell>
          <cell r="DI204">
            <v>44335</v>
          </cell>
          <cell r="EB204" t="str">
            <v>11-1041</v>
          </cell>
          <cell r="EC204">
            <v>44392</v>
          </cell>
          <cell r="EF204" t="str">
            <v>11-1041</v>
          </cell>
          <cell r="EG204">
            <v>44392</v>
          </cell>
          <cell r="EH204" t="str">
            <v>11-1041</v>
          </cell>
          <cell r="EI204">
            <v>44392</v>
          </cell>
          <cell r="ER204" t="str">
            <v>T1800</v>
          </cell>
          <cell r="ES204">
            <v>44370</v>
          </cell>
          <cell r="IX204" t="str">
            <v>15-8084</v>
          </cell>
          <cell r="IY204">
            <v>44623</v>
          </cell>
          <cell r="LJ204" t="str">
            <v>15-8069</v>
          </cell>
          <cell r="LK204">
            <v>44966</v>
          </cell>
          <cell r="LN204" t="str">
            <v>15-8074</v>
          </cell>
          <cell r="LO204">
            <v>45001</v>
          </cell>
          <cell r="MD204" t="str">
            <v>11-1041</v>
          </cell>
          <cell r="ME204">
            <v>45055</v>
          </cell>
          <cell r="NN204" t="str">
            <v>13-0086</v>
          </cell>
          <cell r="NO204">
            <v>45812</v>
          </cell>
        </row>
        <row r="205">
          <cell r="D205">
            <v>5032</v>
          </cell>
          <cell r="E205">
            <v>43921</v>
          </cell>
          <cell r="Y205">
            <v>3050</v>
          </cell>
          <cell r="Z205">
            <v>43972</v>
          </cell>
          <cell r="AK205">
            <v>4113</v>
          </cell>
          <cell r="AL205">
            <v>43340</v>
          </cell>
          <cell r="BV205">
            <v>4161</v>
          </cell>
          <cell r="BW205">
            <v>44124</v>
          </cell>
          <cell r="BZ205">
            <v>4161</v>
          </cell>
          <cell r="CA205">
            <v>44215</v>
          </cell>
          <cell r="CJ205">
            <v>4127</v>
          </cell>
          <cell r="CK205">
            <v>44215</v>
          </cell>
          <cell r="DH205">
            <v>4162</v>
          </cell>
          <cell r="DI205">
            <v>44335</v>
          </cell>
          <cell r="EB205" t="str">
            <v>11-1061</v>
          </cell>
          <cell r="EC205">
            <v>44392</v>
          </cell>
          <cell r="EF205" t="str">
            <v>11-1061</v>
          </cell>
          <cell r="EG205">
            <v>44392</v>
          </cell>
          <cell r="EH205" t="str">
            <v>11-1061</v>
          </cell>
          <cell r="EI205">
            <v>44392</v>
          </cell>
          <cell r="ER205" t="str">
            <v>11-0341</v>
          </cell>
          <cell r="ES205">
            <v>44420</v>
          </cell>
          <cell r="IX205" t="str">
            <v>15-8088</v>
          </cell>
          <cell r="IY205">
            <v>44623</v>
          </cell>
          <cell r="LJ205" t="str">
            <v>15-8074</v>
          </cell>
          <cell r="LK205">
            <v>44966</v>
          </cell>
          <cell r="LN205" t="str">
            <v>15-8084</v>
          </cell>
          <cell r="LO205">
            <v>45001</v>
          </cell>
          <cell r="MD205" t="str">
            <v>11-1061</v>
          </cell>
          <cell r="ME205">
            <v>45055</v>
          </cell>
          <cell r="NN205" t="str">
            <v>13-0087</v>
          </cell>
          <cell r="NO205">
            <v>45812</v>
          </cell>
        </row>
        <row r="206">
          <cell r="D206">
            <v>5031</v>
          </cell>
          <cell r="E206">
            <v>43921</v>
          </cell>
          <cell r="Y206">
            <v>3085</v>
          </cell>
          <cell r="Z206">
            <v>43972</v>
          </cell>
          <cell r="AK206">
            <v>4114</v>
          </cell>
          <cell r="AL206">
            <v>43979</v>
          </cell>
          <cell r="BV206">
            <v>4160</v>
          </cell>
          <cell r="BW206">
            <v>44124</v>
          </cell>
          <cell r="BZ206">
            <v>4160</v>
          </cell>
          <cell r="CA206">
            <v>44215</v>
          </cell>
          <cell r="CJ206">
            <v>4103</v>
          </cell>
          <cell r="CK206">
            <v>44215</v>
          </cell>
          <cell r="DH206">
            <v>4161</v>
          </cell>
          <cell r="DI206">
            <v>44335</v>
          </cell>
          <cell r="EB206" t="str">
            <v>11-1075</v>
          </cell>
          <cell r="EC206">
            <v>44392</v>
          </cell>
          <cell r="EF206" t="str">
            <v>11-1075</v>
          </cell>
          <cell r="EG206">
            <v>44403</v>
          </cell>
          <cell r="EH206" t="str">
            <v>11-1075</v>
          </cell>
          <cell r="EI206">
            <v>44403</v>
          </cell>
          <cell r="ER206" t="str">
            <v>11-0714</v>
          </cell>
          <cell r="ES206">
            <v>44420</v>
          </cell>
          <cell r="IX206" t="str">
            <v>15-8089</v>
          </cell>
          <cell r="IY206">
            <v>44623</v>
          </cell>
          <cell r="LJ206" t="str">
            <v>15-8084</v>
          </cell>
          <cell r="LK206">
            <v>44966</v>
          </cell>
          <cell r="LN206" t="str">
            <v>15-8088</v>
          </cell>
          <cell r="LO206">
            <v>45001</v>
          </cell>
          <cell r="MD206" t="str">
            <v>11-1075</v>
          </cell>
          <cell r="ME206">
            <v>45055</v>
          </cell>
          <cell r="NN206" t="str">
            <v>13-0096</v>
          </cell>
          <cell r="NO206">
            <v>45796</v>
          </cell>
        </row>
        <row r="207">
          <cell r="D207">
            <v>3050</v>
          </cell>
          <cell r="E207">
            <v>43972</v>
          </cell>
          <cell r="Y207" t="str">
            <v>2P 4114</v>
          </cell>
          <cell r="Z207">
            <v>43606</v>
          </cell>
          <cell r="AK207">
            <v>4126</v>
          </cell>
          <cell r="AL207">
            <v>43979</v>
          </cell>
          <cell r="BV207">
            <v>4111</v>
          </cell>
          <cell r="BW207">
            <v>44124</v>
          </cell>
          <cell r="BZ207">
            <v>4111</v>
          </cell>
          <cell r="CA207">
            <v>44215</v>
          </cell>
          <cell r="CJ207">
            <v>3026</v>
          </cell>
          <cell r="CK207">
            <v>44083</v>
          </cell>
          <cell r="DH207">
            <v>4160</v>
          </cell>
          <cell r="DI207">
            <v>44301</v>
          </cell>
          <cell r="EB207" t="str">
            <v>11-1081</v>
          </cell>
          <cell r="EC207">
            <v>44392</v>
          </cell>
          <cell r="EF207" t="str">
            <v>11-1081</v>
          </cell>
          <cell r="EG207">
            <v>44392</v>
          </cell>
          <cell r="EH207" t="str">
            <v>11-1081</v>
          </cell>
          <cell r="EI207">
            <v>44392</v>
          </cell>
          <cell r="ER207" t="str">
            <v>11-0715</v>
          </cell>
          <cell r="ES207">
            <v>44420</v>
          </cell>
          <cell r="IX207" t="str">
            <v>15-8100</v>
          </cell>
          <cell r="IY207">
            <v>44623</v>
          </cell>
          <cell r="LJ207" t="str">
            <v>15-8088</v>
          </cell>
          <cell r="LK207">
            <v>44966</v>
          </cell>
          <cell r="LN207" t="str">
            <v>15-8089</v>
          </cell>
          <cell r="LO207">
            <v>45001</v>
          </cell>
          <cell r="MD207" t="str">
            <v>11-1081</v>
          </cell>
          <cell r="ME207">
            <v>45055</v>
          </cell>
          <cell r="NN207" t="str">
            <v>13-0096-1</v>
          </cell>
          <cell r="NO207">
            <v>45812</v>
          </cell>
        </row>
        <row r="208">
          <cell r="D208">
            <v>3085</v>
          </cell>
          <cell r="E208">
            <v>43952</v>
          </cell>
          <cell r="Y208" t="str">
            <v>2P 4112</v>
          </cell>
          <cell r="Z208">
            <v>43489</v>
          </cell>
          <cell r="AK208">
            <v>4127</v>
          </cell>
          <cell r="AL208">
            <v>43979</v>
          </cell>
          <cell r="BV208">
            <v>4113</v>
          </cell>
          <cell r="BW208">
            <v>43340</v>
          </cell>
          <cell r="BZ208">
            <v>4113</v>
          </cell>
          <cell r="CA208">
            <v>44215</v>
          </cell>
          <cell r="CJ208">
            <v>3418</v>
          </cell>
          <cell r="CK208">
            <v>44222</v>
          </cell>
          <cell r="DH208">
            <v>4111</v>
          </cell>
          <cell r="DI208">
            <v>44335</v>
          </cell>
          <cell r="EB208" t="str">
            <v>11-1098</v>
          </cell>
          <cell r="EC208">
            <v>44392</v>
          </cell>
          <cell r="EF208" t="str">
            <v>11-1098</v>
          </cell>
          <cell r="EG208">
            <v>44392</v>
          </cell>
          <cell r="EH208" t="str">
            <v>11-1098</v>
          </cell>
          <cell r="EI208">
            <v>44392</v>
          </cell>
          <cell r="ER208" t="str">
            <v>11-1003</v>
          </cell>
          <cell r="ES208">
            <v>44392</v>
          </cell>
          <cell r="IX208" t="str">
            <v>15-9241</v>
          </cell>
          <cell r="IY208">
            <v>44622</v>
          </cell>
          <cell r="LJ208" t="str">
            <v>15-8089</v>
          </cell>
          <cell r="LK208">
            <v>44966</v>
          </cell>
          <cell r="LN208" t="str">
            <v>15-8100</v>
          </cell>
          <cell r="LO208">
            <v>45001</v>
          </cell>
          <cell r="MD208" t="str">
            <v>11-1098</v>
          </cell>
          <cell r="ME208">
            <v>45055</v>
          </cell>
          <cell r="NN208" t="str">
            <v>13-0097</v>
          </cell>
          <cell r="NO208">
            <v>45812</v>
          </cell>
        </row>
        <row r="209">
          <cell r="D209" t="str">
            <v>2P 4114</v>
          </cell>
          <cell r="E209">
            <v>43606</v>
          </cell>
          <cell r="Y209" t="str">
            <v>2P 4161</v>
          </cell>
          <cell r="Z209">
            <v>43979</v>
          </cell>
          <cell r="AK209">
            <v>4104</v>
          </cell>
          <cell r="AL209">
            <v>43353</v>
          </cell>
          <cell r="BV209">
            <v>4114</v>
          </cell>
          <cell r="BW209">
            <v>44078</v>
          </cell>
          <cell r="BZ209">
            <v>4114</v>
          </cell>
          <cell r="CA209">
            <v>44078</v>
          </cell>
          <cell r="CJ209">
            <v>3409</v>
          </cell>
          <cell r="CK209">
            <v>44222</v>
          </cell>
          <cell r="DH209">
            <v>4113</v>
          </cell>
          <cell r="DI209">
            <v>44215</v>
          </cell>
          <cell r="EB209" t="str">
            <v>11-1103</v>
          </cell>
          <cell r="EC209">
            <v>44392</v>
          </cell>
          <cell r="EF209" t="str">
            <v>11-1103</v>
          </cell>
          <cell r="EG209">
            <v>44392</v>
          </cell>
          <cell r="EH209" t="str">
            <v>11-1103</v>
          </cell>
          <cell r="EI209">
            <v>44392</v>
          </cell>
          <cell r="ER209" t="str">
            <v>11-1021</v>
          </cell>
          <cell r="ES209">
            <v>44264</v>
          </cell>
          <cell r="IX209" t="str">
            <v>T1200</v>
          </cell>
          <cell r="IY209">
            <v>44641</v>
          </cell>
          <cell r="LJ209" t="str">
            <v>15-8100</v>
          </cell>
          <cell r="LK209">
            <v>44966</v>
          </cell>
          <cell r="LN209" t="str">
            <v>15-9241</v>
          </cell>
          <cell r="LO209">
            <v>44993</v>
          </cell>
          <cell r="MD209" t="str">
            <v>11-1103</v>
          </cell>
          <cell r="ME209">
            <v>45055</v>
          </cell>
          <cell r="NN209" t="str">
            <v>13-0097-1</v>
          </cell>
          <cell r="NO209">
            <v>45812</v>
          </cell>
        </row>
        <row r="210">
          <cell r="D210" t="str">
            <v>2P 4112</v>
          </cell>
          <cell r="E210">
            <v>43489</v>
          </cell>
          <cell r="Y210" t="str">
            <v>2P 4162</v>
          </cell>
          <cell r="Z210">
            <v>43840</v>
          </cell>
          <cell r="AK210">
            <v>-4114</v>
          </cell>
          <cell r="AL210">
            <v>43353</v>
          </cell>
          <cell r="BV210">
            <v>4126</v>
          </cell>
          <cell r="BW210">
            <v>44124</v>
          </cell>
          <cell r="BZ210">
            <v>4126</v>
          </cell>
          <cell r="CA210">
            <v>44215</v>
          </cell>
          <cell r="CJ210">
            <v>3399</v>
          </cell>
          <cell r="CK210">
            <v>44222</v>
          </cell>
          <cell r="DH210">
            <v>4114</v>
          </cell>
          <cell r="DI210">
            <v>44335</v>
          </cell>
          <cell r="EB210" t="str">
            <v>11-1138</v>
          </cell>
          <cell r="EC210">
            <v>44392</v>
          </cell>
          <cell r="EF210" t="str">
            <v>11-1138</v>
          </cell>
          <cell r="EG210">
            <v>44392</v>
          </cell>
          <cell r="EH210" t="str">
            <v>11-1138</v>
          </cell>
          <cell r="EI210">
            <v>44392</v>
          </cell>
          <cell r="ER210" t="str">
            <v>11-1035</v>
          </cell>
          <cell r="ES210">
            <v>44403</v>
          </cell>
          <cell r="IX210" t="str">
            <v>T1800</v>
          </cell>
          <cell r="IY210">
            <v>44370</v>
          </cell>
          <cell r="LJ210" t="str">
            <v>15-9241</v>
          </cell>
          <cell r="LK210">
            <v>44966</v>
          </cell>
          <cell r="LN210" t="str">
            <v>T1200</v>
          </cell>
          <cell r="LO210">
            <v>45005</v>
          </cell>
          <cell r="MD210" t="str">
            <v>11-1008</v>
          </cell>
          <cell r="ME210">
            <v>45055</v>
          </cell>
          <cell r="NN210" t="str">
            <v>13-0099</v>
          </cell>
          <cell r="NO210">
            <v>45812</v>
          </cell>
        </row>
        <row r="211">
          <cell r="D211" t="str">
            <v>2P 4161</v>
          </cell>
          <cell r="E211">
            <v>43943</v>
          </cell>
          <cell r="Y211" t="str">
            <v>2P 4160</v>
          </cell>
          <cell r="Z211">
            <v>43979</v>
          </cell>
          <cell r="AK211" t="str">
            <v>010-4103</v>
          </cell>
          <cell r="AL211">
            <v>43353</v>
          </cell>
          <cell r="BV211">
            <v>4127</v>
          </cell>
          <cell r="BW211">
            <v>44124</v>
          </cell>
          <cell r="BZ211">
            <v>4127</v>
          </cell>
          <cell r="CA211">
            <v>44215</v>
          </cell>
          <cell r="CJ211">
            <v>3045</v>
          </cell>
          <cell r="CK211">
            <v>44222</v>
          </cell>
          <cell r="DH211">
            <v>4126</v>
          </cell>
          <cell r="DI211">
            <v>44335</v>
          </cell>
          <cell r="EB211" t="str">
            <v>11-4140-0</v>
          </cell>
          <cell r="EC211">
            <v>44365</v>
          </cell>
          <cell r="EF211" t="str">
            <v>11-4140-0</v>
          </cell>
          <cell r="EG211">
            <v>44365</v>
          </cell>
          <cell r="EH211" t="str">
            <v>11-4140-0</v>
          </cell>
          <cell r="EI211">
            <v>44365</v>
          </cell>
          <cell r="ER211" t="str">
            <v>11-1041</v>
          </cell>
          <cell r="ES211">
            <v>44392</v>
          </cell>
          <cell r="IX211" t="str">
            <v>11-0341</v>
          </cell>
          <cell r="IY211">
            <v>44643</v>
          </cell>
          <cell r="LJ211" t="str">
            <v>T1200</v>
          </cell>
          <cell r="LK211">
            <v>44641</v>
          </cell>
          <cell r="LN211" t="str">
            <v>T1800</v>
          </cell>
          <cell r="LO211">
            <v>45005</v>
          </cell>
          <cell r="MD211" t="str">
            <v>11-1201</v>
          </cell>
          <cell r="ME211">
            <v>45055</v>
          </cell>
          <cell r="NN211" t="str">
            <v>13-0099-1</v>
          </cell>
          <cell r="NO211">
            <v>45812</v>
          </cell>
        </row>
        <row r="212">
          <cell r="D212" t="str">
            <v>2P 4162</v>
          </cell>
          <cell r="E212">
            <v>43840</v>
          </cell>
          <cell r="Y212" t="str">
            <v>2P 4126</v>
          </cell>
          <cell r="Z212">
            <v>43979</v>
          </cell>
          <cell r="AK212">
            <v>3039</v>
          </cell>
          <cell r="AL212">
            <v>43991</v>
          </cell>
          <cell r="BV212">
            <v>4104</v>
          </cell>
          <cell r="BW212">
            <v>43353</v>
          </cell>
          <cell r="BZ212">
            <v>4103</v>
          </cell>
          <cell r="CA212">
            <v>44215</v>
          </cell>
          <cell r="CJ212">
            <v>3039</v>
          </cell>
          <cell r="CK212">
            <v>44237</v>
          </cell>
          <cell r="DH212">
            <v>4127</v>
          </cell>
          <cell r="DI212">
            <v>44335</v>
          </cell>
          <cell r="EB212" t="str">
            <v>11-4170-0</v>
          </cell>
          <cell r="EC212">
            <v>44365</v>
          </cell>
          <cell r="EF212" t="str">
            <v>11-4170-0</v>
          </cell>
          <cell r="EG212">
            <v>44365</v>
          </cell>
          <cell r="EH212" t="str">
            <v>11-4170-0</v>
          </cell>
          <cell r="EI212">
            <v>44365</v>
          </cell>
          <cell r="ER212" t="str">
            <v>11-1061</v>
          </cell>
          <cell r="ES212">
            <v>44392</v>
          </cell>
          <cell r="IX212" t="str">
            <v>11-0714</v>
          </cell>
          <cell r="IY212">
            <v>44609</v>
          </cell>
          <cell r="LJ212" t="str">
            <v>T1800</v>
          </cell>
          <cell r="LK212">
            <v>44370</v>
          </cell>
          <cell r="LN212" t="str">
            <v>T3600</v>
          </cell>
          <cell r="LO212">
            <v>44799</v>
          </cell>
          <cell r="MD212" t="str">
            <v>11-4140-0</v>
          </cell>
          <cell r="ME212">
            <v>45055</v>
          </cell>
          <cell r="NN212" t="str">
            <v>13-0120</v>
          </cell>
          <cell r="NO212">
            <v>45812</v>
          </cell>
        </row>
        <row r="213">
          <cell r="D213" t="str">
            <v>2P 4160</v>
          </cell>
          <cell r="E213">
            <v>43888</v>
          </cell>
          <cell r="Y213" t="str">
            <v>2P 4127</v>
          </cell>
          <cell r="Z213">
            <v>43943</v>
          </cell>
          <cell r="AK213">
            <v>3050</v>
          </cell>
          <cell r="AL213">
            <v>43991</v>
          </cell>
          <cell r="BV213">
            <v>-4114</v>
          </cell>
          <cell r="BW213">
            <v>43353</v>
          </cell>
          <cell r="BZ213">
            <v>4104</v>
          </cell>
          <cell r="CA213">
            <v>43353</v>
          </cell>
          <cell r="CJ213">
            <v>3050</v>
          </cell>
          <cell r="CK213">
            <v>44237</v>
          </cell>
          <cell r="DH213">
            <v>4103</v>
          </cell>
          <cell r="DI213">
            <v>44215</v>
          </cell>
          <cell r="EB213" t="str">
            <v>11-4265-0</v>
          </cell>
          <cell r="EC213">
            <v>44365</v>
          </cell>
          <cell r="EF213" t="str">
            <v>11-4265-0</v>
          </cell>
          <cell r="EG213">
            <v>44365</v>
          </cell>
          <cell r="EH213" t="str">
            <v>11-4265-0</v>
          </cell>
          <cell r="EI213">
            <v>44365</v>
          </cell>
          <cell r="ER213" t="str">
            <v>11-1075</v>
          </cell>
          <cell r="ES213">
            <v>44403</v>
          </cell>
          <cell r="IX213" t="str">
            <v>11-0715</v>
          </cell>
          <cell r="IY213">
            <v>44643</v>
          </cell>
          <cell r="LJ213" t="str">
            <v>T3600</v>
          </cell>
          <cell r="LK213">
            <v>44799</v>
          </cell>
          <cell r="LN213" t="str">
            <v>11-0341</v>
          </cell>
          <cell r="LO213">
            <v>44979</v>
          </cell>
          <cell r="MD213" t="str">
            <v>11-4170-0</v>
          </cell>
          <cell r="ME213">
            <v>45055</v>
          </cell>
          <cell r="NN213" t="str">
            <v>13-0137</v>
          </cell>
          <cell r="NO213">
            <v>45812</v>
          </cell>
        </row>
        <row r="214">
          <cell r="D214" t="str">
            <v>2P 4126</v>
          </cell>
          <cell r="E214">
            <v>43923</v>
          </cell>
          <cell r="Y214" t="str">
            <v>2P 4111</v>
          </cell>
          <cell r="Z214">
            <v>43979</v>
          </cell>
          <cell r="AK214">
            <v>3085</v>
          </cell>
          <cell r="AL214">
            <v>43991</v>
          </cell>
          <cell r="BV214" t="str">
            <v>010-4103</v>
          </cell>
          <cell r="BW214">
            <v>43353</v>
          </cell>
          <cell r="BZ214">
            <v>-4114</v>
          </cell>
          <cell r="CA214">
            <v>43353</v>
          </cell>
          <cell r="CJ214">
            <v>3085</v>
          </cell>
          <cell r="CK214">
            <v>44237</v>
          </cell>
          <cell r="DH214">
            <v>3039</v>
          </cell>
          <cell r="DI214">
            <v>44302</v>
          </cell>
          <cell r="EB214" t="str">
            <v>11-4280-0</v>
          </cell>
          <cell r="EC214">
            <v>44365</v>
          </cell>
          <cell r="EF214" t="str">
            <v>11-4280-0</v>
          </cell>
          <cell r="EG214">
            <v>44365</v>
          </cell>
          <cell r="EH214" t="str">
            <v>11-4280-0</v>
          </cell>
          <cell r="EI214">
            <v>44365</v>
          </cell>
          <cell r="ER214" t="str">
            <v>11-1081</v>
          </cell>
          <cell r="ES214">
            <v>44392</v>
          </cell>
          <cell r="IX214" t="str">
            <v>11-1003</v>
          </cell>
          <cell r="IY214">
            <v>44609</v>
          </cell>
          <cell r="LJ214" t="str">
            <v>11-0341</v>
          </cell>
          <cell r="LK214">
            <v>44979</v>
          </cell>
          <cell r="LN214" t="str">
            <v>11-0714</v>
          </cell>
          <cell r="LO214">
            <v>44978</v>
          </cell>
          <cell r="MD214" t="str">
            <v>11-4265-0</v>
          </cell>
          <cell r="ME214">
            <v>45055</v>
          </cell>
          <cell r="NN214" t="str">
            <v>13-0145</v>
          </cell>
          <cell r="NO214">
            <v>45812</v>
          </cell>
        </row>
        <row r="215">
          <cell r="D215" t="str">
            <v>2P 4127</v>
          </cell>
          <cell r="E215">
            <v>43923</v>
          </cell>
          <cell r="Y215" t="str">
            <v>2P 4113</v>
          </cell>
          <cell r="Z215">
            <v>43943</v>
          </cell>
          <cell r="AK215">
            <v>3087</v>
          </cell>
          <cell r="AL215">
            <v>43991</v>
          </cell>
          <cell r="BV215">
            <v>3039</v>
          </cell>
          <cell r="BW215">
            <v>44056</v>
          </cell>
          <cell r="BZ215" t="str">
            <v>010-4103</v>
          </cell>
          <cell r="CA215">
            <v>43353</v>
          </cell>
          <cell r="CJ215">
            <v>3087</v>
          </cell>
          <cell r="CK215">
            <v>44237</v>
          </cell>
          <cell r="DH215">
            <v>3050</v>
          </cell>
          <cell r="DI215">
            <v>44336</v>
          </cell>
          <cell r="EB215" t="str">
            <v>11-4330-0</v>
          </cell>
          <cell r="EC215">
            <v>44365</v>
          </cell>
          <cell r="EF215" t="str">
            <v>11-4330-0</v>
          </cell>
          <cell r="EG215">
            <v>44365</v>
          </cell>
          <cell r="EH215" t="str">
            <v>11-4330-0</v>
          </cell>
          <cell r="EI215">
            <v>44365</v>
          </cell>
          <cell r="ER215" t="str">
            <v>11-1098</v>
          </cell>
          <cell r="ES215">
            <v>44392</v>
          </cell>
          <cell r="IX215" t="str">
            <v>11-1021</v>
          </cell>
          <cell r="IY215">
            <v>44264</v>
          </cell>
          <cell r="LJ215" t="str">
            <v>11-0714</v>
          </cell>
          <cell r="LK215">
            <v>44978</v>
          </cell>
          <cell r="LN215" t="str">
            <v>11-0715</v>
          </cell>
          <cell r="LO215">
            <v>44994</v>
          </cell>
          <cell r="MD215" t="str">
            <v>11-4280-0</v>
          </cell>
          <cell r="ME215">
            <v>45055</v>
          </cell>
          <cell r="NN215" t="str">
            <v>13-0165</v>
          </cell>
          <cell r="NO215">
            <v>45812</v>
          </cell>
        </row>
        <row r="216">
          <cell r="D216" t="str">
            <v>2P 4111</v>
          </cell>
          <cell r="E216">
            <v>43840</v>
          </cell>
          <cell r="Y216">
            <v>4162</v>
          </cell>
          <cell r="Z216">
            <v>43979</v>
          </cell>
          <cell r="AK216">
            <v>3090</v>
          </cell>
          <cell r="AL216">
            <v>43991</v>
          </cell>
          <cell r="BV216">
            <v>3050</v>
          </cell>
          <cell r="BW216">
            <v>44056</v>
          </cell>
          <cell r="BZ216">
            <v>3039</v>
          </cell>
          <cell r="CA216">
            <v>44056</v>
          </cell>
          <cell r="CJ216">
            <v>3090</v>
          </cell>
          <cell r="CK216">
            <v>44237</v>
          </cell>
          <cell r="DH216">
            <v>3085</v>
          </cell>
          <cell r="DI216">
            <v>44343</v>
          </cell>
          <cell r="EB216" t="str">
            <v>11-4340-0</v>
          </cell>
          <cell r="EC216">
            <v>44365</v>
          </cell>
          <cell r="EF216" t="str">
            <v>11-4340-0</v>
          </cell>
          <cell r="EG216">
            <v>44365</v>
          </cell>
          <cell r="EH216" t="str">
            <v>11-4340-0</v>
          </cell>
          <cell r="EI216">
            <v>44365</v>
          </cell>
          <cell r="ER216" t="str">
            <v>11-1103</v>
          </cell>
          <cell r="ES216">
            <v>44392</v>
          </cell>
          <cell r="IX216" t="str">
            <v>11-1035</v>
          </cell>
          <cell r="IY216">
            <v>44609</v>
          </cell>
          <cell r="LJ216" t="str">
            <v>11-0715</v>
          </cell>
          <cell r="LK216">
            <v>44978</v>
          </cell>
          <cell r="LN216" t="str">
            <v>11-1003</v>
          </cell>
          <cell r="LO216">
            <v>44991</v>
          </cell>
          <cell r="MD216" t="str">
            <v>11-4330-0</v>
          </cell>
          <cell r="ME216">
            <v>45055</v>
          </cell>
          <cell r="NN216" t="str">
            <v>13-0278</v>
          </cell>
          <cell r="NO216">
            <v>45793</v>
          </cell>
        </row>
        <row r="217">
          <cell r="D217" t="str">
            <v>2P 4113</v>
          </cell>
          <cell r="E217">
            <v>43943</v>
          </cell>
          <cell r="Y217">
            <v>4161</v>
          </cell>
          <cell r="Z217">
            <v>43979</v>
          </cell>
          <cell r="AK217">
            <v>715</v>
          </cell>
          <cell r="AL217">
            <v>43984</v>
          </cell>
          <cell r="BV217">
            <v>3085</v>
          </cell>
          <cell r="BW217">
            <v>44056</v>
          </cell>
          <cell r="BZ217">
            <v>3050</v>
          </cell>
          <cell r="CA217">
            <v>44209</v>
          </cell>
          <cell r="CJ217">
            <v>715</v>
          </cell>
          <cell r="CK217">
            <v>44221</v>
          </cell>
          <cell r="DH217">
            <v>3087</v>
          </cell>
          <cell r="DI217">
            <v>44336</v>
          </cell>
          <cell r="EB217" t="str">
            <v>11-4340-1</v>
          </cell>
          <cell r="EC217">
            <v>44365</v>
          </cell>
          <cell r="EF217" t="str">
            <v>11-4340-1</v>
          </cell>
          <cell r="EG217">
            <v>44365</v>
          </cell>
          <cell r="EH217" t="str">
            <v>11-4340-1</v>
          </cell>
          <cell r="EI217">
            <v>44365</v>
          </cell>
          <cell r="ER217" t="str">
            <v>11-1138</v>
          </cell>
          <cell r="ES217">
            <v>44392</v>
          </cell>
          <cell r="IX217" t="str">
            <v>11-1041</v>
          </cell>
          <cell r="IY217">
            <v>44609</v>
          </cell>
          <cell r="LJ217" t="str">
            <v>11-1003</v>
          </cell>
          <cell r="LK217">
            <v>44979</v>
          </cell>
          <cell r="LN217" t="str">
            <v>11-1021</v>
          </cell>
          <cell r="LO217">
            <v>44264</v>
          </cell>
          <cell r="MD217" t="str">
            <v>11-4340-0</v>
          </cell>
          <cell r="ME217">
            <v>45055</v>
          </cell>
          <cell r="NN217" t="str">
            <v>13-0279</v>
          </cell>
          <cell r="NO217">
            <v>45812</v>
          </cell>
        </row>
        <row r="218">
          <cell r="D218">
            <v>4162</v>
          </cell>
          <cell r="E218">
            <v>43943</v>
          </cell>
          <cell r="Y218">
            <v>4160</v>
          </cell>
          <cell r="Z218">
            <v>43979</v>
          </cell>
          <cell r="AK218">
            <v>714</v>
          </cell>
          <cell r="AL218">
            <v>43984</v>
          </cell>
          <cell r="BV218">
            <v>3087</v>
          </cell>
          <cell r="BW218">
            <v>44056</v>
          </cell>
          <cell r="BZ218">
            <v>3085</v>
          </cell>
          <cell r="CA218">
            <v>44209</v>
          </cell>
          <cell r="CJ218">
            <v>714</v>
          </cell>
          <cell r="CK218">
            <v>44221</v>
          </cell>
          <cell r="DH218">
            <v>3090</v>
          </cell>
          <cell r="DI218">
            <v>44336</v>
          </cell>
          <cell r="EB218" t="str">
            <v>11-4341-0</v>
          </cell>
          <cell r="EC218">
            <v>44365</v>
          </cell>
          <cell r="EF218" t="str">
            <v>11-4341-0</v>
          </cell>
          <cell r="EG218">
            <v>44365</v>
          </cell>
          <cell r="EH218" t="str">
            <v>11-4341-0</v>
          </cell>
          <cell r="EI218">
            <v>44365</v>
          </cell>
          <cell r="ER218" t="str">
            <v>11-4140-0</v>
          </cell>
          <cell r="ES218">
            <v>44420</v>
          </cell>
          <cell r="IX218" t="str">
            <v>11-1061</v>
          </cell>
          <cell r="IY218">
            <v>44609</v>
          </cell>
          <cell r="LJ218" t="str">
            <v>11-1021</v>
          </cell>
          <cell r="LK218">
            <v>44264</v>
          </cell>
          <cell r="LN218" t="str">
            <v>11-1035</v>
          </cell>
          <cell r="LO218">
            <v>44991</v>
          </cell>
          <cell r="MD218" t="str">
            <v>11-4340-1</v>
          </cell>
          <cell r="ME218">
            <v>45055</v>
          </cell>
          <cell r="NN218" t="str">
            <v>13-0279-1</v>
          </cell>
          <cell r="NO218">
            <v>45812</v>
          </cell>
        </row>
        <row r="219">
          <cell r="D219">
            <v>4161</v>
          </cell>
          <cell r="E219">
            <v>43943</v>
          </cell>
          <cell r="Y219">
            <v>4111</v>
          </cell>
          <cell r="Z219">
            <v>43340</v>
          </cell>
          <cell r="AK219" t="str">
            <v>4495-1</v>
          </cell>
          <cell r="AL219">
            <v>43984</v>
          </cell>
          <cell r="BV219">
            <v>3090</v>
          </cell>
          <cell r="BW219">
            <v>44056</v>
          </cell>
          <cell r="BZ219">
            <v>3087</v>
          </cell>
          <cell r="CA219">
            <v>44209</v>
          </cell>
          <cell r="CJ219" t="str">
            <v>4495-1</v>
          </cell>
          <cell r="CK219">
            <v>44221</v>
          </cell>
          <cell r="DH219">
            <v>715</v>
          </cell>
          <cell r="DI219">
            <v>44343</v>
          </cell>
          <cell r="EB219" t="str">
            <v>11-4341-1</v>
          </cell>
          <cell r="EC219">
            <v>44397</v>
          </cell>
          <cell r="EF219" t="str">
            <v>11-4341-1</v>
          </cell>
          <cell r="EG219">
            <v>44397</v>
          </cell>
          <cell r="EH219" t="str">
            <v>11-4341-1</v>
          </cell>
          <cell r="EI219">
            <v>44397</v>
          </cell>
          <cell r="ER219" t="str">
            <v>11-4170-0</v>
          </cell>
          <cell r="ES219">
            <v>44420</v>
          </cell>
          <cell r="IX219" t="str">
            <v>11-1075</v>
          </cell>
          <cell r="IY219">
            <v>44609</v>
          </cell>
          <cell r="LJ219" t="str">
            <v>11-1035</v>
          </cell>
          <cell r="LK219">
            <v>44979</v>
          </cell>
          <cell r="LN219" t="str">
            <v>11-1041</v>
          </cell>
          <cell r="LO219">
            <v>44991</v>
          </cell>
          <cell r="MD219" t="str">
            <v>11-4341-0</v>
          </cell>
          <cell r="ME219">
            <v>45055</v>
          </cell>
          <cell r="NN219" t="str">
            <v>13-0295</v>
          </cell>
          <cell r="NO219">
            <v>45763</v>
          </cell>
        </row>
        <row r="220">
          <cell r="D220">
            <v>4160</v>
          </cell>
          <cell r="E220">
            <v>43943</v>
          </cell>
          <cell r="Y220">
            <v>4113</v>
          </cell>
          <cell r="Z220">
            <v>43340</v>
          </cell>
          <cell r="AK220" t="str">
            <v>4500-1</v>
          </cell>
          <cell r="AL220">
            <v>43984</v>
          </cell>
          <cell r="BV220">
            <v>715</v>
          </cell>
          <cell r="BW220">
            <v>44167</v>
          </cell>
          <cell r="BZ220">
            <v>3090</v>
          </cell>
          <cell r="CA220">
            <v>44209</v>
          </cell>
          <cell r="CJ220" t="str">
            <v>4500-1</v>
          </cell>
          <cell r="CK220">
            <v>44221</v>
          </cell>
          <cell r="DH220">
            <v>714</v>
          </cell>
          <cell r="DI220">
            <v>44343</v>
          </cell>
          <cell r="EB220" t="str">
            <v>11-4350-0</v>
          </cell>
          <cell r="EC220">
            <v>44365</v>
          </cell>
          <cell r="EF220" t="str">
            <v>11-4350-0</v>
          </cell>
          <cell r="EG220">
            <v>44365</v>
          </cell>
          <cell r="EH220" t="str">
            <v>11-4350-0</v>
          </cell>
          <cell r="EI220">
            <v>44365</v>
          </cell>
          <cell r="ER220" t="str">
            <v>11-4265-0</v>
          </cell>
          <cell r="ES220">
            <v>44420</v>
          </cell>
          <cell r="IX220" t="str">
            <v>11-1081</v>
          </cell>
          <cell r="IY220">
            <v>44609</v>
          </cell>
          <cell r="LJ220" t="str">
            <v>11-1041</v>
          </cell>
          <cell r="LK220">
            <v>44979</v>
          </cell>
          <cell r="LN220" t="str">
            <v>11-1061</v>
          </cell>
          <cell r="LO220">
            <v>44991</v>
          </cell>
          <cell r="MD220" t="str">
            <v>11-4341-1</v>
          </cell>
          <cell r="ME220">
            <v>45055</v>
          </cell>
          <cell r="NN220" t="str">
            <v>13-0299</v>
          </cell>
          <cell r="NO220">
            <v>45812</v>
          </cell>
        </row>
        <row r="221">
          <cell r="D221">
            <v>4111</v>
          </cell>
          <cell r="E221">
            <v>43340</v>
          </cell>
          <cell r="Y221">
            <v>4114</v>
          </cell>
          <cell r="Z221">
            <v>43979</v>
          </cell>
          <cell r="AK221">
            <v>4352</v>
          </cell>
          <cell r="AL221">
            <v>43984</v>
          </cell>
          <cell r="BV221">
            <v>714</v>
          </cell>
          <cell r="BW221">
            <v>44167</v>
          </cell>
          <cell r="BZ221">
            <v>715</v>
          </cell>
          <cell r="CA221">
            <v>44167</v>
          </cell>
          <cell r="CJ221">
            <v>6650</v>
          </cell>
          <cell r="CK221">
            <v>44217</v>
          </cell>
          <cell r="DH221" t="str">
            <v>4495-1</v>
          </cell>
          <cell r="DI221">
            <v>44343</v>
          </cell>
          <cell r="EB221" t="str">
            <v>11-4351-0</v>
          </cell>
          <cell r="EC221">
            <v>44365</v>
          </cell>
          <cell r="EF221" t="str">
            <v>11-4351-0</v>
          </cell>
          <cell r="EG221">
            <v>44365</v>
          </cell>
          <cell r="EH221" t="str">
            <v>11-4351-0</v>
          </cell>
          <cell r="EI221">
            <v>44365</v>
          </cell>
          <cell r="ER221" t="str">
            <v>11-4280-0</v>
          </cell>
          <cell r="ES221">
            <v>44420</v>
          </cell>
          <cell r="IX221" t="str">
            <v>11-1098</v>
          </cell>
          <cell r="IY221">
            <v>44609</v>
          </cell>
          <cell r="LJ221" t="str">
            <v>11-1061</v>
          </cell>
          <cell r="LK221">
            <v>44979</v>
          </cell>
          <cell r="LN221" t="str">
            <v>11-1075</v>
          </cell>
          <cell r="LO221">
            <v>44991</v>
          </cell>
          <cell r="MD221" t="str">
            <v>11-4350-0</v>
          </cell>
          <cell r="ME221">
            <v>45055</v>
          </cell>
          <cell r="NN221" t="str">
            <v>13-0299-1</v>
          </cell>
          <cell r="NO221">
            <v>45812</v>
          </cell>
        </row>
        <row r="222">
          <cell r="D222">
            <v>4113</v>
          </cell>
          <cell r="E222">
            <v>43340</v>
          </cell>
          <cell r="Y222">
            <v>4126</v>
          </cell>
          <cell r="Z222">
            <v>43979</v>
          </cell>
          <cell r="AK222">
            <v>4495</v>
          </cell>
          <cell r="AL222">
            <v>43984</v>
          </cell>
          <cell r="BV222" t="str">
            <v>4495-1</v>
          </cell>
          <cell r="BW222">
            <v>44167</v>
          </cell>
          <cell r="BZ222">
            <v>714</v>
          </cell>
          <cell r="CA222">
            <v>44167</v>
          </cell>
          <cell r="CJ222">
            <v>6640</v>
          </cell>
          <cell r="CK222">
            <v>44182</v>
          </cell>
          <cell r="DH222" t="str">
            <v>4500-1</v>
          </cell>
          <cell r="DI222">
            <v>44343</v>
          </cell>
          <cell r="EB222" t="str">
            <v>11-4352-0</v>
          </cell>
          <cell r="EC222">
            <v>44365</v>
          </cell>
          <cell r="EF222" t="str">
            <v>11-4352-0</v>
          </cell>
          <cell r="EG222">
            <v>44365</v>
          </cell>
          <cell r="EH222" t="str">
            <v>11-4352-0</v>
          </cell>
          <cell r="EI222">
            <v>44365</v>
          </cell>
          <cell r="ER222" t="str">
            <v>11-4330-0</v>
          </cell>
          <cell r="ES222">
            <v>44420</v>
          </cell>
          <cell r="IX222" t="str">
            <v>11-1103</v>
          </cell>
          <cell r="IY222">
            <v>44609</v>
          </cell>
          <cell r="LJ222" t="str">
            <v>11-1075</v>
          </cell>
          <cell r="LK222">
            <v>44979</v>
          </cell>
          <cell r="LN222" t="str">
            <v>11-1081</v>
          </cell>
          <cell r="LO222">
            <v>44991</v>
          </cell>
          <cell r="MD222" t="str">
            <v>11-4351-0</v>
          </cell>
          <cell r="ME222">
            <v>45055</v>
          </cell>
          <cell r="NN222" t="str">
            <v>13-0300</v>
          </cell>
          <cell r="NO222">
            <v>45616</v>
          </cell>
        </row>
        <row r="223">
          <cell r="D223">
            <v>4114</v>
          </cell>
          <cell r="E223">
            <v>43943</v>
          </cell>
          <cell r="Y223">
            <v>4127</v>
          </cell>
          <cell r="Z223">
            <v>43979</v>
          </cell>
          <cell r="AK223">
            <v>4500</v>
          </cell>
          <cell r="AL223">
            <v>43992</v>
          </cell>
          <cell r="BV223" t="str">
            <v>4500-1</v>
          </cell>
          <cell r="BW223">
            <v>44167</v>
          </cell>
          <cell r="BZ223" t="str">
            <v>4495-1</v>
          </cell>
          <cell r="CA223">
            <v>44167</v>
          </cell>
          <cell r="CJ223">
            <v>2448</v>
          </cell>
          <cell r="CK223">
            <v>44217</v>
          </cell>
          <cell r="DH223">
            <v>4352</v>
          </cell>
          <cell r="DI223">
            <v>44343</v>
          </cell>
          <cell r="EB223" t="str">
            <v>11-4353-0</v>
          </cell>
          <cell r="EC223">
            <v>44365</v>
          </cell>
          <cell r="EF223" t="str">
            <v>11-4353-0</v>
          </cell>
          <cell r="EG223">
            <v>44365</v>
          </cell>
          <cell r="EH223" t="str">
            <v>11-4353-0</v>
          </cell>
          <cell r="EI223">
            <v>44365</v>
          </cell>
          <cell r="ER223" t="str">
            <v>11-4340-0</v>
          </cell>
          <cell r="ES223">
            <v>44365</v>
          </cell>
          <cell r="IX223" t="str">
            <v>11-1008</v>
          </cell>
          <cell r="IY223">
            <v>44609</v>
          </cell>
          <cell r="LJ223" t="str">
            <v>11-1081</v>
          </cell>
          <cell r="LK223">
            <v>44979</v>
          </cell>
          <cell r="LN223" t="str">
            <v>11-1098</v>
          </cell>
          <cell r="LO223">
            <v>44991</v>
          </cell>
          <cell r="MD223" t="str">
            <v>11-4352-0</v>
          </cell>
          <cell r="ME223">
            <v>45055</v>
          </cell>
          <cell r="NN223" t="str">
            <v>13-0300-1</v>
          </cell>
          <cell r="NO223">
            <v>45616</v>
          </cell>
        </row>
        <row r="224">
          <cell r="D224">
            <v>4126</v>
          </cell>
          <cell r="E224">
            <v>43923</v>
          </cell>
          <cell r="Y224">
            <v>4104</v>
          </cell>
          <cell r="Z224">
            <v>43353</v>
          </cell>
          <cell r="AK224">
            <v>4140</v>
          </cell>
          <cell r="AL224">
            <v>43927</v>
          </cell>
          <cell r="BV224">
            <v>4352</v>
          </cell>
          <cell r="BW224">
            <v>44167</v>
          </cell>
          <cell r="BZ224" t="str">
            <v>4500-1</v>
          </cell>
          <cell r="CA224">
            <v>44167</v>
          </cell>
          <cell r="CJ224">
            <v>2545</v>
          </cell>
          <cell r="CK224">
            <v>44217</v>
          </cell>
          <cell r="DH224">
            <v>4495</v>
          </cell>
          <cell r="DI224">
            <v>44343</v>
          </cell>
          <cell r="EB224" t="str">
            <v>11-4375-0</v>
          </cell>
          <cell r="EC224">
            <v>44365</v>
          </cell>
          <cell r="EF224" t="str">
            <v>11-4375-0</v>
          </cell>
          <cell r="EG224">
            <v>44365</v>
          </cell>
          <cell r="EH224" t="str">
            <v>11-4375-0</v>
          </cell>
          <cell r="EI224">
            <v>44365</v>
          </cell>
          <cell r="ER224" t="str">
            <v>11-4340-1</v>
          </cell>
          <cell r="ES224">
            <v>44365</v>
          </cell>
          <cell r="IX224" t="str">
            <v>11-4140-0</v>
          </cell>
          <cell r="IY224">
            <v>44609</v>
          </cell>
          <cell r="LJ224" t="str">
            <v>11-1098</v>
          </cell>
          <cell r="LK224">
            <v>44979</v>
          </cell>
          <cell r="LN224" t="str">
            <v>11-1103</v>
          </cell>
          <cell r="LO224">
            <v>44991</v>
          </cell>
          <cell r="MD224" t="str">
            <v>11-4375-0</v>
          </cell>
          <cell r="ME224">
            <v>45055</v>
          </cell>
          <cell r="NN224" t="str">
            <v>13-0291</v>
          </cell>
          <cell r="NO224">
            <v>45812</v>
          </cell>
        </row>
        <row r="225">
          <cell r="D225">
            <v>4127</v>
          </cell>
          <cell r="E225">
            <v>43923</v>
          </cell>
          <cell r="Y225">
            <v>-4114</v>
          </cell>
          <cell r="Z225">
            <v>43353</v>
          </cell>
          <cell r="AK225">
            <v>4380</v>
          </cell>
          <cell r="AL225">
            <v>43977</v>
          </cell>
          <cell r="BV225">
            <v>4495</v>
          </cell>
          <cell r="BW225">
            <v>44167</v>
          </cell>
          <cell r="BZ225">
            <v>4352</v>
          </cell>
          <cell r="CA225">
            <v>44167</v>
          </cell>
          <cell r="CJ225">
            <v>2431</v>
          </cell>
          <cell r="CK225">
            <v>44217</v>
          </cell>
          <cell r="DH225">
            <v>4500</v>
          </cell>
          <cell r="DI225">
            <v>44343</v>
          </cell>
          <cell r="EB225" t="str">
            <v>11-4380-0</v>
          </cell>
          <cell r="EC225">
            <v>44365</v>
          </cell>
          <cell r="EF225" t="str">
            <v>11-4380-0</v>
          </cell>
          <cell r="EG225">
            <v>44365</v>
          </cell>
          <cell r="EH225" t="str">
            <v>11-4380-0</v>
          </cell>
          <cell r="EI225">
            <v>44365</v>
          </cell>
          <cell r="ER225" t="str">
            <v>11-4341-0</v>
          </cell>
          <cell r="ES225">
            <v>44420</v>
          </cell>
          <cell r="IX225" t="str">
            <v>11-4170-0</v>
          </cell>
          <cell r="IY225">
            <v>44609</v>
          </cell>
          <cell r="LJ225" t="str">
            <v>11-1103</v>
          </cell>
          <cell r="LK225">
            <v>44979</v>
          </cell>
          <cell r="LN225" t="str">
            <v>11-1008</v>
          </cell>
          <cell r="LO225">
            <v>44991</v>
          </cell>
          <cell r="MD225" t="str">
            <v>11-4380-0</v>
          </cell>
          <cell r="ME225">
            <v>45055</v>
          </cell>
          <cell r="NN225" t="str">
            <v>13-0458</v>
          </cell>
          <cell r="NO225">
            <v>45812</v>
          </cell>
        </row>
        <row r="226">
          <cell r="D226">
            <v>4104</v>
          </cell>
          <cell r="E226">
            <v>43353</v>
          </cell>
          <cell r="Y226" t="str">
            <v>010-4103</v>
          </cell>
          <cell r="Z226">
            <v>43353</v>
          </cell>
          <cell r="AK226">
            <v>4381</v>
          </cell>
          <cell r="AL226">
            <v>43977</v>
          </cell>
          <cell r="BV226">
            <v>4500</v>
          </cell>
          <cell r="BW226">
            <v>44167</v>
          </cell>
          <cell r="BZ226">
            <v>4495</v>
          </cell>
          <cell r="CA226">
            <v>44167</v>
          </cell>
          <cell r="CJ226">
            <v>2680</v>
          </cell>
          <cell r="CK226">
            <v>44217</v>
          </cell>
          <cell r="DH226">
            <v>4140</v>
          </cell>
          <cell r="DI226">
            <v>44343</v>
          </cell>
          <cell r="EB226" t="str">
            <v>11-4435-0</v>
          </cell>
          <cell r="EC226">
            <v>44365</v>
          </cell>
          <cell r="EF226" t="str">
            <v>11-4435-0</v>
          </cell>
          <cell r="EG226">
            <v>44365</v>
          </cell>
          <cell r="EH226" t="str">
            <v>11-4435-0</v>
          </cell>
          <cell r="EI226">
            <v>44365</v>
          </cell>
          <cell r="ER226" t="str">
            <v>11-4341-1</v>
          </cell>
          <cell r="ES226">
            <v>44420</v>
          </cell>
          <cell r="IX226" t="str">
            <v>11-4265-0</v>
          </cell>
          <cell r="IY226">
            <v>44609</v>
          </cell>
          <cell r="LJ226" t="str">
            <v>11-1008</v>
          </cell>
          <cell r="LK226">
            <v>44979</v>
          </cell>
          <cell r="LN226" t="str">
            <v>11-1201</v>
          </cell>
          <cell r="LO226">
            <v>44979</v>
          </cell>
          <cell r="MD226" t="str">
            <v>11-4435-0</v>
          </cell>
          <cell r="ME226">
            <v>45055</v>
          </cell>
          <cell r="NN226" t="str">
            <v>13-0580</v>
          </cell>
          <cell r="NO226">
            <v>45812</v>
          </cell>
        </row>
        <row r="227">
          <cell r="D227">
            <v>-4114</v>
          </cell>
          <cell r="E227">
            <v>43353</v>
          </cell>
          <cell r="Y227">
            <v>4159</v>
          </cell>
          <cell r="AK227">
            <v>4340</v>
          </cell>
          <cell r="AL227">
            <v>43984</v>
          </cell>
          <cell r="BV227">
            <v>4140</v>
          </cell>
          <cell r="BW227">
            <v>44167</v>
          </cell>
          <cell r="BZ227">
            <v>4500</v>
          </cell>
          <cell r="CA227">
            <v>44167</v>
          </cell>
          <cell r="CJ227">
            <v>2531</v>
          </cell>
          <cell r="CK227">
            <v>44237</v>
          </cell>
          <cell r="DH227">
            <v>4380</v>
          </cell>
          <cell r="DI227">
            <v>44343</v>
          </cell>
          <cell r="EB227" t="str">
            <v>11-4495-0</v>
          </cell>
          <cell r="EC227">
            <v>44365</v>
          </cell>
          <cell r="EF227" t="str">
            <v>11-4495-0</v>
          </cell>
          <cell r="EG227">
            <v>44365</v>
          </cell>
          <cell r="EH227" t="str">
            <v>11-4495-0</v>
          </cell>
          <cell r="EI227">
            <v>44365</v>
          </cell>
          <cell r="ER227" t="str">
            <v>11-4350-0</v>
          </cell>
          <cell r="ES227">
            <v>44365</v>
          </cell>
          <cell r="IX227" t="str">
            <v>11-4280-0</v>
          </cell>
          <cell r="IY227">
            <v>44609</v>
          </cell>
          <cell r="LJ227" t="str">
            <v>11-1201</v>
          </cell>
          <cell r="LK227">
            <v>44979</v>
          </cell>
          <cell r="LN227" t="str">
            <v>11-4140-0</v>
          </cell>
          <cell r="LO227">
            <v>44994</v>
          </cell>
          <cell r="MD227" t="str">
            <v>11-4495-0</v>
          </cell>
          <cell r="ME227">
            <v>45055</v>
          </cell>
          <cell r="NN227" t="str">
            <v>13-0594</v>
          </cell>
          <cell r="NO227">
            <v>45763</v>
          </cell>
        </row>
        <row r="228">
          <cell r="D228" t="str">
            <v>010-4103</v>
          </cell>
          <cell r="E228">
            <v>43353</v>
          </cell>
          <cell r="Y228">
            <v>4103</v>
          </cell>
          <cell r="AK228">
            <v>4341</v>
          </cell>
          <cell r="AL228">
            <v>43984</v>
          </cell>
          <cell r="BV228">
            <v>4380</v>
          </cell>
          <cell r="BW228">
            <v>44167</v>
          </cell>
          <cell r="BZ228">
            <v>4140</v>
          </cell>
          <cell r="CA228">
            <v>44167</v>
          </cell>
          <cell r="CJ228">
            <v>2558</v>
          </cell>
          <cell r="CK228">
            <v>44222</v>
          </cell>
          <cell r="DH228">
            <v>4381</v>
          </cell>
          <cell r="DI228">
            <v>44343</v>
          </cell>
          <cell r="EB228" t="str">
            <v>11-4495-1</v>
          </cell>
          <cell r="EC228">
            <v>44397</v>
          </cell>
          <cell r="EF228" t="str">
            <v>11-4495-1</v>
          </cell>
          <cell r="EG228">
            <v>44397</v>
          </cell>
          <cell r="EH228" t="str">
            <v>11-4495-1</v>
          </cell>
          <cell r="EI228">
            <v>44397</v>
          </cell>
          <cell r="ER228" t="str">
            <v>11-4351-0</v>
          </cell>
          <cell r="ES228">
            <v>44420</v>
          </cell>
          <cell r="IX228" t="str">
            <v>11-4330-0</v>
          </cell>
          <cell r="IY228">
            <v>44609</v>
          </cell>
          <cell r="LJ228" t="str">
            <v>11-4140-0</v>
          </cell>
          <cell r="LK228">
            <v>44978</v>
          </cell>
          <cell r="LN228" t="str">
            <v>11-4170-0</v>
          </cell>
          <cell r="LO228">
            <v>44994</v>
          </cell>
          <cell r="MD228" t="str">
            <v>11-4495-1</v>
          </cell>
          <cell r="ME228">
            <v>45055</v>
          </cell>
          <cell r="NN228" t="str">
            <v>13-0610</v>
          </cell>
          <cell r="NO228">
            <v>45692</v>
          </cell>
        </row>
        <row r="229">
          <cell r="D229">
            <v>3039</v>
          </cell>
          <cell r="E229">
            <v>43972</v>
          </cell>
          <cell r="Y229" t="str">
            <v>4103-1</v>
          </cell>
          <cell r="AK229">
            <v>4557</v>
          </cell>
          <cell r="AL229">
            <v>43979</v>
          </cell>
          <cell r="BV229">
            <v>4381</v>
          </cell>
          <cell r="BW229">
            <v>44167</v>
          </cell>
          <cell r="BZ229">
            <v>4380</v>
          </cell>
          <cell r="CA229">
            <v>44167</v>
          </cell>
          <cell r="CJ229">
            <v>2524</v>
          </cell>
          <cell r="CK229">
            <v>44217</v>
          </cell>
          <cell r="DH229">
            <v>4340</v>
          </cell>
          <cell r="DI229">
            <v>44343</v>
          </cell>
          <cell r="EB229" t="str">
            <v>11-4500-0</v>
          </cell>
          <cell r="EC229">
            <v>44365</v>
          </cell>
          <cell r="EF229" t="str">
            <v>11-4500-0</v>
          </cell>
          <cell r="EG229">
            <v>44365</v>
          </cell>
          <cell r="EH229" t="str">
            <v>11-4500-0</v>
          </cell>
          <cell r="EI229">
            <v>44365</v>
          </cell>
          <cell r="ER229" t="str">
            <v>11-4352-0</v>
          </cell>
          <cell r="ES229">
            <v>44420</v>
          </cell>
          <cell r="IX229" t="str">
            <v>11-4340-0</v>
          </cell>
          <cell r="IY229">
            <v>44546</v>
          </cell>
          <cell r="LJ229" t="str">
            <v>11-4170-0</v>
          </cell>
          <cell r="LK229">
            <v>44978</v>
          </cell>
          <cell r="LN229" t="str">
            <v>11-4265-0</v>
          </cell>
          <cell r="LO229">
            <v>44994</v>
          </cell>
          <cell r="MD229" t="str">
            <v>11-4500-0</v>
          </cell>
          <cell r="ME229">
            <v>45055</v>
          </cell>
          <cell r="NN229" t="str">
            <v>13-0610-1</v>
          </cell>
          <cell r="NO229">
            <v>45764</v>
          </cell>
        </row>
        <row r="230">
          <cell r="D230">
            <v>3050</v>
          </cell>
          <cell r="E230">
            <v>43972</v>
          </cell>
          <cell r="Y230" t="str">
            <v>4104-1</v>
          </cell>
          <cell r="AK230" t="str">
            <v>4341-1</v>
          </cell>
          <cell r="AL230">
            <v>43984</v>
          </cell>
          <cell r="BV230">
            <v>4340</v>
          </cell>
          <cell r="BW230">
            <v>44167</v>
          </cell>
          <cell r="BZ230">
            <v>4381</v>
          </cell>
          <cell r="CA230">
            <v>44167</v>
          </cell>
          <cell r="CJ230">
            <v>2535</v>
          </cell>
          <cell r="CK230">
            <v>44217</v>
          </cell>
          <cell r="DH230">
            <v>4341</v>
          </cell>
          <cell r="DI230">
            <v>44343</v>
          </cell>
          <cell r="EB230" t="str">
            <v>11-4500-1</v>
          </cell>
          <cell r="EC230">
            <v>44397</v>
          </cell>
          <cell r="EF230" t="str">
            <v>11-4500-1</v>
          </cell>
          <cell r="EG230">
            <v>44397</v>
          </cell>
          <cell r="EH230" t="str">
            <v>11-4500-1</v>
          </cell>
          <cell r="EI230">
            <v>44397</v>
          </cell>
          <cell r="ER230" t="str">
            <v>11-4353-0</v>
          </cell>
          <cell r="ES230">
            <v>44365</v>
          </cell>
          <cell r="IX230" t="str">
            <v>11-4340-1</v>
          </cell>
          <cell r="IY230">
            <v>44546</v>
          </cell>
          <cell r="LJ230" t="str">
            <v>11-4265-0</v>
          </cell>
          <cell r="LK230">
            <v>44978</v>
          </cell>
          <cell r="LN230" t="str">
            <v>11-4280-0</v>
          </cell>
          <cell r="LO230">
            <v>44994</v>
          </cell>
          <cell r="MD230" t="str">
            <v>11-4500-1</v>
          </cell>
          <cell r="ME230">
            <v>45055</v>
          </cell>
          <cell r="NN230" t="str">
            <v>13-0620</v>
          </cell>
          <cell r="NO230">
            <v>45812</v>
          </cell>
        </row>
        <row r="231">
          <cell r="D231">
            <v>3085</v>
          </cell>
          <cell r="E231">
            <v>43972</v>
          </cell>
          <cell r="Y231">
            <v>3039</v>
          </cell>
          <cell r="Z231">
            <v>43972</v>
          </cell>
          <cell r="AK231" t="str">
            <v>4340-1</v>
          </cell>
          <cell r="AL231">
            <v>43984</v>
          </cell>
          <cell r="BV231">
            <v>4341</v>
          </cell>
          <cell r="BW231">
            <v>44167</v>
          </cell>
          <cell r="BZ231">
            <v>4340</v>
          </cell>
          <cell r="CA231">
            <v>44167</v>
          </cell>
          <cell r="CJ231">
            <v>6660</v>
          </cell>
          <cell r="CK231">
            <v>44182</v>
          </cell>
          <cell r="DH231">
            <v>4557</v>
          </cell>
          <cell r="DI231">
            <v>44343</v>
          </cell>
          <cell r="EB231" t="str">
            <v>11-4555-0</v>
          </cell>
          <cell r="EC231">
            <v>44365</v>
          </cell>
          <cell r="EF231" t="str">
            <v>11-4555-0</v>
          </cell>
          <cell r="EG231">
            <v>44365</v>
          </cell>
          <cell r="EH231" t="str">
            <v>11-4555-0</v>
          </cell>
          <cell r="EI231">
            <v>44365</v>
          </cell>
          <cell r="ER231" t="str">
            <v>11-4375-0</v>
          </cell>
          <cell r="ES231">
            <v>44420</v>
          </cell>
          <cell r="IX231" t="str">
            <v>11-4341-0</v>
          </cell>
          <cell r="IY231">
            <v>44643</v>
          </cell>
          <cell r="LJ231" t="str">
            <v>11-4280-0</v>
          </cell>
          <cell r="LK231">
            <v>44978</v>
          </cell>
          <cell r="LN231" t="str">
            <v>11-4330-0</v>
          </cell>
          <cell r="LO231">
            <v>44994</v>
          </cell>
          <cell r="MD231" t="str">
            <v>11-4555-0</v>
          </cell>
          <cell r="ME231">
            <v>45019</v>
          </cell>
          <cell r="NN231" t="str">
            <v>13-0620-1</v>
          </cell>
          <cell r="NO231">
            <v>45812</v>
          </cell>
        </row>
        <row r="232">
          <cell r="D232">
            <v>3087</v>
          </cell>
          <cell r="E232">
            <v>43972</v>
          </cell>
          <cell r="Y232">
            <v>3050</v>
          </cell>
          <cell r="Z232">
            <v>43972</v>
          </cell>
          <cell r="AK232">
            <v>4330</v>
          </cell>
          <cell r="AL232">
            <v>43979</v>
          </cell>
          <cell r="BV232">
            <v>4557</v>
          </cell>
          <cell r="BW232">
            <v>44167</v>
          </cell>
          <cell r="BZ232">
            <v>4341</v>
          </cell>
          <cell r="CA232">
            <v>44167</v>
          </cell>
          <cell r="CJ232">
            <v>4352</v>
          </cell>
          <cell r="CK232">
            <v>44222</v>
          </cell>
          <cell r="DH232" t="str">
            <v>4341-1</v>
          </cell>
          <cell r="DI232">
            <v>44343</v>
          </cell>
          <cell r="EB232" t="str">
            <v>11-4557-0</v>
          </cell>
          <cell r="EC232">
            <v>44365</v>
          </cell>
          <cell r="EF232" t="str">
            <v>11-4557-0</v>
          </cell>
          <cell r="EG232">
            <v>44365</v>
          </cell>
          <cell r="EH232" t="str">
            <v>11-4557-0</v>
          </cell>
          <cell r="EI232">
            <v>44365</v>
          </cell>
          <cell r="ER232" t="str">
            <v>11-4380-0</v>
          </cell>
          <cell r="ES232">
            <v>44420</v>
          </cell>
          <cell r="IX232" t="str">
            <v>11-4341-1</v>
          </cell>
          <cell r="IY232">
            <v>44643</v>
          </cell>
          <cell r="LJ232" t="str">
            <v>11-4330-0</v>
          </cell>
          <cell r="LK232">
            <v>44978</v>
          </cell>
          <cell r="LN232" t="str">
            <v>11-4340-0</v>
          </cell>
          <cell r="LO232">
            <v>44994</v>
          </cell>
          <cell r="MD232" t="str">
            <v>11-4615-0</v>
          </cell>
          <cell r="ME232">
            <v>44994</v>
          </cell>
          <cell r="NN232" t="str">
            <v>13-0628</v>
          </cell>
          <cell r="NO232">
            <v>45740</v>
          </cell>
        </row>
        <row r="233">
          <cell r="D233">
            <v>3090</v>
          </cell>
          <cell r="E233">
            <v>43972</v>
          </cell>
          <cell r="Y233">
            <v>3085</v>
          </cell>
          <cell r="Z233">
            <v>43972</v>
          </cell>
          <cell r="AK233">
            <v>4280</v>
          </cell>
          <cell r="AL233">
            <v>43979</v>
          </cell>
          <cell r="BV233" t="str">
            <v>4341-1</v>
          </cell>
          <cell r="BW233">
            <v>44167</v>
          </cell>
          <cell r="BZ233">
            <v>4557</v>
          </cell>
          <cell r="CA233">
            <v>44167</v>
          </cell>
          <cell r="CJ233">
            <v>4495</v>
          </cell>
          <cell r="CK233">
            <v>44221</v>
          </cell>
          <cell r="DH233" t="str">
            <v>4340-1</v>
          </cell>
          <cell r="DI233">
            <v>44343</v>
          </cell>
          <cell r="EB233" t="str">
            <v>11-4615-0</v>
          </cell>
          <cell r="EC233">
            <v>44365</v>
          </cell>
          <cell r="EF233" t="str">
            <v>11-4615-0</v>
          </cell>
          <cell r="EG233">
            <v>44365</v>
          </cell>
          <cell r="EH233" t="str">
            <v>11-4615-0</v>
          </cell>
          <cell r="EI233">
            <v>44365</v>
          </cell>
          <cell r="ER233" t="str">
            <v>11-4435-0</v>
          </cell>
          <cell r="ES233">
            <v>44420</v>
          </cell>
          <cell r="IX233" t="str">
            <v>11-4350-0</v>
          </cell>
          <cell r="IY233">
            <v>44546</v>
          </cell>
          <cell r="LJ233" t="str">
            <v>11-4340-0</v>
          </cell>
          <cell r="LK233">
            <v>44978</v>
          </cell>
          <cell r="LN233" t="str">
            <v>11-4340-1</v>
          </cell>
          <cell r="LO233">
            <v>44994</v>
          </cell>
          <cell r="MD233" t="str">
            <v>11-4695-0</v>
          </cell>
          <cell r="ME233">
            <v>45055</v>
          </cell>
          <cell r="NN233" t="str">
            <v>13-0630</v>
          </cell>
          <cell r="NO233">
            <v>45692</v>
          </cell>
        </row>
        <row r="234">
          <cell r="D234">
            <v>715</v>
          </cell>
          <cell r="E234">
            <v>43927</v>
          </cell>
          <cell r="Y234">
            <v>3087</v>
          </cell>
          <cell r="Z234">
            <v>43972</v>
          </cell>
          <cell r="AK234">
            <v>4265</v>
          </cell>
          <cell r="AL234">
            <v>43977</v>
          </cell>
          <cell r="BV234" t="str">
            <v>4340-1</v>
          </cell>
          <cell r="BW234">
            <v>44167</v>
          </cell>
          <cell r="BZ234" t="str">
            <v>4341-1</v>
          </cell>
          <cell r="CA234">
            <v>44167</v>
          </cell>
          <cell r="CJ234">
            <v>4500</v>
          </cell>
          <cell r="CK234">
            <v>44221</v>
          </cell>
          <cell r="DH234">
            <v>4330</v>
          </cell>
          <cell r="DI234">
            <v>44343</v>
          </cell>
          <cell r="EB234" t="str">
            <v>11-4695-0</v>
          </cell>
          <cell r="EC234">
            <v>44365</v>
          </cell>
          <cell r="EF234" t="str">
            <v>11-4695-0</v>
          </cell>
          <cell r="EG234">
            <v>44365</v>
          </cell>
          <cell r="EH234" t="str">
            <v>11-4695-0</v>
          </cell>
          <cell r="EI234">
            <v>44365</v>
          </cell>
          <cell r="ER234" t="str">
            <v>11-4495-0</v>
          </cell>
          <cell r="ES234">
            <v>44420</v>
          </cell>
          <cell r="IX234" t="str">
            <v>11-4351-0</v>
          </cell>
          <cell r="IY234">
            <v>44609</v>
          </cell>
          <cell r="LJ234" t="str">
            <v>11-4340-1</v>
          </cell>
          <cell r="LK234">
            <v>44978</v>
          </cell>
          <cell r="LN234" t="str">
            <v>11-4341-0</v>
          </cell>
          <cell r="LO234">
            <v>44994</v>
          </cell>
          <cell r="MD234" t="str">
            <v>11-4845-0</v>
          </cell>
          <cell r="ME234">
            <v>45055</v>
          </cell>
          <cell r="NN234" t="str">
            <v>13-2181</v>
          </cell>
          <cell r="NO234">
            <v>45778</v>
          </cell>
        </row>
        <row r="235">
          <cell r="D235">
            <v>714</v>
          </cell>
          <cell r="E235">
            <v>43927</v>
          </cell>
          <cell r="Y235">
            <v>3090</v>
          </cell>
          <cell r="Z235">
            <v>43972</v>
          </cell>
          <cell r="AK235">
            <v>4170</v>
          </cell>
          <cell r="AL235">
            <v>43977</v>
          </cell>
          <cell r="BV235">
            <v>4330</v>
          </cell>
          <cell r="BW235">
            <v>44167</v>
          </cell>
          <cell r="BZ235" t="str">
            <v>4340-1</v>
          </cell>
          <cell r="CA235">
            <v>44167</v>
          </cell>
          <cell r="CJ235">
            <v>4140</v>
          </cell>
          <cell r="CK235">
            <v>44221</v>
          </cell>
          <cell r="DH235">
            <v>4280</v>
          </cell>
          <cell r="DI235">
            <v>44343</v>
          </cell>
          <cell r="EB235" t="str">
            <v>11-4845-0</v>
          </cell>
          <cell r="EC235">
            <v>44365</v>
          </cell>
          <cell r="EF235" t="str">
            <v>11-4845-0</v>
          </cell>
          <cell r="EG235">
            <v>44365</v>
          </cell>
          <cell r="EH235" t="str">
            <v>11-4845-0</v>
          </cell>
          <cell r="EI235">
            <v>44365</v>
          </cell>
          <cell r="ER235" t="str">
            <v>11-4495-1</v>
          </cell>
          <cell r="ES235">
            <v>44420</v>
          </cell>
          <cell r="IX235" t="str">
            <v>11-4352-0</v>
          </cell>
          <cell r="IY235">
            <v>44609</v>
          </cell>
          <cell r="LJ235" t="str">
            <v>11-4341-0</v>
          </cell>
          <cell r="LK235">
            <v>44978</v>
          </cell>
          <cell r="LN235" t="str">
            <v>11-4341-1</v>
          </cell>
          <cell r="LO235">
            <v>44994</v>
          </cell>
          <cell r="MD235" t="str">
            <v>11-4880-0</v>
          </cell>
          <cell r="ME235">
            <v>45055</v>
          </cell>
          <cell r="NN235" t="str">
            <v>13-2184</v>
          </cell>
          <cell r="NO235">
            <v>45778</v>
          </cell>
        </row>
        <row r="236">
          <cell r="D236" t="str">
            <v>4495-1</v>
          </cell>
          <cell r="E236">
            <v>43927</v>
          </cell>
          <cell r="Y236">
            <v>715</v>
          </cell>
          <cell r="Z236">
            <v>43927</v>
          </cell>
          <cell r="AK236">
            <v>4555</v>
          </cell>
          <cell r="AL236">
            <v>43979</v>
          </cell>
          <cell r="BV236">
            <v>4280</v>
          </cell>
          <cell r="BW236">
            <v>44091</v>
          </cell>
          <cell r="BZ236">
            <v>4330</v>
          </cell>
          <cell r="CA236">
            <v>44167</v>
          </cell>
          <cell r="CJ236">
            <v>4380</v>
          </cell>
          <cell r="CK236">
            <v>44221</v>
          </cell>
          <cell r="DH236">
            <v>4265</v>
          </cell>
          <cell r="DI236">
            <v>44343</v>
          </cell>
          <cell r="EB236" t="str">
            <v>11-4880-0</v>
          </cell>
          <cell r="EC236">
            <v>44365</v>
          </cell>
          <cell r="EF236" t="str">
            <v>11-4880-0</v>
          </cell>
          <cell r="EG236">
            <v>44365</v>
          </cell>
          <cell r="EH236" t="str">
            <v>11-4880-0</v>
          </cell>
          <cell r="EI236">
            <v>44365</v>
          </cell>
          <cell r="ER236" t="str">
            <v>11-4500-0</v>
          </cell>
          <cell r="ES236">
            <v>44420</v>
          </cell>
          <cell r="IX236" t="str">
            <v>11-4353-0</v>
          </cell>
          <cell r="IY236">
            <v>44610</v>
          </cell>
          <cell r="LJ236" t="str">
            <v>11-4341-1</v>
          </cell>
          <cell r="LK236">
            <v>44978</v>
          </cell>
          <cell r="LN236" t="str">
            <v>11-4350-0</v>
          </cell>
          <cell r="LO236">
            <v>44994</v>
          </cell>
          <cell r="MD236" t="str">
            <v>11-4890-0</v>
          </cell>
          <cell r="ME236">
            <v>45055</v>
          </cell>
          <cell r="NN236" t="str">
            <v>13-2188</v>
          </cell>
          <cell r="NO236">
            <v>45734</v>
          </cell>
        </row>
        <row r="237">
          <cell r="D237" t="str">
            <v>4500-1</v>
          </cell>
          <cell r="E237">
            <v>43927</v>
          </cell>
          <cell r="Y237">
            <v>714</v>
          </cell>
          <cell r="Z237">
            <v>43927</v>
          </cell>
          <cell r="AK237">
            <v>4435</v>
          </cell>
          <cell r="AL237">
            <v>43979</v>
          </cell>
          <cell r="BV237">
            <v>4265</v>
          </cell>
          <cell r="BW237">
            <v>44167</v>
          </cell>
          <cell r="BZ237">
            <v>4280</v>
          </cell>
          <cell r="CA237">
            <v>44091</v>
          </cell>
          <cell r="CJ237">
            <v>4381</v>
          </cell>
          <cell r="CK237">
            <v>44221</v>
          </cell>
          <cell r="DH237">
            <v>4170</v>
          </cell>
          <cell r="DI237">
            <v>44343</v>
          </cell>
          <cell r="EB237" t="str">
            <v>11-4890-0</v>
          </cell>
          <cell r="EC237">
            <v>44365</v>
          </cell>
          <cell r="EF237" t="str">
            <v>11-4890-0</v>
          </cell>
          <cell r="EG237">
            <v>44365</v>
          </cell>
          <cell r="EH237" t="str">
            <v>11-4890-0</v>
          </cell>
          <cell r="EI237">
            <v>44365</v>
          </cell>
          <cell r="ER237" t="str">
            <v>11-4500-1</v>
          </cell>
          <cell r="ES237">
            <v>44420</v>
          </cell>
          <cell r="IX237" t="str">
            <v>11-4375-0</v>
          </cell>
          <cell r="IY237">
            <v>44643</v>
          </cell>
          <cell r="LJ237" t="str">
            <v>11-4350-0</v>
          </cell>
          <cell r="LK237">
            <v>44978</v>
          </cell>
          <cell r="LN237" t="str">
            <v>11-4351-0</v>
          </cell>
          <cell r="LO237">
            <v>44994</v>
          </cell>
          <cell r="MD237" t="str">
            <v>11-6657-0</v>
          </cell>
          <cell r="ME237">
            <v>44979</v>
          </cell>
          <cell r="NN237" t="str">
            <v>13-2198</v>
          </cell>
          <cell r="NO237">
            <v>45750</v>
          </cell>
        </row>
        <row r="238">
          <cell r="D238">
            <v>4352</v>
          </cell>
          <cell r="E238">
            <v>43895</v>
          </cell>
          <cell r="Y238" t="str">
            <v>4495-1</v>
          </cell>
          <cell r="Z238">
            <v>43927</v>
          </cell>
          <cell r="AK238">
            <v>4351</v>
          </cell>
          <cell r="AL238">
            <v>43984</v>
          </cell>
          <cell r="BV238">
            <v>4170</v>
          </cell>
          <cell r="BW238">
            <v>44083</v>
          </cell>
          <cell r="BZ238">
            <v>4265</v>
          </cell>
          <cell r="CA238">
            <v>44167</v>
          </cell>
          <cell r="CJ238">
            <v>4340</v>
          </cell>
          <cell r="CK238">
            <v>44222</v>
          </cell>
          <cell r="DH238">
            <v>4555</v>
          </cell>
          <cell r="DI238">
            <v>44343</v>
          </cell>
          <cell r="EB238" t="str">
            <v>11-9319-0</v>
          </cell>
          <cell r="EC238">
            <v>44365</v>
          </cell>
          <cell r="EF238" t="str">
            <v>11-9319-0</v>
          </cell>
          <cell r="EG238">
            <v>44365</v>
          </cell>
          <cell r="EH238" t="str">
            <v>11-9319-0</v>
          </cell>
          <cell r="EI238">
            <v>44365</v>
          </cell>
          <cell r="ER238" t="str">
            <v>11-4555-0</v>
          </cell>
          <cell r="ES238">
            <v>44420</v>
          </cell>
          <cell r="IX238" t="str">
            <v>11-4380-0</v>
          </cell>
          <cell r="IY238">
            <v>44643</v>
          </cell>
          <cell r="LJ238" t="str">
            <v>11-4351-0</v>
          </cell>
          <cell r="LK238">
            <v>44978</v>
          </cell>
          <cell r="LN238" t="str">
            <v>11-4352-0</v>
          </cell>
          <cell r="LO238">
            <v>44994</v>
          </cell>
          <cell r="MD238" t="str">
            <v>11-6815-0</v>
          </cell>
          <cell r="ME238">
            <v>44979</v>
          </cell>
          <cell r="NN238" t="str">
            <v>13-2208</v>
          </cell>
          <cell r="NO238">
            <v>45750</v>
          </cell>
        </row>
        <row r="239">
          <cell r="D239">
            <v>4495</v>
          </cell>
          <cell r="E239">
            <v>43927</v>
          </cell>
          <cell r="Y239" t="str">
            <v>4500-1</v>
          </cell>
          <cell r="Z239">
            <v>43927</v>
          </cell>
          <cell r="AK239">
            <v>4535</v>
          </cell>
          <cell r="AL239">
            <v>43927</v>
          </cell>
          <cell r="BV239">
            <v>4555</v>
          </cell>
          <cell r="BW239">
            <v>44167</v>
          </cell>
          <cell r="BZ239">
            <v>4170</v>
          </cell>
          <cell r="CA239">
            <v>44083</v>
          </cell>
          <cell r="CJ239">
            <v>4341</v>
          </cell>
          <cell r="CK239">
            <v>44222</v>
          </cell>
          <cell r="DH239">
            <v>4435</v>
          </cell>
          <cell r="DI239">
            <v>44343</v>
          </cell>
          <cell r="EB239" t="str">
            <v>11-9320-0</v>
          </cell>
          <cell r="EC239">
            <v>44365</v>
          </cell>
          <cell r="EF239" t="str">
            <v>11-9320-0</v>
          </cell>
          <cell r="EG239">
            <v>44365</v>
          </cell>
          <cell r="EH239" t="str">
            <v>11-9320-0</v>
          </cell>
          <cell r="EI239">
            <v>44365</v>
          </cell>
          <cell r="ER239" t="str">
            <v>11-4557-0</v>
          </cell>
          <cell r="ES239">
            <v>44365</v>
          </cell>
          <cell r="IX239" t="str">
            <v>11-4435-0</v>
          </cell>
          <cell r="IY239">
            <v>44643</v>
          </cell>
          <cell r="LJ239" t="str">
            <v>11-4352-0</v>
          </cell>
          <cell r="LK239">
            <v>44978</v>
          </cell>
          <cell r="LN239" t="str">
            <v>11-4375-0</v>
          </cell>
          <cell r="LO239">
            <v>44994</v>
          </cell>
          <cell r="MD239" t="str">
            <v>11-9319-0</v>
          </cell>
          <cell r="ME239">
            <v>45019</v>
          </cell>
          <cell r="NN239" t="str">
            <v>13-2257</v>
          </cell>
          <cell r="NO239">
            <v>45601</v>
          </cell>
        </row>
        <row r="240">
          <cell r="D240">
            <v>4500</v>
          </cell>
          <cell r="E240">
            <v>43927</v>
          </cell>
          <cell r="Y240">
            <v>4352</v>
          </cell>
          <cell r="Z240">
            <v>43895</v>
          </cell>
          <cell r="AK240">
            <v>4350</v>
          </cell>
          <cell r="AL240">
            <v>43977</v>
          </cell>
          <cell r="BV240">
            <v>4435</v>
          </cell>
          <cell r="BW240">
            <v>44167</v>
          </cell>
          <cell r="BZ240">
            <v>4555</v>
          </cell>
          <cell r="CA240">
            <v>44167</v>
          </cell>
          <cell r="CJ240">
            <v>4557</v>
          </cell>
          <cell r="CK240">
            <v>44167</v>
          </cell>
          <cell r="DH240">
            <v>4351</v>
          </cell>
          <cell r="DI240">
            <v>44343</v>
          </cell>
          <cell r="EB240" t="str">
            <v>11-9321-0</v>
          </cell>
          <cell r="EC240">
            <v>44365</v>
          </cell>
          <cell r="EF240" t="str">
            <v>11-9321-0</v>
          </cell>
          <cell r="EG240">
            <v>44365</v>
          </cell>
          <cell r="EH240" t="str">
            <v>11-9321-0</v>
          </cell>
          <cell r="EI240">
            <v>44365</v>
          </cell>
          <cell r="ER240" t="str">
            <v>11-4615-0</v>
          </cell>
          <cell r="ES240">
            <v>44365</v>
          </cell>
          <cell r="IX240" t="str">
            <v>11-4495-0</v>
          </cell>
          <cell r="IY240">
            <v>44643</v>
          </cell>
          <cell r="LJ240" t="str">
            <v>11-4375-0</v>
          </cell>
          <cell r="LK240">
            <v>44935</v>
          </cell>
          <cell r="LN240" t="str">
            <v>11-4380-0</v>
          </cell>
          <cell r="LO240">
            <v>44994</v>
          </cell>
          <cell r="MD240" t="str">
            <v>11-9320-0</v>
          </cell>
          <cell r="ME240">
            <v>44978</v>
          </cell>
          <cell r="NN240" t="str">
            <v>13-2262</v>
          </cell>
          <cell r="NO240">
            <v>45601</v>
          </cell>
        </row>
        <row r="241">
          <cell r="D241">
            <v>4140</v>
          </cell>
          <cell r="E241">
            <v>43927</v>
          </cell>
          <cell r="Y241">
            <v>4495</v>
          </cell>
          <cell r="Z241">
            <v>43927</v>
          </cell>
          <cell r="AK241">
            <v>9322</v>
          </cell>
          <cell r="AL241">
            <v>43984</v>
          </cell>
          <cell r="BV241">
            <v>4351</v>
          </cell>
          <cell r="BW241">
            <v>44167</v>
          </cell>
          <cell r="BZ241">
            <v>4435</v>
          </cell>
          <cell r="CA241">
            <v>44167</v>
          </cell>
          <cell r="CJ241" t="str">
            <v>4341-1</v>
          </cell>
          <cell r="CK241">
            <v>44221</v>
          </cell>
          <cell r="DH241">
            <v>4535</v>
          </cell>
          <cell r="DI241">
            <v>44343</v>
          </cell>
          <cell r="EB241" t="str">
            <v>11-9322-0</v>
          </cell>
          <cell r="EC241">
            <v>44365</v>
          </cell>
          <cell r="EF241" t="str">
            <v>11-9322-0</v>
          </cell>
          <cell r="EG241">
            <v>44365</v>
          </cell>
          <cell r="EH241" t="str">
            <v>11-9322-0</v>
          </cell>
          <cell r="EI241">
            <v>44365</v>
          </cell>
          <cell r="ER241" t="str">
            <v>11-4695-0</v>
          </cell>
          <cell r="ES241">
            <v>44420</v>
          </cell>
          <cell r="IX241" t="str">
            <v>11-4495-1</v>
          </cell>
          <cell r="IY241">
            <v>44643</v>
          </cell>
          <cell r="LJ241" t="str">
            <v>11-4380-0</v>
          </cell>
          <cell r="LK241">
            <v>44978</v>
          </cell>
          <cell r="LN241" t="str">
            <v>11-4435-0</v>
          </cell>
          <cell r="LO241">
            <v>44994</v>
          </cell>
          <cell r="MD241" t="str">
            <v>11-9321-0</v>
          </cell>
          <cell r="ME241">
            <v>44978</v>
          </cell>
          <cell r="NN241" t="str">
            <v>13-2431</v>
          </cell>
          <cell r="NO241">
            <v>45778</v>
          </cell>
        </row>
        <row r="242">
          <cell r="D242">
            <v>4380</v>
          </cell>
          <cell r="E242">
            <v>43927</v>
          </cell>
          <cell r="Y242">
            <v>4500</v>
          </cell>
          <cell r="Z242">
            <v>43927</v>
          </cell>
          <cell r="AK242">
            <v>9320</v>
          </cell>
          <cell r="AL242">
            <v>43927</v>
          </cell>
          <cell r="BV242">
            <v>4535</v>
          </cell>
          <cell r="BW242">
            <v>43927</v>
          </cell>
          <cell r="BZ242">
            <v>4351</v>
          </cell>
          <cell r="CA242">
            <v>44167</v>
          </cell>
          <cell r="CJ242" t="str">
            <v>4340-1</v>
          </cell>
          <cell r="CK242">
            <v>44222</v>
          </cell>
          <cell r="DH242">
            <v>4350</v>
          </cell>
          <cell r="DI242">
            <v>44343</v>
          </cell>
          <cell r="EB242" t="str">
            <v>23-3770</v>
          </cell>
          <cell r="EC242">
            <v>44397</v>
          </cell>
          <cell r="EF242" t="str">
            <v>23-3770</v>
          </cell>
          <cell r="EG242">
            <v>44397</v>
          </cell>
          <cell r="EH242" t="str">
            <v>23-3770</v>
          </cell>
          <cell r="EI242">
            <v>44397</v>
          </cell>
          <cell r="ER242" t="str">
            <v>11-4845-0</v>
          </cell>
          <cell r="ES242">
            <v>44420</v>
          </cell>
          <cell r="IX242" t="str">
            <v>11-4500-0</v>
          </cell>
          <cell r="IY242">
            <v>44643</v>
          </cell>
          <cell r="LJ242" t="str">
            <v>11-4435-0</v>
          </cell>
          <cell r="LK242">
            <v>44978</v>
          </cell>
          <cell r="LN242" t="str">
            <v>11-4495-0</v>
          </cell>
          <cell r="LO242">
            <v>44994</v>
          </cell>
          <cell r="MD242" t="str">
            <v>11-9322-0</v>
          </cell>
          <cell r="ME242">
            <v>45019</v>
          </cell>
          <cell r="NN242" t="str">
            <v>13-2448</v>
          </cell>
          <cell r="NO242">
            <v>45825</v>
          </cell>
        </row>
        <row r="243">
          <cell r="D243">
            <v>4381</v>
          </cell>
          <cell r="E243">
            <v>43927</v>
          </cell>
          <cell r="Y243">
            <v>4140</v>
          </cell>
          <cell r="Z243">
            <v>43927</v>
          </cell>
          <cell r="AK243">
            <v>9321</v>
          </cell>
          <cell r="AL243">
            <v>43984</v>
          </cell>
          <cell r="BV243">
            <v>4350</v>
          </cell>
          <cell r="BW243">
            <v>44167</v>
          </cell>
          <cell r="BZ243">
            <v>4535</v>
          </cell>
          <cell r="CA243">
            <v>43927</v>
          </cell>
          <cell r="CJ243">
            <v>4330</v>
          </cell>
          <cell r="CK243">
            <v>44222</v>
          </cell>
          <cell r="DH243">
            <v>9322</v>
          </cell>
          <cell r="DI243">
            <v>44343</v>
          </cell>
          <cell r="EB243" t="str">
            <v>10-9305-0</v>
          </cell>
          <cell r="EC243">
            <v>44362</v>
          </cell>
          <cell r="EF243" t="str">
            <v>10-9305-0</v>
          </cell>
          <cell r="EG243">
            <v>44362</v>
          </cell>
          <cell r="EH243" t="str">
            <v>10-9305-0</v>
          </cell>
          <cell r="EI243">
            <v>44362</v>
          </cell>
          <cell r="ER243" t="str">
            <v>11-4880-0</v>
          </cell>
          <cell r="ES243">
            <v>44420</v>
          </cell>
          <cell r="IX243" t="str">
            <v>11-4500-1</v>
          </cell>
          <cell r="IY243">
            <v>44643</v>
          </cell>
          <cell r="LJ243" t="str">
            <v>11-4495-0</v>
          </cell>
          <cell r="LK243">
            <v>44978</v>
          </cell>
          <cell r="LN243" t="str">
            <v>11-4495-1</v>
          </cell>
          <cell r="LO243">
            <v>44994</v>
          </cell>
          <cell r="MD243" t="str">
            <v>10-9305-0</v>
          </cell>
          <cell r="ME243">
            <v>45147</v>
          </cell>
          <cell r="NN243" t="str">
            <v>13-2524</v>
          </cell>
          <cell r="NO243">
            <v>45778</v>
          </cell>
        </row>
        <row r="244">
          <cell r="D244">
            <v>4340</v>
          </cell>
          <cell r="E244">
            <v>43927</v>
          </cell>
          <cell r="Y244">
            <v>4380</v>
          </cell>
          <cell r="Z244">
            <v>43977</v>
          </cell>
          <cell r="AK244">
            <v>9319</v>
          </cell>
          <cell r="AL244">
            <v>43979</v>
          </cell>
          <cell r="BV244">
            <v>9322</v>
          </cell>
          <cell r="BW244">
            <v>44167</v>
          </cell>
          <cell r="BZ244">
            <v>4350</v>
          </cell>
          <cell r="CA244">
            <v>44167</v>
          </cell>
          <cell r="CJ244">
            <v>4280</v>
          </cell>
          <cell r="CK244">
            <v>44222</v>
          </cell>
          <cell r="DH244">
            <v>9320</v>
          </cell>
          <cell r="DI244">
            <v>44343</v>
          </cell>
          <cell r="EB244" t="str">
            <v>10-9306-0</v>
          </cell>
          <cell r="EC244">
            <v>44362</v>
          </cell>
          <cell r="EF244" t="str">
            <v>10-9306-0</v>
          </cell>
          <cell r="EG244">
            <v>44362</v>
          </cell>
          <cell r="EH244" t="str">
            <v>10-9306-0</v>
          </cell>
          <cell r="EI244">
            <v>44362</v>
          </cell>
          <cell r="ER244" t="str">
            <v>11-4890-0</v>
          </cell>
          <cell r="ES244">
            <v>44420</v>
          </cell>
          <cell r="IX244" t="str">
            <v>11-4555-0</v>
          </cell>
          <cell r="IY244">
            <v>44643</v>
          </cell>
          <cell r="LJ244" t="str">
            <v>11-4495-1</v>
          </cell>
          <cell r="LK244">
            <v>44978</v>
          </cell>
          <cell r="LN244" t="str">
            <v>11-4500-0</v>
          </cell>
          <cell r="LO244">
            <v>44994</v>
          </cell>
          <cell r="MD244" t="str">
            <v>10-9306-0</v>
          </cell>
          <cell r="ME244">
            <v>45247</v>
          </cell>
          <cell r="NN244" t="str">
            <v>13-2531</v>
          </cell>
          <cell r="NO244">
            <v>45825</v>
          </cell>
        </row>
        <row r="245">
          <cell r="D245">
            <v>4341</v>
          </cell>
          <cell r="E245">
            <v>43927</v>
          </cell>
          <cell r="Y245">
            <v>4381</v>
          </cell>
          <cell r="Z245">
            <v>43977</v>
          </cell>
          <cell r="AK245">
            <v>1103</v>
          </cell>
          <cell r="AL245">
            <v>43997</v>
          </cell>
          <cell r="BV245">
            <v>9320</v>
          </cell>
          <cell r="BW245">
            <v>44167</v>
          </cell>
          <cell r="BZ245">
            <v>9322</v>
          </cell>
          <cell r="CA245">
            <v>44167</v>
          </cell>
          <cell r="CJ245">
            <v>4265</v>
          </cell>
          <cell r="CK245">
            <v>44221</v>
          </cell>
          <cell r="DH245">
            <v>9321</v>
          </cell>
          <cell r="DI245">
            <v>44343</v>
          </cell>
          <cell r="EB245" t="str">
            <v>10-9307-0</v>
          </cell>
          <cell r="EC245">
            <v>44263</v>
          </cell>
          <cell r="EF245" t="str">
            <v>10-9307-0</v>
          </cell>
          <cell r="EG245">
            <v>44263</v>
          </cell>
          <cell r="EH245" t="str">
            <v>10-9307-0</v>
          </cell>
          <cell r="EI245">
            <v>44263</v>
          </cell>
          <cell r="ER245" t="str">
            <v>11-9319-0</v>
          </cell>
          <cell r="ES245">
            <v>44365</v>
          </cell>
          <cell r="IX245" t="str">
            <v>11-4557-0</v>
          </cell>
          <cell r="IY245">
            <v>44481</v>
          </cell>
          <cell r="LJ245" t="str">
            <v>11-4500-0</v>
          </cell>
          <cell r="LK245">
            <v>44978</v>
          </cell>
          <cell r="LN245" t="str">
            <v>11-4500-1</v>
          </cell>
          <cell r="LO245">
            <v>44994</v>
          </cell>
          <cell r="MD245" t="str">
            <v>10-9307-0</v>
          </cell>
          <cell r="ME245">
            <v>45247</v>
          </cell>
          <cell r="NN245" t="str">
            <v>13-2535</v>
          </cell>
          <cell r="NO245">
            <v>45825</v>
          </cell>
        </row>
        <row r="246">
          <cell r="D246">
            <v>4557</v>
          </cell>
          <cell r="E246">
            <v>43927</v>
          </cell>
          <cell r="Y246">
            <v>4340</v>
          </cell>
          <cell r="Z246">
            <v>43927</v>
          </cell>
          <cell r="AK246">
            <v>1138</v>
          </cell>
          <cell r="AL246">
            <v>43997</v>
          </cell>
          <cell r="BV246">
            <v>9321</v>
          </cell>
          <cell r="BW246">
            <v>44167</v>
          </cell>
          <cell r="BZ246">
            <v>9320</v>
          </cell>
          <cell r="CA246">
            <v>44167</v>
          </cell>
          <cell r="CJ246">
            <v>4170</v>
          </cell>
          <cell r="CK246">
            <v>44222</v>
          </cell>
          <cell r="DH246">
            <v>9319</v>
          </cell>
          <cell r="DI246">
            <v>44343</v>
          </cell>
          <cell r="EB246" t="str">
            <v>11-6640-0</v>
          </cell>
          <cell r="EC246">
            <v>44363</v>
          </cell>
          <cell r="EF246" t="str">
            <v>11-6640-0</v>
          </cell>
          <cell r="EG246">
            <v>44363</v>
          </cell>
          <cell r="EH246" t="str">
            <v>11-6640-0</v>
          </cell>
          <cell r="EI246">
            <v>44363</v>
          </cell>
          <cell r="ER246" t="str">
            <v>11-9320-0</v>
          </cell>
          <cell r="ES246">
            <v>44420</v>
          </cell>
          <cell r="IX246" t="str">
            <v>11-4615-0</v>
          </cell>
          <cell r="IY246">
            <v>44546</v>
          </cell>
          <cell r="LJ246" t="str">
            <v>11-4500-1</v>
          </cell>
          <cell r="LK246">
            <v>44978</v>
          </cell>
          <cell r="LN246" t="str">
            <v>11-4555-0</v>
          </cell>
          <cell r="LO246">
            <v>44853</v>
          </cell>
          <cell r="MD246" t="str">
            <v>11-6640-0</v>
          </cell>
          <cell r="ME246">
            <v>45169</v>
          </cell>
          <cell r="NN246" t="str">
            <v>13-2545</v>
          </cell>
          <cell r="NO246">
            <v>45825</v>
          </cell>
        </row>
        <row r="247">
          <cell r="D247">
            <v>4510</v>
          </cell>
          <cell r="E247">
            <v>43895</v>
          </cell>
          <cell r="Y247">
            <v>4341</v>
          </cell>
          <cell r="Z247">
            <v>43927</v>
          </cell>
          <cell r="AK247">
            <v>1003</v>
          </cell>
          <cell r="AL247">
            <v>43997</v>
          </cell>
          <cell r="BV247">
            <v>9319</v>
          </cell>
          <cell r="BW247">
            <v>44167</v>
          </cell>
          <cell r="BZ247">
            <v>9321</v>
          </cell>
          <cell r="CA247">
            <v>44167</v>
          </cell>
          <cell r="CJ247">
            <v>4555</v>
          </cell>
          <cell r="CK247">
            <v>44222</v>
          </cell>
          <cell r="DH247" t="str">
            <v>23-3770</v>
          </cell>
          <cell r="DI247">
            <v>44298</v>
          </cell>
          <cell r="EB247" t="str">
            <v>11-6650-0</v>
          </cell>
          <cell r="EC247">
            <v>44363</v>
          </cell>
          <cell r="EF247" t="str">
            <v>11-6650-0</v>
          </cell>
          <cell r="EG247">
            <v>44363</v>
          </cell>
          <cell r="EH247" t="str">
            <v>11-6650-0</v>
          </cell>
          <cell r="EI247">
            <v>44363</v>
          </cell>
          <cell r="ER247" t="str">
            <v>11-9321-0</v>
          </cell>
          <cell r="ES247">
            <v>44420</v>
          </cell>
          <cell r="IX247" t="str">
            <v>11-4695-0</v>
          </cell>
          <cell r="IY247">
            <v>44643</v>
          </cell>
          <cell r="LJ247" t="str">
            <v>11-4555-0</v>
          </cell>
          <cell r="LK247">
            <v>44853</v>
          </cell>
          <cell r="LN247" t="str">
            <v>11-4557-0</v>
          </cell>
          <cell r="LO247">
            <v>44770</v>
          </cell>
          <cell r="MD247" t="str">
            <v>11-6650-0</v>
          </cell>
          <cell r="ME247">
            <v>45050</v>
          </cell>
          <cell r="NN247" t="str">
            <v>13-2558</v>
          </cell>
          <cell r="NO247">
            <v>45778</v>
          </cell>
        </row>
        <row r="248">
          <cell r="D248">
            <v>4511</v>
          </cell>
          <cell r="E248">
            <v>43895</v>
          </cell>
          <cell r="Y248">
            <v>4557</v>
          </cell>
          <cell r="Z248">
            <v>43979</v>
          </cell>
          <cell r="AK248">
            <v>1035</v>
          </cell>
          <cell r="AL248">
            <v>43997</v>
          </cell>
          <cell r="BV248" t="str">
            <v>23-3770</v>
          </cell>
          <cell r="BW248">
            <v>44091</v>
          </cell>
          <cell r="BZ248">
            <v>9319</v>
          </cell>
          <cell r="CA248">
            <v>44167</v>
          </cell>
          <cell r="CJ248">
            <v>4435</v>
          </cell>
          <cell r="CK248">
            <v>44222</v>
          </cell>
          <cell r="DH248">
            <v>1103</v>
          </cell>
          <cell r="DI248">
            <v>44343</v>
          </cell>
          <cell r="EB248" t="str">
            <v>11-6660-0</v>
          </cell>
          <cell r="EC248">
            <v>44363</v>
          </cell>
          <cell r="EF248" t="str">
            <v>11-6660-0</v>
          </cell>
          <cell r="EG248">
            <v>44363</v>
          </cell>
          <cell r="EH248" t="str">
            <v>11-6660-0</v>
          </cell>
          <cell r="EI248">
            <v>44363</v>
          </cell>
          <cell r="ER248" t="str">
            <v>11-9322-0</v>
          </cell>
          <cell r="ES248">
            <v>44420</v>
          </cell>
          <cell r="IX248" t="str">
            <v>11-4845-0</v>
          </cell>
          <cell r="IY248">
            <v>44643</v>
          </cell>
          <cell r="LJ248" t="str">
            <v>11-4557-0</v>
          </cell>
          <cell r="LK248">
            <v>44770</v>
          </cell>
          <cell r="LN248" t="str">
            <v>11-4615-0</v>
          </cell>
          <cell r="LO248">
            <v>44994</v>
          </cell>
          <cell r="MD248" t="str">
            <v>11-6660-0</v>
          </cell>
          <cell r="ME248">
            <v>45050</v>
          </cell>
          <cell r="NN248" t="str">
            <v>13-2680</v>
          </cell>
          <cell r="NO248">
            <v>45825</v>
          </cell>
        </row>
        <row r="249">
          <cell r="D249" t="str">
            <v>4341-1</v>
          </cell>
          <cell r="E249">
            <v>43927</v>
          </cell>
          <cell r="Y249">
            <v>4510</v>
          </cell>
          <cell r="Z249">
            <v>43895</v>
          </cell>
          <cell r="AK249">
            <v>1021</v>
          </cell>
          <cell r="AL249">
            <v>43997</v>
          </cell>
          <cell r="BV249">
            <v>1103</v>
          </cell>
          <cell r="BW249">
            <v>44181</v>
          </cell>
          <cell r="BZ249" t="str">
            <v>23-3770</v>
          </cell>
          <cell r="CA249">
            <v>44091</v>
          </cell>
          <cell r="CJ249">
            <v>4351</v>
          </cell>
          <cell r="CK249">
            <v>44222</v>
          </cell>
          <cell r="DH249">
            <v>1138</v>
          </cell>
          <cell r="DI249">
            <v>44343</v>
          </cell>
          <cell r="EB249" t="str">
            <v>13-0030</v>
          </cell>
          <cell r="EC249">
            <v>44396</v>
          </cell>
          <cell r="EF249" t="str">
            <v>13-0030</v>
          </cell>
          <cell r="EG249">
            <v>44396</v>
          </cell>
          <cell r="EH249" t="str">
            <v>13-0030</v>
          </cell>
          <cell r="EI249">
            <v>44396</v>
          </cell>
          <cell r="ER249" t="str">
            <v>23-3770</v>
          </cell>
          <cell r="ES249">
            <v>44397</v>
          </cell>
          <cell r="IX249" t="str">
            <v>11-4880-0</v>
          </cell>
          <cell r="IY249">
            <v>44643</v>
          </cell>
          <cell r="LJ249" t="str">
            <v>11-4615-0</v>
          </cell>
          <cell r="LK249">
            <v>44979</v>
          </cell>
          <cell r="LN249" t="str">
            <v>11-4695-0</v>
          </cell>
          <cell r="LO249">
            <v>44994</v>
          </cell>
          <cell r="MD249" t="str">
            <v>13-0014</v>
          </cell>
          <cell r="ME249">
            <v>45028</v>
          </cell>
          <cell r="NN249" t="str">
            <v>13-3026</v>
          </cell>
          <cell r="NO249">
            <v>45763</v>
          </cell>
        </row>
        <row r="250">
          <cell r="D250" t="str">
            <v>4340-1</v>
          </cell>
          <cell r="E250">
            <v>43927</v>
          </cell>
          <cell r="Y250">
            <v>4511</v>
          </cell>
          <cell r="Z250">
            <v>43895</v>
          </cell>
          <cell r="AK250">
            <v>1041</v>
          </cell>
          <cell r="AL250">
            <v>43997</v>
          </cell>
          <cell r="BV250">
            <v>1138</v>
          </cell>
          <cell r="BW250">
            <v>44181</v>
          </cell>
          <cell r="BZ250">
            <v>1103</v>
          </cell>
          <cell r="CA250">
            <v>44181</v>
          </cell>
          <cell r="CJ250">
            <v>4535</v>
          </cell>
          <cell r="CK250">
            <v>43927</v>
          </cell>
          <cell r="DH250">
            <v>1003</v>
          </cell>
          <cell r="DI250">
            <v>44299</v>
          </cell>
          <cell r="EB250" t="str">
            <v>13-0043</v>
          </cell>
          <cell r="EC250">
            <v>44396</v>
          </cell>
          <cell r="EF250" t="str">
            <v>13-0043</v>
          </cell>
          <cell r="EG250">
            <v>44396</v>
          </cell>
          <cell r="EH250" t="str">
            <v>13-0043</v>
          </cell>
          <cell r="EI250">
            <v>44396</v>
          </cell>
          <cell r="ER250" t="str">
            <v>10-9305-0</v>
          </cell>
          <cell r="ES250">
            <v>44419</v>
          </cell>
          <cell r="IX250" t="str">
            <v>11-4890-0</v>
          </cell>
          <cell r="IY250">
            <v>44643</v>
          </cell>
          <cell r="LJ250" t="str">
            <v>11-4695-0</v>
          </cell>
          <cell r="LK250">
            <v>44979</v>
          </cell>
          <cell r="LN250" t="str">
            <v>11-4845-0</v>
          </cell>
          <cell r="LO250">
            <v>44994</v>
          </cell>
          <cell r="MD250" t="str">
            <v>13-0030</v>
          </cell>
          <cell r="ME250">
            <v>45247</v>
          </cell>
          <cell r="NN250" t="str">
            <v>13-3036</v>
          </cell>
          <cell r="NO250">
            <v>45763</v>
          </cell>
        </row>
        <row r="251">
          <cell r="D251">
            <v>4330</v>
          </cell>
          <cell r="E251">
            <v>43927</v>
          </cell>
          <cell r="Y251" t="str">
            <v>4341-1</v>
          </cell>
          <cell r="Z251">
            <v>43927</v>
          </cell>
          <cell r="AK251">
            <v>1075</v>
          </cell>
          <cell r="AL251">
            <v>43997</v>
          </cell>
          <cell r="BV251">
            <v>1003</v>
          </cell>
          <cell r="BW251">
            <v>44181</v>
          </cell>
          <cell r="BZ251">
            <v>1138</v>
          </cell>
          <cell r="CA251">
            <v>44181</v>
          </cell>
          <cell r="CJ251">
            <v>4350</v>
          </cell>
          <cell r="CK251">
            <v>44167</v>
          </cell>
          <cell r="DH251">
            <v>1035</v>
          </cell>
          <cell r="DI251">
            <v>44343</v>
          </cell>
          <cell r="EB251" t="str">
            <v>13-0072</v>
          </cell>
          <cell r="EC251">
            <v>44396</v>
          </cell>
          <cell r="EF251" t="str">
            <v>13-0072</v>
          </cell>
          <cell r="EG251">
            <v>44396</v>
          </cell>
          <cell r="EH251" t="str">
            <v>13-0072</v>
          </cell>
          <cell r="EI251">
            <v>44396</v>
          </cell>
          <cell r="ER251" t="str">
            <v>10-9306-0</v>
          </cell>
          <cell r="ES251">
            <v>44419</v>
          </cell>
          <cell r="IX251" t="str">
            <v>11-9319-0</v>
          </cell>
          <cell r="IY251">
            <v>44613</v>
          </cell>
          <cell r="LJ251" t="str">
            <v>11-4845-0</v>
          </cell>
          <cell r="LK251">
            <v>44979</v>
          </cell>
          <cell r="LN251" t="str">
            <v>11-4880-0</v>
          </cell>
          <cell r="LO251">
            <v>44994</v>
          </cell>
          <cell r="MD251" t="str">
            <v>13-0043</v>
          </cell>
          <cell r="ME251">
            <v>45247</v>
          </cell>
          <cell r="NN251" t="str">
            <v>13-3045</v>
          </cell>
          <cell r="NO251">
            <v>45763</v>
          </cell>
        </row>
        <row r="252">
          <cell r="D252">
            <v>4280</v>
          </cell>
          <cell r="E252">
            <v>43927</v>
          </cell>
          <cell r="Y252" t="str">
            <v>4340-1</v>
          </cell>
          <cell r="Z252">
            <v>43927</v>
          </cell>
          <cell r="AK252">
            <v>1061</v>
          </cell>
          <cell r="AL252">
            <v>43997</v>
          </cell>
          <cell r="BV252">
            <v>1035</v>
          </cell>
          <cell r="BW252">
            <v>44181</v>
          </cell>
          <cell r="BZ252">
            <v>1003</v>
          </cell>
          <cell r="CA252">
            <v>44181</v>
          </cell>
          <cell r="CJ252">
            <v>9322</v>
          </cell>
          <cell r="CK252">
            <v>44221</v>
          </cell>
          <cell r="DH252">
            <v>1021</v>
          </cell>
          <cell r="DI252">
            <v>44264</v>
          </cell>
          <cell r="EB252" t="str">
            <v>13-0075</v>
          </cell>
          <cell r="EC252">
            <v>44396</v>
          </cell>
          <cell r="EF252" t="str">
            <v>13-0075</v>
          </cell>
          <cell r="EG252">
            <v>44396</v>
          </cell>
          <cell r="EH252" t="str">
            <v>13-0075</v>
          </cell>
          <cell r="EI252">
            <v>44396</v>
          </cell>
          <cell r="ER252" t="str">
            <v>10-9307-0</v>
          </cell>
          <cell r="ES252">
            <v>44263</v>
          </cell>
          <cell r="IX252" t="str">
            <v>11-9320-0</v>
          </cell>
          <cell r="IY252">
            <v>44609</v>
          </cell>
          <cell r="LJ252" t="str">
            <v>11-4880-0</v>
          </cell>
          <cell r="LK252">
            <v>44979</v>
          </cell>
          <cell r="LN252" t="str">
            <v>11-4890-0</v>
          </cell>
          <cell r="LO252">
            <v>44994</v>
          </cell>
          <cell r="MD252" t="str">
            <v>13-0072</v>
          </cell>
          <cell r="ME252">
            <v>45247</v>
          </cell>
          <cell r="NN252" t="str">
            <v>13-3257</v>
          </cell>
          <cell r="NO252">
            <v>45763</v>
          </cell>
        </row>
        <row r="253">
          <cell r="D253">
            <v>4265</v>
          </cell>
          <cell r="E253">
            <v>43927</v>
          </cell>
          <cell r="Y253">
            <v>4330</v>
          </cell>
          <cell r="Z253">
            <v>43979</v>
          </cell>
          <cell r="AK253">
            <v>1081</v>
          </cell>
          <cell r="AL253">
            <v>43997</v>
          </cell>
          <cell r="BV253">
            <v>1021</v>
          </cell>
          <cell r="BW253">
            <v>44181</v>
          </cell>
          <cell r="BZ253">
            <v>1035</v>
          </cell>
          <cell r="CA253">
            <v>44181</v>
          </cell>
          <cell r="CJ253">
            <v>9320</v>
          </cell>
          <cell r="CK253">
            <v>44221</v>
          </cell>
          <cell r="DH253">
            <v>1041</v>
          </cell>
          <cell r="DI253">
            <v>44264</v>
          </cell>
          <cell r="EB253" t="str">
            <v>13-0075-1</v>
          </cell>
          <cell r="EC253">
            <v>44396</v>
          </cell>
          <cell r="EF253" t="str">
            <v>13-0075-1</v>
          </cell>
          <cell r="EG253">
            <v>44396</v>
          </cell>
          <cell r="EH253" t="str">
            <v>13-0075-1</v>
          </cell>
          <cell r="EI253">
            <v>44396</v>
          </cell>
          <cell r="ER253" t="str">
            <v>11-6640-0</v>
          </cell>
          <cell r="ES253">
            <v>44363</v>
          </cell>
          <cell r="IX253" t="str">
            <v>11-9321-0</v>
          </cell>
          <cell r="IY253">
            <v>44609</v>
          </cell>
          <cell r="LJ253" t="str">
            <v>11-4890-0</v>
          </cell>
          <cell r="LK253">
            <v>44979</v>
          </cell>
          <cell r="LN253" t="str">
            <v>11-6657-0</v>
          </cell>
          <cell r="LO253">
            <v>44979</v>
          </cell>
          <cell r="MD253" t="str">
            <v>13-0075</v>
          </cell>
          <cell r="ME253">
            <v>45247</v>
          </cell>
          <cell r="NN253" t="str">
            <v>13-3399</v>
          </cell>
          <cell r="NO253">
            <v>45763</v>
          </cell>
        </row>
        <row r="254">
          <cell r="D254">
            <v>4170</v>
          </cell>
          <cell r="E254">
            <v>43927</v>
          </cell>
          <cell r="Y254">
            <v>4280</v>
          </cell>
          <cell r="Z254">
            <v>43979</v>
          </cell>
          <cell r="AK254">
            <v>341</v>
          </cell>
          <cell r="AL254">
            <v>43937</v>
          </cell>
          <cell r="BV254">
            <v>1041</v>
          </cell>
          <cell r="BW254">
            <v>44181</v>
          </cell>
          <cell r="BZ254">
            <v>1021</v>
          </cell>
          <cell r="CA254">
            <v>44181</v>
          </cell>
          <cell r="CJ254">
            <v>9321</v>
          </cell>
          <cell r="CK254">
            <v>44222</v>
          </cell>
          <cell r="DH254">
            <v>1075</v>
          </cell>
          <cell r="DI254">
            <v>44343</v>
          </cell>
          <cell r="EB254" t="str">
            <v>13-0082</v>
          </cell>
          <cell r="EC254">
            <v>44396</v>
          </cell>
          <cell r="EF254" t="str">
            <v>13-0082</v>
          </cell>
          <cell r="EG254">
            <v>44396</v>
          </cell>
          <cell r="EH254" t="str">
            <v>13-0082</v>
          </cell>
          <cell r="EI254">
            <v>44396</v>
          </cell>
          <cell r="ER254" t="str">
            <v>11-6650-0</v>
          </cell>
          <cell r="ES254">
            <v>44363</v>
          </cell>
          <cell r="IX254" t="str">
            <v>11-9322-0</v>
          </cell>
          <cell r="IY254">
            <v>44609</v>
          </cell>
          <cell r="LJ254" t="str">
            <v>11-6657-0</v>
          </cell>
          <cell r="LK254">
            <v>44979</v>
          </cell>
          <cell r="LN254" t="str">
            <v>11-6815-0</v>
          </cell>
          <cell r="LO254">
            <v>44979</v>
          </cell>
          <cell r="MD254" t="str">
            <v>13-0075-1</v>
          </cell>
          <cell r="ME254">
            <v>45247</v>
          </cell>
          <cell r="NN254" t="str">
            <v>13-3407</v>
          </cell>
          <cell r="NO254">
            <v>45763</v>
          </cell>
        </row>
        <row r="255">
          <cell r="D255">
            <v>4555</v>
          </cell>
          <cell r="E255">
            <v>43927</v>
          </cell>
          <cell r="Y255">
            <v>4265</v>
          </cell>
          <cell r="Z255">
            <v>43977</v>
          </cell>
          <cell r="AK255">
            <v>342</v>
          </cell>
          <cell r="AL255">
            <v>43999</v>
          </cell>
          <cell r="BV255">
            <v>1075</v>
          </cell>
          <cell r="BW255">
            <v>44181</v>
          </cell>
          <cell r="BZ255">
            <v>1041</v>
          </cell>
          <cell r="CA255">
            <v>44181</v>
          </cell>
          <cell r="CJ255">
            <v>9319</v>
          </cell>
          <cell r="CK255">
            <v>44222</v>
          </cell>
          <cell r="DH255">
            <v>1061</v>
          </cell>
          <cell r="DI255">
            <v>44264</v>
          </cell>
          <cell r="EB255" t="str">
            <v>13-0084</v>
          </cell>
          <cell r="EC255">
            <v>44396</v>
          </cell>
          <cell r="EF255" t="str">
            <v>13-0084</v>
          </cell>
          <cell r="EG255">
            <v>44396</v>
          </cell>
          <cell r="EH255" t="str">
            <v>13-0084</v>
          </cell>
          <cell r="EI255">
            <v>44396</v>
          </cell>
          <cell r="ER255" t="str">
            <v>11-6660-0</v>
          </cell>
          <cell r="ES255">
            <v>44363</v>
          </cell>
          <cell r="IX255" t="str">
            <v>23-3770</v>
          </cell>
          <cell r="IY255">
            <v>44509</v>
          </cell>
          <cell r="LJ255" t="str">
            <v>11-6815-0</v>
          </cell>
          <cell r="LK255">
            <v>44979</v>
          </cell>
          <cell r="LN255" t="str">
            <v>11-9319-0</v>
          </cell>
          <cell r="LO255">
            <v>44994</v>
          </cell>
          <cell r="MD255" t="str">
            <v>13-0082</v>
          </cell>
          <cell r="ME255">
            <v>45247</v>
          </cell>
          <cell r="NN255" t="str">
            <v>13-3409</v>
          </cell>
          <cell r="NO255">
            <v>45763</v>
          </cell>
        </row>
        <row r="256">
          <cell r="D256">
            <v>4435</v>
          </cell>
          <cell r="E256">
            <v>43927</v>
          </cell>
          <cell r="Y256">
            <v>4170</v>
          </cell>
          <cell r="Z256">
            <v>43977</v>
          </cell>
          <cell r="AK256">
            <v>4890</v>
          </cell>
          <cell r="AL256">
            <v>43999</v>
          </cell>
          <cell r="BV256">
            <v>1061</v>
          </cell>
          <cell r="BW256">
            <v>44181</v>
          </cell>
          <cell r="BZ256">
            <v>1075</v>
          </cell>
          <cell r="CA256">
            <v>44181</v>
          </cell>
          <cell r="CJ256" t="str">
            <v>23-3770</v>
          </cell>
          <cell r="CK256">
            <v>44091</v>
          </cell>
          <cell r="DH256">
            <v>1081</v>
          </cell>
          <cell r="DI256">
            <v>44264</v>
          </cell>
          <cell r="EB256" t="str">
            <v>13-0085</v>
          </cell>
          <cell r="EC256">
            <v>44396</v>
          </cell>
          <cell r="EF256" t="str">
            <v>13-0085</v>
          </cell>
          <cell r="EG256">
            <v>44396</v>
          </cell>
          <cell r="EH256" t="str">
            <v>13-0085</v>
          </cell>
          <cell r="EI256">
            <v>44396</v>
          </cell>
          <cell r="ER256" t="str">
            <v>13-0030</v>
          </cell>
          <cell r="ES256">
            <v>44396</v>
          </cell>
          <cell r="IX256" t="str">
            <v>10-9305-0</v>
          </cell>
          <cell r="IY256">
            <v>44642</v>
          </cell>
          <cell r="LJ256" t="str">
            <v>11-9319-0</v>
          </cell>
          <cell r="LK256">
            <v>44978</v>
          </cell>
          <cell r="LN256" t="str">
            <v>11-9320-0</v>
          </cell>
          <cell r="LO256">
            <v>44978</v>
          </cell>
          <cell r="MD256" t="str">
            <v>13-0084</v>
          </cell>
          <cell r="ME256">
            <v>45247</v>
          </cell>
          <cell r="NN256" t="str">
            <v>13-3418</v>
          </cell>
          <cell r="NO256">
            <v>45763</v>
          </cell>
        </row>
        <row r="257">
          <cell r="D257">
            <v>4351</v>
          </cell>
          <cell r="E257">
            <v>43927</v>
          </cell>
          <cell r="Y257">
            <v>4555</v>
          </cell>
          <cell r="Z257">
            <v>43979</v>
          </cell>
          <cell r="AK257">
            <v>4880</v>
          </cell>
          <cell r="AL257">
            <v>43662</v>
          </cell>
          <cell r="BV257">
            <v>1081</v>
          </cell>
          <cell r="BW257">
            <v>44181</v>
          </cell>
          <cell r="BZ257">
            <v>1061</v>
          </cell>
          <cell r="CA257">
            <v>44181</v>
          </cell>
          <cell r="CJ257">
            <v>6326</v>
          </cell>
          <cell r="CK257">
            <v>44222</v>
          </cell>
          <cell r="DH257">
            <v>341</v>
          </cell>
          <cell r="DI257">
            <v>44263</v>
          </cell>
          <cell r="EB257" t="str">
            <v>13-0086</v>
          </cell>
          <cell r="EC257">
            <v>44396</v>
          </cell>
          <cell r="EF257" t="str">
            <v>13-0086</v>
          </cell>
          <cell r="EG257">
            <v>44396</v>
          </cell>
          <cell r="EH257" t="str">
            <v>13-0086</v>
          </cell>
          <cell r="EI257">
            <v>44396</v>
          </cell>
          <cell r="ER257" t="str">
            <v>13-0043</v>
          </cell>
          <cell r="ES257">
            <v>44396</v>
          </cell>
          <cell r="IX257" t="str">
            <v>10-9306-0</v>
          </cell>
          <cell r="IY257">
            <v>44642</v>
          </cell>
          <cell r="LJ257" t="str">
            <v>11-9320-0</v>
          </cell>
          <cell r="LK257">
            <v>44978</v>
          </cell>
          <cell r="LN257" t="str">
            <v>11-9321-0</v>
          </cell>
          <cell r="LO257">
            <v>44978</v>
          </cell>
          <cell r="MD257" t="str">
            <v>13-0085</v>
          </cell>
          <cell r="ME257">
            <v>45247</v>
          </cell>
          <cell r="NN257" t="str">
            <v>13-3419</v>
          </cell>
          <cell r="NO257">
            <v>45763</v>
          </cell>
        </row>
        <row r="258">
          <cell r="D258">
            <v>4535</v>
          </cell>
          <cell r="E258">
            <v>43927</v>
          </cell>
          <cell r="Y258">
            <v>4435</v>
          </cell>
          <cell r="Z258">
            <v>43979</v>
          </cell>
          <cell r="AK258">
            <v>4845</v>
          </cell>
          <cell r="AL258">
            <v>43999</v>
          </cell>
          <cell r="BV258">
            <v>341</v>
          </cell>
          <cell r="BW258">
            <v>44183</v>
          </cell>
          <cell r="BZ258">
            <v>1081</v>
          </cell>
          <cell r="CA258">
            <v>44181</v>
          </cell>
          <cell r="CJ258">
            <v>6327</v>
          </cell>
          <cell r="CK258">
            <v>44222</v>
          </cell>
          <cell r="DH258">
            <v>342</v>
          </cell>
          <cell r="DI258">
            <v>44300</v>
          </cell>
          <cell r="EB258" t="str">
            <v>13-0087</v>
          </cell>
          <cell r="EC258">
            <v>44396</v>
          </cell>
          <cell r="EF258" t="str">
            <v>13-0087</v>
          </cell>
          <cell r="EG258">
            <v>44396</v>
          </cell>
          <cell r="EH258" t="str">
            <v>13-0087</v>
          </cell>
          <cell r="EI258">
            <v>44396</v>
          </cell>
          <cell r="ER258" t="str">
            <v>13-0072</v>
          </cell>
          <cell r="ES258">
            <v>44419</v>
          </cell>
          <cell r="IX258" t="str">
            <v>10-9307-0</v>
          </cell>
          <cell r="IY258">
            <v>44610</v>
          </cell>
          <cell r="LJ258" t="str">
            <v>11-9321-0</v>
          </cell>
          <cell r="LK258">
            <v>44978</v>
          </cell>
          <cell r="LN258" t="str">
            <v>11-9322-0</v>
          </cell>
          <cell r="LO258">
            <v>44994</v>
          </cell>
          <cell r="MD258" t="str">
            <v>13-0086</v>
          </cell>
          <cell r="ME258">
            <v>45247</v>
          </cell>
          <cell r="NN258" t="str">
            <v>13-3422</v>
          </cell>
          <cell r="NO258">
            <v>45763</v>
          </cell>
        </row>
        <row r="259">
          <cell r="D259">
            <v>4565</v>
          </cell>
          <cell r="E259">
            <v>43927</v>
          </cell>
          <cell r="Y259">
            <v>4351</v>
          </cell>
          <cell r="Z259">
            <v>43927</v>
          </cell>
          <cell r="AK259">
            <v>4695</v>
          </cell>
          <cell r="AL259">
            <v>43999</v>
          </cell>
          <cell r="BV259">
            <v>342</v>
          </cell>
          <cell r="BW259">
            <v>44183</v>
          </cell>
          <cell r="BZ259">
            <v>341</v>
          </cell>
          <cell r="CA259">
            <v>44183</v>
          </cell>
          <cell r="CJ259">
            <v>2188</v>
          </cell>
          <cell r="CK259">
            <v>44019</v>
          </cell>
          <cell r="DH259">
            <v>4890</v>
          </cell>
          <cell r="DI259">
            <v>44264</v>
          </cell>
          <cell r="EB259" t="str">
            <v>13-0096</v>
          </cell>
          <cell r="EC259">
            <v>44396</v>
          </cell>
          <cell r="EF259" t="str">
            <v>13-0096</v>
          </cell>
          <cell r="EG259">
            <v>44396</v>
          </cell>
          <cell r="EH259" t="str">
            <v>13-0096</v>
          </cell>
          <cell r="EI259">
            <v>44396</v>
          </cell>
          <cell r="ER259" t="str">
            <v>13-0075</v>
          </cell>
          <cell r="ES259">
            <v>44419</v>
          </cell>
          <cell r="IX259" t="str">
            <v>11-6640-0</v>
          </cell>
          <cell r="IY259">
            <v>44642</v>
          </cell>
          <cell r="LJ259" t="str">
            <v>11-9322-0</v>
          </cell>
          <cell r="LK259">
            <v>44978</v>
          </cell>
          <cell r="LN259" t="str">
            <v>23-3770</v>
          </cell>
          <cell r="LO259">
            <v>44790</v>
          </cell>
          <cell r="MD259" t="str">
            <v>13-0087</v>
          </cell>
          <cell r="ME259">
            <v>45247</v>
          </cell>
          <cell r="NN259" t="str">
            <v>13-4704</v>
          </cell>
          <cell r="NO259">
            <v>45768</v>
          </cell>
        </row>
        <row r="260">
          <cell r="D260">
            <v>4350</v>
          </cell>
          <cell r="E260">
            <v>43927</v>
          </cell>
          <cell r="Y260">
            <v>4535</v>
          </cell>
          <cell r="Z260">
            <v>43927</v>
          </cell>
          <cell r="AK260">
            <v>3026</v>
          </cell>
          <cell r="AL260">
            <v>43997</v>
          </cell>
          <cell r="BV260">
            <v>4890</v>
          </cell>
          <cell r="BW260">
            <v>44183</v>
          </cell>
          <cell r="BZ260">
            <v>342</v>
          </cell>
          <cell r="CA260">
            <v>44183</v>
          </cell>
          <cell r="CJ260">
            <v>2181</v>
          </cell>
          <cell r="CK260">
            <v>44168</v>
          </cell>
          <cell r="DH260">
            <v>4880</v>
          </cell>
          <cell r="DI260">
            <v>44300</v>
          </cell>
          <cell r="EB260" t="str">
            <v>13-0096-1</v>
          </cell>
          <cell r="EC260">
            <v>44396</v>
          </cell>
          <cell r="EF260" t="str">
            <v>13-0096-1</v>
          </cell>
          <cell r="EG260">
            <v>44396</v>
          </cell>
          <cell r="EH260" t="str">
            <v>13-0096-1</v>
          </cell>
          <cell r="EI260">
            <v>44396</v>
          </cell>
          <cell r="ER260" t="str">
            <v>13-0075-1</v>
          </cell>
          <cell r="ES260">
            <v>44419</v>
          </cell>
          <cell r="IX260" t="str">
            <v>11-6650-0</v>
          </cell>
          <cell r="IY260">
            <v>44643</v>
          </cell>
          <cell r="LJ260" t="str">
            <v>23-3770</v>
          </cell>
          <cell r="LK260">
            <v>44790</v>
          </cell>
          <cell r="LN260" t="str">
            <v>10-9305-0</v>
          </cell>
          <cell r="LO260">
            <v>44972</v>
          </cell>
          <cell r="MD260" t="str">
            <v>13-0096</v>
          </cell>
          <cell r="ME260">
            <v>45247</v>
          </cell>
          <cell r="NN260" t="str">
            <v>13-4714</v>
          </cell>
          <cell r="NO260">
            <v>45768</v>
          </cell>
        </row>
        <row r="261">
          <cell r="D261">
            <v>9322</v>
          </cell>
          <cell r="E261">
            <v>43927</v>
          </cell>
          <cell r="Y261">
            <v>4565</v>
          </cell>
          <cell r="Z261">
            <v>43927</v>
          </cell>
          <cell r="AK261">
            <v>3418</v>
          </cell>
          <cell r="AL261">
            <v>43997</v>
          </cell>
          <cell r="BV261">
            <v>4880</v>
          </cell>
          <cell r="BW261">
            <v>44183</v>
          </cell>
          <cell r="BZ261">
            <v>4890</v>
          </cell>
          <cell r="CA261">
            <v>44183</v>
          </cell>
          <cell r="CJ261">
            <v>2208</v>
          </cell>
          <cell r="CK261">
            <v>44019</v>
          </cell>
          <cell r="DH261">
            <v>4845</v>
          </cell>
          <cell r="DI261">
            <v>44300</v>
          </cell>
          <cell r="EB261" t="str">
            <v>13-0097</v>
          </cell>
          <cell r="EC261">
            <v>44396</v>
          </cell>
          <cell r="EF261" t="str">
            <v>13-0097</v>
          </cell>
          <cell r="EG261">
            <v>44396</v>
          </cell>
          <cell r="EH261" t="str">
            <v>13-0097</v>
          </cell>
          <cell r="EI261">
            <v>44396</v>
          </cell>
          <cell r="ER261" t="str">
            <v>13-0082</v>
          </cell>
          <cell r="ES261">
            <v>44419</v>
          </cell>
          <cell r="IX261" t="str">
            <v>11-6660-0</v>
          </cell>
          <cell r="IY261">
            <v>44642</v>
          </cell>
          <cell r="LJ261" t="str">
            <v>10-9305-0</v>
          </cell>
          <cell r="LK261">
            <v>44972</v>
          </cell>
          <cell r="LN261" t="str">
            <v>10-9306-0</v>
          </cell>
          <cell r="LO261">
            <v>45006</v>
          </cell>
          <cell r="MD261" t="str">
            <v>13-0096-1</v>
          </cell>
          <cell r="ME261">
            <v>45247</v>
          </cell>
          <cell r="NN261" t="str">
            <v>13-6115</v>
          </cell>
          <cell r="NO261">
            <v>45768</v>
          </cell>
        </row>
        <row r="262">
          <cell r="D262">
            <v>9320</v>
          </cell>
          <cell r="E262">
            <v>43927</v>
          </cell>
          <cell r="Y262">
            <v>4350</v>
          </cell>
          <cell r="Z262">
            <v>43977</v>
          </cell>
          <cell r="AK262">
            <v>3409</v>
          </cell>
          <cell r="AL262">
            <v>43997</v>
          </cell>
          <cell r="BV262">
            <v>4845</v>
          </cell>
          <cell r="BW262">
            <v>44183</v>
          </cell>
          <cell r="BZ262">
            <v>4880</v>
          </cell>
          <cell r="CA262">
            <v>44183</v>
          </cell>
          <cell r="CJ262">
            <v>2279</v>
          </cell>
          <cell r="CK262">
            <v>44019</v>
          </cell>
          <cell r="DH262">
            <v>4695</v>
          </cell>
          <cell r="DI262">
            <v>44300</v>
          </cell>
          <cell r="EB262" t="str">
            <v>13-0097-1</v>
          </cell>
          <cell r="EC262">
            <v>44396</v>
          </cell>
          <cell r="EF262" t="str">
            <v>13-0097-1</v>
          </cell>
          <cell r="EG262">
            <v>44396</v>
          </cell>
          <cell r="EH262" t="str">
            <v>13-0097-1</v>
          </cell>
          <cell r="EI262">
            <v>44396</v>
          </cell>
          <cell r="ER262" t="str">
            <v>13-0084</v>
          </cell>
          <cell r="ES262">
            <v>44419</v>
          </cell>
          <cell r="IX262" t="str">
            <v>13-0014</v>
          </cell>
          <cell r="IY262">
            <v>44545</v>
          </cell>
          <cell r="LJ262" t="str">
            <v>10-9306-0</v>
          </cell>
          <cell r="LK262">
            <v>44972</v>
          </cell>
          <cell r="LN262" t="str">
            <v>10-9307-0</v>
          </cell>
          <cell r="LO262">
            <v>45006</v>
          </cell>
          <cell r="MD262" t="str">
            <v>13-0097</v>
          </cell>
          <cell r="ME262">
            <v>45247</v>
          </cell>
          <cell r="NN262" t="str">
            <v>13-6124</v>
          </cell>
          <cell r="NO262">
            <v>45762</v>
          </cell>
        </row>
        <row r="263">
          <cell r="D263">
            <v>9321</v>
          </cell>
          <cell r="E263">
            <v>43927</v>
          </cell>
          <cell r="Y263">
            <v>9322</v>
          </cell>
          <cell r="Z263">
            <v>43927</v>
          </cell>
          <cell r="AK263">
            <v>3399</v>
          </cell>
          <cell r="AL263">
            <v>43997</v>
          </cell>
          <cell r="BV263">
            <v>4695</v>
          </cell>
          <cell r="BW263">
            <v>44183</v>
          </cell>
          <cell r="BZ263">
            <v>4845</v>
          </cell>
          <cell r="CA263">
            <v>44183</v>
          </cell>
          <cell r="CJ263">
            <v>2198</v>
          </cell>
          <cell r="CK263">
            <v>44053</v>
          </cell>
          <cell r="DH263">
            <v>3026</v>
          </cell>
          <cell r="DI263">
            <v>44343</v>
          </cell>
          <cell r="EB263" t="str">
            <v>13-0099</v>
          </cell>
          <cell r="EC263">
            <v>44396</v>
          </cell>
          <cell r="EF263" t="str">
            <v>13-0099</v>
          </cell>
          <cell r="EG263">
            <v>44396</v>
          </cell>
          <cell r="EH263" t="str">
            <v>13-0099</v>
          </cell>
          <cell r="EI263">
            <v>44396</v>
          </cell>
          <cell r="ER263" t="str">
            <v>13-0085</v>
          </cell>
          <cell r="ES263">
            <v>44419</v>
          </cell>
          <cell r="IX263" t="str">
            <v>13-0030</v>
          </cell>
          <cell r="IY263">
            <v>44642</v>
          </cell>
          <cell r="LJ263" t="str">
            <v>10-9307-0</v>
          </cell>
          <cell r="LK263">
            <v>44972</v>
          </cell>
          <cell r="LN263" t="str">
            <v>11-6640-0</v>
          </cell>
          <cell r="LO263">
            <v>44866</v>
          </cell>
          <cell r="MD263" t="str">
            <v>13-0097-1</v>
          </cell>
          <cell r="ME263">
            <v>45247</v>
          </cell>
          <cell r="NN263" t="str">
            <v>13-6243</v>
          </cell>
          <cell r="NO263">
            <v>45768</v>
          </cell>
        </row>
        <row r="264">
          <cell r="D264">
            <v>9319</v>
          </cell>
          <cell r="E264">
            <v>43927</v>
          </cell>
          <cell r="Y264">
            <v>9320</v>
          </cell>
          <cell r="Z264">
            <v>43927</v>
          </cell>
          <cell r="AK264">
            <v>3045</v>
          </cell>
          <cell r="AL264">
            <v>43997</v>
          </cell>
          <cell r="BV264">
            <v>3026</v>
          </cell>
          <cell r="BW264">
            <v>44083</v>
          </cell>
          <cell r="BZ264">
            <v>4695</v>
          </cell>
          <cell r="CA264">
            <v>44183</v>
          </cell>
          <cell r="CJ264">
            <v>2262</v>
          </cell>
          <cell r="CK264">
            <v>44019</v>
          </cell>
          <cell r="DH264">
            <v>3418</v>
          </cell>
          <cell r="DI264">
            <v>44343</v>
          </cell>
          <cell r="EB264" t="str">
            <v>13-0099-1</v>
          </cell>
          <cell r="EC264">
            <v>44396</v>
          </cell>
          <cell r="EF264" t="str">
            <v>13-0099-1</v>
          </cell>
          <cell r="EG264">
            <v>44396</v>
          </cell>
          <cell r="EH264" t="str">
            <v>13-0099-1</v>
          </cell>
          <cell r="EI264">
            <v>44396</v>
          </cell>
          <cell r="ER264" t="str">
            <v>13-0086</v>
          </cell>
          <cell r="ES264">
            <v>44419</v>
          </cell>
          <cell r="IX264" t="str">
            <v>13-0043</v>
          </cell>
          <cell r="IY264">
            <v>44642</v>
          </cell>
          <cell r="LJ264" t="str">
            <v>11-6640-0</v>
          </cell>
          <cell r="LK264">
            <v>44866</v>
          </cell>
          <cell r="LN264" t="str">
            <v>11-6650-0</v>
          </cell>
          <cell r="LO264">
            <v>44987</v>
          </cell>
          <cell r="MD264" t="str">
            <v>13-0099</v>
          </cell>
          <cell r="ME264">
            <v>45247</v>
          </cell>
          <cell r="NN264" t="str">
            <v>13-6244</v>
          </cell>
          <cell r="NO264">
            <v>45768</v>
          </cell>
        </row>
        <row r="265">
          <cell r="D265">
            <v>9323</v>
          </cell>
          <cell r="E265">
            <v>43895</v>
          </cell>
          <cell r="Y265">
            <v>9321</v>
          </cell>
          <cell r="Z265">
            <v>43927</v>
          </cell>
          <cell r="AK265">
            <v>6650</v>
          </cell>
          <cell r="AL265">
            <v>43993</v>
          </cell>
          <cell r="BV265">
            <v>3418</v>
          </cell>
          <cell r="BW265">
            <v>44083</v>
          </cell>
          <cell r="BZ265">
            <v>3026</v>
          </cell>
          <cell r="CA265">
            <v>44083</v>
          </cell>
          <cell r="CJ265">
            <v>2257</v>
          </cell>
          <cell r="CK265">
            <v>44019</v>
          </cell>
          <cell r="DH265">
            <v>3409</v>
          </cell>
          <cell r="DI265">
            <v>44299</v>
          </cell>
          <cell r="EB265" t="str">
            <v>13-0120</v>
          </cell>
          <cell r="EC265">
            <v>44396</v>
          </cell>
          <cell r="EF265" t="str">
            <v>13-0120</v>
          </cell>
          <cell r="EG265">
            <v>44396</v>
          </cell>
          <cell r="EH265" t="str">
            <v>13-0120</v>
          </cell>
          <cell r="EI265">
            <v>44396</v>
          </cell>
          <cell r="ER265" t="str">
            <v>13-0087</v>
          </cell>
          <cell r="ES265">
            <v>44419</v>
          </cell>
          <cell r="IX265" t="str">
            <v>13-0072</v>
          </cell>
          <cell r="IY265">
            <v>44642</v>
          </cell>
          <cell r="LJ265" t="str">
            <v>11-6650-0</v>
          </cell>
          <cell r="LK265">
            <v>44967</v>
          </cell>
          <cell r="LN265" t="str">
            <v>11-6660-0</v>
          </cell>
          <cell r="LO265">
            <v>44967</v>
          </cell>
          <cell r="MD265" t="str">
            <v>13-0099-1</v>
          </cell>
          <cell r="ME265">
            <v>45247</v>
          </cell>
          <cell r="NN265" t="str">
            <v>13-6251</v>
          </cell>
          <cell r="NO265">
            <v>45768</v>
          </cell>
        </row>
        <row r="266">
          <cell r="D266">
            <v>1103</v>
          </cell>
          <cell r="E266">
            <v>43959</v>
          </cell>
          <cell r="Y266">
            <v>9319</v>
          </cell>
          <cell r="Z266">
            <v>43979</v>
          </cell>
          <cell r="AK266">
            <v>6640</v>
          </cell>
          <cell r="AL266">
            <v>43980</v>
          </cell>
          <cell r="BV266">
            <v>3409</v>
          </cell>
          <cell r="BW266">
            <v>44083</v>
          </cell>
          <cell r="BZ266">
            <v>3418</v>
          </cell>
          <cell r="CA266">
            <v>44083</v>
          </cell>
          <cell r="CJ266">
            <v>2184</v>
          </cell>
          <cell r="CK266">
            <v>43936</v>
          </cell>
          <cell r="DH266">
            <v>3399</v>
          </cell>
          <cell r="DI266">
            <v>44343</v>
          </cell>
          <cell r="EB266" t="str">
            <v>13-0137</v>
          </cell>
          <cell r="EC266">
            <v>44263</v>
          </cell>
          <cell r="EF266" t="str">
            <v>13-0137</v>
          </cell>
          <cell r="EG266">
            <v>44263</v>
          </cell>
          <cell r="EH266" t="str">
            <v>13-0137</v>
          </cell>
          <cell r="EI266">
            <v>44263</v>
          </cell>
          <cell r="ER266" t="str">
            <v>13-0096</v>
          </cell>
          <cell r="ES266">
            <v>44419</v>
          </cell>
          <cell r="IX266" t="str">
            <v>13-0075</v>
          </cell>
          <cell r="IY266">
            <v>44642</v>
          </cell>
          <cell r="LJ266" t="str">
            <v>11-6660-0</v>
          </cell>
          <cell r="LK266">
            <v>44967</v>
          </cell>
          <cell r="LN266" t="str">
            <v>13-0014</v>
          </cell>
          <cell r="LO266">
            <v>45014</v>
          </cell>
          <cell r="MD266" t="str">
            <v>13-0120</v>
          </cell>
          <cell r="ME266">
            <v>45247</v>
          </cell>
          <cell r="NN266" t="str">
            <v>13-6266</v>
          </cell>
          <cell r="NO266">
            <v>45762</v>
          </cell>
        </row>
        <row r="267">
          <cell r="D267">
            <v>1138</v>
          </cell>
          <cell r="E267">
            <v>43969</v>
          </cell>
          <cell r="Y267">
            <v>9323</v>
          </cell>
          <cell r="Z267">
            <v>43895</v>
          </cell>
          <cell r="AK267">
            <v>2448</v>
          </cell>
          <cell r="AL267">
            <v>43999</v>
          </cell>
          <cell r="BV267">
            <v>3399</v>
          </cell>
          <cell r="BW267">
            <v>44183</v>
          </cell>
          <cell r="BZ267">
            <v>3409</v>
          </cell>
          <cell r="CA267">
            <v>44083</v>
          </cell>
          <cell r="CJ267">
            <v>6124</v>
          </cell>
          <cell r="CK267">
            <v>44222</v>
          </cell>
          <cell r="DH267">
            <v>3045</v>
          </cell>
          <cell r="DI267">
            <v>44299</v>
          </cell>
          <cell r="EB267" t="str">
            <v>13-0145</v>
          </cell>
          <cell r="EC267">
            <v>44396</v>
          </cell>
          <cell r="EF267" t="str">
            <v>13-0145</v>
          </cell>
          <cell r="EG267">
            <v>44396</v>
          </cell>
          <cell r="EH267" t="str">
            <v>13-0145</v>
          </cell>
          <cell r="EI267">
            <v>44396</v>
          </cell>
          <cell r="ER267" t="str">
            <v>13-0096-1</v>
          </cell>
          <cell r="ES267">
            <v>44419</v>
          </cell>
          <cell r="IX267" t="str">
            <v>13-0075-1</v>
          </cell>
          <cell r="IY267">
            <v>44642</v>
          </cell>
          <cell r="LJ267" t="str">
            <v>13-0014</v>
          </cell>
          <cell r="LK267">
            <v>44973</v>
          </cell>
          <cell r="LN267" t="str">
            <v>13-0030</v>
          </cell>
          <cell r="LO267">
            <v>45006</v>
          </cell>
          <cell r="MD267" t="str">
            <v>13-0137</v>
          </cell>
          <cell r="ME267">
            <v>45247</v>
          </cell>
          <cell r="NN267" t="str">
            <v>13-6286</v>
          </cell>
          <cell r="NO267">
            <v>45762</v>
          </cell>
        </row>
        <row r="268">
          <cell r="D268">
            <v>1003</v>
          </cell>
          <cell r="E268">
            <v>43969</v>
          </cell>
          <cell r="Y268">
            <v>1103</v>
          </cell>
          <cell r="Z268">
            <v>43969</v>
          </cell>
          <cell r="AK268">
            <v>2545</v>
          </cell>
          <cell r="AL268">
            <v>43980</v>
          </cell>
          <cell r="BV268">
            <v>3045</v>
          </cell>
          <cell r="BW268">
            <v>44083</v>
          </cell>
          <cell r="BZ268">
            <v>3399</v>
          </cell>
          <cell r="CA268">
            <v>44183</v>
          </cell>
          <cell r="CJ268">
            <v>6293</v>
          </cell>
          <cell r="CK268">
            <v>44123</v>
          </cell>
          <cell r="DH268">
            <v>6650</v>
          </cell>
          <cell r="DI268">
            <v>44344</v>
          </cell>
          <cell r="EB268" t="str">
            <v>13-0165</v>
          </cell>
          <cell r="EC268">
            <v>44263</v>
          </cell>
          <cell r="EF268" t="str">
            <v>13-0165</v>
          </cell>
          <cell r="EG268">
            <v>44263</v>
          </cell>
          <cell r="EH268" t="str">
            <v>13-0165</v>
          </cell>
          <cell r="EI268">
            <v>44263</v>
          </cell>
          <cell r="ER268" t="str">
            <v>13-0097</v>
          </cell>
          <cell r="ES268">
            <v>44419</v>
          </cell>
          <cell r="IX268" t="str">
            <v>13-0082</v>
          </cell>
          <cell r="IY268">
            <v>44642</v>
          </cell>
          <cell r="LJ268" t="str">
            <v>13-0030</v>
          </cell>
          <cell r="LK268">
            <v>44972</v>
          </cell>
          <cell r="LN268" t="str">
            <v>13-0043</v>
          </cell>
          <cell r="LO268">
            <v>45006</v>
          </cell>
          <cell r="MD268" t="str">
            <v>13-0145</v>
          </cell>
          <cell r="ME268">
            <v>45247</v>
          </cell>
          <cell r="NN268" t="str">
            <v>13-6293</v>
          </cell>
          <cell r="NO268">
            <v>45762</v>
          </cell>
        </row>
        <row r="269">
          <cell r="D269">
            <v>1035</v>
          </cell>
          <cell r="E269">
            <v>43969</v>
          </cell>
          <cell r="Y269">
            <v>1138</v>
          </cell>
          <cell r="Z269">
            <v>43969</v>
          </cell>
          <cell r="AK269">
            <v>2431</v>
          </cell>
          <cell r="AL269">
            <v>43980</v>
          </cell>
          <cell r="BV269">
            <v>6650</v>
          </cell>
          <cell r="BW269">
            <v>44182</v>
          </cell>
          <cell r="BZ269">
            <v>3045</v>
          </cell>
          <cell r="CA269">
            <v>44083</v>
          </cell>
          <cell r="CJ269">
            <v>6102</v>
          </cell>
          <cell r="CK269">
            <v>44168</v>
          </cell>
          <cell r="DH269">
            <v>6640</v>
          </cell>
          <cell r="DI269">
            <v>44299</v>
          </cell>
          <cell r="EB269" t="str">
            <v>13-0278</v>
          </cell>
          <cell r="EC269">
            <v>44396</v>
          </cell>
          <cell r="EF269" t="str">
            <v>13-0278</v>
          </cell>
          <cell r="EG269">
            <v>44396</v>
          </cell>
          <cell r="EH269" t="str">
            <v>13-0278</v>
          </cell>
          <cell r="EI269">
            <v>44396</v>
          </cell>
          <cell r="ER269" t="str">
            <v>13-0097-1</v>
          </cell>
          <cell r="ES269">
            <v>44419</v>
          </cell>
          <cell r="IX269" t="str">
            <v>13-0084</v>
          </cell>
          <cell r="IY269">
            <v>44642</v>
          </cell>
          <cell r="LJ269" t="str">
            <v>13-0043</v>
          </cell>
          <cell r="LK269">
            <v>44972</v>
          </cell>
          <cell r="LN269" t="str">
            <v>13-0072</v>
          </cell>
          <cell r="LO269">
            <v>45006</v>
          </cell>
          <cell r="MD269" t="str">
            <v>13-0165</v>
          </cell>
          <cell r="ME269">
            <v>45247</v>
          </cell>
          <cell r="NN269" t="str">
            <v>13-6326</v>
          </cell>
          <cell r="NO269">
            <v>45768</v>
          </cell>
        </row>
        <row r="270">
          <cell r="D270">
            <v>1021</v>
          </cell>
          <cell r="E270">
            <v>43959</v>
          </cell>
          <cell r="Y270">
            <v>1003</v>
          </cell>
          <cell r="Z270">
            <v>43969</v>
          </cell>
          <cell r="AK270">
            <v>2680</v>
          </cell>
          <cell r="AL270">
            <v>43980</v>
          </cell>
          <cell r="BV270">
            <v>6640</v>
          </cell>
          <cell r="BW270">
            <v>44182</v>
          </cell>
          <cell r="BZ270">
            <v>6650</v>
          </cell>
          <cell r="CA270">
            <v>44182</v>
          </cell>
          <cell r="CJ270">
            <v>6266</v>
          </cell>
          <cell r="CK270">
            <v>44123</v>
          </cell>
          <cell r="DH270">
            <v>2448</v>
          </cell>
          <cell r="DI270">
            <v>44307</v>
          </cell>
          <cell r="EB270" t="str">
            <v>13-0279</v>
          </cell>
          <cell r="EC270">
            <v>44396</v>
          </cell>
          <cell r="EF270" t="str">
            <v>13-0279</v>
          </cell>
          <cell r="EG270">
            <v>44396</v>
          </cell>
          <cell r="EH270" t="str">
            <v>13-0279</v>
          </cell>
          <cell r="EI270">
            <v>44396</v>
          </cell>
          <cell r="ER270" t="str">
            <v>13-0099</v>
          </cell>
          <cell r="ES270">
            <v>44419</v>
          </cell>
          <cell r="IX270" t="str">
            <v>13-0085</v>
          </cell>
          <cell r="IY270">
            <v>44642</v>
          </cell>
          <cell r="LJ270" t="str">
            <v>13-0072</v>
          </cell>
          <cell r="LK270">
            <v>44972</v>
          </cell>
          <cell r="LN270" t="str">
            <v>13-0075</v>
          </cell>
          <cell r="LO270">
            <v>45005</v>
          </cell>
          <cell r="MD270" t="str">
            <v>13-0278</v>
          </cell>
          <cell r="ME270">
            <v>45247</v>
          </cell>
          <cell r="NN270" t="str">
            <v>13-6327</v>
          </cell>
          <cell r="NO270">
            <v>45741</v>
          </cell>
        </row>
        <row r="271">
          <cell r="D271">
            <v>1041</v>
          </cell>
          <cell r="E271">
            <v>43959</v>
          </cell>
          <cell r="Y271">
            <v>1035</v>
          </cell>
          <cell r="Z271">
            <v>43969</v>
          </cell>
          <cell r="AK271">
            <v>2531</v>
          </cell>
          <cell r="AL271">
            <v>43980</v>
          </cell>
          <cell r="BV271">
            <v>2448</v>
          </cell>
          <cell r="BW271">
            <v>44182</v>
          </cell>
          <cell r="BZ271">
            <v>6640</v>
          </cell>
          <cell r="CA271">
            <v>44182</v>
          </cell>
          <cell r="CJ271">
            <v>6251</v>
          </cell>
          <cell r="CK271">
            <v>44222</v>
          </cell>
          <cell r="DH271">
            <v>2545</v>
          </cell>
          <cell r="DI271">
            <v>44300</v>
          </cell>
          <cell r="EB271" t="str">
            <v>13-0279-1</v>
          </cell>
          <cell r="EC271">
            <v>44396</v>
          </cell>
          <cell r="EF271" t="str">
            <v>13-0279-1</v>
          </cell>
          <cell r="EG271">
            <v>44396</v>
          </cell>
          <cell r="EH271" t="str">
            <v>13-0279-1</v>
          </cell>
          <cell r="EI271">
            <v>44396</v>
          </cell>
          <cell r="ER271" t="str">
            <v>13-0099-1</v>
          </cell>
          <cell r="ES271">
            <v>44419</v>
          </cell>
          <cell r="IX271" t="str">
            <v>13-0086</v>
          </cell>
          <cell r="IY271">
            <v>44642</v>
          </cell>
          <cell r="LJ271" t="str">
            <v>13-0075</v>
          </cell>
          <cell r="LK271">
            <v>44972</v>
          </cell>
          <cell r="LN271" t="str">
            <v>13-0075-1</v>
          </cell>
          <cell r="LO271">
            <v>45005</v>
          </cell>
          <cell r="MD271" t="str">
            <v>13-0279</v>
          </cell>
          <cell r="ME271">
            <v>45247</v>
          </cell>
          <cell r="NN271" t="str">
            <v>13-7283</v>
          </cell>
          <cell r="NO271">
            <v>45768</v>
          </cell>
        </row>
        <row r="272">
          <cell r="D272">
            <v>1075</v>
          </cell>
          <cell r="E272">
            <v>43969</v>
          </cell>
          <cell r="Y272">
            <v>1021</v>
          </cell>
          <cell r="Z272">
            <v>43969</v>
          </cell>
          <cell r="AK272">
            <v>2558</v>
          </cell>
          <cell r="AL272">
            <v>43980</v>
          </cell>
          <cell r="BV272">
            <v>2545</v>
          </cell>
          <cell r="BW272">
            <v>44182</v>
          </cell>
          <cell r="BZ272">
            <v>2448</v>
          </cell>
          <cell r="CA272">
            <v>44182</v>
          </cell>
          <cell r="CJ272">
            <v>6243</v>
          </cell>
          <cell r="CK272">
            <v>44123</v>
          </cell>
          <cell r="DH272">
            <v>2431</v>
          </cell>
          <cell r="DI272">
            <v>44327</v>
          </cell>
          <cell r="EB272" t="str">
            <v>13-0291</v>
          </cell>
          <cell r="EC272">
            <v>44396</v>
          </cell>
          <cell r="EF272" t="str">
            <v>13-0291</v>
          </cell>
          <cell r="EG272">
            <v>44396</v>
          </cell>
          <cell r="EH272" t="str">
            <v>13-0291</v>
          </cell>
          <cell r="EI272">
            <v>44396</v>
          </cell>
          <cell r="ER272" t="str">
            <v>13-0120</v>
          </cell>
          <cell r="ES272">
            <v>44419</v>
          </cell>
          <cell r="IX272" t="str">
            <v>13-0087</v>
          </cell>
          <cell r="IY272">
            <v>44642</v>
          </cell>
          <cell r="LJ272" t="str">
            <v>13-0075-1</v>
          </cell>
          <cell r="LK272">
            <v>44972</v>
          </cell>
          <cell r="LN272" t="str">
            <v>13-0082</v>
          </cell>
          <cell r="LO272">
            <v>45006</v>
          </cell>
          <cell r="MD272" t="str">
            <v>13-0279-1</v>
          </cell>
          <cell r="ME272">
            <v>45247</v>
          </cell>
          <cell r="NN272" t="str">
            <v>13-9300</v>
          </cell>
          <cell r="NO272">
            <v>45768</v>
          </cell>
        </row>
        <row r="273">
          <cell r="D273">
            <v>1061</v>
          </cell>
          <cell r="E273">
            <v>43959</v>
          </cell>
          <cell r="Y273">
            <v>1041</v>
          </cell>
          <cell r="Z273">
            <v>43969</v>
          </cell>
          <cell r="AK273">
            <v>2524</v>
          </cell>
          <cell r="AL273">
            <v>43980</v>
          </cell>
          <cell r="BV273">
            <v>2431</v>
          </cell>
          <cell r="BW273">
            <v>44182</v>
          </cell>
          <cell r="BZ273">
            <v>2545</v>
          </cell>
          <cell r="CA273">
            <v>44182</v>
          </cell>
          <cell r="CJ273">
            <v>6244</v>
          </cell>
          <cell r="CK273">
            <v>44123</v>
          </cell>
          <cell r="DH273">
            <v>2680</v>
          </cell>
          <cell r="DI273">
            <v>44327</v>
          </cell>
          <cell r="EB273" t="str">
            <v>13-0299</v>
          </cell>
          <cell r="EC273">
            <v>44396</v>
          </cell>
          <cell r="EF273" t="str">
            <v>13-0299</v>
          </cell>
          <cell r="EG273">
            <v>44396</v>
          </cell>
          <cell r="EH273" t="str">
            <v>13-0299</v>
          </cell>
          <cell r="EI273">
            <v>44396</v>
          </cell>
          <cell r="ER273" t="str">
            <v>13-0137</v>
          </cell>
          <cell r="ES273">
            <v>44419</v>
          </cell>
          <cell r="IX273" t="str">
            <v>13-0096</v>
          </cell>
          <cell r="IY273">
            <v>44642</v>
          </cell>
          <cell r="LJ273" t="str">
            <v>13-0082</v>
          </cell>
          <cell r="LK273">
            <v>44972</v>
          </cell>
          <cell r="LN273" t="str">
            <v>13-0084</v>
          </cell>
          <cell r="LO273">
            <v>45006</v>
          </cell>
          <cell r="MD273" t="str">
            <v>13-0301</v>
          </cell>
          <cell r="ME273">
            <v>44951</v>
          </cell>
          <cell r="NN273" t="str">
            <v>13-9301</v>
          </cell>
          <cell r="NO273">
            <v>45768</v>
          </cell>
        </row>
        <row r="274">
          <cell r="D274">
            <v>1081</v>
          </cell>
          <cell r="E274">
            <v>43959</v>
          </cell>
          <cell r="Y274">
            <v>1075</v>
          </cell>
          <cell r="Z274">
            <v>43969</v>
          </cell>
          <cell r="AK274">
            <v>2535</v>
          </cell>
          <cell r="AL274">
            <v>43980</v>
          </cell>
          <cell r="BV274">
            <v>2680</v>
          </cell>
          <cell r="BW274">
            <v>44182</v>
          </cell>
          <cell r="BZ274">
            <v>2431</v>
          </cell>
          <cell r="CA274">
            <v>44182</v>
          </cell>
          <cell r="CJ274">
            <v>6286</v>
          </cell>
          <cell r="CK274">
            <v>44222</v>
          </cell>
          <cell r="DH274">
            <v>2531</v>
          </cell>
          <cell r="DI274">
            <v>44327</v>
          </cell>
          <cell r="EB274" t="str">
            <v>13-0299-1</v>
          </cell>
          <cell r="EC274">
            <v>44396</v>
          </cell>
          <cell r="EF274" t="str">
            <v>13-0299-1</v>
          </cell>
          <cell r="EG274">
            <v>44396</v>
          </cell>
          <cell r="EH274" t="str">
            <v>13-0299-1</v>
          </cell>
          <cell r="EI274">
            <v>44396</v>
          </cell>
          <cell r="ER274" t="str">
            <v>13-0145</v>
          </cell>
          <cell r="ES274">
            <v>44419</v>
          </cell>
          <cell r="IX274" t="str">
            <v>13-0096-1</v>
          </cell>
          <cell r="IY274">
            <v>44642</v>
          </cell>
          <cell r="LJ274" t="str">
            <v>13-0084</v>
          </cell>
          <cell r="LK274">
            <v>44972</v>
          </cell>
          <cell r="LN274" t="str">
            <v>13-0085</v>
          </cell>
          <cell r="LO274">
            <v>45006</v>
          </cell>
          <cell r="MD274" t="str">
            <v>13-0295</v>
          </cell>
          <cell r="ME274">
            <v>45078</v>
          </cell>
          <cell r="NN274" t="str">
            <v>13-9302</v>
          </cell>
          <cell r="NO274">
            <v>45768</v>
          </cell>
        </row>
        <row r="275">
          <cell r="D275">
            <v>341</v>
          </cell>
          <cell r="E275">
            <v>43937</v>
          </cell>
          <cell r="Y275">
            <v>1061</v>
          </cell>
          <cell r="Z275">
            <v>43969</v>
          </cell>
          <cell r="AK275">
            <v>6660</v>
          </cell>
          <cell r="AL275">
            <v>43980</v>
          </cell>
          <cell r="BV275">
            <v>2531</v>
          </cell>
          <cell r="BW275">
            <v>44182</v>
          </cell>
          <cell r="BZ275">
            <v>2680</v>
          </cell>
          <cell r="CA275">
            <v>44182</v>
          </cell>
          <cell r="CJ275">
            <v>6115</v>
          </cell>
          <cell r="CK275">
            <v>44222</v>
          </cell>
          <cell r="DH275">
            <v>2558</v>
          </cell>
          <cell r="DI275">
            <v>44327</v>
          </cell>
          <cell r="EB275" t="str">
            <v>13-0300</v>
          </cell>
          <cell r="EC275">
            <v>44396</v>
          </cell>
          <cell r="EF275" t="str">
            <v>13-0300</v>
          </cell>
          <cell r="EG275">
            <v>44396</v>
          </cell>
          <cell r="EH275" t="str">
            <v>13-0300</v>
          </cell>
          <cell r="EI275">
            <v>44396</v>
          </cell>
          <cell r="ER275" t="str">
            <v>13-0165</v>
          </cell>
          <cell r="ES275">
            <v>44419</v>
          </cell>
          <cell r="IX275" t="str">
            <v>13-0097</v>
          </cell>
          <cell r="IY275">
            <v>44642</v>
          </cell>
          <cell r="LJ275" t="str">
            <v>13-0085</v>
          </cell>
          <cell r="LK275">
            <v>44972</v>
          </cell>
          <cell r="LN275" t="str">
            <v>13-0086</v>
          </cell>
          <cell r="LO275">
            <v>45006</v>
          </cell>
          <cell r="MD275" t="str">
            <v>13-0299</v>
          </cell>
          <cell r="ME275">
            <v>45247</v>
          </cell>
          <cell r="NN275" t="str">
            <v>13-9303</v>
          </cell>
          <cell r="NO275">
            <v>45812</v>
          </cell>
        </row>
        <row r="276">
          <cell r="D276">
            <v>342</v>
          </cell>
          <cell r="E276">
            <v>43971</v>
          </cell>
          <cell r="Y276">
            <v>1081</v>
          </cell>
          <cell r="Z276">
            <v>43969</v>
          </cell>
          <cell r="AK276">
            <v>6326</v>
          </cell>
          <cell r="AL276">
            <v>43704</v>
          </cell>
          <cell r="BV276">
            <v>2558</v>
          </cell>
          <cell r="BW276">
            <v>44182</v>
          </cell>
          <cell r="BZ276">
            <v>2531</v>
          </cell>
          <cell r="CA276">
            <v>44182</v>
          </cell>
          <cell r="CJ276">
            <v>1451</v>
          </cell>
          <cell r="CK276">
            <v>43985</v>
          </cell>
          <cell r="DH276">
            <v>2524</v>
          </cell>
          <cell r="DI276">
            <v>44327</v>
          </cell>
          <cell r="EB276" t="str">
            <v>13-0300-1</v>
          </cell>
          <cell r="EC276">
            <v>44396</v>
          </cell>
          <cell r="EF276" t="str">
            <v>13-0300-1</v>
          </cell>
          <cell r="EG276">
            <v>44396</v>
          </cell>
          <cell r="EH276" t="str">
            <v>13-0300-1</v>
          </cell>
          <cell r="EI276">
            <v>44396</v>
          </cell>
          <cell r="ER276" t="str">
            <v>13-0278</v>
          </cell>
          <cell r="ES276">
            <v>44419</v>
          </cell>
          <cell r="IX276" t="str">
            <v>13-0097-1</v>
          </cell>
          <cell r="IY276">
            <v>44642</v>
          </cell>
          <cell r="LJ276" t="str">
            <v>13-0086</v>
          </cell>
          <cell r="LK276">
            <v>44972</v>
          </cell>
          <cell r="LN276" t="str">
            <v>13-0087</v>
          </cell>
          <cell r="LO276">
            <v>45014</v>
          </cell>
          <cell r="MD276" t="str">
            <v>13-0299-1</v>
          </cell>
          <cell r="ME276">
            <v>45247</v>
          </cell>
          <cell r="NN276" t="str">
            <v>13-9308</v>
          </cell>
          <cell r="NO276">
            <v>45812</v>
          </cell>
        </row>
        <row r="277">
          <cell r="D277">
            <v>4777</v>
          </cell>
          <cell r="E277">
            <v>43971</v>
          </cell>
          <cell r="Y277">
            <v>341</v>
          </cell>
          <cell r="Z277">
            <v>43937</v>
          </cell>
          <cell r="AK277">
            <v>6327</v>
          </cell>
          <cell r="AL277">
            <v>43993</v>
          </cell>
          <cell r="BV277">
            <v>2524</v>
          </cell>
          <cell r="BW277">
            <v>44182</v>
          </cell>
          <cell r="BZ277">
            <v>2558</v>
          </cell>
          <cell r="CA277">
            <v>44182</v>
          </cell>
          <cell r="CJ277">
            <v>1103</v>
          </cell>
          <cell r="CK277">
            <v>44222</v>
          </cell>
          <cell r="DH277">
            <v>2535</v>
          </cell>
          <cell r="DI277">
            <v>44328</v>
          </cell>
          <cell r="EB277" t="str">
            <v>13-0301</v>
          </cell>
          <cell r="EC277">
            <v>44396</v>
          </cell>
          <cell r="EF277" t="str">
            <v>13-0301</v>
          </cell>
          <cell r="EG277">
            <v>44396</v>
          </cell>
          <cell r="EH277" t="str">
            <v>13-0301</v>
          </cell>
          <cell r="EI277">
            <v>44396</v>
          </cell>
          <cell r="ER277" t="str">
            <v>13-0279</v>
          </cell>
          <cell r="ES277">
            <v>44419</v>
          </cell>
          <cell r="IX277" t="str">
            <v>13-0099</v>
          </cell>
          <cell r="IY277">
            <v>44642</v>
          </cell>
          <cell r="LJ277" t="str">
            <v>13-0087</v>
          </cell>
          <cell r="LK277">
            <v>44972</v>
          </cell>
          <cell r="LN277" t="str">
            <v>13-0096</v>
          </cell>
          <cell r="LO277">
            <v>45006</v>
          </cell>
          <cell r="MD277" t="str">
            <v>13-0291</v>
          </cell>
          <cell r="ME277">
            <v>45247</v>
          </cell>
          <cell r="NN277" t="str">
            <v>13-9309</v>
          </cell>
          <cell r="NO277">
            <v>45812</v>
          </cell>
        </row>
        <row r="278">
          <cell r="D278">
            <v>4890</v>
          </cell>
          <cell r="E278">
            <v>43971</v>
          </cell>
          <cell r="Y278">
            <v>342</v>
          </cell>
          <cell r="Z278">
            <v>43971</v>
          </cell>
          <cell r="AK278">
            <v>6124</v>
          </cell>
          <cell r="AL278">
            <v>43993</v>
          </cell>
          <cell r="BV278">
            <v>2535</v>
          </cell>
          <cell r="BW278">
            <v>44182</v>
          </cell>
          <cell r="BZ278">
            <v>2524</v>
          </cell>
          <cell r="CA278">
            <v>44182</v>
          </cell>
          <cell r="CJ278">
            <v>1138</v>
          </cell>
          <cell r="CK278">
            <v>44222</v>
          </cell>
          <cell r="DH278">
            <v>6660</v>
          </cell>
          <cell r="DI278">
            <v>44299</v>
          </cell>
          <cell r="EB278" t="str">
            <v>13-0458</v>
          </cell>
          <cell r="EC278">
            <v>44396</v>
          </cell>
          <cell r="EF278" t="str">
            <v>13-0458</v>
          </cell>
          <cell r="EG278">
            <v>44396</v>
          </cell>
          <cell r="EH278" t="str">
            <v>13-0458</v>
          </cell>
          <cell r="EI278">
            <v>44396</v>
          </cell>
          <cell r="ER278" t="str">
            <v>13-0279-1</v>
          </cell>
          <cell r="ES278">
            <v>44419</v>
          </cell>
          <cell r="IX278" t="str">
            <v>13-0099-1</v>
          </cell>
          <cell r="IY278">
            <v>44642</v>
          </cell>
          <cell r="LJ278" t="str">
            <v>13-0096</v>
          </cell>
          <cell r="LK278">
            <v>44951</v>
          </cell>
          <cell r="LN278" t="str">
            <v>13-0096-1</v>
          </cell>
          <cell r="LO278">
            <v>45005</v>
          </cell>
          <cell r="MD278" t="str">
            <v>13-0458</v>
          </cell>
          <cell r="ME278">
            <v>45247</v>
          </cell>
          <cell r="NN278" t="str">
            <v>13-9314</v>
          </cell>
          <cell r="NO278">
            <v>45812</v>
          </cell>
        </row>
        <row r="279">
          <cell r="D279">
            <v>4880</v>
          </cell>
          <cell r="E279">
            <v>43652</v>
          </cell>
          <cell r="Y279">
            <v>4777</v>
          </cell>
          <cell r="Z279">
            <v>43971</v>
          </cell>
          <cell r="AK279">
            <v>6293</v>
          </cell>
          <cell r="AL279">
            <v>43985</v>
          </cell>
          <cell r="BV279">
            <v>6660</v>
          </cell>
          <cell r="BW279">
            <v>44182</v>
          </cell>
          <cell r="BZ279">
            <v>2535</v>
          </cell>
          <cell r="CA279">
            <v>44182</v>
          </cell>
          <cell r="CJ279">
            <v>1003</v>
          </cell>
          <cell r="CK279">
            <v>44222</v>
          </cell>
          <cell r="DH279">
            <v>6326</v>
          </cell>
          <cell r="DI279">
            <v>44299</v>
          </cell>
          <cell r="EB279" t="str">
            <v>13-0580</v>
          </cell>
          <cell r="EC279">
            <v>44396</v>
          </cell>
          <cell r="EF279" t="str">
            <v>13-0580</v>
          </cell>
          <cell r="EG279">
            <v>44396</v>
          </cell>
          <cell r="EH279" t="str">
            <v>13-0580</v>
          </cell>
          <cell r="EI279">
            <v>44396</v>
          </cell>
          <cell r="ER279" t="str">
            <v>13-0291</v>
          </cell>
          <cell r="ES279">
            <v>44396</v>
          </cell>
          <cell r="IX279" t="str">
            <v>13-0120</v>
          </cell>
          <cell r="IY279">
            <v>44642</v>
          </cell>
          <cell r="LJ279" t="str">
            <v>13-0096-1</v>
          </cell>
          <cell r="LK279">
            <v>44951</v>
          </cell>
          <cell r="LN279" t="str">
            <v>13-0097</v>
          </cell>
          <cell r="LO279">
            <v>45006</v>
          </cell>
          <cell r="MD279" t="str">
            <v>13-0580</v>
          </cell>
          <cell r="ME279">
            <v>45247</v>
          </cell>
          <cell r="NN279" t="str">
            <v>13-9315</v>
          </cell>
          <cell r="NO279">
            <v>45768</v>
          </cell>
        </row>
        <row r="280">
          <cell r="D280">
            <v>4845</v>
          </cell>
          <cell r="E280">
            <v>43971</v>
          </cell>
          <cell r="Y280">
            <v>4890</v>
          </cell>
          <cell r="Z280">
            <v>43971</v>
          </cell>
          <cell r="AK280">
            <v>6102</v>
          </cell>
          <cell r="AL280">
            <v>43985</v>
          </cell>
          <cell r="BV280">
            <v>6326</v>
          </cell>
          <cell r="BW280">
            <v>44097</v>
          </cell>
          <cell r="BZ280">
            <v>6660</v>
          </cell>
          <cell r="CA280">
            <v>44182</v>
          </cell>
          <cell r="CJ280">
            <v>7917</v>
          </cell>
          <cell r="CK280">
            <v>44217</v>
          </cell>
          <cell r="DH280">
            <v>6327</v>
          </cell>
          <cell r="DI280">
            <v>44300</v>
          </cell>
          <cell r="EB280" t="str">
            <v>13-0610</v>
          </cell>
          <cell r="EC280">
            <v>44396</v>
          </cell>
          <cell r="EF280" t="str">
            <v>13-0610</v>
          </cell>
          <cell r="EG280">
            <v>44396</v>
          </cell>
          <cell r="EH280" t="str">
            <v>13-0610</v>
          </cell>
          <cell r="EI280">
            <v>44396</v>
          </cell>
          <cell r="ER280" t="str">
            <v>13-0299</v>
          </cell>
          <cell r="ES280">
            <v>44419</v>
          </cell>
          <cell r="IX280" t="str">
            <v>13-0137</v>
          </cell>
          <cell r="IY280">
            <v>44642</v>
          </cell>
          <cell r="LJ280" t="str">
            <v>13-0097</v>
          </cell>
          <cell r="LK280">
            <v>44972</v>
          </cell>
          <cell r="LN280" t="str">
            <v>13-0097-1</v>
          </cell>
          <cell r="LO280">
            <v>45005</v>
          </cell>
          <cell r="MD280" t="str">
            <v>13-0594</v>
          </cell>
          <cell r="ME280">
            <v>45078</v>
          </cell>
          <cell r="NN280" t="str">
            <v>T1800</v>
          </cell>
          <cell r="NO280">
            <v>45778</v>
          </cell>
        </row>
        <row r="281">
          <cell r="D281">
            <v>4695</v>
          </cell>
          <cell r="E281">
            <v>43971</v>
          </cell>
          <cell r="Y281">
            <v>4880</v>
          </cell>
          <cell r="Z281">
            <v>43662</v>
          </cell>
          <cell r="AK281">
            <v>6266</v>
          </cell>
          <cell r="AL281">
            <v>43985</v>
          </cell>
          <cell r="BV281">
            <v>6327</v>
          </cell>
          <cell r="BW281">
            <v>44181</v>
          </cell>
          <cell r="BZ281">
            <v>6326</v>
          </cell>
          <cell r="CA281">
            <v>44097</v>
          </cell>
          <cell r="CJ281">
            <v>6417</v>
          </cell>
          <cell r="CK281">
            <v>44217</v>
          </cell>
          <cell r="DH281">
            <v>6124</v>
          </cell>
          <cell r="DI281">
            <v>44300</v>
          </cell>
          <cell r="EB281" t="str">
            <v>13-0610-1</v>
          </cell>
          <cell r="EC281">
            <v>44396</v>
          </cell>
          <cell r="EF281" t="str">
            <v>13-0610-1</v>
          </cell>
          <cell r="EG281">
            <v>44396</v>
          </cell>
          <cell r="EH281" t="str">
            <v>13-0610-1</v>
          </cell>
          <cell r="EI281">
            <v>44396</v>
          </cell>
          <cell r="ER281" t="str">
            <v>13-0299-1</v>
          </cell>
          <cell r="ES281">
            <v>44419</v>
          </cell>
          <cell r="IX281" t="str">
            <v>13-0145</v>
          </cell>
          <cell r="IY281">
            <v>44642</v>
          </cell>
          <cell r="LJ281" t="str">
            <v>13-0097-1</v>
          </cell>
          <cell r="LK281">
            <v>44972</v>
          </cell>
          <cell r="LN281" t="str">
            <v>13-0099</v>
          </cell>
          <cell r="LO281">
            <v>45006</v>
          </cell>
          <cell r="MD281" t="str">
            <v>13-0610</v>
          </cell>
          <cell r="ME281">
            <v>45247</v>
          </cell>
          <cell r="NN281" t="str">
            <v>10-4141-0</v>
          </cell>
          <cell r="NO281">
            <v>45749</v>
          </cell>
        </row>
        <row r="282">
          <cell r="D282">
            <v>3026</v>
          </cell>
          <cell r="E282">
            <v>43969</v>
          </cell>
          <cell r="Y282">
            <v>4845</v>
          </cell>
          <cell r="Z282">
            <v>43971</v>
          </cell>
          <cell r="AK282">
            <v>6251</v>
          </cell>
          <cell r="AL282">
            <v>43937</v>
          </cell>
          <cell r="BV282">
            <v>6124</v>
          </cell>
          <cell r="BW282">
            <v>44181</v>
          </cell>
          <cell r="BZ282">
            <v>6327</v>
          </cell>
          <cell r="CA282">
            <v>44181</v>
          </cell>
          <cell r="CJ282">
            <v>6421</v>
          </cell>
          <cell r="CK282">
            <v>44217</v>
          </cell>
          <cell r="DH282">
            <v>6293</v>
          </cell>
          <cell r="DI282">
            <v>44299</v>
          </cell>
          <cell r="EB282" t="str">
            <v>13-0620</v>
          </cell>
          <cell r="EC282">
            <v>44396</v>
          </cell>
          <cell r="EF282" t="str">
            <v>13-0620</v>
          </cell>
          <cell r="EG282">
            <v>44396</v>
          </cell>
          <cell r="EH282" t="str">
            <v>13-0620</v>
          </cell>
          <cell r="EI282">
            <v>44396</v>
          </cell>
          <cell r="ER282" t="str">
            <v>13-0300</v>
          </cell>
          <cell r="ES282">
            <v>44419</v>
          </cell>
          <cell r="IX282" t="str">
            <v>13-0165</v>
          </cell>
          <cell r="IY282">
            <v>44642</v>
          </cell>
          <cell r="LJ282" t="str">
            <v>13-0099</v>
          </cell>
          <cell r="LK282">
            <v>44972</v>
          </cell>
          <cell r="LN282" t="str">
            <v>13-0099-1</v>
          </cell>
          <cell r="LO282">
            <v>45005</v>
          </cell>
          <cell r="MD282" t="str">
            <v>13-0610-1</v>
          </cell>
          <cell r="ME282">
            <v>45247</v>
          </cell>
          <cell r="NN282" t="str">
            <v>10-4142-0</v>
          </cell>
          <cell r="NO282">
            <v>45712</v>
          </cell>
        </row>
        <row r="283">
          <cell r="D283">
            <v>3418</v>
          </cell>
          <cell r="E283">
            <v>43969</v>
          </cell>
          <cell r="Y283">
            <v>4695</v>
          </cell>
          <cell r="Z283">
            <v>43971</v>
          </cell>
          <cell r="AK283">
            <v>6243</v>
          </cell>
          <cell r="AL283">
            <v>43985</v>
          </cell>
          <cell r="BV283">
            <v>6293</v>
          </cell>
          <cell r="BW283">
            <v>44123</v>
          </cell>
          <cell r="BZ283">
            <v>6124</v>
          </cell>
          <cell r="CA283">
            <v>44181</v>
          </cell>
          <cell r="CJ283">
            <v>6430</v>
          </cell>
          <cell r="CK283">
            <v>44167</v>
          </cell>
          <cell r="DH283">
            <v>6102</v>
          </cell>
          <cell r="DI283">
            <v>44300</v>
          </cell>
          <cell r="EB283" t="str">
            <v>13-0620-1</v>
          </cell>
          <cell r="EC283">
            <v>44396</v>
          </cell>
          <cell r="EF283" t="str">
            <v>13-0620-1</v>
          </cell>
          <cell r="EG283">
            <v>44396</v>
          </cell>
          <cell r="EH283" t="str">
            <v>13-0620-1</v>
          </cell>
          <cell r="EI283">
            <v>44396</v>
          </cell>
          <cell r="ER283" t="str">
            <v>13-0300-1</v>
          </cell>
          <cell r="ES283">
            <v>44419</v>
          </cell>
          <cell r="IX283" t="str">
            <v>13-0278</v>
          </cell>
          <cell r="IY283">
            <v>44642</v>
          </cell>
          <cell r="LJ283" t="str">
            <v>13-0099-1</v>
          </cell>
          <cell r="LK283">
            <v>44972</v>
          </cell>
          <cell r="LN283" t="str">
            <v>13-0120</v>
          </cell>
          <cell r="LO283">
            <v>45006</v>
          </cell>
          <cell r="MD283" t="str">
            <v>13-0620</v>
          </cell>
          <cell r="ME283">
            <v>45247</v>
          </cell>
          <cell r="NN283" t="str">
            <v>10-6382-0</v>
          </cell>
          <cell r="NO283">
            <v>45709</v>
          </cell>
        </row>
        <row r="284">
          <cell r="D284">
            <v>3409</v>
          </cell>
          <cell r="E284">
            <v>43969</v>
          </cell>
          <cell r="Y284">
            <v>3026</v>
          </cell>
          <cell r="Z284">
            <v>43969</v>
          </cell>
          <cell r="AK284">
            <v>6244</v>
          </cell>
          <cell r="AL284">
            <v>43985</v>
          </cell>
          <cell r="BV284">
            <v>6102</v>
          </cell>
          <cell r="BW284">
            <v>44168</v>
          </cell>
          <cell r="BZ284">
            <v>6293</v>
          </cell>
          <cell r="CA284">
            <v>44123</v>
          </cell>
          <cell r="CJ284">
            <v>6431</v>
          </cell>
          <cell r="CK284">
            <v>44053</v>
          </cell>
          <cell r="DH284">
            <v>6266</v>
          </cell>
          <cell r="DI284">
            <v>44299</v>
          </cell>
          <cell r="EB284" t="str">
            <v>13-0628</v>
          </cell>
          <cell r="EC284">
            <v>44396</v>
          </cell>
          <cell r="EF284" t="str">
            <v>13-0628</v>
          </cell>
          <cell r="EG284">
            <v>44396</v>
          </cell>
          <cell r="EH284" t="str">
            <v>13-0628</v>
          </cell>
          <cell r="EI284">
            <v>44396</v>
          </cell>
          <cell r="ER284" t="str">
            <v>13-0301</v>
          </cell>
          <cell r="ES284">
            <v>44396</v>
          </cell>
          <cell r="IX284" t="str">
            <v>13-0279</v>
          </cell>
          <cell r="IY284">
            <v>44642</v>
          </cell>
          <cell r="LJ284" t="str">
            <v>13-0120</v>
          </cell>
          <cell r="LK284">
            <v>44972</v>
          </cell>
          <cell r="LN284" t="str">
            <v>13-0137</v>
          </cell>
          <cell r="LO284">
            <v>45006</v>
          </cell>
          <cell r="MD284" t="str">
            <v>13-0620-1</v>
          </cell>
          <cell r="ME284">
            <v>45247</v>
          </cell>
          <cell r="NN284" t="str">
            <v>10-6417-0</v>
          </cell>
          <cell r="NO284">
            <v>45828</v>
          </cell>
        </row>
        <row r="285">
          <cell r="D285">
            <v>3399</v>
          </cell>
          <cell r="E285">
            <v>43969</v>
          </cell>
          <cell r="Y285">
            <v>3418</v>
          </cell>
          <cell r="Z285">
            <v>43969</v>
          </cell>
          <cell r="AK285">
            <v>6286</v>
          </cell>
          <cell r="AL285">
            <v>43993</v>
          </cell>
          <cell r="BV285">
            <v>6266</v>
          </cell>
          <cell r="BW285">
            <v>44123</v>
          </cell>
          <cell r="BZ285">
            <v>6102</v>
          </cell>
          <cell r="CA285">
            <v>44168</v>
          </cell>
          <cell r="CJ285">
            <v>6382</v>
          </cell>
          <cell r="CK285">
            <v>44083</v>
          </cell>
          <cell r="DH285">
            <v>6251</v>
          </cell>
          <cell r="DI285">
            <v>44300</v>
          </cell>
          <cell r="EB285" t="str">
            <v>13-0630</v>
          </cell>
          <cell r="EC285">
            <v>44396</v>
          </cell>
          <cell r="EF285" t="str">
            <v>13-0630</v>
          </cell>
          <cell r="EG285">
            <v>44396</v>
          </cell>
          <cell r="EH285" t="str">
            <v>13-0630</v>
          </cell>
          <cell r="EI285">
            <v>44396</v>
          </cell>
          <cell r="ER285" t="str">
            <v>13-0458</v>
          </cell>
          <cell r="ES285">
            <v>44419</v>
          </cell>
          <cell r="IX285" t="str">
            <v>13-0279-1</v>
          </cell>
          <cell r="IY285">
            <v>44642</v>
          </cell>
          <cell r="LJ285" t="str">
            <v>13-0137</v>
          </cell>
          <cell r="LK285">
            <v>44972</v>
          </cell>
          <cell r="LN285" t="str">
            <v>13-0145</v>
          </cell>
          <cell r="LO285">
            <v>45006</v>
          </cell>
          <cell r="MD285" t="str">
            <v>13-0628</v>
          </cell>
          <cell r="ME285">
            <v>45247</v>
          </cell>
          <cell r="NN285" t="str">
            <v>10-6421-0</v>
          </cell>
          <cell r="NO285">
            <v>45828</v>
          </cell>
        </row>
        <row r="286">
          <cell r="D286">
            <v>3045</v>
          </cell>
          <cell r="E286">
            <v>43969</v>
          </cell>
          <cell r="Y286">
            <v>3409</v>
          </cell>
          <cell r="Z286">
            <v>43969</v>
          </cell>
          <cell r="AK286">
            <v>6115</v>
          </cell>
          <cell r="AL286">
            <v>43985</v>
          </cell>
          <cell r="BV286">
            <v>6251</v>
          </cell>
          <cell r="BW286">
            <v>44168</v>
          </cell>
          <cell r="BZ286">
            <v>6266</v>
          </cell>
          <cell r="CA286">
            <v>44123</v>
          </cell>
          <cell r="CJ286">
            <v>7907</v>
          </cell>
          <cell r="CK286">
            <v>44217</v>
          </cell>
          <cell r="DH286">
            <v>6243</v>
          </cell>
          <cell r="DI286">
            <v>44300</v>
          </cell>
          <cell r="EB286" t="str">
            <v>13-2181</v>
          </cell>
          <cell r="EC286">
            <v>44392</v>
          </cell>
          <cell r="EF286" t="str">
            <v>13-2181</v>
          </cell>
          <cell r="EG286">
            <v>44392</v>
          </cell>
          <cell r="EH286" t="str">
            <v>13-2181</v>
          </cell>
          <cell r="EI286">
            <v>44392</v>
          </cell>
          <cell r="ER286" t="str">
            <v>13-0580</v>
          </cell>
          <cell r="ES286">
            <v>44419</v>
          </cell>
          <cell r="IX286" t="str">
            <v>13-0291</v>
          </cell>
          <cell r="IY286">
            <v>44642</v>
          </cell>
          <cell r="LJ286" t="str">
            <v>13-0145</v>
          </cell>
          <cell r="LK286">
            <v>44972</v>
          </cell>
          <cell r="LN286" t="str">
            <v>13-0165</v>
          </cell>
          <cell r="LO286">
            <v>45006</v>
          </cell>
          <cell r="MD286" t="str">
            <v>13-0630</v>
          </cell>
          <cell r="ME286">
            <v>45247</v>
          </cell>
          <cell r="NN286" t="str">
            <v>10-7907-0</v>
          </cell>
          <cell r="NO286">
            <v>45828</v>
          </cell>
        </row>
        <row r="287">
          <cell r="D287">
            <v>6650</v>
          </cell>
          <cell r="E287">
            <v>43924</v>
          </cell>
          <cell r="Y287">
            <v>3399</v>
          </cell>
          <cell r="Z287">
            <v>43969</v>
          </cell>
          <cell r="AK287">
            <v>1451</v>
          </cell>
          <cell r="AL287">
            <v>43985</v>
          </cell>
          <cell r="BV287">
            <v>6243</v>
          </cell>
          <cell r="BW287">
            <v>44123</v>
          </cell>
          <cell r="BZ287">
            <v>6251</v>
          </cell>
          <cell r="CA287">
            <v>44168</v>
          </cell>
          <cell r="CJ287">
            <v>1021</v>
          </cell>
          <cell r="CK287">
            <v>44222</v>
          </cell>
          <cell r="DH287">
            <v>6244</v>
          </cell>
          <cell r="DI287">
            <v>44300</v>
          </cell>
          <cell r="EB287" t="str">
            <v>13-2184</v>
          </cell>
          <cell r="EC287">
            <v>44368</v>
          </cell>
          <cell r="EF287" t="str">
            <v>13-2184</v>
          </cell>
          <cell r="EG287">
            <v>44368</v>
          </cell>
          <cell r="EH287" t="str">
            <v>13-2184</v>
          </cell>
          <cell r="EI287">
            <v>44368</v>
          </cell>
          <cell r="ER287" t="str">
            <v>13-0610</v>
          </cell>
          <cell r="ES287">
            <v>44419</v>
          </cell>
          <cell r="IX287" t="str">
            <v>13-0295</v>
          </cell>
          <cell r="IY287">
            <v>44610</v>
          </cell>
          <cell r="LJ287" t="str">
            <v>13-0165</v>
          </cell>
          <cell r="LK287">
            <v>44972</v>
          </cell>
          <cell r="LN287" t="str">
            <v>13-0278</v>
          </cell>
          <cell r="LO287">
            <v>45006</v>
          </cell>
          <cell r="MD287" t="str">
            <v>13-2181</v>
          </cell>
          <cell r="ME287">
            <v>45303</v>
          </cell>
          <cell r="NN287" t="str">
            <v>10-7917-0</v>
          </cell>
          <cell r="NO287">
            <v>45828</v>
          </cell>
        </row>
        <row r="288">
          <cell r="D288">
            <v>6640</v>
          </cell>
          <cell r="E288">
            <v>43893</v>
          </cell>
          <cell r="Y288">
            <v>3045</v>
          </cell>
          <cell r="Z288">
            <v>43969</v>
          </cell>
          <cell r="AK288">
            <v>2188</v>
          </cell>
          <cell r="AL288">
            <v>43902</v>
          </cell>
          <cell r="BV288">
            <v>6244</v>
          </cell>
          <cell r="BW288">
            <v>44123</v>
          </cell>
          <cell r="BZ288">
            <v>6243</v>
          </cell>
          <cell r="CA288">
            <v>44123</v>
          </cell>
          <cell r="CJ288">
            <v>1041</v>
          </cell>
          <cell r="CK288">
            <v>44222</v>
          </cell>
          <cell r="DH288">
            <v>6286</v>
          </cell>
          <cell r="DI288">
            <v>44300</v>
          </cell>
          <cell r="EB288" t="str">
            <v>13-2188</v>
          </cell>
          <cell r="EC288">
            <v>44019</v>
          </cell>
          <cell r="EF288" t="str">
            <v>13-2188</v>
          </cell>
          <cell r="EG288">
            <v>44019</v>
          </cell>
          <cell r="EH288" t="str">
            <v>13-2188</v>
          </cell>
          <cell r="EI288">
            <v>44019</v>
          </cell>
          <cell r="ER288" t="str">
            <v>13-0610-1</v>
          </cell>
          <cell r="ES288">
            <v>44419</v>
          </cell>
          <cell r="IX288" t="str">
            <v>13-0299</v>
          </cell>
          <cell r="IY288">
            <v>44642</v>
          </cell>
          <cell r="LJ288" t="str">
            <v>13-0278</v>
          </cell>
          <cell r="LK288">
            <v>44972</v>
          </cell>
          <cell r="LN288" t="str">
            <v>13-0279</v>
          </cell>
          <cell r="LO288">
            <v>45006</v>
          </cell>
          <cell r="MD288" t="str">
            <v>13-2184</v>
          </cell>
          <cell r="ME288">
            <v>45303</v>
          </cell>
          <cell r="NN288" t="str">
            <v>14-3048</v>
          </cell>
          <cell r="NO288">
            <v>45749</v>
          </cell>
        </row>
        <row r="289">
          <cell r="D289">
            <v>2448</v>
          </cell>
          <cell r="E289">
            <v>43956</v>
          </cell>
          <cell r="Y289">
            <v>6650</v>
          </cell>
          <cell r="Z289">
            <v>43980</v>
          </cell>
          <cell r="AK289">
            <v>2181</v>
          </cell>
          <cell r="AL289">
            <v>43979</v>
          </cell>
          <cell r="BV289">
            <v>6286</v>
          </cell>
          <cell r="BW289">
            <v>44181</v>
          </cell>
          <cell r="BZ289">
            <v>6244</v>
          </cell>
          <cell r="CA289">
            <v>44123</v>
          </cell>
          <cell r="CJ289">
            <v>1075</v>
          </cell>
          <cell r="CK289">
            <v>44222</v>
          </cell>
          <cell r="DH289">
            <v>6115</v>
          </cell>
          <cell r="DI289">
            <v>44300</v>
          </cell>
          <cell r="EB289" t="str">
            <v>13-2198</v>
          </cell>
          <cell r="EC289">
            <v>44053</v>
          </cell>
          <cell r="EF289" t="str">
            <v>13-2198</v>
          </cell>
          <cell r="EG289">
            <v>44053</v>
          </cell>
          <cell r="EH289" t="str">
            <v>13-2198</v>
          </cell>
          <cell r="EI289">
            <v>44053</v>
          </cell>
          <cell r="ER289" t="str">
            <v>13-0620</v>
          </cell>
          <cell r="ES289">
            <v>44419</v>
          </cell>
          <cell r="IX289" t="str">
            <v>13-0299-1</v>
          </cell>
          <cell r="IY289">
            <v>44642</v>
          </cell>
          <cell r="LJ289" t="str">
            <v>13-0279</v>
          </cell>
          <cell r="LK289">
            <v>44972</v>
          </cell>
          <cell r="LN289" t="str">
            <v>13-0279-1</v>
          </cell>
          <cell r="LO289">
            <v>45005</v>
          </cell>
          <cell r="MD289" t="str">
            <v>13-2188</v>
          </cell>
          <cell r="ME289">
            <v>44987</v>
          </cell>
          <cell r="NN289" t="str">
            <v>13-6431</v>
          </cell>
          <cell r="NO289">
            <v>45769</v>
          </cell>
        </row>
        <row r="290">
          <cell r="D290">
            <v>2545</v>
          </cell>
          <cell r="E290">
            <v>43966</v>
          </cell>
          <cell r="Y290">
            <v>6640</v>
          </cell>
          <cell r="Z290">
            <v>43980</v>
          </cell>
          <cell r="AK290">
            <v>2208</v>
          </cell>
          <cell r="AL290">
            <v>43902</v>
          </cell>
          <cell r="BV290">
            <v>6115</v>
          </cell>
          <cell r="BW290">
            <v>44168</v>
          </cell>
          <cell r="BZ290">
            <v>6286</v>
          </cell>
          <cell r="CA290">
            <v>44181</v>
          </cell>
          <cell r="CJ290">
            <v>1061</v>
          </cell>
          <cell r="CK290">
            <v>44222</v>
          </cell>
          <cell r="DH290">
            <v>1451</v>
          </cell>
          <cell r="DI290">
            <v>43985</v>
          </cell>
          <cell r="EB290" t="str">
            <v>13-2208</v>
          </cell>
          <cell r="EC290">
            <v>44392</v>
          </cell>
          <cell r="EF290" t="str">
            <v>13-2208</v>
          </cell>
          <cell r="EG290">
            <v>44392</v>
          </cell>
          <cell r="EH290" t="str">
            <v>13-2208</v>
          </cell>
          <cell r="EI290">
            <v>44392</v>
          </cell>
          <cell r="ER290" t="str">
            <v>13-0620-1</v>
          </cell>
          <cell r="ES290">
            <v>44419</v>
          </cell>
          <cell r="IX290" t="str">
            <v>13-0300</v>
          </cell>
          <cell r="IY290">
            <v>44642</v>
          </cell>
          <cell r="LJ290" t="str">
            <v>13-0279-1</v>
          </cell>
          <cell r="LK290">
            <v>44972</v>
          </cell>
          <cell r="LN290" t="str">
            <v>13-0301</v>
          </cell>
          <cell r="LO290">
            <v>44951</v>
          </cell>
          <cell r="MD290" t="str">
            <v>13-2198</v>
          </cell>
          <cell r="ME290">
            <v>45265</v>
          </cell>
          <cell r="NN290" t="str">
            <v>14-3016</v>
          </cell>
          <cell r="NO290">
            <v>45749</v>
          </cell>
        </row>
        <row r="291">
          <cell r="D291">
            <v>2431</v>
          </cell>
          <cell r="E291">
            <v>43924</v>
          </cell>
          <cell r="Y291">
            <v>2448</v>
          </cell>
          <cell r="Z291">
            <v>43980</v>
          </cell>
          <cell r="AK291">
            <v>2279</v>
          </cell>
          <cell r="AL291">
            <v>43902</v>
          </cell>
          <cell r="BV291">
            <v>1451</v>
          </cell>
          <cell r="BW291">
            <v>43985</v>
          </cell>
          <cell r="BZ291">
            <v>6115</v>
          </cell>
          <cell r="CA291">
            <v>44168</v>
          </cell>
          <cell r="CJ291">
            <v>1081</v>
          </cell>
          <cell r="CK291">
            <v>44222</v>
          </cell>
          <cell r="DH291">
            <v>2188</v>
          </cell>
          <cell r="DI291">
            <v>44019</v>
          </cell>
          <cell r="EB291" t="str">
            <v>13-2257</v>
          </cell>
          <cell r="EC291">
            <v>44253</v>
          </cell>
          <cell r="EF291" t="str">
            <v>13-2257</v>
          </cell>
          <cell r="EG291">
            <v>44253</v>
          </cell>
          <cell r="EH291" t="str">
            <v>13-2257</v>
          </cell>
          <cell r="EI291">
            <v>44253</v>
          </cell>
          <cell r="ER291" t="str">
            <v>13-0628</v>
          </cell>
          <cell r="ES291">
            <v>44419</v>
          </cell>
          <cell r="IX291" t="str">
            <v>13-0300-1</v>
          </cell>
          <cell r="IY291">
            <v>44642</v>
          </cell>
          <cell r="LJ291" t="str">
            <v>13-0301</v>
          </cell>
          <cell r="LK291">
            <v>44951</v>
          </cell>
          <cell r="LN291" t="str">
            <v>13-0295</v>
          </cell>
          <cell r="LO291">
            <v>44967</v>
          </cell>
          <cell r="MD291" t="str">
            <v>13-2208</v>
          </cell>
          <cell r="ME291">
            <v>45303</v>
          </cell>
          <cell r="NN291" t="str">
            <v>14-3008</v>
          </cell>
          <cell r="NO291">
            <v>45749</v>
          </cell>
        </row>
        <row r="292">
          <cell r="D292">
            <v>2680</v>
          </cell>
          <cell r="E292">
            <v>43924</v>
          </cell>
          <cell r="Y292">
            <v>2545</v>
          </cell>
          <cell r="Z292">
            <v>43980</v>
          </cell>
          <cell r="AK292">
            <v>2198</v>
          </cell>
          <cell r="AL292">
            <v>43902</v>
          </cell>
          <cell r="BV292">
            <v>2188</v>
          </cell>
          <cell r="BW292">
            <v>44019</v>
          </cell>
          <cell r="BZ292">
            <v>1451</v>
          </cell>
          <cell r="CA292">
            <v>43985</v>
          </cell>
          <cell r="CJ292">
            <v>2100</v>
          </cell>
          <cell r="CK292">
            <v>44000</v>
          </cell>
          <cell r="DH292">
            <v>2181</v>
          </cell>
          <cell r="DI292">
            <v>44327</v>
          </cell>
          <cell r="EB292" t="str">
            <v>13-2262</v>
          </cell>
          <cell r="EC292">
            <v>44253</v>
          </cell>
          <cell r="EF292" t="str">
            <v>13-2262</v>
          </cell>
          <cell r="EG292">
            <v>44253</v>
          </cell>
          <cell r="EH292" t="str">
            <v>13-2262</v>
          </cell>
          <cell r="EI292">
            <v>44253</v>
          </cell>
          <cell r="ER292" t="str">
            <v>13-0630</v>
          </cell>
          <cell r="ES292">
            <v>44419</v>
          </cell>
          <cell r="IX292" t="str">
            <v>13-0301</v>
          </cell>
          <cell r="IY292">
            <v>44642</v>
          </cell>
          <cell r="LJ292" t="str">
            <v>13-0295</v>
          </cell>
          <cell r="LK292">
            <v>44967</v>
          </cell>
          <cell r="LN292" t="str">
            <v>13-0299</v>
          </cell>
          <cell r="LO292">
            <v>44972</v>
          </cell>
          <cell r="MD292" t="str">
            <v>13-2257</v>
          </cell>
          <cell r="ME292">
            <v>45265</v>
          </cell>
          <cell r="NN292" t="str">
            <v>14-3029</v>
          </cell>
          <cell r="NO292">
            <v>45749</v>
          </cell>
        </row>
        <row r="293">
          <cell r="D293">
            <v>2531</v>
          </cell>
          <cell r="E293">
            <v>43942</v>
          </cell>
          <cell r="Y293">
            <v>2431</v>
          </cell>
          <cell r="Z293">
            <v>43980</v>
          </cell>
          <cell r="AK293">
            <v>2262</v>
          </cell>
          <cell r="AL293">
            <v>43936</v>
          </cell>
          <cell r="BV293">
            <v>2181</v>
          </cell>
          <cell r="BW293">
            <v>44168</v>
          </cell>
          <cell r="BZ293">
            <v>2188</v>
          </cell>
          <cell r="CA293">
            <v>44019</v>
          </cell>
          <cell r="CJ293">
            <v>820</v>
          </cell>
          <cell r="CK293">
            <v>44217</v>
          </cell>
          <cell r="DH293">
            <v>2208</v>
          </cell>
          <cell r="DI293">
            <v>44019</v>
          </cell>
          <cell r="EB293" t="str">
            <v>13-2431</v>
          </cell>
          <cell r="EC293">
            <v>44392</v>
          </cell>
          <cell r="EF293" t="str">
            <v>13-2431</v>
          </cell>
          <cell r="EG293">
            <v>44392</v>
          </cell>
          <cell r="EH293" t="str">
            <v>13-2431</v>
          </cell>
          <cell r="EI293">
            <v>44392</v>
          </cell>
          <cell r="ER293" t="str">
            <v>13-2181</v>
          </cell>
          <cell r="ES293">
            <v>44392</v>
          </cell>
          <cell r="IX293" t="str">
            <v>13-0458</v>
          </cell>
          <cell r="IY293">
            <v>44642</v>
          </cell>
          <cell r="LJ293" t="str">
            <v>13-0299</v>
          </cell>
          <cell r="LK293">
            <v>44972</v>
          </cell>
          <cell r="LN293" t="str">
            <v>13-0299-1</v>
          </cell>
          <cell r="LO293">
            <v>44972</v>
          </cell>
          <cell r="MD293" t="str">
            <v>13-2262</v>
          </cell>
          <cell r="ME293">
            <v>44967</v>
          </cell>
          <cell r="NN293" t="str">
            <v>14-3043</v>
          </cell>
          <cell r="NO293">
            <v>45749</v>
          </cell>
        </row>
        <row r="294">
          <cell r="D294">
            <v>2558</v>
          </cell>
          <cell r="E294">
            <v>43924</v>
          </cell>
          <cell r="Y294">
            <v>2680</v>
          </cell>
          <cell r="Z294">
            <v>43980</v>
          </cell>
          <cell r="AK294">
            <v>2257</v>
          </cell>
          <cell r="AL294">
            <v>43979</v>
          </cell>
          <cell r="BV294">
            <v>2208</v>
          </cell>
          <cell r="BW294">
            <v>44019</v>
          </cell>
          <cell r="BZ294">
            <v>2181</v>
          </cell>
          <cell r="CA294">
            <v>44168</v>
          </cell>
          <cell r="CJ294">
            <v>890</v>
          </cell>
          <cell r="CK294">
            <v>44217</v>
          </cell>
          <cell r="DH294">
            <v>2279</v>
          </cell>
          <cell r="DI294">
            <v>44019</v>
          </cell>
          <cell r="EB294" t="str">
            <v>13-2448</v>
          </cell>
          <cell r="EC294">
            <v>44392</v>
          </cell>
          <cell r="EF294" t="str">
            <v>13-2448</v>
          </cell>
          <cell r="EG294">
            <v>44392</v>
          </cell>
          <cell r="EH294" t="str">
            <v>13-2448</v>
          </cell>
          <cell r="EI294">
            <v>44392</v>
          </cell>
          <cell r="ER294" t="str">
            <v>13-2184</v>
          </cell>
          <cell r="ES294">
            <v>44368</v>
          </cell>
          <cell r="IX294" t="str">
            <v>13-0580</v>
          </cell>
          <cell r="IY294">
            <v>44607</v>
          </cell>
          <cell r="LJ294" t="str">
            <v>13-0299-1</v>
          </cell>
          <cell r="LK294">
            <v>44972</v>
          </cell>
          <cell r="LN294" t="str">
            <v>13-0300</v>
          </cell>
          <cell r="LO294">
            <v>44820</v>
          </cell>
          <cell r="MD294" t="str">
            <v>13-2431</v>
          </cell>
          <cell r="ME294">
            <v>45303</v>
          </cell>
          <cell r="NN294" t="str">
            <v>14-4120</v>
          </cell>
          <cell r="NO294">
            <v>45749</v>
          </cell>
        </row>
        <row r="295">
          <cell r="D295">
            <v>2524</v>
          </cell>
          <cell r="E295">
            <v>43924</v>
          </cell>
          <cell r="Y295">
            <v>2531</v>
          </cell>
          <cell r="Z295">
            <v>43980</v>
          </cell>
          <cell r="AK295">
            <v>2184</v>
          </cell>
          <cell r="AL295">
            <v>43936</v>
          </cell>
          <cell r="BV295">
            <v>2279</v>
          </cell>
          <cell r="BW295">
            <v>44019</v>
          </cell>
          <cell r="BZ295">
            <v>2208</v>
          </cell>
          <cell r="CA295">
            <v>44019</v>
          </cell>
          <cell r="CJ295">
            <v>891</v>
          </cell>
          <cell r="CK295">
            <v>44217</v>
          </cell>
          <cell r="DH295">
            <v>2198</v>
          </cell>
          <cell r="DI295">
            <v>44053</v>
          </cell>
          <cell r="EB295" t="str">
            <v>13-2524</v>
          </cell>
          <cell r="EC295">
            <v>44392</v>
          </cell>
          <cell r="EF295" t="str">
            <v>13-2524</v>
          </cell>
          <cell r="EG295">
            <v>44392</v>
          </cell>
          <cell r="EH295" t="str">
            <v>13-2524</v>
          </cell>
          <cell r="EI295">
            <v>44392</v>
          </cell>
          <cell r="ER295" t="str">
            <v>13-2198</v>
          </cell>
          <cell r="ES295">
            <v>44053</v>
          </cell>
          <cell r="IX295" t="str">
            <v>13-0594</v>
          </cell>
          <cell r="IY295">
            <v>44610</v>
          </cell>
          <cell r="LJ295" t="str">
            <v>13-0300</v>
          </cell>
          <cell r="LK295">
            <v>44820</v>
          </cell>
          <cell r="LN295" t="str">
            <v>13-0300-1</v>
          </cell>
          <cell r="LO295">
            <v>44820</v>
          </cell>
          <cell r="MD295" t="str">
            <v>13-2448</v>
          </cell>
          <cell r="ME295">
            <v>45303</v>
          </cell>
          <cell r="NN295" t="str">
            <v>15-3008</v>
          </cell>
          <cell r="NO295">
            <v>45749</v>
          </cell>
        </row>
        <row r="296">
          <cell r="D296">
            <v>2535</v>
          </cell>
          <cell r="E296">
            <v>43942</v>
          </cell>
          <cell r="Y296">
            <v>2558</v>
          </cell>
          <cell r="Z296">
            <v>43980</v>
          </cell>
          <cell r="AK296">
            <v>85</v>
          </cell>
          <cell r="AL296">
            <v>43978</v>
          </cell>
          <cell r="BV296">
            <v>2198</v>
          </cell>
          <cell r="BW296">
            <v>44053</v>
          </cell>
          <cell r="BZ296">
            <v>2279</v>
          </cell>
          <cell r="CA296">
            <v>44019</v>
          </cell>
          <cell r="CJ296">
            <v>1401</v>
          </cell>
          <cell r="CK296">
            <v>44217</v>
          </cell>
          <cell r="DH296">
            <v>2262</v>
          </cell>
          <cell r="DI296">
            <v>44253</v>
          </cell>
          <cell r="EB296" t="str">
            <v>13-2531</v>
          </cell>
          <cell r="EC296">
            <v>44392</v>
          </cell>
          <cell r="EF296" t="str">
            <v>13-2531</v>
          </cell>
          <cell r="EG296">
            <v>44392</v>
          </cell>
          <cell r="EH296" t="str">
            <v>13-2531</v>
          </cell>
          <cell r="EI296">
            <v>44392</v>
          </cell>
          <cell r="ER296" t="str">
            <v>13-2208</v>
          </cell>
          <cell r="ES296">
            <v>44392</v>
          </cell>
          <cell r="IX296" t="str">
            <v>13-0610</v>
          </cell>
          <cell r="IY296">
            <v>44642</v>
          </cell>
          <cell r="LJ296" t="str">
            <v>13-0300-1</v>
          </cell>
          <cell r="LK296">
            <v>44820</v>
          </cell>
          <cell r="LN296" t="str">
            <v>13-0291</v>
          </cell>
          <cell r="LO296">
            <v>44972</v>
          </cell>
          <cell r="MD296" t="str">
            <v>13-2524</v>
          </cell>
          <cell r="ME296">
            <v>45303</v>
          </cell>
          <cell r="NN296" t="str">
            <v>15-3016</v>
          </cell>
          <cell r="NO296">
            <v>45749</v>
          </cell>
        </row>
        <row r="297">
          <cell r="D297">
            <v>6660</v>
          </cell>
          <cell r="E297">
            <v>43924</v>
          </cell>
          <cell r="Y297">
            <v>2524</v>
          </cell>
          <cell r="Z297">
            <v>43980</v>
          </cell>
          <cell r="AK297">
            <v>86</v>
          </cell>
          <cell r="AL297">
            <v>43978</v>
          </cell>
          <cell r="BV297">
            <v>2262</v>
          </cell>
          <cell r="BW297">
            <v>44019</v>
          </cell>
          <cell r="BZ297">
            <v>2198</v>
          </cell>
          <cell r="CA297">
            <v>44053</v>
          </cell>
          <cell r="CJ297" t="str">
            <v>300T</v>
          </cell>
          <cell r="CK297">
            <v>44217</v>
          </cell>
          <cell r="DH297">
            <v>2257</v>
          </cell>
          <cell r="DI297">
            <v>44253</v>
          </cell>
          <cell r="EB297" t="str">
            <v>13-2535</v>
          </cell>
          <cell r="EC297">
            <v>44392</v>
          </cell>
          <cell r="EF297" t="str">
            <v>13-2535</v>
          </cell>
          <cell r="EG297">
            <v>44392</v>
          </cell>
          <cell r="EH297" t="str">
            <v>13-2535</v>
          </cell>
          <cell r="EI297">
            <v>44392</v>
          </cell>
          <cell r="ER297" t="str">
            <v>13-2257</v>
          </cell>
          <cell r="ES297">
            <v>44253</v>
          </cell>
          <cell r="IX297" t="str">
            <v>13-0610-1</v>
          </cell>
          <cell r="IY297">
            <v>44642</v>
          </cell>
          <cell r="LJ297" t="str">
            <v>13-0291</v>
          </cell>
          <cell r="LK297">
            <v>44972</v>
          </cell>
          <cell r="LN297" t="str">
            <v>13-0458</v>
          </cell>
          <cell r="LO297">
            <v>45005</v>
          </cell>
          <cell r="MD297" t="str">
            <v>13-2531</v>
          </cell>
          <cell r="ME297">
            <v>45303</v>
          </cell>
          <cell r="NN297" t="str">
            <v>15-3029</v>
          </cell>
          <cell r="NO297">
            <v>45749</v>
          </cell>
        </row>
        <row r="298">
          <cell r="D298">
            <v>6173</v>
          </cell>
          <cell r="E298">
            <v>43132</v>
          </cell>
          <cell r="Y298">
            <v>2535</v>
          </cell>
          <cell r="Z298">
            <v>43980</v>
          </cell>
          <cell r="AK298">
            <v>87</v>
          </cell>
          <cell r="AL298">
            <v>43978</v>
          </cell>
          <cell r="BV298">
            <v>2257</v>
          </cell>
          <cell r="BW298">
            <v>44019</v>
          </cell>
          <cell r="BZ298">
            <v>2262</v>
          </cell>
          <cell r="CA298">
            <v>44019</v>
          </cell>
          <cell r="CJ298">
            <v>2496</v>
          </cell>
          <cell r="CK298">
            <v>44217</v>
          </cell>
          <cell r="DH298">
            <v>85</v>
          </cell>
          <cell r="DI298">
            <v>44330</v>
          </cell>
          <cell r="EB298" t="str">
            <v>13-2545</v>
          </cell>
          <cell r="EC298">
            <v>44392</v>
          </cell>
          <cell r="EF298" t="str">
            <v>13-2545</v>
          </cell>
          <cell r="EG298">
            <v>44392</v>
          </cell>
          <cell r="EH298" t="str">
            <v>13-2545</v>
          </cell>
          <cell r="EI298">
            <v>44392</v>
          </cell>
          <cell r="ER298" t="str">
            <v>13-2262</v>
          </cell>
          <cell r="ES298">
            <v>44253</v>
          </cell>
          <cell r="IX298" t="str">
            <v>13-0620</v>
          </cell>
          <cell r="IY298">
            <v>44642</v>
          </cell>
          <cell r="LJ298" t="str">
            <v>13-0458</v>
          </cell>
          <cell r="LK298">
            <v>44972</v>
          </cell>
          <cell r="LN298" t="str">
            <v>13-0580</v>
          </cell>
          <cell r="LO298">
            <v>45006</v>
          </cell>
          <cell r="MD298" t="str">
            <v>13-2535</v>
          </cell>
          <cell r="ME298">
            <v>45303</v>
          </cell>
          <cell r="NN298" t="str">
            <v>15-3034</v>
          </cell>
          <cell r="NO298">
            <v>45749</v>
          </cell>
        </row>
        <row r="299">
          <cell r="D299">
            <v>6323</v>
          </cell>
          <cell r="E299">
            <v>43927</v>
          </cell>
          <cell r="Y299">
            <v>6660</v>
          </cell>
          <cell r="Z299">
            <v>43980</v>
          </cell>
          <cell r="AK299">
            <v>278</v>
          </cell>
          <cell r="AL299">
            <v>43978</v>
          </cell>
          <cell r="BV299">
            <v>2184</v>
          </cell>
          <cell r="BW299">
            <v>43936</v>
          </cell>
          <cell r="BZ299">
            <v>2257</v>
          </cell>
          <cell r="CA299">
            <v>44019</v>
          </cell>
          <cell r="CJ299">
            <v>2497</v>
          </cell>
          <cell r="CK299">
            <v>44217</v>
          </cell>
          <cell r="DH299">
            <v>86</v>
          </cell>
          <cell r="DI299">
            <v>44330</v>
          </cell>
          <cell r="EB299" t="str">
            <v>13-2558</v>
          </cell>
          <cell r="EC299">
            <v>44392</v>
          </cell>
          <cell r="EF299" t="str">
            <v>13-2558</v>
          </cell>
          <cell r="EG299">
            <v>44392</v>
          </cell>
          <cell r="EH299" t="str">
            <v>13-2558</v>
          </cell>
          <cell r="EI299">
            <v>44392</v>
          </cell>
          <cell r="ER299" t="str">
            <v>13-2431</v>
          </cell>
          <cell r="ES299">
            <v>44392</v>
          </cell>
          <cell r="IX299" t="str">
            <v>13-0620-1</v>
          </cell>
          <cell r="IY299">
            <v>44642</v>
          </cell>
          <cell r="LJ299" t="str">
            <v>13-0580</v>
          </cell>
          <cell r="LK299">
            <v>44972</v>
          </cell>
          <cell r="LN299" t="str">
            <v>13-0594</v>
          </cell>
          <cell r="LO299">
            <v>44967</v>
          </cell>
          <cell r="MD299" t="str">
            <v>13-2545</v>
          </cell>
          <cell r="ME299">
            <v>45303</v>
          </cell>
          <cell r="NN299" t="str">
            <v>15-3043</v>
          </cell>
          <cell r="NO299">
            <v>45749</v>
          </cell>
        </row>
        <row r="300">
          <cell r="D300">
            <v>6322</v>
          </cell>
          <cell r="E300">
            <v>43770</v>
          </cell>
          <cell r="Y300">
            <v>6323</v>
          </cell>
          <cell r="Z300">
            <v>43937</v>
          </cell>
          <cell r="AK300">
            <v>145</v>
          </cell>
          <cell r="AL300">
            <v>43978</v>
          </cell>
          <cell r="BV300">
            <v>85</v>
          </cell>
          <cell r="BW300">
            <v>44168</v>
          </cell>
          <cell r="BZ300">
            <v>2184</v>
          </cell>
          <cell r="CA300">
            <v>43936</v>
          </cell>
          <cell r="CJ300">
            <v>2495</v>
          </cell>
          <cell r="CK300">
            <v>44217</v>
          </cell>
          <cell r="DH300">
            <v>87</v>
          </cell>
          <cell r="DI300">
            <v>44330</v>
          </cell>
          <cell r="EB300" t="str">
            <v>13-2680</v>
          </cell>
          <cell r="EC300">
            <v>44392</v>
          </cell>
          <cell r="EF300" t="str">
            <v>13-2680</v>
          </cell>
          <cell r="EG300">
            <v>44392</v>
          </cell>
          <cell r="EH300" t="str">
            <v>13-2680</v>
          </cell>
          <cell r="EI300">
            <v>44392</v>
          </cell>
          <cell r="ER300" t="str">
            <v>13-2448</v>
          </cell>
          <cell r="ES300">
            <v>44392</v>
          </cell>
          <cell r="IX300" t="str">
            <v>13-0628</v>
          </cell>
          <cell r="IY300">
            <v>44642</v>
          </cell>
          <cell r="LJ300" t="str">
            <v>13-0594</v>
          </cell>
          <cell r="LK300">
            <v>44967</v>
          </cell>
          <cell r="LN300" t="str">
            <v>13-0610</v>
          </cell>
          <cell r="LO300">
            <v>45005</v>
          </cell>
          <cell r="MD300" t="str">
            <v>13-2558</v>
          </cell>
          <cell r="ME300">
            <v>45303</v>
          </cell>
          <cell r="NN300" t="str">
            <v>15-3048</v>
          </cell>
          <cell r="NO300">
            <v>45749</v>
          </cell>
        </row>
        <row r="301">
          <cell r="D301">
            <v>6326</v>
          </cell>
          <cell r="E301">
            <v>43704</v>
          </cell>
          <cell r="Y301">
            <v>6322</v>
          </cell>
          <cell r="Z301">
            <v>43790</v>
          </cell>
          <cell r="AK301">
            <v>279</v>
          </cell>
          <cell r="AL301">
            <v>43978</v>
          </cell>
          <cell r="BV301">
            <v>86</v>
          </cell>
          <cell r="BW301">
            <v>44168</v>
          </cell>
          <cell r="BZ301">
            <v>85</v>
          </cell>
          <cell r="CA301">
            <v>44168</v>
          </cell>
          <cell r="CJ301">
            <v>2499</v>
          </cell>
          <cell r="CK301">
            <v>44217</v>
          </cell>
          <cell r="DH301">
            <v>278</v>
          </cell>
          <cell r="DI301">
            <v>44330</v>
          </cell>
          <cell r="EB301" t="str">
            <v>13-3026</v>
          </cell>
          <cell r="EC301">
            <v>44396</v>
          </cell>
          <cell r="EF301" t="str">
            <v>13-3026</v>
          </cell>
          <cell r="EG301">
            <v>44396</v>
          </cell>
          <cell r="EH301" t="str">
            <v>13-3026</v>
          </cell>
          <cell r="EI301">
            <v>44396</v>
          </cell>
          <cell r="ER301" t="str">
            <v>13-2524</v>
          </cell>
          <cell r="ES301">
            <v>44392</v>
          </cell>
          <cell r="IX301" t="str">
            <v>13-0630</v>
          </cell>
          <cell r="IY301">
            <v>44642</v>
          </cell>
          <cell r="LJ301" t="str">
            <v>13-0610</v>
          </cell>
          <cell r="LK301">
            <v>44972</v>
          </cell>
          <cell r="LN301" t="str">
            <v>13-0610-1</v>
          </cell>
          <cell r="LO301">
            <v>45005</v>
          </cell>
          <cell r="MD301" t="str">
            <v>13-2680</v>
          </cell>
          <cell r="ME301">
            <v>45303</v>
          </cell>
          <cell r="NN301" t="str">
            <v>22-2030</v>
          </cell>
          <cell r="NO301">
            <v>45778</v>
          </cell>
        </row>
        <row r="302">
          <cell r="D302">
            <v>6327</v>
          </cell>
          <cell r="E302">
            <v>43937</v>
          </cell>
          <cell r="Y302">
            <v>6326</v>
          </cell>
          <cell r="Z302">
            <v>43704</v>
          </cell>
          <cell r="AK302">
            <v>280</v>
          </cell>
          <cell r="AL302">
            <v>43978</v>
          </cell>
          <cell r="BV302">
            <v>87</v>
          </cell>
          <cell r="BW302">
            <v>44168</v>
          </cell>
          <cell r="BZ302">
            <v>86</v>
          </cell>
          <cell r="CA302">
            <v>44168</v>
          </cell>
          <cell r="CJ302">
            <v>4277</v>
          </cell>
          <cell r="CK302">
            <v>44217</v>
          </cell>
          <cell r="DH302">
            <v>145</v>
          </cell>
          <cell r="DI302">
            <v>44330</v>
          </cell>
          <cell r="EB302" t="str">
            <v>13-3031</v>
          </cell>
          <cell r="EC302">
            <v>44363</v>
          </cell>
          <cell r="EF302" t="str">
            <v>13-3031</v>
          </cell>
          <cell r="EG302">
            <v>44363</v>
          </cell>
          <cell r="EH302" t="str">
            <v>13-3031</v>
          </cell>
          <cell r="EI302">
            <v>44363</v>
          </cell>
          <cell r="ER302" t="str">
            <v>13-2531</v>
          </cell>
          <cell r="ES302">
            <v>44392</v>
          </cell>
          <cell r="IX302" t="str">
            <v>13-2181</v>
          </cell>
          <cell r="IY302">
            <v>44643</v>
          </cell>
          <cell r="LJ302" t="str">
            <v>13-0610-1</v>
          </cell>
          <cell r="LK302">
            <v>44972</v>
          </cell>
          <cell r="LN302" t="str">
            <v>13-0620</v>
          </cell>
          <cell r="LO302">
            <v>45006</v>
          </cell>
          <cell r="MD302" t="str">
            <v>13-3026</v>
          </cell>
          <cell r="ME302">
            <v>45303</v>
          </cell>
          <cell r="NN302" t="str">
            <v>22-2032</v>
          </cell>
          <cell r="NO302">
            <v>45778</v>
          </cell>
        </row>
        <row r="303">
          <cell r="D303">
            <v>6124</v>
          </cell>
          <cell r="E303">
            <v>43937</v>
          </cell>
          <cell r="Y303">
            <v>6327</v>
          </cell>
          <cell r="Z303">
            <v>43937</v>
          </cell>
          <cell r="AK303">
            <v>281</v>
          </cell>
          <cell r="AL303">
            <v>43978</v>
          </cell>
          <cell r="BV303">
            <v>278</v>
          </cell>
          <cell r="BW303">
            <v>44168</v>
          </cell>
          <cell r="BZ303">
            <v>87</v>
          </cell>
          <cell r="CA303">
            <v>44168</v>
          </cell>
          <cell r="CJ303">
            <v>4278</v>
          </cell>
          <cell r="CK303">
            <v>44217</v>
          </cell>
          <cell r="DH303">
            <v>279</v>
          </cell>
          <cell r="DI303">
            <v>44330</v>
          </cell>
          <cell r="EB303" t="str">
            <v>13-3036</v>
          </cell>
          <cell r="EC303">
            <v>44363</v>
          </cell>
          <cell r="EF303" t="str">
            <v>13-3036</v>
          </cell>
          <cell r="EG303">
            <v>44363</v>
          </cell>
          <cell r="EH303" t="str">
            <v>13-3036</v>
          </cell>
          <cell r="EI303">
            <v>44363</v>
          </cell>
          <cell r="ER303" t="str">
            <v>13-2535</v>
          </cell>
          <cell r="ES303">
            <v>44392</v>
          </cell>
          <cell r="IX303" t="str">
            <v>13-2184</v>
          </cell>
          <cell r="IY303">
            <v>44613</v>
          </cell>
          <cell r="LJ303" t="str">
            <v>13-0620</v>
          </cell>
          <cell r="LK303">
            <v>44972</v>
          </cell>
          <cell r="LN303" t="str">
            <v>13-0620-1</v>
          </cell>
          <cell r="LO303">
            <v>45006</v>
          </cell>
          <cell r="MD303" t="str">
            <v>13-3036</v>
          </cell>
          <cell r="ME303">
            <v>45303</v>
          </cell>
          <cell r="NN303" t="str">
            <v>22-0687</v>
          </cell>
          <cell r="NO303">
            <v>45779</v>
          </cell>
        </row>
        <row r="304">
          <cell r="D304">
            <v>6293</v>
          </cell>
          <cell r="E304">
            <v>43937</v>
          </cell>
          <cell r="Y304">
            <v>6124</v>
          </cell>
          <cell r="Z304">
            <v>43937</v>
          </cell>
          <cell r="AK304">
            <v>282</v>
          </cell>
          <cell r="AL304">
            <v>43979</v>
          </cell>
          <cell r="BV304">
            <v>145</v>
          </cell>
          <cell r="BW304">
            <v>44168</v>
          </cell>
          <cell r="BZ304">
            <v>278</v>
          </cell>
          <cell r="CA304">
            <v>44168</v>
          </cell>
          <cell r="CJ304" t="str">
            <v>4280-1</v>
          </cell>
          <cell r="CK304">
            <v>44019</v>
          </cell>
          <cell r="DH304">
            <v>97</v>
          </cell>
          <cell r="DI304">
            <v>44330</v>
          </cell>
          <cell r="EB304" t="str">
            <v>13-3045</v>
          </cell>
          <cell r="EC304">
            <v>44363</v>
          </cell>
          <cell r="EF304" t="str">
            <v>13-3045</v>
          </cell>
          <cell r="EG304">
            <v>44363</v>
          </cell>
          <cell r="EH304" t="str">
            <v>13-3045</v>
          </cell>
          <cell r="EI304">
            <v>44363</v>
          </cell>
          <cell r="ER304" t="str">
            <v>13-2545</v>
          </cell>
          <cell r="ES304">
            <v>44392</v>
          </cell>
          <cell r="IX304" t="str">
            <v>13-2188</v>
          </cell>
          <cell r="IY304">
            <v>44439</v>
          </cell>
          <cell r="LJ304" t="str">
            <v>13-0620-1</v>
          </cell>
          <cell r="LK304">
            <v>44972</v>
          </cell>
          <cell r="LN304" t="str">
            <v>13-0628</v>
          </cell>
          <cell r="LO304">
            <v>45006</v>
          </cell>
          <cell r="MD304" t="str">
            <v>13-3045</v>
          </cell>
          <cell r="ME304">
            <v>45303</v>
          </cell>
          <cell r="NN304" t="str">
            <v>22-2040</v>
          </cell>
          <cell r="NO304">
            <v>45778</v>
          </cell>
        </row>
        <row r="305">
          <cell r="D305">
            <v>6102</v>
          </cell>
          <cell r="E305">
            <v>43927</v>
          </cell>
          <cell r="Y305">
            <v>6293</v>
          </cell>
          <cell r="Z305">
            <v>43937</v>
          </cell>
          <cell r="AK305">
            <v>283</v>
          </cell>
          <cell r="AL305">
            <v>43977</v>
          </cell>
          <cell r="BV305">
            <v>279</v>
          </cell>
          <cell r="BW305">
            <v>44168</v>
          </cell>
          <cell r="BZ305">
            <v>145</v>
          </cell>
          <cell r="CA305">
            <v>44168</v>
          </cell>
          <cell r="CJ305" t="str">
            <v>BOILER2</v>
          </cell>
          <cell r="CK305">
            <v>44217</v>
          </cell>
          <cell r="DH305">
            <v>96</v>
          </cell>
          <cell r="DI305">
            <v>44330</v>
          </cell>
          <cell r="EB305" t="str">
            <v>13-3399</v>
          </cell>
          <cell r="EC305">
            <v>44392</v>
          </cell>
          <cell r="EF305" t="str">
            <v>13-3399</v>
          </cell>
          <cell r="EG305">
            <v>44392</v>
          </cell>
          <cell r="EH305" t="str">
            <v>13-3399</v>
          </cell>
          <cell r="EI305">
            <v>44392</v>
          </cell>
          <cell r="ER305" t="str">
            <v>13-2558</v>
          </cell>
          <cell r="ES305">
            <v>44392</v>
          </cell>
          <cell r="IX305" t="str">
            <v>13-2198</v>
          </cell>
          <cell r="IY305">
            <v>44606</v>
          </cell>
          <cell r="LJ305" t="str">
            <v>13-0628</v>
          </cell>
          <cell r="LK305">
            <v>44972</v>
          </cell>
          <cell r="LN305" t="str">
            <v>13-0630</v>
          </cell>
          <cell r="LO305">
            <v>45006</v>
          </cell>
          <cell r="MD305" t="str">
            <v>13-3257</v>
          </cell>
          <cell r="ME305">
            <v>45266</v>
          </cell>
          <cell r="NN305" t="str">
            <v>22-5028</v>
          </cell>
          <cell r="NO305">
            <v>45779</v>
          </cell>
        </row>
        <row r="306">
          <cell r="D306">
            <v>6266</v>
          </cell>
          <cell r="E306">
            <v>43937</v>
          </cell>
          <cell r="Y306">
            <v>6102</v>
          </cell>
          <cell r="Z306">
            <v>43937</v>
          </cell>
          <cell r="AK306">
            <v>284</v>
          </cell>
          <cell r="AL306">
            <v>43977</v>
          </cell>
          <cell r="BV306">
            <v>280</v>
          </cell>
          <cell r="BW306">
            <v>44168</v>
          </cell>
          <cell r="BZ306">
            <v>279</v>
          </cell>
          <cell r="CA306">
            <v>44168</v>
          </cell>
          <cell r="CJ306">
            <v>8520</v>
          </cell>
          <cell r="CK306">
            <v>44050</v>
          </cell>
          <cell r="DH306">
            <v>99</v>
          </cell>
          <cell r="DI306">
            <v>44330</v>
          </cell>
          <cell r="EB306" t="str">
            <v>13-3409</v>
          </cell>
          <cell r="EC306">
            <v>44363</v>
          </cell>
          <cell r="EF306" t="str">
            <v>13-3409</v>
          </cell>
          <cell r="EG306">
            <v>44363</v>
          </cell>
          <cell r="EH306" t="str">
            <v>13-3409</v>
          </cell>
          <cell r="EI306">
            <v>44363</v>
          </cell>
          <cell r="ER306" t="str">
            <v>13-2680</v>
          </cell>
          <cell r="ES306">
            <v>44392</v>
          </cell>
          <cell r="IX306" t="str">
            <v>13-2208</v>
          </cell>
          <cell r="IY306">
            <v>44606</v>
          </cell>
          <cell r="LJ306" t="str">
            <v>13-0630</v>
          </cell>
          <cell r="LK306">
            <v>44972</v>
          </cell>
          <cell r="LN306" t="str">
            <v>13-2181</v>
          </cell>
          <cell r="LO306">
            <v>44987</v>
          </cell>
          <cell r="MD306" t="str">
            <v>13-3399</v>
          </cell>
          <cell r="ME306">
            <v>45303</v>
          </cell>
          <cell r="NN306" t="str">
            <v>22-5031</v>
          </cell>
          <cell r="NO306">
            <v>45573</v>
          </cell>
        </row>
        <row r="307">
          <cell r="D307">
            <v>6251</v>
          </cell>
          <cell r="E307">
            <v>43937</v>
          </cell>
          <cell r="Y307">
            <v>6266</v>
          </cell>
          <cell r="Z307">
            <v>43937</v>
          </cell>
          <cell r="AK307">
            <v>300</v>
          </cell>
          <cell r="AL307">
            <v>43978</v>
          </cell>
          <cell r="BV307">
            <v>281</v>
          </cell>
          <cell r="BW307">
            <v>44168</v>
          </cell>
          <cell r="BZ307">
            <v>280</v>
          </cell>
          <cell r="CA307">
            <v>44168</v>
          </cell>
          <cell r="CJ307">
            <v>8525</v>
          </cell>
          <cell r="CK307">
            <v>44217</v>
          </cell>
          <cell r="DH307">
            <v>75</v>
          </cell>
          <cell r="DI307">
            <v>44337</v>
          </cell>
          <cell r="EB307" t="str">
            <v>13-3418</v>
          </cell>
          <cell r="EC307">
            <v>44392</v>
          </cell>
          <cell r="EF307" t="str">
            <v>13-3418</v>
          </cell>
          <cell r="EG307">
            <v>44392</v>
          </cell>
          <cell r="EH307" t="str">
            <v>13-3418</v>
          </cell>
          <cell r="EI307">
            <v>44392</v>
          </cell>
          <cell r="ER307" t="str">
            <v>13-3026</v>
          </cell>
          <cell r="ES307">
            <v>44396</v>
          </cell>
          <cell r="IX307" t="str">
            <v>13-2257</v>
          </cell>
          <cell r="IY307">
            <v>44469</v>
          </cell>
          <cell r="LJ307" t="str">
            <v>13-2181</v>
          </cell>
          <cell r="LK307">
            <v>44967</v>
          </cell>
          <cell r="LN307" t="str">
            <v>13-2184</v>
          </cell>
          <cell r="LO307">
            <v>44987</v>
          </cell>
          <cell r="MD307" t="str">
            <v>13-3407</v>
          </cell>
          <cell r="ME307">
            <v>45266</v>
          </cell>
          <cell r="NN307" t="str">
            <v>22-5032</v>
          </cell>
          <cell r="NO307">
            <v>45749</v>
          </cell>
        </row>
        <row r="308">
          <cell r="D308">
            <v>6243</v>
          </cell>
          <cell r="E308">
            <v>43927</v>
          </cell>
          <cell r="Y308">
            <v>6251</v>
          </cell>
          <cell r="Z308">
            <v>43937</v>
          </cell>
          <cell r="AK308">
            <v>299</v>
          </cell>
          <cell r="AL308">
            <v>43978</v>
          </cell>
          <cell r="BV308">
            <v>282</v>
          </cell>
          <cell r="BW308">
            <v>44168</v>
          </cell>
          <cell r="BZ308">
            <v>281</v>
          </cell>
          <cell r="CA308">
            <v>44168</v>
          </cell>
          <cell r="CJ308">
            <v>8530</v>
          </cell>
          <cell r="CK308">
            <v>44217</v>
          </cell>
          <cell r="DH308">
            <v>610</v>
          </cell>
          <cell r="DI308">
            <v>44337</v>
          </cell>
          <cell r="EB308" t="str">
            <v>13-4704</v>
          </cell>
          <cell r="EC308">
            <v>44396</v>
          </cell>
          <cell r="EF308" t="str">
            <v>13-4704</v>
          </cell>
          <cell r="EG308">
            <v>44396</v>
          </cell>
          <cell r="EH308" t="str">
            <v>13-4704</v>
          </cell>
          <cell r="EI308">
            <v>44396</v>
          </cell>
          <cell r="ER308" t="str">
            <v>13-3031</v>
          </cell>
          <cell r="ES308">
            <v>44363</v>
          </cell>
          <cell r="IX308" t="str">
            <v>13-2262</v>
          </cell>
          <cell r="IY308">
            <v>44439</v>
          </cell>
          <cell r="LJ308" t="str">
            <v>13-2184</v>
          </cell>
          <cell r="LK308">
            <v>44950</v>
          </cell>
          <cell r="LN308" t="str">
            <v>13-2188</v>
          </cell>
          <cell r="LO308">
            <v>44987</v>
          </cell>
          <cell r="MD308" t="str">
            <v>13-3409</v>
          </cell>
          <cell r="ME308">
            <v>45303</v>
          </cell>
          <cell r="NN308" t="str">
            <v>10-0820</v>
          </cell>
          <cell r="NO308">
            <v>45827</v>
          </cell>
        </row>
        <row r="309">
          <cell r="D309">
            <v>6244</v>
          </cell>
          <cell r="E309">
            <v>43937</v>
          </cell>
          <cell r="Y309">
            <v>6243</v>
          </cell>
          <cell r="Z309">
            <v>43937</v>
          </cell>
          <cell r="AK309">
            <v>620</v>
          </cell>
          <cell r="AL309">
            <v>43993</v>
          </cell>
          <cell r="BV309">
            <v>283</v>
          </cell>
          <cell r="BW309">
            <v>44168</v>
          </cell>
          <cell r="BZ309">
            <v>282</v>
          </cell>
          <cell r="CA309">
            <v>44168</v>
          </cell>
          <cell r="CJ309">
            <v>8505</v>
          </cell>
          <cell r="CK309">
            <v>44119</v>
          </cell>
          <cell r="DH309">
            <v>300</v>
          </cell>
          <cell r="DI309">
            <v>44330</v>
          </cell>
          <cell r="EB309" t="str">
            <v>13-4714</v>
          </cell>
          <cell r="EC309">
            <v>44396</v>
          </cell>
          <cell r="EF309" t="str">
            <v>13-4714</v>
          </cell>
          <cell r="EG309">
            <v>44396</v>
          </cell>
          <cell r="EH309" t="str">
            <v>13-4714</v>
          </cell>
          <cell r="EI309">
            <v>44396</v>
          </cell>
          <cell r="ER309" t="str">
            <v>13-3036</v>
          </cell>
          <cell r="ES309">
            <v>44363</v>
          </cell>
          <cell r="IX309" t="str">
            <v>13-2431</v>
          </cell>
          <cell r="IY309">
            <v>44642</v>
          </cell>
          <cell r="LJ309" t="str">
            <v>13-2188</v>
          </cell>
          <cell r="LK309">
            <v>44967</v>
          </cell>
          <cell r="LN309" t="str">
            <v>13-2198</v>
          </cell>
          <cell r="LO309">
            <v>44987</v>
          </cell>
          <cell r="MD309" t="str">
            <v>13-3418</v>
          </cell>
          <cell r="ME309">
            <v>45303</v>
          </cell>
          <cell r="NN309" t="str">
            <v>10-0890</v>
          </cell>
          <cell r="NO309">
            <v>45749</v>
          </cell>
        </row>
        <row r="310">
          <cell r="D310">
            <v>6286</v>
          </cell>
          <cell r="E310">
            <v>43937</v>
          </cell>
          <cell r="Y310">
            <v>6244</v>
          </cell>
          <cell r="Z310">
            <v>43937</v>
          </cell>
          <cell r="AK310" t="str">
            <v>0279-1</v>
          </cell>
          <cell r="AL310">
            <v>43979</v>
          </cell>
          <cell r="BV310">
            <v>284</v>
          </cell>
          <cell r="BW310">
            <v>44168</v>
          </cell>
          <cell r="BZ310">
            <v>283</v>
          </cell>
          <cell r="CA310">
            <v>44168</v>
          </cell>
          <cell r="CJ310">
            <v>8506</v>
          </cell>
          <cell r="CK310">
            <v>44217</v>
          </cell>
          <cell r="DH310">
            <v>299</v>
          </cell>
          <cell r="DI310">
            <v>44330</v>
          </cell>
          <cell r="EB310" t="str">
            <v>13-6115</v>
          </cell>
          <cell r="EC310">
            <v>44396</v>
          </cell>
          <cell r="EF310" t="str">
            <v>13-6115</v>
          </cell>
          <cell r="EG310">
            <v>44396</v>
          </cell>
          <cell r="EH310" t="str">
            <v>13-6115</v>
          </cell>
          <cell r="EI310">
            <v>44396</v>
          </cell>
          <cell r="ER310" t="str">
            <v>13-3045</v>
          </cell>
          <cell r="ES310">
            <v>44363</v>
          </cell>
          <cell r="IX310" t="str">
            <v>13-2448</v>
          </cell>
          <cell r="IY310">
            <v>44642</v>
          </cell>
          <cell r="LJ310" t="str">
            <v>13-2198</v>
          </cell>
          <cell r="LK310">
            <v>44967</v>
          </cell>
          <cell r="LN310" t="str">
            <v>13-2208</v>
          </cell>
          <cell r="LO310">
            <v>44987</v>
          </cell>
          <cell r="MD310" t="str">
            <v>13-3419</v>
          </cell>
          <cell r="ME310">
            <v>45078</v>
          </cell>
          <cell r="NN310" t="str">
            <v>10-0891</v>
          </cell>
          <cell r="NO310">
            <v>45827</v>
          </cell>
        </row>
        <row r="311">
          <cell r="D311">
            <v>6289</v>
          </cell>
          <cell r="E311">
            <v>43927</v>
          </cell>
          <cell r="Y311">
            <v>6286</v>
          </cell>
          <cell r="Z311">
            <v>43937</v>
          </cell>
          <cell r="AK311" t="str">
            <v>0097-1</v>
          </cell>
          <cell r="AL311">
            <v>43979</v>
          </cell>
          <cell r="BV311">
            <v>300</v>
          </cell>
          <cell r="BW311">
            <v>44097</v>
          </cell>
          <cell r="BZ311">
            <v>284</v>
          </cell>
          <cell r="CA311">
            <v>44168</v>
          </cell>
          <cell r="CJ311">
            <v>5650</v>
          </cell>
          <cell r="CK311">
            <v>44217</v>
          </cell>
          <cell r="DH311">
            <v>620</v>
          </cell>
          <cell r="DI311">
            <v>44330</v>
          </cell>
          <cell r="EB311" t="str">
            <v>13-6124</v>
          </cell>
          <cell r="EC311">
            <v>44396</v>
          </cell>
          <cell r="EF311" t="str">
            <v>13-6124</v>
          </cell>
          <cell r="EG311">
            <v>44396</v>
          </cell>
          <cell r="EH311" t="str">
            <v>13-6124</v>
          </cell>
          <cell r="EI311">
            <v>44396</v>
          </cell>
          <cell r="ER311" t="str">
            <v>13-3399</v>
          </cell>
          <cell r="ES311">
            <v>44392</v>
          </cell>
          <cell r="IX311" t="str">
            <v>13-2524</v>
          </cell>
          <cell r="IY311">
            <v>44642</v>
          </cell>
          <cell r="LJ311" t="str">
            <v>13-2208</v>
          </cell>
          <cell r="LK311">
            <v>44967</v>
          </cell>
          <cell r="LN311" t="str">
            <v>13-2257</v>
          </cell>
          <cell r="LO311">
            <v>44967</v>
          </cell>
          <cell r="MD311" t="str">
            <v>13-3422</v>
          </cell>
          <cell r="ME311">
            <v>45266</v>
          </cell>
          <cell r="NN311" t="str">
            <v>10-1401</v>
          </cell>
          <cell r="NO311">
            <v>45827</v>
          </cell>
        </row>
        <row r="312">
          <cell r="D312">
            <v>6115</v>
          </cell>
          <cell r="E312">
            <v>43937</v>
          </cell>
          <cell r="Y312">
            <v>6289</v>
          </cell>
          <cell r="Z312">
            <v>43937</v>
          </cell>
          <cell r="AK312" t="str">
            <v>0096-1</v>
          </cell>
          <cell r="AL312">
            <v>43979</v>
          </cell>
          <cell r="BV312">
            <v>299</v>
          </cell>
          <cell r="BW312">
            <v>44168</v>
          </cell>
          <cell r="BZ312">
            <v>300</v>
          </cell>
          <cell r="CA312">
            <v>44097</v>
          </cell>
          <cell r="CJ312">
            <v>5651</v>
          </cell>
          <cell r="CK312">
            <v>44222</v>
          </cell>
          <cell r="DH312" t="str">
            <v>0279-1</v>
          </cell>
          <cell r="DI312">
            <v>44330</v>
          </cell>
          <cell r="EB312" t="str">
            <v>13-6243</v>
          </cell>
          <cell r="EC312">
            <v>44396</v>
          </cell>
          <cell r="EF312" t="str">
            <v>13-6243</v>
          </cell>
          <cell r="EG312">
            <v>44396</v>
          </cell>
          <cell r="EH312" t="str">
            <v>13-6243</v>
          </cell>
          <cell r="EI312">
            <v>44396</v>
          </cell>
          <cell r="ER312" t="str">
            <v>13-3409</v>
          </cell>
          <cell r="ES312">
            <v>44363</v>
          </cell>
          <cell r="IX312" t="str">
            <v>13-2531</v>
          </cell>
          <cell r="IY312">
            <v>44642</v>
          </cell>
          <cell r="LJ312" t="str">
            <v>13-2257</v>
          </cell>
          <cell r="LK312">
            <v>44967</v>
          </cell>
          <cell r="LN312" t="str">
            <v>13-2262</v>
          </cell>
          <cell r="LO312">
            <v>44967</v>
          </cell>
          <cell r="MD312" t="str">
            <v>13-4704</v>
          </cell>
          <cell r="ME312">
            <v>45247</v>
          </cell>
          <cell r="NN312" t="str">
            <v>10-2100-0</v>
          </cell>
          <cell r="NO312">
            <v>45827</v>
          </cell>
        </row>
        <row r="313">
          <cell r="D313">
            <v>1451</v>
          </cell>
          <cell r="E313">
            <v>43893</v>
          </cell>
          <cell r="Y313">
            <v>6115</v>
          </cell>
          <cell r="Z313">
            <v>43937</v>
          </cell>
          <cell r="AK313" t="str">
            <v>0099-1</v>
          </cell>
          <cell r="AL313">
            <v>43979</v>
          </cell>
          <cell r="BV313">
            <v>620</v>
          </cell>
          <cell r="BW313">
            <v>44168</v>
          </cell>
          <cell r="BZ313">
            <v>299</v>
          </cell>
          <cell r="CA313">
            <v>44168</v>
          </cell>
          <cell r="CJ313">
            <v>5652</v>
          </cell>
          <cell r="CK313">
            <v>44075</v>
          </cell>
          <cell r="DH313" t="str">
            <v>0097-1</v>
          </cell>
          <cell r="DI313">
            <v>44330</v>
          </cell>
          <cell r="EB313" t="str">
            <v>13-6244</v>
          </cell>
          <cell r="EC313">
            <v>44396</v>
          </cell>
          <cell r="EF313" t="str">
            <v>13-6244</v>
          </cell>
          <cell r="EG313">
            <v>44396</v>
          </cell>
          <cell r="EH313" t="str">
            <v>13-6244</v>
          </cell>
          <cell r="EI313">
            <v>44396</v>
          </cell>
          <cell r="ER313" t="str">
            <v>13-3418</v>
          </cell>
          <cell r="ES313">
            <v>44392</v>
          </cell>
          <cell r="IX313" t="str">
            <v>13-2535</v>
          </cell>
          <cell r="IY313">
            <v>44642</v>
          </cell>
          <cell r="LJ313" t="str">
            <v>13-2262</v>
          </cell>
          <cell r="LK313">
            <v>44967</v>
          </cell>
          <cell r="LN313" t="str">
            <v>13-2431</v>
          </cell>
          <cell r="LO313">
            <v>44987</v>
          </cell>
          <cell r="MD313" t="str">
            <v>13-4714</v>
          </cell>
          <cell r="ME313">
            <v>45247</v>
          </cell>
          <cell r="NN313" t="str">
            <v>10-2495-0</v>
          </cell>
          <cell r="NO313">
            <v>45828</v>
          </cell>
        </row>
        <row r="314">
          <cell r="D314">
            <v>2188</v>
          </cell>
          <cell r="E314">
            <v>43902</v>
          </cell>
          <cell r="Y314">
            <v>1451</v>
          </cell>
          <cell r="Z314">
            <v>43893</v>
          </cell>
          <cell r="AK314" t="str">
            <v>0075-1</v>
          </cell>
          <cell r="AL314">
            <v>43977</v>
          </cell>
          <cell r="BV314" t="str">
            <v>0279-1</v>
          </cell>
          <cell r="BW314">
            <v>44168</v>
          </cell>
          <cell r="BZ314">
            <v>620</v>
          </cell>
          <cell r="CA314">
            <v>44168</v>
          </cell>
          <cell r="CJ314">
            <v>5658</v>
          </cell>
          <cell r="CK314">
            <v>44217</v>
          </cell>
          <cell r="DH314" t="str">
            <v>0096-1</v>
          </cell>
          <cell r="DI314">
            <v>44330</v>
          </cell>
          <cell r="EB314" t="str">
            <v>13-6251</v>
          </cell>
          <cell r="EC314">
            <v>44396</v>
          </cell>
          <cell r="EF314" t="str">
            <v>13-6251</v>
          </cell>
          <cell r="EG314">
            <v>44396</v>
          </cell>
          <cell r="EH314" t="str">
            <v>13-6251</v>
          </cell>
          <cell r="EI314">
            <v>44396</v>
          </cell>
          <cell r="ER314" t="str">
            <v>13-4704</v>
          </cell>
          <cell r="ES314">
            <v>44419</v>
          </cell>
          <cell r="IX314" t="str">
            <v>13-2545</v>
          </cell>
          <cell r="IY314">
            <v>44642</v>
          </cell>
          <cell r="LJ314" t="str">
            <v>13-2431</v>
          </cell>
          <cell r="LK314">
            <v>44967</v>
          </cell>
          <cell r="LN314" t="str">
            <v>13-2448</v>
          </cell>
          <cell r="LO314">
            <v>44987</v>
          </cell>
          <cell r="MD314" t="str">
            <v>13-6115</v>
          </cell>
          <cell r="ME314">
            <v>45247</v>
          </cell>
          <cell r="NN314" t="str">
            <v>10-2496-0</v>
          </cell>
          <cell r="NO314">
            <v>45828</v>
          </cell>
        </row>
        <row r="315">
          <cell r="D315">
            <v>2190</v>
          </cell>
          <cell r="E315">
            <v>43936</v>
          </cell>
          <cell r="Y315">
            <v>182</v>
          </cell>
          <cell r="AK315" t="str">
            <v>0610-1</v>
          </cell>
          <cell r="AL315">
            <v>43977</v>
          </cell>
          <cell r="BV315" t="str">
            <v>0097-1</v>
          </cell>
          <cell r="BW315">
            <v>44168</v>
          </cell>
          <cell r="BZ315" t="str">
            <v>0279-1</v>
          </cell>
          <cell r="CA315">
            <v>44168</v>
          </cell>
          <cell r="CJ315" t="str">
            <v>5658-1</v>
          </cell>
          <cell r="CK315">
            <v>44222</v>
          </cell>
          <cell r="DH315" t="str">
            <v>0099-1</v>
          </cell>
          <cell r="DI315">
            <v>44298</v>
          </cell>
          <cell r="EB315" t="str">
            <v>13-6266</v>
          </cell>
          <cell r="EC315">
            <v>44396</v>
          </cell>
          <cell r="EF315" t="str">
            <v>13-6266</v>
          </cell>
          <cell r="EG315">
            <v>44396</v>
          </cell>
          <cell r="EH315" t="str">
            <v>13-6266</v>
          </cell>
          <cell r="EI315">
            <v>44396</v>
          </cell>
          <cell r="ER315" t="str">
            <v>13-4714</v>
          </cell>
          <cell r="ES315">
            <v>44419</v>
          </cell>
          <cell r="IX315" t="str">
            <v>13-2558</v>
          </cell>
          <cell r="IY315">
            <v>44642</v>
          </cell>
          <cell r="LJ315" t="str">
            <v>13-2448</v>
          </cell>
          <cell r="LK315">
            <v>44967</v>
          </cell>
          <cell r="LN315" t="str">
            <v>13-2524</v>
          </cell>
          <cell r="LO315">
            <v>44987</v>
          </cell>
          <cell r="MD315" t="str">
            <v>13-6124</v>
          </cell>
          <cell r="ME315">
            <v>45247</v>
          </cell>
          <cell r="NN315" t="str">
            <v>10-2497-0</v>
          </cell>
          <cell r="NO315">
            <v>45828</v>
          </cell>
        </row>
        <row r="316">
          <cell r="D316">
            <v>2181</v>
          </cell>
          <cell r="E316">
            <v>43936</v>
          </cell>
          <cell r="Y316">
            <v>181</v>
          </cell>
          <cell r="AK316" t="str">
            <v>0300-1</v>
          </cell>
          <cell r="AL316">
            <v>43978</v>
          </cell>
          <cell r="BV316" t="str">
            <v>0096-1</v>
          </cell>
          <cell r="BW316">
            <v>44168</v>
          </cell>
          <cell r="BZ316" t="str">
            <v>0097-1</v>
          </cell>
          <cell r="CA316">
            <v>44168</v>
          </cell>
          <cell r="CJ316">
            <v>5654</v>
          </cell>
          <cell r="CK316">
            <v>44222</v>
          </cell>
          <cell r="DH316" t="str">
            <v>0075-1</v>
          </cell>
          <cell r="DI316">
            <v>44298</v>
          </cell>
          <cell r="EB316" t="str">
            <v>13-6274</v>
          </cell>
          <cell r="EC316">
            <v>44263</v>
          </cell>
          <cell r="EF316" t="str">
            <v>13-6274</v>
          </cell>
          <cell r="EG316">
            <v>44263</v>
          </cell>
          <cell r="EH316" t="str">
            <v>13-6274</v>
          </cell>
          <cell r="EI316">
            <v>44263</v>
          </cell>
          <cell r="ER316" t="str">
            <v>13-6115</v>
          </cell>
          <cell r="ES316">
            <v>44419</v>
          </cell>
          <cell r="IX316" t="str">
            <v>13-2680</v>
          </cell>
          <cell r="IY316">
            <v>44642</v>
          </cell>
          <cell r="LJ316" t="str">
            <v>13-2524</v>
          </cell>
          <cell r="LK316">
            <v>44967</v>
          </cell>
          <cell r="LN316" t="str">
            <v>13-2531</v>
          </cell>
          <cell r="LO316">
            <v>44987</v>
          </cell>
          <cell r="MD316" t="str">
            <v>13-6243</v>
          </cell>
          <cell r="ME316">
            <v>45247</v>
          </cell>
          <cell r="NN316" t="str">
            <v>10-2499-0</v>
          </cell>
          <cell r="NO316">
            <v>45828</v>
          </cell>
        </row>
        <row r="317">
          <cell r="D317">
            <v>2277</v>
          </cell>
          <cell r="E317">
            <v>43902</v>
          </cell>
          <cell r="Y317">
            <v>6119</v>
          </cell>
          <cell r="AK317" t="str">
            <v>0299-1</v>
          </cell>
          <cell r="AL317">
            <v>43929</v>
          </cell>
          <cell r="BV317" t="str">
            <v>0099-1</v>
          </cell>
          <cell r="BW317">
            <v>44168</v>
          </cell>
          <cell r="BZ317" t="str">
            <v>0096-1</v>
          </cell>
          <cell r="CA317">
            <v>44168</v>
          </cell>
          <cell r="CJ317">
            <v>5655</v>
          </cell>
          <cell r="CK317">
            <v>44222</v>
          </cell>
          <cell r="DH317" t="str">
            <v>0610-1</v>
          </cell>
          <cell r="DI317">
            <v>44330</v>
          </cell>
          <cell r="EB317" t="str">
            <v>13-6286</v>
          </cell>
          <cell r="EC317">
            <v>44396</v>
          </cell>
          <cell r="EF317" t="str">
            <v>13-6286</v>
          </cell>
          <cell r="EG317">
            <v>44396</v>
          </cell>
          <cell r="EH317" t="str">
            <v>13-6286</v>
          </cell>
          <cell r="EI317">
            <v>44396</v>
          </cell>
          <cell r="ER317" t="str">
            <v>13-6124</v>
          </cell>
          <cell r="ES317">
            <v>44419</v>
          </cell>
          <cell r="IX317" t="str">
            <v>13-3026</v>
          </cell>
          <cell r="IY317">
            <v>44643</v>
          </cell>
          <cell r="LJ317" t="str">
            <v>13-2531</v>
          </cell>
          <cell r="LK317">
            <v>44967</v>
          </cell>
          <cell r="LN317" t="str">
            <v>13-2535</v>
          </cell>
          <cell r="LO317">
            <v>44987</v>
          </cell>
          <cell r="MD317" t="str">
            <v>13-6244</v>
          </cell>
          <cell r="ME317">
            <v>45247</v>
          </cell>
          <cell r="NN317" t="str">
            <v>10-2600-0</v>
          </cell>
          <cell r="NO317">
            <v>45575</v>
          </cell>
        </row>
        <row r="318">
          <cell r="D318">
            <v>2208</v>
          </cell>
          <cell r="E318">
            <v>43902</v>
          </cell>
          <cell r="Y318">
            <v>2188</v>
          </cell>
          <cell r="Z318">
            <v>43902</v>
          </cell>
          <cell r="AK318" t="str">
            <v>0620-1</v>
          </cell>
          <cell r="AL318">
            <v>43979</v>
          </cell>
          <cell r="BV318" t="str">
            <v>0075-1</v>
          </cell>
          <cell r="BW318">
            <v>44168</v>
          </cell>
          <cell r="BZ318" t="str">
            <v>0099-1</v>
          </cell>
          <cell r="CA318">
            <v>44168</v>
          </cell>
          <cell r="DH318" t="str">
            <v>0300-1</v>
          </cell>
          <cell r="DI318">
            <v>44330</v>
          </cell>
          <cell r="EB318" t="str">
            <v>13-6293</v>
          </cell>
          <cell r="EC318">
            <v>44396</v>
          </cell>
          <cell r="EF318" t="str">
            <v>13-6293</v>
          </cell>
          <cell r="EG318">
            <v>44396</v>
          </cell>
          <cell r="EH318" t="str">
            <v>13-6293</v>
          </cell>
          <cell r="EI318">
            <v>44396</v>
          </cell>
          <cell r="ER318" t="str">
            <v>13-6243</v>
          </cell>
          <cell r="ES318">
            <v>44419</v>
          </cell>
          <cell r="IX318" t="str">
            <v>13-3036</v>
          </cell>
          <cell r="IY318">
            <v>44642</v>
          </cell>
          <cell r="LJ318" t="str">
            <v>13-2535</v>
          </cell>
          <cell r="LK318">
            <v>44967</v>
          </cell>
          <cell r="LN318" t="str">
            <v>13-2545</v>
          </cell>
          <cell r="LO318">
            <v>44987</v>
          </cell>
          <cell r="MD318" t="str">
            <v>13-6251</v>
          </cell>
          <cell r="ME318">
            <v>45247</v>
          </cell>
          <cell r="NN318" t="str">
            <v>10-8505-0</v>
          </cell>
          <cell r="NO318">
            <v>45749</v>
          </cell>
        </row>
        <row r="319">
          <cell r="D319">
            <v>2279</v>
          </cell>
          <cell r="E319">
            <v>43892</v>
          </cell>
          <cell r="Y319">
            <v>2190</v>
          </cell>
          <cell r="Z319">
            <v>43936</v>
          </cell>
          <cell r="AK319">
            <v>458</v>
          </cell>
          <cell r="AL319">
            <v>43977</v>
          </cell>
          <cell r="BV319" t="str">
            <v>0610-1</v>
          </cell>
          <cell r="BW319">
            <v>44168</v>
          </cell>
          <cell r="BZ319" t="str">
            <v>0075-1</v>
          </cell>
          <cell r="CA319">
            <v>44168</v>
          </cell>
          <cell r="DH319" t="str">
            <v>0299-1</v>
          </cell>
          <cell r="DI319">
            <v>44330</v>
          </cell>
          <cell r="EB319" t="str">
            <v>13-6326</v>
          </cell>
          <cell r="EC319">
            <v>44363</v>
          </cell>
          <cell r="EF319" t="str">
            <v>13-6326</v>
          </cell>
          <cell r="EG319">
            <v>44363</v>
          </cell>
          <cell r="EH319" t="str">
            <v>13-6326</v>
          </cell>
          <cell r="EI319">
            <v>44363</v>
          </cell>
          <cell r="ER319" t="str">
            <v>13-6244</v>
          </cell>
          <cell r="ES319">
            <v>44419</v>
          </cell>
          <cell r="IX319" t="str">
            <v>13-3045</v>
          </cell>
          <cell r="IY319">
            <v>44642</v>
          </cell>
          <cell r="LJ319" t="str">
            <v>13-2545</v>
          </cell>
          <cell r="LK319">
            <v>44967</v>
          </cell>
          <cell r="LN319" t="str">
            <v>13-2558</v>
          </cell>
          <cell r="LO319">
            <v>44987</v>
          </cell>
          <cell r="MD319" t="str">
            <v>13-6266</v>
          </cell>
          <cell r="ME319">
            <v>45266</v>
          </cell>
          <cell r="NN319" t="str">
            <v>10-8506-0</v>
          </cell>
          <cell r="NO319">
            <v>45749</v>
          </cell>
        </row>
        <row r="320">
          <cell r="D320">
            <v>2198</v>
          </cell>
          <cell r="E320">
            <v>43892</v>
          </cell>
          <cell r="Y320">
            <v>2181</v>
          </cell>
          <cell r="Z320">
            <v>43979</v>
          </cell>
          <cell r="AK320">
            <v>630</v>
          </cell>
          <cell r="AL320">
            <v>43977</v>
          </cell>
          <cell r="BV320" t="str">
            <v>0300-1</v>
          </cell>
          <cell r="BW320">
            <v>44097</v>
          </cell>
          <cell r="BZ320" t="str">
            <v>0610-1</v>
          </cell>
          <cell r="CA320">
            <v>44168</v>
          </cell>
          <cell r="DH320" t="str">
            <v>0620-1</v>
          </cell>
          <cell r="DI320">
            <v>44330</v>
          </cell>
          <cell r="EB320" t="str">
            <v>13-6327</v>
          </cell>
          <cell r="EC320">
            <v>44396</v>
          </cell>
          <cell r="EF320" t="str">
            <v>13-6327</v>
          </cell>
          <cell r="EG320">
            <v>44396</v>
          </cell>
          <cell r="EH320" t="str">
            <v>13-6327</v>
          </cell>
          <cell r="EI320">
            <v>44396</v>
          </cell>
          <cell r="ER320" t="str">
            <v>13-6251</v>
          </cell>
          <cell r="ES320">
            <v>44419</v>
          </cell>
          <cell r="IX320" t="str">
            <v>13-3257</v>
          </cell>
          <cell r="IY320">
            <v>44610</v>
          </cell>
          <cell r="LJ320" t="str">
            <v>13-2558</v>
          </cell>
          <cell r="LK320">
            <v>44967</v>
          </cell>
          <cell r="LN320" t="str">
            <v>13-2680</v>
          </cell>
          <cell r="LO320">
            <v>44987</v>
          </cell>
          <cell r="MD320" t="str">
            <v>13-6286</v>
          </cell>
          <cell r="ME320">
            <v>45266</v>
          </cell>
          <cell r="NN320" t="str">
            <v>10-8525-0</v>
          </cell>
          <cell r="NO320">
            <v>45749</v>
          </cell>
        </row>
        <row r="321">
          <cell r="D321">
            <v>2262</v>
          </cell>
          <cell r="E321">
            <v>43926</v>
          </cell>
          <cell r="Y321">
            <v>2277</v>
          </cell>
          <cell r="Z321">
            <v>43902</v>
          </cell>
          <cell r="AK321">
            <v>628</v>
          </cell>
          <cell r="AL321">
            <v>43977</v>
          </cell>
          <cell r="BV321" t="str">
            <v>0299-1</v>
          </cell>
          <cell r="BW321">
            <v>44168</v>
          </cell>
          <cell r="BZ321" t="str">
            <v>0300-1</v>
          </cell>
          <cell r="CA321">
            <v>44097</v>
          </cell>
          <cell r="DH321">
            <v>458</v>
          </cell>
          <cell r="DI321">
            <v>44298</v>
          </cell>
          <cell r="EB321" t="str">
            <v>13-7283</v>
          </cell>
          <cell r="EC321">
            <v>44396</v>
          </cell>
          <cell r="EF321" t="str">
            <v>13-7283</v>
          </cell>
          <cell r="EG321">
            <v>44396</v>
          </cell>
          <cell r="EH321" t="str">
            <v>13-7283</v>
          </cell>
          <cell r="EI321">
            <v>44396</v>
          </cell>
          <cell r="ER321" t="str">
            <v>13-6266</v>
          </cell>
          <cell r="ES321">
            <v>44396</v>
          </cell>
          <cell r="IX321" t="str">
            <v>13-3399</v>
          </cell>
          <cell r="IY321">
            <v>44643</v>
          </cell>
          <cell r="LJ321" t="str">
            <v>13-2680</v>
          </cell>
          <cell r="LK321">
            <v>44967</v>
          </cell>
          <cell r="LN321" t="str">
            <v>13-3026</v>
          </cell>
          <cell r="LO321">
            <v>44987</v>
          </cell>
          <cell r="MD321" t="str">
            <v>13-6293</v>
          </cell>
          <cell r="ME321">
            <v>45266</v>
          </cell>
          <cell r="NN321" t="str">
            <v>10-8530-0</v>
          </cell>
          <cell r="NO321">
            <v>45749</v>
          </cell>
        </row>
        <row r="322">
          <cell r="D322">
            <v>2257</v>
          </cell>
          <cell r="E322">
            <v>43926</v>
          </cell>
          <cell r="Y322">
            <v>2208</v>
          </cell>
          <cell r="Z322">
            <v>43902</v>
          </cell>
          <cell r="AK322">
            <v>580</v>
          </cell>
          <cell r="AL322">
            <v>43977</v>
          </cell>
          <cell r="BV322" t="str">
            <v>0620-1</v>
          </cell>
          <cell r="BW322">
            <v>44168</v>
          </cell>
          <cell r="BZ322" t="str">
            <v>0299-1</v>
          </cell>
          <cell r="CA322">
            <v>44168</v>
          </cell>
          <cell r="DH322">
            <v>630</v>
          </cell>
          <cell r="DI322">
            <v>44330</v>
          </cell>
          <cell r="EB322" t="str">
            <v>13-9300</v>
          </cell>
          <cell r="EC322">
            <v>44396</v>
          </cell>
          <cell r="EF322" t="str">
            <v>13-9300</v>
          </cell>
          <cell r="EG322">
            <v>44396</v>
          </cell>
          <cell r="EH322" t="str">
            <v>13-9300</v>
          </cell>
          <cell r="EI322">
            <v>44396</v>
          </cell>
          <cell r="ER322" t="str">
            <v>13-6274</v>
          </cell>
          <cell r="ES322">
            <v>44263</v>
          </cell>
          <cell r="IX322" t="str">
            <v>13-3407</v>
          </cell>
          <cell r="IY322">
            <v>44610</v>
          </cell>
          <cell r="LJ322" t="str">
            <v>13-3026</v>
          </cell>
          <cell r="LK322">
            <v>44967</v>
          </cell>
          <cell r="LN322" t="str">
            <v>13-3036</v>
          </cell>
          <cell r="LO322">
            <v>44967</v>
          </cell>
          <cell r="MD322" t="str">
            <v>13-6326</v>
          </cell>
          <cell r="ME322">
            <v>45056</v>
          </cell>
          <cell r="NN322" t="str">
            <v>14-3545</v>
          </cell>
          <cell r="NO322">
            <v>45587</v>
          </cell>
        </row>
        <row r="323">
          <cell r="D323">
            <v>2184</v>
          </cell>
          <cell r="E323">
            <v>43936</v>
          </cell>
          <cell r="Y323">
            <v>2279</v>
          </cell>
          <cell r="Z323">
            <v>43902</v>
          </cell>
          <cell r="AK323">
            <v>43</v>
          </cell>
          <cell r="AL323">
            <v>43978</v>
          </cell>
          <cell r="BV323">
            <v>458</v>
          </cell>
          <cell r="BW323">
            <v>44097</v>
          </cell>
          <cell r="BZ323" t="str">
            <v>0620-1</v>
          </cell>
          <cell r="CA323">
            <v>44168</v>
          </cell>
          <cell r="DH323">
            <v>628</v>
          </cell>
          <cell r="DI323">
            <v>44330</v>
          </cell>
          <cell r="EB323" t="str">
            <v>13-9301</v>
          </cell>
          <cell r="EC323">
            <v>44396</v>
          </cell>
          <cell r="EF323" t="str">
            <v>13-9301</v>
          </cell>
          <cell r="EG323">
            <v>44396</v>
          </cell>
          <cell r="EH323" t="str">
            <v>13-9301</v>
          </cell>
          <cell r="EI323">
            <v>44396</v>
          </cell>
          <cell r="ER323" t="str">
            <v>13-6286</v>
          </cell>
          <cell r="ES323">
            <v>44419</v>
          </cell>
          <cell r="IX323" t="str">
            <v>13-3409</v>
          </cell>
          <cell r="IY323">
            <v>44642</v>
          </cell>
          <cell r="LJ323" t="str">
            <v>13-3036</v>
          </cell>
          <cell r="LK323">
            <v>44967</v>
          </cell>
          <cell r="LN323" t="str">
            <v>13-3045</v>
          </cell>
          <cell r="LO323">
            <v>44987</v>
          </cell>
          <cell r="MD323" t="str">
            <v>13-6327</v>
          </cell>
          <cell r="ME323">
            <v>45266</v>
          </cell>
          <cell r="NN323" t="str">
            <v>14-4103</v>
          </cell>
          <cell r="NO323">
            <v>45757</v>
          </cell>
        </row>
        <row r="324">
          <cell r="D324">
            <v>85</v>
          </cell>
          <cell r="E324">
            <v>43929</v>
          </cell>
          <cell r="Y324">
            <v>2198</v>
          </cell>
          <cell r="Z324">
            <v>43902</v>
          </cell>
          <cell r="AK324">
            <v>84</v>
          </cell>
          <cell r="AL324">
            <v>43978</v>
          </cell>
          <cell r="BV324">
            <v>630</v>
          </cell>
          <cell r="BW324">
            <v>44168</v>
          </cell>
          <cell r="BZ324">
            <v>458</v>
          </cell>
          <cell r="CA324">
            <v>44097</v>
          </cell>
          <cell r="DH324">
            <v>580</v>
          </cell>
          <cell r="DI324">
            <v>44298</v>
          </cell>
          <cell r="EB324" t="str">
            <v>13-9302</v>
          </cell>
          <cell r="EC324">
            <v>44396</v>
          </cell>
          <cell r="EF324" t="str">
            <v>13-9302</v>
          </cell>
          <cell r="EG324">
            <v>44396</v>
          </cell>
          <cell r="EH324" t="str">
            <v>13-9302</v>
          </cell>
          <cell r="EI324">
            <v>44396</v>
          </cell>
          <cell r="ER324" t="str">
            <v>13-6293</v>
          </cell>
          <cell r="ES324">
            <v>44396</v>
          </cell>
          <cell r="IX324" t="str">
            <v>13-3418</v>
          </cell>
          <cell r="IY324">
            <v>44643</v>
          </cell>
          <cell r="LJ324" t="str">
            <v>13-3045</v>
          </cell>
          <cell r="LK324">
            <v>44967</v>
          </cell>
          <cell r="LN324" t="str">
            <v>13-3257</v>
          </cell>
          <cell r="LO324">
            <v>44987</v>
          </cell>
          <cell r="MD324" t="str">
            <v>13-7283</v>
          </cell>
          <cell r="ME324">
            <v>45247</v>
          </cell>
          <cell r="NN324" t="str">
            <v>14-4104</v>
          </cell>
          <cell r="NO324">
            <v>45757</v>
          </cell>
        </row>
        <row r="325">
          <cell r="D325">
            <v>86</v>
          </cell>
          <cell r="E325">
            <v>43929</v>
          </cell>
          <cell r="Y325">
            <v>2262</v>
          </cell>
          <cell r="Z325">
            <v>43936</v>
          </cell>
          <cell r="AK325">
            <v>82</v>
          </cell>
          <cell r="AL325">
            <v>43978</v>
          </cell>
          <cell r="BV325">
            <v>628</v>
          </cell>
          <cell r="BW325">
            <v>44168</v>
          </cell>
          <cell r="BZ325">
            <v>630</v>
          </cell>
          <cell r="CA325">
            <v>44168</v>
          </cell>
          <cell r="DH325">
            <v>43</v>
          </cell>
          <cell r="DI325">
            <v>44330</v>
          </cell>
          <cell r="EB325" t="str">
            <v>13-9303</v>
          </cell>
          <cell r="EC325">
            <v>44396</v>
          </cell>
          <cell r="EF325" t="str">
            <v>13-9303</v>
          </cell>
          <cell r="EG325">
            <v>44396</v>
          </cell>
          <cell r="EH325" t="str">
            <v>13-9303</v>
          </cell>
          <cell r="EI325">
            <v>44396</v>
          </cell>
          <cell r="ER325" t="str">
            <v>13-6326</v>
          </cell>
          <cell r="ES325">
            <v>44363</v>
          </cell>
          <cell r="IX325" t="str">
            <v>13-3419</v>
          </cell>
          <cell r="IY325">
            <v>44610</v>
          </cell>
          <cell r="LJ325" t="str">
            <v>13-3257</v>
          </cell>
          <cell r="LK325">
            <v>44967</v>
          </cell>
          <cell r="LN325" t="str">
            <v>13-3399</v>
          </cell>
          <cell r="LO325">
            <v>44987</v>
          </cell>
          <cell r="MD325" t="str">
            <v>13-9300</v>
          </cell>
          <cell r="ME325">
            <v>45247</v>
          </cell>
          <cell r="NN325" t="str">
            <v>14-4114</v>
          </cell>
          <cell r="NO325">
            <v>45757</v>
          </cell>
        </row>
        <row r="326">
          <cell r="D326">
            <v>87</v>
          </cell>
          <cell r="E326">
            <v>43929</v>
          </cell>
          <cell r="Y326">
            <v>2257</v>
          </cell>
          <cell r="Z326">
            <v>43979</v>
          </cell>
          <cell r="AK326">
            <v>120</v>
          </cell>
          <cell r="AL326">
            <v>43978</v>
          </cell>
          <cell r="BV326">
            <v>580</v>
          </cell>
          <cell r="BW326">
            <v>44097</v>
          </cell>
          <cell r="BZ326">
            <v>628</v>
          </cell>
          <cell r="CA326">
            <v>44168</v>
          </cell>
          <cell r="DH326">
            <v>84</v>
          </cell>
          <cell r="DI326">
            <v>44330</v>
          </cell>
          <cell r="EB326" t="str">
            <v>13-9308</v>
          </cell>
          <cell r="EC326">
            <v>44396</v>
          </cell>
          <cell r="EF326" t="str">
            <v>13-9308</v>
          </cell>
          <cell r="EG326">
            <v>44396</v>
          </cell>
          <cell r="EH326" t="str">
            <v>13-9308</v>
          </cell>
          <cell r="EI326">
            <v>44396</v>
          </cell>
          <cell r="ER326" t="str">
            <v>13-6327</v>
          </cell>
          <cell r="ES326">
            <v>44419</v>
          </cell>
          <cell r="IX326" t="str">
            <v>13-3422</v>
          </cell>
          <cell r="IY326">
            <v>44610</v>
          </cell>
          <cell r="LJ326" t="str">
            <v>13-3399</v>
          </cell>
          <cell r="LK326">
            <v>44967</v>
          </cell>
          <cell r="LN326" t="str">
            <v>13-3407</v>
          </cell>
          <cell r="LO326">
            <v>44987</v>
          </cell>
          <cell r="MD326" t="str">
            <v>13-9301</v>
          </cell>
          <cell r="ME326">
            <v>45247</v>
          </cell>
          <cell r="NN326" t="str">
            <v>14-4126</v>
          </cell>
          <cell r="NO326">
            <v>45757</v>
          </cell>
        </row>
        <row r="327">
          <cell r="D327">
            <v>278</v>
          </cell>
          <cell r="E327">
            <v>43929</v>
          </cell>
          <cell r="Y327">
            <v>2184</v>
          </cell>
          <cell r="Z327">
            <v>43936</v>
          </cell>
          <cell r="AK327">
            <v>72</v>
          </cell>
          <cell r="AL327">
            <v>43993</v>
          </cell>
          <cell r="BV327">
            <v>43</v>
          </cell>
          <cell r="BW327">
            <v>44168</v>
          </cell>
          <cell r="BZ327">
            <v>580</v>
          </cell>
          <cell r="CA327">
            <v>44097</v>
          </cell>
          <cell r="DH327">
            <v>82</v>
          </cell>
          <cell r="DI327">
            <v>44330</v>
          </cell>
          <cell r="EB327" t="str">
            <v>13-9309</v>
          </cell>
          <cell r="EC327">
            <v>44396</v>
          </cell>
          <cell r="EF327" t="str">
            <v>13-9309</v>
          </cell>
          <cell r="EG327">
            <v>44396</v>
          </cell>
          <cell r="EH327" t="str">
            <v>13-9309</v>
          </cell>
          <cell r="EI327">
            <v>44396</v>
          </cell>
          <cell r="ER327" t="str">
            <v>13-7283</v>
          </cell>
          <cell r="ES327">
            <v>44419</v>
          </cell>
          <cell r="IX327" t="str">
            <v>13-4704</v>
          </cell>
          <cell r="IY327">
            <v>44642</v>
          </cell>
          <cell r="LJ327" t="str">
            <v>13-3407</v>
          </cell>
          <cell r="LK327">
            <v>44967</v>
          </cell>
          <cell r="LN327" t="str">
            <v>13-3409</v>
          </cell>
          <cell r="LO327">
            <v>44987</v>
          </cell>
          <cell r="MD327" t="str">
            <v>13-9302</v>
          </cell>
          <cell r="ME327">
            <v>45247</v>
          </cell>
          <cell r="NN327" t="str">
            <v>14-4127</v>
          </cell>
          <cell r="NO327">
            <v>45757</v>
          </cell>
        </row>
        <row r="328">
          <cell r="D328">
            <v>145</v>
          </cell>
          <cell r="E328">
            <v>43929</v>
          </cell>
          <cell r="Y328">
            <v>85</v>
          </cell>
          <cell r="Z328">
            <v>43978</v>
          </cell>
          <cell r="AK328">
            <v>134</v>
          </cell>
          <cell r="AL328">
            <v>43929</v>
          </cell>
          <cell r="BV328">
            <v>84</v>
          </cell>
          <cell r="BW328">
            <v>44168</v>
          </cell>
          <cell r="BZ328">
            <v>43</v>
          </cell>
          <cell r="CA328">
            <v>44168</v>
          </cell>
          <cell r="DH328">
            <v>120</v>
          </cell>
          <cell r="DI328">
            <v>44330</v>
          </cell>
          <cell r="EB328" t="str">
            <v>13-9314</v>
          </cell>
          <cell r="EC328">
            <v>44396</v>
          </cell>
          <cell r="EF328" t="str">
            <v>13-9314</v>
          </cell>
          <cell r="EG328">
            <v>44396</v>
          </cell>
          <cell r="EH328" t="str">
            <v>13-9314</v>
          </cell>
          <cell r="EI328">
            <v>44396</v>
          </cell>
          <cell r="ER328" t="str">
            <v>13-9300</v>
          </cell>
          <cell r="ES328">
            <v>44419</v>
          </cell>
          <cell r="IX328" t="str">
            <v>13-4714</v>
          </cell>
          <cell r="IY328">
            <v>44642</v>
          </cell>
          <cell r="LJ328" t="str">
            <v>13-3409</v>
          </cell>
          <cell r="LK328">
            <v>44967</v>
          </cell>
          <cell r="LN328" t="str">
            <v>13-3418</v>
          </cell>
          <cell r="LO328">
            <v>44987</v>
          </cell>
          <cell r="MD328" t="str">
            <v>13-9303</v>
          </cell>
          <cell r="ME328">
            <v>45247</v>
          </cell>
          <cell r="NN328" t="str">
            <v>14-4160</v>
          </cell>
          <cell r="NO328">
            <v>45757</v>
          </cell>
        </row>
        <row r="329">
          <cell r="D329">
            <v>279</v>
          </cell>
          <cell r="E329">
            <v>43942</v>
          </cell>
          <cell r="Y329">
            <v>86</v>
          </cell>
          <cell r="Z329">
            <v>43978</v>
          </cell>
          <cell r="AK329">
            <v>291</v>
          </cell>
          <cell r="AL329">
            <v>43978</v>
          </cell>
          <cell r="BV329">
            <v>82</v>
          </cell>
          <cell r="BW329">
            <v>44168</v>
          </cell>
          <cell r="BZ329">
            <v>84</v>
          </cell>
          <cell r="CA329">
            <v>44168</v>
          </cell>
          <cell r="DH329">
            <v>72</v>
          </cell>
          <cell r="DI329">
            <v>44330</v>
          </cell>
          <cell r="EB329" t="str">
            <v>13-9315</v>
          </cell>
          <cell r="EC329">
            <v>44396</v>
          </cell>
          <cell r="EF329" t="str">
            <v>13-9315</v>
          </cell>
          <cell r="EG329">
            <v>44396</v>
          </cell>
          <cell r="EH329" t="str">
            <v>13-9315</v>
          </cell>
          <cell r="EI329">
            <v>44396</v>
          </cell>
          <cell r="ER329" t="str">
            <v>13-9301</v>
          </cell>
          <cell r="ES329">
            <v>44419</v>
          </cell>
          <cell r="IX329" t="str">
            <v>13-6115</v>
          </cell>
          <cell r="IY329">
            <v>44642</v>
          </cell>
          <cell r="LJ329" t="str">
            <v>13-3418</v>
          </cell>
          <cell r="LK329">
            <v>44967</v>
          </cell>
          <cell r="LN329" t="str">
            <v>13-3419</v>
          </cell>
          <cell r="LO329">
            <v>44987</v>
          </cell>
          <cell r="MD329" t="str">
            <v>13-9308</v>
          </cell>
          <cell r="ME329">
            <v>45247</v>
          </cell>
          <cell r="NN329" t="str">
            <v>14-4161</v>
          </cell>
          <cell r="NO329">
            <v>45757</v>
          </cell>
        </row>
        <row r="330">
          <cell r="D330">
            <v>280</v>
          </cell>
          <cell r="E330">
            <v>43929</v>
          </cell>
          <cell r="Y330">
            <v>87</v>
          </cell>
          <cell r="Z330">
            <v>43978</v>
          </cell>
          <cell r="AK330">
            <v>137</v>
          </cell>
          <cell r="AL330">
            <v>43977</v>
          </cell>
          <cell r="BV330">
            <v>120</v>
          </cell>
          <cell r="BW330">
            <v>44168</v>
          </cell>
          <cell r="BZ330">
            <v>82</v>
          </cell>
          <cell r="CA330">
            <v>44168</v>
          </cell>
          <cell r="DH330">
            <v>291</v>
          </cell>
          <cell r="DI330">
            <v>44330</v>
          </cell>
          <cell r="EB330" t="str">
            <v>10-4141-0</v>
          </cell>
          <cell r="EC330">
            <v>44392</v>
          </cell>
          <cell r="EF330" t="str">
            <v>10-4141-0</v>
          </cell>
          <cell r="EG330">
            <v>44392</v>
          </cell>
          <cell r="EH330" t="str">
            <v>10-4141-0</v>
          </cell>
          <cell r="EI330">
            <v>44392</v>
          </cell>
          <cell r="ER330" t="str">
            <v>13-9302</v>
          </cell>
          <cell r="ES330">
            <v>44419</v>
          </cell>
          <cell r="IX330" t="str">
            <v>13-6124</v>
          </cell>
          <cell r="IY330">
            <v>44642</v>
          </cell>
          <cell r="LJ330" t="str">
            <v>13-3419</v>
          </cell>
          <cell r="LK330">
            <v>44967</v>
          </cell>
          <cell r="LN330" t="str">
            <v>13-3422</v>
          </cell>
          <cell r="LO330">
            <v>44987</v>
          </cell>
          <cell r="MD330" t="str">
            <v>13-9309</v>
          </cell>
          <cell r="ME330">
            <v>45247</v>
          </cell>
          <cell r="NN330" t="str">
            <v>14-4162</v>
          </cell>
          <cell r="NO330">
            <v>45757</v>
          </cell>
        </row>
        <row r="331">
          <cell r="D331">
            <v>281</v>
          </cell>
          <cell r="E331">
            <v>43929</v>
          </cell>
          <cell r="Y331">
            <v>278</v>
          </cell>
          <cell r="Z331">
            <v>43978</v>
          </cell>
          <cell r="AK331">
            <v>165</v>
          </cell>
          <cell r="AL331">
            <v>43977</v>
          </cell>
          <cell r="BV331">
            <v>72</v>
          </cell>
          <cell r="BW331">
            <v>44168</v>
          </cell>
          <cell r="BZ331">
            <v>120</v>
          </cell>
          <cell r="CA331">
            <v>44168</v>
          </cell>
          <cell r="DH331">
            <v>137</v>
          </cell>
          <cell r="DI331">
            <v>44298</v>
          </cell>
          <cell r="EB331" t="str">
            <v>10-4142-0</v>
          </cell>
          <cell r="EC331">
            <v>44392</v>
          </cell>
          <cell r="EF331" t="str">
            <v>10-4142-0</v>
          </cell>
          <cell r="EG331">
            <v>44392</v>
          </cell>
          <cell r="EH331" t="str">
            <v>10-4142-0</v>
          </cell>
          <cell r="EI331">
            <v>44392</v>
          </cell>
          <cell r="ER331" t="str">
            <v>13-9303</v>
          </cell>
          <cell r="ES331">
            <v>44419</v>
          </cell>
          <cell r="IX331" t="str">
            <v>13-6243</v>
          </cell>
          <cell r="IY331">
            <v>44642</v>
          </cell>
          <cell r="LJ331" t="str">
            <v>13-3422</v>
          </cell>
          <cell r="LK331">
            <v>44967</v>
          </cell>
          <cell r="LN331" t="str">
            <v>13-4704</v>
          </cell>
          <cell r="LO331">
            <v>44991</v>
          </cell>
          <cell r="MD331" t="str">
            <v>13-9314</v>
          </cell>
          <cell r="ME331">
            <v>45247</v>
          </cell>
          <cell r="NN331" t="str">
            <v>15-4103</v>
          </cell>
          <cell r="NO331">
            <v>45757</v>
          </cell>
        </row>
        <row r="332">
          <cell r="D332">
            <v>282</v>
          </cell>
          <cell r="E332">
            <v>43929</v>
          </cell>
          <cell r="Y332">
            <v>145</v>
          </cell>
          <cell r="Z332">
            <v>43978</v>
          </cell>
          <cell r="AK332">
            <v>301</v>
          </cell>
          <cell r="AL332">
            <v>43978</v>
          </cell>
          <cell r="BV332">
            <v>134</v>
          </cell>
          <cell r="BW332">
            <v>43929</v>
          </cell>
          <cell r="BZ332">
            <v>72</v>
          </cell>
          <cell r="CA332">
            <v>44168</v>
          </cell>
          <cell r="DH332">
            <v>165</v>
          </cell>
          <cell r="DI332">
            <v>44298</v>
          </cell>
          <cell r="EB332" t="str">
            <v>10-6382-0</v>
          </cell>
          <cell r="EC332">
            <v>44391</v>
          </cell>
          <cell r="EF332" t="str">
            <v>10-6382-0</v>
          </cell>
          <cell r="EG332">
            <v>44391</v>
          </cell>
          <cell r="EH332" t="str">
            <v>10-6382-0</v>
          </cell>
          <cell r="EI332">
            <v>44391</v>
          </cell>
          <cell r="ER332" t="str">
            <v>13-9308</v>
          </cell>
          <cell r="ES332">
            <v>44419</v>
          </cell>
          <cell r="IX332" t="str">
            <v>13-6244</v>
          </cell>
          <cell r="IY332">
            <v>44642</v>
          </cell>
          <cell r="LJ332" t="str">
            <v>13-4704</v>
          </cell>
          <cell r="LK332">
            <v>44973</v>
          </cell>
          <cell r="LN332" t="str">
            <v>13-4714</v>
          </cell>
          <cell r="LO332">
            <v>44991</v>
          </cell>
          <cell r="MD332" t="str">
            <v>13-9315</v>
          </cell>
          <cell r="ME332">
            <v>45247</v>
          </cell>
          <cell r="NN332" t="str">
            <v>15-4104</v>
          </cell>
          <cell r="NO332">
            <v>45757</v>
          </cell>
        </row>
        <row r="333">
          <cell r="D333">
            <v>283</v>
          </cell>
          <cell r="E333">
            <v>43929</v>
          </cell>
          <cell r="Y333">
            <v>279</v>
          </cell>
          <cell r="Z333">
            <v>43978</v>
          </cell>
          <cell r="AK333">
            <v>30</v>
          </cell>
          <cell r="AL333">
            <v>43979</v>
          </cell>
          <cell r="BV333">
            <v>291</v>
          </cell>
          <cell r="BW333">
            <v>44097</v>
          </cell>
          <cell r="BZ333">
            <v>134</v>
          </cell>
          <cell r="CA333">
            <v>43929</v>
          </cell>
          <cell r="DH333">
            <v>301</v>
          </cell>
          <cell r="DI333">
            <v>44330</v>
          </cell>
          <cell r="EB333" t="str">
            <v>10-6417-0</v>
          </cell>
          <cell r="EC333">
            <v>44391</v>
          </cell>
          <cell r="EF333" t="str">
            <v>10-6417-0</v>
          </cell>
          <cell r="EG333">
            <v>44391</v>
          </cell>
          <cell r="EH333" t="str">
            <v>10-6417-0</v>
          </cell>
          <cell r="EI333">
            <v>44391</v>
          </cell>
          <cell r="ER333" t="str">
            <v>13-9309</v>
          </cell>
          <cell r="ES333">
            <v>44396</v>
          </cell>
          <cell r="IX333" t="str">
            <v>13-6251</v>
          </cell>
          <cell r="IY333">
            <v>44642</v>
          </cell>
          <cell r="LJ333" t="str">
            <v>13-4714</v>
          </cell>
          <cell r="LK333">
            <v>44973</v>
          </cell>
          <cell r="LN333" t="str">
            <v>13-6115</v>
          </cell>
          <cell r="LO333">
            <v>44992</v>
          </cell>
          <cell r="MD333" t="str">
            <v>T1200</v>
          </cell>
          <cell r="ME333">
            <v>45107</v>
          </cell>
          <cell r="NN333" t="str">
            <v>15-4111</v>
          </cell>
          <cell r="NO333">
            <v>45757</v>
          </cell>
        </row>
        <row r="334">
          <cell r="D334">
            <v>284</v>
          </cell>
          <cell r="E334">
            <v>43929</v>
          </cell>
          <cell r="Y334">
            <v>280</v>
          </cell>
          <cell r="Z334">
            <v>43978</v>
          </cell>
          <cell r="AK334">
            <v>9302</v>
          </cell>
          <cell r="AL334">
            <v>43979</v>
          </cell>
          <cell r="BV334">
            <v>137</v>
          </cell>
          <cell r="BW334">
            <v>44097</v>
          </cell>
          <cell r="BZ334">
            <v>291</v>
          </cell>
          <cell r="CA334">
            <v>44097</v>
          </cell>
          <cell r="DH334">
            <v>30</v>
          </cell>
          <cell r="DI334">
            <v>44344</v>
          </cell>
          <cell r="EB334" t="str">
            <v>10-6421-0</v>
          </cell>
          <cell r="EC334">
            <v>44391</v>
          </cell>
          <cell r="EF334" t="str">
            <v>10-6421-0</v>
          </cell>
          <cell r="EG334">
            <v>44391</v>
          </cell>
          <cell r="EH334" t="str">
            <v>10-6421-0</v>
          </cell>
          <cell r="EI334">
            <v>44391</v>
          </cell>
          <cell r="ER334" t="str">
            <v>13-9314</v>
          </cell>
          <cell r="ES334">
            <v>44396</v>
          </cell>
          <cell r="IX334" t="str">
            <v>13-6266</v>
          </cell>
          <cell r="IY334">
            <v>44642</v>
          </cell>
          <cell r="LJ334" t="str">
            <v>13-6115</v>
          </cell>
          <cell r="LK334">
            <v>44973</v>
          </cell>
          <cell r="LN334" t="str">
            <v>13-6124</v>
          </cell>
          <cell r="LO334">
            <v>44992</v>
          </cell>
          <cell r="MD334" t="str">
            <v>10-4141-0</v>
          </cell>
          <cell r="ME334">
            <v>45048</v>
          </cell>
          <cell r="NN334" t="str">
            <v>15-4112</v>
          </cell>
          <cell r="NO334">
            <v>45757</v>
          </cell>
        </row>
        <row r="335">
          <cell r="D335">
            <v>300</v>
          </cell>
          <cell r="E335">
            <v>43929</v>
          </cell>
          <cell r="Y335">
            <v>281</v>
          </cell>
          <cell r="Z335">
            <v>43978</v>
          </cell>
          <cell r="AK335">
            <v>9301</v>
          </cell>
          <cell r="AL335">
            <v>43979</v>
          </cell>
          <cell r="BV335">
            <v>165</v>
          </cell>
          <cell r="BW335">
            <v>44168</v>
          </cell>
          <cell r="BZ335">
            <v>137</v>
          </cell>
          <cell r="CA335">
            <v>44097</v>
          </cell>
          <cell r="DH335">
            <v>9302</v>
          </cell>
          <cell r="DI335">
            <v>44330</v>
          </cell>
          <cell r="EB335" t="str">
            <v>10-7907-0</v>
          </cell>
          <cell r="EC335">
            <v>44391</v>
          </cell>
          <cell r="EF335" t="str">
            <v>10-7907-0</v>
          </cell>
          <cell r="EG335">
            <v>44391</v>
          </cell>
          <cell r="EH335" t="str">
            <v>10-7907-0</v>
          </cell>
          <cell r="EI335">
            <v>44391</v>
          </cell>
          <cell r="ER335" t="str">
            <v>13-9315</v>
          </cell>
          <cell r="ES335">
            <v>44419</v>
          </cell>
          <cell r="IX335" t="str">
            <v>13-6274</v>
          </cell>
          <cell r="IY335">
            <v>44263</v>
          </cell>
          <cell r="LJ335" t="str">
            <v>13-6124</v>
          </cell>
          <cell r="LK335">
            <v>44973</v>
          </cell>
          <cell r="LN335" t="str">
            <v>13-6243</v>
          </cell>
          <cell r="LO335">
            <v>44973</v>
          </cell>
          <cell r="MD335" t="str">
            <v>10-4142-0</v>
          </cell>
          <cell r="ME335">
            <v>45042</v>
          </cell>
          <cell r="NN335" t="str">
            <v>15-4113</v>
          </cell>
          <cell r="NO335">
            <v>45713</v>
          </cell>
        </row>
        <row r="336">
          <cell r="D336">
            <v>299</v>
          </cell>
          <cell r="E336">
            <v>43966</v>
          </cell>
          <cell r="Y336">
            <v>282</v>
          </cell>
          <cell r="Z336">
            <v>43979</v>
          </cell>
          <cell r="AK336">
            <v>9300</v>
          </cell>
          <cell r="AL336">
            <v>43979</v>
          </cell>
          <cell r="BV336">
            <v>301</v>
          </cell>
          <cell r="BW336">
            <v>44168</v>
          </cell>
          <cell r="BZ336">
            <v>165</v>
          </cell>
          <cell r="CA336">
            <v>44168</v>
          </cell>
          <cell r="DH336">
            <v>9301</v>
          </cell>
          <cell r="DI336">
            <v>44330</v>
          </cell>
          <cell r="EB336" t="str">
            <v>10-7917-0</v>
          </cell>
          <cell r="EC336">
            <v>44391</v>
          </cell>
          <cell r="EF336" t="str">
            <v>10-7917-0</v>
          </cell>
          <cell r="EG336">
            <v>44391</v>
          </cell>
          <cell r="EH336" t="str">
            <v>10-7917-0</v>
          </cell>
          <cell r="EI336">
            <v>44391</v>
          </cell>
          <cell r="ER336" t="str">
            <v>10-4141-0</v>
          </cell>
          <cell r="ES336">
            <v>44419</v>
          </cell>
          <cell r="IX336" t="str">
            <v>13-6286</v>
          </cell>
          <cell r="IY336">
            <v>44642</v>
          </cell>
          <cell r="LJ336" t="str">
            <v>13-6243</v>
          </cell>
          <cell r="LK336">
            <v>44973</v>
          </cell>
          <cell r="LN336" t="str">
            <v>13-6244</v>
          </cell>
          <cell r="LO336">
            <v>44973</v>
          </cell>
          <cell r="MD336" t="str">
            <v>10-6382-0</v>
          </cell>
          <cell r="ME336">
            <v>45049</v>
          </cell>
          <cell r="NN336" t="str">
            <v>15-4114</v>
          </cell>
          <cell r="NO336">
            <v>45587</v>
          </cell>
        </row>
        <row r="337">
          <cell r="D337">
            <v>620</v>
          </cell>
          <cell r="E337">
            <v>43966</v>
          </cell>
          <cell r="Y337">
            <v>283</v>
          </cell>
          <cell r="Z337">
            <v>43977</v>
          </cell>
          <cell r="AK337">
            <v>9303</v>
          </cell>
          <cell r="AL337">
            <v>43966</v>
          </cell>
          <cell r="BV337">
            <v>30</v>
          </cell>
          <cell r="BW337">
            <v>44168</v>
          </cell>
          <cell r="BZ337">
            <v>301</v>
          </cell>
          <cell r="CA337">
            <v>44168</v>
          </cell>
          <cell r="DH337">
            <v>9300</v>
          </cell>
          <cell r="DI337">
            <v>44330</v>
          </cell>
          <cell r="EB337" t="str">
            <v>11-6430-0</v>
          </cell>
          <cell r="EC337">
            <v>44264</v>
          </cell>
          <cell r="EF337" t="str">
            <v>11-6430-0</v>
          </cell>
          <cell r="EG337">
            <v>44264</v>
          </cell>
          <cell r="EH337" t="str">
            <v>11-6430-0</v>
          </cell>
          <cell r="EI337">
            <v>44264</v>
          </cell>
          <cell r="ER337" t="str">
            <v>10-4142-0</v>
          </cell>
          <cell r="ES337">
            <v>44419</v>
          </cell>
          <cell r="IX337" t="str">
            <v>13-6293</v>
          </cell>
          <cell r="IY337">
            <v>44642</v>
          </cell>
          <cell r="LJ337" t="str">
            <v>13-6244</v>
          </cell>
          <cell r="LK337">
            <v>44973</v>
          </cell>
          <cell r="LN337" t="str">
            <v>13-6251</v>
          </cell>
          <cell r="LO337">
            <v>44973</v>
          </cell>
          <cell r="MD337" t="str">
            <v>10-6417-0</v>
          </cell>
          <cell r="ME337">
            <v>45303</v>
          </cell>
          <cell r="NN337" t="str">
            <v>15-4126</v>
          </cell>
          <cell r="NO337">
            <v>45757</v>
          </cell>
        </row>
        <row r="338">
          <cell r="D338" t="str">
            <v>0279-1</v>
          </cell>
          <cell r="E338">
            <v>43956</v>
          </cell>
          <cell r="Y338">
            <v>284</v>
          </cell>
          <cell r="Z338">
            <v>43977</v>
          </cell>
          <cell r="AK338">
            <v>9308</v>
          </cell>
          <cell r="AL338">
            <v>43977</v>
          </cell>
          <cell r="BV338">
            <v>9302</v>
          </cell>
          <cell r="BW338">
            <v>44168</v>
          </cell>
          <cell r="BZ338">
            <v>30</v>
          </cell>
          <cell r="CA338">
            <v>44168</v>
          </cell>
          <cell r="DH338">
            <v>9303</v>
          </cell>
          <cell r="DI338">
            <v>44330</v>
          </cell>
          <cell r="EB338" t="str">
            <v>14-3048</v>
          </cell>
          <cell r="EC338">
            <v>44392</v>
          </cell>
          <cell r="EF338" t="str">
            <v>14-3048</v>
          </cell>
          <cell r="EG338">
            <v>44392</v>
          </cell>
          <cell r="EH338" t="str">
            <v>14-3048</v>
          </cell>
          <cell r="EI338">
            <v>44392</v>
          </cell>
          <cell r="ER338" t="str">
            <v>10-6382-0</v>
          </cell>
          <cell r="ES338">
            <v>44391</v>
          </cell>
          <cell r="IX338" t="str">
            <v>13-6326</v>
          </cell>
          <cell r="IY338">
            <v>44642</v>
          </cell>
          <cell r="LJ338" t="str">
            <v>13-6251</v>
          </cell>
          <cell r="LK338">
            <v>44973</v>
          </cell>
          <cell r="LN338" t="str">
            <v>13-6266</v>
          </cell>
          <cell r="LO338">
            <v>44992</v>
          </cell>
          <cell r="MD338" t="str">
            <v>10-6421-0</v>
          </cell>
          <cell r="ME338">
            <v>45303</v>
          </cell>
          <cell r="NN338" t="str">
            <v>15-4160</v>
          </cell>
          <cell r="NO338">
            <v>45757</v>
          </cell>
        </row>
        <row r="339">
          <cell r="D339" t="str">
            <v>0097-1</v>
          </cell>
          <cell r="E339">
            <v>43896</v>
          </cell>
          <cell r="Y339">
            <v>300</v>
          </cell>
          <cell r="Z339">
            <v>43978</v>
          </cell>
          <cell r="AK339">
            <v>9309</v>
          </cell>
          <cell r="AL339">
            <v>43979</v>
          </cell>
          <cell r="BV339">
            <v>9301</v>
          </cell>
          <cell r="BW339">
            <v>44195</v>
          </cell>
          <cell r="BZ339">
            <v>9302</v>
          </cell>
          <cell r="CA339">
            <v>44168</v>
          </cell>
          <cell r="DH339">
            <v>9308</v>
          </cell>
          <cell r="DI339">
            <v>44330</v>
          </cell>
          <cell r="EB339" t="str">
            <v>13-6431</v>
          </cell>
          <cell r="EC339">
            <v>44396</v>
          </cell>
          <cell r="EF339" t="str">
            <v>13-6431</v>
          </cell>
          <cell r="EG339">
            <v>44396</v>
          </cell>
          <cell r="EH339" t="str">
            <v>13-6431</v>
          </cell>
          <cell r="EI339">
            <v>44396</v>
          </cell>
          <cell r="ER339" t="str">
            <v>10-6417-0</v>
          </cell>
          <cell r="ES339">
            <v>44391</v>
          </cell>
          <cell r="IX339" t="str">
            <v>13-6327</v>
          </cell>
          <cell r="IY339">
            <v>44608</v>
          </cell>
          <cell r="LJ339" t="str">
            <v>13-6266</v>
          </cell>
          <cell r="LK339">
            <v>44916</v>
          </cell>
          <cell r="LN339" t="str">
            <v>13-6274</v>
          </cell>
          <cell r="LO339">
            <v>44263</v>
          </cell>
          <cell r="MD339" t="str">
            <v>10-7907-0</v>
          </cell>
          <cell r="ME339">
            <v>45303</v>
          </cell>
          <cell r="NN339" t="str">
            <v>15-4161</v>
          </cell>
          <cell r="NO339">
            <v>45757</v>
          </cell>
        </row>
        <row r="340">
          <cell r="D340" t="str">
            <v>0096-1</v>
          </cell>
          <cell r="E340">
            <v>43896</v>
          </cell>
          <cell r="Y340">
            <v>299</v>
          </cell>
          <cell r="Z340">
            <v>43978</v>
          </cell>
          <cell r="AK340">
            <v>9314</v>
          </cell>
          <cell r="AL340">
            <v>43979</v>
          </cell>
          <cell r="BV340">
            <v>9300</v>
          </cell>
          <cell r="BW340">
            <v>44194</v>
          </cell>
          <cell r="BZ340">
            <v>9301</v>
          </cell>
          <cell r="CA340">
            <v>44195</v>
          </cell>
          <cell r="DH340">
            <v>9309</v>
          </cell>
          <cell r="DI340">
            <v>44330</v>
          </cell>
          <cell r="EB340" t="str">
            <v>14-3016</v>
          </cell>
          <cell r="EC340">
            <v>44392</v>
          </cell>
          <cell r="EF340" t="str">
            <v>14-3016</v>
          </cell>
          <cell r="EG340">
            <v>44392</v>
          </cell>
          <cell r="EH340" t="str">
            <v>14-3016</v>
          </cell>
          <cell r="EI340">
            <v>44392</v>
          </cell>
          <cell r="ER340" t="str">
            <v>10-6421-0</v>
          </cell>
          <cell r="ES340">
            <v>44391</v>
          </cell>
          <cell r="IX340" t="str">
            <v>13-7283</v>
          </cell>
          <cell r="IY340">
            <v>44642</v>
          </cell>
          <cell r="LJ340" t="str">
            <v>13-6274</v>
          </cell>
          <cell r="LK340">
            <v>44263</v>
          </cell>
          <cell r="LN340" t="str">
            <v>13-6286</v>
          </cell>
          <cell r="LO340">
            <v>44992</v>
          </cell>
          <cell r="MD340" t="str">
            <v>10-7917-0</v>
          </cell>
          <cell r="ME340">
            <v>45303</v>
          </cell>
          <cell r="NN340" t="str">
            <v>15-4162</v>
          </cell>
          <cell r="NO340">
            <v>45742</v>
          </cell>
        </row>
        <row r="341">
          <cell r="D341" t="str">
            <v>0099-1</v>
          </cell>
          <cell r="E341">
            <v>43896</v>
          </cell>
          <cell r="Y341">
            <v>620</v>
          </cell>
          <cell r="Z341">
            <v>43979</v>
          </cell>
          <cell r="AK341">
            <v>9315</v>
          </cell>
          <cell r="AL341">
            <v>43985</v>
          </cell>
          <cell r="BV341">
            <v>9303</v>
          </cell>
          <cell r="BW341">
            <v>44168</v>
          </cell>
          <cell r="BZ341">
            <v>9300</v>
          </cell>
          <cell r="CA341">
            <v>44194</v>
          </cell>
          <cell r="DH341">
            <v>9314</v>
          </cell>
          <cell r="DI341">
            <v>44330</v>
          </cell>
          <cell r="EB341" t="str">
            <v>14-3008</v>
          </cell>
          <cell r="EC341">
            <v>44392</v>
          </cell>
          <cell r="EF341" t="str">
            <v>14-3008</v>
          </cell>
          <cell r="EG341">
            <v>44392</v>
          </cell>
          <cell r="EH341" t="str">
            <v>14-3008</v>
          </cell>
          <cell r="EI341">
            <v>44392</v>
          </cell>
          <cell r="ER341" t="str">
            <v>10-7907-0</v>
          </cell>
          <cell r="ES341">
            <v>44391</v>
          </cell>
          <cell r="IX341" t="str">
            <v>13-9300</v>
          </cell>
          <cell r="IY341">
            <v>44642</v>
          </cell>
          <cell r="LJ341" t="str">
            <v>13-6286</v>
          </cell>
          <cell r="LK341">
            <v>44973</v>
          </cell>
          <cell r="LN341" t="str">
            <v>13-6293</v>
          </cell>
          <cell r="LO341">
            <v>44992</v>
          </cell>
          <cell r="MD341" t="str">
            <v>11-6430-0</v>
          </cell>
          <cell r="ME341">
            <v>45049</v>
          </cell>
          <cell r="NN341" t="str">
            <v>24-5650</v>
          </cell>
          <cell r="NO341">
            <v>45519</v>
          </cell>
        </row>
        <row r="342">
          <cell r="D342" t="str">
            <v>0075-1</v>
          </cell>
          <cell r="E342">
            <v>43929</v>
          </cell>
          <cell r="Y342" t="str">
            <v>0279-1</v>
          </cell>
          <cell r="Z342">
            <v>43979</v>
          </cell>
          <cell r="AK342">
            <v>4714</v>
          </cell>
          <cell r="AL342">
            <v>43985</v>
          </cell>
          <cell r="BV342">
            <v>9308</v>
          </cell>
          <cell r="BW342">
            <v>44168</v>
          </cell>
          <cell r="BZ342">
            <v>9303</v>
          </cell>
          <cell r="CA342">
            <v>44168</v>
          </cell>
          <cell r="DH342">
            <v>9315</v>
          </cell>
          <cell r="DI342">
            <v>44330</v>
          </cell>
          <cell r="EB342" t="str">
            <v>14-3029</v>
          </cell>
          <cell r="EC342">
            <v>44392</v>
          </cell>
          <cell r="EF342" t="str">
            <v>14-3029</v>
          </cell>
          <cell r="EG342">
            <v>44392</v>
          </cell>
          <cell r="EH342" t="str">
            <v>14-3029</v>
          </cell>
          <cell r="EI342">
            <v>44392</v>
          </cell>
          <cell r="ER342" t="str">
            <v>10-7917-0</v>
          </cell>
          <cell r="ES342">
            <v>44391</v>
          </cell>
          <cell r="IX342" t="str">
            <v>13-9301</v>
          </cell>
          <cell r="IY342">
            <v>44642</v>
          </cell>
          <cell r="LJ342" t="str">
            <v>13-6293</v>
          </cell>
          <cell r="LK342">
            <v>44949</v>
          </cell>
          <cell r="LN342" t="str">
            <v>13-6326</v>
          </cell>
          <cell r="LO342">
            <v>44916</v>
          </cell>
          <cell r="MD342" t="str">
            <v>14-3048</v>
          </cell>
          <cell r="ME342">
            <v>45048</v>
          </cell>
          <cell r="NN342" t="str">
            <v>24-5651</v>
          </cell>
          <cell r="NO342">
            <v>45749</v>
          </cell>
        </row>
        <row r="343">
          <cell r="D343" t="str">
            <v>0610-1</v>
          </cell>
          <cell r="E343">
            <v>43929</v>
          </cell>
          <cell r="Y343" t="str">
            <v>0097-1</v>
          </cell>
          <cell r="Z343">
            <v>43979</v>
          </cell>
          <cell r="AK343" t="str">
            <v>90H2O</v>
          </cell>
          <cell r="AL343">
            <v>43985</v>
          </cell>
          <cell r="BV343">
            <v>9309</v>
          </cell>
          <cell r="BW343">
            <v>44168</v>
          </cell>
          <cell r="BZ343">
            <v>9308</v>
          </cell>
          <cell r="CA343">
            <v>44168</v>
          </cell>
          <cell r="DH343">
            <v>4714</v>
          </cell>
          <cell r="DI343">
            <v>44330</v>
          </cell>
          <cell r="EB343" t="str">
            <v>14-3043</v>
          </cell>
          <cell r="EC343">
            <v>44392</v>
          </cell>
          <cell r="EF343" t="str">
            <v>14-3043</v>
          </cell>
          <cell r="EG343">
            <v>44392</v>
          </cell>
          <cell r="EH343" t="str">
            <v>14-3043</v>
          </cell>
          <cell r="EI343">
            <v>44392</v>
          </cell>
          <cell r="ER343" t="str">
            <v>11-6430-0</v>
          </cell>
          <cell r="ES343">
            <v>44264</v>
          </cell>
          <cell r="IX343" t="str">
            <v>13-9302</v>
          </cell>
          <cell r="IY343">
            <v>44642</v>
          </cell>
          <cell r="LJ343" t="str">
            <v>13-6326</v>
          </cell>
          <cell r="LK343">
            <v>44916</v>
          </cell>
          <cell r="LN343" t="str">
            <v>13-6327</v>
          </cell>
          <cell r="LO343">
            <v>44916</v>
          </cell>
          <cell r="MD343" t="str">
            <v>13-6431</v>
          </cell>
          <cell r="ME343">
            <v>45176</v>
          </cell>
          <cell r="NN343" t="str">
            <v>24-5652</v>
          </cell>
          <cell r="NO343">
            <v>45749</v>
          </cell>
        </row>
        <row r="344">
          <cell r="D344" t="str">
            <v>0300-1</v>
          </cell>
          <cell r="E344">
            <v>43865</v>
          </cell>
          <cell r="Y344" t="str">
            <v>0096-1</v>
          </cell>
          <cell r="Z344">
            <v>43979</v>
          </cell>
          <cell r="AK344">
            <v>9307</v>
          </cell>
          <cell r="AL344">
            <v>43977</v>
          </cell>
          <cell r="BV344">
            <v>9314</v>
          </cell>
          <cell r="BW344">
            <v>44168</v>
          </cell>
          <cell r="BZ344">
            <v>9309</v>
          </cell>
          <cell r="CA344">
            <v>44168</v>
          </cell>
          <cell r="DH344" t="str">
            <v>90H2O</v>
          </cell>
          <cell r="DI344">
            <v>44330</v>
          </cell>
          <cell r="EB344" t="str">
            <v>14-4120</v>
          </cell>
          <cell r="EC344">
            <v>44392</v>
          </cell>
          <cell r="EF344" t="str">
            <v>14-4120</v>
          </cell>
          <cell r="EG344">
            <v>44392</v>
          </cell>
          <cell r="EH344" t="str">
            <v>14-4120</v>
          </cell>
          <cell r="EI344">
            <v>44392</v>
          </cell>
          <cell r="ER344" t="str">
            <v>14-3048</v>
          </cell>
          <cell r="ES344">
            <v>44419</v>
          </cell>
          <cell r="IX344" t="str">
            <v>13-9303</v>
          </cell>
          <cell r="IY344">
            <v>44642</v>
          </cell>
          <cell r="LJ344" t="str">
            <v>13-6327</v>
          </cell>
          <cell r="LK344">
            <v>44916</v>
          </cell>
          <cell r="LN344" t="str">
            <v>13-7283</v>
          </cell>
          <cell r="LO344">
            <v>44991</v>
          </cell>
          <cell r="MD344" t="str">
            <v>14-3016</v>
          </cell>
          <cell r="ME344">
            <v>45048</v>
          </cell>
          <cell r="NN344" t="str">
            <v>24-5653</v>
          </cell>
          <cell r="NO344">
            <v>45749</v>
          </cell>
        </row>
        <row r="345">
          <cell r="D345" t="str">
            <v>0299-1</v>
          </cell>
          <cell r="E345">
            <v>43929</v>
          </cell>
          <cell r="Y345" t="str">
            <v>0099-1</v>
          </cell>
          <cell r="Z345">
            <v>43979</v>
          </cell>
          <cell r="AK345">
            <v>9305</v>
          </cell>
          <cell r="AL345">
            <v>43977</v>
          </cell>
          <cell r="BV345">
            <v>9315</v>
          </cell>
          <cell r="BW345">
            <v>44168</v>
          </cell>
          <cell r="BZ345">
            <v>9314</v>
          </cell>
          <cell r="CA345">
            <v>44168</v>
          </cell>
          <cell r="DH345">
            <v>9307</v>
          </cell>
          <cell r="DI345">
            <v>44298</v>
          </cell>
          <cell r="EB345" t="str">
            <v>15-3008</v>
          </cell>
          <cell r="EC345">
            <v>44392</v>
          </cell>
          <cell r="EF345" t="str">
            <v>15-3008</v>
          </cell>
          <cell r="EG345">
            <v>44392</v>
          </cell>
          <cell r="EH345" t="str">
            <v>15-3008</v>
          </cell>
          <cell r="EI345">
            <v>44392</v>
          </cell>
          <cell r="ER345" t="str">
            <v>13-6431</v>
          </cell>
          <cell r="ES345">
            <v>44396</v>
          </cell>
          <cell r="IX345" t="str">
            <v>13-9308</v>
          </cell>
          <cell r="IY345">
            <v>44642</v>
          </cell>
          <cell r="LJ345" t="str">
            <v>13-7283</v>
          </cell>
          <cell r="LK345">
            <v>44973</v>
          </cell>
          <cell r="LN345" t="str">
            <v>13-9300</v>
          </cell>
          <cell r="LO345">
            <v>44991</v>
          </cell>
          <cell r="MD345" t="str">
            <v>14-3008</v>
          </cell>
          <cell r="ME345">
            <v>45048</v>
          </cell>
          <cell r="NN345" t="str">
            <v>24-5654</v>
          </cell>
          <cell r="NO345">
            <v>45749</v>
          </cell>
        </row>
        <row r="346">
          <cell r="D346" t="str">
            <v>0620-1</v>
          </cell>
          <cell r="E346">
            <v>43931</v>
          </cell>
          <cell r="Y346" t="str">
            <v>0075-1</v>
          </cell>
          <cell r="Z346">
            <v>43977</v>
          </cell>
          <cell r="AK346">
            <v>7917</v>
          </cell>
          <cell r="AL346">
            <v>43992</v>
          </cell>
          <cell r="BV346">
            <v>4714</v>
          </cell>
          <cell r="BW346">
            <v>44168</v>
          </cell>
          <cell r="BZ346">
            <v>9315</v>
          </cell>
          <cell r="CA346">
            <v>44168</v>
          </cell>
          <cell r="DH346">
            <v>9306</v>
          </cell>
          <cell r="DI346">
            <v>44330</v>
          </cell>
          <cell r="EB346" t="str">
            <v>15-3016</v>
          </cell>
          <cell r="EC346">
            <v>44392</v>
          </cell>
          <cell r="EF346" t="str">
            <v>15-3016</v>
          </cell>
          <cell r="EG346">
            <v>44392</v>
          </cell>
          <cell r="EH346" t="str">
            <v>15-3016</v>
          </cell>
          <cell r="EI346">
            <v>44392</v>
          </cell>
          <cell r="ER346" t="str">
            <v>14-3016</v>
          </cell>
          <cell r="ES346">
            <v>44419</v>
          </cell>
          <cell r="IX346" t="str">
            <v>13-9309</v>
          </cell>
          <cell r="IY346">
            <v>44642</v>
          </cell>
          <cell r="LJ346" t="str">
            <v>13-9300</v>
          </cell>
          <cell r="LK346">
            <v>44973</v>
          </cell>
          <cell r="LN346" t="str">
            <v>13-9301</v>
          </cell>
          <cell r="LO346">
            <v>44991</v>
          </cell>
          <cell r="MD346" t="str">
            <v>14-3029</v>
          </cell>
          <cell r="ME346">
            <v>45048</v>
          </cell>
          <cell r="NN346" t="str">
            <v>24-5655</v>
          </cell>
          <cell r="NO346">
            <v>45749</v>
          </cell>
        </row>
        <row r="347">
          <cell r="D347">
            <v>458</v>
          </cell>
          <cell r="E347">
            <v>43929</v>
          </cell>
          <cell r="Y347" t="str">
            <v>0610-1</v>
          </cell>
          <cell r="Z347">
            <v>43977</v>
          </cell>
          <cell r="AK347">
            <v>6417</v>
          </cell>
          <cell r="AL347">
            <v>43992</v>
          </cell>
          <cell r="BV347" t="str">
            <v>90H2O</v>
          </cell>
          <cell r="BW347">
            <v>44168</v>
          </cell>
          <cell r="BZ347">
            <v>4714</v>
          </cell>
          <cell r="CA347">
            <v>44168</v>
          </cell>
          <cell r="DH347">
            <v>9305</v>
          </cell>
          <cell r="DI347">
            <v>44330</v>
          </cell>
          <cell r="EB347" t="str">
            <v>15-3029</v>
          </cell>
          <cell r="EC347">
            <v>44392</v>
          </cell>
          <cell r="EF347" t="str">
            <v>15-3029</v>
          </cell>
          <cell r="EG347">
            <v>44392</v>
          </cell>
          <cell r="EH347" t="str">
            <v>15-3029</v>
          </cell>
          <cell r="EI347">
            <v>44392</v>
          </cell>
          <cell r="ER347" t="str">
            <v>14-3008</v>
          </cell>
          <cell r="ES347">
            <v>44392</v>
          </cell>
          <cell r="IX347" t="str">
            <v>13-9314</v>
          </cell>
          <cell r="IY347">
            <v>44642</v>
          </cell>
          <cell r="LJ347" t="str">
            <v>13-9301</v>
          </cell>
          <cell r="LK347">
            <v>44973</v>
          </cell>
          <cell r="LN347" t="str">
            <v>13-9302</v>
          </cell>
          <cell r="LO347">
            <v>44991</v>
          </cell>
          <cell r="MD347" t="str">
            <v>14-3043</v>
          </cell>
          <cell r="ME347">
            <v>45048</v>
          </cell>
          <cell r="NN347" t="str">
            <v>24-5658</v>
          </cell>
          <cell r="NO347">
            <v>45749</v>
          </cell>
        </row>
        <row r="348">
          <cell r="D348">
            <v>630</v>
          </cell>
          <cell r="E348">
            <v>43929</v>
          </cell>
          <cell r="Y348" t="str">
            <v>0300-1</v>
          </cell>
          <cell r="Z348">
            <v>43978</v>
          </cell>
          <cell r="AK348">
            <v>6421</v>
          </cell>
          <cell r="AL348">
            <v>43993</v>
          </cell>
          <cell r="BV348">
            <v>9307</v>
          </cell>
          <cell r="BW348">
            <v>44168</v>
          </cell>
          <cell r="BZ348" t="str">
            <v>90H2O</v>
          </cell>
          <cell r="CA348">
            <v>44168</v>
          </cell>
          <cell r="DH348">
            <v>7917</v>
          </cell>
          <cell r="DI348">
            <v>44330</v>
          </cell>
          <cell r="EB348" t="str">
            <v>15-3034</v>
          </cell>
          <cell r="EC348">
            <v>44392</v>
          </cell>
          <cell r="EF348" t="str">
            <v>15-3034</v>
          </cell>
          <cell r="EG348">
            <v>44392</v>
          </cell>
          <cell r="EH348" t="str">
            <v>15-3034</v>
          </cell>
          <cell r="EI348">
            <v>44392</v>
          </cell>
          <cell r="ER348" t="str">
            <v>14-3029</v>
          </cell>
          <cell r="ES348">
            <v>44419</v>
          </cell>
          <cell r="IX348" t="str">
            <v>13-9315</v>
          </cell>
          <cell r="IY348">
            <v>44642</v>
          </cell>
          <cell r="LJ348" t="str">
            <v>13-9302</v>
          </cell>
          <cell r="LK348">
            <v>44973</v>
          </cell>
          <cell r="LN348" t="str">
            <v>13-9303</v>
          </cell>
          <cell r="LO348">
            <v>45006</v>
          </cell>
          <cell r="MD348" t="str">
            <v>14-4120</v>
          </cell>
          <cell r="ME348">
            <v>45048</v>
          </cell>
          <cell r="NN348" t="str">
            <v>24-5659</v>
          </cell>
          <cell r="NO348">
            <v>45749</v>
          </cell>
        </row>
        <row r="349">
          <cell r="D349">
            <v>628</v>
          </cell>
          <cell r="E349">
            <v>43929</v>
          </cell>
          <cell r="Y349" t="str">
            <v>0299-1</v>
          </cell>
          <cell r="Z349">
            <v>43929</v>
          </cell>
          <cell r="AK349">
            <v>6430</v>
          </cell>
          <cell r="AL349">
            <v>43992</v>
          </cell>
          <cell r="BV349">
            <v>9305</v>
          </cell>
          <cell r="BW349">
            <v>44168</v>
          </cell>
          <cell r="BZ349">
            <v>9307</v>
          </cell>
          <cell r="CA349">
            <v>44168</v>
          </cell>
          <cell r="DH349">
            <v>6417</v>
          </cell>
          <cell r="DI349">
            <v>44330</v>
          </cell>
          <cell r="EB349" t="str">
            <v>15-3043</v>
          </cell>
          <cell r="EC349">
            <v>44392</v>
          </cell>
          <cell r="EF349" t="str">
            <v>15-3043</v>
          </cell>
          <cell r="EG349">
            <v>44392</v>
          </cell>
          <cell r="EH349" t="str">
            <v>15-3043</v>
          </cell>
          <cell r="EI349">
            <v>44392</v>
          </cell>
          <cell r="ER349" t="str">
            <v>14-3043</v>
          </cell>
          <cell r="ES349">
            <v>44419</v>
          </cell>
          <cell r="IX349" t="str">
            <v>T1200</v>
          </cell>
          <cell r="IY349">
            <v>44511</v>
          </cell>
          <cell r="LJ349" t="str">
            <v>13-9303</v>
          </cell>
          <cell r="LK349">
            <v>44972</v>
          </cell>
          <cell r="LN349" t="str">
            <v>13-9308</v>
          </cell>
          <cell r="LO349">
            <v>45006</v>
          </cell>
          <cell r="MD349" t="str">
            <v>15-3008</v>
          </cell>
          <cell r="ME349">
            <v>45048</v>
          </cell>
          <cell r="NN349" t="str">
            <v>25-0001</v>
          </cell>
          <cell r="NO349">
            <v>45827</v>
          </cell>
        </row>
        <row r="350">
          <cell r="D350">
            <v>580</v>
          </cell>
          <cell r="E350">
            <v>43929</v>
          </cell>
          <cell r="Y350" t="str">
            <v>0620-1</v>
          </cell>
          <cell r="Z350">
            <v>43979</v>
          </cell>
          <cell r="AK350">
            <v>6431</v>
          </cell>
          <cell r="AL350">
            <v>43992</v>
          </cell>
          <cell r="BV350">
            <v>7917</v>
          </cell>
          <cell r="BW350">
            <v>44167</v>
          </cell>
          <cell r="BZ350">
            <v>9305</v>
          </cell>
          <cell r="CA350">
            <v>44168</v>
          </cell>
          <cell r="DH350">
            <v>6421</v>
          </cell>
          <cell r="DI350">
            <v>44330</v>
          </cell>
          <cell r="EB350" t="str">
            <v>15-3048</v>
          </cell>
          <cell r="EC350">
            <v>44392</v>
          </cell>
          <cell r="EF350" t="str">
            <v>15-3048</v>
          </cell>
          <cell r="EG350">
            <v>44392</v>
          </cell>
          <cell r="EH350" t="str">
            <v>15-3048</v>
          </cell>
          <cell r="EI350">
            <v>44392</v>
          </cell>
          <cell r="ER350" t="str">
            <v>14-4120</v>
          </cell>
          <cell r="ES350">
            <v>44419</v>
          </cell>
          <cell r="IX350" t="str">
            <v>T3600</v>
          </cell>
          <cell r="IY350">
            <v>44448</v>
          </cell>
          <cell r="LJ350" t="str">
            <v>13-9308</v>
          </cell>
          <cell r="LK350">
            <v>44972</v>
          </cell>
          <cell r="LN350" t="str">
            <v>13-9309</v>
          </cell>
          <cell r="LO350">
            <v>45006</v>
          </cell>
          <cell r="MD350" t="str">
            <v>15-3016</v>
          </cell>
          <cell r="ME350">
            <v>45048</v>
          </cell>
          <cell r="NN350" t="str">
            <v>25-4277</v>
          </cell>
          <cell r="NO350">
            <v>45827</v>
          </cell>
        </row>
        <row r="351">
          <cell r="D351">
            <v>43</v>
          </cell>
          <cell r="E351">
            <v>43929</v>
          </cell>
          <cell r="Y351">
            <v>458</v>
          </cell>
          <cell r="Z351">
            <v>43977</v>
          </cell>
          <cell r="AK351">
            <v>6382</v>
          </cell>
          <cell r="AL351">
            <v>43992</v>
          </cell>
          <cell r="BV351">
            <v>6417</v>
          </cell>
          <cell r="BW351">
            <v>44167</v>
          </cell>
          <cell r="BZ351">
            <v>7917</v>
          </cell>
          <cell r="CA351">
            <v>44167</v>
          </cell>
          <cell r="DH351">
            <v>6430</v>
          </cell>
          <cell r="DI351">
            <v>44264</v>
          </cell>
          <cell r="EB351" t="str">
            <v>22-0604</v>
          </cell>
          <cell r="EC351">
            <v>44392</v>
          </cell>
          <cell r="EF351" t="str">
            <v>22-0604</v>
          </cell>
          <cell r="EG351">
            <v>44392</v>
          </cell>
          <cell r="EH351" t="str">
            <v>22-0604</v>
          </cell>
          <cell r="EI351">
            <v>44392</v>
          </cell>
          <cell r="ER351" t="str">
            <v>15-3008</v>
          </cell>
          <cell r="ES351">
            <v>44392</v>
          </cell>
          <cell r="IX351" t="str">
            <v>10-4141-0</v>
          </cell>
          <cell r="IY351">
            <v>44630</v>
          </cell>
          <cell r="LJ351" t="str">
            <v>13-9309</v>
          </cell>
          <cell r="LK351">
            <v>44972</v>
          </cell>
          <cell r="LN351" t="str">
            <v>13-9314</v>
          </cell>
          <cell r="LO351">
            <v>45006</v>
          </cell>
          <cell r="MD351" t="str">
            <v>15-3029</v>
          </cell>
          <cell r="ME351">
            <v>45048</v>
          </cell>
          <cell r="NN351" t="str">
            <v>25-4278</v>
          </cell>
          <cell r="NO351">
            <v>45633</v>
          </cell>
        </row>
        <row r="352">
          <cell r="D352">
            <v>84</v>
          </cell>
          <cell r="E352">
            <v>43929</v>
          </cell>
          <cell r="Y352">
            <v>630</v>
          </cell>
          <cell r="Z352">
            <v>43977</v>
          </cell>
          <cell r="AK352">
            <v>7907</v>
          </cell>
          <cell r="AL352">
            <v>43992</v>
          </cell>
          <cell r="BV352">
            <v>6421</v>
          </cell>
          <cell r="BW352">
            <v>44167</v>
          </cell>
          <cell r="BZ352">
            <v>6417</v>
          </cell>
          <cell r="CA352">
            <v>44167</v>
          </cell>
          <cell r="DH352">
            <v>6431</v>
          </cell>
          <cell r="DI352">
            <v>44330</v>
          </cell>
          <cell r="EB352" t="str">
            <v>22-0614</v>
          </cell>
          <cell r="EC352">
            <v>44392</v>
          </cell>
          <cell r="EF352" t="str">
            <v>22-0614</v>
          </cell>
          <cell r="EG352">
            <v>44392</v>
          </cell>
          <cell r="EH352" t="str">
            <v>22-0614</v>
          </cell>
          <cell r="EI352">
            <v>44392</v>
          </cell>
          <cell r="ER352" t="str">
            <v>15-3016</v>
          </cell>
          <cell r="ES352">
            <v>44419</v>
          </cell>
          <cell r="IX352" t="str">
            <v>10-4142-0</v>
          </cell>
          <cell r="IY352">
            <v>44630</v>
          </cell>
          <cell r="LJ352" t="str">
            <v>13-9314</v>
          </cell>
          <cell r="LK352">
            <v>44972</v>
          </cell>
          <cell r="LN352" t="str">
            <v>13-9315</v>
          </cell>
          <cell r="LO352">
            <v>44991</v>
          </cell>
          <cell r="MD352" t="str">
            <v>15-3034</v>
          </cell>
          <cell r="ME352">
            <v>45042</v>
          </cell>
          <cell r="NN352" t="str">
            <v>25-4280</v>
          </cell>
          <cell r="NO352">
            <v>45827</v>
          </cell>
        </row>
        <row r="353">
          <cell r="D353">
            <v>82</v>
          </cell>
          <cell r="E353">
            <v>43929</v>
          </cell>
          <cell r="Y353">
            <v>628</v>
          </cell>
          <cell r="Z353">
            <v>43977</v>
          </cell>
          <cell r="AK353">
            <v>2100</v>
          </cell>
          <cell r="AL353">
            <v>44000</v>
          </cell>
          <cell r="BV353">
            <v>6430</v>
          </cell>
          <cell r="BW353">
            <v>44167</v>
          </cell>
          <cell r="BZ353">
            <v>6421</v>
          </cell>
          <cell r="CA353">
            <v>44167</v>
          </cell>
          <cell r="DH353">
            <v>6382</v>
          </cell>
          <cell r="DI353">
            <v>44264</v>
          </cell>
          <cell r="EB353" t="str">
            <v>22-0687</v>
          </cell>
          <cell r="EC353">
            <v>44258</v>
          </cell>
          <cell r="EF353" t="str">
            <v>22-0687</v>
          </cell>
          <cell r="EG353">
            <v>44258</v>
          </cell>
          <cell r="EH353" t="str">
            <v>22-0687</v>
          </cell>
          <cell r="EI353">
            <v>44258</v>
          </cell>
          <cell r="ER353" t="str">
            <v>15-3029</v>
          </cell>
          <cell r="ES353">
            <v>44419</v>
          </cell>
          <cell r="IX353" t="str">
            <v>10-6382-0</v>
          </cell>
          <cell r="IY353">
            <v>44606</v>
          </cell>
          <cell r="LJ353" t="str">
            <v>13-9315</v>
          </cell>
          <cell r="LK353">
            <v>44973</v>
          </cell>
          <cell r="LN353" t="str">
            <v>T1200</v>
          </cell>
          <cell r="LO353">
            <v>44511</v>
          </cell>
          <cell r="MD353" t="str">
            <v>15-3043</v>
          </cell>
          <cell r="ME353">
            <v>45048</v>
          </cell>
        </row>
        <row r="354">
          <cell r="D354">
            <v>120</v>
          </cell>
          <cell r="E354">
            <v>43929</v>
          </cell>
          <cell r="Y354">
            <v>580</v>
          </cell>
          <cell r="Z354">
            <v>43977</v>
          </cell>
          <cell r="AK354">
            <v>820</v>
          </cell>
          <cell r="AL354">
            <v>44000</v>
          </cell>
          <cell r="BV354">
            <v>6431</v>
          </cell>
          <cell r="BW354">
            <v>44053</v>
          </cell>
          <cell r="BZ354">
            <v>6430</v>
          </cell>
          <cell r="CA354">
            <v>44167</v>
          </cell>
          <cell r="DH354">
            <v>7907</v>
          </cell>
          <cell r="DI354">
            <v>44330</v>
          </cell>
          <cell r="EB354" t="str">
            <v>22-2040</v>
          </cell>
          <cell r="EC354">
            <v>44375</v>
          </cell>
          <cell r="EF354" t="str">
            <v>22-2040</v>
          </cell>
          <cell r="EG354">
            <v>44375</v>
          </cell>
          <cell r="EH354" t="str">
            <v>22-2040</v>
          </cell>
          <cell r="EI354">
            <v>44375</v>
          </cell>
          <cell r="ER354" t="str">
            <v>15-3034</v>
          </cell>
          <cell r="ES354">
            <v>44419</v>
          </cell>
          <cell r="IX354" t="str">
            <v>10-6417-0</v>
          </cell>
          <cell r="IY354">
            <v>44643</v>
          </cell>
          <cell r="LJ354" t="str">
            <v>T1200</v>
          </cell>
          <cell r="LK354">
            <v>44511</v>
          </cell>
          <cell r="LN354" t="str">
            <v>T3600</v>
          </cell>
          <cell r="LO354">
            <v>44909</v>
          </cell>
          <cell r="MD354" t="str">
            <v>15-3048</v>
          </cell>
          <cell r="ME354">
            <v>45048</v>
          </cell>
        </row>
        <row r="355">
          <cell r="D355">
            <v>72</v>
          </cell>
          <cell r="E355">
            <v>43929</v>
          </cell>
          <cell r="Y355">
            <v>43</v>
          </cell>
          <cell r="Z355">
            <v>43978</v>
          </cell>
          <cell r="AK355">
            <v>890</v>
          </cell>
          <cell r="AL355">
            <v>44000</v>
          </cell>
          <cell r="BV355">
            <v>6382</v>
          </cell>
          <cell r="BW355">
            <v>44083</v>
          </cell>
          <cell r="BZ355">
            <v>6431</v>
          </cell>
          <cell r="CA355">
            <v>44053</v>
          </cell>
          <cell r="DH355">
            <v>2100</v>
          </cell>
          <cell r="DI355">
            <v>44330</v>
          </cell>
          <cell r="EB355" t="str">
            <v>22-5028</v>
          </cell>
          <cell r="EC355">
            <v>44396</v>
          </cell>
          <cell r="EF355" t="str">
            <v>22-5028</v>
          </cell>
          <cell r="EG355">
            <v>44396</v>
          </cell>
          <cell r="EH355" t="str">
            <v>22-5028</v>
          </cell>
          <cell r="EI355">
            <v>44396</v>
          </cell>
          <cell r="ER355" t="str">
            <v>15-3043</v>
          </cell>
          <cell r="ES355">
            <v>44392</v>
          </cell>
          <cell r="IX355" t="str">
            <v>10-6421-0</v>
          </cell>
          <cell r="IY355">
            <v>44643</v>
          </cell>
          <cell r="LJ355" t="str">
            <v>T3600</v>
          </cell>
          <cell r="LK355">
            <v>44909</v>
          </cell>
          <cell r="LN355" t="str">
            <v>10-4141-0</v>
          </cell>
          <cell r="LO355">
            <v>45014</v>
          </cell>
          <cell r="MD355" t="str">
            <v>22-2030</v>
          </cell>
          <cell r="ME355">
            <v>45048</v>
          </cell>
        </row>
        <row r="356">
          <cell r="D356">
            <v>134</v>
          </cell>
          <cell r="E356">
            <v>43929</v>
          </cell>
          <cell r="Y356">
            <v>84</v>
          </cell>
          <cell r="Z356">
            <v>43978</v>
          </cell>
          <cell r="AK356">
            <v>891</v>
          </cell>
          <cell r="AL356">
            <v>44000</v>
          </cell>
          <cell r="BV356">
            <v>7907</v>
          </cell>
          <cell r="BW356">
            <v>44167</v>
          </cell>
          <cell r="BZ356">
            <v>6382</v>
          </cell>
          <cell r="CA356">
            <v>44083</v>
          </cell>
          <cell r="DH356">
            <v>820</v>
          </cell>
          <cell r="DI356">
            <v>44330</v>
          </cell>
          <cell r="EB356" t="str">
            <v>22-5031</v>
          </cell>
          <cell r="EC356">
            <v>44259</v>
          </cell>
          <cell r="EF356" t="str">
            <v>22-5031</v>
          </cell>
          <cell r="EG356">
            <v>44259</v>
          </cell>
          <cell r="EH356" t="str">
            <v>22-5031</v>
          </cell>
          <cell r="EI356">
            <v>44259</v>
          </cell>
          <cell r="ER356" t="str">
            <v>15-3048</v>
          </cell>
          <cell r="ES356">
            <v>44392</v>
          </cell>
          <cell r="IX356" t="str">
            <v>10-7907-0</v>
          </cell>
          <cell r="IY356">
            <v>44643</v>
          </cell>
          <cell r="LJ356" t="str">
            <v>10-4141-0</v>
          </cell>
          <cell r="LK356">
            <v>44971</v>
          </cell>
          <cell r="LN356" t="str">
            <v>10-4142-0</v>
          </cell>
          <cell r="LO356">
            <v>45014</v>
          </cell>
          <cell r="MD356" t="str">
            <v>22-2032</v>
          </cell>
          <cell r="ME356">
            <v>45048</v>
          </cell>
        </row>
        <row r="357">
          <cell r="D357">
            <v>291</v>
          </cell>
          <cell r="E357">
            <v>43929</v>
          </cell>
          <cell r="Y357">
            <v>82</v>
          </cell>
          <cell r="Z357">
            <v>43978</v>
          </cell>
          <cell r="AK357">
            <v>1401</v>
          </cell>
          <cell r="AL357">
            <v>44000</v>
          </cell>
          <cell r="BV357">
            <v>2100</v>
          </cell>
          <cell r="BW357">
            <v>44000</v>
          </cell>
          <cell r="BZ357">
            <v>7907</v>
          </cell>
          <cell r="CA357">
            <v>44167</v>
          </cell>
          <cell r="DH357">
            <v>890</v>
          </cell>
          <cell r="DI357">
            <v>44299</v>
          </cell>
          <cell r="EB357" t="str">
            <v>22-5032</v>
          </cell>
          <cell r="EC357">
            <v>44392</v>
          </cell>
          <cell r="EF357" t="str">
            <v>22-5032</v>
          </cell>
          <cell r="EG357">
            <v>44392</v>
          </cell>
          <cell r="EH357" t="str">
            <v>22-5032</v>
          </cell>
          <cell r="EI357">
            <v>44392</v>
          </cell>
          <cell r="ER357" t="str">
            <v>22-0604</v>
          </cell>
          <cell r="ES357">
            <v>44419</v>
          </cell>
          <cell r="IX357" t="str">
            <v>10-7917-0</v>
          </cell>
          <cell r="IY357">
            <v>44643</v>
          </cell>
          <cell r="LJ357" t="str">
            <v>10-4142-0</v>
          </cell>
          <cell r="LK357">
            <v>44971</v>
          </cell>
          <cell r="LN357" t="str">
            <v>10-6382-0</v>
          </cell>
          <cell r="LO357">
            <v>44971</v>
          </cell>
          <cell r="MD357" t="str">
            <v>22-0687</v>
          </cell>
          <cell r="ME357">
            <v>45048</v>
          </cell>
        </row>
        <row r="358">
          <cell r="D358">
            <v>137</v>
          </cell>
          <cell r="E358">
            <v>43929</v>
          </cell>
          <cell r="Y358">
            <v>120</v>
          </cell>
          <cell r="Z358">
            <v>43978</v>
          </cell>
          <cell r="AK358" t="str">
            <v>300T</v>
          </cell>
          <cell r="AL358">
            <v>44000</v>
          </cell>
          <cell r="BV358">
            <v>820</v>
          </cell>
          <cell r="BW358">
            <v>44167</v>
          </cell>
          <cell r="BZ358">
            <v>2100</v>
          </cell>
          <cell r="CA358">
            <v>44000</v>
          </cell>
          <cell r="DH358">
            <v>891</v>
          </cell>
          <cell r="DI358">
            <v>44264</v>
          </cell>
          <cell r="EB358" t="str">
            <v>10-0820</v>
          </cell>
          <cell r="EC358">
            <v>44397</v>
          </cell>
          <cell r="EF358" t="str">
            <v>10-0820</v>
          </cell>
          <cell r="EG358">
            <v>44397</v>
          </cell>
          <cell r="EH358" t="str">
            <v>10-0820</v>
          </cell>
          <cell r="EI358">
            <v>44397</v>
          </cell>
          <cell r="ER358" t="str">
            <v>22-0614</v>
          </cell>
          <cell r="ES358">
            <v>44419</v>
          </cell>
          <cell r="IX358" t="str">
            <v>11-6430-0</v>
          </cell>
          <cell r="IY358">
            <v>44643</v>
          </cell>
          <cell r="LJ358" t="str">
            <v>10-6382-0</v>
          </cell>
          <cell r="LK358">
            <v>44971</v>
          </cell>
          <cell r="LN358" t="str">
            <v>10-6417-0</v>
          </cell>
          <cell r="LO358">
            <v>45000</v>
          </cell>
          <cell r="MD358" t="str">
            <v>22-2040</v>
          </cell>
          <cell r="ME358">
            <v>45048</v>
          </cell>
        </row>
        <row r="359">
          <cell r="D359">
            <v>165</v>
          </cell>
          <cell r="E359">
            <v>43929</v>
          </cell>
          <cell r="Y359">
            <v>72</v>
          </cell>
          <cell r="Z359">
            <v>43978</v>
          </cell>
          <cell r="AK359">
            <v>2496</v>
          </cell>
          <cell r="AL359">
            <v>44000</v>
          </cell>
          <cell r="BV359">
            <v>890</v>
          </cell>
          <cell r="BW359">
            <v>44167</v>
          </cell>
          <cell r="BZ359">
            <v>820</v>
          </cell>
          <cell r="CA359">
            <v>44167</v>
          </cell>
          <cell r="DH359">
            <v>1401</v>
          </cell>
          <cell r="DI359">
            <v>44299</v>
          </cell>
          <cell r="EB359" t="str">
            <v>10-0890</v>
          </cell>
          <cell r="EC359">
            <v>44397</v>
          </cell>
          <cell r="EF359" t="str">
            <v>10-0890</v>
          </cell>
          <cell r="EG359">
            <v>44397</v>
          </cell>
          <cell r="EH359" t="str">
            <v>10-0890</v>
          </cell>
          <cell r="EI359">
            <v>44397</v>
          </cell>
          <cell r="ER359" t="str">
            <v>22-0687</v>
          </cell>
          <cell r="ES359">
            <v>44419</v>
          </cell>
          <cell r="IX359" t="str">
            <v>14-3048</v>
          </cell>
          <cell r="IY359">
            <v>44630</v>
          </cell>
          <cell r="LJ359" t="str">
            <v>10-6417-0</v>
          </cell>
          <cell r="LK359">
            <v>44971</v>
          </cell>
          <cell r="LN359" t="str">
            <v>10-6421-0</v>
          </cell>
          <cell r="LO359">
            <v>45000</v>
          </cell>
          <cell r="MD359" t="str">
            <v>22-5028</v>
          </cell>
          <cell r="ME359">
            <v>45048</v>
          </cell>
        </row>
        <row r="360">
          <cell r="D360">
            <v>301</v>
          </cell>
          <cell r="E360">
            <v>43929</v>
          </cell>
          <cell r="Y360">
            <v>134</v>
          </cell>
          <cell r="Z360">
            <v>43929</v>
          </cell>
          <cell r="AK360">
            <v>2497</v>
          </cell>
          <cell r="AL360">
            <v>43972</v>
          </cell>
          <cell r="BV360">
            <v>891</v>
          </cell>
          <cell r="BW360">
            <v>44167</v>
          </cell>
          <cell r="BZ360">
            <v>890</v>
          </cell>
          <cell r="CA360">
            <v>44167</v>
          </cell>
          <cell r="DH360" t="str">
            <v>300T</v>
          </cell>
          <cell r="DI360">
            <v>44330</v>
          </cell>
          <cell r="EB360" t="str">
            <v>10-0891</v>
          </cell>
          <cell r="EC360">
            <v>44397</v>
          </cell>
          <cell r="EF360" t="str">
            <v>10-0891</v>
          </cell>
          <cell r="EG360">
            <v>44397</v>
          </cell>
          <cell r="EH360" t="str">
            <v>10-0891</v>
          </cell>
          <cell r="EI360">
            <v>44397</v>
          </cell>
          <cell r="ER360" t="str">
            <v>22-2040</v>
          </cell>
          <cell r="ES360">
            <v>44419</v>
          </cell>
          <cell r="IX360" t="str">
            <v>13-6431</v>
          </cell>
          <cell r="IY360">
            <v>44643</v>
          </cell>
          <cell r="LJ360" t="str">
            <v>10-6421-0</v>
          </cell>
          <cell r="LK360">
            <v>44971</v>
          </cell>
          <cell r="LN360" t="str">
            <v>10-7907-0</v>
          </cell>
          <cell r="LO360">
            <v>45000</v>
          </cell>
          <cell r="MD360" t="str">
            <v>22-5031</v>
          </cell>
          <cell r="ME360">
            <v>45048</v>
          </cell>
        </row>
        <row r="361">
          <cell r="D361">
            <v>149</v>
          </cell>
          <cell r="E361">
            <v>43929</v>
          </cell>
          <cell r="Y361">
            <v>291</v>
          </cell>
          <cell r="Z361">
            <v>43978</v>
          </cell>
          <cell r="AK361">
            <v>2495</v>
          </cell>
          <cell r="AL361">
            <v>44000</v>
          </cell>
          <cell r="BV361">
            <v>1401</v>
          </cell>
          <cell r="BW361">
            <v>44167</v>
          </cell>
          <cell r="BZ361">
            <v>891</v>
          </cell>
          <cell r="CA361">
            <v>44167</v>
          </cell>
          <cell r="DH361">
            <v>2496</v>
          </cell>
          <cell r="DI361">
            <v>44330</v>
          </cell>
          <cell r="EB361" t="str">
            <v>10-1401</v>
          </cell>
          <cell r="EC361">
            <v>44397</v>
          </cell>
          <cell r="EF361" t="str">
            <v>10-1401</v>
          </cell>
          <cell r="EG361">
            <v>44397</v>
          </cell>
          <cell r="EH361" t="str">
            <v>10-1401</v>
          </cell>
          <cell r="EI361">
            <v>44397</v>
          </cell>
          <cell r="ER361" t="str">
            <v>22-5028</v>
          </cell>
          <cell r="ES361">
            <v>44396</v>
          </cell>
          <cell r="IX361" t="str">
            <v>14-3016</v>
          </cell>
          <cell r="IY361">
            <v>44630</v>
          </cell>
          <cell r="LJ361" t="str">
            <v>10-7907-0</v>
          </cell>
          <cell r="LK361">
            <v>44971</v>
          </cell>
          <cell r="LN361" t="str">
            <v>10-7917-0</v>
          </cell>
          <cell r="LO361">
            <v>45000</v>
          </cell>
          <cell r="MD361" t="str">
            <v>22-5032</v>
          </cell>
          <cell r="ME361">
            <v>44971</v>
          </cell>
        </row>
        <row r="362">
          <cell r="D362">
            <v>166</v>
          </cell>
          <cell r="E362">
            <v>43929</v>
          </cell>
          <cell r="Y362">
            <v>137</v>
          </cell>
          <cell r="Z362">
            <v>43977</v>
          </cell>
          <cell r="AK362">
            <v>2499</v>
          </cell>
          <cell r="AL362">
            <v>44000</v>
          </cell>
          <cell r="BV362" t="str">
            <v>300T</v>
          </cell>
          <cell r="BW362">
            <v>44167</v>
          </cell>
          <cell r="BZ362">
            <v>1401</v>
          </cell>
          <cell r="CA362">
            <v>44167</v>
          </cell>
          <cell r="DH362">
            <v>2497</v>
          </cell>
          <cell r="DI362">
            <v>44330</v>
          </cell>
          <cell r="EB362" t="str">
            <v>10-2100-0</v>
          </cell>
          <cell r="EC362">
            <v>44253</v>
          </cell>
          <cell r="EF362" t="str">
            <v>10-2100-0</v>
          </cell>
          <cell r="EG362">
            <v>44253</v>
          </cell>
          <cell r="EH362" t="str">
            <v>10-2100-0</v>
          </cell>
          <cell r="EI362">
            <v>44253</v>
          </cell>
          <cell r="ER362" t="str">
            <v>22-5031</v>
          </cell>
          <cell r="ES362">
            <v>44259</v>
          </cell>
          <cell r="IX362" t="str">
            <v>14-3008</v>
          </cell>
          <cell r="IY362">
            <v>44630</v>
          </cell>
          <cell r="LJ362" t="str">
            <v>10-7917-0</v>
          </cell>
          <cell r="LK362">
            <v>44971</v>
          </cell>
          <cell r="LN362" t="str">
            <v>11-6430-0</v>
          </cell>
          <cell r="LO362">
            <v>45000</v>
          </cell>
          <cell r="MD362" t="str">
            <v>T1800</v>
          </cell>
          <cell r="ME362">
            <v>45171</v>
          </cell>
        </row>
        <row r="363">
          <cell r="D363">
            <v>30</v>
          </cell>
          <cell r="E363">
            <v>43929</v>
          </cell>
          <cell r="Y363">
            <v>165</v>
          </cell>
          <cell r="Z363">
            <v>43977</v>
          </cell>
          <cell r="AK363">
            <v>4277</v>
          </cell>
          <cell r="AL363">
            <v>43972</v>
          </cell>
          <cell r="BV363">
            <v>2496</v>
          </cell>
          <cell r="BW363">
            <v>44119</v>
          </cell>
          <cell r="BZ363" t="str">
            <v>300T</v>
          </cell>
          <cell r="CA363">
            <v>44167</v>
          </cell>
          <cell r="DH363">
            <v>2495</v>
          </cell>
          <cell r="DI363">
            <v>44330</v>
          </cell>
          <cell r="EB363" t="str">
            <v>10-2495-0</v>
          </cell>
          <cell r="EC363">
            <v>44363</v>
          </cell>
          <cell r="EF363" t="str">
            <v>10-2495-0</v>
          </cell>
          <cell r="EG363">
            <v>44363</v>
          </cell>
          <cell r="EH363" t="str">
            <v>10-2495-0</v>
          </cell>
          <cell r="EI363">
            <v>44363</v>
          </cell>
          <cell r="ER363" t="str">
            <v>22-5032</v>
          </cell>
          <cell r="ES363">
            <v>44419</v>
          </cell>
          <cell r="IX363" t="str">
            <v>14-3029</v>
          </cell>
          <cell r="IY363">
            <v>44630</v>
          </cell>
          <cell r="LJ363" t="str">
            <v>11-6430-0</v>
          </cell>
          <cell r="LK363">
            <v>44971</v>
          </cell>
          <cell r="LN363" t="str">
            <v>14-3048</v>
          </cell>
          <cell r="LO363">
            <v>44971</v>
          </cell>
          <cell r="MD363" t="str">
            <v>10-0820</v>
          </cell>
          <cell r="ME363">
            <v>45056</v>
          </cell>
        </row>
        <row r="364">
          <cell r="D364">
            <v>7246</v>
          </cell>
          <cell r="E364">
            <v>43643</v>
          </cell>
          <cell r="Y364">
            <v>301</v>
          </cell>
          <cell r="Z364">
            <v>43978</v>
          </cell>
          <cell r="AK364">
            <v>4278</v>
          </cell>
          <cell r="AL364">
            <v>44000</v>
          </cell>
          <cell r="BV364">
            <v>2497</v>
          </cell>
          <cell r="BW364">
            <v>44167</v>
          </cell>
          <cell r="BZ364">
            <v>2496</v>
          </cell>
          <cell r="CA364">
            <v>44119</v>
          </cell>
          <cell r="DH364">
            <v>2499</v>
          </cell>
          <cell r="DI364">
            <v>44330</v>
          </cell>
          <cell r="EB364" t="str">
            <v>10-2496-0</v>
          </cell>
          <cell r="EC364">
            <v>44363</v>
          </cell>
          <cell r="EF364" t="str">
            <v>10-2496-0</v>
          </cell>
          <cell r="EG364">
            <v>44363</v>
          </cell>
          <cell r="EH364" t="str">
            <v>10-2496-0</v>
          </cell>
          <cell r="EI364">
            <v>44363</v>
          </cell>
          <cell r="ER364" t="str">
            <v>10-0820</v>
          </cell>
          <cell r="ES364">
            <v>44420</v>
          </cell>
          <cell r="IX364" t="str">
            <v>14-3043</v>
          </cell>
          <cell r="IY364">
            <v>44630</v>
          </cell>
          <cell r="LJ364" t="str">
            <v>14-3048</v>
          </cell>
          <cell r="LK364">
            <v>44971</v>
          </cell>
          <cell r="LN364" t="str">
            <v>13-6431</v>
          </cell>
          <cell r="LO364">
            <v>45000</v>
          </cell>
          <cell r="MD364" t="str">
            <v>10-0890</v>
          </cell>
          <cell r="ME364">
            <v>45056</v>
          </cell>
        </row>
        <row r="365">
          <cell r="D365">
            <v>9302</v>
          </cell>
          <cell r="E365">
            <v>43941</v>
          </cell>
          <cell r="Y365">
            <v>149</v>
          </cell>
          <cell r="Z365">
            <v>43929</v>
          </cell>
          <cell r="AK365">
            <v>4280</v>
          </cell>
          <cell r="AL365">
            <v>44000</v>
          </cell>
          <cell r="BV365">
            <v>2495</v>
          </cell>
          <cell r="BW365">
            <v>44167</v>
          </cell>
          <cell r="BZ365">
            <v>2497</v>
          </cell>
          <cell r="CA365">
            <v>44167</v>
          </cell>
          <cell r="DH365">
            <v>4277</v>
          </cell>
          <cell r="DI365">
            <v>44330</v>
          </cell>
          <cell r="EB365" t="str">
            <v>10-2497-0</v>
          </cell>
          <cell r="EC365">
            <v>44363</v>
          </cell>
          <cell r="EF365" t="str">
            <v>10-2497-0</v>
          </cell>
          <cell r="EG365">
            <v>44363</v>
          </cell>
          <cell r="EH365" t="str">
            <v>10-2497-0</v>
          </cell>
          <cell r="EI365">
            <v>44363</v>
          </cell>
          <cell r="ER365" t="str">
            <v>10-0890</v>
          </cell>
          <cell r="ES365">
            <v>44420</v>
          </cell>
          <cell r="IX365" t="str">
            <v>14-4120</v>
          </cell>
          <cell r="IY365">
            <v>44630</v>
          </cell>
          <cell r="LJ365" t="str">
            <v>13-6431</v>
          </cell>
          <cell r="LK365">
            <v>44971</v>
          </cell>
          <cell r="LN365" t="str">
            <v>14-3016</v>
          </cell>
          <cell r="LO365">
            <v>44971</v>
          </cell>
          <cell r="MD365" t="str">
            <v>10-0891</v>
          </cell>
          <cell r="ME365">
            <v>44973</v>
          </cell>
        </row>
        <row r="366">
          <cell r="D366">
            <v>9301</v>
          </cell>
          <cell r="E366">
            <v>43941</v>
          </cell>
          <cell r="Y366">
            <v>166</v>
          </cell>
          <cell r="Z366">
            <v>43929</v>
          </cell>
          <cell r="AK366" t="str">
            <v>BOILER2</v>
          </cell>
          <cell r="AL366">
            <v>44000</v>
          </cell>
          <cell r="BV366">
            <v>2499</v>
          </cell>
          <cell r="BW366">
            <v>44167</v>
          </cell>
          <cell r="BZ366">
            <v>2495</v>
          </cell>
          <cell r="CA366">
            <v>44167</v>
          </cell>
          <cell r="DH366">
            <v>4278</v>
          </cell>
          <cell r="DI366">
            <v>44330</v>
          </cell>
          <cell r="EB366" t="str">
            <v>10-2499-0</v>
          </cell>
          <cell r="EC366">
            <v>44363</v>
          </cell>
          <cell r="EF366" t="str">
            <v>10-2499-0</v>
          </cell>
          <cell r="EG366">
            <v>44363</v>
          </cell>
          <cell r="EH366" t="str">
            <v>10-2499-0</v>
          </cell>
          <cell r="EI366">
            <v>44363</v>
          </cell>
          <cell r="ER366" t="str">
            <v>10-0891</v>
          </cell>
          <cell r="ES366">
            <v>44420</v>
          </cell>
          <cell r="IX366" t="str">
            <v>15-3008</v>
          </cell>
          <cell r="IY366">
            <v>44630</v>
          </cell>
          <cell r="LJ366" t="str">
            <v>14-3016</v>
          </cell>
          <cell r="LK366">
            <v>44971</v>
          </cell>
          <cell r="LN366" t="str">
            <v>14-3008</v>
          </cell>
          <cell r="LO366">
            <v>44971</v>
          </cell>
          <cell r="MD366" t="str">
            <v>10-1401</v>
          </cell>
          <cell r="ME366">
            <v>45056</v>
          </cell>
        </row>
        <row r="367">
          <cell r="D367">
            <v>9300</v>
          </cell>
          <cell r="E367">
            <v>43965</v>
          </cell>
          <cell r="Y367">
            <v>30</v>
          </cell>
          <cell r="Z367">
            <v>43979</v>
          </cell>
          <cell r="AK367">
            <v>8520</v>
          </cell>
          <cell r="AL367">
            <v>44000</v>
          </cell>
          <cell r="BV367">
            <v>4277</v>
          </cell>
          <cell r="BW367">
            <v>44167</v>
          </cell>
          <cell r="BZ367">
            <v>2499</v>
          </cell>
          <cell r="CA367">
            <v>44167</v>
          </cell>
          <cell r="DH367" t="str">
            <v>4280-1</v>
          </cell>
          <cell r="DI367">
            <v>44019</v>
          </cell>
          <cell r="EB367" t="str">
            <v>10-2600-0</v>
          </cell>
          <cell r="EC367">
            <v>44368</v>
          </cell>
          <cell r="EF367" t="str">
            <v>10-2600-0</v>
          </cell>
          <cell r="EG367">
            <v>44368</v>
          </cell>
          <cell r="EH367" t="str">
            <v>10-2600-0</v>
          </cell>
          <cell r="EI367">
            <v>44368</v>
          </cell>
          <cell r="ER367" t="str">
            <v>10-1401</v>
          </cell>
          <cell r="ES367">
            <v>44420</v>
          </cell>
          <cell r="IX367" t="str">
            <v>15-3016</v>
          </cell>
          <cell r="IY367">
            <v>44630</v>
          </cell>
          <cell r="LJ367" t="str">
            <v>14-3008</v>
          </cell>
          <cell r="LK367">
            <v>44971</v>
          </cell>
          <cell r="LN367" t="str">
            <v>14-3029</v>
          </cell>
          <cell r="LO367">
            <v>44971</v>
          </cell>
          <cell r="MD367" t="str">
            <v>10-2100-0</v>
          </cell>
          <cell r="ME367">
            <v>45056</v>
          </cell>
        </row>
        <row r="368">
          <cell r="D368">
            <v>9303</v>
          </cell>
          <cell r="E368">
            <v>43966</v>
          </cell>
          <cell r="Y368">
            <v>7246</v>
          </cell>
          <cell r="Z368">
            <v>43643</v>
          </cell>
          <cell r="AK368">
            <v>8525</v>
          </cell>
          <cell r="AL368">
            <v>44000</v>
          </cell>
          <cell r="BV368">
            <v>4278</v>
          </cell>
          <cell r="BW368">
            <v>44167</v>
          </cell>
          <cell r="BZ368">
            <v>4277</v>
          </cell>
          <cell r="CA368">
            <v>44167</v>
          </cell>
          <cell r="DH368" t="str">
            <v>BOILER2</v>
          </cell>
          <cell r="DI368">
            <v>44330</v>
          </cell>
          <cell r="EB368" t="str">
            <v>10-8505-0</v>
          </cell>
          <cell r="EC368">
            <v>44368</v>
          </cell>
          <cell r="EF368" t="str">
            <v>10-8505-0</v>
          </cell>
          <cell r="EG368">
            <v>44368</v>
          </cell>
          <cell r="EH368" t="str">
            <v>10-8505-0</v>
          </cell>
          <cell r="EI368">
            <v>44368</v>
          </cell>
          <cell r="ER368" t="str">
            <v>10-2100-0</v>
          </cell>
          <cell r="ES368">
            <v>44253</v>
          </cell>
          <cell r="IX368" t="str">
            <v>15-3029</v>
          </cell>
          <cell r="IY368">
            <v>44630</v>
          </cell>
          <cell r="LJ368" t="str">
            <v>14-3029</v>
          </cell>
          <cell r="LK368">
            <v>44971</v>
          </cell>
          <cell r="LN368" t="str">
            <v>14-3043</v>
          </cell>
          <cell r="LO368">
            <v>44971</v>
          </cell>
          <cell r="MD368" t="str">
            <v>10-2495-0</v>
          </cell>
          <cell r="ME368">
            <v>45303</v>
          </cell>
        </row>
        <row r="369">
          <cell r="D369">
            <v>9308</v>
          </cell>
          <cell r="E369">
            <v>43929</v>
          </cell>
          <cell r="Y369">
            <v>9302</v>
          </cell>
          <cell r="Z369">
            <v>43979</v>
          </cell>
          <cell r="AK369">
            <v>8530</v>
          </cell>
          <cell r="AL369">
            <v>44000</v>
          </cell>
          <cell r="BV369" t="str">
            <v>4280-1</v>
          </cell>
          <cell r="BW369">
            <v>44019</v>
          </cell>
          <cell r="BZ369">
            <v>4278</v>
          </cell>
          <cell r="CA369">
            <v>44167</v>
          </cell>
          <cell r="DH369">
            <v>8520</v>
          </cell>
          <cell r="DI369">
            <v>44050</v>
          </cell>
          <cell r="EB369" t="str">
            <v>10-8506-0</v>
          </cell>
          <cell r="EC369">
            <v>44368</v>
          </cell>
          <cell r="EF369" t="str">
            <v>10-8506-0</v>
          </cell>
          <cell r="EG369">
            <v>44368</v>
          </cell>
          <cell r="EH369" t="str">
            <v>10-8506-0</v>
          </cell>
          <cell r="EI369">
            <v>44368</v>
          </cell>
          <cell r="ER369" t="str">
            <v>10-2495-0</v>
          </cell>
          <cell r="ES369">
            <v>44420</v>
          </cell>
          <cell r="IX369" t="str">
            <v>15-3034</v>
          </cell>
          <cell r="IY369">
            <v>44630</v>
          </cell>
          <cell r="LJ369" t="str">
            <v>14-3043</v>
          </cell>
          <cell r="LK369">
            <v>44971</v>
          </cell>
          <cell r="LN369" t="str">
            <v>14-4120</v>
          </cell>
          <cell r="LO369">
            <v>45014</v>
          </cell>
          <cell r="MD369" t="str">
            <v>10-2496-0</v>
          </cell>
          <cell r="ME369">
            <v>45303</v>
          </cell>
        </row>
        <row r="370">
          <cell r="D370">
            <v>9309</v>
          </cell>
          <cell r="E370">
            <v>43941</v>
          </cell>
          <cell r="Y370">
            <v>9301</v>
          </cell>
          <cell r="Z370">
            <v>43979</v>
          </cell>
          <cell r="AK370">
            <v>8505</v>
          </cell>
          <cell r="AL370">
            <v>44000</v>
          </cell>
          <cell r="BV370" t="str">
            <v>BOILER2</v>
          </cell>
          <cell r="BW370">
            <v>44119</v>
          </cell>
          <cell r="BZ370" t="str">
            <v>4280-1</v>
          </cell>
          <cell r="CA370">
            <v>44019</v>
          </cell>
          <cell r="DH370">
            <v>8525</v>
          </cell>
          <cell r="DI370">
            <v>44343</v>
          </cell>
          <cell r="EB370" t="str">
            <v>10-8520-0</v>
          </cell>
          <cell r="EC370">
            <v>44050</v>
          </cell>
          <cell r="EF370" t="str">
            <v>10-8520-0</v>
          </cell>
          <cell r="EG370">
            <v>44050</v>
          </cell>
          <cell r="EH370" t="str">
            <v>10-8520-0</v>
          </cell>
          <cell r="EI370">
            <v>44050</v>
          </cell>
          <cell r="ER370" t="str">
            <v>10-2496-0</v>
          </cell>
          <cell r="ES370">
            <v>44420</v>
          </cell>
          <cell r="IX370" t="str">
            <v>15-3043</v>
          </cell>
          <cell r="IY370">
            <v>44630</v>
          </cell>
          <cell r="LJ370" t="str">
            <v>14-4120</v>
          </cell>
          <cell r="LK370">
            <v>44971</v>
          </cell>
          <cell r="LN370" t="str">
            <v>15-3008</v>
          </cell>
          <cell r="LO370">
            <v>45014</v>
          </cell>
          <cell r="MD370" t="str">
            <v>10-2497-0</v>
          </cell>
          <cell r="ME370">
            <v>45303</v>
          </cell>
        </row>
        <row r="371">
          <cell r="D371">
            <v>9314</v>
          </cell>
          <cell r="E371">
            <v>43941</v>
          </cell>
          <cell r="Y371">
            <v>9300</v>
          </cell>
          <cell r="Z371">
            <v>43979</v>
          </cell>
          <cell r="AK371">
            <v>8506</v>
          </cell>
          <cell r="AL371">
            <v>44000</v>
          </cell>
          <cell r="BV371">
            <v>8520</v>
          </cell>
          <cell r="BW371">
            <v>44050</v>
          </cell>
          <cell r="BZ371" t="str">
            <v>BOILER2</v>
          </cell>
          <cell r="CA371">
            <v>44119</v>
          </cell>
          <cell r="DH371">
            <v>8530</v>
          </cell>
          <cell r="DI371">
            <v>44298</v>
          </cell>
          <cell r="EB371" t="str">
            <v>10-8525-0</v>
          </cell>
          <cell r="EC371">
            <v>44368</v>
          </cell>
          <cell r="EF371" t="str">
            <v>10-8525-0</v>
          </cell>
          <cell r="EG371">
            <v>44368</v>
          </cell>
          <cell r="EH371" t="str">
            <v>10-8525-0</v>
          </cell>
          <cell r="EI371">
            <v>44368</v>
          </cell>
          <cell r="ER371" t="str">
            <v>10-2497-0</v>
          </cell>
          <cell r="ES371">
            <v>44420</v>
          </cell>
          <cell r="IX371" t="str">
            <v>15-3048</v>
          </cell>
          <cell r="IY371">
            <v>44630</v>
          </cell>
          <cell r="LJ371" t="str">
            <v>15-3008</v>
          </cell>
          <cell r="LK371">
            <v>44971</v>
          </cell>
          <cell r="LN371" t="str">
            <v>15-3016</v>
          </cell>
          <cell r="LO371">
            <v>45014</v>
          </cell>
          <cell r="MD371" t="str">
            <v>10-2499-0</v>
          </cell>
          <cell r="ME371">
            <v>45303</v>
          </cell>
        </row>
        <row r="372">
          <cell r="D372">
            <v>9315</v>
          </cell>
          <cell r="E372">
            <v>43845</v>
          </cell>
          <cell r="Y372">
            <v>9303</v>
          </cell>
          <cell r="Z372">
            <v>43966</v>
          </cell>
          <cell r="AK372">
            <v>5650</v>
          </cell>
          <cell r="AL372">
            <v>44000</v>
          </cell>
          <cell r="BV372">
            <v>8525</v>
          </cell>
          <cell r="BW372">
            <v>44167</v>
          </cell>
          <cell r="BZ372">
            <v>8520</v>
          </cell>
          <cell r="CA372">
            <v>44050</v>
          </cell>
          <cell r="DH372">
            <v>8505</v>
          </cell>
          <cell r="DI372">
            <v>44298</v>
          </cell>
          <cell r="EB372" t="str">
            <v>10-8530-0</v>
          </cell>
          <cell r="EC372">
            <v>44368</v>
          </cell>
          <cell r="EF372" t="str">
            <v>10-8530-0</v>
          </cell>
          <cell r="EG372">
            <v>44368</v>
          </cell>
          <cell r="EH372" t="str">
            <v>10-8530-0</v>
          </cell>
          <cell r="EI372">
            <v>44368</v>
          </cell>
          <cell r="ER372" t="str">
            <v>10-2499-0</v>
          </cell>
          <cell r="ES372">
            <v>44420</v>
          </cell>
          <cell r="IX372" t="str">
            <v>22-0604</v>
          </cell>
          <cell r="IY372">
            <v>44641</v>
          </cell>
          <cell r="LJ372" t="str">
            <v>15-3016</v>
          </cell>
          <cell r="LK372">
            <v>44971</v>
          </cell>
          <cell r="LN372" t="str">
            <v>15-3029</v>
          </cell>
          <cell r="LO372">
            <v>45014</v>
          </cell>
          <cell r="MD372" t="str">
            <v>10-2600-0</v>
          </cell>
          <cell r="ME372">
            <v>45303</v>
          </cell>
        </row>
        <row r="373">
          <cell r="D373">
            <v>4714</v>
          </cell>
          <cell r="E373">
            <v>43916</v>
          </cell>
          <cell r="Y373">
            <v>9308</v>
          </cell>
          <cell r="Z373">
            <v>43977</v>
          </cell>
          <cell r="AK373">
            <v>5651</v>
          </cell>
          <cell r="AL373">
            <v>44000</v>
          </cell>
          <cell r="BV373">
            <v>8530</v>
          </cell>
          <cell r="BW373">
            <v>44167</v>
          </cell>
          <cell r="BZ373">
            <v>8525</v>
          </cell>
          <cell r="CA373">
            <v>44167</v>
          </cell>
          <cell r="DH373">
            <v>8506</v>
          </cell>
          <cell r="DI373">
            <v>44298</v>
          </cell>
          <cell r="EB373" t="str">
            <v>14-3906</v>
          </cell>
          <cell r="EC373">
            <v>44377</v>
          </cell>
          <cell r="EF373" t="str">
            <v>14-3906</v>
          </cell>
          <cell r="EG373">
            <v>44377</v>
          </cell>
          <cell r="EH373" t="str">
            <v>14-3906</v>
          </cell>
          <cell r="EI373">
            <v>44377</v>
          </cell>
          <cell r="ER373" t="str">
            <v>10-2600-0</v>
          </cell>
          <cell r="ES373">
            <v>44420</v>
          </cell>
          <cell r="IX373" t="str">
            <v>22-0614</v>
          </cell>
          <cell r="IY373">
            <v>44641</v>
          </cell>
          <cell r="LJ373" t="str">
            <v>15-3029</v>
          </cell>
          <cell r="LK373">
            <v>44971</v>
          </cell>
          <cell r="LN373" t="str">
            <v>15-3034</v>
          </cell>
          <cell r="LO373">
            <v>44971</v>
          </cell>
          <cell r="MD373" t="str">
            <v>10-8505-0</v>
          </cell>
          <cell r="ME373">
            <v>45303</v>
          </cell>
        </row>
        <row r="374">
          <cell r="D374" t="str">
            <v>90H2O</v>
          </cell>
          <cell r="E374">
            <v>43916</v>
          </cell>
          <cell r="Y374">
            <v>9309</v>
          </cell>
          <cell r="Z374">
            <v>43979</v>
          </cell>
          <cell r="AK374">
            <v>5652</v>
          </cell>
          <cell r="AL374">
            <v>44000</v>
          </cell>
          <cell r="BV374">
            <v>8505</v>
          </cell>
          <cell r="BW374">
            <v>44119</v>
          </cell>
          <cell r="BZ374">
            <v>8530</v>
          </cell>
          <cell r="CA374">
            <v>44167</v>
          </cell>
          <cell r="DH374">
            <v>5650</v>
          </cell>
          <cell r="DI374">
            <v>44300</v>
          </cell>
          <cell r="EB374" t="str">
            <v>14-4111</v>
          </cell>
          <cell r="EC374">
            <v>44385</v>
          </cell>
          <cell r="EF374" t="str">
            <v>14-4111</v>
          </cell>
          <cell r="EG374">
            <v>44385</v>
          </cell>
          <cell r="EH374" t="str">
            <v>14-4111</v>
          </cell>
          <cell r="EI374">
            <v>44385</v>
          </cell>
          <cell r="ER374" t="str">
            <v>10-8505-0</v>
          </cell>
          <cell r="ES374">
            <v>44419</v>
          </cell>
          <cell r="IX374" t="str">
            <v>22-0687</v>
          </cell>
          <cell r="IY374">
            <v>44641</v>
          </cell>
          <cell r="LJ374" t="str">
            <v>15-3034</v>
          </cell>
          <cell r="LK374">
            <v>44971</v>
          </cell>
          <cell r="LN374" t="str">
            <v>15-3043</v>
          </cell>
          <cell r="LO374">
            <v>45014</v>
          </cell>
          <cell r="MD374" t="str">
            <v>10-8506-0</v>
          </cell>
          <cell r="ME374">
            <v>45148</v>
          </cell>
        </row>
        <row r="375">
          <cell r="D375">
            <v>9307</v>
          </cell>
          <cell r="E375">
            <v>43929</v>
          </cell>
          <cell r="Y375">
            <v>9314</v>
          </cell>
          <cell r="Z375">
            <v>43979</v>
          </cell>
          <cell r="AK375">
            <v>5658</v>
          </cell>
          <cell r="AL375">
            <v>43928</v>
          </cell>
          <cell r="BV375">
            <v>8506</v>
          </cell>
          <cell r="BW375">
            <v>44167</v>
          </cell>
          <cell r="BZ375">
            <v>8505</v>
          </cell>
          <cell r="CA375">
            <v>44119</v>
          </cell>
          <cell r="DH375">
            <v>5651</v>
          </cell>
          <cell r="DI375">
            <v>44300</v>
          </cell>
          <cell r="EB375" t="str">
            <v>14-4113</v>
          </cell>
          <cell r="EC375">
            <v>44385</v>
          </cell>
          <cell r="EF375" t="str">
            <v>14-4113</v>
          </cell>
          <cell r="EG375">
            <v>44385</v>
          </cell>
          <cell r="EH375" t="str">
            <v>14-4113</v>
          </cell>
          <cell r="EI375">
            <v>44385</v>
          </cell>
          <cell r="ER375" t="str">
            <v>10-8506-0</v>
          </cell>
          <cell r="ES375">
            <v>44419</v>
          </cell>
          <cell r="IX375" t="str">
            <v>22-2040</v>
          </cell>
          <cell r="IY375">
            <v>44630</v>
          </cell>
          <cell r="LJ375" t="str">
            <v>15-3043</v>
          </cell>
          <cell r="LK375">
            <v>44971</v>
          </cell>
          <cell r="LN375" t="str">
            <v>15-3048</v>
          </cell>
          <cell r="LO375">
            <v>45014</v>
          </cell>
          <cell r="MD375" t="str">
            <v>10-8525-0</v>
          </cell>
          <cell r="ME375">
            <v>45303</v>
          </cell>
        </row>
        <row r="376">
          <cell r="D376">
            <v>9305</v>
          </cell>
          <cell r="E376">
            <v>43929</v>
          </cell>
          <cell r="Y376">
            <v>9315</v>
          </cell>
          <cell r="Z376">
            <v>43845</v>
          </cell>
          <cell r="AK376" t="str">
            <v>5658-1</v>
          </cell>
          <cell r="AL376">
            <v>44000</v>
          </cell>
          <cell r="BV376">
            <v>5650</v>
          </cell>
          <cell r="BW376">
            <v>44167</v>
          </cell>
          <cell r="BZ376">
            <v>8506</v>
          </cell>
          <cell r="CA376">
            <v>44167</v>
          </cell>
          <cell r="DH376">
            <v>5652</v>
          </cell>
          <cell r="DI376">
            <v>44075</v>
          </cell>
          <cell r="EB376" t="str">
            <v>14-4114</v>
          </cell>
          <cell r="EC376">
            <v>44385</v>
          </cell>
          <cell r="EF376" t="str">
            <v>14-4114</v>
          </cell>
          <cell r="EG376">
            <v>44385</v>
          </cell>
          <cell r="EH376" t="str">
            <v>14-4114</v>
          </cell>
          <cell r="EI376">
            <v>44385</v>
          </cell>
          <cell r="ER376" t="str">
            <v>10-8520-0</v>
          </cell>
          <cell r="ES376">
            <v>44050</v>
          </cell>
          <cell r="IX376" t="str">
            <v>22-5028</v>
          </cell>
          <cell r="IY376">
            <v>44602</v>
          </cell>
          <cell r="LJ376" t="str">
            <v>15-3048</v>
          </cell>
          <cell r="LK376">
            <v>44971</v>
          </cell>
          <cell r="LN376" t="str">
            <v>22-2030</v>
          </cell>
          <cell r="LO376">
            <v>45016</v>
          </cell>
          <cell r="MD376" t="str">
            <v>10-8530-0</v>
          </cell>
          <cell r="ME376">
            <v>45303</v>
          </cell>
        </row>
        <row r="377">
          <cell r="D377">
            <v>7917</v>
          </cell>
          <cell r="E377">
            <v>43935</v>
          </cell>
          <cell r="Y377">
            <v>4714</v>
          </cell>
          <cell r="Z377">
            <v>43916</v>
          </cell>
          <cell r="AK377">
            <v>5654</v>
          </cell>
          <cell r="AL377">
            <v>44000</v>
          </cell>
          <cell r="BV377">
            <v>5651</v>
          </cell>
          <cell r="BW377">
            <v>44167</v>
          </cell>
          <cell r="BZ377">
            <v>5650</v>
          </cell>
          <cell r="CA377">
            <v>44167</v>
          </cell>
          <cell r="DH377">
            <v>5658</v>
          </cell>
          <cell r="DI377">
            <v>44300</v>
          </cell>
          <cell r="EB377" t="str">
            <v>14-4126</v>
          </cell>
          <cell r="EC377">
            <v>44385</v>
          </cell>
          <cell r="EF377" t="str">
            <v>14-4126</v>
          </cell>
          <cell r="EG377">
            <v>44385</v>
          </cell>
          <cell r="EH377" t="str">
            <v>14-4126</v>
          </cell>
          <cell r="EI377">
            <v>44385</v>
          </cell>
          <cell r="ER377" t="str">
            <v>10-8525-0</v>
          </cell>
          <cell r="ES377">
            <v>44419</v>
          </cell>
          <cell r="IX377" t="str">
            <v>22-5031</v>
          </cell>
          <cell r="IY377">
            <v>44602</v>
          </cell>
          <cell r="LJ377" t="str">
            <v>22-2030</v>
          </cell>
          <cell r="LK377">
            <v>44950</v>
          </cell>
          <cell r="LN377" t="str">
            <v>22-2032</v>
          </cell>
          <cell r="LO377">
            <v>45014</v>
          </cell>
          <cell r="MD377" t="str">
            <v>14-3545</v>
          </cell>
          <cell r="ME377">
            <v>45048</v>
          </cell>
        </row>
        <row r="378">
          <cell r="D378">
            <v>6417</v>
          </cell>
          <cell r="E378">
            <v>43970</v>
          </cell>
          <cell r="Y378" t="str">
            <v>90H2O</v>
          </cell>
          <cell r="Z378">
            <v>43916</v>
          </cell>
          <cell r="AK378">
            <v>5655</v>
          </cell>
          <cell r="AL378">
            <v>44000</v>
          </cell>
          <cell r="BV378">
            <v>5652</v>
          </cell>
          <cell r="BW378">
            <v>44075</v>
          </cell>
          <cell r="BZ378">
            <v>5651</v>
          </cell>
          <cell r="CA378">
            <v>44167</v>
          </cell>
          <cell r="DH378" t="str">
            <v>5658-1</v>
          </cell>
          <cell r="DI378">
            <v>44300</v>
          </cell>
          <cell r="EB378" t="str">
            <v>14-4127</v>
          </cell>
          <cell r="EC378">
            <v>44385</v>
          </cell>
          <cell r="EF378" t="str">
            <v>14-4127</v>
          </cell>
          <cell r="EG378">
            <v>44385</v>
          </cell>
          <cell r="EH378" t="str">
            <v>14-4127</v>
          </cell>
          <cell r="EI378">
            <v>44385</v>
          </cell>
          <cell r="ER378" t="str">
            <v>10-8530-0</v>
          </cell>
          <cell r="ES378">
            <v>44419</v>
          </cell>
          <cell r="IX378" t="str">
            <v>22-5032</v>
          </cell>
          <cell r="IY378">
            <v>44641</v>
          </cell>
          <cell r="LJ378" t="str">
            <v>22-2032</v>
          </cell>
          <cell r="LK378">
            <v>44950</v>
          </cell>
          <cell r="LN378" t="str">
            <v>22-0687</v>
          </cell>
          <cell r="LO378">
            <v>45014</v>
          </cell>
          <cell r="MD378" t="str">
            <v>14-4103</v>
          </cell>
          <cell r="ME378">
            <v>45048</v>
          </cell>
        </row>
        <row r="379">
          <cell r="D379">
            <v>6421</v>
          </cell>
          <cell r="E379">
            <v>43970</v>
          </cell>
          <cell r="Y379">
            <v>9307</v>
          </cell>
          <cell r="Z379">
            <v>43977</v>
          </cell>
          <cell r="AK379" t="str">
            <v>SNGR1</v>
          </cell>
          <cell r="AL379">
            <v>43994</v>
          </cell>
          <cell r="BV379">
            <v>5658</v>
          </cell>
          <cell r="BW379">
            <v>44167</v>
          </cell>
          <cell r="BZ379">
            <v>5652</v>
          </cell>
          <cell r="CA379">
            <v>44075</v>
          </cell>
          <cell r="DH379">
            <v>5654</v>
          </cell>
          <cell r="DI379">
            <v>44300</v>
          </cell>
          <cell r="EB379" t="str">
            <v>14-4160</v>
          </cell>
          <cell r="EC379">
            <v>44385</v>
          </cell>
          <cell r="EF379" t="str">
            <v>14-4160</v>
          </cell>
          <cell r="EG379">
            <v>44385</v>
          </cell>
          <cell r="EH379" t="str">
            <v>14-4160</v>
          </cell>
          <cell r="EI379">
            <v>44385</v>
          </cell>
          <cell r="ER379" t="str">
            <v>14-3545</v>
          </cell>
          <cell r="ES379">
            <v>44411</v>
          </cell>
          <cell r="IX379" t="str">
            <v>T1200</v>
          </cell>
          <cell r="IY379">
            <v>44497</v>
          </cell>
          <cell r="LJ379" t="str">
            <v>22-0687</v>
          </cell>
          <cell r="LK379">
            <v>44971</v>
          </cell>
          <cell r="LN379" t="str">
            <v>22-2040</v>
          </cell>
          <cell r="LO379">
            <v>45016</v>
          </cell>
          <cell r="MD379" t="str">
            <v>14-4104</v>
          </cell>
          <cell r="ME379">
            <v>45048</v>
          </cell>
        </row>
        <row r="380">
          <cell r="D380">
            <v>6430</v>
          </cell>
          <cell r="E380">
            <v>43970</v>
          </cell>
          <cell r="Y380">
            <v>9305</v>
          </cell>
          <cell r="Z380">
            <v>43977</v>
          </cell>
          <cell r="AK380" t="str">
            <v>LAL</v>
          </cell>
          <cell r="AL380">
            <v>43999</v>
          </cell>
          <cell r="BV380" t="str">
            <v>5658-1</v>
          </cell>
          <cell r="BW380">
            <v>44167</v>
          </cell>
          <cell r="BZ380">
            <v>5658</v>
          </cell>
          <cell r="CA380">
            <v>44167</v>
          </cell>
          <cell r="DH380">
            <v>5655</v>
          </cell>
          <cell r="DI380">
            <v>44300</v>
          </cell>
          <cell r="EB380" t="str">
            <v>14-4161</v>
          </cell>
          <cell r="EC380">
            <v>44385</v>
          </cell>
          <cell r="EF380" t="str">
            <v>14-4161</v>
          </cell>
          <cell r="EG380">
            <v>44385</v>
          </cell>
          <cell r="EH380" t="str">
            <v>14-4161</v>
          </cell>
          <cell r="EI380">
            <v>44385</v>
          </cell>
          <cell r="ER380" t="str">
            <v>14-3906</v>
          </cell>
          <cell r="ES380">
            <v>44377</v>
          </cell>
          <cell r="IX380" t="str">
            <v>10-0820</v>
          </cell>
          <cell r="IY380">
            <v>44641</v>
          </cell>
          <cell r="LJ380" t="str">
            <v>22-2040</v>
          </cell>
          <cell r="LK380">
            <v>44971</v>
          </cell>
          <cell r="LN380" t="str">
            <v>22-5028</v>
          </cell>
          <cell r="LO380">
            <v>44971</v>
          </cell>
          <cell r="MD380" t="str">
            <v>14-4114</v>
          </cell>
          <cell r="ME380">
            <v>45210</v>
          </cell>
        </row>
        <row r="381">
          <cell r="D381">
            <v>6431</v>
          </cell>
          <cell r="E381">
            <v>43900</v>
          </cell>
          <cell r="Y381">
            <v>9306</v>
          </cell>
          <cell r="BV381">
            <v>5654</v>
          </cell>
          <cell r="BW381">
            <v>44167</v>
          </cell>
          <cell r="BZ381" t="str">
            <v>5658-1</v>
          </cell>
          <cell r="CA381">
            <v>44167</v>
          </cell>
          <cell r="EB381" t="str">
            <v>14-4162</v>
          </cell>
          <cell r="EC381">
            <v>44385</v>
          </cell>
          <cell r="EF381" t="str">
            <v>14-4162</v>
          </cell>
          <cell r="EG381">
            <v>44385</v>
          </cell>
          <cell r="EH381" t="str">
            <v>14-4162</v>
          </cell>
          <cell r="EI381">
            <v>44385</v>
          </cell>
          <cell r="ER381" t="str">
            <v>14-4111</v>
          </cell>
          <cell r="ES381">
            <v>44385</v>
          </cell>
          <cell r="IX381" t="str">
            <v>10-0890</v>
          </cell>
          <cell r="IY381">
            <v>44641</v>
          </cell>
          <cell r="LJ381" t="str">
            <v>22-5028</v>
          </cell>
          <cell r="LK381">
            <v>44971</v>
          </cell>
          <cell r="LN381" t="str">
            <v>22-5031</v>
          </cell>
          <cell r="LO381">
            <v>45014</v>
          </cell>
          <cell r="MD381" t="str">
            <v>14-4126</v>
          </cell>
          <cell r="ME381">
            <v>45266</v>
          </cell>
        </row>
        <row r="382">
          <cell r="D382">
            <v>6382</v>
          </cell>
          <cell r="E382">
            <v>43970</v>
          </cell>
          <cell r="Y382">
            <v>7917</v>
          </cell>
          <cell r="Z382">
            <v>43935</v>
          </cell>
          <cell r="BV382">
            <v>5655</v>
          </cell>
          <cell r="BW382">
            <v>44167</v>
          </cell>
          <cell r="BZ382">
            <v>5654</v>
          </cell>
          <cell r="CA382">
            <v>44167</v>
          </cell>
          <cell r="EB382" t="str">
            <v>14-5110</v>
          </cell>
          <cell r="EC382">
            <v>44385</v>
          </cell>
          <cell r="EF382" t="str">
            <v>14-5110</v>
          </cell>
          <cell r="EG382">
            <v>44385</v>
          </cell>
          <cell r="EH382" t="str">
            <v>14-5110</v>
          </cell>
          <cell r="EI382">
            <v>44385</v>
          </cell>
          <cell r="ER382" t="str">
            <v>14-4113</v>
          </cell>
          <cell r="ES382">
            <v>44385</v>
          </cell>
          <cell r="IX382" t="str">
            <v>10-0891</v>
          </cell>
          <cell r="IY382">
            <v>44641</v>
          </cell>
          <cell r="LJ382" t="str">
            <v>22-5031</v>
          </cell>
          <cell r="LK382">
            <v>44971</v>
          </cell>
          <cell r="LN382" t="str">
            <v>22-5032</v>
          </cell>
          <cell r="LO382">
            <v>44971</v>
          </cell>
          <cell r="MD382" t="str">
            <v>14-4127</v>
          </cell>
          <cell r="ME382">
            <v>45266</v>
          </cell>
        </row>
        <row r="383">
          <cell r="D383">
            <v>7907</v>
          </cell>
          <cell r="E383">
            <v>43935</v>
          </cell>
          <cell r="Y383">
            <v>6417</v>
          </cell>
          <cell r="Z383">
            <v>43970</v>
          </cell>
          <cell r="EB383" t="str">
            <v>15-4103</v>
          </cell>
          <cell r="EC383">
            <v>44215</v>
          </cell>
          <cell r="EF383" t="str">
            <v>15-4103</v>
          </cell>
          <cell r="EG383">
            <v>44215</v>
          </cell>
          <cell r="EH383" t="str">
            <v>15-4103</v>
          </cell>
          <cell r="EI383">
            <v>44215</v>
          </cell>
          <cell r="ER383" t="str">
            <v>14-4114</v>
          </cell>
          <cell r="ES383">
            <v>44411</v>
          </cell>
          <cell r="IX383" t="str">
            <v>10-1401</v>
          </cell>
          <cell r="IY383">
            <v>44641</v>
          </cell>
          <cell r="LJ383" t="str">
            <v>22-5032</v>
          </cell>
          <cell r="LK383">
            <v>44971</v>
          </cell>
          <cell r="LN383" t="str">
            <v>T1200</v>
          </cell>
          <cell r="LO383">
            <v>44497</v>
          </cell>
          <cell r="MD383" t="str">
            <v>14-4160</v>
          </cell>
          <cell r="ME383">
            <v>45266</v>
          </cell>
        </row>
        <row r="384">
          <cell r="D384">
            <v>2100</v>
          </cell>
          <cell r="E384">
            <v>43952</v>
          </cell>
          <cell r="Y384">
            <v>6421</v>
          </cell>
          <cell r="Z384">
            <v>43970</v>
          </cell>
          <cell r="EB384" t="str">
            <v>15-4111</v>
          </cell>
          <cell r="EC384">
            <v>44385</v>
          </cell>
          <cell r="EF384" t="str">
            <v>15-4111</v>
          </cell>
          <cell r="EG384">
            <v>44385</v>
          </cell>
          <cell r="EH384" t="str">
            <v>15-4111</v>
          </cell>
          <cell r="EI384">
            <v>44385</v>
          </cell>
          <cell r="ER384" t="str">
            <v>14-4126</v>
          </cell>
          <cell r="ES384">
            <v>44411</v>
          </cell>
          <cell r="IX384" t="str">
            <v>10-2100-0</v>
          </cell>
          <cell r="IY384">
            <v>44438</v>
          </cell>
          <cell r="LJ384" t="str">
            <v>T1200</v>
          </cell>
          <cell r="LK384">
            <v>44497</v>
          </cell>
          <cell r="LN384" t="str">
            <v>10-0820</v>
          </cell>
          <cell r="LO384">
            <v>45008</v>
          </cell>
          <cell r="MD384" t="str">
            <v>14-4161</v>
          </cell>
          <cell r="ME384">
            <v>45266</v>
          </cell>
        </row>
        <row r="385">
          <cell r="D385">
            <v>820</v>
          </cell>
          <cell r="E385">
            <v>43952</v>
          </cell>
          <cell r="Y385">
            <v>6430</v>
          </cell>
          <cell r="Z385">
            <v>43970</v>
          </cell>
          <cell r="EB385" t="str">
            <v>15-4112</v>
          </cell>
          <cell r="EC385">
            <v>44377</v>
          </cell>
          <cell r="EF385" t="str">
            <v>15-4112</v>
          </cell>
          <cell r="EG385">
            <v>44377</v>
          </cell>
          <cell r="EH385" t="str">
            <v>15-4112</v>
          </cell>
          <cell r="EI385">
            <v>44377</v>
          </cell>
          <cell r="ER385" t="str">
            <v>14-4127</v>
          </cell>
          <cell r="ES385">
            <v>44411</v>
          </cell>
          <cell r="IX385" t="str">
            <v>10-2495-0</v>
          </cell>
          <cell r="IY385">
            <v>44641</v>
          </cell>
          <cell r="LJ385" t="str">
            <v>10-0820</v>
          </cell>
          <cell r="LK385">
            <v>44973</v>
          </cell>
          <cell r="LN385" t="str">
            <v>10-0890</v>
          </cell>
          <cell r="LO385">
            <v>45008</v>
          </cell>
          <cell r="MD385" t="str">
            <v>14-4162</v>
          </cell>
          <cell r="ME385">
            <v>45266</v>
          </cell>
        </row>
        <row r="386">
          <cell r="D386">
            <v>890</v>
          </cell>
          <cell r="E386">
            <v>43952</v>
          </cell>
          <cell r="Y386">
            <v>6431</v>
          </cell>
          <cell r="Z386">
            <v>43900</v>
          </cell>
          <cell r="EB386" t="str">
            <v>15-4113</v>
          </cell>
          <cell r="EC386">
            <v>44385</v>
          </cell>
          <cell r="EF386" t="str">
            <v>15-4113</v>
          </cell>
          <cell r="EG386">
            <v>44385</v>
          </cell>
          <cell r="EH386" t="str">
            <v>15-4113</v>
          </cell>
          <cell r="EI386">
            <v>44385</v>
          </cell>
          <cell r="ER386" t="str">
            <v>14-4160</v>
          </cell>
          <cell r="ES386">
            <v>44411</v>
          </cell>
          <cell r="IX386" t="str">
            <v>10-2496-0</v>
          </cell>
          <cell r="IY386">
            <v>44641</v>
          </cell>
          <cell r="LJ386" t="str">
            <v>10-0890</v>
          </cell>
          <cell r="LK386">
            <v>44973</v>
          </cell>
          <cell r="LN386" t="str">
            <v>10-0891</v>
          </cell>
          <cell r="LO386">
            <v>44973</v>
          </cell>
          <cell r="MD386" t="str">
            <v>14-5110</v>
          </cell>
          <cell r="ME386">
            <v>45048</v>
          </cell>
        </row>
        <row r="387">
          <cell r="D387">
            <v>891</v>
          </cell>
          <cell r="E387">
            <v>43952</v>
          </cell>
          <cell r="Y387">
            <v>6382</v>
          </cell>
          <cell r="Z387">
            <v>43970</v>
          </cell>
          <cell r="EB387" t="str">
            <v>15-4114</v>
          </cell>
          <cell r="EC387">
            <v>44392</v>
          </cell>
          <cell r="EF387" t="str">
            <v>15-4114</v>
          </cell>
          <cell r="EG387">
            <v>44392</v>
          </cell>
          <cell r="EH387" t="str">
            <v>15-4114</v>
          </cell>
          <cell r="EI387">
            <v>44392</v>
          </cell>
          <cell r="ER387" t="str">
            <v>14-4161</v>
          </cell>
          <cell r="ES387">
            <v>44411</v>
          </cell>
          <cell r="IX387" t="str">
            <v>10-2497-0</v>
          </cell>
          <cell r="IY387">
            <v>44641</v>
          </cell>
          <cell r="LJ387" t="str">
            <v>10-0891</v>
          </cell>
          <cell r="LK387">
            <v>44973</v>
          </cell>
          <cell r="LN387" t="str">
            <v>10-1401</v>
          </cell>
          <cell r="LO387">
            <v>45008</v>
          </cell>
          <cell r="MD387" t="str">
            <v>14-9177</v>
          </cell>
          <cell r="ME387">
            <v>44971</v>
          </cell>
        </row>
        <row r="388">
          <cell r="D388">
            <v>1401</v>
          </cell>
          <cell r="E388">
            <v>43952</v>
          </cell>
          <cell r="Y388">
            <v>7907</v>
          </cell>
          <cell r="Z388">
            <v>43935</v>
          </cell>
          <cell r="EB388" t="str">
            <v>15-4126</v>
          </cell>
          <cell r="EC388">
            <v>44385</v>
          </cell>
          <cell r="EF388" t="str">
            <v>15-4126</v>
          </cell>
          <cell r="EG388">
            <v>44385</v>
          </cell>
          <cell r="EH388" t="str">
            <v>15-4126</v>
          </cell>
          <cell r="EI388">
            <v>44385</v>
          </cell>
          <cell r="ER388" t="str">
            <v>14-4162</v>
          </cell>
          <cell r="ES388">
            <v>44411</v>
          </cell>
          <cell r="IX388" t="str">
            <v>10-2499-0</v>
          </cell>
          <cell r="IY388">
            <v>44641</v>
          </cell>
          <cell r="LJ388" t="str">
            <v>10-1401</v>
          </cell>
          <cell r="LK388">
            <v>44973</v>
          </cell>
          <cell r="LN388" t="str">
            <v>10-2100-0</v>
          </cell>
          <cell r="LO388">
            <v>45008</v>
          </cell>
          <cell r="MD388" t="str">
            <v>15-4103</v>
          </cell>
          <cell r="ME388">
            <v>45048</v>
          </cell>
        </row>
        <row r="389">
          <cell r="D389" t="str">
            <v>300T</v>
          </cell>
          <cell r="E389">
            <v>43952</v>
          </cell>
          <cell r="Y389">
            <v>2100</v>
          </cell>
          <cell r="Z389">
            <v>43972</v>
          </cell>
          <cell r="EB389" t="str">
            <v>15-4127</v>
          </cell>
          <cell r="EC389">
            <v>44385</v>
          </cell>
          <cell r="EF389" t="str">
            <v>15-4127</v>
          </cell>
          <cell r="EG389">
            <v>44385</v>
          </cell>
          <cell r="EH389" t="str">
            <v>15-4127</v>
          </cell>
          <cell r="EI389">
            <v>44385</v>
          </cell>
          <cell r="ER389" t="str">
            <v>14-5110</v>
          </cell>
          <cell r="ES389">
            <v>44411</v>
          </cell>
          <cell r="IX389" t="str">
            <v>10-2600-0</v>
          </cell>
          <cell r="IY389">
            <v>44641</v>
          </cell>
          <cell r="LJ389" t="str">
            <v>10-2100-0</v>
          </cell>
          <cell r="LK389">
            <v>44973</v>
          </cell>
          <cell r="LN389" t="str">
            <v>10-2495-0</v>
          </cell>
          <cell r="LO389">
            <v>45008</v>
          </cell>
          <cell r="MD389" t="str">
            <v>15-4104</v>
          </cell>
          <cell r="ME389">
            <v>45048</v>
          </cell>
        </row>
        <row r="390">
          <cell r="D390">
            <v>2496</v>
          </cell>
          <cell r="E390">
            <v>43767</v>
          </cell>
          <cell r="Y390">
            <v>820</v>
          </cell>
          <cell r="Z390">
            <v>43972</v>
          </cell>
          <cell r="EB390" t="str">
            <v>15-4160</v>
          </cell>
          <cell r="EC390">
            <v>44385</v>
          </cell>
          <cell r="EF390" t="str">
            <v>15-4160</v>
          </cell>
          <cell r="EG390">
            <v>44385</v>
          </cell>
          <cell r="EH390" t="str">
            <v>15-4160</v>
          </cell>
          <cell r="EI390">
            <v>44385</v>
          </cell>
          <cell r="ER390" t="str">
            <v>15-4103</v>
          </cell>
          <cell r="ES390">
            <v>44215</v>
          </cell>
          <cell r="IX390" t="str">
            <v>10-8505-0</v>
          </cell>
          <cell r="IY390">
            <v>44641</v>
          </cell>
          <cell r="LJ390" t="str">
            <v>10-2495-0</v>
          </cell>
          <cell r="LK390">
            <v>44973</v>
          </cell>
          <cell r="LN390" t="str">
            <v>10-2496-0</v>
          </cell>
          <cell r="LO390">
            <v>45008</v>
          </cell>
          <cell r="MD390" t="str">
            <v>15-4111</v>
          </cell>
          <cell r="ME390">
            <v>44971</v>
          </cell>
        </row>
        <row r="391">
          <cell r="D391">
            <v>2497</v>
          </cell>
          <cell r="E391">
            <v>43972</v>
          </cell>
          <cell r="Y391">
            <v>890</v>
          </cell>
          <cell r="Z391">
            <v>43972</v>
          </cell>
          <cell r="EB391" t="str">
            <v>15-4161</v>
          </cell>
          <cell r="EC391">
            <v>44385</v>
          </cell>
          <cell r="EF391" t="str">
            <v>15-4161</v>
          </cell>
          <cell r="EG391">
            <v>44385</v>
          </cell>
          <cell r="EH391" t="str">
            <v>15-4161</v>
          </cell>
          <cell r="EI391">
            <v>44385</v>
          </cell>
          <cell r="ER391" t="str">
            <v>15-4111</v>
          </cell>
          <cell r="ES391">
            <v>44411</v>
          </cell>
          <cell r="IX391" t="str">
            <v>10-8506-0</v>
          </cell>
          <cell r="IY391">
            <v>44641</v>
          </cell>
          <cell r="LJ391" t="str">
            <v>10-2496-0</v>
          </cell>
          <cell r="LK391">
            <v>44973</v>
          </cell>
          <cell r="LN391" t="str">
            <v>10-2497-0</v>
          </cell>
          <cell r="LO391">
            <v>44973</v>
          </cell>
          <cell r="MD391" t="str">
            <v>15-4112</v>
          </cell>
          <cell r="ME391">
            <v>45048</v>
          </cell>
        </row>
        <row r="392">
          <cell r="D392">
            <v>2495</v>
          </cell>
          <cell r="E392">
            <v>43972</v>
          </cell>
          <cell r="Y392">
            <v>891</v>
          </cell>
          <cell r="Z392">
            <v>43972</v>
          </cell>
          <cell r="EB392" t="str">
            <v>15-4162</v>
          </cell>
          <cell r="EC392">
            <v>44385</v>
          </cell>
          <cell r="EF392" t="str">
            <v>15-4162</v>
          </cell>
          <cell r="EG392">
            <v>44385</v>
          </cell>
          <cell r="EH392" t="str">
            <v>15-4162</v>
          </cell>
          <cell r="EI392">
            <v>44385</v>
          </cell>
          <cell r="ER392" t="str">
            <v>15-4112</v>
          </cell>
          <cell r="ES392">
            <v>44411</v>
          </cell>
          <cell r="IX392" t="str">
            <v>10-8520-0</v>
          </cell>
          <cell r="IY392">
            <v>44050</v>
          </cell>
          <cell r="LJ392" t="str">
            <v>10-2497-0</v>
          </cell>
          <cell r="LK392">
            <v>44973</v>
          </cell>
          <cell r="LN392" t="str">
            <v>10-2499-0</v>
          </cell>
          <cell r="LO392">
            <v>45008</v>
          </cell>
          <cell r="MD392" t="str">
            <v>15-4113</v>
          </cell>
          <cell r="ME392">
            <v>45266</v>
          </cell>
        </row>
        <row r="393">
          <cell r="D393">
            <v>2499</v>
          </cell>
          <cell r="E393">
            <v>43972</v>
          </cell>
          <cell r="Y393">
            <v>1401</v>
          </cell>
          <cell r="Z393">
            <v>43972</v>
          </cell>
          <cell r="EB393" t="str">
            <v>24-5650</v>
          </cell>
          <cell r="EC393">
            <v>44397</v>
          </cell>
          <cell r="EF393" t="str">
            <v>24-5650</v>
          </cell>
          <cell r="EG393">
            <v>44397</v>
          </cell>
          <cell r="EH393" t="str">
            <v>24-5650</v>
          </cell>
          <cell r="EI393">
            <v>44397</v>
          </cell>
          <cell r="ER393" t="str">
            <v>15-4113</v>
          </cell>
          <cell r="ES393">
            <v>44411</v>
          </cell>
          <cell r="IX393" t="str">
            <v>10-8525-0</v>
          </cell>
          <cell r="IY393">
            <v>44641</v>
          </cell>
          <cell r="LJ393" t="str">
            <v>10-2499-0</v>
          </cell>
          <cell r="LK393">
            <v>44973</v>
          </cell>
          <cell r="LN393" t="str">
            <v>10-2600-0</v>
          </cell>
          <cell r="LO393">
            <v>44973</v>
          </cell>
          <cell r="MD393" t="str">
            <v>15-4114</v>
          </cell>
          <cell r="ME393">
            <v>44971</v>
          </cell>
        </row>
        <row r="394">
          <cell r="D394">
            <v>4277</v>
          </cell>
          <cell r="E394">
            <v>43952</v>
          </cell>
          <cell r="Y394" t="str">
            <v>300T</v>
          </cell>
          <cell r="Z394">
            <v>43972</v>
          </cell>
          <cell r="EB394" t="str">
            <v>24-5651</v>
          </cell>
          <cell r="EC394">
            <v>44397</v>
          </cell>
          <cell r="EF394" t="str">
            <v>24-5651</v>
          </cell>
          <cell r="EG394">
            <v>44397</v>
          </cell>
          <cell r="EH394" t="str">
            <v>24-5651</v>
          </cell>
          <cell r="EI394">
            <v>44397</v>
          </cell>
          <cell r="ER394" t="str">
            <v>15-4114</v>
          </cell>
          <cell r="ES394">
            <v>44392</v>
          </cell>
          <cell r="IX394" t="str">
            <v>10-8530-0</v>
          </cell>
          <cell r="IY394">
            <v>44641</v>
          </cell>
          <cell r="LJ394" t="str">
            <v>10-2600-0</v>
          </cell>
          <cell r="LK394">
            <v>44973</v>
          </cell>
          <cell r="LN394" t="str">
            <v>10-8505-0</v>
          </cell>
          <cell r="LO394">
            <v>45008</v>
          </cell>
          <cell r="MD394" t="str">
            <v>15-4126</v>
          </cell>
          <cell r="ME394">
            <v>45266</v>
          </cell>
        </row>
        <row r="395">
          <cell r="D395">
            <v>4278</v>
          </cell>
          <cell r="E395">
            <v>43952</v>
          </cell>
          <cell r="Y395">
            <v>2496</v>
          </cell>
          <cell r="Z395">
            <v>43767</v>
          </cell>
          <cell r="EB395" t="str">
            <v>24-5652</v>
          </cell>
          <cell r="EC395">
            <v>44075</v>
          </cell>
          <cell r="EF395" t="str">
            <v>24-5652</v>
          </cell>
          <cell r="EG395">
            <v>44075</v>
          </cell>
          <cell r="EH395" t="str">
            <v>24-5652</v>
          </cell>
          <cell r="EI395">
            <v>44075</v>
          </cell>
          <cell r="ER395" t="str">
            <v>15-4126</v>
          </cell>
          <cell r="ES395">
            <v>44411</v>
          </cell>
          <cell r="IX395" t="str">
            <v>14-3545</v>
          </cell>
          <cell r="IY395">
            <v>44627</v>
          </cell>
          <cell r="LJ395" t="str">
            <v>10-8505-0</v>
          </cell>
          <cell r="LK395">
            <v>44973</v>
          </cell>
          <cell r="LN395" t="str">
            <v>10-8506-0</v>
          </cell>
          <cell r="LO395">
            <v>45008</v>
          </cell>
          <cell r="MD395" t="str">
            <v>15-4127</v>
          </cell>
          <cell r="ME395">
            <v>44971</v>
          </cell>
        </row>
        <row r="396">
          <cell r="D396">
            <v>4280</v>
          </cell>
          <cell r="E396">
            <v>43886</v>
          </cell>
          <cell r="Y396">
            <v>2497</v>
          </cell>
          <cell r="Z396">
            <v>43972</v>
          </cell>
          <cell r="EB396" t="str">
            <v>24-5653</v>
          </cell>
          <cell r="EC396">
            <v>44397</v>
          </cell>
          <cell r="EF396" t="str">
            <v>24-5653</v>
          </cell>
          <cell r="EG396">
            <v>44397</v>
          </cell>
          <cell r="EH396" t="str">
            <v>24-5653</v>
          </cell>
          <cell r="EI396">
            <v>44397</v>
          </cell>
          <cell r="ER396" t="str">
            <v>15-4127</v>
          </cell>
          <cell r="ES396">
            <v>44411</v>
          </cell>
          <cell r="IX396" t="str">
            <v>14-3906</v>
          </cell>
          <cell r="IY396">
            <v>44377</v>
          </cell>
          <cell r="LJ396" t="str">
            <v>10-8506-0</v>
          </cell>
          <cell r="LK396">
            <v>44973</v>
          </cell>
          <cell r="LN396" t="str">
            <v>10-8520-0</v>
          </cell>
          <cell r="LO396">
            <v>44050</v>
          </cell>
          <cell r="MD396" t="str">
            <v>15-4160</v>
          </cell>
          <cell r="ME396">
            <v>45210</v>
          </cell>
        </row>
        <row r="397">
          <cell r="D397" t="str">
            <v>BOILER2</v>
          </cell>
          <cell r="E397">
            <v>43952</v>
          </cell>
          <cell r="Y397">
            <v>2495</v>
          </cell>
          <cell r="Z397">
            <v>43972</v>
          </cell>
          <cell r="EB397" t="str">
            <v>24-5654</v>
          </cell>
          <cell r="EC397">
            <v>44397</v>
          </cell>
          <cell r="EF397" t="str">
            <v>24-5654</v>
          </cell>
          <cell r="EG397">
            <v>44397</v>
          </cell>
          <cell r="EH397" t="str">
            <v>24-5654</v>
          </cell>
          <cell r="EI397">
            <v>44397</v>
          </cell>
          <cell r="ER397" t="str">
            <v>15-4160</v>
          </cell>
          <cell r="ES397">
            <v>44411</v>
          </cell>
          <cell r="IX397" t="str">
            <v>14-4111</v>
          </cell>
          <cell r="IY397">
            <v>44610</v>
          </cell>
          <cell r="LJ397" t="str">
            <v>10-8520-0</v>
          </cell>
          <cell r="LK397">
            <v>44050</v>
          </cell>
          <cell r="LN397" t="str">
            <v>10-8525-0</v>
          </cell>
          <cell r="LO397">
            <v>45008</v>
          </cell>
          <cell r="MD397" t="str">
            <v>15-4161</v>
          </cell>
          <cell r="ME397">
            <v>45266</v>
          </cell>
        </row>
        <row r="398">
          <cell r="D398">
            <v>8520</v>
          </cell>
          <cell r="E398">
            <v>43836</v>
          </cell>
          <cell r="Y398">
            <v>2499</v>
          </cell>
          <cell r="Z398">
            <v>43972</v>
          </cell>
          <cell r="EB398" t="str">
            <v>24-5655</v>
          </cell>
          <cell r="EC398">
            <v>44397</v>
          </cell>
          <cell r="EF398" t="str">
            <v>24-5655</v>
          </cell>
          <cell r="EG398">
            <v>44397</v>
          </cell>
          <cell r="EH398" t="str">
            <v>24-5655</v>
          </cell>
          <cell r="EI398">
            <v>44397</v>
          </cell>
          <cell r="ER398" t="str">
            <v>15-4161</v>
          </cell>
          <cell r="ES398">
            <v>44411</v>
          </cell>
          <cell r="IX398" t="str">
            <v>14-4113</v>
          </cell>
          <cell r="IY398">
            <v>44610</v>
          </cell>
          <cell r="LJ398" t="str">
            <v>10-8525-0</v>
          </cell>
          <cell r="LK398">
            <v>44973</v>
          </cell>
          <cell r="LN398" t="str">
            <v>10-8530-0</v>
          </cell>
          <cell r="LO398">
            <v>45008</v>
          </cell>
          <cell r="MD398" t="str">
            <v>15-4162</v>
          </cell>
          <cell r="ME398">
            <v>45266</v>
          </cell>
        </row>
        <row r="399">
          <cell r="D399">
            <v>8525</v>
          </cell>
          <cell r="E399">
            <v>43972</v>
          </cell>
          <cell r="Y399">
            <v>4277</v>
          </cell>
          <cell r="Z399">
            <v>43972</v>
          </cell>
          <cell r="EB399" t="str">
            <v>24-5658</v>
          </cell>
          <cell r="EC399">
            <v>44397</v>
          </cell>
          <cell r="EF399" t="str">
            <v>24-5658</v>
          </cell>
          <cell r="EG399">
            <v>44397</v>
          </cell>
          <cell r="EH399" t="str">
            <v>24-5658</v>
          </cell>
          <cell r="EI399">
            <v>44397</v>
          </cell>
          <cell r="ER399" t="str">
            <v>15-4162</v>
          </cell>
          <cell r="ES399">
            <v>44411</v>
          </cell>
          <cell r="IX399" t="str">
            <v>14-4114</v>
          </cell>
          <cell r="IY399">
            <v>44610</v>
          </cell>
          <cell r="LJ399" t="str">
            <v>10-8530-0</v>
          </cell>
          <cell r="LK399">
            <v>44973</v>
          </cell>
          <cell r="LN399" t="str">
            <v>14-3545</v>
          </cell>
          <cell r="LO399">
            <v>44999</v>
          </cell>
          <cell r="MD399" t="str">
            <v>24-5650</v>
          </cell>
          <cell r="ME399">
            <v>45303</v>
          </cell>
        </row>
        <row r="400">
          <cell r="D400">
            <v>8530</v>
          </cell>
          <cell r="E400">
            <v>43972</v>
          </cell>
          <cell r="Y400">
            <v>4278</v>
          </cell>
          <cell r="Z400">
            <v>43972</v>
          </cell>
          <cell r="EB400" t="str">
            <v>24-5659</v>
          </cell>
          <cell r="EC400">
            <v>44397</v>
          </cell>
          <cell r="EF400" t="str">
            <v>24-5659</v>
          </cell>
          <cell r="EG400">
            <v>44397</v>
          </cell>
          <cell r="EH400" t="str">
            <v>24-5659</v>
          </cell>
          <cell r="EI400">
            <v>44397</v>
          </cell>
          <cell r="ER400" t="str">
            <v>24-5650</v>
          </cell>
          <cell r="ES400">
            <v>44420</v>
          </cell>
          <cell r="IX400" t="str">
            <v>14-4126</v>
          </cell>
          <cell r="IY400">
            <v>44623</v>
          </cell>
          <cell r="LJ400" t="str">
            <v>14-3545</v>
          </cell>
          <cell r="LK400">
            <v>44971</v>
          </cell>
          <cell r="LN400" t="str">
            <v>14-3906</v>
          </cell>
          <cell r="LO400">
            <v>44377</v>
          </cell>
          <cell r="MD400" t="str">
            <v>24-5651</v>
          </cell>
          <cell r="ME400">
            <v>45303</v>
          </cell>
        </row>
        <row r="401">
          <cell r="D401">
            <v>8505</v>
          </cell>
          <cell r="E401">
            <v>43972</v>
          </cell>
          <cell r="Y401">
            <v>4280</v>
          </cell>
          <cell r="Z401">
            <v>43886</v>
          </cell>
          <cell r="EB401" t="str">
            <v>25-0001</v>
          </cell>
          <cell r="EC401">
            <v>44397</v>
          </cell>
          <cell r="EF401" t="str">
            <v>25-0001</v>
          </cell>
          <cell r="EG401">
            <v>44397</v>
          </cell>
          <cell r="EH401" t="str">
            <v>25-0001</v>
          </cell>
          <cell r="EI401">
            <v>44397</v>
          </cell>
          <cell r="ER401" t="str">
            <v>24-5651</v>
          </cell>
          <cell r="ES401">
            <v>44397</v>
          </cell>
          <cell r="IX401" t="str">
            <v>14-4127</v>
          </cell>
          <cell r="IY401">
            <v>44623</v>
          </cell>
          <cell r="LJ401" t="str">
            <v>14-3906</v>
          </cell>
          <cell r="LK401">
            <v>44377</v>
          </cell>
          <cell r="LN401" t="str">
            <v>14-4103</v>
          </cell>
          <cell r="LO401">
            <v>44999</v>
          </cell>
          <cell r="MD401" t="str">
            <v>24-5652</v>
          </cell>
          <cell r="ME401">
            <v>45148</v>
          </cell>
        </row>
        <row r="402">
          <cell r="D402">
            <v>8506</v>
          </cell>
          <cell r="E402">
            <v>43928</v>
          </cell>
          <cell r="Y402" t="str">
            <v>BOILER2</v>
          </cell>
          <cell r="Z402">
            <v>43972</v>
          </cell>
          <cell r="EB402" t="str">
            <v>25-4277</v>
          </cell>
          <cell r="EC402">
            <v>44392</v>
          </cell>
          <cell r="EF402" t="str">
            <v>25-4277</v>
          </cell>
          <cell r="EG402">
            <v>44392</v>
          </cell>
          <cell r="EH402" t="str">
            <v>25-4277</v>
          </cell>
          <cell r="EI402">
            <v>44392</v>
          </cell>
          <cell r="ER402" t="str">
            <v>24-5652</v>
          </cell>
          <cell r="ES402">
            <v>44075</v>
          </cell>
          <cell r="IX402" t="str">
            <v>14-4160</v>
          </cell>
          <cell r="IY402">
            <v>44623</v>
          </cell>
          <cell r="LJ402" t="str">
            <v>14-4103</v>
          </cell>
          <cell r="LK402">
            <v>44971</v>
          </cell>
          <cell r="LN402" t="str">
            <v>14-4104</v>
          </cell>
          <cell r="LO402">
            <v>44999</v>
          </cell>
          <cell r="MD402" t="str">
            <v>24-5653</v>
          </cell>
          <cell r="ME402">
            <v>45303</v>
          </cell>
        </row>
        <row r="403">
          <cell r="D403">
            <v>5650</v>
          </cell>
          <cell r="E403">
            <v>43952</v>
          </cell>
          <cell r="Y403">
            <v>8520</v>
          </cell>
          <cell r="Z403">
            <v>43846</v>
          </cell>
          <cell r="EB403" t="str">
            <v>25-4278</v>
          </cell>
          <cell r="EC403">
            <v>44392</v>
          </cell>
          <cell r="EF403" t="str">
            <v>25-4278</v>
          </cell>
          <cell r="EG403">
            <v>44392</v>
          </cell>
          <cell r="EH403" t="str">
            <v>25-4278</v>
          </cell>
          <cell r="EI403">
            <v>44392</v>
          </cell>
          <cell r="ER403" t="str">
            <v>24-5653</v>
          </cell>
          <cell r="ES403">
            <v>44397</v>
          </cell>
          <cell r="IX403" t="str">
            <v>14-4161</v>
          </cell>
          <cell r="IY403">
            <v>44623</v>
          </cell>
          <cell r="LJ403" t="str">
            <v>14-4104</v>
          </cell>
          <cell r="LK403">
            <v>44971</v>
          </cell>
          <cell r="LN403" t="str">
            <v>14-4114</v>
          </cell>
          <cell r="LO403">
            <v>44999</v>
          </cell>
          <cell r="MD403" t="str">
            <v>24-5654</v>
          </cell>
          <cell r="ME403">
            <v>45056</v>
          </cell>
        </row>
        <row r="404">
          <cell r="D404">
            <v>5651</v>
          </cell>
          <cell r="E404">
            <v>43952</v>
          </cell>
          <cell r="Y404">
            <v>8525</v>
          </cell>
          <cell r="Z404">
            <v>43972</v>
          </cell>
          <cell r="EB404" t="str">
            <v>25-4280</v>
          </cell>
          <cell r="EC404">
            <v>44019</v>
          </cell>
          <cell r="EF404" t="str">
            <v>25-4280</v>
          </cell>
          <cell r="EG404">
            <v>44019</v>
          </cell>
          <cell r="EH404" t="str">
            <v>25-4280</v>
          </cell>
          <cell r="EI404">
            <v>44019</v>
          </cell>
          <cell r="ER404" t="str">
            <v>24-5654</v>
          </cell>
          <cell r="ES404">
            <v>44397</v>
          </cell>
          <cell r="IX404" t="str">
            <v>14-4162</v>
          </cell>
          <cell r="IY404">
            <v>44623</v>
          </cell>
          <cell r="LJ404" t="str">
            <v>14-4111</v>
          </cell>
          <cell r="LK404">
            <v>44971</v>
          </cell>
          <cell r="LN404" t="str">
            <v>14-4126</v>
          </cell>
          <cell r="LO404">
            <v>44999</v>
          </cell>
          <cell r="MD404" t="str">
            <v>24-5655</v>
          </cell>
          <cell r="ME404">
            <v>45303</v>
          </cell>
        </row>
        <row r="405">
          <cell r="D405">
            <v>5652</v>
          </cell>
          <cell r="E405">
            <v>43952</v>
          </cell>
          <cell r="Y405">
            <v>8530</v>
          </cell>
          <cell r="Z405">
            <v>43972</v>
          </cell>
          <cell r="ER405" t="str">
            <v>24-5655</v>
          </cell>
          <cell r="ES405">
            <v>44397</v>
          </cell>
          <cell r="IX405" t="str">
            <v>14-5110</v>
          </cell>
          <cell r="IY405">
            <v>44610</v>
          </cell>
          <cell r="LJ405" t="str">
            <v>14-4113</v>
          </cell>
          <cell r="LK405">
            <v>44971</v>
          </cell>
          <cell r="LN405" t="str">
            <v>14-4127</v>
          </cell>
          <cell r="LO405">
            <v>44999</v>
          </cell>
          <cell r="MD405" t="str">
            <v>24-5658</v>
          </cell>
          <cell r="ME405">
            <v>45303</v>
          </cell>
        </row>
        <row r="406">
          <cell r="D406">
            <v>5658</v>
          </cell>
          <cell r="E406">
            <v>43928</v>
          </cell>
          <cell r="Y406">
            <v>8505</v>
          </cell>
          <cell r="Z406">
            <v>43972</v>
          </cell>
          <cell r="ER406" t="str">
            <v>24-5658</v>
          </cell>
          <cell r="ES406">
            <v>44397</v>
          </cell>
          <cell r="IX406" t="str">
            <v>14-9177</v>
          </cell>
          <cell r="IY406">
            <v>44610</v>
          </cell>
          <cell r="LJ406" t="str">
            <v>14-4114</v>
          </cell>
          <cell r="LK406">
            <v>44971</v>
          </cell>
          <cell r="LN406" t="str">
            <v>14-4160</v>
          </cell>
          <cell r="LO406">
            <v>44999</v>
          </cell>
          <cell r="MD406" t="str">
            <v>25-0001</v>
          </cell>
          <cell r="ME406">
            <v>45303</v>
          </cell>
        </row>
        <row r="407">
          <cell r="D407" t="str">
            <v>5658-1</v>
          </cell>
          <cell r="E407">
            <v>43952</v>
          </cell>
          <cell r="Y407">
            <v>8506</v>
          </cell>
          <cell r="Z407">
            <v>43928</v>
          </cell>
          <cell r="ER407" t="str">
            <v>24-5659</v>
          </cell>
          <cell r="ES407">
            <v>44420</v>
          </cell>
          <cell r="IX407" t="str">
            <v>15-4103</v>
          </cell>
          <cell r="IY407">
            <v>44215</v>
          </cell>
          <cell r="LJ407" t="str">
            <v>14-4126</v>
          </cell>
          <cell r="LK407">
            <v>44971</v>
          </cell>
          <cell r="LN407" t="str">
            <v>14-4161</v>
          </cell>
          <cell r="LO407">
            <v>44999</v>
          </cell>
          <cell r="MD407" t="str">
            <v>25-4277</v>
          </cell>
          <cell r="ME407">
            <v>45303</v>
          </cell>
        </row>
        <row r="408">
          <cell r="D408">
            <v>5654</v>
          </cell>
          <cell r="E408">
            <v>43952</v>
          </cell>
          <cell r="Y408">
            <v>5650</v>
          </cell>
          <cell r="Z408">
            <v>43972</v>
          </cell>
          <cell r="ER408" t="str">
            <v>25-0001</v>
          </cell>
          <cell r="ES408">
            <v>44420</v>
          </cell>
          <cell r="IX408" t="str">
            <v>15-4111</v>
          </cell>
          <cell r="IY408">
            <v>44623</v>
          </cell>
          <cell r="LJ408" t="str">
            <v>14-4127</v>
          </cell>
          <cell r="LK408">
            <v>44971</v>
          </cell>
          <cell r="LN408" t="str">
            <v>14-4162</v>
          </cell>
          <cell r="LO408">
            <v>44999</v>
          </cell>
          <cell r="MD408" t="str">
            <v>25-4278</v>
          </cell>
          <cell r="ME408">
            <v>45303</v>
          </cell>
        </row>
        <row r="409">
          <cell r="D409">
            <v>5655</v>
          </cell>
          <cell r="E409">
            <v>43952</v>
          </cell>
          <cell r="Y409">
            <v>5651</v>
          </cell>
          <cell r="Z409">
            <v>43972</v>
          </cell>
          <cell r="ER409" t="str">
            <v>25-4277</v>
          </cell>
          <cell r="ES409">
            <v>44392</v>
          </cell>
          <cell r="IX409" t="str">
            <v>15-4112</v>
          </cell>
          <cell r="IY409">
            <v>44623</v>
          </cell>
          <cell r="LJ409" t="str">
            <v>14-4160</v>
          </cell>
          <cell r="LK409">
            <v>44971</v>
          </cell>
          <cell r="LN409" t="str">
            <v>14-5110</v>
          </cell>
          <cell r="LO409">
            <v>44971</v>
          </cell>
          <cell r="MD409" t="str">
            <v>25-4280</v>
          </cell>
          <cell r="ME409">
            <v>45148</v>
          </cell>
        </row>
        <row r="410">
          <cell r="Y410">
            <v>5652</v>
          </cell>
          <cell r="Z410">
            <v>43972</v>
          </cell>
          <cell r="ER410" t="str">
            <v>25-4278</v>
          </cell>
          <cell r="ES410">
            <v>44420</v>
          </cell>
          <cell r="IX410" t="str">
            <v>15-4113</v>
          </cell>
          <cell r="IY410">
            <v>44610</v>
          </cell>
          <cell r="LJ410" t="str">
            <v>14-4161</v>
          </cell>
          <cell r="LK410">
            <v>44971</v>
          </cell>
          <cell r="LN410" t="str">
            <v>14-9177</v>
          </cell>
          <cell r="LO410">
            <v>44971</v>
          </cell>
          <cell r="MD410" t="str">
            <v>T1800</v>
          </cell>
          <cell r="ME410">
            <v>45245</v>
          </cell>
        </row>
        <row r="411">
          <cell r="Y411">
            <v>5658</v>
          </cell>
          <cell r="Z411">
            <v>43928</v>
          </cell>
          <cell r="ER411" t="str">
            <v>25-4280</v>
          </cell>
          <cell r="ES411">
            <v>44420</v>
          </cell>
          <cell r="IX411" t="str">
            <v>15-4114</v>
          </cell>
          <cell r="IY411">
            <v>44623</v>
          </cell>
          <cell r="LJ411" t="str">
            <v>14-4162</v>
          </cell>
          <cell r="LK411">
            <v>44971</v>
          </cell>
          <cell r="LN411" t="str">
            <v>15-4103</v>
          </cell>
          <cell r="LO411">
            <v>44999</v>
          </cell>
        </row>
        <row r="412">
          <cell r="Y412" t="str">
            <v>5658-1</v>
          </cell>
          <cell r="Z412">
            <v>43972</v>
          </cell>
          <cell r="IX412" t="str">
            <v>15-4126</v>
          </cell>
          <cell r="IY412">
            <v>44623</v>
          </cell>
          <cell r="LJ412" t="str">
            <v>14-5110</v>
          </cell>
          <cell r="LK412">
            <v>44971</v>
          </cell>
          <cell r="LN412" t="str">
            <v>15-4104</v>
          </cell>
          <cell r="LO412">
            <v>44999</v>
          </cell>
        </row>
        <row r="413">
          <cell r="Y413">
            <v>5654</v>
          </cell>
          <cell r="Z413">
            <v>43972</v>
          </cell>
          <cell r="IX413" t="str">
            <v>15-4127</v>
          </cell>
          <cell r="IY413">
            <v>44623</v>
          </cell>
          <cell r="LJ413" t="str">
            <v>14-9177</v>
          </cell>
          <cell r="LK413">
            <v>44971</v>
          </cell>
          <cell r="LN413" t="str">
            <v>15-4111</v>
          </cell>
          <cell r="LO413">
            <v>44971</v>
          </cell>
        </row>
        <row r="414">
          <cell r="Y414">
            <v>5655</v>
          </cell>
          <cell r="Z414">
            <v>43972</v>
          </cell>
          <cell r="IX414" t="str">
            <v>15-4160</v>
          </cell>
          <cell r="IY414">
            <v>44610</v>
          </cell>
          <cell r="LJ414" t="str">
            <v>15-4103</v>
          </cell>
          <cell r="LK414">
            <v>44971</v>
          </cell>
          <cell r="LN414" t="str">
            <v>15-4112</v>
          </cell>
          <cell r="LO414">
            <v>44999</v>
          </cell>
        </row>
        <row r="415">
          <cell r="IX415" t="str">
            <v>15-4161</v>
          </cell>
          <cell r="IY415">
            <v>44627</v>
          </cell>
          <cell r="LJ415" t="str">
            <v>15-4104</v>
          </cell>
          <cell r="LK415">
            <v>44971</v>
          </cell>
          <cell r="LN415" t="str">
            <v>15-4113</v>
          </cell>
          <cell r="LO415">
            <v>44999</v>
          </cell>
        </row>
        <row r="416">
          <cell r="IX416" t="str">
            <v>15-4162</v>
          </cell>
          <cell r="IY416">
            <v>44610</v>
          </cell>
          <cell r="LJ416" t="str">
            <v>15-4111</v>
          </cell>
          <cell r="LK416">
            <v>44971</v>
          </cell>
          <cell r="LN416" t="str">
            <v>15-4114</v>
          </cell>
          <cell r="LO416">
            <v>44971</v>
          </cell>
        </row>
        <row r="417">
          <cell r="IX417" t="str">
            <v>24-5650</v>
          </cell>
          <cell r="IY417">
            <v>44641</v>
          </cell>
          <cell r="LJ417" t="str">
            <v>15-4112</v>
          </cell>
          <cell r="LK417">
            <v>44971</v>
          </cell>
          <cell r="LN417" t="str">
            <v>15-4126</v>
          </cell>
          <cell r="LO417">
            <v>44999</v>
          </cell>
        </row>
        <row r="418">
          <cell r="IX418" t="str">
            <v>24-5651</v>
          </cell>
          <cell r="IY418">
            <v>44641</v>
          </cell>
          <cell r="LJ418" t="str">
            <v>15-4113</v>
          </cell>
          <cell r="LK418">
            <v>44971</v>
          </cell>
          <cell r="LN418" t="str">
            <v>15-4127</v>
          </cell>
          <cell r="LO418">
            <v>44971</v>
          </cell>
        </row>
        <row r="419">
          <cell r="IX419" t="str">
            <v>24-5652</v>
          </cell>
          <cell r="IY419">
            <v>44075</v>
          </cell>
          <cell r="LJ419" t="str">
            <v>15-4114</v>
          </cell>
          <cell r="LK419">
            <v>44971</v>
          </cell>
          <cell r="LN419" t="str">
            <v>15-4160</v>
          </cell>
          <cell r="LO419">
            <v>44999</v>
          </cell>
        </row>
        <row r="420">
          <cell r="IX420" t="str">
            <v>24-5653</v>
          </cell>
          <cell r="IY420">
            <v>44641</v>
          </cell>
          <cell r="LJ420" t="str">
            <v>15-4126</v>
          </cell>
          <cell r="LK420">
            <v>44971</v>
          </cell>
          <cell r="LN420" t="str">
            <v>15-4161</v>
          </cell>
          <cell r="LO420">
            <v>44999</v>
          </cell>
        </row>
        <row r="421">
          <cell r="IX421" t="str">
            <v>24-5654</v>
          </cell>
          <cell r="IY421">
            <v>44641</v>
          </cell>
          <cell r="LJ421" t="str">
            <v>15-4127</v>
          </cell>
          <cell r="LK421">
            <v>44971</v>
          </cell>
          <cell r="LN421" t="str">
            <v>15-4162</v>
          </cell>
          <cell r="LO421">
            <v>44971</v>
          </cell>
        </row>
        <row r="422">
          <cell r="IX422" t="str">
            <v>24-5655</v>
          </cell>
          <cell r="IY422">
            <v>44641</v>
          </cell>
          <cell r="LJ422" t="str">
            <v>15-4160</v>
          </cell>
          <cell r="LK422">
            <v>44971</v>
          </cell>
          <cell r="LN422" t="str">
            <v>24-5650</v>
          </cell>
          <cell r="LO422">
            <v>45008</v>
          </cell>
        </row>
        <row r="423">
          <cell r="IX423" t="str">
            <v>24-5658</v>
          </cell>
          <cell r="IY423">
            <v>44641</v>
          </cell>
          <cell r="LJ423" t="str">
            <v>15-4161</v>
          </cell>
          <cell r="LK423">
            <v>44971</v>
          </cell>
          <cell r="LN423" t="str">
            <v>24-5651</v>
          </cell>
          <cell r="LO423">
            <v>45008</v>
          </cell>
        </row>
        <row r="424">
          <cell r="IX424" t="str">
            <v>24-5659</v>
          </cell>
          <cell r="IY424">
            <v>44508</v>
          </cell>
          <cell r="LJ424" t="str">
            <v>15-4162</v>
          </cell>
          <cell r="LK424">
            <v>44971</v>
          </cell>
          <cell r="LN424" t="str">
            <v>24-5652</v>
          </cell>
          <cell r="LO424">
            <v>45008</v>
          </cell>
        </row>
        <row r="425">
          <cell r="IX425" t="str">
            <v>25-0001</v>
          </cell>
          <cell r="IY425">
            <v>44641</v>
          </cell>
          <cell r="LJ425" t="str">
            <v>24-5650</v>
          </cell>
          <cell r="LK425">
            <v>44973</v>
          </cell>
          <cell r="LN425" t="str">
            <v>24-5653</v>
          </cell>
          <cell r="LO425">
            <v>45008</v>
          </cell>
        </row>
        <row r="426">
          <cell r="IX426" t="str">
            <v>25-4277</v>
          </cell>
          <cell r="IY426">
            <v>44641</v>
          </cell>
          <cell r="LJ426" t="str">
            <v>24-5651</v>
          </cell>
          <cell r="LK426">
            <v>44973</v>
          </cell>
          <cell r="LN426" t="str">
            <v>24-5654</v>
          </cell>
          <cell r="LO426">
            <v>45008</v>
          </cell>
        </row>
        <row r="427">
          <cell r="IX427" t="str">
            <v>25-4278</v>
          </cell>
          <cell r="IY427">
            <v>44473</v>
          </cell>
          <cell r="LJ427" t="str">
            <v>24-5652</v>
          </cell>
          <cell r="LK427">
            <v>44973</v>
          </cell>
          <cell r="LN427" t="str">
            <v>24-5655</v>
          </cell>
          <cell r="LO427">
            <v>45008</v>
          </cell>
        </row>
        <row r="428">
          <cell r="IX428" t="str">
            <v>25-4280</v>
          </cell>
          <cell r="IY428">
            <v>44641</v>
          </cell>
          <cell r="LJ428" t="str">
            <v>24-5653</v>
          </cell>
          <cell r="LK428">
            <v>44973</v>
          </cell>
          <cell r="LN428" t="str">
            <v>24-5658</v>
          </cell>
          <cell r="LO428">
            <v>45008</v>
          </cell>
        </row>
        <row r="429">
          <cell r="IX429" t="str">
            <v>T1800</v>
          </cell>
          <cell r="IY429">
            <v>44498</v>
          </cell>
          <cell r="LJ429" t="str">
            <v>24-5654</v>
          </cell>
          <cell r="LK429">
            <v>44973</v>
          </cell>
          <cell r="LN429" t="str">
            <v>24-5659</v>
          </cell>
          <cell r="LO429">
            <v>44881</v>
          </cell>
        </row>
        <row r="430">
          <cell r="LJ430" t="str">
            <v>24-5655</v>
          </cell>
          <cell r="LK430">
            <v>44973</v>
          </cell>
          <cell r="LN430" t="str">
            <v>25-0001</v>
          </cell>
          <cell r="LO430">
            <v>45008</v>
          </cell>
        </row>
        <row r="431">
          <cell r="LJ431" t="str">
            <v>24-5658</v>
          </cell>
          <cell r="LK431">
            <v>44973</v>
          </cell>
          <cell r="LN431" t="str">
            <v>25-4277</v>
          </cell>
          <cell r="LO431">
            <v>45008</v>
          </cell>
        </row>
        <row r="432">
          <cell r="LJ432" t="str">
            <v>24-5659</v>
          </cell>
          <cell r="LK432">
            <v>44881</v>
          </cell>
          <cell r="LN432" t="str">
            <v>25-4278</v>
          </cell>
          <cell r="LO432">
            <v>45014</v>
          </cell>
        </row>
        <row r="433">
          <cell r="LJ433" t="str">
            <v>25-0001</v>
          </cell>
          <cell r="LK433">
            <v>44973</v>
          </cell>
          <cell r="LN433" t="str">
            <v>25-4280</v>
          </cell>
          <cell r="LO433">
            <v>45008</v>
          </cell>
        </row>
        <row r="434">
          <cell r="LJ434" t="str">
            <v>25-4277</v>
          </cell>
          <cell r="LK434">
            <v>44973</v>
          </cell>
          <cell r="LN434" t="str">
            <v>T1200</v>
          </cell>
          <cell r="LO434">
            <v>44680</v>
          </cell>
        </row>
        <row r="435">
          <cell r="LJ435" t="str">
            <v>25-4278</v>
          </cell>
          <cell r="LK435">
            <v>44973</v>
          </cell>
          <cell r="LN435" t="str">
            <v>T1800</v>
          </cell>
          <cell r="LO435">
            <v>44498</v>
          </cell>
        </row>
        <row r="436">
          <cell r="LJ436" t="str">
            <v>25-4280</v>
          </cell>
          <cell r="LK436">
            <v>44973</v>
          </cell>
        </row>
        <row r="437">
          <cell r="LJ437" t="str">
            <v>T1200</v>
          </cell>
          <cell r="LK437">
            <v>44680</v>
          </cell>
        </row>
        <row r="438">
          <cell r="LJ438" t="str">
            <v>T1800</v>
          </cell>
          <cell r="LK438">
            <v>44498</v>
          </cell>
        </row>
      </sheetData>
      <sheetData sheetId="9"/>
      <sheetData sheetId="10"/>
      <sheetData sheetId="11"/>
      <sheetData sheetId="12"/>
      <sheetData sheetId="13"/>
      <sheetData sheetId="14"/>
      <sheetData sheetId="15"/>
      <sheetData sheetId="16"/>
      <sheetData sheetId="17" refreshError="1"/>
      <sheetData sheetId="18"/>
      <sheetData sheetId="19">
        <row r="1">
          <cell r="A1" t="str">
            <v>Emergency</v>
          </cell>
        </row>
      </sheetData>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3 revision"/>
      <sheetName val="Revised full list of all Codes"/>
      <sheetName val="000 level updates"/>
      <sheetName val="Original 9-30 Data"/>
      <sheetName val="5 - Cause Codes"/>
      <sheetName val="A - Activitie Codes"/>
      <sheetName val="B - Object Part Codes"/>
      <sheetName val="C - Damage Codes"/>
      <sheetName val="Y - Failure Codes"/>
      <sheetName val="CATALOG CHANGES"/>
      <sheetName val="Sheet3"/>
    </sheetNames>
    <sheetDataSet>
      <sheetData sheetId="0"/>
      <sheetData sheetId="1">
        <row r="1">
          <cell r="A1">
            <v>5</v>
          </cell>
          <cell r="B1">
            <v>100</v>
          </cell>
          <cell r="C1" t="str">
            <v>Acceptable / OK</v>
          </cell>
        </row>
        <row r="2">
          <cell r="A2">
            <v>5</v>
          </cell>
          <cell r="B2">
            <v>120</v>
          </cell>
          <cell r="C2" t="str">
            <v>Incident</v>
          </cell>
        </row>
        <row r="3">
          <cell r="A3">
            <v>5</v>
          </cell>
          <cell r="B3">
            <v>150</v>
          </cell>
          <cell r="C3" t="str">
            <v>Adhesion</v>
          </cell>
        </row>
        <row r="4">
          <cell r="A4">
            <v>5</v>
          </cell>
          <cell r="B4">
            <v>200</v>
          </cell>
          <cell r="C4" t="str">
            <v>Adjustment incorrect</v>
          </cell>
        </row>
        <row r="5">
          <cell r="A5">
            <v>5</v>
          </cell>
          <cell r="B5">
            <v>300</v>
          </cell>
          <cell r="C5" t="str">
            <v>Alignment incorrect</v>
          </cell>
        </row>
        <row r="6">
          <cell r="A6">
            <v>5</v>
          </cell>
          <cell r="B6">
            <v>330</v>
          </cell>
          <cell r="C6" t="str">
            <v>Anode</v>
          </cell>
        </row>
        <row r="7">
          <cell r="A7">
            <v>5</v>
          </cell>
          <cell r="B7">
            <v>500</v>
          </cell>
          <cell r="C7" t="str">
            <v>Assembly error</v>
          </cell>
        </row>
        <row r="8">
          <cell r="A8">
            <v>5</v>
          </cell>
          <cell r="B8">
            <v>600</v>
          </cell>
          <cell r="C8" t="str">
            <v>Binding</v>
          </cell>
        </row>
        <row r="9">
          <cell r="A9">
            <v>5</v>
          </cell>
          <cell r="B9">
            <v>700</v>
          </cell>
          <cell r="C9" t="str">
            <v>Blockage / Plugged</v>
          </cell>
        </row>
        <row r="10">
          <cell r="A10">
            <v>5</v>
          </cell>
          <cell r="B10">
            <v>710</v>
          </cell>
          <cell r="C10" t="str">
            <v>Buildup</v>
          </cell>
        </row>
        <row r="11">
          <cell r="A11">
            <v>5</v>
          </cell>
          <cell r="B11">
            <v>715</v>
          </cell>
          <cell r="C11" t="str">
            <v>Bypass</v>
          </cell>
        </row>
        <row r="12">
          <cell r="A12">
            <v>5</v>
          </cell>
          <cell r="B12">
            <v>720</v>
          </cell>
          <cell r="C12" t="str">
            <v>Calibration - Out of Tolerance</v>
          </cell>
        </row>
        <row r="13">
          <cell r="A13">
            <v>5</v>
          </cell>
          <cell r="B13">
            <v>730</v>
          </cell>
          <cell r="C13" t="str">
            <v>Cathode</v>
          </cell>
        </row>
        <row r="14">
          <cell r="A14">
            <v>5</v>
          </cell>
          <cell r="B14">
            <v>740</v>
          </cell>
          <cell r="C14" t="str">
            <v>Cavitation</v>
          </cell>
        </row>
        <row r="15">
          <cell r="A15">
            <v>5</v>
          </cell>
          <cell r="B15">
            <v>800</v>
          </cell>
          <cell r="C15" t="str">
            <v>Circuit - open</v>
          </cell>
        </row>
        <row r="16">
          <cell r="A16">
            <v>5</v>
          </cell>
          <cell r="B16">
            <v>900</v>
          </cell>
          <cell r="C16" t="str">
            <v>Circuit - short</v>
          </cell>
        </row>
        <row r="17">
          <cell r="A17">
            <v>5</v>
          </cell>
          <cell r="B17">
            <v>1000</v>
          </cell>
          <cell r="C17" t="str">
            <v>Clearance incorrect</v>
          </cell>
        </row>
        <row r="18">
          <cell r="A18">
            <v>5</v>
          </cell>
          <cell r="B18">
            <v>1100</v>
          </cell>
          <cell r="C18" t="str">
            <v>Closed Valve</v>
          </cell>
        </row>
        <row r="19">
          <cell r="A19">
            <v>5</v>
          </cell>
          <cell r="B19">
            <v>1110</v>
          </cell>
          <cell r="C19" t="str">
            <v>Configuration Error</v>
          </cell>
        </row>
        <row r="20">
          <cell r="A20">
            <v>5</v>
          </cell>
          <cell r="B20">
            <v>1200</v>
          </cell>
          <cell r="C20" t="str">
            <v>Contamination</v>
          </cell>
        </row>
        <row r="21">
          <cell r="A21">
            <v>5</v>
          </cell>
          <cell r="B21">
            <v>1300</v>
          </cell>
          <cell r="C21" t="str">
            <v>Control failure</v>
          </cell>
        </row>
        <row r="22">
          <cell r="A22">
            <v>5</v>
          </cell>
          <cell r="B22">
            <v>1400</v>
          </cell>
          <cell r="C22" t="str">
            <v>Corrosion</v>
          </cell>
        </row>
        <row r="23">
          <cell r="A23">
            <v>5</v>
          </cell>
          <cell r="B23">
            <v>1500</v>
          </cell>
          <cell r="C23" t="str">
            <v>Cracking</v>
          </cell>
        </row>
        <row r="24">
          <cell r="A24">
            <v>5</v>
          </cell>
          <cell r="B24">
            <v>1600</v>
          </cell>
          <cell r="C24" t="str">
            <v>Dirty</v>
          </cell>
        </row>
        <row r="25">
          <cell r="A25">
            <v>5</v>
          </cell>
          <cell r="B25">
            <v>1700</v>
          </cell>
          <cell r="C25" t="str">
            <v>Disbonding</v>
          </cell>
        </row>
        <row r="26">
          <cell r="A26">
            <v>5</v>
          </cell>
          <cell r="B26">
            <v>1750</v>
          </cell>
          <cell r="C26" t="str">
            <v>Electrical Failure</v>
          </cell>
        </row>
        <row r="27">
          <cell r="A27">
            <v>5</v>
          </cell>
          <cell r="B27">
            <v>1800</v>
          </cell>
          <cell r="C27" t="str">
            <v>Erosion</v>
          </cell>
        </row>
        <row r="28">
          <cell r="A28">
            <v>5</v>
          </cell>
          <cell r="B28">
            <v>1900</v>
          </cell>
          <cell r="C28" t="str">
            <v>Excess Current</v>
          </cell>
        </row>
        <row r="29">
          <cell r="A29">
            <v>5</v>
          </cell>
          <cell r="B29">
            <v>2000</v>
          </cell>
          <cell r="C29" t="str">
            <v>Excess Pressure</v>
          </cell>
        </row>
        <row r="30">
          <cell r="A30">
            <v>5</v>
          </cell>
          <cell r="B30">
            <v>2100</v>
          </cell>
          <cell r="C30" t="str">
            <v>Excess Temperature</v>
          </cell>
        </row>
        <row r="31">
          <cell r="A31">
            <v>5</v>
          </cell>
          <cell r="B31">
            <v>2110</v>
          </cell>
          <cell r="C31" t="str">
            <v>Excess Vacuum</v>
          </cell>
        </row>
        <row r="32">
          <cell r="A32">
            <v>5</v>
          </cell>
          <cell r="B32">
            <v>2200</v>
          </cell>
          <cell r="C32" t="str">
            <v>Expected Wear</v>
          </cell>
        </row>
        <row r="33">
          <cell r="A33">
            <v>5</v>
          </cell>
          <cell r="B33">
            <v>2250</v>
          </cell>
          <cell r="C33" t="str">
            <v>Explosion or Fire Damage</v>
          </cell>
        </row>
        <row r="34">
          <cell r="A34">
            <v>5</v>
          </cell>
          <cell r="B34">
            <v>2300</v>
          </cell>
          <cell r="C34" t="str">
            <v>Fabrication Defect</v>
          </cell>
        </row>
        <row r="35">
          <cell r="A35">
            <v>5</v>
          </cell>
          <cell r="B35">
            <v>2400</v>
          </cell>
          <cell r="C35" t="str">
            <v>Fatigue</v>
          </cell>
        </row>
        <row r="36">
          <cell r="A36">
            <v>5</v>
          </cell>
          <cell r="B36">
            <v>2450</v>
          </cell>
          <cell r="C36" t="str">
            <v>Faulty Workmanship</v>
          </cell>
        </row>
        <row r="37">
          <cell r="A37">
            <v>5</v>
          </cell>
          <cell r="B37">
            <v>2500</v>
          </cell>
          <cell r="C37" t="str">
            <v>Fit Incorrect</v>
          </cell>
        </row>
        <row r="38">
          <cell r="A38">
            <v>5</v>
          </cell>
          <cell r="B38">
            <v>2550</v>
          </cell>
          <cell r="C38" t="str">
            <v>Foreign Material in Unit</v>
          </cell>
        </row>
        <row r="39">
          <cell r="A39">
            <v>5</v>
          </cell>
          <cell r="B39">
            <v>2600</v>
          </cell>
          <cell r="C39" t="str">
            <v>Imbalance</v>
          </cell>
        </row>
        <row r="40">
          <cell r="A40">
            <v>5</v>
          </cell>
          <cell r="B40">
            <v>2610</v>
          </cell>
          <cell r="C40" t="str">
            <v>Improper Grade</v>
          </cell>
        </row>
        <row r="41">
          <cell r="A41">
            <v>5</v>
          </cell>
          <cell r="B41">
            <v>2660</v>
          </cell>
          <cell r="C41" t="str">
            <v>Inadequate Labeling</v>
          </cell>
        </row>
        <row r="42">
          <cell r="A42">
            <v>5</v>
          </cell>
          <cell r="B42">
            <v>2700</v>
          </cell>
          <cell r="C42" t="str">
            <v>Instrument failure</v>
          </cell>
        </row>
        <row r="43">
          <cell r="A43">
            <v>5</v>
          </cell>
          <cell r="B43">
            <v>2800</v>
          </cell>
          <cell r="C43" t="str">
            <v>Insulation failure</v>
          </cell>
        </row>
        <row r="44">
          <cell r="A44">
            <v>5</v>
          </cell>
          <cell r="B44">
            <v>2900</v>
          </cell>
          <cell r="C44" t="str">
            <v>Improper Material</v>
          </cell>
        </row>
        <row r="45">
          <cell r="A45">
            <v>5</v>
          </cell>
          <cell r="B45">
            <v>2910</v>
          </cell>
          <cell r="C45" t="str">
            <v>Improper Size</v>
          </cell>
        </row>
        <row r="46">
          <cell r="A46">
            <v>5</v>
          </cell>
          <cell r="B46">
            <v>2920</v>
          </cell>
          <cell r="C46" t="str">
            <v>Inadequate Design</v>
          </cell>
        </row>
        <row r="47">
          <cell r="A47">
            <v>5</v>
          </cell>
          <cell r="B47">
            <v>2925</v>
          </cell>
          <cell r="C47" t="str">
            <v>Input/Output Failure</v>
          </cell>
        </row>
        <row r="48">
          <cell r="A48">
            <v>5</v>
          </cell>
          <cell r="B48">
            <v>2930</v>
          </cell>
          <cell r="C48" t="str">
            <v>Lack of PM</v>
          </cell>
        </row>
        <row r="49">
          <cell r="A49">
            <v>5</v>
          </cell>
          <cell r="B49">
            <v>2940</v>
          </cell>
          <cell r="C49" t="str">
            <v>Lack of Training</v>
          </cell>
        </row>
        <row r="50">
          <cell r="A50">
            <v>5</v>
          </cell>
          <cell r="B50">
            <v>3000</v>
          </cell>
          <cell r="C50" t="str">
            <v>Loose Connection</v>
          </cell>
        </row>
        <row r="51">
          <cell r="A51">
            <v>5</v>
          </cell>
          <cell r="B51">
            <v>3050</v>
          </cell>
          <cell r="C51" t="str">
            <v>Loss of Barrier Fluid</v>
          </cell>
        </row>
        <row r="52">
          <cell r="A52">
            <v>5</v>
          </cell>
          <cell r="B52">
            <v>3100</v>
          </cell>
          <cell r="C52" t="str">
            <v>Lube Improper</v>
          </cell>
        </row>
        <row r="53">
          <cell r="A53">
            <v>5</v>
          </cell>
          <cell r="B53">
            <v>3200</v>
          </cell>
          <cell r="C53" t="str">
            <v>Material failure</v>
          </cell>
        </row>
        <row r="54">
          <cell r="A54">
            <v>5</v>
          </cell>
          <cell r="B54">
            <v>3300</v>
          </cell>
          <cell r="C54" t="str">
            <v>Mechanical failure</v>
          </cell>
        </row>
        <row r="55">
          <cell r="A55">
            <v>5</v>
          </cell>
          <cell r="B55">
            <v>3400</v>
          </cell>
          <cell r="C55" t="str">
            <v>Moisture / Wet</v>
          </cell>
        </row>
        <row r="56">
          <cell r="A56">
            <v>5</v>
          </cell>
          <cell r="B56">
            <v>3500</v>
          </cell>
          <cell r="C56" t="str">
            <v>Operation error</v>
          </cell>
        </row>
        <row r="57">
          <cell r="A57">
            <v>5</v>
          </cell>
          <cell r="B57">
            <v>3600</v>
          </cell>
          <cell r="C57" t="str">
            <v>Overheated</v>
          </cell>
        </row>
        <row r="58">
          <cell r="A58">
            <v>5</v>
          </cell>
          <cell r="B58">
            <v>3700</v>
          </cell>
          <cell r="C58" t="str">
            <v>Overloaded</v>
          </cell>
        </row>
        <row r="59">
          <cell r="A59">
            <v>5</v>
          </cell>
          <cell r="B59">
            <v>3750</v>
          </cell>
          <cell r="C59" t="str">
            <v>Overspeed</v>
          </cell>
        </row>
        <row r="60">
          <cell r="A60">
            <v>5</v>
          </cell>
          <cell r="B60">
            <v>3780</v>
          </cell>
          <cell r="C60" t="str">
            <v>Power Failure</v>
          </cell>
        </row>
        <row r="61">
          <cell r="A61">
            <v>5</v>
          </cell>
          <cell r="B61">
            <v>3800</v>
          </cell>
          <cell r="C61" t="str">
            <v>Puncture</v>
          </cell>
        </row>
        <row r="62">
          <cell r="A62">
            <v>5</v>
          </cell>
          <cell r="B62">
            <v>3900</v>
          </cell>
          <cell r="C62" t="str">
            <v>Resistance low</v>
          </cell>
        </row>
        <row r="63">
          <cell r="A63">
            <v>5</v>
          </cell>
          <cell r="B63">
            <v>4000</v>
          </cell>
          <cell r="C63" t="str">
            <v>Restriction / Fouled</v>
          </cell>
        </row>
        <row r="64">
          <cell r="A64">
            <v>5</v>
          </cell>
          <cell r="B64">
            <v>4010</v>
          </cell>
          <cell r="C64" t="str">
            <v>Rotation Incorrect</v>
          </cell>
        </row>
        <row r="65">
          <cell r="A65">
            <v>5</v>
          </cell>
          <cell r="B65">
            <v>4100</v>
          </cell>
          <cell r="C65" t="str">
            <v>Software failure</v>
          </cell>
        </row>
        <row r="66">
          <cell r="A66">
            <v>5</v>
          </cell>
          <cell r="B66">
            <v>4200</v>
          </cell>
          <cell r="C66" t="str">
            <v>Signal faulty</v>
          </cell>
        </row>
        <row r="67">
          <cell r="A67">
            <v>5</v>
          </cell>
          <cell r="B67">
            <v>4250</v>
          </cell>
          <cell r="C67" t="str">
            <v>Signal - No</v>
          </cell>
        </row>
        <row r="68">
          <cell r="A68">
            <v>5</v>
          </cell>
          <cell r="B68">
            <v>4275</v>
          </cell>
          <cell r="C68" t="str">
            <v>Unapproved Alteration</v>
          </cell>
        </row>
        <row r="69">
          <cell r="A69">
            <v>5</v>
          </cell>
          <cell r="B69">
            <v>4295</v>
          </cell>
          <cell r="C69" t="str">
            <v>UV Degradation</v>
          </cell>
        </row>
        <row r="70">
          <cell r="A70">
            <v>5</v>
          </cell>
          <cell r="B70">
            <v>4300</v>
          </cell>
          <cell r="C70" t="str">
            <v>Vibration</v>
          </cell>
        </row>
        <row r="71">
          <cell r="A71">
            <v>5</v>
          </cell>
          <cell r="B71">
            <v>4400</v>
          </cell>
          <cell r="C71" t="str">
            <v>Voltage incorrect</v>
          </cell>
        </row>
        <row r="72">
          <cell r="A72">
            <v>5</v>
          </cell>
          <cell r="B72">
            <v>4500</v>
          </cell>
          <cell r="C72" t="str">
            <v>repoint to 1750 or 3780</v>
          </cell>
        </row>
        <row r="73">
          <cell r="A73">
            <v>5</v>
          </cell>
          <cell r="B73">
            <v>4600</v>
          </cell>
          <cell r="C73" t="str">
            <v>Welding Defect</v>
          </cell>
        </row>
        <row r="74">
          <cell r="A74">
            <v>5</v>
          </cell>
          <cell r="B74">
            <v>4800</v>
          </cell>
          <cell r="C74" t="str">
            <v>Jumping thread line</v>
          </cell>
        </row>
        <row r="75">
          <cell r="A75" t="str">
            <v>A</v>
          </cell>
          <cell r="B75" t="str">
            <v>ADJT</v>
          </cell>
          <cell r="C75" t="str">
            <v>Adjust</v>
          </cell>
        </row>
        <row r="76">
          <cell r="A76" t="str">
            <v>A</v>
          </cell>
          <cell r="B76" t="str">
            <v>ALGN</v>
          </cell>
          <cell r="C76" t="str">
            <v>Align</v>
          </cell>
        </row>
        <row r="77">
          <cell r="A77" t="str">
            <v>A</v>
          </cell>
          <cell r="B77" t="str">
            <v>BALN</v>
          </cell>
          <cell r="C77" t="str">
            <v>Balance</v>
          </cell>
        </row>
        <row r="78">
          <cell r="A78" t="str">
            <v>A</v>
          </cell>
          <cell r="B78" t="str">
            <v>CALB</v>
          </cell>
          <cell r="C78" t="str">
            <v>Calibrate</v>
          </cell>
        </row>
        <row r="79">
          <cell r="A79" t="str">
            <v>A</v>
          </cell>
          <cell r="B79" t="str">
            <v>CHEK</v>
          </cell>
          <cell r="C79" t="str">
            <v>Check</v>
          </cell>
        </row>
        <row r="80">
          <cell r="A80" t="str">
            <v>A</v>
          </cell>
          <cell r="B80" t="str">
            <v>CLEN</v>
          </cell>
          <cell r="C80" t="str">
            <v>Clean</v>
          </cell>
        </row>
        <row r="81">
          <cell r="A81" t="str">
            <v>A</v>
          </cell>
          <cell r="B81" t="str">
            <v>INSP</v>
          </cell>
          <cell r="C81" t="str">
            <v>Inspect</v>
          </cell>
        </row>
        <row r="82">
          <cell r="A82" t="str">
            <v>A</v>
          </cell>
          <cell r="B82" t="str">
            <v>LUBE</v>
          </cell>
          <cell r="C82" t="str">
            <v>Lubricate</v>
          </cell>
        </row>
        <row r="83">
          <cell r="A83" t="str">
            <v>A</v>
          </cell>
          <cell r="B83" t="str">
            <v>MODF</v>
          </cell>
          <cell r="C83" t="str">
            <v>Modify</v>
          </cell>
        </row>
        <row r="84">
          <cell r="A84" t="str">
            <v>A</v>
          </cell>
          <cell r="B84" t="str">
            <v>NONE</v>
          </cell>
          <cell r="C84" t="str">
            <v>No Action</v>
          </cell>
        </row>
        <row r="85">
          <cell r="A85" t="str">
            <v>A</v>
          </cell>
          <cell r="B85" t="str">
            <v>OVHL</v>
          </cell>
          <cell r="C85" t="str">
            <v>Overhaul</v>
          </cell>
        </row>
        <row r="86">
          <cell r="A86" t="str">
            <v>A</v>
          </cell>
          <cell r="B86" t="str">
            <v>PANT</v>
          </cell>
          <cell r="C86" t="str">
            <v>Paint</v>
          </cell>
        </row>
        <row r="87">
          <cell r="A87" t="str">
            <v>A</v>
          </cell>
          <cell r="B87" t="str">
            <v>QUCH</v>
          </cell>
          <cell r="C87" t="str">
            <v>Qusum Check</v>
          </cell>
        </row>
        <row r="88">
          <cell r="A88" t="str">
            <v>A</v>
          </cell>
          <cell r="B88" t="str">
            <v>RECH</v>
          </cell>
          <cell r="C88" t="str">
            <v>Recharge</v>
          </cell>
        </row>
        <row r="89">
          <cell r="A89" t="str">
            <v>A</v>
          </cell>
          <cell r="B89" t="str">
            <v>RECN</v>
          </cell>
          <cell r="C89" t="str">
            <v>deleting - overlaps with OVHL</v>
          </cell>
        </row>
        <row r="90">
          <cell r="A90" t="str">
            <v>A</v>
          </cell>
          <cell r="B90" t="str">
            <v>RELN</v>
          </cell>
          <cell r="C90" t="str">
            <v>Reline</v>
          </cell>
        </row>
        <row r="91">
          <cell r="A91" t="str">
            <v>A</v>
          </cell>
          <cell r="B91" t="str">
            <v>REMV</v>
          </cell>
          <cell r="C91" t="str">
            <v>Remove from Service</v>
          </cell>
        </row>
        <row r="92">
          <cell r="A92" t="str">
            <v>A</v>
          </cell>
          <cell r="B92" t="str">
            <v>REPL</v>
          </cell>
          <cell r="C92" t="str">
            <v>Replace</v>
          </cell>
        </row>
        <row r="93">
          <cell r="A93" t="str">
            <v>A</v>
          </cell>
          <cell r="B93" t="str">
            <v>REPR</v>
          </cell>
          <cell r="C93" t="str">
            <v>Repair</v>
          </cell>
        </row>
        <row r="94">
          <cell r="A94" t="str">
            <v>A</v>
          </cell>
          <cell r="B94" t="str">
            <v>SERV</v>
          </cell>
          <cell r="C94" t="str">
            <v>Service / PM</v>
          </cell>
        </row>
        <row r="95">
          <cell r="A95" t="str">
            <v>A</v>
          </cell>
          <cell r="B95" t="str">
            <v>TEST</v>
          </cell>
          <cell r="C95" t="str">
            <v>Test</v>
          </cell>
        </row>
        <row r="96">
          <cell r="A96" t="str">
            <v>A</v>
          </cell>
          <cell r="B96" t="str">
            <v>UNPL</v>
          </cell>
          <cell r="C96" t="str">
            <v>Unplug</v>
          </cell>
        </row>
        <row r="97">
          <cell r="A97" t="str">
            <v>B</v>
          </cell>
          <cell r="B97">
            <v>20</v>
          </cell>
          <cell r="C97" t="str">
            <v>Accelerator</v>
          </cell>
        </row>
        <row r="98">
          <cell r="A98" t="str">
            <v>B</v>
          </cell>
          <cell r="B98">
            <v>30</v>
          </cell>
          <cell r="C98" t="str">
            <v>Adapter</v>
          </cell>
        </row>
        <row r="99">
          <cell r="A99" t="str">
            <v>B</v>
          </cell>
          <cell r="B99">
            <v>50</v>
          </cell>
          <cell r="C99" t="str">
            <v>Ring, Adjusting</v>
          </cell>
        </row>
        <row r="100">
          <cell r="A100" t="str">
            <v>B</v>
          </cell>
          <cell r="B100">
            <v>100</v>
          </cell>
          <cell r="C100" t="str">
            <v>Pin - Adjusting Ring</v>
          </cell>
        </row>
        <row r="101">
          <cell r="A101" t="str">
            <v>B</v>
          </cell>
          <cell r="B101">
            <v>150</v>
          </cell>
          <cell r="C101" t="str">
            <v>Screw - Adjustment</v>
          </cell>
        </row>
        <row r="102">
          <cell r="A102" t="str">
            <v>B</v>
          </cell>
          <cell r="B102">
            <v>200</v>
          </cell>
          <cell r="C102" t="str">
            <v>Agitator</v>
          </cell>
        </row>
        <row r="103">
          <cell r="A103" t="str">
            <v>B</v>
          </cell>
          <cell r="B103">
            <v>220</v>
          </cell>
          <cell r="C103" t="str">
            <v>Alarm</v>
          </cell>
        </row>
        <row r="104">
          <cell r="A104" t="str">
            <v>B</v>
          </cell>
          <cell r="B104">
            <v>225</v>
          </cell>
          <cell r="C104" t="str">
            <v>Alternator</v>
          </cell>
        </row>
        <row r="105">
          <cell r="A105" t="str">
            <v>B</v>
          </cell>
          <cell r="B105">
            <v>240</v>
          </cell>
          <cell r="C105" t="str">
            <v>Amplifier</v>
          </cell>
        </row>
        <row r="106">
          <cell r="A106" t="str">
            <v>B</v>
          </cell>
          <cell r="B106">
            <v>250</v>
          </cell>
          <cell r="C106" t="str">
            <v>Analyzer</v>
          </cell>
        </row>
        <row r="107">
          <cell r="A107" t="str">
            <v>B</v>
          </cell>
          <cell r="B107">
            <v>260</v>
          </cell>
          <cell r="C107" t="str">
            <v>Anode</v>
          </cell>
        </row>
        <row r="108">
          <cell r="A108" t="str">
            <v>B</v>
          </cell>
          <cell r="B108">
            <v>270</v>
          </cell>
          <cell r="C108" t="str">
            <v>Antenna</v>
          </cell>
        </row>
        <row r="109">
          <cell r="A109" t="str">
            <v>B</v>
          </cell>
          <cell r="B109">
            <v>280</v>
          </cell>
          <cell r="C109" t="str">
            <v>Arc chute</v>
          </cell>
        </row>
        <row r="110">
          <cell r="A110" t="str">
            <v>B</v>
          </cell>
          <cell r="B110">
            <v>290</v>
          </cell>
          <cell r="C110" t="str">
            <v>Arm</v>
          </cell>
        </row>
        <row r="111">
          <cell r="A111" t="str">
            <v>B</v>
          </cell>
          <cell r="B111">
            <v>300</v>
          </cell>
          <cell r="C111" t="str">
            <v>Armature - Motor</v>
          </cell>
        </row>
        <row r="112">
          <cell r="A112" t="str">
            <v>B</v>
          </cell>
          <cell r="B112">
            <v>310</v>
          </cell>
          <cell r="C112" t="str">
            <v>Arrestor</v>
          </cell>
        </row>
        <row r="113">
          <cell r="A113" t="str">
            <v>B</v>
          </cell>
          <cell r="B113">
            <v>330</v>
          </cell>
          <cell r="C113" t="str">
            <v>Aspirator</v>
          </cell>
        </row>
        <row r="114">
          <cell r="A114" t="str">
            <v>B</v>
          </cell>
          <cell r="B114">
            <v>350</v>
          </cell>
          <cell r="C114" t="str">
            <v>Baffle</v>
          </cell>
        </row>
        <row r="115">
          <cell r="A115" t="str">
            <v>B</v>
          </cell>
          <cell r="B115">
            <v>351</v>
          </cell>
          <cell r="C115" t="str">
            <v>Bags - Cloth</v>
          </cell>
        </row>
        <row r="116">
          <cell r="A116" t="str">
            <v>B</v>
          </cell>
          <cell r="B116">
            <v>355</v>
          </cell>
          <cell r="C116" t="str">
            <v>Balancer</v>
          </cell>
        </row>
        <row r="117">
          <cell r="A117" t="str">
            <v>B</v>
          </cell>
          <cell r="B117">
            <v>357</v>
          </cell>
          <cell r="C117" t="str">
            <v>Ball</v>
          </cell>
        </row>
        <row r="118">
          <cell r="A118" t="str">
            <v>B</v>
          </cell>
          <cell r="B118">
            <v>360</v>
          </cell>
          <cell r="C118" t="str">
            <v>Ballast</v>
          </cell>
        </row>
        <row r="119">
          <cell r="A119" t="str">
            <v>B</v>
          </cell>
          <cell r="B119">
            <v>370</v>
          </cell>
          <cell r="C119" t="str">
            <v>Barrel</v>
          </cell>
        </row>
        <row r="120">
          <cell r="A120" t="str">
            <v>B</v>
          </cell>
          <cell r="B120">
            <v>380</v>
          </cell>
          <cell r="C120" t="str">
            <v>Baseplate</v>
          </cell>
        </row>
        <row r="121">
          <cell r="A121" t="str">
            <v>B</v>
          </cell>
          <cell r="B121">
            <v>390</v>
          </cell>
          <cell r="C121" t="str">
            <v>Basin</v>
          </cell>
        </row>
        <row r="122">
          <cell r="A122" t="str">
            <v>B</v>
          </cell>
          <cell r="B122">
            <v>400</v>
          </cell>
          <cell r="C122" t="str">
            <v>Battery</v>
          </cell>
        </row>
        <row r="123">
          <cell r="A123" t="str">
            <v>B</v>
          </cell>
          <cell r="B123">
            <v>410</v>
          </cell>
          <cell r="C123" t="str">
            <v>Battery - Charger</v>
          </cell>
        </row>
        <row r="124">
          <cell r="A124" t="str">
            <v>B</v>
          </cell>
          <cell r="B124">
            <v>440</v>
          </cell>
          <cell r="C124" t="str">
            <v>Bearing</v>
          </cell>
        </row>
        <row r="125">
          <cell r="A125" t="str">
            <v>B</v>
          </cell>
          <cell r="B125">
            <v>450</v>
          </cell>
          <cell r="C125" t="str">
            <v>Bearing - Radial</v>
          </cell>
        </row>
        <row r="126">
          <cell r="A126" t="str">
            <v>B</v>
          </cell>
          <cell r="B126">
            <v>500</v>
          </cell>
          <cell r="C126" t="str">
            <v>Bearing - Roller</v>
          </cell>
        </row>
        <row r="127">
          <cell r="A127" t="str">
            <v>B</v>
          </cell>
          <cell r="B127">
            <v>550</v>
          </cell>
          <cell r="C127" t="str">
            <v>Bearing - Thrust</v>
          </cell>
        </row>
        <row r="128">
          <cell r="A128" t="str">
            <v>B</v>
          </cell>
          <cell r="B128">
            <v>560</v>
          </cell>
          <cell r="C128" t="str">
            <v>Bearing - Connecting Rod</v>
          </cell>
        </row>
        <row r="129">
          <cell r="A129" t="str">
            <v>B</v>
          </cell>
          <cell r="B129">
            <v>570</v>
          </cell>
          <cell r="C129" t="str">
            <v>Bearing - Crankshaft</v>
          </cell>
        </row>
        <row r="130">
          <cell r="A130" t="str">
            <v>B</v>
          </cell>
          <cell r="B130">
            <v>600</v>
          </cell>
          <cell r="C130" t="str">
            <v>Bellows</v>
          </cell>
        </row>
        <row r="131">
          <cell r="A131" t="str">
            <v>B</v>
          </cell>
          <cell r="B131">
            <v>610</v>
          </cell>
          <cell r="C131" t="str">
            <v>Belt</v>
          </cell>
        </row>
        <row r="132">
          <cell r="A132" t="str">
            <v>B</v>
          </cell>
          <cell r="B132">
            <v>650</v>
          </cell>
          <cell r="C132" t="str">
            <v>Belt - drive</v>
          </cell>
        </row>
        <row r="133">
          <cell r="A133" t="str">
            <v>B</v>
          </cell>
          <cell r="B133">
            <v>660</v>
          </cell>
          <cell r="C133" t="str">
            <v>Bladder</v>
          </cell>
        </row>
        <row r="134">
          <cell r="A134" t="str">
            <v>B</v>
          </cell>
          <cell r="B134">
            <v>700</v>
          </cell>
          <cell r="C134" t="str">
            <v>Blade</v>
          </cell>
        </row>
        <row r="135">
          <cell r="A135" t="str">
            <v>B</v>
          </cell>
          <cell r="B135">
            <v>720</v>
          </cell>
          <cell r="C135" t="str">
            <v>Block</v>
          </cell>
        </row>
        <row r="136">
          <cell r="A136" t="str">
            <v>B</v>
          </cell>
          <cell r="B136">
            <v>721</v>
          </cell>
          <cell r="C136" t="str">
            <v>Bolting</v>
          </cell>
        </row>
        <row r="137">
          <cell r="A137" t="str">
            <v>B</v>
          </cell>
          <cell r="B137">
            <v>725</v>
          </cell>
          <cell r="C137" t="str">
            <v>Block - Shear</v>
          </cell>
        </row>
        <row r="138">
          <cell r="A138" t="str">
            <v>B</v>
          </cell>
          <cell r="B138">
            <v>730</v>
          </cell>
          <cell r="C138" t="str">
            <v>Valve - Block</v>
          </cell>
        </row>
        <row r="139">
          <cell r="A139" t="str">
            <v>B</v>
          </cell>
          <cell r="B139">
            <v>741</v>
          </cell>
          <cell r="C139" t="str">
            <v>Bolting</v>
          </cell>
        </row>
        <row r="140">
          <cell r="A140" t="str">
            <v>B</v>
          </cell>
          <cell r="B140">
            <v>742</v>
          </cell>
          <cell r="C140" t="str">
            <v>Boom</v>
          </cell>
        </row>
        <row r="141">
          <cell r="A141" t="str">
            <v>B</v>
          </cell>
          <cell r="B141">
            <v>743</v>
          </cell>
          <cell r="C141" t="str">
            <v>Boot</v>
          </cell>
        </row>
        <row r="142">
          <cell r="A142" t="str">
            <v>B</v>
          </cell>
          <cell r="B142">
            <v>744</v>
          </cell>
          <cell r="C142" t="str">
            <v>Bonnet</v>
          </cell>
        </row>
        <row r="143">
          <cell r="A143" t="str">
            <v>B</v>
          </cell>
          <cell r="B143">
            <v>745</v>
          </cell>
          <cell r="C143" t="str">
            <v>Bow</v>
          </cell>
        </row>
        <row r="144">
          <cell r="A144" t="str">
            <v>B</v>
          </cell>
          <cell r="B144">
            <v>750</v>
          </cell>
          <cell r="C144" t="str">
            <v>Box - Junction</v>
          </cell>
        </row>
        <row r="145">
          <cell r="A145" t="str">
            <v>B</v>
          </cell>
          <cell r="B145">
            <v>758</v>
          </cell>
          <cell r="C145" t="str">
            <v>Bowl</v>
          </cell>
        </row>
        <row r="146">
          <cell r="A146" t="str">
            <v>B</v>
          </cell>
          <cell r="B146">
            <v>800</v>
          </cell>
          <cell r="C146" t="str">
            <v>Box - Termination</v>
          </cell>
        </row>
        <row r="147">
          <cell r="A147" t="str">
            <v>B</v>
          </cell>
          <cell r="B147">
            <v>840</v>
          </cell>
          <cell r="C147" t="str">
            <v>Bracing</v>
          </cell>
        </row>
        <row r="148">
          <cell r="A148" t="str">
            <v>B</v>
          </cell>
          <cell r="B148">
            <v>850</v>
          </cell>
          <cell r="C148" t="str">
            <v>Brake</v>
          </cell>
        </row>
        <row r="149">
          <cell r="A149" t="str">
            <v>B</v>
          </cell>
          <cell r="B149">
            <v>900</v>
          </cell>
          <cell r="C149" t="str">
            <v>Pad - Brake</v>
          </cell>
        </row>
        <row r="150">
          <cell r="A150" t="str">
            <v>B</v>
          </cell>
          <cell r="B150">
            <v>910</v>
          </cell>
          <cell r="C150" t="str">
            <v>Braid</v>
          </cell>
        </row>
        <row r="151">
          <cell r="A151" t="str">
            <v>B</v>
          </cell>
          <cell r="B151">
            <v>920</v>
          </cell>
          <cell r="C151" t="str">
            <v>Brushes</v>
          </cell>
        </row>
        <row r="152">
          <cell r="A152" t="str">
            <v>B</v>
          </cell>
          <cell r="B152">
            <v>925</v>
          </cell>
          <cell r="C152" t="str">
            <v>Bucket</v>
          </cell>
        </row>
        <row r="153">
          <cell r="A153" t="str">
            <v>B</v>
          </cell>
          <cell r="B153">
            <v>930</v>
          </cell>
          <cell r="C153" t="str">
            <v>Buckle</v>
          </cell>
        </row>
        <row r="154">
          <cell r="A154" t="str">
            <v>B</v>
          </cell>
          <cell r="B154">
            <v>935</v>
          </cell>
          <cell r="C154" t="str">
            <v>Bumper</v>
          </cell>
        </row>
        <row r="155">
          <cell r="A155" t="str">
            <v>B</v>
          </cell>
          <cell r="B155">
            <v>940</v>
          </cell>
          <cell r="C155" t="str">
            <v>Burette</v>
          </cell>
        </row>
        <row r="156">
          <cell r="A156" t="str">
            <v>B</v>
          </cell>
          <cell r="B156">
            <v>950</v>
          </cell>
          <cell r="C156" t="str">
            <v>Burner - Combustion</v>
          </cell>
        </row>
        <row r="157">
          <cell r="A157" t="str">
            <v>B</v>
          </cell>
          <cell r="B157">
            <v>1000</v>
          </cell>
          <cell r="C157" t="str">
            <v>Burner - Flare</v>
          </cell>
        </row>
        <row r="158">
          <cell r="A158" t="str">
            <v>B</v>
          </cell>
          <cell r="B158">
            <v>1050</v>
          </cell>
          <cell r="C158" t="str">
            <v>Bus - ground</v>
          </cell>
        </row>
        <row r="159">
          <cell r="A159" t="str">
            <v>B</v>
          </cell>
          <cell r="B159">
            <v>1055</v>
          </cell>
          <cell r="C159" t="str">
            <v>Bus - primary</v>
          </cell>
        </row>
        <row r="160">
          <cell r="A160" t="str">
            <v>B</v>
          </cell>
          <cell r="B160">
            <v>1060</v>
          </cell>
          <cell r="C160" t="str">
            <v>Bus - secondary</v>
          </cell>
        </row>
        <row r="161">
          <cell r="A161" t="str">
            <v>B</v>
          </cell>
          <cell r="B161">
            <v>1100</v>
          </cell>
          <cell r="C161" t="str">
            <v>Bushing</v>
          </cell>
        </row>
        <row r="162">
          <cell r="A162" t="str">
            <v>B</v>
          </cell>
          <cell r="B162">
            <v>1110</v>
          </cell>
          <cell r="C162" t="str">
            <v>Cab</v>
          </cell>
        </row>
        <row r="163">
          <cell r="A163" t="str">
            <v>B</v>
          </cell>
          <cell r="B163">
            <v>1120</v>
          </cell>
          <cell r="C163" t="str">
            <v>Cable</v>
          </cell>
        </row>
        <row r="164">
          <cell r="A164" t="str">
            <v>B</v>
          </cell>
          <cell r="B164">
            <v>1150</v>
          </cell>
          <cell r="C164" t="str">
            <v>Cable - Electrical</v>
          </cell>
        </row>
        <row r="165">
          <cell r="A165" t="str">
            <v>B</v>
          </cell>
          <cell r="B165">
            <v>1155</v>
          </cell>
          <cell r="C165" t="str">
            <v>Cable - Fiber Optic</v>
          </cell>
        </row>
        <row r="166">
          <cell r="A166" t="str">
            <v>B</v>
          </cell>
          <cell r="B166">
            <v>1200</v>
          </cell>
          <cell r="C166" t="str">
            <v>Cable - Grounding</v>
          </cell>
        </row>
        <row r="167">
          <cell r="A167" t="str">
            <v>B</v>
          </cell>
          <cell r="B167">
            <v>1210</v>
          </cell>
          <cell r="C167" t="str">
            <v>Cable - Mining</v>
          </cell>
        </row>
        <row r="168">
          <cell r="A168" t="str">
            <v>B</v>
          </cell>
          <cell r="B168">
            <v>1220</v>
          </cell>
          <cell r="C168" t="str">
            <v>Cable - System</v>
          </cell>
        </row>
        <row r="169">
          <cell r="A169" t="str">
            <v>B</v>
          </cell>
          <cell r="B169">
            <v>1230</v>
          </cell>
          <cell r="C169" t="str">
            <v>Cage</v>
          </cell>
        </row>
        <row r="170">
          <cell r="A170" t="str">
            <v>B</v>
          </cell>
          <cell r="B170">
            <v>1250</v>
          </cell>
          <cell r="C170" t="str">
            <v>Cam / follower</v>
          </cell>
        </row>
        <row r="171">
          <cell r="A171" t="str">
            <v>B</v>
          </cell>
          <cell r="B171">
            <v>1270</v>
          </cell>
          <cell r="C171" t="str">
            <v>Capacitor</v>
          </cell>
        </row>
        <row r="172">
          <cell r="A172" t="str">
            <v>B</v>
          </cell>
          <cell r="B172">
            <v>1300</v>
          </cell>
          <cell r="C172" t="str">
            <v>Cap</v>
          </cell>
        </row>
        <row r="173">
          <cell r="A173" t="str">
            <v>B</v>
          </cell>
          <cell r="B173">
            <v>1350</v>
          </cell>
          <cell r="C173" t="str">
            <v>Casing</v>
          </cell>
        </row>
        <row r="174">
          <cell r="A174" t="str">
            <v>B</v>
          </cell>
          <cell r="B174">
            <v>1355</v>
          </cell>
          <cell r="C174" t="str">
            <v>Cathode</v>
          </cell>
        </row>
        <row r="175">
          <cell r="A175" t="str">
            <v>B</v>
          </cell>
          <cell r="B175">
            <v>1360</v>
          </cell>
          <cell r="C175" t="str">
            <v>Cell</v>
          </cell>
        </row>
        <row r="176">
          <cell r="A176" t="str">
            <v>B</v>
          </cell>
          <cell r="B176">
            <v>1400</v>
          </cell>
          <cell r="C176" t="str">
            <v>Chain</v>
          </cell>
        </row>
        <row r="177">
          <cell r="A177" t="str">
            <v>B</v>
          </cell>
          <cell r="B177">
            <v>1402</v>
          </cell>
          <cell r="C177" t="str">
            <v>Chain - Timing</v>
          </cell>
        </row>
        <row r="178">
          <cell r="A178" t="str">
            <v>B</v>
          </cell>
          <cell r="B178">
            <v>1405</v>
          </cell>
          <cell r="C178" t="str">
            <v>Chassis</v>
          </cell>
        </row>
        <row r="179">
          <cell r="A179" t="str">
            <v>B</v>
          </cell>
          <cell r="B179">
            <v>1408</v>
          </cell>
          <cell r="C179" t="str">
            <v>Check</v>
          </cell>
        </row>
        <row r="180">
          <cell r="A180" t="str">
            <v>B</v>
          </cell>
          <cell r="B180">
            <v>1420</v>
          </cell>
          <cell r="C180" t="str">
            <v>Chest</v>
          </cell>
        </row>
        <row r="181">
          <cell r="A181" t="str">
            <v>B</v>
          </cell>
          <cell r="B181">
            <v>1425</v>
          </cell>
          <cell r="C181" t="str">
            <v>Choke</v>
          </cell>
        </row>
        <row r="182">
          <cell r="A182" t="str">
            <v>B</v>
          </cell>
          <cell r="B182">
            <v>1430</v>
          </cell>
          <cell r="C182" t="str">
            <v>Chuck Assembly</v>
          </cell>
        </row>
        <row r="183">
          <cell r="A183" t="str">
            <v>B</v>
          </cell>
          <cell r="B183">
            <v>1440</v>
          </cell>
          <cell r="C183" t="str">
            <v>Chute</v>
          </cell>
        </row>
        <row r="184">
          <cell r="A184" t="str">
            <v>B</v>
          </cell>
          <cell r="B184">
            <v>1450</v>
          </cell>
          <cell r="C184" t="str">
            <v>Circuit Board</v>
          </cell>
        </row>
        <row r="185">
          <cell r="A185" t="str">
            <v>B</v>
          </cell>
          <cell r="B185">
            <v>1500</v>
          </cell>
          <cell r="C185" t="str">
            <v>Circuit Breaker</v>
          </cell>
        </row>
        <row r="186">
          <cell r="A186" t="str">
            <v>B</v>
          </cell>
          <cell r="B186">
            <v>1550</v>
          </cell>
          <cell r="C186" t="str">
            <v>Clamp</v>
          </cell>
        </row>
        <row r="187">
          <cell r="A187" t="str">
            <v>B</v>
          </cell>
          <cell r="B187">
            <v>1560</v>
          </cell>
          <cell r="C187" t="str">
            <v>Clutch</v>
          </cell>
        </row>
        <row r="188">
          <cell r="A188" t="str">
            <v>B</v>
          </cell>
          <cell r="B188">
            <v>1565</v>
          </cell>
          <cell r="C188" t="str">
            <v>Coating - Protective</v>
          </cell>
        </row>
        <row r="189">
          <cell r="A189" t="str">
            <v>B</v>
          </cell>
          <cell r="B189">
            <v>1570</v>
          </cell>
          <cell r="C189" t="str">
            <v>Coil</v>
          </cell>
        </row>
        <row r="190">
          <cell r="A190" t="str">
            <v>B</v>
          </cell>
          <cell r="B190">
            <v>1580</v>
          </cell>
          <cell r="C190" t="str">
            <v>Column</v>
          </cell>
        </row>
        <row r="191">
          <cell r="A191" t="str">
            <v>B</v>
          </cell>
          <cell r="B191">
            <v>1600</v>
          </cell>
          <cell r="C191" t="str">
            <v>Compressor</v>
          </cell>
        </row>
        <row r="192">
          <cell r="A192" t="str">
            <v>B</v>
          </cell>
          <cell r="B192">
            <v>1605</v>
          </cell>
          <cell r="C192" t="str">
            <v>Computer control system</v>
          </cell>
        </row>
        <row r="193">
          <cell r="A193" t="str">
            <v>B</v>
          </cell>
          <cell r="B193">
            <v>1606</v>
          </cell>
          <cell r="C193" t="str">
            <v>Connection - clamped</v>
          </cell>
        </row>
        <row r="194">
          <cell r="A194" t="str">
            <v>B</v>
          </cell>
          <cell r="B194">
            <v>1607</v>
          </cell>
          <cell r="C194" t="str">
            <v>Connection - screwed</v>
          </cell>
        </row>
        <row r="195">
          <cell r="A195" t="str">
            <v>B</v>
          </cell>
          <cell r="B195">
            <v>1608</v>
          </cell>
          <cell r="C195" t="str">
            <v>Connection - bolted</v>
          </cell>
        </row>
        <row r="196">
          <cell r="A196" t="str">
            <v>B</v>
          </cell>
          <cell r="B196">
            <v>1610</v>
          </cell>
          <cell r="C196" t="str">
            <v>Connection - End</v>
          </cell>
        </row>
        <row r="197">
          <cell r="A197" t="str">
            <v>B</v>
          </cell>
          <cell r="B197">
            <v>1611</v>
          </cell>
          <cell r="C197" t="str">
            <v>Connection - Flex</v>
          </cell>
        </row>
        <row r="198">
          <cell r="A198" t="str">
            <v>B</v>
          </cell>
          <cell r="B198">
            <v>1630</v>
          </cell>
          <cell r="C198" t="str">
            <v>Conservation Vent</v>
          </cell>
        </row>
        <row r="199">
          <cell r="A199" t="str">
            <v>B</v>
          </cell>
          <cell r="B199">
            <v>1645</v>
          </cell>
          <cell r="C199" t="str">
            <v>Cups - Suction</v>
          </cell>
        </row>
        <row r="200">
          <cell r="A200" t="str">
            <v>B</v>
          </cell>
          <cell r="B200">
            <v>1650</v>
          </cell>
          <cell r="C200" t="str">
            <v>Contactor - Electrical</v>
          </cell>
        </row>
        <row r="201">
          <cell r="A201" t="str">
            <v>B</v>
          </cell>
          <cell r="B201">
            <v>1660</v>
          </cell>
          <cell r="C201" t="str">
            <v>Control Interface</v>
          </cell>
        </row>
        <row r="202">
          <cell r="A202" t="str">
            <v>B</v>
          </cell>
          <cell r="B202">
            <v>1700</v>
          </cell>
          <cell r="C202" t="str">
            <v>Controller</v>
          </cell>
        </row>
        <row r="203">
          <cell r="A203" t="str">
            <v>B</v>
          </cell>
          <cell r="B203">
            <v>1750</v>
          </cell>
          <cell r="C203" t="str">
            <v>Control Station</v>
          </cell>
        </row>
        <row r="204">
          <cell r="A204" t="str">
            <v>B</v>
          </cell>
          <cell r="B204">
            <v>1760</v>
          </cell>
          <cell r="C204" t="str">
            <v>Conveyor</v>
          </cell>
        </row>
        <row r="205">
          <cell r="A205" t="str">
            <v>B</v>
          </cell>
          <cell r="B205">
            <v>1765</v>
          </cell>
          <cell r="C205" t="str">
            <v>Counterweight</v>
          </cell>
        </row>
        <row r="206">
          <cell r="A206" t="str">
            <v>B</v>
          </cell>
          <cell r="B206">
            <v>1800</v>
          </cell>
          <cell r="C206" t="str">
            <v>Coupling</v>
          </cell>
        </row>
        <row r="207">
          <cell r="A207" t="str">
            <v>B</v>
          </cell>
          <cell r="B207">
            <v>1850</v>
          </cell>
          <cell r="C207" t="str">
            <v>Coupon - corrosion</v>
          </cell>
        </row>
        <row r="208">
          <cell r="A208" t="str">
            <v>B</v>
          </cell>
          <cell r="B208">
            <v>1900</v>
          </cell>
          <cell r="C208" t="str">
            <v>Cover</v>
          </cell>
        </row>
        <row r="209">
          <cell r="A209" t="str">
            <v>B</v>
          </cell>
          <cell r="B209">
            <v>1905</v>
          </cell>
          <cell r="C209" t="str">
            <v>Crankcase</v>
          </cell>
        </row>
        <row r="210">
          <cell r="A210" t="str">
            <v>B</v>
          </cell>
          <cell r="B210">
            <v>1910</v>
          </cell>
          <cell r="C210" t="str">
            <v>Crankshaft</v>
          </cell>
        </row>
        <row r="211">
          <cell r="A211" t="str">
            <v>B</v>
          </cell>
          <cell r="B211">
            <v>1915</v>
          </cell>
          <cell r="C211" t="str">
            <v>Crosshead</v>
          </cell>
        </row>
        <row r="212">
          <cell r="A212" t="str">
            <v>B</v>
          </cell>
          <cell r="B212">
            <v>1920</v>
          </cell>
          <cell r="C212" t="str">
            <v>Crosshead - frame</v>
          </cell>
        </row>
        <row r="213">
          <cell r="A213" t="str">
            <v>B</v>
          </cell>
          <cell r="B213">
            <v>1925</v>
          </cell>
          <cell r="C213" t="str">
            <v>Crosshead - slipper</v>
          </cell>
        </row>
        <row r="214">
          <cell r="A214" t="str">
            <v>B</v>
          </cell>
          <cell r="B214">
            <v>1950</v>
          </cell>
          <cell r="C214" t="str">
            <v>Cylinder</v>
          </cell>
        </row>
        <row r="215">
          <cell r="A215" t="str">
            <v>B</v>
          </cell>
          <cell r="B215">
            <v>1960</v>
          </cell>
          <cell r="C215" t="str">
            <v>Cylinder - frame</v>
          </cell>
        </row>
        <row r="216">
          <cell r="A216" t="str">
            <v>B</v>
          </cell>
          <cell r="B216">
            <v>1990</v>
          </cell>
          <cell r="C216" t="str">
            <v>Cylinder - hydraulic</v>
          </cell>
        </row>
        <row r="217">
          <cell r="A217" t="str">
            <v>B</v>
          </cell>
          <cell r="B217">
            <v>2000</v>
          </cell>
          <cell r="C217" t="str">
            <v>Liner - Cylinder</v>
          </cell>
        </row>
        <row r="218">
          <cell r="A218" t="str">
            <v>B</v>
          </cell>
          <cell r="B218">
            <v>2050</v>
          </cell>
          <cell r="C218" t="str">
            <v>Damper</v>
          </cell>
        </row>
        <row r="219">
          <cell r="A219" t="str">
            <v>B</v>
          </cell>
          <cell r="B219">
            <v>2055</v>
          </cell>
          <cell r="C219" t="str">
            <v>Davit</v>
          </cell>
        </row>
        <row r="220">
          <cell r="A220" t="str">
            <v>B</v>
          </cell>
          <cell r="B220">
            <v>2060</v>
          </cell>
          <cell r="C220" t="str">
            <v>Deck</v>
          </cell>
        </row>
        <row r="221">
          <cell r="A221" t="str">
            <v>B</v>
          </cell>
          <cell r="B221">
            <v>2070</v>
          </cell>
          <cell r="C221" t="str">
            <v>Device - flotation</v>
          </cell>
        </row>
        <row r="222">
          <cell r="A222" t="str">
            <v>B</v>
          </cell>
          <cell r="B222">
            <v>2100</v>
          </cell>
          <cell r="C222" t="str">
            <v>Diaphragm</v>
          </cell>
        </row>
        <row r="223">
          <cell r="A223" t="str">
            <v>B</v>
          </cell>
          <cell r="B223">
            <v>2140</v>
          </cell>
          <cell r="C223" t="str">
            <v>Dip Tube</v>
          </cell>
        </row>
        <row r="224">
          <cell r="A224" t="str">
            <v>B</v>
          </cell>
          <cell r="B224">
            <v>2150</v>
          </cell>
          <cell r="C224" t="str">
            <v>Disc</v>
          </cell>
        </row>
        <row r="225">
          <cell r="A225" t="str">
            <v>B</v>
          </cell>
          <cell r="B225">
            <v>2200</v>
          </cell>
          <cell r="C225" t="str">
            <v>Disc Holder</v>
          </cell>
        </row>
        <row r="226">
          <cell r="A226" t="str">
            <v>B</v>
          </cell>
          <cell r="B226">
            <v>2250</v>
          </cell>
          <cell r="C226" t="str">
            <v>Disc Liner</v>
          </cell>
        </row>
        <row r="227">
          <cell r="A227" t="str">
            <v>B</v>
          </cell>
          <cell r="B227">
            <v>2255</v>
          </cell>
          <cell r="C227" t="str">
            <v>Doff Pan</v>
          </cell>
        </row>
        <row r="228">
          <cell r="A228" t="str">
            <v>B</v>
          </cell>
          <cell r="B228">
            <v>2260</v>
          </cell>
          <cell r="C228" t="str">
            <v>Door</v>
          </cell>
        </row>
        <row r="229">
          <cell r="A229" t="str">
            <v>B</v>
          </cell>
          <cell r="B229">
            <v>2300</v>
          </cell>
          <cell r="C229" t="str">
            <v>Drive - Variable Speed</v>
          </cell>
        </row>
        <row r="230">
          <cell r="A230" t="str">
            <v>B</v>
          </cell>
          <cell r="B230">
            <v>2305</v>
          </cell>
          <cell r="C230" t="str">
            <v>Drive Roll Assembly</v>
          </cell>
        </row>
        <row r="231">
          <cell r="A231" t="str">
            <v>B</v>
          </cell>
          <cell r="B231">
            <v>2310</v>
          </cell>
          <cell r="C231" t="str">
            <v>Driver</v>
          </cell>
        </row>
        <row r="232">
          <cell r="A232" t="str">
            <v>B</v>
          </cell>
          <cell r="B232">
            <v>2320</v>
          </cell>
          <cell r="C232" t="str">
            <v>Driveshaft</v>
          </cell>
        </row>
        <row r="233">
          <cell r="A233" t="str">
            <v>B</v>
          </cell>
          <cell r="B233">
            <v>2325</v>
          </cell>
          <cell r="C233" t="str">
            <v>Drivetrain</v>
          </cell>
        </row>
        <row r="234">
          <cell r="A234" t="str">
            <v>B</v>
          </cell>
          <cell r="B234">
            <v>2350</v>
          </cell>
          <cell r="C234" t="str">
            <v>Drum</v>
          </cell>
        </row>
        <row r="235">
          <cell r="A235" t="str">
            <v>B</v>
          </cell>
          <cell r="B235">
            <v>2360</v>
          </cell>
          <cell r="C235" t="str">
            <v>Electrode</v>
          </cell>
        </row>
        <row r="236">
          <cell r="A236" t="str">
            <v>B</v>
          </cell>
          <cell r="B236">
            <v>2365</v>
          </cell>
          <cell r="C236" t="str">
            <v>Electrolyte</v>
          </cell>
        </row>
        <row r="237">
          <cell r="A237" t="str">
            <v>B</v>
          </cell>
          <cell r="B237">
            <v>2370</v>
          </cell>
          <cell r="C237" t="str">
            <v>Element</v>
          </cell>
        </row>
        <row r="238">
          <cell r="A238" t="str">
            <v>B</v>
          </cell>
          <cell r="B238">
            <v>2400</v>
          </cell>
          <cell r="C238" t="str">
            <v>Engine - Diesel</v>
          </cell>
        </row>
        <row r="239">
          <cell r="A239" t="str">
            <v>B</v>
          </cell>
          <cell r="B239">
            <v>2450</v>
          </cell>
          <cell r="C239" t="str">
            <v>Engine - Gas</v>
          </cell>
        </row>
        <row r="240">
          <cell r="A240" t="str">
            <v>B</v>
          </cell>
          <cell r="B240">
            <v>2500</v>
          </cell>
          <cell r="C240" t="str">
            <v>Expander</v>
          </cell>
        </row>
        <row r="241">
          <cell r="A241" t="str">
            <v>B</v>
          </cell>
          <cell r="B241">
            <v>2510</v>
          </cell>
          <cell r="C241" t="str">
            <v>Extinquisher - fire</v>
          </cell>
        </row>
        <row r="242">
          <cell r="A242" t="str">
            <v>B</v>
          </cell>
          <cell r="B242">
            <v>2550</v>
          </cell>
          <cell r="C242" t="str">
            <v>Expansion Joint</v>
          </cell>
        </row>
        <row r="243">
          <cell r="A243" t="str">
            <v>B</v>
          </cell>
          <cell r="B243">
            <v>2600</v>
          </cell>
          <cell r="C243" t="str">
            <v>Fan / Blower</v>
          </cell>
        </row>
        <row r="244">
          <cell r="A244" t="str">
            <v>B</v>
          </cell>
          <cell r="B244">
            <v>2610</v>
          </cell>
          <cell r="C244" t="str">
            <v>Fan blades/hub</v>
          </cell>
        </row>
        <row r="245">
          <cell r="A245" t="str">
            <v>B</v>
          </cell>
          <cell r="B245">
            <v>2650</v>
          </cell>
          <cell r="C245" t="str">
            <v>Cover - Fan</v>
          </cell>
        </row>
        <row r="246">
          <cell r="A246" t="str">
            <v>B</v>
          </cell>
          <cell r="B246">
            <v>2660</v>
          </cell>
          <cell r="C246" t="str">
            <v>Fastener</v>
          </cell>
        </row>
        <row r="247">
          <cell r="A247" t="str">
            <v>B</v>
          </cell>
          <cell r="B247">
            <v>2670</v>
          </cell>
          <cell r="C247" t="str">
            <v>Field Winding</v>
          </cell>
        </row>
        <row r="248">
          <cell r="A248" t="str">
            <v>B</v>
          </cell>
          <cell r="B248">
            <v>2680</v>
          </cell>
          <cell r="C248" t="str">
            <v>Filler</v>
          </cell>
        </row>
        <row r="249">
          <cell r="A249" t="str">
            <v>B</v>
          </cell>
          <cell r="B249">
            <v>2700</v>
          </cell>
          <cell r="C249" t="str">
            <v>Filter</v>
          </cell>
        </row>
        <row r="250">
          <cell r="A250" t="str">
            <v>B</v>
          </cell>
          <cell r="B250">
            <v>2710</v>
          </cell>
          <cell r="C250" t="str">
            <v>Filter Cloth</v>
          </cell>
        </row>
        <row r="251">
          <cell r="A251" t="str">
            <v>B</v>
          </cell>
          <cell r="B251">
            <v>2712</v>
          </cell>
          <cell r="C251" t="str">
            <v>Fin</v>
          </cell>
        </row>
        <row r="252">
          <cell r="A252" t="str">
            <v>B</v>
          </cell>
          <cell r="B252">
            <v>2715</v>
          </cell>
          <cell r="C252" t="str">
            <v>Fitting - conduit</v>
          </cell>
        </row>
        <row r="253">
          <cell r="A253" t="str">
            <v>B</v>
          </cell>
          <cell r="B253">
            <v>2720</v>
          </cell>
          <cell r="C253" t="str">
            <v>Fitting - pipe</v>
          </cell>
        </row>
        <row r="254">
          <cell r="A254" t="str">
            <v>B</v>
          </cell>
          <cell r="B254">
            <v>2730</v>
          </cell>
          <cell r="C254" t="str">
            <v>Flame Arrestor</v>
          </cell>
        </row>
        <row r="255">
          <cell r="A255" t="str">
            <v>B</v>
          </cell>
          <cell r="B255">
            <v>2750</v>
          </cell>
          <cell r="C255" t="str">
            <v>Flange - Inlet</v>
          </cell>
        </row>
        <row r="256">
          <cell r="A256" t="str">
            <v>B</v>
          </cell>
          <cell r="B256">
            <v>2755</v>
          </cell>
          <cell r="C256" t="str">
            <v>Flange - Outlet</v>
          </cell>
        </row>
        <row r="257">
          <cell r="A257" t="str">
            <v>B</v>
          </cell>
          <cell r="B257">
            <v>2760</v>
          </cell>
          <cell r="C257" t="str">
            <v>Flange face</v>
          </cell>
        </row>
        <row r="258">
          <cell r="A258" t="str">
            <v>B</v>
          </cell>
          <cell r="B258">
            <v>2770</v>
          </cell>
          <cell r="C258" t="str">
            <v>Flapper</v>
          </cell>
        </row>
        <row r="259">
          <cell r="A259" t="str">
            <v>B</v>
          </cell>
          <cell r="B259">
            <v>2775</v>
          </cell>
          <cell r="C259" t="str">
            <v>Flights</v>
          </cell>
        </row>
        <row r="260">
          <cell r="A260" t="str">
            <v>B</v>
          </cell>
          <cell r="B260">
            <v>2780</v>
          </cell>
          <cell r="C260" t="str">
            <v>Float</v>
          </cell>
        </row>
        <row r="261">
          <cell r="A261" t="str">
            <v>B</v>
          </cell>
          <cell r="B261">
            <v>2785</v>
          </cell>
          <cell r="C261" t="str">
            <v>Flywheel</v>
          </cell>
        </row>
        <row r="262">
          <cell r="A262" t="str">
            <v>B</v>
          </cell>
          <cell r="B262">
            <v>2790</v>
          </cell>
          <cell r="C262" t="str">
            <v>Follower</v>
          </cell>
        </row>
        <row r="263">
          <cell r="A263" t="str">
            <v>B</v>
          </cell>
          <cell r="B263">
            <v>2800</v>
          </cell>
          <cell r="C263" t="str">
            <v>Forks</v>
          </cell>
        </row>
        <row r="264">
          <cell r="A264" t="str">
            <v>B</v>
          </cell>
          <cell r="B264">
            <v>2805</v>
          </cell>
          <cell r="C264" t="str">
            <v>Foundation</v>
          </cell>
        </row>
        <row r="265">
          <cell r="A265" t="str">
            <v>B</v>
          </cell>
          <cell r="B265">
            <v>2810</v>
          </cell>
          <cell r="C265" t="str">
            <v>Framework</v>
          </cell>
        </row>
        <row r="266">
          <cell r="A266" t="str">
            <v>B</v>
          </cell>
          <cell r="B266">
            <v>2815</v>
          </cell>
          <cell r="C266" t="str">
            <v>Fusable Link</v>
          </cell>
        </row>
        <row r="267">
          <cell r="A267" t="str">
            <v>B</v>
          </cell>
          <cell r="B267">
            <v>2820</v>
          </cell>
          <cell r="C267" t="str">
            <v>Fuse</v>
          </cell>
        </row>
        <row r="268">
          <cell r="A268" t="str">
            <v>B</v>
          </cell>
          <cell r="B268">
            <v>2850</v>
          </cell>
          <cell r="C268" t="str">
            <v>Gauge</v>
          </cell>
        </row>
        <row r="269">
          <cell r="A269" t="str">
            <v>B</v>
          </cell>
          <cell r="B269">
            <v>2860</v>
          </cell>
          <cell r="C269" t="str">
            <v>Gear</v>
          </cell>
        </row>
        <row r="270">
          <cell r="A270" t="str">
            <v>B</v>
          </cell>
          <cell r="B270">
            <v>2900</v>
          </cell>
          <cell r="C270" t="str">
            <v>Gasket</v>
          </cell>
        </row>
        <row r="271">
          <cell r="A271" t="str">
            <v>B</v>
          </cell>
          <cell r="B271">
            <v>2950</v>
          </cell>
          <cell r="C271" t="str">
            <v>Gear - Drive</v>
          </cell>
        </row>
        <row r="272">
          <cell r="A272" t="str">
            <v>B</v>
          </cell>
          <cell r="B272">
            <v>3000</v>
          </cell>
          <cell r="C272" t="str">
            <v>Gear - Pinion</v>
          </cell>
        </row>
        <row r="273">
          <cell r="A273" t="str">
            <v>B</v>
          </cell>
          <cell r="B273">
            <v>3010</v>
          </cell>
          <cell r="C273" t="str">
            <v>Gear - turning</v>
          </cell>
        </row>
        <row r="274">
          <cell r="A274" t="str">
            <v>B</v>
          </cell>
          <cell r="B274">
            <v>3050</v>
          </cell>
          <cell r="C274" t="str">
            <v>Gearbox</v>
          </cell>
        </row>
        <row r="275">
          <cell r="A275" t="str">
            <v>B</v>
          </cell>
          <cell r="B275">
            <v>3070</v>
          </cell>
          <cell r="C275" t="str">
            <v>Ground Fault Protector</v>
          </cell>
        </row>
        <row r="276">
          <cell r="A276" t="str">
            <v>B</v>
          </cell>
          <cell r="B276">
            <v>3100</v>
          </cell>
          <cell r="C276" t="str">
            <v>Guard</v>
          </cell>
        </row>
        <row r="277">
          <cell r="A277" t="str">
            <v>B</v>
          </cell>
          <cell r="B277">
            <v>3150</v>
          </cell>
          <cell r="C277" t="str">
            <v>Guide</v>
          </cell>
        </row>
        <row r="278">
          <cell r="A278" t="str">
            <v>B</v>
          </cell>
          <cell r="B278">
            <v>3153</v>
          </cell>
          <cell r="C278" t="str">
            <v>Guide Ring</v>
          </cell>
        </row>
        <row r="279">
          <cell r="A279" t="str">
            <v>B</v>
          </cell>
          <cell r="B279">
            <v>3160</v>
          </cell>
          <cell r="C279" t="str">
            <v>Guy Wire</v>
          </cell>
        </row>
        <row r="280">
          <cell r="A280" t="str">
            <v>B</v>
          </cell>
          <cell r="B280">
            <v>3190</v>
          </cell>
          <cell r="C280" t="str">
            <v>Handle</v>
          </cell>
        </row>
        <row r="281">
          <cell r="A281" t="str">
            <v>B</v>
          </cell>
          <cell r="B281">
            <v>3200</v>
          </cell>
          <cell r="C281" t="str">
            <v>Hanger</v>
          </cell>
        </row>
        <row r="282">
          <cell r="A282" t="str">
            <v>B</v>
          </cell>
          <cell r="B282">
            <v>3220</v>
          </cell>
          <cell r="C282" t="str">
            <v>Hardware</v>
          </cell>
        </row>
        <row r="283">
          <cell r="A283" t="str">
            <v>B</v>
          </cell>
          <cell r="B283">
            <v>3230</v>
          </cell>
          <cell r="C283" t="str">
            <v>Harness</v>
          </cell>
        </row>
        <row r="284">
          <cell r="A284" t="str">
            <v>B</v>
          </cell>
          <cell r="B284">
            <v>3240</v>
          </cell>
          <cell r="C284" t="str">
            <v>Head</v>
          </cell>
        </row>
        <row r="285">
          <cell r="A285" t="str">
            <v>B</v>
          </cell>
          <cell r="B285">
            <v>3250</v>
          </cell>
          <cell r="C285" t="str">
            <v>Head - Channel</v>
          </cell>
        </row>
        <row r="286">
          <cell r="A286" t="str">
            <v>B</v>
          </cell>
          <cell r="B286">
            <v>3300</v>
          </cell>
          <cell r="C286" t="str">
            <v>Head - Floating</v>
          </cell>
        </row>
        <row r="287">
          <cell r="A287" t="str">
            <v>B</v>
          </cell>
          <cell r="B287">
            <v>3350</v>
          </cell>
          <cell r="C287" t="str">
            <v>Heater - Electrical</v>
          </cell>
        </row>
        <row r="288">
          <cell r="A288" t="str">
            <v>B</v>
          </cell>
          <cell r="B288">
            <v>3400</v>
          </cell>
          <cell r="C288" t="str">
            <v>Heat Exchanger</v>
          </cell>
        </row>
        <row r="289">
          <cell r="A289" t="str">
            <v>B</v>
          </cell>
          <cell r="B289">
            <v>3450</v>
          </cell>
          <cell r="C289" t="str">
            <v>Heat Tracing</v>
          </cell>
        </row>
        <row r="290">
          <cell r="A290" t="str">
            <v>B</v>
          </cell>
          <cell r="B290">
            <v>3500</v>
          </cell>
          <cell r="C290" t="str">
            <v>Hinge</v>
          </cell>
        </row>
        <row r="291">
          <cell r="A291" t="str">
            <v>B</v>
          </cell>
          <cell r="B291">
            <v>3510</v>
          </cell>
          <cell r="C291" t="str">
            <v>Hood - Fume</v>
          </cell>
        </row>
        <row r="292">
          <cell r="A292" t="str">
            <v>B</v>
          </cell>
          <cell r="B292">
            <v>3515</v>
          </cell>
          <cell r="C292" t="str">
            <v>Hook</v>
          </cell>
        </row>
        <row r="293">
          <cell r="A293" t="str">
            <v>B</v>
          </cell>
          <cell r="B293">
            <v>3520</v>
          </cell>
          <cell r="C293" t="str">
            <v>Hopper</v>
          </cell>
        </row>
        <row r="294">
          <cell r="A294" t="str">
            <v>B</v>
          </cell>
          <cell r="B294">
            <v>3600</v>
          </cell>
          <cell r="C294" t="str">
            <v>Horn</v>
          </cell>
        </row>
        <row r="295">
          <cell r="A295" t="str">
            <v>B</v>
          </cell>
          <cell r="B295">
            <v>3650</v>
          </cell>
          <cell r="C295" t="str">
            <v>Hose</v>
          </cell>
        </row>
        <row r="296">
          <cell r="A296" t="str">
            <v>B</v>
          </cell>
          <cell r="B296">
            <v>3651</v>
          </cell>
          <cell r="C296" t="str">
            <v>Hose core</v>
          </cell>
        </row>
        <row r="297">
          <cell r="A297" t="str">
            <v>B</v>
          </cell>
          <cell r="B297">
            <v>3670</v>
          </cell>
          <cell r="C297" t="str">
            <v>Housing</v>
          </cell>
        </row>
        <row r="298">
          <cell r="A298" t="str">
            <v>B</v>
          </cell>
          <cell r="B298">
            <v>3675</v>
          </cell>
          <cell r="C298" t="str">
            <v>Hull</v>
          </cell>
        </row>
        <row r="299">
          <cell r="A299" t="str">
            <v>B</v>
          </cell>
          <cell r="B299">
            <v>3700</v>
          </cell>
          <cell r="C299" t="str">
            <v>Hydraulic system</v>
          </cell>
        </row>
        <row r="300">
          <cell r="A300" t="str">
            <v>B</v>
          </cell>
          <cell r="B300">
            <v>3720</v>
          </cell>
          <cell r="C300" t="str">
            <v>Idler</v>
          </cell>
        </row>
        <row r="301">
          <cell r="A301" t="str">
            <v>B</v>
          </cell>
          <cell r="B301">
            <v>3750</v>
          </cell>
          <cell r="C301" t="str">
            <v>Igniter</v>
          </cell>
        </row>
        <row r="302">
          <cell r="A302" t="str">
            <v>B</v>
          </cell>
          <cell r="B302">
            <v>3800</v>
          </cell>
          <cell r="C302" t="str">
            <v>Indicator - Burst</v>
          </cell>
        </row>
        <row r="303">
          <cell r="A303" t="str">
            <v>B</v>
          </cell>
          <cell r="B303">
            <v>3850</v>
          </cell>
          <cell r="C303" t="str">
            <v>Indicator - Leak</v>
          </cell>
        </row>
        <row r="304">
          <cell r="A304" t="str">
            <v>B</v>
          </cell>
          <cell r="B304">
            <v>3900</v>
          </cell>
          <cell r="C304" t="str">
            <v>Impeller</v>
          </cell>
        </row>
        <row r="305">
          <cell r="A305" t="str">
            <v>B</v>
          </cell>
          <cell r="B305">
            <v>3940</v>
          </cell>
          <cell r="C305" t="str">
            <v>Insulating - Medium</v>
          </cell>
        </row>
        <row r="306">
          <cell r="A306" t="str">
            <v>B</v>
          </cell>
          <cell r="B306">
            <v>3950</v>
          </cell>
          <cell r="C306" t="str">
            <v>Insulation - External</v>
          </cell>
        </row>
        <row r="307">
          <cell r="A307" t="str">
            <v>B</v>
          </cell>
          <cell r="B307">
            <v>4000</v>
          </cell>
          <cell r="C307" t="str">
            <v>Insulator</v>
          </cell>
        </row>
        <row r="308">
          <cell r="A308" t="str">
            <v>B</v>
          </cell>
          <cell r="B308">
            <v>4030</v>
          </cell>
          <cell r="C308" t="str">
            <v>Interlock</v>
          </cell>
        </row>
        <row r="309">
          <cell r="A309" t="str">
            <v>B</v>
          </cell>
          <cell r="B309">
            <v>4050</v>
          </cell>
          <cell r="C309" t="str">
            <v>Inverter</v>
          </cell>
        </row>
        <row r="310">
          <cell r="A310" t="str">
            <v>B</v>
          </cell>
          <cell r="B310">
            <v>4053</v>
          </cell>
          <cell r="C310" t="str">
            <v xml:space="preserve">Jacket </v>
          </cell>
        </row>
        <row r="311">
          <cell r="A311" t="str">
            <v>B</v>
          </cell>
          <cell r="B311">
            <v>4055</v>
          </cell>
          <cell r="C311" t="str">
            <v>Jackshaft Assembly</v>
          </cell>
        </row>
        <row r="312">
          <cell r="A312" t="str">
            <v>B</v>
          </cell>
          <cell r="B312">
            <v>4070</v>
          </cell>
          <cell r="C312" t="str">
            <v>Jet</v>
          </cell>
        </row>
        <row r="313">
          <cell r="A313" t="str">
            <v>B</v>
          </cell>
          <cell r="B313">
            <v>4073</v>
          </cell>
          <cell r="C313" t="str">
            <v>Jog Pedal</v>
          </cell>
        </row>
        <row r="314">
          <cell r="A314" t="str">
            <v>B</v>
          </cell>
          <cell r="B314">
            <v>4075</v>
          </cell>
          <cell r="C314" t="str">
            <v>Joint - Expansion</v>
          </cell>
        </row>
        <row r="315">
          <cell r="A315" t="str">
            <v>B</v>
          </cell>
          <cell r="B315">
            <v>4080</v>
          </cell>
          <cell r="C315" t="str">
            <v>Key</v>
          </cell>
        </row>
        <row r="316">
          <cell r="A316" t="str">
            <v>B</v>
          </cell>
          <cell r="B316">
            <v>4085</v>
          </cell>
          <cell r="C316" t="str">
            <v>Keyboard</v>
          </cell>
        </row>
        <row r="317">
          <cell r="A317" t="str">
            <v>B</v>
          </cell>
          <cell r="B317">
            <v>4090</v>
          </cell>
          <cell r="C317" t="str">
            <v>Keyway</v>
          </cell>
        </row>
        <row r="318">
          <cell r="A318" t="str">
            <v>B</v>
          </cell>
          <cell r="B318">
            <v>4093</v>
          </cell>
          <cell r="C318" t="str">
            <v>Knife</v>
          </cell>
        </row>
        <row r="319">
          <cell r="A319" t="str">
            <v>B</v>
          </cell>
          <cell r="B319">
            <v>4095</v>
          </cell>
          <cell r="C319" t="str">
            <v>Knife head</v>
          </cell>
        </row>
        <row r="320">
          <cell r="A320" t="str">
            <v>B</v>
          </cell>
          <cell r="B320">
            <v>4096</v>
          </cell>
          <cell r="C320" t="str">
            <v>Ladder</v>
          </cell>
        </row>
        <row r="321">
          <cell r="A321" t="str">
            <v>B</v>
          </cell>
          <cell r="B321">
            <v>4097</v>
          </cell>
          <cell r="C321" t="str">
            <v>Labeling</v>
          </cell>
        </row>
        <row r="322">
          <cell r="A322" t="str">
            <v>B</v>
          </cell>
          <cell r="B322">
            <v>4100</v>
          </cell>
          <cell r="C322" t="str">
            <v>Lamp - Light Bulb</v>
          </cell>
        </row>
        <row r="323">
          <cell r="A323" t="str">
            <v>B</v>
          </cell>
          <cell r="B323">
            <v>4105</v>
          </cell>
          <cell r="C323" t="str">
            <v>Lantern Ring</v>
          </cell>
        </row>
        <row r="324">
          <cell r="A324" t="str">
            <v>B</v>
          </cell>
          <cell r="B324">
            <v>4110</v>
          </cell>
          <cell r="C324" t="str">
            <v>Latch</v>
          </cell>
        </row>
        <row r="325">
          <cell r="A325" t="str">
            <v>B</v>
          </cell>
          <cell r="B325">
            <v>4120</v>
          </cell>
          <cell r="C325" t="str">
            <v>Lens</v>
          </cell>
        </row>
        <row r="326">
          <cell r="A326" t="str">
            <v>B</v>
          </cell>
          <cell r="B326">
            <v>4125</v>
          </cell>
          <cell r="C326" t="str">
            <v>Levee</v>
          </cell>
        </row>
        <row r="327">
          <cell r="A327" t="str">
            <v>B</v>
          </cell>
          <cell r="B327">
            <v>4127</v>
          </cell>
          <cell r="C327" t="str">
            <v>Level control</v>
          </cell>
        </row>
        <row r="328">
          <cell r="A328" t="str">
            <v>B</v>
          </cell>
          <cell r="B328">
            <v>4130</v>
          </cell>
          <cell r="C328" t="str">
            <v>Lever</v>
          </cell>
        </row>
        <row r="329">
          <cell r="A329" t="str">
            <v>B</v>
          </cell>
          <cell r="B329">
            <v>4150</v>
          </cell>
          <cell r="C329" t="str">
            <v>Lid</v>
          </cell>
        </row>
        <row r="330">
          <cell r="A330" t="str">
            <v>B</v>
          </cell>
          <cell r="B330">
            <v>4160</v>
          </cell>
          <cell r="C330" t="str">
            <v>Lifter</v>
          </cell>
        </row>
        <row r="331">
          <cell r="A331" t="str">
            <v>B</v>
          </cell>
          <cell r="B331">
            <v>4165</v>
          </cell>
          <cell r="C331" t="str">
            <v>Lifting lugs</v>
          </cell>
        </row>
        <row r="332">
          <cell r="A332" t="str">
            <v>B</v>
          </cell>
          <cell r="B332">
            <v>4168</v>
          </cell>
          <cell r="C332" t="str">
            <v>Lightning Rod</v>
          </cell>
        </row>
        <row r="333">
          <cell r="A333" t="str">
            <v>B</v>
          </cell>
          <cell r="B333">
            <v>4170</v>
          </cell>
          <cell r="C333" t="str">
            <v>Lights</v>
          </cell>
        </row>
        <row r="334">
          <cell r="A334" t="str">
            <v>B</v>
          </cell>
          <cell r="B334">
            <v>4175</v>
          </cell>
          <cell r="C334" t="str">
            <v>repoint to 6150 - Limit Switch</v>
          </cell>
        </row>
        <row r="335">
          <cell r="A335" t="str">
            <v>B</v>
          </cell>
          <cell r="B335">
            <v>4190</v>
          </cell>
          <cell r="C335" t="str">
            <v>Liner</v>
          </cell>
        </row>
        <row r="336">
          <cell r="A336" t="str">
            <v>B</v>
          </cell>
          <cell r="B336">
            <v>4200</v>
          </cell>
          <cell r="C336" t="str">
            <v>Lining - Internal</v>
          </cell>
        </row>
        <row r="337">
          <cell r="A337" t="str">
            <v>B</v>
          </cell>
          <cell r="B337">
            <v>4220</v>
          </cell>
          <cell r="C337" t="str">
            <v>Load Cell</v>
          </cell>
        </row>
        <row r="338">
          <cell r="A338" t="str">
            <v>B</v>
          </cell>
          <cell r="B338">
            <v>4225</v>
          </cell>
          <cell r="C338" t="str">
            <v>Load Limiter</v>
          </cell>
        </row>
        <row r="339">
          <cell r="A339" t="str">
            <v>B</v>
          </cell>
          <cell r="B339">
            <v>4228</v>
          </cell>
          <cell r="C339" t="str">
            <v>Load moment indicator</v>
          </cell>
        </row>
        <row r="340">
          <cell r="A340" t="str">
            <v>B</v>
          </cell>
          <cell r="B340">
            <v>4230</v>
          </cell>
          <cell r="C340" t="str">
            <v>Locknut</v>
          </cell>
        </row>
        <row r="341">
          <cell r="A341" t="str">
            <v>B</v>
          </cell>
          <cell r="B341">
            <v>4235</v>
          </cell>
          <cell r="C341" t="str">
            <v>Louver</v>
          </cell>
        </row>
        <row r="342">
          <cell r="A342" t="str">
            <v>B</v>
          </cell>
          <cell r="B342">
            <v>4250</v>
          </cell>
          <cell r="C342" t="str">
            <v>Lubricant</v>
          </cell>
        </row>
        <row r="343">
          <cell r="A343" t="str">
            <v>B</v>
          </cell>
          <cell r="B343">
            <v>4253</v>
          </cell>
          <cell r="C343" t="str">
            <v>Mounting Flange</v>
          </cell>
        </row>
        <row r="344">
          <cell r="A344" t="str">
            <v>B</v>
          </cell>
          <cell r="B344">
            <v>4260</v>
          </cell>
          <cell r="C344" t="str">
            <v>Lubricator - Oiler</v>
          </cell>
        </row>
        <row r="345">
          <cell r="A345" t="str">
            <v>B</v>
          </cell>
          <cell r="B345">
            <v>4263</v>
          </cell>
          <cell r="C345" t="str">
            <v>Lug</v>
          </cell>
        </row>
        <row r="346">
          <cell r="A346" t="str">
            <v>B</v>
          </cell>
          <cell r="B346">
            <v>4265</v>
          </cell>
          <cell r="C346" t="str">
            <v>Lumber</v>
          </cell>
        </row>
        <row r="347">
          <cell r="A347" t="str">
            <v>B</v>
          </cell>
          <cell r="B347">
            <v>4270</v>
          </cell>
          <cell r="C347" t="str">
            <v>Magnet</v>
          </cell>
        </row>
        <row r="348">
          <cell r="A348" t="str">
            <v>B</v>
          </cell>
          <cell r="B348">
            <v>4280</v>
          </cell>
          <cell r="C348" t="str">
            <v>Manifold</v>
          </cell>
        </row>
        <row r="349">
          <cell r="A349" t="str">
            <v>B</v>
          </cell>
          <cell r="B349">
            <v>4300</v>
          </cell>
          <cell r="C349" t="str">
            <v>Manway</v>
          </cell>
        </row>
        <row r="350">
          <cell r="A350" t="str">
            <v>B</v>
          </cell>
          <cell r="B350">
            <v>4330</v>
          </cell>
          <cell r="C350" t="str">
            <v>Mast</v>
          </cell>
        </row>
        <row r="351">
          <cell r="A351" t="str">
            <v>B</v>
          </cell>
          <cell r="B351">
            <v>4350</v>
          </cell>
          <cell r="C351" t="str">
            <v>Meter</v>
          </cell>
        </row>
        <row r="352">
          <cell r="A352" t="str">
            <v>B</v>
          </cell>
          <cell r="B352">
            <v>4355</v>
          </cell>
          <cell r="C352" t="str">
            <v>Microphone</v>
          </cell>
        </row>
        <row r="353">
          <cell r="A353" t="str">
            <v>B</v>
          </cell>
          <cell r="B353">
            <v>4360</v>
          </cell>
          <cell r="C353" t="str">
            <v>Module - Encoder</v>
          </cell>
        </row>
        <row r="354">
          <cell r="A354" t="str">
            <v>B</v>
          </cell>
          <cell r="B354">
            <v>4365</v>
          </cell>
          <cell r="C354" t="str">
            <v>Module - Output</v>
          </cell>
        </row>
        <row r="355">
          <cell r="A355" t="str">
            <v>B</v>
          </cell>
          <cell r="B355">
            <v>4370</v>
          </cell>
          <cell r="C355" t="str">
            <v>Monitor</v>
          </cell>
        </row>
        <row r="356">
          <cell r="A356" t="str">
            <v>B</v>
          </cell>
          <cell r="B356">
            <v>4375</v>
          </cell>
          <cell r="C356" t="str">
            <v>Motherboard</v>
          </cell>
        </row>
        <row r="357">
          <cell r="A357" t="str">
            <v>B</v>
          </cell>
          <cell r="B357">
            <v>4400</v>
          </cell>
          <cell r="C357" t="str">
            <v>Motor</v>
          </cell>
        </row>
        <row r="358">
          <cell r="A358" t="str">
            <v>B</v>
          </cell>
          <cell r="B358">
            <v>4450</v>
          </cell>
          <cell r="C358" t="str">
            <v>Motor Control Center</v>
          </cell>
        </row>
        <row r="359">
          <cell r="A359" t="str">
            <v>B</v>
          </cell>
          <cell r="B359">
            <v>4455</v>
          </cell>
          <cell r="C359" t="str">
            <v>Mouse</v>
          </cell>
        </row>
        <row r="360">
          <cell r="A360" t="str">
            <v>B</v>
          </cell>
          <cell r="B360">
            <v>4500</v>
          </cell>
          <cell r="C360" t="str">
            <v>Nozzle</v>
          </cell>
        </row>
        <row r="361">
          <cell r="A361" t="str">
            <v>B</v>
          </cell>
          <cell r="B361">
            <v>4503</v>
          </cell>
          <cell r="C361" t="str">
            <v>Nozzle Ring</v>
          </cell>
        </row>
        <row r="362">
          <cell r="A362" t="str">
            <v>B</v>
          </cell>
          <cell r="B362">
            <v>4510</v>
          </cell>
          <cell r="C362" t="str">
            <v>Nut</v>
          </cell>
        </row>
        <row r="363">
          <cell r="A363" t="str">
            <v>B</v>
          </cell>
          <cell r="B363">
            <v>4520</v>
          </cell>
          <cell r="C363" t="str">
            <v>O-Ring</v>
          </cell>
        </row>
        <row r="364">
          <cell r="A364" t="str">
            <v>B</v>
          </cell>
          <cell r="B364">
            <v>4525</v>
          </cell>
          <cell r="C364" t="str">
            <v>Outboard motor</v>
          </cell>
        </row>
        <row r="365">
          <cell r="A365" t="str">
            <v>B</v>
          </cell>
          <cell r="B365">
            <v>4530</v>
          </cell>
          <cell r="C365" t="str">
            <v>Orifice</v>
          </cell>
        </row>
        <row r="366">
          <cell r="A366" t="str">
            <v>B</v>
          </cell>
          <cell r="B366">
            <v>4531</v>
          </cell>
          <cell r="C366" t="str">
            <v>Outrigger assembly</v>
          </cell>
        </row>
        <row r="367">
          <cell r="A367" t="str">
            <v>B</v>
          </cell>
          <cell r="B367">
            <v>4532</v>
          </cell>
          <cell r="C367" t="str">
            <v>Overflow - Pipe</v>
          </cell>
        </row>
        <row r="368">
          <cell r="A368" t="str">
            <v>B</v>
          </cell>
          <cell r="B368">
            <v>4538</v>
          </cell>
          <cell r="C368" t="str">
            <v>Overspeed trip</v>
          </cell>
        </row>
        <row r="369">
          <cell r="A369" t="str">
            <v>B</v>
          </cell>
          <cell r="B369">
            <v>4540</v>
          </cell>
          <cell r="C369" t="str">
            <v>Packing</v>
          </cell>
        </row>
        <row r="370">
          <cell r="A370" t="str">
            <v>B</v>
          </cell>
          <cell r="B370">
            <v>4550</v>
          </cell>
          <cell r="C370" t="str">
            <v>Packing - Gland</v>
          </cell>
        </row>
        <row r="371">
          <cell r="A371" t="str">
            <v>B</v>
          </cell>
          <cell r="B371">
            <v>4560</v>
          </cell>
          <cell r="C371" t="str">
            <v>Packing - Stack</v>
          </cell>
        </row>
        <row r="372">
          <cell r="A372" t="str">
            <v>B</v>
          </cell>
          <cell r="B372">
            <v>4570</v>
          </cell>
          <cell r="C372" t="str">
            <v>Paddle</v>
          </cell>
        </row>
        <row r="373">
          <cell r="A373" t="str">
            <v>B</v>
          </cell>
          <cell r="B373">
            <v>4600</v>
          </cell>
          <cell r="C373" t="str">
            <v>Panel - Control</v>
          </cell>
        </row>
        <row r="374">
          <cell r="A374" t="str">
            <v>B</v>
          </cell>
          <cell r="B374">
            <v>4650</v>
          </cell>
          <cell r="C374" t="str">
            <v>Panel - Distribution</v>
          </cell>
        </row>
        <row r="375">
          <cell r="A375" t="str">
            <v>B</v>
          </cell>
          <cell r="B375">
            <v>4655</v>
          </cell>
          <cell r="C375" t="str">
            <v>Partition</v>
          </cell>
        </row>
        <row r="376">
          <cell r="A376" t="str">
            <v>B</v>
          </cell>
          <cell r="B376">
            <v>4660</v>
          </cell>
          <cell r="C376" t="str">
            <v>PC</v>
          </cell>
        </row>
        <row r="377">
          <cell r="A377" t="str">
            <v>B</v>
          </cell>
          <cell r="B377">
            <v>4690</v>
          </cell>
          <cell r="C377" t="str">
            <v>Pipe</v>
          </cell>
        </row>
        <row r="378">
          <cell r="A378" t="str">
            <v>B</v>
          </cell>
          <cell r="B378">
            <v>4700</v>
          </cell>
          <cell r="C378" t="str">
            <v>Pipe - Tail</v>
          </cell>
        </row>
        <row r="379">
          <cell r="A379" t="str">
            <v>B</v>
          </cell>
          <cell r="B379">
            <v>4750</v>
          </cell>
          <cell r="C379" t="str">
            <v>Piping - Inlet</v>
          </cell>
        </row>
        <row r="380">
          <cell r="A380" t="str">
            <v>B</v>
          </cell>
          <cell r="B380">
            <v>4770</v>
          </cell>
          <cell r="C380" t="str">
            <v>Piping - manifold</v>
          </cell>
        </row>
        <row r="381">
          <cell r="A381" t="str">
            <v>B</v>
          </cell>
          <cell r="B381">
            <v>4800</v>
          </cell>
          <cell r="C381" t="str">
            <v>Piping - Outlet</v>
          </cell>
        </row>
        <row r="382">
          <cell r="A382" t="str">
            <v>B</v>
          </cell>
          <cell r="B382">
            <v>4850</v>
          </cell>
          <cell r="C382" t="str">
            <v>Plug / Cone</v>
          </cell>
        </row>
        <row r="383">
          <cell r="A383" t="str">
            <v>B</v>
          </cell>
          <cell r="B383">
            <v>4900</v>
          </cell>
          <cell r="C383" t="str">
            <v>Pin</v>
          </cell>
        </row>
        <row r="384">
          <cell r="A384" t="str">
            <v>B</v>
          </cell>
          <cell r="B384">
            <v>4950</v>
          </cell>
          <cell r="C384" t="str">
            <v>Piston / Plunger</v>
          </cell>
        </row>
        <row r="385">
          <cell r="A385" t="str">
            <v>B</v>
          </cell>
          <cell r="B385">
            <v>4960</v>
          </cell>
          <cell r="C385" t="str">
            <v>Pit</v>
          </cell>
        </row>
        <row r="386">
          <cell r="A386" t="str">
            <v>B</v>
          </cell>
          <cell r="B386">
            <v>4970</v>
          </cell>
          <cell r="C386" t="str">
            <v>Plate</v>
          </cell>
        </row>
        <row r="387">
          <cell r="A387" t="str">
            <v>B</v>
          </cell>
          <cell r="B387">
            <v>4975</v>
          </cell>
          <cell r="C387" t="str">
            <v>Plate, Die</v>
          </cell>
        </row>
        <row r="388">
          <cell r="A388" t="str">
            <v>B</v>
          </cell>
          <cell r="B388">
            <v>4978</v>
          </cell>
          <cell r="C388" t="str">
            <v>Plate, Slide</v>
          </cell>
        </row>
        <row r="389">
          <cell r="A389" t="str">
            <v>B</v>
          </cell>
          <cell r="B389">
            <v>4980</v>
          </cell>
          <cell r="C389" t="str">
            <v>Plate Shifter</v>
          </cell>
        </row>
        <row r="390">
          <cell r="A390" t="str">
            <v>B</v>
          </cell>
          <cell r="B390">
            <v>4985</v>
          </cell>
          <cell r="C390" t="str">
            <v>Platform</v>
          </cell>
        </row>
        <row r="391">
          <cell r="A391" t="str">
            <v>B</v>
          </cell>
          <cell r="B391">
            <v>4986</v>
          </cell>
          <cell r="C391" t="str">
            <v>Plenum</v>
          </cell>
        </row>
        <row r="392">
          <cell r="A392" t="str">
            <v>B</v>
          </cell>
          <cell r="B392">
            <v>4987</v>
          </cell>
          <cell r="C392" t="str">
            <v>Plug - Corrosion</v>
          </cell>
        </row>
        <row r="393">
          <cell r="A393" t="str">
            <v>B</v>
          </cell>
          <cell r="B393">
            <v>4990</v>
          </cell>
          <cell r="C393" t="str">
            <v>Plug - Ignition</v>
          </cell>
        </row>
        <row r="394">
          <cell r="A394" t="str">
            <v>B</v>
          </cell>
          <cell r="B394">
            <v>4995</v>
          </cell>
          <cell r="C394" t="str">
            <v>Pontoon</v>
          </cell>
        </row>
        <row r="395">
          <cell r="A395" t="str">
            <v>B</v>
          </cell>
          <cell r="B395">
            <v>5000</v>
          </cell>
          <cell r="C395" t="str">
            <v>Positioner</v>
          </cell>
        </row>
        <row r="396">
          <cell r="A396" t="str">
            <v>B</v>
          </cell>
          <cell r="B396">
            <v>5010</v>
          </cell>
          <cell r="C396" t="str">
            <v>Power cord</v>
          </cell>
        </row>
        <row r="397">
          <cell r="A397" t="str">
            <v>B</v>
          </cell>
          <cell r="B397">
            <v>5050</v>
          </cell>
          <cell r="C397" t="str">
            <v>Power Steering</v>
          </cell>
        </row>
        <row r="398">
          <cell r="A398" t="str">
            <v>B</v>
          </cell>
          <cell r="B398">
            <v>5100</v>
          </cell>
          <cell r="C398" t="str">
            <v>Power Supply</v>
          </cell>
        </row>
        <row r="399">
          <cell r="A399" t="str">
            <v>B</v>
          </cell>
          <cell r="B399">
            <v>5105</v>
          </cell>
          <cell r="C399" t="str">
            <v>Press Pallet Assy</v>
          </cell>
        </row>
        <row r="400">
          <cell r="A400" t="str">
            <v>B</v>
          </cell>
          <cell r="B400">
            <v>5130</v>
          </cell>
          <cell r="C400" t="str">
            <v>Printer / Label</v>
          </cell>
        </row>
        <row r="401">
          <cell r="A401" t="str">
            <v>B</v>
          </cell>
          <cell r="B401">
            <v>5140</v>
          </cell>
          <cell r="C401" t="str">
            <v>Probe - temperature</v>
          </cell>
        </row>
        <row r="402">
          <cell r="A402" t="str">
            <v>B</v>
          </cell>
          <cell r="B402">
            <v>5150</v>
          </cell>
          <cell r="C402" t="str">
            <v>Probe - vibration</v>
          </cell>
        </row>
        <row r="403">
          <cell r="A403" t="str">
            <v>B</v>
          </cell>
          <cell r="B403">
            <v>5155</v>
          </cell>
          <cell r="C403" t="str">
            <v>Protective Coating</v>
          </cell>
        </row>
        <row r="404">
          <cell r="A404" t="str">
            <v>B</v>
          </cell>
          <cell r="B404">
            <v>5160</v>
          </cell>
          <cell r="C404" t="str">
            <v>Processor</v>
          </cell>
        </row>
        <row r="405">
          <cell r="A405" t="str">
            <v>B</v>
          </cell>
          <cell r="B405">
            <v>5190</v>
          </cell>
          <cell r="C405" t="str">
            <v>Pulley</v>
          </cell>
        </row>
        <row r="406">
          <cell r="A406" t="str">
            <v>B</v>
          </cell>
          <cell r="B406">
            <v>5195</v>
          </cell>
          <cell r="C406" t="str">
            <v>Pulse Generator</v>
          </cell>
        </row>
        <row r="407">
          <cell r="A407" t="str">
            <v>B</v>
          </cell>
          <cell r="B407">
            <v>5200</v>
          </cell>
          <cell r="C407" t="str">
            <v>Pump</v>
          </cell>
        </row>
        <row r="408">
          <cell r="A408" t="str">
            <v>B</v>
          </cell>
          <cell r="B408">
            <v>5210</v>
          </cell>
          <cell r="C408" t="str">
            <v>Pushbutton</v>
          </cell>
        </row>
        <row r="409">
          <cell r="A409" t="str">
            <v>B</v>
          </cell>
          <cell r="B409">
            <v>5215</v>
          </cell>
          <cell r="C409" t="str">
            <v>Pusher Foot Assembly</v>
          </cell>
        </row>
        <row r="410">
          <cell r="A410" t="str">
            <v>B</v>
          </cell>
          <cell r="B410">
            <v>5218</v>
          </cell>
          <cell r="C410" t="str">
            <v>Quieting Ring</v>
          </cell>
        </row>
        <row r="411">
          <cell r="A411" t="str">
            <v>B</v>
          </cell>
          <cell r="B411">
            <v>5220</v>
          </cell>
          <cell r="C411" t="str">
            <v>Rail</v>
          </cell>
        </row>
        <row r="412">
          <cell r="A412" t="str">
            <v>B</v>
          </cell>
          <cell r="B412">
            <v>5222</v>
          </cell>
          <cell r="C412" t="str">
            <v>Rain Cap</v>
          </cell>
        </row>
        <row r="413">
          <cell r="A413" t="str">
            <v>B</v>
          </cell>
          <cell r="B413">
            <v>5225</v>
          </cell>
          <cell r="C413" t="str">
            <v>Receiver</v>
          </cell>
        </row>
        <row r="414">
          <cell r="A414" t="str">
            <v>B</v>
          </cell>
          <cell r="B414">
            <v>5250</v>
          </cell>
          <cell r="C414" t="str">
            <v>Rectifier</v>
          </cell>
        </row>
        <row r="415">
          <cell r="A415" t="str">
            <v>B</v>
          </cell>
          <cell r="B415">
            <v>5260</v>
          </cell>
          <cell r="C415" t="str">
            <v>Reel - Hose</v>
          </cell>
        </row>
        <row r="416">
          <cell r="A416" t="str">
            <v>B</v>
          </cell>
          <cell r="B416">
            <v>5270</v>
          </cell>
          <cell r="C416" t="str">
            <v>Reflector</v>
          </cell>
        </row>
        <row r="417">
          <cell r="A417" t="str">
            <v>B</v>
          </cell>
          <cell r="B417">
            <v>5300</v>
          </cell>
          <cell r="C417" t="str">
            <v>Refractory</v>
          </cell>
        </row>
        <row r="418">
          <cell r="A418" t="str">
            <v>B</v>
          </cell>
          <cell r="B418">
            <v>5350</v>
          </cell>
          <cell r="C418" t="str">
            <v>Regulator</v>
          </cell>
        </row>
        <row r="419">
          <cell r="A419" t="str">
            <v>B</v>
          </cell>
          <cell r="B419">
            <v>5360</v>
          </cell>
          <cell r="C419" t="str">
            <v>Regulator internal</v>
          </cell>
        </row>
        <row r="420">
          <cell r="A420" t="str">
            <v>B</v>
          </cell>
          <cell r="B420">
            <v>5400</v>
          </cell>
          <cell r="C420" t="str">
            <v>Relay - Control</v>
          </cell>
        </row>
        <row r="421">
          <cell r="A421" t="str">
            <v>B</v>
          </cell>
          <cell r="B421">
            <v>5450</v>
          </cell>
          <cell r="C421" t="str">
            <v>Relay - Overload</v>
          </cell>
        </row>
        <row r="422">
          <cell r="A422" t="str">
            <v>B</v>
          </cell>
          <cell r="B422">
            <v>5500</v>
          </cell>
          <cell r="C422" t="str">
            <v>Relief Valve</v>
          </cell>
        </row>
        <row r="423">
          <cell r="A423" t="str">
            <v>B</v>
          </cell>
          <cell r="B423">
            <v>5505</v>
          </cell>
          <cell r="C423" t="str">
            <v>Resistor</v>
          </cell>
        </row>
        <row r="424">
          <cell r="A424" t="str">
            <v>B</v>
          </cell>
          <cell r="B424">
            <v>5510</v>
          </cell>
          <cell r="C424" t="str">
            <v>Retainer</v>
          </cell>
        </row>
        <row r="425">
          <cell r="A425" t="str">
            <v>B</v>
          </cell>
          <cell r="B425">
            <v>5520</v>
          </cell>
          <cell r="C425" t="str">
            <v>Retainer - pressure</v>
          </cell>
        </row>
        <row r="426">
          <cell r="A426" t="str">
            <v>B</v>
          </cell>
          <cell r="B426">
            <v>5530</v>
          </cell>
          <cell r="C426" t="str">
            <v>Ring</v>
          </cell>
        </row>
        <row r="427">
          <cell r="A427" t="str">
            <v>B</v>
          </cell>
          <cell r="B427">
            <v>5540</v>
          </cell>
          <cell r="C427" t="str">
            <v>Rod, Connecting</v>
          </cell>
        </row>
        <row r="428">
          <cell r="A428" t="str">
            <v>B</v>
          </cell>
          <cell r="B428">
            <v>5550</v>
          </cell>
          <cell r="C428" t="str">
            <v>Roll</v>
          </cell>
        </row>
        <row r="429">
          <cell r="A429" t="str">
            <v>B</v>
          </cell>
          <cell r="B429">
            <v>5552</v>
          </cell>
          <cell r="C429" t="str">
            <v>Roll - Finish</v>
          </cell>
        </row>
        <row r="430">
          <cell r="A430" t="str">
            <v>B</v>
          </cell>
          <cell r="B430">
            <v>5560</v>
          </cell>
          <cell r="C430" t="str">
            <v>Roller</v>
          </cell>
        </row>
        <row r="431">
          <cell r="A431" t="str">
            <v>B</v>
          </cell>
          <cell r="B431">
            <v>5570</v>
          </cell>
          <cell r="C431" t="str">
            <v>Roof</v>
          </cell>
        </row>
        <row r="432">
          <cell r="A432" t="str">
            <v>B</v>
          </cell>
          <cell r="B432">
            <v>5575</v>
          </cell>
          <cell r="C432" t="str">
            <v>Roof, Floating</v>
          </cell>
        </row>
        <row r="433">
          <cell r="A433" t="str">
            <v>B</v>
          </cell>
          <cell r="B433">
            <v>5580</v>
          </cell>
          <cell r="C433" t="str">
            <v>Rope</v>
          </cell>
        </row>
        <row r="434">
          <cell r="A434" t="str">
            <v>B</v>
          </cell>
          <cell r="B434">
            <v>5600</v>
          </cell>
          <cell r="C434" t="str">
            <v>Rotor</v>
          </cell>
        </row>
        <row r="435">
          <cell r="A435" t="str">
            <v>B</v>
          </cell>
          <cell r="B435">
            <v>5610</v>
          </cell>
          <cell r="C435" t="str">
            <v>Rupture disk</v>
          </cell>
        </row>
        <row r="436">
          <cell r="A436" t="str">
            <v>B</v>
          </cell>
          <cell r="B436">
            <v>5620</v>
          </cell>
          <cell r="C436" t="str">
            <v>Safety latch</v>
          </cell>
        </row>
        <row r="437">
          <cell r="A437" t="str">
            <v>B</v>
          </cell>
          <cell r="B437">
            <v>5650</v>
          </cell>
          <cell r="C437" t="str">
            <v>Scale</v>
          </cell>
        </row>
        <row r="438">
          <cell r="A438" t="str">
            <v>B</v>
          </cell>
          <cell r="B438">
            <v>5660</v>
          </cell>
          <cell r="C438" t="str">
            <v>Scanner</v>
          </cell>
        </row>
        <row r="439">
          <cell r="A439" t="str">
            <v>B</v>
          </cell>
          <cell r="B439">
            <v>5700</v>
          </cell>
          <cell r="C439" t="str">
            <v>Screen</v>
          </cell>
        </row>
        <row r="440">
          <cell r="A440" t="str">
            <v>B</v>
          </cell>
          <cell r="B440">
            <v>5710</v>
          </cell>
          <cell r="C440" t="str">
            <v>Screen pack</v>
          </cell>
        </row>
        <row r="441">
          <cell r="A441" t="str">
            <v>B</v>
          </cell>
          <cell r="B441">
            <v>5730</v>
          </cell>
          <cell r="C441" t="str">
            <v>Screw</v>
          </cell>
        </row>
        <row r="442">
          <cell r="A442" t="str">
            <v>B</v>
          </cell>
          <cell r="B442">
            <v>5735</v>
          </cell>
          <cell r="C442" t="str">
            <v>Screw auger</v>
          </cell>
        </row>
        <row r="443">
          <cell r="A443" t="str">
            <v>B</v>
          </cell>
          <cell r="B443">
            <v>5750</v>
          </cell>
          <cell r="C443" t="str">
            <v>Seal</v>
          </cell>
        </row>
        <row r="444">
          <cell r="A444" t="str">
            <v>B</v>
          </cell>
          <cell r="B444">
            <v>5760</v>
          </cell>
          <cell r="C444" t="str">
            <v>Seal Face</v>
          </cell>
        </row>
        <row r="445">
          <cell r="A445" t="str">
            <v>B</v>
          </cell>
          <cell r="B445">
            <v>5765</v>
          </cell>
          <cell r="C445" t="str">
            <v>Seal ring</v>
          </cell>
        </row>
        <row r="446">
          <cell r="A446" t="str">
            <v>B</v>
          </cell>
          <cell r="B446">
            <v>5800</v>
          </cell>
          <cell r="C446" t="str">
            <v>Seat</v>
          </cell>
        </row>
        <row r="447">
          <cell r="A447" t="str">
            <v>B</v>
          </cell>
          <cell r="B447">
            <v>5840</v>
          </cell>
          <cell r="C447" t="str">
            <v>Semaphore</v>
          </cell>
        </row>
        <row r="448">
          <cell r="A448" t="str">
            <v>B</v>
          </cell>
          <cell r="B448">
            <v>5850</v>
          </cell>
          <cell r="C448" t="str">
            <v>Sensor</v>
          </cell>
        </row>
        <row r="449">
          <cell r="A449" t="str">
            <v>B</v>
          </cell>
          <cell r="B449">
            <v>5860</v>
          </cell>
          <cell r="C449" t="str">
            <v>Separator</v>
          </cell>
        </row>
        <row r="450">
          <cell r="A450" t="str">
            <v>B</v>
          </cell>
          <cell r="B450">
            <v>5890</v>
          </cell>
          <cell r="C450" t="str">
            <v>Set screw</v>
          </cell>
        </row>
        <row r="451">
          <cell r="A451" t="str">
            <v>B</v>
          </cell>
          <cell r="B451">
            <v>5900</v>
          </cell>
          <cell r="C451" t="str">
            <v>Shaft</v>
          </cell>
        </row>
        <row r="452">
          <cell r="A452" t="str">
            <v>B</v>
          </cell>
          <cell r="B452">
            <v>5920</v>
          </cell>
          <cell r="C452" t="str">
            <v>Shaft - Cam</v>
          </cell>
        </row>
        <row r="453">
          <cell r="A453" t="str">
            <v>B</v>
          </cell>
          <cell r="B453">
            <v>5950</v>
          </cell>
          <cell r="C453" t="str">
            <v>Shaft / Seal Sleeves</v>
          </cell>
        </row>
        <row r="454">
          <cell r="A454" t="str">
            <v>B</v>
          </cell>
          <cell r="B454">
            <v>5970</v>
          </cell>
          <cell r="C454" t="str">
            <v>Sheave</v>
          </cell>
        </row>
        <row r="455">
          <cell r="A455" t="str">
            <v>B</v>
          </cell>
          <cell r="B455">
            <v>5980</v>
          </cell>
          <cell r="C455" t="str">
            <v>Shell</v>
          </cell>
        </row>
        <row r="456">
          <cell r="A456" t="str">
            <v>B</v>
          </cell>
          <cell r="B456">
            <v>6000</v>
          </cell>
          <cell r="C456" t="str">
            <v>Shell - Bottom</v>
          </cell>
        </row>
        <row r="457">
          <cell r="A457" t="str">
            <v>B</v>
          </cell>
          <cell r="B457">
            <v>6050</v>
          </cell>
          <cell r="C457" t="str">
            <v>Shell - Side Wall</v>
          </cell>
        </row>
        <row r="458">
          <cell r="A458" t="str">
            <v>B</v>
          </cell>
          <cell r="B458">
            <v>6100</v>
          </cell>
          <cell r="C458" t="str">
            <v>Shell - Top</v>
          </cell>
        </row>
        <row r="459">
          <cell r="A459" t="str">
            <v>B</v>
          </cell>
          <cell r="B459">
            <v>6110</v>
          </cell>
          <cell r="C459" t="str">
            <v>Shim</v>
          </cell>
        </row>
        <row r="460">
          <cell r="A460" t="str">
            <v>B</v>
          </cell>
          <cell r="B460">
            <v>6111</v>
          </cell>
          <cell r="C460" t="str">
            <v>Shroud</v>
          </cell>
        </row>
        <row r="461">
          <cell r="A461" t="str">
            <v>B</v>
          </cell>
          <cell r="B461">
            <v>6112</v>
          </cell>
          <cell r="C461" t="str">
            <v>Shroud - Fan</v>
          </cell>
        </row>
        <row r="462">
          <cell r="A462" t="str">
            <v>B</v>
          </cell>
          <cell r="B462">
            <v>6115</v>
          </cell>
          <cell r="C462" t="str">
            <v>Shunt</v>
          </cell>
        </row>
        <row r="463">
          <cell r="A463" t="str">
            <v>B</v>
          </cell>
          <cell r="B463">
            <v>6116</v>
          </cell>
          <cell r="C463" t="str">
            <v>Shutter</v>
          </cell>
        </row>
        <row r="464">
          <cell r="A464" t="str">
            <v>B</v>
          </cell>
          <cell r="B464">
            <v>6118</v>
          </cell>
          <cell r="C464" t="str">
            <v>Sight Glass</v>
          </cell>
        </row>
        <row r="465">
          <cell r="A465" t="str">
            <v>B</v>
          </cell>
          <cell r="B465">
            <v>6120</v>
          </cell>
          <cell r="C465" t="str">
            <v>Slide</v>
          </cell>
        </row>
        <row r="466">
          <cell r="A466" t="str">
            <v>B</v>
          </cell>
          <cell r="B466">
            <v>6122</v>
          </cell>
          <cell r="C466" t="str">
            <v>Slide Gate</v>
          </cell>
        </row>
        <row r="467">
          <cell r="A467" t="str">
            <v>B</v>
          </cell>
          <cell r="B467">
            <v>6125</v>
          </cell>
          <cell r="C467" t="str">
            <v>SLINGER RING</v>
          </cell>
        </row>
        <row r="468">
          <cell r="A468" t="str">
            <v>B</v>
          </cell>
          <cell r="B468">
            <v>6130</v>
          </cell>
          <cell r="C468" t="str">
            <v>Solenoid</v>
          </cell>
        </row>
        <row r="469">
          <cell r="A469" t="str">
            <v>B</v>
          </cell>
          <cell r="B469">
            <v>6135</v>
          </cell>
          <cell r="C469" t="str">
            <v>Source - Nuclear</v>
          </cell>
        </row>
        <row r="470">
          <cell r="A470" t="str">
            <v>B</v>
          </cell>
          <cell r="B470">
            <v>6137</v>
          </cell>
          <cell r="C470" t="str">
            <v>Sparger</v>
          </cell>
        </row>
        <row r="471">
          <cell r="A471" t="str">
            <v>B</v>
          </cell>
          <cell r="B471">
            <v>6150</v>
          </cell>
          <cell r="C471" t="str">
            <v>Spindle / Stem</v>
          </cell>
        </row>
        <row r="472">
          <cell r="A472" t="str">
            <v>B</v>
          </cell>
          <cell r="B472">
            <v>6170</v>
          </cell>
          <cell r="C472" t="str">
            <v>Spiral</v>
          </cell>
        </row>
        <row r="473">
          <cell r="A473" t="str">
            <v>B</v>
          </cell>
          <cell r="B473">
            <v>6180</v>
          </cell>
          <cell r="C473" t="str">
            <v>Splice</v>
          </cell>
        </row>
        <row r="474">
          <cell r="A474" t="str">
            <v>B</v>
          </cell>
          <cell r="B474">
            <v>6190</v>
          </cell>
          <cell r="C474" t="str">
            <v>Splitter</v>
          </cell>
        </row>
        <row r="475">
          <cell r="A475" t="str">
            <v>B</v>
          </cell>
          <cell r="B475">
            <v>6200</v>
          </cell>
          <cell r="C475" t="str">
            <v>Spring</v>
          </cell>
        </row>
        <row r="476">
          <cell r="A476" t="str">
            <v>B</v>
          </cell>
          <cell r="B476">
            <v>6220</v>
          </cell>
          <cell r="C476" t="str">
            <v>Sprocket</v>
          </cell>
        </row>
        <row r="477">
          <cell r="A477" t="str">
            <v>B</v>
          </cell>
          <cell r="B477">
            <v>6223</v>
          </cell>
          <cell r="C477" t="str">
            <v>Spud</v>
          </cell>
        </row>
        <row r="478">
          <cell r="A478" t="str">
            <v>B</v>
          </cell>
          <cell r="B478">
            <v>6224</v>
          </cell>
          <cell r="C478" t="str">
            <v>Stack</v>
          </cell>
        </row>
        <row r="479">
          <cell r="A479" t="str">
            <v>B</v>
          </cell>
          <cell r="B479">
            <v>6225</v>
          </cell>
          <cell r="C479" t="str">
            <v>Stairs</v>
          </cell>
        </row>
        <row r="480">
          <cell r="A480" t="str">
            <v>B</v>
          </cell>
          <cell r="B480">
            <v>6250</v>
          </cell>
          <cell r="C480" t="str">
            <v>Starter</v>
          </cell>
        </row>
        <row r="481">
          <cell r="A481" t="str">
            <v>B</v>
          </cell>
          <cell r="B481">
            <v>6260</v>
          </cell>
          <cell r="C481" t="str">
            <v>Static eliminator</v>
          </cell>
        </row>
        <row r="482">
          <cell r="A482" t="str">
            <v>B</v>
          </cell>
          <cell r="B482">
            <v>6300</v>
          </cell>
          <cell r="C482" t="str">
            <v>Stator</v>
          </cell>
        </row>
        <row r="483">
          <cell r="A483" t="str">
            <v>B</v>
          </cell>
          <cell r="B483">
            <v>6310</v>
          </cell>
          <cell r="C483" t="str">
            <v>Steering cable</v>
          </cell>
        </row>
        <row r="484">
          <cell r="A484" t="str">
            <v>B</v>
          </cell>
          <cell r="B484">
            <v>6320</v>
          </cell>
          <cell r="C484" t="str">
            <v>Steering unit</v>
          </cell>
        </row>
        <row r="485">
          <cell r="A485" t="str">
            <v>B</v>
          </cell>
          <cell r="B485">
            <v>6321</v>
          </cell>
          <cell r="C485" t="str">
            <v>Stem</v>
          </cell>
        </row>
        <row r="486">
          <cell r="A486" t="str">
            <v>B</v>
          </cell>
          <cell r="B486">
            <v>6323</v>
          </cell>
          <cell r="C486" t="str">
            <v>Still Well</v>
          </cell>
        </row>
        <row r="487">
          <cell r="A487" t="str">
            <v>B</v>
          </cell>
          <cell r="B487">
            <v>6325</v>
          </cell>
          <cell r="C487" t="str">
            <v>Stop Block</v>
          </cell>
        </row>
        <row r="488">
          <cell r="A488" t="str">
            <v>B</v>
          </cell>
          <cell r="B488">
            <v>6330</v>
          </cell>
          <cell r="C488" t="str">
            <v>Strainer</v>
          </cell>
        </row>
        <row r="489">
          <cell r="A489" t="str">
            <v>B</v>
          </cell>
          <cell r="B489">
            <v>6350</v>
          </cell>
          <cell r="C489" t="str">
            <v>Stroke</v>
          </cell>
        </row>
        <row r="490">
          <cell r="A490" t="str">
            <v>B</v>
          </cell>
          <cell r="B490">
            <v>6355</v>
          </cell>
          <cell r="C490" t="str">
            <v>Strut rod</v>
          </cell>
        </row>
        <row r="491">
          <cell r="A491" t="str">
            <v>B</v>
          </cell>
          <cell r="B491">
            <v>6360</v>
          </cell>
          <cell r="C491" t="str">
            <v>Stuffing box</v>
          </cell>
        </row>
        <row r="492">
          <cell r="A492" t="str">
            <v>B</v>
          </cell>
          <cell r="B492">
            <v>6390</v>
          </cell>
          <cell r="C492" t="str">
            <v>Support - Pipe</v>
          </cell>
        </row>
        <row r="493">
          <cell r="A493" t="str">
            <v>B</v>
          </cell>
          <cell r="B493">
            <v>6400</v>
          </cell>
          <cell r="C493" t="str">
            <v>Support - Structural</v>
          </cell>
        </row>
        <row r="494">
          <cell r="A494" t="str">
            <v>B</v>
          </cell>
          <cell r="B494">
            <v>6445</v>
          </cell>
          <cell r="C494" t="str">
            <v>Surface</v>
          </cell>
        </row>
        <row r="495">
          <cell r="A495" t="str">
            <v>B</v>
          </cell>
          <cell r="B495">
            <v>6450</v>
          </cell>
          <cell r="C495" t="str">
            <v>Support - Vacuum</v>
          </cell>
        </row>
        <row r="496">
          <cell r="A496" t="str">
            <v>B</v>
          </cell>
          <cell r="B496">
            <v>6500</v>
          </cell>
          <cell r="C496" t="str">
            <v>Switch</v>
          </cell>
        </row>
        <row r="497">
          <cell r="A497" t="str">
            <v>B</v>
          </cell>
          <cell r="B497">
            <v>6510</v>
          </cell>
          <cell r="C497" t="str">
            <v>Switch - Limit</v>
          </cell>
        </row>
        <row r="498">
          <cell r="A498" t="str">
            <v>B</v>
          </cell>
          <cell r="B498">
            <v>6520</v>
          </cell>
          <cell r="C498" t="str">
            <v>Switch - Solid State</v>
          </cell>
        </row>
        <row r="499">
          <cell r="A499" t="str">
            <v>B</v>
          </cell>
          <cell r="B499">
            <v>6550</v>
          </cell>
          <cell r="C499" t="str">
            <v>Switchgear</v>
          </cell>
        </row>
        <row r="500">
          <cell r="A500" t="str">
            <v>B</v>
          </cell>
          <cell r="B500">
            <v>6560</v>
          </cell>
          <cell r="C500" t="str">
            <v>Swivel Joint</v>
          </cell>
        </row>
        <row r="501">
          <cell r="A501" t="str">
            <v>B</v>
          </cell>
          <cell r="B501">
            <v>6565</v>
          </cell>
          <cell r="C501" t="str">
            <v>Tachometer</v>
          </cell>
        </row>
        <row r="502">
          <cell r="A502" t="str">
            <v>B</v>
          </cell>
          <cell r="B502">
            <v>6567</v>
          </cell>
          <cell r="C502" t="str">
            <v>Tap Changer</v>
          </cell>
        </row>
        <row r="503">
          <cell r="A503" t="str">
            <v>B</v>
          </cell>
          <cell r="B503">
            <v>6570</v>
          </cell>
          <cell r="C503" t="str">
            <v>Termination</v>
          </cell>
        </row>
        <row r="504">
          <cell r="A504" t="str">
            <v>B</v>
          </cell>
          <cell r="B504">
            <v>6600</v>
          </cell>
          <cell r="C504" t="str">
            <v>Thermistor</v>
          </cell>
        </row>
        <row r="505">
          <cell r="A505" t="str">
            <v>B</v>
          </cell>
          <cell r="B505">
            <v>6650</v>
          </cell>
          <cell r="C505" t="str">
            <v>Thermocouple</v>
          </cell>
        </row>
        <row r="506">
          <cell r="A506" t="str">
            <v>B</v>
          </cell>
          <cell r="B506">
            <v>6660</v>
          </cell>
          <cell r="C506" t="str">
            <v>Thermostat</v>
          </cell>
        </row>
        <row r="507">
          <cell r="A507" t="str">
            <v>B</v>
          </cell>
          <cell r="B507">
            <v>6670</v>
          </cell>
          <cell r="C507" t="str">
            <v>Thermowell</v>
          </cell>
        </row>
        <row r="508">
          <cell r="A508" t="str">
            <v>B</v>
          </cell>
          <cell r="B508">
            <v>6700</v>
          </cell>
          <cell r="C508" t="str">
            <v>Tie Rod</v>
          </cell>
        </row>
        <row r="509">
          <cell r="A509" t="str">
            <v>B</v>
          </cell>
          <cell r="B509">
            <v>6730</v>
          </cell>
          <cell r="C509" t="str">
            <v>Timer</v>
          </cell>
        </row>
        <row r="510">
          <cell r="A510" t="str">
            <v>B</v>
          </cell>
          <cell r="B510">
            <v>6750</v>
          </cell>
          <cell r="C510" t="str">
            <v>Tire</v>
          </cell>
        </row>
        <row r="511">
          <cell r="A511" t="str">
            <v>B</v>
          </cell>
          <cell r="B511">
            <v>6760</v>
          </cell>
          <cell r="C511" t="str">
            <v>Trailer</v>
          </cell>
        </row>
        <row r="512">
          <cell r="A512" t="str">
            <v>B</v>
          </cell>
          <cell r="B512">
            <v>6790</v>
          </cell>
          <cell r="C512" t="str">
            <v>Transducer (I/P)</v>
          </cell>
        </row>
        <row r="513">
          <cell r="A513" t="str">
            <v>B</v>
          </cell>
          <cell r="B513">
            <v>6800</v>
          </cell>
          <cell r="C513" t="str">
            <v>Transformer - Control</v>
          </cell>
        </row>
        <row r="514">
          <cell r="A514" t="str">
            <v>B</v>
          </cell>
          <cell r="B514">
            <v>6810</v>
          </cell>
          <cell r="C514" t="str">
            <v>Transformer - Output</v>
          </cell>
        </row>
        <row r="515">
          <cell r="A515" t="str">
            <v>B</v>
          </cell>
          <cell r="B515">
            <v>6850</v>
          </cell>
          <cell r="C515" t="str">
            <v>Transformer - Power</v>
          </cell>
        </row>
        <row r="516">
          <cell r="A516" t="str">
            <v>B</v>
          </cell>
          <cell r="B516">
            <v>6860</v>
          </cell>
          <cell r="C516" t="str">
            <v>Transistor</v>
          </cell>
        </row>
        <row r="517">
          <cell r="A517" t="str">
            <v>B</v>
          </cell>
          <cell r="B517">
            <v>6865</v>
          </cell>
          <cell r="C517" t="str">
            <v>Transmission - transaxle</v>
          </cell>
        </row>
        <row r="518">
          <cell r="A518" t="str">
            <v>B</v>
          </cell>
          <cell r="B518">
            <v>6900</v>
          </cell>
          <cell r="C518" t="str">
            <v>Transmitter</v>
          </cell>
        </row>
        <row r="519">
          <cell r="A519" t="str">
            <v>B</v>
          </cell>
          <cell r="B519">
            <v>6910</v>
          </cell>
          <cell r="C519" t="str">
            <v>Transom</v>
          </cell>
        </row>
        <row r="520">
          <cell r="A520" t="str">
            <v>B</v>
          </cell>
          <cell r="B520">
            <v>6920</v>
          </cell>
          <cell r="C520" t="str">
            <v>Trap</v>
          </cell>
        </row>
        <row r="521">
          <cell r="A521" t="str">
            <v>B</v>
          </cell>
          <cell r="B521">
            <v>6930</v>
          </cell>
          <cell r="C521" t="str">
            <v>Limiter - Travel</v>
          </cell>
        </row>
        <row r="522">
          <cell r="A522" t="str">
            <v>B</v>
          </cell>
          <cell r="B522">
            <v>6940</v>
          </cell>
          <cell r="C522" t="str">
            <v>Tray Assembly</v>
          </cell>
        </row>
        <row r="523">
          <cell r="A523" t="str">
            <v>B</v>
          </cell>
          <cell r="B523">
            <v>6950</v>
          </cell>
          <cell r="C523" t="str">
            <v>Trim</v>
          </cell>
        </row>
        <row r="524">
          <cell r="A524" t="str">
            <v>B</v>
          </cell>
          <cell r="B524">
            <v>6955</v>
          </cell>
          <cell r="C524" t="str">
            <v>Roller - Trunion</v>
          </cell>
        </row>
        <row r="525">
          <cell r="A525" t="str">
            <v>B</v>
          </cell>
          <cell r="B525">
            <v>7000</v>
          </cell>
          <cell r="C525" t="str">
            <v>Tube</v>
          </cell>
        </row>
        <row r="526">
          <cell r="A526" t="str">
            <v>B</v>
          </cell>
          <cell r="B526">
            <v>7010</v>
          </cell>
          <cell r="C526" t="str">
            <v>Tube Bundle</v>
          </cell>
        </row>
        <row r="527">
          <cell r="A527" t="str">
            <v>B</v>
          </cell>
          <cell r="B527">
            <v>7020</v>
          </cell>
          <cell r="C527" t="str">
            <v>Plug, Tube</v>
          </cell>
        </row>
        <row r="528">
          <cell r="A528" t="str">
            <v>B</v>
          </cell>
          <cell r="B528">
            <v>7050</v>
          </cell>
          <cell r="C528" t="str">
            <v>Tube Sheet - Fixed</v>
          </cell>
        </row>
        <row r="529">
          <cell r="A529" t="str">
            <v>B</v>
          </cell>
          <cell r="B529">
            <v>7100</v>
          </cell>
          <cell r="C529" t="str">
            <v>Tube Sheet - Floating</v>
          </cell>
        </row>
        <row r="530">
          <cell r="A530" t="str">
            <v>B</v>
          </cell>
          <cell r="B530">
            <v>7120</v>
          </cell>
          <cell r="C530" t="str">
            <v>Tubing</v>
          </cell>
        </row>
        <row r="531">
          <cell r="A531" t="str">
            <v>B</v>
          </cell>
          <cell r="B531">
            <v>7130</v>
          </cell>
          <cell r="C531" t="str">
            <v>Turret Assembly</v>
          </cell>
        </row>
        <row r="532">
          <cell r="A532" t="str">
            <v>B</v>
          </cell>
          <cell r="B532">
            <v>7200</v>
          </cell>
          <cell r="C532" t="str">
            <v>Uninterrupted Power Supply</v>
          </cell>
        </row>
        <row r="533">
          <cell r="A533" t="str">
            <v>B</v>
          </cell>
          <cell r="B533">
            <v>7210</v>
          </cell>
          <cell r="C533" t="str">
            <v>Universal joint</v>
          </cell>
        </row>
        <row r="534">
          <cell r="A534" t="str">
            <v>B</v>
          </cell>
          <cell r="B534">
            <v>7240</v>
          </cell>
          <cell r="C534" t="str">
            <v>Vacuum Breaker</v>
          </cell>
        </row>
        <row r="535">
          <cell r="A535" t="str">
            <v>B</v>
          </cell>
          <cell r="B535">
            <v>7242</v>
          </cell>
          <cell r="C535" t="str">
            <v>Vac Pallet Assy</v>
          </cell>
        </row>
        <row r="536">
          <cell r="A536" t="str">
            <v>B</v>
          </cell>
          <cell r="B536">
            <v>7248</v>
          </cell>
          <cell r="C536" t="str">
            <v>Valve</v>
          </cell>
        </row>
        <row r="537">
          <cell r="A537" t="str">
            <v>B</v>
          </cell>
          <cell r="B537">
            <v>7250</v>
          </cell>
          <cell r="C537" t="str">
            <v>Valve Actuator</v>
          </cell>
        </row>
        <row r="538">
          <cell r="A538" t="str">
            <v>B</v>
          </cell>
          <cell r="B538">
            <v>7300</v>
          </cell>
          <cell r="C538" t="str">
            <v>Valve Body</v>
          </cell>
        </row>
        <row r="539">
          <cell r="A539" t="str">
            <v>B</v>
          </cell>
          <cell r="B539">
            <v>7350</v>
          </cell>
          <cell r="C539" t="str">
            <v>Valve - Check</v>
          </cell>
        </row>
        <row r="540">
          <cell r="A540" t="str">
            <v>B</v>
          </cell>
          <cell r="B540">
            <v>7400</v>
          </cell>
          <cell r="C540" t="str">
            <v>Valve - Control</v>
          </cell>
        </row>
        <row r="541">
          <cell r="A541" t="str">
            <v>B</v>
          </cell>
          <cell r="B541">
            <v>7430</v>
          </cell>
          <cell r="C541" t="str">
            <v>Valve - Diverter</v>
          </cell>
        </row>
        <row r="542">
          <cell r="A542" t="str">
            <v>B</v>
          </cell>
          <cell r="B542">
            <v>7435</v>
          </cell>
          <cell r="C542" t="str">
            <v>Valve - Fuel</v>
          </cell>
        </row>
        <row r="543">
          <cell r="A543" t="str">
            <v>B</v>
          </cell>
          <cell r="B543">
            <v>7450</v>
          </cell>
          <cell r="C543" t="str">
            <v>Valve - Isolation</v>
          </cell>
        </row>
        <row r="544">
          <cell r="A544" t="str">
            <v>B</v>
          </cell>
          <cell r="B544">
            <v>7500</v>
          </cell>
          <cell r="C544" t="str">
            <v>Valve - Lift</v>
          </cell>
        </row>
        <row r="545">
          <cell r="A545" t="str">
            <v>B</v>
          </cell>
          <cell r="B545">
            <v>7520</v>
          </cell>
          <cell r="C545" t="str">
            <v>Valve - Manual</v>
          </cell>
        </row>
        <row r="546">
          <cell r="A546" t="str">
            <v>B</v>
          </cell>
          <cell r="B546">
            <v>7550</v>
          </cell>
          <cell r="C546" t="str">
            <v>Valve - Pilot</v>
          </cell>
        </row>
        <row r="547">
          <cell r="A547" t="str">
            <v>B</v>
          </cell>
          <cell r="B547">
            <v>7600</v>
          </cell>
          <cell r="C547" t="str">
            <v>Valve - Rotary</v>
          </cell>
        </row>
        <row r="548">
          <cell r="A548" t="str">
            <v>B</v>
          </cell>
          <cell r="B548">
            <v>7650</v>
          </cell>
          <cell r="C548" t="str">
            <v>Valve - Solenoid</v>
          </cell>
        </row>
        <row r="549">
          <cell r="A549" t="str">
            <v>B</v>
          </cell>
          <cell r="B549">
            <v>7660</v>
          </cell>
          <cell r="C549" t="str">
            <v>Valve - Starting</v>
          </cell>
        </row>
        <row r="550">
          <cell r="A550" t="str">
            <v>B</v>
          </cell>
          <cell r="B550">
            <v>7661</v>
          </cell>
          <cell r="C550" t="str">
            <v>Valve - Vent</v>
          </cell>
        </row>
        <row r="551">
          <cell r="A551" t="str">
            <v>B</v>
          </cell>
          <cell r="B551">
            <v>7670</v>
          </cell>
          <cell r="C551" t="str">
            <v>Vane</v>
          </cell>
        </row>
        <row r="552">
          <cell r="A552" t="str">
            <v>B</v>
          </cell>
          <cell r="B552">
            <v>7680</v>
          </cell>
          <cell r="C552" t="str">
            <v>Vent</v>
          </cell>
        </row>
        <row r="553">
          <cell r="A553" t="str">
            <v>B</v>
          </cell>
          <cell r="B553">
            <v>7700</v>
          </cell>
          <cell r="C553" t="str">
            <v>Vessel</v>
          </cell>
        </row>
        <row r="554">
          <cell r="A554" t="str">
            <v>B</v>
          </cell>
          <cell r="B554">
            <v>7730</v>
          </cell>
          <cell r="C554" t="str">
            <v>Vibrator</v>
          </cell>
        </row>
        <row r="555">
          <cell r="A555" t="str">
            <v>B</v>
          </cell>
          <cell r="B555">
            <v>7740</v>
          </cell>
          <cell r="C555" t="str">
            <v>Vortex Finder</v>
          </cell>
        </row>
        <row r="556">
          <cell r="A556" t="str">
            <v>B</v>
          </cell>
          <cell r="B556">
            <v>7750</v>
          </cell>
          <cell r="C556" t="str">
            <v>Wear Rings</v>
          </cell>
        </row>
        <row r="557">
          <cell r="A557" t="str">
            <v>B</v>
          </cell>
          <cell r="B557">
            <v>7760</v>
          </cell>
          <cell r="C557" t="str">
            <v>Weight</v>
          </cell>
        </row>
        <row r="558">
          <cell r="A558" t="str">
            <v>B</v>
          </cell>
          <cell r="B558">
            <v>7770</v>
          </cell>
          <cell r="C558" t="str">
            <v>Weld</v>
          </cell>
        </row>
        <row r="559">
          <cell r="A559" t="str">
            <v>B</v>
          </cell>
          <cell r="B559">
            <v>7780</v>
          </cell>
          <cell r="C559" t="str">
            <v>Wheel</v>
          </cell>
        </row>
        <row r="560">
          <cell r="A560" t="str">
            <v>B</v>
          </cell>
          <cell r="B560">
            <v>7800</v>
          </cell>
          <cell r="C560" t="str">
            <v>Wheel - drive</v>
          </cell>
        </row>
        <row r="561">
          <cell r="A561" t="str">
            <v>B</v>
          </cell>
          <cell r="B561">
            <v>7850</v>
          </cell>
          <cell r="C561" t="str">
            <v>Wheel - load</v>
          </cell>
        </row>
        <row r="562">
          <cell r="A562" t="str">
            <v>B</v>
          </cell>
          <cell r="B562">
            <v>7900</v>
          </cell>
          <cell r="C562" t="str">
            <v>Wheel - steering</v>
          </cell>
        </row>
        <row r="563">
          <cell r="A563" t="str">
            <v>B</v>
          </cell>
          <cell r="B563">
            <v>7910</v>
          </cell>
          <cell r="C563" t="str">
            <v>Winch</v>
          </cell>
        </row>
        <row r="564">
          <cell r="A564" t="str">
            <v>B</v>
          </cell>
          <cell r="B564">
            <v>7950</v>
          </cell>
          <cell r="C564" t="str">
            <v>Winding</v>
          </cell>
        </row>
        <row r="565">
          <cell r="A565" t="str">
            <v>B</v>
          </cell>
          <cell r="B565">
            <v>7960</v>
          </cell>
          <cell r="C565" t="str">
            <v>Wire</v>
          </cell>
        </row>
        <row r="566">
          <cell r="A566" t="str">
            <v>B</v>
          </cell>
          <cell r="B566">
            <v>7970</v>
          </cell>
          <cell r="C566" t="str">
            <v>Wire rope</v>
          </cell>
        </row>
        <row r="567">
          <cell r="A567" t="str">
            <v>B</v>
          </cell>
          <cell r="B567">
            <v>7980</v>
          </cell>
          <cell r="C567" t="str">
            <v>Wire Way</v>
          </cell>
        </row>
        <row r="568">
          <cell r="A568" t="str">
            <v>B</v>
          </cell>
          <cell r="B568">
            <v>8000</v>
          </cell>
          <cell r="C568" t="str">
            <v>Wiring - Control</v>
          </cell>
        </row>
        <row r="569">
          <cell r="A569" t="str">
            <v>B</v>
          </cell>
          <cell r="B569">
            <v>8020</v>
          </cell>
          <cell r="C569" t="str">
            <v>Wiring - ignition</v>
          </cell>
        </row>
        <row r="570">
          <cell r="A570" t="str">
            <v>B</v>
          </cell>
          <cell r="B570">
            <v>8050</v>
          </cell>
          <cell r="C570" t="str">
            <v>Worm</v>
          </cell>
        </row>
        <row r="571">
          <cell r="A571" t="str">
            <v>B</v>
          </cell>
          <cell r="B571">
            <v>8200</v>
          </cell>
          <cell r="C571" t="str">
            <v>Yoke</v>
          </cell>
        </row>
        <row r="572">
          <cell r="A572" t="str">
            <v>B</v>
          </cell>
          <cell r="B572">
            <v>8300</v>
          </cell>
          <cell r="C572" t="str">
            <v>Spray Machine</v>
          </cell>
        </row>
        <row r="573">
          <cell r="A573" t="str">
            <v>B</v>
          </cell>
          <cell r="B573">
            <v>9999</v>
          </cell>
          <cell r="C573" t="str">
            <v>Complete Equipment</v>
          </cell>
        </row>
        <row r="574">
          <cell r="A574" t="str">
            <v>B</v>
          </cell>
          <cell r="B574">
            <v>9998</v>
          </cell>
          <cell r="C574" t="str">
            <v>Select Subordinate Equipment</v>
          </cell>
        </row>
        <row r="575">
          <cell r="A575" t="str">
            <v>C</v>
          </cell>
          <cell r="B575">
            <v>100</v>
          </cell>
          <cell r="C575" t="str">
            <v>Acceptable / OK</v>
          </cell>
        </row>
        <row r="576">
          <cell r="A576" t="str">
            <v>C</v>
          </cell>
          <cell r="B576">
            <v>200</v>
          </cell>
          <cell r="C576" t="str">
            <v>Arced</v>
          </cell>
        </row>
        <row r="577">
          <cell r="A577" t="str">
            <v>C</v>
          </cell>
          <cell r="B577">
            <v>300</v>
          </cell>
          <cell r="C577" t="str">
            <v>Backlash - excessive</v>
          </cell>
        </row>
        <row r="578">
          <cell r="A578" t="str">
            <v>C</v>
          </cell>
          <cell r="B578">
            <v>400</v>
          </cell>
          <cell r="C578" t="str">
            <v>Bent</v>
          </cell>
        </row>
        <row r="579">
          <cell r="A579" t="str">
            <v>C</v>
          </cell>
          <cell r="B579">
            <v>500</v>
          </cell>
          <cell r="C579" t="str">
            <v>Binding</v>
          </cell>
        </row>
        <row r="580">
          <cell r="A580" t="str">
            <v>C</v>
          </cell>
          <cell r="B580">
            <v>550</v>
          </cell>
          <cell r="C580" t="str">
            <v>Blistered</v>
          </cell>
        </row>
        <row r="581">
          <cell r="A581" t="str">
            <v>C</v>
          </cell>
          <cell r="B581">
            <v>600</v>
          </cell>
          <cell r="C581" t="str">
            <v>Broken - chipped</v>
          </cell>
        </row>
        <row r="582">
          <cell r="A582" t="str">
            <v>C</v>
          </cell>
          <cell r="B582">
            <v>650</v>
          </cell>
          <cell r="C582" t="str">
            <v>Burned</v>
          </cell>
        </row>
        <row r="583">
          <cell r="A583" t="str">
            <v>C</v>
          </cell>
          <cell r="B583">
            <v>660</v>
          </cell>
          <cell r="C583" t="str">
            <v>Burst</v>
          </cell>
        </row>
        <row r="584">
          <cell r="A584" t="str">
            <v>C</v>
          </cell>
          <cell r="B584">
            <v>670</v>
          </cell>
          <cell r="C584" t="str">
            <v>Circuit  - open</v>
          </cell>
        </row>
        <row r="585">
          <cell r="A585" t="str">
            <v>C</v>
          </cell>
          <cell r="B585">
            <v>700</v>
          </cell>
          <cell r="C585" t="str">
            <v>Cavitation</v>
          </cell>
        </row>
        <row r="586">
          <cell r="A586" t="str">
            <v>C</v>
          </cell>
          <cell r="B586">
            <v>800</v>
          </cell>
          <cell r="C586" t="str">
            <v>Clearance - excessive</v>
          </cell>
        </row>
        <row r="587">
          <cell r="A587" t="str">
            <v>C</v>
          </cell>
          <cell r="B587">
            <v>820</v>
          </cell>
          <cell r="C587" t="str">
            <v>Clearance - insufficient</v>
          </cell>
        </row>
        <row r="588">
          <cell r="A588" t="str">
            <v>C</v>
          </cell>
          <cell r="B588">
            <v>900</v>
          </cell>
          <cell r="C588" t="str">
            <v>Contaminated - dirty</v>
          </cell>
        </row>
        <row r="589">
          <cell r="A589" t="str">
            <v>C</v>
          </cell>
          <cell r="B589">
            <v>1000</v>
          </cell>
          <cell r="C589" t="str">
            <v>Corroded</v>
          </cell>
        </row>
        <row r="590">
          <cell r="A590" t="str">
            <v>C</v>
          </cell>
          <cell r="B590">
            <v>1100</v>
          </cell>
          <cell r="C590" t="str">
            <v>Cracked</v>
          </cell>
        </row>
        <row r="591">
          <cell r="A591" t="str">
            <v>C</v>
          </cell>
          <cell r="B591">
            <v>1200</v>
          </cell>
          <cell r="C591" t="str">
            <v>Crushed/Dented/Collapsed</v>
          </cell>
        </row>
        <row r="592">
          <cell r="A592" t="str">
            <v>C</v>
          </cell>
          <cell r="B592">
            <v>1250</v>
          </cell>
          <cell r="C592" t="str">
            <v>Cut</v>
          </cell>
        </row>
        <row r="593">
          <cell r="A593" t="str">
            <v>C</v>
          </cell>
          <cell r="B593">
            <v>1300</v>
          </cell>
          <cell r="C593" t="str">
            <v>deleting - DAMAGE as a Damage Code</v>
          </cell>
        </row>
        <row r="594">
          <cell r="A594" t="str">
            <v>C</v>
          </cell>
          <cell r="B594">
            <v>1400</v>
          </cell>
          <cell r="C594" t="str">
            <v>Defective</v>
          </cell>
        </row>
        <row r="595">
          <cell r="A595" t="str">
            <v>C</v>
          </cell>
          <cell r="B595">
            <v>1420</v>
          </cell>
          <cell r="C595" t="str">
            <v>Deformed - distorted</v>
          </cell>
        </row>
        <row r="596">
          <cell r="A596" t="str">
            <v>C</v>
          </cell>
          <cell r="B596">
            <v>1430</v>
          </cell>
          <cell r="C596" t="str">
            <v>Delaminated</v>
          </cell>
        </row>
        <row r="597">
          <cell r="A597" t="str">
            <v>C</v>
          </cell>
          <cell r="B597">
            <v>1480</v>
          </cell>
          <cell r="C597" t="str">
            <v>Derailed</v>
          </cell>
        </row>
        <row r="598">
          <cell r="A598" t="str">
            <v>C</v>
          </cell>
          <cell r="B598">
            <v>1500</v>
          </cell>
          <cell r="C598" t="str">
            <v>Detached - disconnected</v>
          </cell>
        </row>
        <row r="599">
          <cell r="A599" t="str">
            <v>C</v>
          </cell>
          <cell r="B599">
            <v>1550</v>
          </cell>
          <cell r="C599" t="str">
            <v>Deteriorated</v>
          </cell>
        </row>
        <row r="600">
          <cell r="A600" t="str">
            <v>C</v>
          </cell>
          <cell r="B600">
            <v>1560</v>
          </cell>
          <cell r="C600" t="str">
            <v>Dirty</v>
          </cell>
        </row>
        <row r="601">
          <cell r="A601" t="str">
            <v>C</v>
          </cell>
          <cell r="B601">
            <v>1580</v>
          </cell>
          <cell r="C601" t="str">
            <v>Dry</v>
          </cell>
        </row>
        <row r="602">
          <cell r="A602" t="str">
            <v>C</v>
          </cell>
          <cell r="B602">
            <v>1650</v>
          </cell>
          <cell r="C602" t="str">
            <v>Dull</v>
          </cell>
        </row>
        <row r="603">
          <cell r="A603" t="str">
            <v>C</v>
          </cell>
          <cell r="B603">
            <v>1700</v>
          </cell>
          <cell r="C603" t="str">
            <v>Eroded</v>
          </cell>
        </row>
        <row r="604">
          <cell r="A604" t="str">
            <v>C</v>
          </cell>
          <cell r="B604">
            <v>1720</v>
          </cell>
          <cell r="C604" t="str">
            <v>Failed</v>
          </cell>
        </row>
        <row r="605">
          <cell r="A605" t="str">
            <v>C</v>
          </cell>
          <cell r="B605">
            <v>1750</v>
          </cell>
          <cell r="C605" t="str">
            <v>Failed on Test</v>
          </cell>
        </row>
        <row r="606">
          <cell r="A606" t="str">
            <v>C</v>
          </cell>
          <cell r="B606">
            <v>1770</v>
          </cell>
          <cell r="C606" t="str">
            <v>Failure Under Load</v>
          </cell>
        </row>
        <row r="607">
          <cell r="A607" t="str">
            <v>C</v>
          </cell>
          <cell r="B607">
            <v>1800</v>
          </cell>
          <cell r="C607" t="str">
            <v>Fatigued</v>
          </cell>
        </row>
        <row r="608">
          <cell r="A608" t="str">
            <v>C</v>
          </cell>
          <cell r="B608">
            <v>1850</v>
          </cell>
          <cell r="C608" t="str">
            <v>Flaked</v>
          </cell>
        </row>
        <row r="609">
          <cell r="A609" t="str">
            <v>C</v>
          </cell>
          <cell r="B609">
            <v>1900</v>
          </cell>
          <cell r="C609" t="str">
            <v>Fouled</v>
          </cell>
        </row>
        <row r="610">
          <cell r="A610" t="str">
            <v>C</v>
          </cell>
          <cell r="B610">
            <v>1920</v>
          </cell>
          <cell r="C610" t="str">
            <v>Frayed</v>
          </cell>
        </row>
        <row r="611">
          <cell r="A611" t="str">
            <v>C</v>
          </cell>
          <cell r="B611">
            <v>1930</v>
          </cell>
          <cell r="C611" t="str">
            <v>Fretted</v>
          </cell>
        </row>
        <row r="612">
          <cell r="A612" t="str">
            <v>C</v>
          </cell>
          <cell r="B612">
            <v>1940</v>
          </cell>
          <cell r="C612" t="str">
            <v>Frozen</v>
          </cell>
        </row>
        <row r="613">
          <cell r="A613" t="str">
            <v>C</v>
          </cell>
          <cell r="B613">
            <v>1950</v>
          </cell>
          <cell r="C613" t="str">
            <v>Galled</v>
          </cell>
        </row>
        <row r="614">
          <cell r="A614" t="str">
            <v>C</v>
          </cell>
          <cell r="B614">
            <v>1960</v>
          </cell>
          <cell r="C614" t="str">
            <v>Grounded</v>
          </cell>
        </row>
        <row r="615">
          <cell r="A615" t="str">
            <v>C</v>
          </cell>
          <cell r="B615">
            <v>1980</v>
          </cell>
          <cell r="C615" t="str">
            <v>Incorrect Timing</v>
          </cell>
        </row>
        <row r="616">
          <cell r="A616" t="str">
            <v>C</v>
          </cell>
          <cell r="B616">
            <v>1990</v>
          </cell>
          <cell r="C616" t="str">
            <v>Jammed</v>
          </cell>
        </row>
        <row r="617">
          <cell r="A617" t="str">
            <v>C</v>
          </cell>
          <cell r="B617">
            <v>2000</v>
          </cell>
          <cell r="C617" t="str">
            <v>Leaking</v>
          </cell>
        </row>
        <row r="618">
          <cell r="A618" t="str">
            <v>C</v>
          </cell>
          <cell r="B618">
            <v>2100</v>
          </cell>
          <cell r="C618" t="str">
            <v>Lifted Early</v>
          </cell>
        </row>
        <row r="619">
          <cell r="A619" t="str">
            <v>C</v>
          </cell>
          <cell r="B619">
            <v>2200</v>
          </cell>
          <cell r="C619" t="str">
            <v>Lifted Late</v>
          </cell>
        </row>
        <row r="620">
          <cell r="A620" t="str">
            <v>C</v>
          </cell>
          <cell r="B620">
            <v>2300</v>
          </cell>
          <cell r="C620" t="str">
            <v>Loose</v>
          </cell>
        </row>
        <row r="621">
          <cell r="A621" t="str">
            <v>C</v>
          </cell>
          <cell r="B621">
            <v>2400</v>
          </cell>
          <cell r="C621" t="str">
            <v>Lube - excessive</v>
          </cell>
        </row>
        <row r="622">
          <cell r="A622" t="str">
            <v>C</v>
          </cell>
          <cell r="B622">
            <v>2500</v>
          </cell>
          <cell r="C622" t="str">
            <v>Lube - contaminated</v>
          </cell>
        </row>
        <row r="623">
          <cell r="A623" t="str">
            <v>C</v>
          </cell>
          <cell r="B623">
            <v>2600</v>
          </cell>
          <cell r="C623" t="str">
            <v>Lube - emulsified</v>
          </cell>
        </row>
        <row r="624">
          <cell r="A624" t="str">
            <v>C</v>
          </cell>
          <cell r="B624">
            <v>2700</v>
          </cell>
          <cell r="C624" t="str">
            <v>Lube - insufficient</v>
          </cell>
        </row>
        <row r="625">
          <cell r="A625" t="str">
            <v>C</v>
          </cell>
          <cell r="B625">
            <v>2800</v>
          </cell>
          <cell r="C625" t="str">
            <v>Mis-aligned</v>
          </cell>
        </row>
        <row r="626">
          <cell r="A626" t="str">
            <v>C</v>
          </cell>
          <cell r="B626">
            <v>3000</v>
          </cell>
          <cell r="C626" t="str">
            <v>Missing</v>
          </cell>
        </row>
        <row r="627">
          <cell r="A627" t="str">
            <v>C</v>
          </cell>
          <cell r="B627">
            <v>3100</v>
          </cell>
          <cell r="C627" t="str">
            <v>Moisture</v>
          </cell>
        </row>
        <row r="628">
          <cell r="A628" t="str">
            <v>C</v>
          </cell>
          <cell r="B628">
            <v>3200</v>
          </cell>
          <cell r="C628" t="str">
            <v>No Pop on Test</v>
          </cell>
        </row>
        <row r="629">
          <cell r="A629" t="str">
            <v>C</v>
          </cell>
          <cell r="B629">
            <v>3310</v>
          </cell>
          <cell r="C629" t="str">
            <v>Open Circuit</v>
          </cell>
        </row>
        <row r="630">
          <cell r="A630" t="str">
            <v>C</v>
          </cell>
          <cell r="B630">
            <v>3320</v>
          </cell>
          <cell r="C630" t="str">
            <v>Out of Adjustment</v>
          </cell>
        </row>
        <row r="631">
          <cell r="A631" t="str">
            <v>C</v>
          </cell>
          <cell r="B631">
            <v>3380</v>
          </cell>
          <cell r="C631" t="str">
            <v>Out of Round</v>
          </cell>
        </row>
        <row r="632">
          <cell r="A632" t="str">
            <v>C</v>
          </cell>
          <cell r="B632">
            <v>3400</v>
          </cell>
          <cell r="C632" t="str">
            <v>Overheated - burned</v>
          </cell>
        </row>
        <row r="633">
          <cell r="A633" t="str">
            <v>C</v>
          </cell>
          <cell r="B633">
            <v>3500</v>
          </cell>
          <cell r="C633" t="str">
            <v>Plugged</v>
          </cell>
        </row>
        <row r="634">
          <cell r="A634" t="str">
            <v>C</v>
          </cell>
          <cell r="B634">
            <v>3650</v>
          </cell>
          <cell r="C634" t="str">
            <v>Punctured</v>
          </cell>
        </row>
        <row r="635">
          <cell r="A635" t="str">
            <v>C</v>
          </cell>
          <cell r="B635">
            <v>3710</v>
          </cell>
          <cell r="C635" t="str">
            <v>Resistance - high</v>
          </cell>
        </row>
        <row r="636">
          <cell r="A636" t="str">
            <v>C</v>
          </cell>
          <cell r="B636">
            <v>3720</v>
          </cell>
          <cell r="C636" t="str">
            <v>Resistance - low</v>
          </cell>
        </row>
        <row r="637">
          <cell r="A637" t="str">
            <v>C</v>
          </cell>
          <cell r="B637">
            <v>3750</v>
          </cell>
          <cell r="C637" t="str">
            <v>Restricted</v>
          </cell>
        </row>
        <row r="638">
          <cell r="A638" t="str">
            <v>C</v>
          </cell>
          <cell r="B638">
            <v>3780</v>
          </cell>
          <cell r="C638" t="str">
            <v>Rough</v>
          </cell>
        </row>
        <row r="639">
          <cell r="A639" t="str">
            <v>C</v>
          </cell>
          <cell r="B639">
            <v>3810</v>
          </cell>
          <cell r="C639" t="str">
            <v>Runout - excessive</v>
          </cell>
        </row>
        <row r="640">
          <cell r="A640" t="str">
            <v>C</v>
          </cell>
          <cell r="B640">
            <v>3900</v>
          </cell>
          <cell r="C640" t="str">
            <v>Scored - grooved</v>
          </cell>
        </row>
        <row r="641">
          <cell r="A641" t="str">
            <v>C</v>
          </cell>
          <cell r="B641">
            <v>4000</v>
          </cell>
          <cell r="C641" t="str">
            <v>Seized</v>
          </cell>
        </row>
        <row r="642">
          <cell r="A642" t="str">
            <v>C</v>
          </cell>
          <cell r="B642">
            <v>4100</v>
          </cell>
          <cell r="C642" t="str">
            <v>Sheared - torn</v>
          </cell>
        </row>
        <row r="643">
          <cell r="A643" t="str">
            <v>C</v>
          </cell>
          <cell r="B643">
            <v>4200</v>
          </cell>
          <cell r="C643" t="str">
            <v>Short Circuit</v>
          </cell>
        </row>
        <row r="644">
          <cell r="A644" t="str">
            <v>C</v>
          </cell>
          <cell r="B644">
            <v>4220</v>
          </cell>
          <cell r="C644" t="str">
            <v>Slipping</v>
          </cell>
        </row>
        <row r="645">
          <cell r="A645" t="str">
            <v>C</v>
          </cell>
          <cell r="B645">
            <v>4270</v>
          </cell>
          <cell r="C645" t="str">
            <v>Sparking</v>
          </cell>
        </row>
        <row r="646">
          <cell r="A646" t="str">
            <v>C</v>
          </cell>
          <cell r="B646">
            <v>4300</v>
          </cell>
          <cell r="C646" t="str">
            <v>Sticking</v>
          </cell>
        </row>
        <row r="647">
          <cell r="A647" t="str">
            <v>C</v>
          </cell>
          <cell r="B647">
            <v>4430</v>
          </cell>
          <cell r="C647" t="str">
            <v>Tracking</v>
          </cell>
        </row>
        <row r="648">
          <cell r="A648" t="str">
            <v>C</v>
          </cell>
          <cell r="B648">
            <v>4530</v>
          </cell>
          <cell r="C648" t="str">
            <v>Twisted</v>
          </cell>
        </row>
        <row r="649">
          <cell r="A649" t="str">
            <v>C</v>
          </cell>
          <cell r="B649">
            <v>4580</v>
          </cell>
          <cell r="C649" t="str">
            <v>Warped</v>
          </cell>
        </row>
        <row r="650">
          <cell r="A650" t="str">
            <v>C</v>
          </cell>
          <cell r="B650">
            <v>4600</v>
          </cell>
          <cell r="C650" t="str">
            <v>Wet</v>
          </cell>
        </row>
        <row r="651">
          <cell r="A651" t="str">
            <v>C</v>
          </cell>
          <cell r="B651">
            <v>4700</v>
          </cell>
          <cell r="C651" t="str">
            <v>Worn</v>
          </cell>
        </row>
        <row r="652">
          <cell r="A652" t="str">
            <v>C</v>
          </cell>
          <cell r="B652">
            <v>4900</v>
          </cell>
          <cell r="C652" t="str">
            <v>Wrong Material</v>
          </cell>
        </row>
        <row r="653">
          <cell r="A653" t="str">
            <v>C</v>
          </cell>
          <cell r="B653">
            <v>5100</v>
          </cell>
          <cell r="C653" t="str">
            <v>Wrong Size</v>
          </cell>
        </row>
        <row r="654">
          <cell r="A654" t="str">
            <v>C</v>
          </cell>
          <cell r="B654">
            <v>5200</v>
          </cell>
          <cell r="C654" t="str">
            <v>Wrong Specification</v>
          </cell>
        </row>
        <row r="655">
          <cell r="A655" t="str">
            <v>C</v>
          </cell>
          <cell r="B655">
            <v>5300</v>
          </cell>
          <cell r="C655" t="str">
            <v>Wrong Tension</v>
          </cell>
        </row>
        <row r="656">
          <cell r="A656" t="str">
            <v>C</v>
          </cell>
          <cell r="B656">
            <v>5400</v>
          </cell>
          <cell r="C656" t="str">
            <v>Wrong Type</v>
          </cell>
        </row>
        <row r="657">
          <cell r="A657" t="str">
            <v>Y</v>
          </cell>
          <cell r="B657" t="str">
            <v>AIR</v>
          </cell>
          <cell r="C657" t="str">
            <v>Abnormal instrument reading</v>
          </cell>
        </row>
        <row r="658">
          <cell r="A658" t="str">
            <v>Y</v>
          </cell>
          <cell r="B658" t="str">
            <v>AMP</v>
          </cell>
          <cell r="C658" t="str">
            <v>Hi-current-amps</v>
          </cell>
        </row>
        <row r="659">
          <cell r="A659" t="str">
            <v>Y</v>
          </cell>
          <cell r="B659" t="str">
            <v>AOH</v>
          </cell>
          <cell r="C659" t="str">
            <v>Abnormal output - high</v>
          </cell>
        </row>
        <row r="660">
          <cell r="A660" t="str">
            <v>Y</v>
          </cell>
          <cell r="B660" t="str">
            <v>AOL</v>
          </cell>
          <cell r="C660" t="str">
            <v>Abnormal output - low</v>
          </cell>
        </row>
        <row r="661">
          <cell r="A661" t="str">
            <v>Y</v>
          </cell>
          <cell r="B661" t="str">
            <v>BRD</v>
          </cell>
          <cell r="C661" t="str">
            <v>Breakdown - serious damage</v>
          </cell>
        </row>
        <row r="662">
          <cell r="A662" t="str">
            <v>Y</v>
          </cell>
          <cell r="B662" t="str">
            <v>CLR</v>
          </cell>
          <cell r="C662" t="str">
            <v>Clean Out required</v>
          </cell>
        </row>
        <row r="663">
          <cell r="A663" t="str">
            <v>Y</v>
          </cell>
          <cell r="B663" t="str">
            <v>CNT</v>
          </cell>
          <cell r="C663" t="str">
            <v>Product Contamination</v>
          </cell>
        </row>
        <row r="664">
          <cell r="A664" t="str">
            <v>Y</v>
          </cell>
          <cell r="B664" t="str">
            <v>CON</v>
          </cell>
          <cell r="C664" t="str">
            <v>Product Continuity</v>
          </cell>
        </row>
        <row r="665">
          <cell r="A665" t="str">
            <v>Y</v>
          </cell>
          <cell r="B665" t="str">
            <v>DOP</v>
          </cell>
          <cell r="C665" t="str">
            <v>Delayed operation</v>
          </cell>
        </row>
        <row r="666">
          <cell r="A666" t="str">
            <v>Y</v>
          </cell>
          <cell r="B666" t="str">
            <v>ELF</v>
          </cell>
          <cell r="C666" t="str">
            <v>External leakage - fuel</v>
          </cell>
        </row>
        <row r="667">
          <cell r="A667" t="str">
            <v>Y</v>
          </cell>
          <cell r="B667" t="str">
            <v>ELP</v>
          </cell>
          <cell r="C667" t="str">
            <v>External leakage - process</v>
          </cell>
        </row>
        <row r="668">
          <cell r="A668" t="str">
            <v>Y</v>
          </cell>
          <cell r="B668" t="str">
            <v>ELU</v>
          </cell>
          <cell r="C668" t="str">
            <v>External leakage - utility</v>
          </cell>
        </row>
        <row r="669">
          <cell r="A669" t="str">
            <v>Y</v>
          </cell>
          <cell r="B669" t="str">
            <v>ERO</v>
          </cell>
          <cell r="C669" t="str">
            <v>Erratic output</v>
          </cell>
        </row>
        <row r="670">
          <cell r="A670" t="str">
            <v>Y</v>
          </cell>
          <cell r="B670" t="str">
            <v>FCH</v>
          </cell>
          <cell r="C670" t="str">
            <v>Fail to change</v>
          </cell>
        </row>
        <row r="671">
          <cell r="A671" t="str">
            <v>Y</v>
          </cell>
          <cell r="B671" t="str">
            <v>FOF</v>
          </cell>
          <cell r="C671" t="str">
            <v>Faulty output frequency</v>
          </cell>
        </row>
        <row r="672">
          <cell r="A672" t="str">
            <v>Y</v>
          </cell>
          <cell r="B672" t="str">
            <v>FOV</v>
          </cell>
          <cell r="C672" t="str">
            <v>Faulty output voltage</v>
          </cell>
        </row>
        <row r="673">
          <cell r="A673" t="str">
            <v>Y</v>
          </cell>
          <cell r="B673" t="str">
            <v>FST</v>
          </cell>
          <cell r="C673" t="str">
            <v>False Stopping</v>
          </cell>
        </row>
        <row r="674">
          <cell r="A674" t="str">
            <v>Y</v>
          </cell>
          <cell r="B674" t="str">
            <v>FTC</v>
          </cell>
          <cell r="C674" t="str">
            <v>Fail to close on demand</v>
          </cell>
        </row>
        <row r="675">
          <cell r="A675" t="str">
            <v>Y</v>
          </cell>
          <cell r="B675" t="str">
            <v>FTF</v>
          </cell>
          <cell r="C675" t="str">
            <v>Fail to function on demand</v>
          </cell>
        </row>
        <row r="676">
          <cell r="A676" t="str">
            <v>Y</v>
          </cell>
          <cell r="B676" t="str">
            <v>FTO</v>
          </cell>
          <cell r="C676" t="str">
            <v>Fail to open on demand</v>
          </cell>
        </row>
        <row r="677">
          <cell r="A677" t="str">
            <v>Y</v>
          </cell>
          <cell r="B677" t="str">
            <v>FTR</v>
          </cell>
          <cell r="C677" t="str">
            <v>Fail to regulate</v>
          </cell>
        </row>
        <row r="678">
          <cell r="A678" t="str">
            <v>Y</v>
          </cell>
          <cell r="B678" t="str">
            <v>FTS</v>
          </cell>
          <cell r="C678" t="str">
            <v>Fail to start</v>
          </cell>
        </row>
        <row r="679">
          <cell r="A679" t="str">
            <v>Y</v>
          </cell>
          <cell r="B679" t="str">
            <v>HIO</v>
          </cell>
          <cell r="C679" t="str">
            <v>High output</v>
          </cell>
        </row>
        <row r="680">
          <cell r="A680" t="str">
            <v>Y</v>
          </cell>
          <cell r="B680" t="str">
            <v>HIU</v>
          </cell>
          <cell r="C680" t="str">
            <v>High output - unknown</v>
          </cell>
        </row>
        <row r="681">
          <cell r="A681" t="str">
            <v>Y</v>
          </cell>
          <cell r="B681" t="str">
            <v>HPP</v>
          </cell>
          <cell r="C681" t="str">
            <v>High Pack Preasure</v>
          </cell>
        </row>
        <row r="682">
          <cell r="A682" t="str">
            <v>Y</v>
          </cell>
          <cell r="B682" t="str">
            <v>IHT</v>
          </cell>
          <cell r="C682" t="str">
            <v>Insufficient heat transfer</v>
          </cell>
        </row>
        <row r="683">
          <cell r="A683" t="str">
            <v>Y</v>
          </cell>
          <cell r="B683" t="str">
            <v>INL</v>
          </cell>
          <cell r="C683" t="str">
            <v>Internal leakage</v>
          </cell>
        </row>
        <row r="684">
          <cell r="A684" t="str">
            <v>Y</v>
          </cell>
          <cell r="B684" t="str">
            <v>LCP</v>
          </cell>
          <cell r="C684" t="str">
            <v>Leakage in closed position</v>
          </cell>
        </row>
        <row r="685">
          <cell r="A685" t="str">
            <v>Y</v>
          </cell>
          <cell r="B685" t="str">
            <v>LIF</v>
          </cell>
          <cell r="C685" t="str">
            <v>Reached expected life</v>
          </cell>
        </row>
        <row r="686">
          <cell r="A686" t="str">
            <v>Y</v>
          </cell>
          <cell r="B686" t="str">
            <v>LOO</v>
          </cell>
          <cell r="C686" t="str">
            <v>Low output - below spec</v>
          </cell>
        </row>
        <row r="687">
          <cell r="A687" t="str">
            <v>Y</v>
          </cell>
          <cell r="B687" t="str">
            <v>LOU</v>
          </cell>
          <cell r="C687" t="str">
            <v>Low output - unknown</v>
          </cell>
        </row>
        <row r="688">
          <cell r="A688" t="str">
            <v>Y</v>
          </cell>
          <cell r="B688" t="str">
            <v>NOI</v>
          </cell>
          <cell r="C688" t="str">
            <v>Noise - excessive</v>
          </cell>
        </row>
        <row r="689">
          <cell r="A689" t="str">
            <v>Y</v>
          </cell>
          <cell r="B689" t="str">
            <v>NOO</v>
          </cell>
          <cell r="C689" t="str">
            <v>No output</v>
          </cell>
        </row>
        <row r="690">
          <cell r="A690" t="str">
            <v>Y</v>
          </cell>
          <cell r="B690" t="str">
            <v>OHE</v>
          </cell>
          <cell r="C690" t="str">
            <v>Overheating - excessive</v>
          </cell>
        </row>
        <row r="691">
          <cell r="A691" t="str">
            <v>Y</v>
          </cell>
          <cell r="B691" t="str">
            <v>OPI</v>
          </cell>
          <cell r="C691" t="str">
            <v>Operation - Insufficient</v>
          </cell>
        </row>
        <row r="692">
          <cell r="A692" t="str">
            <v>Y</v>
          </cell>
          <cell r="B692" t="str">
            <v>OTH</v>
          </cell>
          <cell r="C692" t="str">
            <v>repoint to ZZZ - same description</v>
          </cell>
        </row>
        <row r="693">
          <cell r="A693" t="str">
            <v>Y</v>
          </cell>
          <cell r="B693" t="str">
            <v>OWD</v>
          </cell>
          <cell r="C693" t="str">
            <v>Operation without demand</v>
          </cell>
        </row>
        <row r="694">
          <cell r="A694" t="str">
            <v>Y</v>
          </cell>
          <cell r="B694" t="str">
            <v>PDE</v>
          </cell>
          <cell r="C694" t="str">
            <v>Parameter deviation</v>
          </cell>
        </row>
        <row r="695">
          <cell r="A695" t="str">
            <v>Y</v>
          </cell>
          <cell r="B695" t="str">
            <v>PIF</v>
          </cell>
          <cell r="C695" t="str">
            <v>Performed Intended function</v>
          </cell>
        </row>
        <row r="696">
          <cell r="A696" t="str">
            <v>Y</v>
          </cell>
          <cell r="B696" t="str">
            <v>PLU</v>
          </cell>
          <cell r="C696" t="str">
            <v>Plugged / Choked</v>
          </cell>
        </row>
        <row r="697">
          <cell r="A697" t="str">
            <v>Y</v>
          </cell>
          <cell r="B697" t="str">
            <v>PLW</v>
          </cell>
          <cell r="C697" t="str">
            <v>Plugged Water Port</v>
          </cell>
        </row>
        <row r="698">
          <cell r="A698" t="str">
            <v>Y</v>
          </cell>
          <cell r="B698" t="str">
            <v>PQI</v>
          </cell>
          <cell r="C698" t="str">
            <v>Product Quality Issue</v>
          </cell>
        </row>
        <row r="699">
          <cell r="A699" t="str">
            <v>Y</v>
          </cell>
          <cell r="B699" t="str">
            <v>PRC</v>
          </cell>
          <cell r="C699" t="str">
            <v>Process Request</v>
          </cell>
        </row>
        <row r="700">
          <cell r="A700" t="str">
            <v>Y</v>
          </cell>
          <cell r="B700" t="str">
            <v>PRD</v>
          </cell>
          <cell r="C700" t="str">
            <v>Product discoloration</v>
          </cell>
        </row>
        <row r="701">
          <cell r="A701" t="str">
            <v>Y</v>
          </cell>
          <cell r="B701" t="str">
            <v>SER</v>
          </cell>
          <cell r="C701" t="str">
            <v>Minor in-service problem</v>
          </cell>
        </row>
        <row r="702">
          <cell r="A702" t="str">
            <v>Y</v>
          </cell>
          <cell r="B702" t="str">
            <v>SHH</v>
          </cell>
          <cell r="C702" t="str">
            <v>Spurious high level alarm</v>
          </cell>
        </row>
        <row r="703">
          <cell r="A703" t="str">
            <v>Y</v>
          </cell>
          <cell r="B703" t="str">
            <v>SLL</v>
          </cell>
          <cell r="C703" t="str">
            <v>Spurious low level alarm</v>
          </cell>
        </row>
        <row r="704">
          <cell r="A704" t="str">
            <v>Y</v>
          </cell>
          <cell r="B704" t="str">
            <v>SPS</v>
          </cell>
          <cell r="C704" t="str">
            <v>Spurious stop unexpected</v>
          </cell>
        </row>
        <row r="705">
          <cell r="A705" t="str">
            <v>Y</v>
          </cell>
          <cell r="B705" t="str">
            <v>STD</v>
          </cell>
          <cell r="C705" t="str">
            <v>Structural deficiency</v>
          </cell>
        </row>
        <row r="706">
          <cell r="A706" t="str">
            <v>Y</v>
          </cell>
          <cell r="B706" t="str">
            <v>STP</v>
          </cell>
          <cell r="C706" t="str">
            <v>Fail to stop on demand</v>
          </cell>
        </row>
        <row r="707">
          <cell r="A707" t="str">
            <v>Y</v>
          </cell>
          <cell r="B707" t="str">
            <v>SYN</v>
          </cell>
          <cell r="C707" t="str">
            <v>Fail to synchronize</v>
          </cell>
        </row>
        <row r="708">
          <cell r="A708" t="str">
            <v>Y</v>
          </cell>
          <cell r="B708" t="str">
            <v>UNK</v>
          </cell>
          <cell r="C708" t="str">
            <v>Unknown information</v>
          </cell>
        </row>
        <row r="709">
          <cell r="A709" t="str">
            <v>Y</v>
          </cell>
          <cell r="B709" t="str">
            <v>VIB</v>
          </cell>
          <cell r="C709" t="str">
            <v>Vibration excessive</v>
          </cell>
        </row>
        <row r="710">
          <cell r="A710" t="str">
            <v>Y</v>
          </cell>
          <cell r="B710" t="str">
            <v>VLO</v>
          </cell>
          <cell r="C710" t="str">
            <v>Very low output</v>
          </cell>
        </row>
        <row r="711">
          <cell r="A711" t="str">
            <v>Y</v>
          </cell>
          <cell r="B711" t="str">
            <v>ZZZ</v>
          </cell>
          <cell r="C711" t="str">
            <v>Other - specify in comment field</v>
          </cell>
        </row>
      </sheetData>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 referance"/>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 val="Victor Foster Reliability Progr"/>
    </sheetNames>
    <sheetDataSet>
      <sheetData sheetId="0"/>
      <sheetData sheetId="1"/>
      <sheetData sheetId="2">
        <row r="3">
          <cell r="K3" t="str">
            <v>10-8094</v>
          </cell>
        </row>
      </sheetData>
      <sheetData sheetId="3"/>
      <sheetData sheetId="4">
        <row r="10">
          <cell r="A10" t="str">
            <v>MEM-PRO-014-WSH-CWH-3246</v>
          </cell>
        </row>
      </sheetData>
      <sheetData sheetId="5">
        <row r="1">
          <cell r="C1" t="str">
            <v>Route</v>
          </cell>
        </row>
      </sheetData>
      <sheetData sheetId="6"/>
      <sheetData sheetId="7">
        <row r="3">
          <cell r="B3" t="str">
            <v>MEM-PRO-013-SPR-DRY-2506</v>
          </cell>
        </row>
      </sheetData>
      <sheetData sheetId="8"/>
      <sheetData sheetId="9"/>
      <sheetData sheetId="10"/>
      <sheetData sheetId="11">
        <row r="2">
          <cell r="A2" t="str">
            <v>MEM-PRO-022-STS-C8T-5001</v>
          </cell>
        </row>
      </sheetData>
      <sheetData sheetId="12"/>
      <sheetData sheetId="13"/>
      <sheetData sheetId="14"/>
      <sheetData sheetId="15"/>
      <sheetData sheetId="16">
        <row r="2">
          <cell r="L2" t="str">
            <v>2P 3246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Up"/>
      <sheetName val="StdRASI"/>
      <sheetName val="CRITICALITY CRITERIA"/>
      <sheetName val="CRITICALITY ANALYSIS"/>
      <sheetName val="Notes"/>
      <sheetName val="&quot;ASSET&quot; CRITERIA DEFINITION"/>
      <sheetName val="&quot;FS OR FL&quot; CRITERIA DEFINITION"/>
      <sheetName val="CRITICALITY SUMMARY"/>
      <sheetName val="CONSEQUENCE SUMMARY"/>
      <sheetName val="PivotCriticality"/>
      <sheetName val="ChartCriticality"/>
      <sheetName val="PivotConsequence"/>
      <sheetName val="ChartConsequence"/>
      <sheetName val="PivotBusiness"/>
      <sheetName val="ChartBusiness"/>
      <sheetName val="PivotSHE"/>
      <sheetName val="ChartSHE"/>
      <sheetName val="PivotFood"/>
      <sheetName val="ChartFood"/>
      <sheetName val="Validat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sheetData sheetId="17" refreshError="1"/>
      <sheetData sheetId="18"/>
      <sheetData sheetId="19" refreshError="1"/>
      <sheetData sheetId="20">
        <row r="4">
          <cell r="A4">
            <v>10</v>
          </cell>
          <cell r="B4">
            <v>10</v>
          </cell>
        </row>
        <row r="5">
          <cell r="A5">
            <v>8</v>
          </cell>
          <cell r="B5">
            <v>8</v>
          </cell>
        </row>
        <row r="6">
          <cell r="A6">
            <v>6</v>
          </cell>
          <cell r="B6">
            <v>5</v>
          </cell>
        </row>
        <row r="7">
          <cell r="A7">
            <v>4</v>
          </cell>
          <cell r="B7">
            <v>3</v>
          </cell>
        </row>
        <row r="8">
          <cell r="A8">
            <v>2</v>
          </cell>
          <cell r="B8">
            <v>1</v>
          </cell>
        </row>
        <row r="9">
          <cell r="A9">
            <v>1</v>
          </cell>
          <cell r="B9"/>
        </row>
        <row r="10">
          <cell r="A10"/>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A Route"/>
      <sheetName val="Flake Grinding"/>
      <sheetName val="Feed Dryer"/>
      <sheetName val="Phase 1"/>
      <sheetName val="Phase 3"/>
      <sheetName val="MDU P3"/>
      <sheetName val="MSP"/>
      <sheetName val="MS2P"/>
      <sheetName val="SAP"/>
    </sheetNames>
    <sheetDataSet>
      <sheetData sheetId="0"/>
      <sheetData sheetId="1"/>
      <sheetData sheetId="2"/>
      <sheetData sheetId="3"/>
      <sheetData sheetId="4"/>
      <sheetData sheetId="5"/>
      <sheetData sheetId="6"/>
      <sheetData sheetId="7"/>
      <sheetData sheetId="8">
        <row r="2">
          <cell r="A2" t="str">
            <v>10-5042</v>
          </cell>
          <cell r="B2" t="str">
            <v>MEM-PRO-010-BLD-3TB-5042</v>
          </cell>
          <cell r="C2" t="str">
            <v>MSS-MN PLT SUBMERSIBLE SUMP PUMP PKG</v>
          </cell>
        </row>
        <row r="3">
          <cell r="A3" t="str">
            <v>10-4313</v>
          </cell>
          <cell r="B3" t="str">
            <v>MEM-PRO-010-BLD-AEQ-4313</v>
          </cell>
          <cell r="C3" t="str">
            <v>MRAL-AMM RECIRC PUMPS RECYCLE PRES REG</v>
          </cell>
        </row>
        <row r="4">
          <cell r="A4" t="str">
            <v>10-4315</v>
          </cell>
          <cell r="B4" t="str">
            <v>MEM-PRO-010-BLD-AEQ-4315</v>
          </cell>
          <cell r="C4" t="str">
            <v>MRAL-AMM RECIRC OIL POT RELIEF VALVE A</v>
          </cell>
        </row>
        <row r="5">
          <cell r="A5" t="str">
            <v>10-4316</v>
          </cell>
          <cell r="B5" t="str">
            <v>MEM-PRO-010-BLD-AEQ-4316</v>
          </cell>
          <cell r="C5" t="str">
            <v>MRAL-AMM RECIRC OIL POT RELIEF VALVE B</v>
          </cell>
        </row>
        <row r="6">
          <cell r="A6" t="str">
            <v>10-4323</v>
          </cell>
          <cell r="B6" t="str">
            <v>MEM-PRO-010-BLD-AEQ-4323</v>
          </cell>
          <cell r="C6" t="str">
            <v>MRAL-AMM RECIRC PUMPS RECYCLE PRESS REG</v>
          </cell>
        </row>
        <row r="7">
          <cell r="A7" t="str">
            <v>10-4325</v>
          </cell>
          <cell r="B7" t="str">
            <v>MEM-PRO-010-BLD-AEQ-4325</v>
          </cell>
          <cell r="C7" t="str">
            <v>MRAL-LIQ AMM RECIRC OIL POT RELIEF VALVE</v>
          </cell>
        </row>
        <row r="8">
          <cell r="A8" t="str">
            <v>10-4327</v>
          </cell>
          <cell r="B8" t="str">
            <v>MEM-PRO-010-BLD-AEQ-4327</v>
          </cell>
          <cell r="C8" t="str">
            <v>MRAL-OIL COOLER COOLING WTR SUP'Y TEMP</v>
          </cell>
        </row>
        <row r="9">
          <cell r="A9" t="str">
            <v>10-4329</v>
          </cell>
          <cell r="B9" t="str">
            <v>MEM-PRO-010-BLD-AEQ-4329</v>
          </cell>
          <cell r="C9" t="str">
            <v>MRAL-B C COMPRESSOR SUCTION PRESS PI</v>
          </cell>
        </row>
        <row r="10">
          <cell r="A10" t="str">
            <v>10-4333</v>
          </cell>
          <cell r="B10" t="str">
            <v>MEM-PRO-010-BLD-AEQ-4333</v>
          </cell>
          <cell r="C10" t="str">
            <v>MRAL-AMM RECIRC PUMPS RECYC PRES REG</v>
          </cell>
        </row>
        <row r="11">
          <cell r="A11" t="str">
            <v>10-4334</v>
          </cell>
          <cell r="B11" t="str">
            <v>MEM-PRO-010-BLD-AEQ-4334</v>
          </cell>
          <cell r="C11" t="str">
            <v>MRAL-AMM RECIRC E PUMP DIFF PRESS</v>
          </cell>
        </row>
        <row r="12">
          <cell r="A12" t="str">
            <v>10-8551</v>
          </cell>
          <cell r="B12" t="str">
            <v>MEM-PRO-010-BLD-AEQ-8551</v>
          </cell>
          <cell r="C12" t="str">
            <v>MRAL-RALCON COOLING TOWER WATER PUMP</v>
          </cell>
        </row>
        <row r="13">
          <cell r="A13" t="str">
            <v>10-9045</v>
          </cell>
          <cell r="B13" t="str">
            <v>MEM-PRO-010-BLD-AEQ-9045</v>
          </cell>
          <cell r="C13" t="str">
            <v>MRAL-RALCON CURD CHILLER GRD AC UNIT</v>
          </cell>
        </row>
        <row r="14">
          <cell r="A14" t="str">
            <v>10-9125</v>
          </cell>
          <cell r="B14" t="str">
            <v>MEM-PRO-010-BLD-AEQ-9125</v>
          </cell>
          <cell r="C14" t="str">
            <v>MRAL-39 DEG RM COOLER/CHILLER UNIT</v>
          </cell>
        </row>
        <row r="15">
          <cell r="A15" t="str">
            <v>10-2</v>
          </cell>
          <cell r="B15" t="str">
            <v>MEM-PRO-010-BLD-AHU-0002</v>
          </cell>
          <cell r="C15" t="str">
            <v>DDC HVAC</v>
          </cell>
        </row>
        <row r="16">
          <cell r="A16" t="str">
            <v>10-4340</v>
          </cell>
          <cell r="B16" t="str">
            <v>MEM-PRO-010-BLD-AHU-4340</v>
          </cell>
          <cell r="C16" t="str">
            <v>MRAL-O DEG RM AIR UNIT #1 FAN A</v>
          </cell>
        </row>
        <row r="17">
          <cell r="A17" t="str">
            <v>10-4345</v>
          </cell>
          <cell r="B17" t="str">
            <v>MEM-PRO-010-BLD-AHU-4345</v>
          </cell>
          <cell r="C17" t="str">
            <v>MRAL-O DEG RM UNIT #2 FAN A</v>
          </cell>
        </row>
        <row r="18">
          <cell r="A18" t="str">
            <v>10-4786</v>
          </cell>
          <cell r="B18" t="str">
            <v>MEM-PRO-010-BLD-AHU-4786</v>
          </cell>
          <cell r="C18" t="str">
            <v>MSS-PUMP HOUSE VENTILATION FAN</v>
          </cell>
        </row>
        <row r="19">
          <cell r="A19" t="str">
            <v>10-8093</v>
          </cell>
          <cell r="B19" t="str">
            <v>MEM-PRO-010-BLD-AHU-8093</v>
          </cell>
          <cell r="C19" t="str">
            <v>MRAL-CIP ROOM VENT FAN</v>
          </cell>
        </row>
        <row r="20">
          <cell r="A20" t="str">
            <v>10-8094</v>
          </cell>
          <cell r="B20" t="str">
            <v>MEM-PRO-010-BLD-AHU-8094</v>
          </cell>
          <cell r="C20" t="str">
            <v>MRAL-EQUIP ROOM VENT FAN</v>
          </cell>
        </row>
        <row r="21">
          <cell r="A21" t="str">
            <v>10-8095</v>
          </cell>
          <cell r="B21" t="str">
            <v>MEM-PRO-010-BLD-AHU-8095</v>
          </cell>
          <cell r="C21" t="str">
            <v>MRAL-VENT EXHAUST FAN</v>
          </cell>
        </row>
        <row r="22">
          <cell r="A22" t="str">
            <v>10-8096</v>
          </cell>
          <cell r="B22" t="str">
            <v>MEM-PRO-010-BLD-AHU-8096</v>
          </cell>
          <cell r="C22" t="str">
            <v>MRAL-VENT EXHAUST FAN</v>
          </cell>
        </row>
        <row r="23">
          <cell r="A23" t="str">
            <v>10-8097</v>
          </cell>
          <cell r="B23" t="str">
            <v>MEM-PRO-010-BLD-AHU-8097</v>
          </cell>
          <cell r="C23" t="str">
            <v>MRAL-OFFICE AIR CONDITIONER</v>
          </cell>
        </row>
        <row r="24">
          <cell r="A24" t="str">
            <v>10-8987</v>
          </cell>
          <cell r="B24" t="str">
            <v>MEM-PRO-010-BLD-AHU-8987</v>
          </cell>
          <cell r="C24" t="str">
            <v>MSS-MAIN GUARD SHACK AC UNIT</v>
          </cell>
        </row>
        <row r="25">
          <cell r="A25" t="str">
            <v>10-9010</v>
          </cell>
          <cell r="B25" t="str">
            <v>MEM-PRO-010-BLD-AHU-9010</v>
          </cell>
          <cell r="C25" t="str">
            <v>MSS-EAST MEN'S CHANGE ROOM HVAC</v>
          </cell>
        </row>
        <row r="26">
          <cell r="A26" t="str">
            <v>10-9011</v>
          </cell>
          <cell r="B26" t="str">
            <v>MEM-PRO-010-BLD-AHU-9011</v>
          </cell>
          <cell r="C26" t="str">
            <v>MSS-SOUTH MEN'S CHANGE ROOM HVAC</v>
          </cell>
        </row>
        <row r="27">
          <cell r="A27" t="str">
            <v>10-9012</v>
          </cell>
          <cell r="B27" t="str">
            <v>MEM-PRO-010-BLD-AHU-9012</v>
          </cell>
          <cell r="C27" t="str">
            <v>MSS-MEN'S WEST CHANGE ROOM HVAC</v>
          </cell>
        </row>
        <row r="28">
          <cell r="A28" t="str">
            <v>10-9021</v>
          </cell>
          <cell r="B28" t="str">
            <v>MEM-PRO-010-BLD-AHU-9021</v>
          </cell>
          <cell r="C28" t="str">
            <v>MSS-WAREHOUSE OFFICE AC - MAIN WHSE</v>
          </cell>
        </row>
        <row r="29">
          <cell r="A29" t="str">
            <v>10-9022</v>
          </cell>
          <cell r="B29" t="str">
            <v>MEM-PRO-010-BLD-AHU-9022</v>
          </cell>
          <cell r="C29" t="str">
            <v>MSS-LAB BAG CUT ROOM AC - MAIN WHSE</v>
          </cell>
        </row>
        <row r="30">
          <cell r="A30" t="str">
            <v>10-9023</v>
          </cell>
          <cell r="B30" t="str">
            <v>MEM-PRO-010-BLD-AHU-9023</v>
          </cell>
          <cell r="C30" t="str">
            <v>MSS-SEMI BULK BAG AC - WHSE</v>
          </cell>
        </row>
        <row r="31">
          <cell r="A31" t="str">
            <v>10-9024</v>
          </cell>
          <cell r="B31" t="str">
            <v>MEM-PRO-010-BLD-AHU-9024</v>
          </cell>
          <cell r="C31" t="str">
            <v>MSS-800T 100 MCC EAST AC</v>
          </cell>
        </row>
        <row r="32">
          <cell r="A32" t="str">
            <v>10-9025</v>
          </cell>
          <cell r="B32" t="str">
            <v>MEM-PRO-010-BLD-AHU-9025</v>
          </cell>
          <cell r="C32" t="str">
            <v>MSS-800T MCC WEST AC</v>
          </cell>
        </row>
        <row r="33">
          <cell r="A33" t="str">
            <v>10-9026</v>
          </cell>
          <cell r="B33" t="str">
            <v>MEM-PRO-010-BLD-AHU-9026</v>
          </cell>
          <cell r="C33" t="str">
            <v>MSS-KING-WHSE (ROOF NORTH) DIRECT FIRED</v>
          </cell>
        </row>
        <row r="34">
          <cell r="A34" t="str">
            <v>10-9027</v>
          </cell>
          <cell r="B34" t="str">
            <v>MEM-PRO-010-BLD-AHU-9027</v>
          </cell>
          <cell r="C34" t="str">
            <v>MSS-KING-WHSE (ROOF MIDDLE) DIRECT FIRED</v>
          </cell>
        </row>
        <row r="35">
          <cell r="A35" t="str">
            <v>10-9028</v>
          </cell>
          <cell r="B35" t="str">
            <v>MEM-PRO-010-BLD-AHU-9028</v>
          </cell>
          <cell r="C35" t="str">
            <v>MSS-KING-WHSE (ROOF SOUTH) DIRECT FIRED</v>
          </cell>
        </row>
        <row r="36">
          <cell r="A36" t="str">
            <v>10-9030</v>
          </cell>
          <cell r="B36" t="str">
            <v>MEM-PRO-010-BLD-AHU-9030</v>
          </cell>
          <cell r="C36" t="str">
            <v>MSS-MAIN PLANT OFFICE UPSTAIRS AC</v>
          </cell>
        </row>
        <row r="37">
          <cell r="A37" t="str">
            <v>10-9031</v>
          </cell>
          <cell r="B37" t="str">
            <v>MEM-PRO-010-BLD-AHU-9031</v>
          </cell>
          <cell r="C37" t="str">
            <v>MSS-DOWNSTAIR'S OFFICE AC - MAIN ROOF</v>
          </cell>
        </row>
        <row r="38">
          <cell r="A38" t="str">
            <v>10-9032</v>
          </cell>
          <cell r="B38" t="str">
            <v>MEM-PRO-010-BLD-AHU-9032</v>
          </cell>
          <cell r="C38" t="str">
            <v>MSS-MAIN LAB &amp; OFF UP AC- MAIN ROOF</v>
          </cell>
        </row>
        <row r="39">
          <cell r="A39" t="str">
            <v>10-9033</v>
          </cell>
          <cell r="B39" t="str">
            <v>MEM-PRO-010-BLD-AHU-9033</v>
          </cell>
          <cell r="C39" t="str">
            <v>MSS-MAIN LAB &amp; OFF DOWN AC - MAIN ROOF</v>
          </cell>
        </row>
        <row r="40">
          <cell r="A40" t="str">
            <v>10-9034</v>
          </cell>
          <cell r="B40" t="str">
            <v>MEM-PRO-010-BLD-AHU-9034</v>
          </cell>
          <cell r="C40" t="str">
            <v>MSS-BREAKROOM AC - BREAKROOM ROOF</v>
          </cell>
        </row>
        <row r="41">
          <cell r="A41" t="str">
            <v>10-9042</v>
          </cell>
          <cell r="B41" t="str">
            <v>MEM-PRO-010-BLD-AHU-9042</v>
          </cell>
          <cell r="C41" t="str">
            <v>MRAL-RALCON OFFICE AREA AC - RALCON ROOF</v>
          </cell>
        </row>
        <row r="42">
          <cell r="A42" t="str">
            <v>10-9043</v>
          </cell>
          <cell r="B42" t="str">
            <v>MEM-PRO-010-BLD-AHU-9043</v>
          </cell>
          <cell r="C42" t="str">
            <v>MRAL-RALCON PAYROLL OFFICE AC- MRAL ROOF</v>
          </cell>
        </row>
        <row r="43">
          <cell r="A43" t="str">
            <v>10-9044</v>
          </cell>
          <cell r="B43" t="str">
            <v>MEM-PRO-010-BLD-AHU-9044</v>
          </cell>
          <cell r="C43" t="str">
            <v>MRAL-RALCON MCC &amp; VITAMIN AC ROOM UNIT</v>
          </cell>
        </row>
        <row r="44">
          <cell r="A44" t="str">
            <v>10-9050</v>
          </cell>
          <cell r="B44" t="str">
            <v>MEM-PRO-010-BLD-AHU-9050</v>
          </cell>
          <cell r="C44" t="str">
            <v>MSS-P2 MCC (MCC #2 ROOM) AC</v>
          </cell>
        </row>
        <row r="45">
          <cell r="A45" t="str">
            <v>10-9053</v>
          </cell>
          <cell r="B45" t="str">
            <v>MEM-PRO-010-BLD-AHU-9053</v>
          </cell>
          <cell r="C45" t="str">
            <v>ROOF TOP HEATING UNIT</v>
          </cell>
        </row>
        <row r="46">
          <cell r="A46" t="str">
            <v>10-9054</v>
          </cell>
          <cell r="B46" t="str">
            <v>MEM-PRO-010-BLD-AHU-9054</v>
          </cell>
          <cell r="C46" t="str">
            <v>ELECTRIC UNIT HEATER</v>
          </cell>
        </row>
        <row r="47">
          <cell r="A47" t="str">
            <v>10-9062</v>
          </cell>
          <cell r="B47" t="str">
            <v>MEM-PRO-010-BLD-AHU-9062</v>
          </cell>
          <cell r="C47" t="str">
            <v>MSS-BOILER ROOM - COMP. AREA AC</v>
          </cell>
        </row>
        <row r="48">
          <cell r="A48" t="str">
            <v>10-9103</v>
          </cell>
          <cell r="B48" t="str">
            <v>MEM-PRO-010-BLD-AHU-9103</v>
          </cell>
          <cell r="C48" t="str">
            <v>MSS-TEAM LEADERS OFFICE-P3 CURD AC UNIT</v>
          </cell>
        </row>
        <row r="49">
          <cell r="A49" t="str">
            <v>10-9121</v>
          </cell>
          <cell r="B49" t="str">
            <v>MEM-PRO-010-BLD-AHU-9121</v>
          </cell>
          <cell r="C49" t="str">
            <v>MP1-BAG ROOM &amp; CPR- 2KG - WHSE AC UNIT</v>
          </cell>
        </row>
        <row r="50">
          <cell r="A50" t="str">
            <v>10-9123</v>
          </cell>
          <cell r="B50" t="str">
            <v>MEM-PRO-010-BLD-AHU-9123</v>
          </cell>
          <cell r="C50" t="str">
            <v>MSS-800 TON MCC AC EAST</v>
          </cell>
        </row>
        <row r="51">
          <cell r="A51" t="str">
            <v>10-9124</v>
          </cell>
          <cell r="B51" t="str">
            <v>MEM-PRO-010-BLD-AHU-9124</v>
          </cell>
          <cell r="C51" t="str">
            <v>MSS-800 TON MCC AC WEST</v>
          </cell>
        </row>
        <row r="52">
          <cell r="A52" t="str">
            <v>10-9135</v>
          </cell>
          <cell r="B52" t="str">
            <v>MEM-PRO-010-BLD-AHU-9135</v>
          </cell>
          <cell r="C52" t="str">
            <v>MSS-STOREROOM OFFICE/MAINT. SHOP AC UNIT</v>
          </cell>
        </row>
        <row r="53">
          <cell r="A53" t="str">
            <v>10-9176</v>
          </cell>
          <cell r="B53" t="str">
            <v>MEM-PRO-010-BLD-AHU-9176</v>
          </cell>
          <cell r="C53" t="str">
            <v>MSS-BOILER CONTROL RM (NEW) UNIT</v>
          </cell>
        </row>
        <row r="54">
          <cell r="A54" t="str">
            <v>10-7032</v>
          </cell>
          <cell r="B54" t="str">
            <v>MEM-PRO-010-BLD-HOI-7032</v>
          </cell>
          <cell r="C54" t="str">
            <v>MMDU-GRINDING TOWER HOIST</v>
          </cell>
        </row>
        <row r="55">
          <cell r="A55" t="str">
            <v>10-893</v>
          </cell>
          <cell r="B55" t="str">
            <v>MEM-PRO-010-BLD-IAS-0893</v>
          </cell>
          <cell r="C55" t="str">
            <v>MRAL-25 HP AIR COMPRESSOR</v>
          </cell>
        </row>
        <row r="56">
          <cell r="A56" t="str">
            <v>10-8293</v>
          </cell>
          <cell r="B56" t="str">
            <v>MEM-PRO-010-BLD-IAS-8293</v>
          </cell>
          <cell r="C56" t="str">
            <v>MRAL-COMPRESSOR AIR FILTER</v>
          </cell>
        </row>
        <row r="57">
          <cell r="A57" t="str">
            <v>10-8294</v>
          </cell>
          <cell r="B57" t="str">
            <v>MEM-PRO-010-BLD-IAS-8294</v>
          </cell>
          <cell r="C57" t="str">
            <v>MRAL-COMPRESSOR AIR FILTER</v>
          </cell>
        </row>
        <row r="58">
          <cell r="A58" t="str">
            <v>10-9176</v>
          </cell>
          <cell r="B58" t="str">
            <v>MEM-PRO-010-BLD-IAS-9176</v>
          </cell>
          <cell r="C58" t="str">
            <v>MSS-BOILER CONTROL RM (NEW) UNIT</v>
          </cell>
        </row>
        <row r="59">
          <cell r="A59" t="str">
            <v>10-8986</v>
          </cell>
          <cell r="B59" t="str">
            <v>MEM-PRO-010-BLD-MOB-8986</v>
          </cell>
          <cell r="C59" t="str">
            <v>MSS-MAIN OFFICE WHEELCHAIR ELEVATOR</v>
          </cell>
        </row>
        <row r="60">
          <cell r="A60" t="str">
            <v>10-8997</v>
          </cell>
          <cell r="B60" t="str">
            <v>MEM-PRO-010-BLD-MOB-8997</v>
          </cell>
          <cell r="C60" t="str">
            <v>MSS-STOREROOM 25 FT JLG SCISSORLIFT</v>
          </cell>
        </row>
        <row r="61">
          <cell r="A61" t="str">
            <v>10-8998</v>
          </cell>
          <cell r="B61" t="str">
            <v>MEM-PRO-010-BLD-MOB-8998</v>
          </cell>
          <cell r="C61" t="str">
            <v>MSS-STOREROOM 20 FT JLG SCISSOR LIFT</v>
          </cell>
        </row>
        <row r="62">
          <cell r="A62" t="str">
            <v>10-8999</v>
          </cell>
          <cell r="B62" t="str">
            <v>MEM-PRO-010-BLD-MOB-8999</v>
          </cell>
          <cell r="C62" t="str">
            <v>MSS-STOREROOM 45 FT JLG BOOM LIFT</v>
          </cell>
        </row>
        <row r="63">
          <cell r="A63" t="str">
            <v>10-3351</v>
          </cell>
          <cell r="B63" t="str">
            <v>MEM-PRO-010-BLD-PPA-3351</v>
          </cell>
          <cell r="C63" t="str">
            <v>MS2P-PROCESS BUILDING SWITCH STATION</v>
          </cell>
        </row>
        <row r="64">
          <cell r="A64" t="str">
            <v>10-7</v>
          </cell>
          <cell r="B64" t="str">
            <v>MEM-PRO-010-BLD-SFS-0007</v>
          </cell>
          <cell r="C64" t="str">
            <v>BOILER ROOM SPRINKLER SYSTEM</v>
          </cell>
        </row>
        <row r="65">
          <cell r="A65" t="str">
            <v>10-4555</v>
          </cell>
          <cell r="B65" t="str">
            <v>MEM-PRO-010-BLD-SFS-4555</v>
          </cell>
          <cell r="C65" t="str">
            <v>MSP &amp; MS2P BACKUP DIESEL GENERATOR</v>
          </cell>
        </row>
        <row r="66">
          <cell r="A66" t="str">
            <v>10-8832</v>
          </cell>
          <cell r="B66" t="str">
            <v>MEM-PRO-010-BLD-SFS-8832</v>
          </cell>
          <cell r="C66" t="str">
            <v>P3B BACKUP DIESEL GENERATOR</v>
          </cell>
        </row>
        <row r="67">
          <cell r="A67" t="str">
            <v>10-9005</v>
          </cell>
          <cell r="B67" t="str">
            <v>MEM-PRO-010-BLD-SFS-9005</v>
          </cell>
          <cell r="C67" t="str">
            <v>MEMPHIS FIRE ALARM SYSTEM</v>
          </cell>
        </row>
        <row r="68">
          <cell r="A68" t="str">
            <v>10-5620</v>
          </cell>
          <cell r="B68" t="str">
            <v>MEM-PRO-010-CAL-BAT-5620</v>
          </cell>
          <cell r="C68" t="str">
            <v>MSS-CALPRO MAKEUP TANK #1 BATCH TK 'A'</v>
          </cell>
        </row>
        <row r="69">
          <cell r="A69" t="str">
            <v>10-5621</v>
          </cell>
          <cell r="B69" t="str">
            <v>MEM-PRO-010-CAL-BAT-5621</v>
          </cell>
          <cell r="C69" t="str">
            <v>MSS-NORTH CALPRO TK  AGITATOR</v>
          </cell>
        </row>
        <row r="70">
          <cell r="A70" t="str">
            <v>10-5623</v>
          </cell>
          <cell r="B70" t="str">
            <v>MEM-PRO-010-CAL-BAT-5623</v>
          </cell>
          <cell r="C70" t="str">
            <v>MSS-NORTH CALPRO TK RECIRC. PUMP</v>
          </cell>
        </row>
        <row r="71">
          <cell r="A71" t="str">
            <v>10-5625</v>
          </cell>
          <cell r="B71" t="str">
            <v>MEM-PRO-010-CAL-BAT-5625</v>
          </cell>
          <cell r="C71" t="str">
            <v>MSS-NORTH CALPRO TANK</v>
          </cell>
        </row>
        <row r="72">
          <cell r="A72" t="str">
            <v>10-5626</v>
          </cell>
          <cell r="B72" t="str">
            <v>MEM-PRO-010-CAL-BAT-5626</v>
          </cell>
          <cell r="C72" t="str">
            <v>MSS-SOUTH CALPRO TANK AGITATOR</v>
          </cell>
        </row>
        <row r="73">
          <cell r="A73" t="str">
            <v>10-5628</v>
          </cell>
          <cell r="B73" t="str">
            <v>MEM-PRO-010-CAL-BAT-5628</v>
          </cell>
          <cell r="C73" t="str">
            <v>MSS-SOUTH CALPRO TK RECIRC PUMP</v>
          </cell>
        </row>
        <row r="74">
          <cell r="A74" t="str">
            <v>10-5650</v>
          </cell>
          <cell r="B74" t="str">
            <v>MEM-PRO-010-CAL-BAT-5650</v>
          </cell>
          <cell r="C74" t="str">
            <v>MSS-FLOW VALVE - PLUG</v>
          </cell>
        </row>
        <row r="75">
          <cell r="A75" t="str">
            <v>10-5653</v>
          </cell>
          <cell r="B75" t="str">
            <v>MEM-PRO-010-CAL-BAT-5653</v>
          </cell>
          <cell r="C75" t="str">
            <v>MSS-CALPRO WATER MASS FLOWMETER</v>
          </cell>
        </row>
        <row r="76">
          <cell r="A76" t="str">
            <v>10-5655</v>
          </cell>
          <cell r="B76" t="str">
            <v>MEM-PRO-010-CAL-BAT-5655</v>
          </cell>
          <cell r="C76" t="str">
            <v>MSS-3-WAY FLOW VALVE TO CALPRO TK</v>
          </cell>
        </row>
        <row r="77">
          <cell r="A77" t="str">
            <v>10-1374</v>
          </cell>
          <cell r="B77" t="str">
            <v>MEM-PRO-010-CAL-HPO-1374</v>
          </cell>
          <cell r="C77" t="str">
            <v>MSS-PHOS. ACID TO CALPRO TKS. (WCV) VALV</v>
          </cell>
        </row>
        <row r="78">
          <cell r="A78" t="str">
            <v>10-1378</v>
          </cell>
          <cell r="B78" t="str">
            <v>MEM-PRO-010-CAL-HPO-1378</v>
          </cell>
          <cell r="C78" t="str">
            <v>MSS-3-WAY FLOW VALVE TO CALPRO MK-UP TKS</v>
          </cell>
        </row>
        <row r="79">
          <cell r="A79" t="str">
            <v>10-4035</v>
          </cell>
          <cell r="B79" t="str">
            <v>MEM-PRO-010-CAL-HPO-4035</v>
          </cell>
          <cell r="C79" t="str">
            <v>MSS-CALPRO LIME BIN #8</v>
          </cell>
        </row>
        <row r="80">
          <cell r="A80" t="str">
            <v>10-4040</v>
          </cell>
          <cell r="B80" t="str">
            <v>MEM-PRO-010-CAL-HPO-4040</v>
          </cell>
          <cell r="C80" t="str">
            <v>MSS-CALPRO LIME BIN #8 COLLECTOR</v>
          </cell>
        </row>
        <row r="81">
          <cell r="A81" t="str">
            <v>10-4050</v>
          </cell>
          <cell r="B81" t="str">
            <v>MEM-PRO-010-CAL-HPO-4050</v>
          </cell>
          <cell r="C81" t="str">
            <v>MSS-CALPRO LIME BIN #8 COLL EXH FAN</v>
          </cell>
        </row>
        <row r="82">
          <cell r="A82" t="str">
            <v>10-4060</v>
          </cell>
          <cell r="B82" t="str">
            <v>MEM-PRO-010-CAL-HPO-4060</v>
          </cell>
          <cell r="C82" t="str">
            <v>MSS-CALPRO LIME BIN #8 COLL BLWBK FAN</v>
          </cell>
        </row>
        <row r="83">
          <cell r="A83" t="str">
            <v>10-5420</v>
          </cell>
          <cell r="B83" t="str">
            <v>MEM-PRO-010-CAL-HPO-5420</v>
          </cell>
          <cell r="C83" t="str">
            <v>MSS-CALPRO PHOS ACID SHOT TANK</v>
          </cell>
        </row>
        <row r="84">
          <cell r="A84" t="str">
            <v>10-5427</v>
          </cell>
          <cell r="B84" t="str">
            <v>MEM-PRO-010-CAL-HPO-5427</v>
          </cell>
          <cell r="C84" t="str">
            <v>MSS-CALPRO TRANSFER PUMP</v>
          </cell>
        </row>
        <row r="85">
          <cell r="A85" t="str">
            <v>10-5612</v>
          </cell>
          <cell r="B85" t="str">
            <v>MEM-PRO-010-CAL-HPO-5612</v>
          </cell>
          <cell r="C85" t="str">
            <v>MSS-CALPRO LIME ADDITION FEEDER</v>
          </cell>
        </row>
        <row r="86">
          <cell r="A86" t="str">
            <v>10-5620</v>
          </cell>
          <cell r="B86" t="str">
            <v>MEM-PRO-010-CAL-HPO-5620</v>
          </cell>
          <cell r="C86" t="str">
            <v>MSS-CALPRO MAKEUP SOUTH BATCH TANK</v>
          </cell>
        </row>
        <row r="87">
          <cell r="A87" t="str">
            <v>10-7492</v>
          </cell>
          <cell r="B87" t="str">
            <v>MEM-PRO-010-CAL-HPO-7492</v>
          </cell>
          <cell r="C87" t="str">
            <v>MP3 PHOS ACID TO POLY TK EXCESS FLOWMET</v>
          </cell>
        </row>
        <row r="88">
          <cell r="A88" t="str">
            <v>10-7493</v>
          </cell>
          <cell r="B88" t="str">
            <v>MEM-PRO-010-CAL-HPO-7493</v>
          </cell>
          <cell r="C88" t="str">
            <v>MP3 PHOS ACID TO POLYMR TK(EXCS CIP)BLK</v>
          </cell>
        </row>
        <row r="89">
          <cell r="A89" t="str">
            <v>10-5600</v>
          </cell>
          <cell r="B89" t="str">
            <v>MEM-PRO-010-CAL-LIM-5600</v>
          </cell>
          <cell r="C89" t="str">
            <v>MSS-LIME XFER BLOWER</v>
          </cell>
        </row>
        <row r="90">
          <cell r="A90" t="str">
            <v>10-5603</v>
          </cell>
          <cell r="B90" t="str">
            <v>MEM-PRO-010-CAL-LIM-5603</v>
          </cell>
          <cell r="C90" t="str">
            <v>MSS-LIME BIN DISCHARGER</v>
          </cell>
        </row>
        <row r="91">
          <cell r="A91" t="str">
            <v>10-5606</v>
          </cell>
          <cell r="B91" t="str">
            <v>MEM-PRO-010-CAL-LIM-5606</v>
          </cell>
          <cell r="C91" t="str">
            <v>MSS-LIME BIN ROTARY FEED VALVE</v>
          </cell>
        </row>
        <row r="92">
          <cell r="A92" t="str">
            <v>10-5608</v>
          </cell>
          <cell r="B92" t="str">
            <v>MEM-PRO-010-CAL-LIM-5608</v>
          </cell>
          <cell r="C92" t="str">
            <v>FEEDER BIN EXHAUST FAN</v>
          </cell>
        </row>
        <row r="93">
          <cell r="A93" t="str">
            <v>10-5613</v>
          </cell>
          <cell r="B93" t="str">
            <v>MEM-PRO-010-CAL-LIM-5613</v>
          </cell>
          <cell r="C93" t="str">
            <v>MSS-LIME CROSS SCREW CONVEYOR</v>
          </cell>
        </row>
        <row r="94">
          <cell r="A94" t="str">
            <v>10-5615</v>
          </cell>
          <cell r="B94" t="str">
            <v>MEM-PRO-010-CAL-LIM-5615</v>
          </cell>
          <cell r="C94" t="str">
            <v>MSS-FEEDERSLIDE GATE @ LIME CONV DISCH</v>
          </cell>
        </row>
        <row r="95">
          <cell r="A95" t="str">
            <v>10-5616</v>
          </cell>
          <cell r="B95" t="str">
            <v>MEM-PRO-010-CAL-LIM-5616</v>
          </cell>
          <cell r="C95" t="str">
            <v>MSS-FEEDER SLIDE GATE</v>
          </cell>
        </row>
        <row r="96">
          <cell r="A96" t="str">
            <v>10-5635</v>
          </cell>
          <cell r="B96" t="str">
            <v>MEM-PRO-010-CAL-STO-5635</v>
          </cell>
          <cell r="C96" t="str">
            <v>MSS-CALPRO STORAGE TANK</v>
          </cell>
        </row>
        <row r="97">
          <cell r="A97" t="str">
            <v>10-5636</v>
          </cell>
          <cell r="B97" t="str">
            <v>MEM-PRO-010-CAL-STO-5636</v>
          </cell>
          <cell r="C97" t="str">
            <v>MSS-MINERAL SLURRY TANK AGITATOR</v>
          </cell>
        </row>
        <row r="98">
          <cell r="A98" t="str">
            <v>10-7285</v>
          </cell>
          <cell r="B98" t="str">
            <v>MEM-PRO-010-CAL-STO-7285</v>
          </cell>
          <cell r="C98" t="str">
            <v>Divert Vlv from LAL Mixer to work tnk</v>
          </cell>
        </row>
        <row r="99">
          <cell r="A99" t="str">
            <v>10-2269</v>
          </cell>
          <cell r="B99" t="str">
            <v>MEM-PRO-010-CIP-CAC-2269</v>
          </cell>
          <cell r="C99" t="str">
            <v>MSP-CIP OR FEED TO #4 DETRASHER FV</v>
          </cell>
        </row>
        <row r="100">
          <cell r="A100" t="str">
            <v>10-2269</v>
          </cell>
          <cell r="B100" t="str">
            <v>MEM-PRO-010-CIP-CIP-2269</v>
          </cell>
          <cell r="C100" t="str">
            <v>MSP-CIP OR FEED TO #4 DETRASHER FV</v>
          </cell>
        </row>
        <row r="101">
          <cell r="A101" t="str">
            <v>10-3001</v>
          </cell>
          <cell r="B101" t="str">
            <v>MEM-PRO-010-CIP-DAC-3001</v>
          </cell>
          <cell r="C101" t="str">
            <v>MSP-CIP SUPPLY TO WET REWORK SS FV</v>
          </cell>
        </row>
        <row r="102">
          <cell r="A102" t="str">
            <v>10-3002</v>
          </cell>
          <cell r="B102" t="str">
            <v>MEM-PRO-010-CIP-DAC-3002</v>
          </cell>
          <cell r="C102" t="str">
            <v>MSP-CIP SUPPLY TO RAPID MIXERS FV</v>
          </cell>
        </row>
        <row r="103">
          <cell r="A103" t="str">
            <v>10-3003</v>
          </cell>
          <cell r="B103" t="str">
            <v>MEM-PRO-010-CIP-DAC-3003</v>
          </cell>
          <cell r="C103" t="str">
            <v>MSP-CIP SUPPLY TO RAPID MIXERS FV #1</v>
          </cell>
        </row>
        <row r="104">
          <cell r="A104" t="str">
            <v>10-6092</v>
          </cell>
          <cell r="B104" t="str">
            <v>MEM-PRO-010-CIP-SAC-6092</v>
          </cell>
          <cell r="C104" t="str">
            <v>MSS-CIP RETURN PUMP TO EXCESS CIP TANKS</v>
          </cell>
        </row>
        <row r="105">
          <cell r="A105" t="str">
            <v>10-230</v>
          </cell>
          <cell r="B105" t="str">
            <v>MEM-PRO-010-CSP-CBW-0230</v>
          </cell>
          <cell r="C105" t="str">
            <v>MSS-C30 BOWLS (SPARE &amp; IN-USE)</v>
          </cell>
        </row>
        <row r="106">
          <cell r="A106" t="str">
            <v>10-3802</v>
          </cell>
          <cell r="B106" t="str">
            <v>MEM-PRO-010-FED-FED-3802</v>
          </cell>
          <cell r="C106" t="str">
            <v>MSP-SHUTTLE SPOUT</v>
          </cell>
        </row>
        <row r="107">
          <cell r="A107" t="str">
            <v>10-6441</v>
          </cell>
          <cell r="B107" t="str">
            <v>MEM-PRO-010-GRD-HOI-6441</v>
          </cell>
          <cell r="C107" t="str">
            <v>MSS-300T SWECO CHAIN HOIST</v>
          </cell>
        </row>
        <row r="108">
          <cell r="A108" t="str">
            <v>10-8100</v>
          </cell>
          <cell r="B108" t="str">
            <v>MEM-PRO-010-GRD-HOI-8100</v>
          </cell>
          <cell r="C108" t="str">
            <v>MSS-STORAGE SILOS 2-TON HOIST</v>
          </cell>
        </row>
        <row r="109">
          <cell r="A109" t="str">
            <v>10-6370</v>
          </cell>
          <cell r="B109" t="str">
            <v>MEM-PRO-010-GRD-N3G-6370</v>
          </cell>
          <cell r="C109" t="str">
            <v>NORTH GRINDER RFV</v>
          </cell>
        </row>
        <row r="110">
          <cell r="A110" t="str">
            <v>10-6372</v>
          </cell>
          <cell r="B110" t="str">
            <v>MEM-PRO-010-GRD-N3G-6372</v>
          </cell>
          <cell r="C110" t="str">
            <v>North Grinder Feed Screw</v>
          </cell>
        </row>
        <row r="111">
          <cell r="A111" t="str">
            <v>10-6421</v>
          </cell>
          <cell r="B111" t="str">
            <v>MEM-PRO-010-GRD-N3G-6421</v>
          </cell>
          <cell r="C111" t="str">
            <v>MSS-300T N GRINDER UT62</v>
          </cell>
        </row>
        <row r="112">
          <cell r="A112" t="str">
            <v>10-6423</v>
          </cell>
          <cell r="B112" t="str">
            <v>MEM-PRO-010-GRD-N3G-6423</v>
          </cell>
          <cell r="C112" t="str">
            <v>MSS-300T N GRINDER SURGE HOPPER</v>
          </cell>
        </row>
        <row r="113">
          <cell r="A113" t="str">
            <v>10-7914</v>
          </cell>
          <cell r="B113" t="str">
            <v>MEM-PRO-010-GRD-N3G-7914</v>
          </cell>
          <cell r="C113" t="str">
            <v>MSS-300T E GROUND FILTER RECEIVER</v>
          </cell>
        </row>
        <row r="114">
          <cell r="A114" t="str">
            <v>10-7917</v>
          </cell>
          <cell r="B114" t="str">
            <v>MEM-PRO-010-GRD-N3G-7917</v>
          </cell>
          <cell r="C114" t="str">
            <v>MSS-300T E GRD FILT REC'R ASP FAN</v>
          </cell>
        </row>
        <row r="115">
          <cell r="A115" t="str">
            <v>10-7923</v>
          </cell>
          <cell r="B115" t="str">
            <v>MEM-PRO-010-GRD-N3G-7923</v>
          </cell>
          <cell r="C115" t="str">
            <v>MSS-E GRD FILT REC'R DISCH RFV TO P3</v>
          </cell>
        </row>
        <row r="116">
          <cell r="A116" t="str">
            <v>10-7929</v>
          </cell>
          <cell r="B116" t="str">
            <v>MEM-PRO-010-GRD-N3G-7929</v>
          </cell>
          <cell r="C116" t="str">
            <v>MSS-300T E GRD FILT REC'R DISCH RFV TO P</v>
          </cell>
        </row>
        <row r="117">
          <cell r="A117" t="str">
            <v>10-2001</v>
          </cell>
          <cell r="B117" t="str">
            <v>MEM-PRO-010-GRD-S3G-2001</v>
          </cell>
          <cell r="C117" t="str">
            <v>MSS-PNEU DIVERTER VALVE TO S. 300T BIN</v>
          </cell>
        </row>
        <row r="118">
          <cell r="A118" t="str">
            <v>10-6376</v>
          </cell>
          <cell r="B118" t="str">
            <v>MEM-PRO-010-GRD-S3G-6376</v>
          </cell>
          <cell r="C118" t="str">
            <v>MSS-SO Grinder Pocket Feed</v>
          </cell>
        </row>
        <row r="119">
          <cell r="A119" t="str">
            <v>10-6378</v>
          </cell>
          <cell r="B119" t="str">
            <v>MEM-PRO-010-GRD-S3G-6378</v>
          </cell>
          <cell r="C119" t="str">
            <v>South Grinder Feed Screw</v>
          </cell>
        </row>
        <row r="120">
          <cell r="A120" t="str">
            <v>10-6382</v>
          </cell>
          <cell r="B120" t="str">
            <v>MEM-PRO-010-GRD-S3G-6382</v>
          </cell>
          <cell r="C120" t="str">
            <v>S 300T TRANSFER BLOWER</v>
          </cell>
        </row>
        <row r="121">
          <cell r="A121" t="str">
            <v>10-6385</v>
          </cell>
          <cell r="B121" t="str">
            <v>MEM-PRO-010-GRD-S3G-6385</v>
          </cell>
          <cell r="C121" t="str">
            <v>S 300T DISCHARGE SHUTOFF SLIDE GATE</v>
          </cell>
        </row>
        <row r="122">
          <cell r="A122" t="str">
            <v>10-6417</v>
          </cell>
          <cell r="B122" t="str">
            <v>MEM-PRO-010-GRD-S3G-6417</v>
          </cell>
          <cell r="C122" t="str">
            <v>MSS-300T S. GRINDER UT62</v>
          </cell>
        </row>
        <row r="123">
          <cell r="A123" t="str">
            <v>10-6420</v>
          </cell>
          <cell r="B123" t="str">
            <v>MEM-PRO-010-GRD-S3G-6420</v>
          </cell>
          <cell r="C123" t="str">
            <v>MSS-300T S GRINDER SURGE HOPPER</v>
          </cell>
        </row>
        <row r="124">
          <cell r="A124" t="str">
            <v>10-7904</v>
          </cell>
          <cell r="B124" t="str">
            <v>MEM-PRO-010-GRD-S3G-7904</v>
          </cell>
          <cell r="C124" t="str">
            <v>MSS-300T W GROUND FILTER REC'R</v>
          </cell>
        </row>
        <row r="125">
          <cell r="A125" t="str">
            <v>10-7907</v>
          </cell>
          <cell r="B125" t="str">
            <v>MEM-PRO-010-GRD-S3G-7907</v>
          </cell>
          <cell r="C125" t="str">
            <v>MSS-300T W GRD FILT REC'R ASP FAN</v>
          </cell>
        </row>
        <row r="126">
          <cell r="A126" t="str">
            <v>10-7912</v>
          </cell>
          <cell r="B126" t="str">
            <v>MEM-PRO-010-GRD-S3G-7912</v>
          </cell>
          <cell r="C126" t="str">
            <v>MSS-300T W GRD FILT REC'R DISCH RFV TO P</v>
          </cell>
        </row>
        <row r="127">
          <cell r="A127" t="str">
            <v>10-7928</v>
          </cell>
          <cell r="B127" t="str">
            <v>MEM-PRO-010-GRD-S3G-7928</v>
          </cell>
          <cell r="C127" t="str">
            <v>MSS-300T W GRD FILT REC'R DISCH RFV TO P</v>
          </cell>
        </row>
        <row r="128">
          <cell r="A128" t="str">
            <v>10-3018</v>
          </cell>
          <cell r="B128" t="str">
            <v>MEM-PRO-010-GRD-SUS-3018</v>
          </cell>
          <cell r="C128" t="str">
            <v>MSS-MAIN PLANT 300 TON SNUFFING STEAM</v>
          </cell>
        </row>
        <row r="129">
          <cell r="A129" t="str">
            <v>10-476</v>
          </cell>
          <cell r="B129" t="str">
            <v>MEM-PRO-010-GRD-VAC-0476</v>
          </cell>
          <cell r="C129" t="str">
            <v>MSS-300T FG VAC BLOWER SYSTEM</v>
          </cell>
        </row>
        <row r="130">
          <cell r="A130" t="str">
            <v>10-702</v>
          </cell>
          <cell r="B130" t="str">
            <v>MEM-PRO-010-MDU-AEQ-0702</v>
          </cell>
          <cell r="C130" t="str">
            <v>MMDU-75 TON FLAKE BINS BLEED VENT/FILTER</v>
          </cell>
        </row>
        <row r="131">
          <cell r="A131" t="str">
            <v>10-703</v>
          </cell>
          <cell r="B131" t="str">
            <v>MEM-PRO-010-MDU-AEQ-0703</v>
          </cell>
          <cell r="C131" t="str">
            <v>MMDU-CYCLONE 75T  BINS ELEC. ACTUATOR</v>
          </cell>
        </row>
        <row r="132">
          <cell r="A132" t="str">
            <v>10-705</v>
          </cell>
          <cell r="B132" t="str">
            <v>MEM-PRO-010-MDU-AEQ-0705</v>
          </cell>
          <cell r="C132" t="str">
            <v>MMDU-CYCLONE 75T  BINS HI-LEVEL PROBE</v>
          </cell>
        </row>
        <row r="133">
          <cell r="A133" t="str">
            <v>10-738</v>
          </cell>
          <cell r="B133" t="str">
            <v>MEM-PRO-010-MDU-AEQ-0738</v>
          </cell>
          <cell r="C133" t="str">
            <v>MMDU-FLK BINS CYCLONE HI-HI LEVEL PROBE</v>
          </cell>
        </row>
        <row r="134">
          <cell r="A134" t="str">
            <v>10-5697</v>
          </cell>
          <cell r="B134" t="str">
            <v>MEM-PRO-010-MDU-AEQ-5697</v>
          </cell>
          <cell r="C134" t="str">
            <v>MMDU BLENDER KNIFE GATE</v>
          </cell>
        </row>
        <row r="135">
          <cell r="A135" t="str">
            <v>10-5700</v>
          </cell>
          <cell r="B135" t="str">
            <v>MEM-PRO-010-MDU-AEQ-5700</v>
          </cell>
          <cell r="C135" t="str">
            <v>MMDU CURD - FLAKE TO DCE COLLECTOR 7025</v>
          </cell>
        </row>
        <row r="136">
          <cell r="A136" t="str">
            <v>10-6739</v>
          </cell>
          <cell r="B136" t="str">
            <v>MEM-PRO-010-MDU-AEQ-6739</v>
          </cell>
          <cell r="C136" t="str">
            <v>MMDU-SO DRYER EXH TEMP XMTR</v>
          </cell>
        </row>
        <row r="137">
          <cell r="A137" t="str">
            <v>10-6740</v>
          </cell>
          <cell r="B137" t="str">
            <v>MEM-PRO-010-MDU-AEQ-6740</v>
          </cell>
          <cell r="C137" t="str">
            <v>MMDU-SO DRYER S NIRO HEAT EXCHANGER</v>
          </cell>
        </row>
        <row r="138">
          <cell r="A138" t="str">
            <v>10-6773</v>
          </cell>
          <cell r="B138" t="str">
            <v>MEM-PRO-010-MDU-AEQ-6773</v>
          </cell>
          <cell r="C138" t="str">
            <v>MMDU-CIP RETURN PUMP</v>
          </cell>
        </row>
        <row r="139">
          <cell r="A139" t="str">
            <v>10-6779</v>
          </cell>
          <cell r="B139" t="str">
            <v>MEM-PRO-010-MDU-AEQ-6779</v>
          </cell>
          <cell r="C139" t="str">
            <v>MMDU-CIP RETURN PUMP</v>
          </cell>
        </row>
        <row r="140">
          <cell r="A140" t="str">
            <v>10-6791</v>
          </cell>
          <cell r="B140" t="str">
            <v>MEM-PRO-010-MDU-AEQ-6791</v>
          </cell>
          <cell r="C140" t="str">
            <v>MMDU-INDIR FIRED BURNER MN GAS TR VEN VL</v>
          </cell>
        </row>
        <row r="141">
          <cell r="A141" t="str">
            <v>10-6792</v>
          </cell>
          <cell r="B141" t="str">
            <v>MEM-PRO-010-MDU-AEQ-6792</v>
          </cell>
          <cell r="C141" t="str">
            <v>MMDU-INDIR FIRED BURNER MN GAS TR SAF VL</v>
          </cell>
        </row>
        <row r="142">
          <cell r="A142" t="str">
            <v>10-6794</v>
          </cell>
          <cell r="B142" t="str">
            <v>MEM-PRO-010-MDU-AEQ-6794</v>
          </cell>
          <cell r="C142" t="str">
            <v>MMDU-INDIR FIRED DRYER HI-GAS PRESS SW</v>
          </cell>
        </row>
        <row r="143">
          <cell r="A143" t="str">
            <v>10-6795</v>
          </cell>
          <cell r="B143" t="str">
            <v>MEM-PRO-010-MDU-AEQ-6795</v>
          </cell>
          <cell r="C143" t="str">
            <v>MMDU-INDIR FIRED BURN MN GAS TR PR REG</v>
          </cell>
        </row>
        <row r="144">
          <cell r="A144" t="str">
            <v>10-6801</v>
          </cell>
          <cell r="B144" t="str">
            <v>MEM-PRO-010-MDU-AEQ-6801</v>
          </cell>
          <cell r="C144" t="str">
            <v>MMDU-DRYER VENT VALVE</v>
          </cell>
        </row>
        <row r="145">
          <cell r="A145" t="str">
            <v>10-6802</v>
          </cell>
          <cell r="B145" t="str">
            <v>MEM-PRO-010-MDU-AEQ-6802</v>
          </cell>
          <cell r="C145" t="str">
            <v>MMDU-DIR FIRED DRYER ACCESS DOOR SAFE SW</v>
          </cell>
        </row>
        <row r="146">
          <cell r="A146" t="str">
            <v>10-6803</v>
          </cell>
          <cell r="B146" t="str">
            <v>MEM-PRO-010-MDU-AEQ-6803</v>
          </cell>
          <cell r="C146" t="str">
            <v>MMDU-COOLING RING AIR VALVE TO BURNER</v>
          </cell>
        </row>
        <row r="147">
          <cell r="A147" t="str">
            <v>10-6804</v>
          </cell>
          <cell r="B147" t="str">
            <v>MEM-PRO-010-MDU-AEQ-6804</v>
          </cell>
          <cell r="C147" t="str">
            <v>MMDU-DRYER NECK PRESSURE SW</v>
          </cell>
        </row>
        <row r="148">
          <cell r="A148" t="str">
            <v>10-6805</v>
          </cell>
          <cell r="B148" t="str">
            <v>MEM-PRO-010-MDU-AEQ-6805</v>
          </cell>
          <cell r="C148" t="str">
            <v>MMDU-THROAT E &amp; W SPRAY WANDS (LIMIT SW)</v>
          </cell>
        </row>
        <row r="149">
          <cell r="A149" t="str">
            <v>10-6806</v>
          </cell>
          <cell r="B149" t="str">
            <v>MEM-PRO-010-MDU-AEQ-6806</v>
          </cell>
          <cell r="C149" t="str">
            <v>MMDU-THROAT ALL SPRAY WANDS (LIMIT SW)</v>
          </cell>
        </row>
        <row r="150">
          <cell r="A150" t="str">
            <v>10-6807</v>
          </cell>
          <cell r="B150" t="str">
            <v>MEM-PRO-010-MDU-AEQ-6807</v>
          </cell>
          <cell r="C150" t="str">
            <v>MMDU-N &amp; S SPRAY WANDS VALVE</v>
          </cell>
        </row>
        <row r="151">
          <cell r="A151" t="str">
            <v>10-6808</v>
          </cell>
          <cell r="B151" t="str">
            <v>MEM-PRO-010-MDU-AEQ-6808</v>
          </cell>
          <cell r="C151" t="str">
            <v>MMDU-CITY WATER TO DRYER VALVE</v>
          </cell>
        </row>
        <row r="152">
          <cell r="A152" t="str">
            <v>10-6809</v>
          </cell>
          <cell r="B152" t="str">
            <v>MEM-PRO-010-MDU-AEQ-6809</v>
          </cell>
          <cell r="C152" t="str">
            <v>MMDU-DRYER NECK PRESSURE SW (PS-201)</v>
          </cell>
        </row>
        <row r="153">
          <cell r="A153" t="str">
            <v>10-6810</v>
          </cell>
          <cell r="B153" t="str">
            <v>MEM-PRO-010-MDU-AEQ-6810</v>
          </cell>
          <cell r="C153" t="str">
            <v>MMDU-DRYER COOLING RING TEMP ELEMENT</v>
          </cell>
        </row>
        <row r="154">
          <cell r="A154" t="str">
            <v>10-6811</v>
          </cell>
          <cell r="B154" t="str">
            <v>MEM-PRO-010-MDU-AEQ-6811</v>
          </cell>
          <cell r="C154" t="str">
            <v>MMDU-DRYER NECK TEMP ELEMENT</v>
          </cell>
        </row>
        <row r="155">
          <cell r="A155" t="str">
            <v>10-6812</v>
          </cell>
          <cell r="B155" t="str">
            <v>MEM-PRO-010-MDU-AEQ-6812</v>
          </cell>
          <cell r="C155" t="str">
            <v>MMDU-DRYER BUSTLE EXH TEMP SW</v>
          </cell>
        </row>
        <row r="156">
          <cell r="A156" t="str">
            <v>10-6813</v>
          </cell>
          <cell r="B156" t="str">
            <v>MEM-PRO-010-MDU-AEQ-6813</v>
          </cell>
          <cell r="C156" t="str">
            <v>MMDU-INDIR DRYER COOLING RING PRESS IND</v>
          </cell>
        </row>
        <row r="157">
          <cell r="A157" t="str">
            <v>10-6814</v>
          </cell>
          <cell r="B157" t="str">
            <v>MEM-PRO-010-MDU-AEQ-6814</v>
          </cell>
          <cell r="C157" t="str">
            <v>MMDU-COOLING RING PRESSURE SWITCH</v>
          </cell>
        </row>
        <row r="158">
          <cell r="A158" t="str">
            <v>10-6815</v>
          </cell>
          <cell r="B158" t="str">
            <v>MEM-PRO-010-MDU-AEQ-6815</v>
          </cell>
          <cell r="C158" t="str">
            <v>MMDU-INLET FILTER FOR COOLING RING AIR</v>
          </cell>
        </row>
        <row r="159">
          <cell r="A159" t="str">
            <v>10-6817</v>
          </cell>
          <cell r="B159" t="str">
            <v>MEM-PRO-010-MDU-AEQ-6817</v>
          </cell>
          <cell r="C159" t="str">
            <v>MMDU-AIR VALVE TO DRYER VENTURI</v>
          </cell>
        </row>
        <row r="160">
          <cell r="A160" t="str">
            <v>10-6819</v>
          </cell>
          <cell r="B160" t="str">
            <v>MEM-PRO-010-MDU-AEQ-6819</v>
          </cell>
          <cell r="C160" t="str">
            <v>MMDU-AIR VALVE TO DRYER VENTURI</v>
          </cell>
        </row>
        <row r="161">
          <cell r="A161" t="str">
            <v>10-6830</v>
          </cell>
          <cell r="B161" t="str">
            <v>MEM-PRO-010-MDU-AEQ-6830</v>
          </cell>
          <cell r="C161" t="str">
            <v>MMDU-DRYER CONE TEMP ELEMENT</v>
          </cell>
        </row>
        <row r="162">
          <cell r="A162" t="str">
            <v>10-6831</v>
          </cell>
          <cell r="B162" t="str">
            <v>MEM-PRO-010-MDU-AEQ-6831</v>
          </cell>
          <cell r="C162" t="str">
            <v>MMDU-DIR FIRED DRYER FLAME ELEMENT</v>
          </cell>
        </row>
        <row r="163">
          <cell r="A163" t="str">
            <v>10-6832</v>
          </cell>
          <cell r="B163" t="str">
            <v>MEM-PRO-010-MDU-AEQ-6832</v>
          </cell>
          <cell r="C163" t="str">
            <v>MMDU-DIR FIRED BURNER, IGNITION X-FORMER</v>
          </cell>
        </row>
        <row r="164">
          <cell r="A164" t="str">
            <v>10-6833</v>
          </cell>
          <cell r="B164" t="str">
            <v>MEM-PRO-010-MDU-AEQ-6833</v>
          </cell>
          <cell r="C164" t="str">
            <v>MMDU-DRYER BUSTLE TEMP, HI-TEMP CUT OUT</v>
          </cell>
        </row>
        <row r="165">
          <cell r="A165" t="str">
            <v>10-6834</v>
          </cell>
          <cell r="B165" t="str">
            <v>MEM-PRO-010-MDU-AEQ-6834</v>
          </cell>
          <cell r="C165" t="str">
            <v>MMDU-DRYER BUSTLE TEMP,LO-TEMP CUT OUT</v>
          </cell>
        </row>
        <row r="166">
          <cell r="A166" t="str">
            <v>10-6835</v>
          </cell>
          <cell r="B166" t="str">
            <v>MEM-PRO-010-MDU-AEQ-6835</v>
          </cell>
          <cell r="C166" t="str">
            <v>MMDU-DRYER BUSTLE TEMP ELEMENT</v>
          </cell>
        </row>
        <row r="167">
          <cell r="A167" t="str">
            <v>10-6836</v>
          </cell>
          <cell r="B167" t="str">
            <v>MEM-PRO-010-MDU-AEQ-6836</v>
          </cell>
          <cell r="C167" t="str">
            <v>MMDU-E DRYER COLL'R INLET DUCT TEMP ELE</v>
          </cell>
        </row>
        <row r="168">
          <cell r="A168" t="str">
            <v>10-6838</v>
          </cell>
          <cell r="B168" t="str">
            <v>MEM-PRO-010-MDU-AEQ-6838</v>
          </cell>
          <cell r="C168" t="str">
            <v>MMDU-DIFF PRESS IND ACROSS E DRYER COLL</v>
          </cell>
        </row>
        <row r="169">
          <cell r="A169" t="str">
            <v>10-6839</v>
          </cell>
          <cell r="B169" t="str">
            <v>MEM-PRO-010-MDU-AEQ-6839</v>
          </cell>
          <cell r="C169" t="str">
            <v>MMDU-EAST COLLECTOR AIR RECEIVER</v>
          </cell>
        </row>
        <row r="170">
          <cell r="A170" t="str">
            <v>10-6842</v>
          </cell>
          <cell r="B170" t="str">
            <v>MEM-PRO-010-MDU-AEQ-6842</v>
          </cell>
          <cell r="C170" t="str">
            <v>MMDU-EAST COLLECTOR BAG POPPER FLOW VLV</v>
          </cell>
        </row>
        <row r="171">
          <cell r="A171" t="str">
            <v>10-6843</v>
          </cell>
          <cell r="B171" t="str">
            <v>MEM-PRO-010-MDU-AEQ-6843</v>
          </cell>
          <cell r="C171" t="str">
            <v>MMDU-EAST COLLECTOR ACCESS DOOR SW</v>
          </cell>
        </row>
        <row r="172">
          <cell r="A172" t="str">
            <v>10-6845</v>
          </cell>
          <cell r="B172" t="str">
            <v>MEM-PRO-010-MDU-AEQ-6845</v>
          </cell>
          <cell r="C172" t="str">
            <v>MMDU-EAST COLLECTOR CONE TEMP ELEMENT</v>
          </cell>
        </row>
        <row r="173">
          <cell r="A173" t="str">
            <v>10-6847</v>
          </cell>
          <cell r="B173" t="str">
            <v>MEM-PRO-010-MDU-AEQ-6847</v>
          </cell>
          <cell r="C173" t="str">
            <v>MMDU-DIFF PRESS IND ACROSS W. DRYER COLL</v>
          </cell>
        </row>
        <row r="174">
          <cell r="A174" t="str">
            <v>10-6848</v>
          </cell>
          <cell r="B174" t="str">
            <v>MEM-PRO-010-MDU-AEQ-6848</v>
          </cell>
          <cell r="C174" t="str">
            <v>MMDU-WEST COLLECTOR AIR RECEIVER</v>
          </cell>
        </row>
        <row r="175">
          <cell r="A175" t="str">
            <v>10-6851</v>
          </cell>
          <cell r="B175" t="str">
            <v>MEM-PRO-010-MDU-AEQ-6851</v>
          </cell>
          <cell r="C175" t="str">
            <v>MMDU-WEST COLLICTOR BAG POPPER FLOW VLV</v>
          </cell>
        </row>
        <row r="176">
          <cell r="A176" t="str">
            <v>10-6852</v>
          </cell>
          <cell r="B176" t="str">
            <v>MEM-PRO-010-MDU-AEQ-6852</v>
          </cell>
          <cell r="C176" t="str">
            <v>MMDU-WEST COLLECTOR ACCESS DOOR SWITCH</v>
          </cell>
        </row>
        <row r="177">
          <cell r="A177" t="str">
            <v>10-6854</v>
          </cell>
          <cell r="B177" t="str">
            <v>MEM-PRO-010-MDU-AEQ-6854</v>
          </cell>
          <cell r="C177" t="str">
            <v>MMDU-WEST COLLECTOR CONE TEMP ELEMENT</v>
          </cell>
        </row>
        <row r="178">
          <cell r="A178" t="str">
            <v>10-6856</v>
          </cell>
          <cell r="B178" t="str">
            <v>MEM-PRO-010-MDU-AEQ-6856</v>
          </cell>
          <cell r="C178" t="str">
            <v>MMDU-COLLECTOR #1 BAG POPPER</v>
          </cell>
        </row>
        <row r="179">
          <cell r="A179" t="str">
            <v>10-6857</v>
          </cell>
          <cell r="B179" t="str">
            <v>MEM-PRO-010-MDU-AEQ-6857</v>
          </cell>
          <cell r="C179" t="str">
            <v>MMDU-COLLECTOR #1 EXHAUST TEMP SWITCH</v>
          </cell>
        </row>
        <row r="180">
          <cell r="A180" t="str">
            <v>10-6858</v>
          </cell>
          <cell r="B180" t="str">
            <v>MEM-PRO-010-MDU-AEQ-6858</v>
          </cell>
          <cell r="C180" t="str">
            <v>MMDU-COLLECTOR #1 DIFFERENTIAL PRESS IND</v>
          </cell>
        </row>
        <row r="181">
          <cell r="A181" t="str">
            <v>10-6861</v>
          </cell>
          <cell r="B181" t="str">
            <v>MEM-PRO-010-MDU-AEQ-6861</v>
          </cell>
          <cell r="C181" t="str">
            <v>MMDU-COLLECTOR #1 LEVEL ELEMENT</v>
          </cell>
        </row>
        <row r="182">
          <cell r="A182" t="str">
            <v>10-6866</v>
          </cell>
          <cell r="B182" t="str">
            <v>MEM-PRO-010-MDU-AEQ-6866</v>
          </cell>
          <cell r="C182" t="str">
            <v>MMDU-ROTARY VLV #7742 PRESS SAFETY VLV</v>
          </cell>
        </row>
        <row r="183">
          <cell r="A183" t="str">
            <v>10-6867</v>
          </cell>
          <cell r="B183" t="str">
            <v>MEM-PRO-010-MDU-AEQ-6867</v>
          </cell>
          <cell r="C183" t="str">
            <v>MMDU-COLLECTOR #2 EXHAUST TEMP SWITCH</v>
          </cell>
        </row>
        <row r="184">
          <cell r="A184" t="str">
            <v>10-6869</v>
          </cell>
          <cell r="B184" t="str">
            <v>MEM-PRO-010-MDU-AEQ-6869</v>
          </cell>
          <cell r="C184" t="str">
            <v>MMDU-COLLECTOR #2 AIR HAMMER VALVE</v>
          </cell>
        </row>
        <row r="185">
          <cell r="A185" t="str">
            <v>10-6871</v>
          </cell>
          <cell r="B185" t="str">
            <v>MEM-PRO-010-MDU-AEQ-6871</v>
          </cell>
          <cell r="C185" t="str">
            <v>MMDU-DRYER COLLECTOR EXHAUST FLOW METER</v>
          </cell>
        </row>
        <row r="186">
          <cell r="A186" t="str">
            <v>10-6872</v>
          </cell>
          <cell r="B186" t="str">
            <v>MEM-PRO-010-MDU-AEQ-6872</v>
          </cell>
          <cell r="C186" t="str">
            <v>MMDU-DRYER COLLECTOR EXHAUST TEMP SWITCH</v>
          </cell>
        </row>
        <row r="187">
          <cell r="A187" t="str">
            <v>10-6874</v>
          </cell>
          <cell r="B187" t="str">
            <v>MEM-PRO-010-MDU-AEQ-6874</v>
          </cell>
          <cell r="C187" t="str">
            <v>MMDU-DRYER COLLECTOR EXHAUST PRESS SW</v>
          </cell>
        </row>
        <row r="188">
          <cell r="A188" t="str">
            <v>10-6875</v>
          </cell>
          <cell r="B188" t="str">
            <v>MEM-PRO-010-MDU-AEQ-6875</v>
          </cell>
          <cell r="C188" t="str">
            <v>MMDU-DRYER COLLECTOR EXH TEMP ELEMENT</v>
          </cell>
        </row>
        <row r="189">
          <cell r="A189" t="str">
            <v>10-6877</v>
          </cell>
          <cell r="B189" t="str">
            <v>MEM-PRO-010-MDU-AEQ-6877</v>
          </cell>
          <cell r="C189" t="str">
            <v>MMDU-DRYER COLLECTOR EXHAUST</v>
          </cell>
        </row>
        <row r="190">
          <cell r="A190" t="str">
            <v>10-6878</v>
          </cell>
          <cell r="B190" t="str">
            <v>MEM-PRO-010-MDU-AEQ-6878</v>
          </cell>
          <cell r="C190" t="str">
            <v>MMDU-DRYER COLLECTOR EXH CIP ISO VLV</v>
          </cell>
        </row>
        <row r="191">
          <cell r="A191" t="str">
            <v>10-6879</v>
          </cell>
          <cell r="B191" t="str">
            <v>MEM-PRO-010-MDU-AEQ-6879</v>
          </cell>
          <cell r="C191" t="str">
            <v>MMDU-DRYER HEAT EXCHANGER</v>
          </cell>
        </row>
        <row r="192">
          <cell r="A192" t="str">
            <v>10-6881</v>
          </cell>
          <cell r="B192" t="str">
            <v>MEM-PRO-010-MDU-AEQ-6881</v>
          </cell>
          <cell r="C192" t="str">
            <v>MMDU-DRYER HEAT EXCHANGER LEVEL SWITCH</v>
          </cell>
        </row>
        <row r="193">
          <cell r="A193" t="str">
            <v>10-6882</v>
          </cell>
          <cell r="B193" t="str">
            <v>MEM-PRO-010-MDU-AEQ-6882</v>
          </cell>
          <cell r="C193" t="str">
            <v>MMDU-DRYER HEAT EXCHANGER LEVEL SWITCH</v>
          </cell>
        </row>
        <row r="194">
          <cell r="A194" t="str">
            <v>10-6883</v>
          </cell>
          <cell r="B194" t="str">
            <v>MEM-PRO-010-MDU-AEQ-6883</v>
          </cell>
          <cell r="C194" t="str">
            <v>MMDU-DRYER HEAT EXCHANGER</v>
          </cell>
        </row>
        <row r="195">
          <cell r="A195" t="str">
            <v>10-6884</v>
          </cell>
          <cell r="B195" t="str">
            <v>MEM-PRO-010-MDU-AEQ-6884</v>
          </cell>
          <cell r="C195" t="str">
            <v>MMDU-DRYER HEAT EXCHANGER TEMP ELEMENT</v>
          </cell>
        </row>
        <row r="196">
          <cell r="A196" t="str">
            <v>10-6886</v>
          </cell>
          <cell r="B196" t="str">
            <v>MEM-PRO-010-MDU-AEQ-6886</v>
          </cell>
          <cell r="C196" t="str">
            <v>MMDU-DRYER STACK</v>
          </cell>
        </row>
        <row r="197">
          <cell r="A197" t="str">
            <v>10-6887</v>
          </cell>
          <cell r="B197" t="str">
            <v>MEM-PRO-010-MDU-AEQ-6887</v>
          </cell>
          <cell r="C197" t="str">
            <v>MMDU-DRYER STACK TEMP ELEMENT</v>
          </cell>
        </row>
        <row r="198">
          <cell r="A198" t="str">
            <v>10-6888</v>
          </cell>
          <cell r="B198" t="str">
            <v>MEM-PRO-010-MDU-AEQ-6888</v>
          </cell>
          <cell r="C198" t="str">
            <v>MMDU-DRYER EXPANSION TANK</v>
          </cell>
        </row>
        <row r="199">
          <cell r="A199" t="str">
            <v>10-6889</v>
          </cell>
          <cell r="B199" t="str">
            <v>MEM-PRO-010-MDU-AEQ-6889</v>
          </cell>
          <cell r="C199" t="str">
            <v>MMDU-DRYER EXPANSION TANK LEVEL SWITCH</v>
          </cell>
        </row>
        <row r="200">
          <cell r="A200" t="str">
            <v>10-6892</v>
          </cell>
          <cell r="B200" t="str">
            <v>MEM-PRO-010-MDU-AEQ-6892</v>
          </cell>
          <cell r="C200" t="str">
            <v>MMDU-DRYER HEAT RECOVERY FLOWMETER</v>
          </cell>
        </row>
        <row r="201">
          <cell r="A201" t="str">
            <v>10-6893</v>
          </cell>
          <cell r="B201" t="str">
            <v>MEM-PRO-010-MDU-AEQ-6893</v>
          </cell>
          <cell r="C201" t="str">
            <v>MMDU-DRYER HEAT RECOVERY TEMP ELEMENT</v>
          </cell>
        </row>
        <row r="202">
          <cell r="A202" t="str">
            <v>10-6894</v>
          </cell>
          <cell r="B202" t="str">
            <v>MEM-PRO-010-MDU-AEQ-6894</v>
          </cell>
          <cell r="C202" t="str">
            <v>MMDU-DRYER HEAT RECOVERY TEMP ELEMENT</v>
          </cell>
        </row>
        <row r="203">
          <cell r="A203" t="str">
            <v>10-6897</v>
          </cell>
          <cell r="B203" t="str">
            <v>MEM-PRO-010-MDU-AEQ-6897</v>
          </cell>
          <cell r="C203" t="str">
            <v>MMDU-DRYER HEAT EXCHANGER CIP VALVE</v>
          </cell>
        </row>
        <row r="204">
          <cell r="A204" t="str">
            <v>10-6898</v>
          </cell>
          <cell r="B204" t="str">
            <v>MEM-PRO-010-MDU-AEQ-6898</v>
          </cell>
          <cell r="C204" t="str">
            <v>MMDU-DRYER HEAT EXCHANGER CIP VALVE</v>
          </cell>
        </row>
        <row r="205">
          <cell r="A205" t="str">
            <v>10-6899</v>
          </cell>
          <cell r="B205" t="str">
            <v>MEM-PRO-010-MDU-AEQ-6899</v>
          </cell>
          <cell r="C205" t="str">
            <v>MMDU-DRYER STACK CIP VALVE</v>
          </cell>
        </row>
        <row r="206">
          <cell r="A206" t="str">
            <v>10-6900</v>
          </cell>
          <cell r="B206" t="str">
            <v>MEM-PRO-010-MDU-AEQ-6900</v>
          </cell>
          <cell r="C206" t="str">
            <v>MMDU-DRYER STACK CIP VALVE</v>
          </cell>
        </row>
        <row r="207">
          <cell r="A207" t="str">
            <v>10-6901</v>
          </cell>
          <cell r="B207" t="str">
            <v>MEM-PRO-010-MDU-AEQ-6901</v>
          </cell>
          <cell r="C207" t="str">
            <v>MMDU-DRYER HEAT EXCHANGER CIP VALVE</v>
          </cell>
        </row>
        <row r="208">
          <cell r="A208" t="str">
            <v>10-6902</v>
          </cell>
          <cell r="B208" t="str">
            <v>MEM-PRO-010-MDU-AEQ-6902</v>
          </cell>
          <cell r="C208" t="str">
            <v>MMDU-DRYER HEAT EXCHANGER CIP VALVE</v>
          </cell>
        </row>
        <row r="209">
          <cell r="A209" t="str">
            <v>10-6903</v>
          </cell>
          <cell r="B209" t="str">
            <v>MEM-PRO-010-MDU-AEQ-6903</v>
          </cell>
          <cell r="C209" t="str">
            <v>MMDU-DRYER HEAT EXCHANGER CIP VALVE</v>
          </cell>
        </row>
        <row r="210">
          <cell r="A210" t="str">
            <v>10-6905</v>
          </cell>
          <cell r="B210" t="str">
            <v>MEM-PRO-010-MDU-AEQ-6905</v>
          </cell>
          <cell r="C210" t="str">
            <v>MMDU-DRYER BURNER #1 (NORTH)</v>
          </cell>
        </row>
        <row r="211">
          <cell r="A211" t="str">
            <v>10-6906</v>
          </cell>
          <cell r="B211" t="str">
            <v>MEM-PRO-010-MDU-AEQ-6906</v>
          </cell>
          <cell r="C211" t="str">
            <v>MMDU-DRYER BURNER #1 FLAME ELEMENT</v>
          </cell>
        </row>
        <row r="212">
          <cell r="A212" t="str">
            <v>10-6907</v>
          </cell>
          <cell r="B212" t="str">
            <v>MEM-PRO-010-MDU-AEQ-6907</v>
          </cell>
          <cell r="C212" t="str">
            <v>MMDU-DRYER BURNER #1 PILOT SAFETY VALVE</v>
          </cell>
        </row>
        <row r="213">
          <cell r="A213" t="str">
            <v>10-6908</v>
          </cell>
          <cell r="B213" t="str">
            <v>MEM-PRO-010-MDU-AEQ-6908</v>
          </cell>
          <cell r="C213" t="str">
            <v>MMDU-DRYER BURNER #1 PILOT VENT VALVE</v>
          </cell>
        </row>
        <row r="214">
          <cell r="A214" t="str">
            <v>10-6909</v>
          </cell>
          <cell r="B214" t="str">
            <v>MEM-PRO-010-MDU-AEQ-6909</v>
          </cell>
          <cell r="C214" t="str">
            <v>MMDU-DRYER BURNER #1 PILOT SAFETY VALVE</v>
          </cell>
        </row>
        <row r="215">
          <cell r="A215" t="str">
            <v>10-6910</v>
          </cell>
          <cell r="B215" t="str">
            <v>MEM-PRO-010-MDU-AEQ-6910</v>
          </cell>
          <cell r="C215" t="str">
            <v>MMDU-DRYER BURNER #1 PILOT GAS REG</v>
          </cell>
        </row>
        <row r="216">
          <cell r="A216" t="str">
            <v>10-6911</v>
          </cell>
          <cell r="B216" t="str">
            <v>MEM-PRO-010-MDU-AEQ-6911</v>
          </cell>
          <cell r="C216" t="str">
            <v>MMDU-DRYER BURNER #1 PILOT AIR SUPPLY SW</v>
          </cell>
        </row>
        <row r="217">
          <cell r="A217" t="str">
            <v>10-6913</v>
          </cell>
          <cell r="B217" t="str">
            <v>MEM-PRO-010-MDU-AEQ-6913</v>
          </cell>
          <cell r="C217" t="str">
            <v>MMDU-DRYR BURN #1 MN AIR SUPPLY PRESS SW</v>
          </cell>
        </row>
        <row r="218">
          <cell r="A218" t="str">
            <v>10-6915</v>
          </cell>
          <cell r="B218" t="str">
            <v>MEM-PRO-010-MDU-AEQ-6915</v>
          </cell>
          <cell r="C218" t="str">
            <v>MMDU-DRYR BURN #1 HEAT RECOVERY TEMP ELE</v>
          </cell>
        </row>
        <row r="219">
          <cell r="A219" t="str">
            <v>10-6920</v>
          </cell>
          <cell r="B219" t="str">
            <v>MEM-PRO-010-MDU-AEQ-6920</v>
          </cell>
          <cell r="C219" t="str">
            <v>MMDU-DRYER BURNER #1 EXHAUST TEMP ELEM</v>
          </cell>
        </row>
        <row r="220">
          <cell r="A220" t="str">
            <v>10-6921</v>
          </cell>
          <cell r="B220" t="str">
            <v>MEM-PRO-010-MDU-AEQ-6921</v>
          </cell>
          <cell r="C220" t="str">
            <v>MMDU-DRYER BURNER #2 (MIDDLE)</v>
          </cell>
        </row>
        <row r="221">
          <cell r="A221" t="str">
            <v>10-6922</v>
          </cell>
          <cell r="B221" t="str">
            <v>MEM-PRO-010-MDU-AEQ-6922</v>
          </cell>
          <cell r="C221" t="str">
            <v>MMDU-DRYER BURNER #2 FLAME ELEMENT</v>
          </cell>
        </row>
        <row r="222">
          <cell r="A222" t="str">
            <v>10-6923</v>
          </cell>
          <cell r="B222" t="str">
            <v>MEM-PRO-010-MDU-AEQ-6923</v>
          </cell>
          <cell r="C222" t="str">
            <v>MMDU-DRYER BURNER #2 PILOT SAFETY VALVE</v>
          </cell>
        </row>
        <row r="223">
          <cell r="A223" t="str">
            <v>10-6924</v>
          </cell>
          <cell r="B223" t="str">
            <v>MEM-PRO-010-MDU-AEQ-6924</v>
          </cell>
          <cell r="C223" t="str">
            <v>MMDU-DRYER BURNER #2 PILOT VENT VALVE</v>
          </cell>
        </row>
        <row r="224">
          <cell r="A224" t="str">
            <v>10-6925</v>
          </cell>
          <cell r="B224" t="str">
            <v>MEM-PRO-010-MDU-AEQ-6925</v>
          </cell>
          <cell r="C224" t="str">
            <v>MMDU-DRYER BURNER #2 PILOT SAFETY VALVE</v>
          </cell>
        </row>
        <row r="225">
          <cell r="A225" t="str">
            <v>10-6926</v>
          </cell>
          <cell r="B225" t="str">
            <v>MEM-PRO-010-MDU-AEQ-6926</v>
          </cell>
          <cell r="C225" t="str">
            <v>MMDU-DRYER BURNER #2 PILOT GAS REG</v>
          </cell>
        </row>
        <row r="226">
          <cell r="A226" t="str">
            <v>10-6927</v>
          </cell>
          <cell r="B226" t="str">
            <v>MEM-PRO-010-MDU-AEQ-6927</v>
          </cell>
          <cell r="C226" t="str">
            <v>MMDU-DRYER BURNER #2 PILOT AIR SUPPLY SW</v>
          </cell>
        </row>
        <row r="227">
          <cell r="A227" t="str">
            <v>10-6929</v>
          </cell>
          <cell r="B227" t="str">
            <v>MEM-PRO-010-MDU-AEQ-6929</v>
          </cell>
          <cell r="C227" t="str">
            <v>MMDU-DRYR BURN #2 MN AIR SUPPLY PRESS SW</v>
          </cell>
        </row>
        <row r="228">
          <cell r="A228" t="str">
            <v>10-6931</v>
          </cell>
          <cell r="B228" t="str">
            <v>MEM-PRO-010-MDU-AEQ-6931</v>
          </cell>
          <cell r="C228" t="str">
            <v>MMDU-DRYER BURN#2 HEAT RECOVERY TEMP ELE</v>
          </cell>
        </row>
        <row r="229">
          <cell r="A229" t="str">
            <v>10-6936</v>
          </cell>
          <cell r="B229" t="str">
            <v>MEM-PRO-010-MDU-AEQ-6936</v>
          </cell>
          <cell r="C229" t="str">
            <v>MMDU-DRYER BURNER #2 EXHAUST TEMP ELE</v>
          </cell>
        </row>
        <row r="230">
          <cell r="A230" t="str">
            <v>10-6937</v>
          </cell>
          <cell r="B230" t="str">
            <v>MEM-PRO-010-MDU-AEQ-6937</v>
          </cell>
          <cell r="C230" t="str">
            <v>MMDU-DRYER BURNER #3 (SOUTH)</v>
          </cell>
        </row>
        <row r="231">
          <cell r="A231" t="str">
            <v>10-6938</v>
          </cell>
          <cell r="B231" t="str">
            <v>MEM-PRO-010-MDU-AEQ-6938</v>
          </cell>
          <cell r="C231" t="str">
            <v>MMDU-DRYER INDIR BURNER #3 FLAME ELE</v>
          </cell>
        </row>
        <row r="232">
          <cell r="A232" t="str">
            <v>10-6939</v>
          </cell>
          <cell r="B232" t="str">
            <v>MEM-PRO-010-MDU-AEQ-6939</v>
          </cell>
          <cell r="C232" t="str">
            <v>MMDU-DRYER BURNER #3 PILOT SAFETY VALVE</v>
          </cell>
        </row>
        <row r="233">
          <cell r="A233" t="str">
            <v>10-6940</v>
          </cell>
          <cell r="B233" t="str">
            <v>MEM-PRO-010-MDU-AEQ-6940</v>
          </cell>
          <cell r="C233" t="str">
            <v>MMDU-DRYER BURNER #3 PILOT VENT VALVE</v>
          </cell>
        </row>
        <row r="234">
          <cell r="A234" t="str">
            <v>10-6941</v>
          </cell>
          <cell r="B234" t="str">
            <v>MEM-PRO-010-MDU-AEQ-6941</v>
          </cell>
          <cell r="C234" t="str">
            <v>MMDU-DRYER BURNER #3 PILOT SAFETY VALVE</v>
          </cell>
        </row>
        <row r="235">
          <cell r="A235" t="str">
            <v>10-6942</v>
          </cell>
          <cell r="B235" t="str">
            <v>MEM-PRO-010-MDU-AEQ-6942</v>
          </cell>
          <cell r="C235" t="str">
            <v>MMDU-DRYER BURNER #3 PILOT GAS REG</v>
          </cell>
        </row>
        <row r="236">
          <cell r="A236" t="str">
            <v>10-6943</v>
          </cell>
          <cell r="B236" t="str">
            <v>MEM-PRO-010-MDU-AEQ-6943</v>
          </cell>
          <cell r="C236" t="str">
            <v>MMDU-DRY BURN#3 PILOT AIR SUPPLY PRES SW</v>
          </cell>
        </row>
        <row r="237">
          <cell r="A237" t="str">
            <v>10-6945</v>
          </cell>
          <cell r="B237" t="str">
            <v>MEM-PRO-010-MDU-AEQ-6945</v>
          </cell>
          <cell r="C237" t="str">
            <v>MMDU-DRYR BURN #3 MN AIR SUPPLY PRESS SW</v>
          </cell>
        </row>
        <row r="238">
          <cell r="A238" t="str">
            <v>10-6947</v>
          </cell>
          <cell r="B238" t="str">
            <v>MEM-PRO-010-MDU-AEQ-6947</v>
          </cell>
          <cell r="C238" t="str">
            <v>MMDU-DRYR BURN #3 HEAT RECOVERY TEMP ELE</v>
          </cell>
        </row>
        <row r="239">
          <cell r="A239" t="str">
            <v>10-6951</v>
          </cell>
          <cell r="B239" t="str">
            <v>MEM-PRO-010-MDU-AEQ-6951</v>
          </cell>
          <cell r="C239" t="str">
            <v>MMDU-AHU-3 AIR PRESS DRIP DIFF PRESS IND</v>
          </cell>
        </row>
        <row r="240">
          <cell r="A240" t="str">
            <v>10-6952</v>
          </cell>
          <cell r="B240" t="str">
            <v>MEM-PRO-010-MDU-AEQ-6952</v>
          </cell>
          <cell r="C240" t="str">
            <v>MMDU-DRYER BURNR #3 EXHAUST TEMP ELEMENT</v>
          </cell>
        </row>
        <row r="241">
          <cell r="A241" t="str">
            <v>10-6953</v>
          </cell>
          <cell r="B241" t="str">
            <v>MEM-PRO-010-MDU-AEQ-6953</v>
          </cell>
          <cell r="C241" t="str">
            <v>MMDU-DRYER COMPUSTION AIR FLOW CNTRL VLV</v>
          </cell>
        </row>
        <row r="242">
          <cell r="A242" t="str">
            <v>10-6954</v>
          </cell>
          <cell r="B242" t="str">
            <v>MEM-PRO-010-MDU-AEQ-6954</v>
          </cell>
          <cell r="C242" t="str">
            <v>MMDU-DRYER BURNER 1,2,3 EXH PRESS XMTR</v>
          </cell>
        </row>
        <row r="243">
          <cell r="A243" t="str">
            <v>10-6956</v>
          </cell>
          <cell r="B243" t="str">
            <v>MEM-PRO-010-MDU-AEQ-6956</v>
          </cell>
          <cell r="C243" t="str">
            <v>MMDU-DRYER BURNR 1,2,3 EXHAUST PRESS SW</v>
          </cell>
        </row>
        <row r="244">
          <cell r="A244" t="str">
            <v>10-6960</v>
          </cell>
          <cell r="B244" t="str">
            <v>MEM-PRO-010-MDU-AEQ-6960</v>
          </cell>
          <cell r="C244" t="str">
            <v>MMDU-DRY FORCED DRAFT FAN FLOW CNTRL VLV</v>
          </cell>
        </row>
        <row r="245">
          <cell r="A245" t="str">
            <v>10-6961</v>
          </cell>
          <cell r="B245" t="str">
            <v>MEM-PRO-010-MDU-AEQ-6961</v>
          </cell>
          <cell r="C245" t="str">
            <v>MMDU-COMBUSTION AIR INTAKE FILTER</v>
          </cell>
        </row>
        <row r="246">
          <cell r="A246" t="str">
            <v>10-6962</v>
          </cell>
          <cell r="B246" t="str">
            <v>MEM-PRO-010-MDU-AEQ-6962</v>
          </cell>
          <cell r="C246" t="str">
            <v>MMDU-COMBUSTION AIR FAN #1</v>
          </cell>
        </row>
        <row r="247">
          <cell r="A247" t="str">
            <v>10-6963</v>
          </cell>
          <cell r="B247" t="str">
            <v>MEM-PRO-010-MDU-AEQ-6963</v>
          </cell>
          <cell r="C247" t="str">
            <v>MMDU-COMBUSTION AIR FAN #2</v>
          </cell>
        </row>
        <row r="248">
          <cell r="A248" t="str">
            <v>10-6964</v>
          </cell>
          <cell r="B248" t="str">
            <v>MEM-PRO-010-MDU-AEQ-6964</v>
          </cell>
          <cell r="C248" t="str">
            <v>MMDU-AHU #4 (HEAT RECOVERY HEAT EXCHNGR)</v>
          </cell>
        </row>
        <row r="249">
          <cell r="A249" t="str">
            <v>10-6967</v>
          </cell>
          <cell r="B249" t="str">
            <v>MEM-PRO-010-MDU-AEQ-6967</v>
          </cell>
          <cell r="C249" t="str">
            <v>MMDU-AHU#4(HEAT RECVR HEAT EXCH)PRESS SW</v>
          </cell>
        </row>
        <row r="250">
          <cell r="A250" t="str">
            <v>10-6971</v>
          </cell>
          <cell r="B250" t="str">
            <v>MEM-PRO-010-MDU-AEQ-6971</v>
          </cell>
          <cell r="C250" t="str">
            <v>MMDU-DIR FIRED BURNER,NAT'L GAS TEMP ELE</v>
          </cell>
        </row>
        <row r="251">
          <cell r="A251" t="str">
            <v>10-6974</v>
          </cell>
          <cell r="B251" t="str">
            <v>MEM-PRO-010-MDU-AEQ-6974</v>
          </cell>
          <cell r="C251" t="str">
            <v>MMDU-DIR FIRED BURNR,NAT'L GAS PRESS REG</v>
          </cell>
        </row>
        <row r="252">
          <cell r="A252" t="str">
            <v>10-6975</v>
          </cell>
          <cell r="B252" t="str">
            <v>MEM-PRO-010-MDU-AEQ-6975</v>
          </cell>
          <cell r="C252" t="str">
            <v>MMDU-DIR FIR BURNER, PILOT GAS REGULATOR</v>
          </cell>
        </row>
        <row r="253">
          <cell r="A253" t="str">
            <v>10-6976</v>
          </cell>
          <cell r="B253" t="str">
            <v>MEM-PRO-010-MDU-AEQ-6976</v>
          </cell>
          <cell r="C253" t="str">
            <v>MMDU-DIR FIR BURNR, PILOT GAS SAFETY VLV</v>
          </cell>
        </row>
        <row r="254">
          <cell r="A254" t="str">
            <v>10-6977</v>
          </cell>
          <cell r="B254" t="str">
            <v>MEM-PRO-010-MDU-AEQ-6977</v>
          </cell>
          <cell r="C254" t="str">
            <v>MMDU-DIR FIRED BURNER,PILOT GAS VENT VLV</v>
          </cell>
        </row>
        <row r="255">
          <cell r="A255" t="str">
            <v>10-6978</v>
          </cell>
          <cell r="B255" t="str">
            <v>MEM-PRO-010-MDU-AEQ-6978</v>
          </cell>
          <cell r="C255" t="str">
            <v>MMDU-DIR FIR BURNR, PILOT GAS SAFETY VLV</v>
          </cell>
        </row>
        <row r="256">
          <cell r="A256" t="str">
            <v>10-6980</v>
          </cell>
          <cell r="B256" t="str">
            <v>MEM-PRO-010-MDU-AEQ-6980</v>
          </cell>
          <cell r="C256" t="str">
            <v>MMDU-DIR FIRED BURNER, MN GAS REGULATOR</v>
          </cell>
        </row>
        <row r="257">
          <cell r="A257" t="str">
            <v>10-6982</v>
          </cell>
          <cell r="B257" t="str">
            <v>MEM-PRO-010-MDU-AEQ-6982</v>
          </cell>
          <cell r="C257" t="str">
            <v>MMDU-DIR FIRED BURNER, LOW GAS PRESS SW</v>
          </cell>
        </row>
        <row r="258">
          <cell r="A258" t="str">
            <v>10-6983</v>
          </cell>
          <cell r="B258" t="str">
            <v>MEM-PRO-010-MDU-AEQ-6983</v>
          </cell>
          <cell r="C258" t="str">
            <v>MMDU-DIR FIR BURNER, MN BURNR SAFETY VLV</v>
          </cell>
        </row>
        <row r="259">
          <cell r="A259" t="str">
            <v>10-6984</v>
          </cell>
          <cell r="B259" t="str">
            <v>MEM-PRO-010-MDU-AEQ-6984</v>
          </cell>
          <cell r="C259" t="str">
            <v>MMDU-DIR FIRED BURNER,MN BURNER VENT VLV</v>
          </cell>
        </row>
        <row r="260">
          <cell r="A260" t="str">
            <v>10-6985</v>
          </cell>
          <cell r="B260" t="str">
            <v>MEM-PRO-010-MDU-AEQ-6985</v>
          </cell>
          <cell r="C260" t="str">
            <v>MMDU-DIR FIRED BURNER, SAFETY VALVE</v>
          </cell>
        </row>
        <row r="261">
          <cell r="A261" t="str">
            <v>10-6986</v>
          </cell>
          <cell r="B261" t="str">
            <v>MEM-PRO-010-MDU-AEQ-6986</v>
          </cell>
          <cell r="C261" t="str">
            <v>MMDU-DIR FIRED BURNER, HIGH GAS PRESS SW</v>
          </cell>
        </row>
        <row r="262">
          <cell r="A262" t="str">
            <v>10-6987</v>
          </cell>
          <cell r="B262" t="str">
            <v>MEM-PRO-010-MDU-AEQ-6987</v>
          </cell>
          <cell r="C262" t="str">
            <v>MMDU-DIR FIR BURN,MN BURN GAS FC VLV</v>
          </cell>
        </row>
        <row r="263">
          <cell r="A263" t="str">
            <v>10-6988</v>
          </cell>
          <cell r="B263" t="str">
            <v>MEM-PRO-010-MDU-AEQ-6988</v>
          </cell>
          <cell r="C263" t="str">
            <v>MMDU-INDIR FIR BURN,MN GAS SUPPLY FL MTR</v>
          </cell>
        </row>
        <row r="264">
          <cell r="A264" t="str">
            <v>10-6990</v>
          </cell>
          <cell r="B264" t="str">
            <v>MEM-PRO-010-MDU-AEQ-6990</v>
          </cell>
          <cell r="C264" t="str">
            <v>MMDU-INDIR FIR BURNER, MN GAS SUPPLY REG</v>
          </cell>
        </row>
        <row r="265">
          <cell r="A265" t="str">
            <v>10-6991</v>
          </cell>
          <cell r="B265" t="str">
            <v>MEM-PRO-010-MDU-AEQ-6991</v>
          </cell>
          <cell r="C265" t="str">
            <v>MMDU-INDIR BURN, MN GAS TRAIN SAFETY VLV</v>
          </cell>
        </row>
        <row r="266">
          <cell r="A266" t="str">
            <v>10-6992</v>
          </cell>
          <cell r="B266" t="str">
            <v>MEM-PRO-010-MDU-AEQ-6992</v>
          </cell>
          <cell r="C266" t="str">
            <v>MMDU-INDIR FIR BURN,PILOT GAS SUPPLY REG</v>
          </cell>
        </row>
        <row r="267">
          <cell r="A267" t="str">
            <v>10-6995</v>
          </cell>
          <cell r="B267" t="str">
            <v>MEM-PRO-010-MDU-AEQ-6995</v>
          </cell>
          <cell r="C267" t="str">
            <v>MMDU-INDIR FIR BURNER, MN BURNER GAS REG</v>
          </cell>
        </row>
        <row r="268">
          <cell r="A268" t="str">
            <v>10-6996</v>
          </cell>
          <cell r="B268" t="str">
            <v>MEM-PRO-010-MDU-AEQ-6996</v>
          </cell>
          <cell r="C268" t="str">
            <v>MMDU-INDIR FIR BURNER, MN BURNER GAS REG</v>
          </cell>
        </row>
        <row r="269">
          <cell r="A269" t="str">
            <v>10-6997</v>
          </cell>
          <cell r="B269" t="str">
            <v>MEM-PRO-010-MDU-AEQ-6997</v>
          </cell>
          <cell r="C269" t="str">
            <v>MMDU-INDIR BURN,MN BURN LOW GAS PRESS SW</v>
          </cell>
        </row>
        <row r="270">
          <cell r="A270" t="str">
            <v>10-6999</v>
          </cell>
          <cell r="B270" t="str">
            <v>MEM-PRO-010-MDU-AEQ-6999</v>
          </cell>
          <cell r="C270" t="str">
            <v>MMDU-INDIR BURN, MN GAS TRAIN SAFETY VLV</v>
          </cell>
        </row>
        <row r="271">
          <cell r="A271" t="str">
            <v>10-7001</v>
          </cell>
          <cell r="B271" t="str">
            <v>MEM-PRO-010-MDU-AEQ-7001</v>
          </cell>
          <cell r="C271" t="str">
            <v>MMDU-#2 FLAKE BIN</v>
          </cell>
        </row>
        <row r="272">
          <cell r="A272" t="str">
            <v>10-7002</v>
          </cell>
          <cell r="B272" t="str">
            <v>MEM-PRO-010-MDU-AEQ-7002</v>
          </cell>
          <cell r="C272" t="str">
            <v>MMDU-#4 FLAKE BIN HOPPER</v>
          </cell>
        </row>
        <row r="273">
          <cell r="A273" t="str">
            <v>10-7003</v>
          </cell>
          <cell r="B273" t="str">
            <v>MEM-PRO-010-MDU-AEQ-7003</v>
          </cell>
          <cell r="C273" t="str">
            <v>MMDU-#2 FLAKE BIN HOPPER</v>
          </cell>
        </row>
        <row r="274">
          <cell r="A274" t="str">
            <v>10-7004</v>
          </cell>
          <cell r="B274" t="str">
            <v>MEM-PRO-010-MDU-AEQ-7004</v>
          </cell>
          <cell r="C274" t="str">
            <v>MMDU-#2 &amp; #4 FLAKE BIN CYCLONE</v>
          </cell>
        </row>
        <row r="275">
          <cell r="A275" t="str">
            <v>10-7005</v>
          </cell>
          <cell r="B275" t="str">
            <v>MEM-PRO-010-MDU-AEQ-7005</v>
          </cell>
          <cell r="C275" t="str">
            <v>MMDU-FLAKE BINS ASPIRATION DCE</v>
          </cell>
        </row>
        <row r="276">
          <cell r="A276" t="str">
            <v>10-7006</v>
          </cell>
          <cell r="B276" t="str">
            <v>MEM-PRO-010-MDU-AEQ-7006</v>
          </cell>
          <cell r="C276" t="str">
            <v>MMDU-#2 FLAKE BIN R &amp; P GATE</v>
          </cell>
        </row>
        <row r="277">
          <cell r="A277" t="str">
            <v>10-7007</v>
          </cell>
          <cell r="B277" t="str">
            <v>MEM-PRO-010-MDU-AEQ-7007</v>
          </cell>
          <cell r="C277" t="str">
            <v>MMDU-#4 FLAKE BIN R &amp; P GATE</v>
          </cell>
        </row>
        <row r="278">
          <cell r="A278" t="str">
            <v>10-7008</v>
          </cell>
          <cell r="B278" t="str">
            <v>MEM-PRO-010-MDU-AEQ-7008</v>
          </cell>
          <cell r="C278" t="str">
            <v>MMDU-#2 FLAKE BIN RFV</v>
          </cell>
        </row>
        <row r="279">
          <cell r="A279" t="str">
            <v>10-7009</v>
          </cell>
          <cell r="B279" t="str">
            <v>MEM-PRO-010-MDU-AEQ-7009</v>
          </cell>
          <cell r="C279" t="str">
            <v>MMDU-#4 FLAKE BIN RFV</v>
          </cell>
        </row>
        <row r="280">
          <cell r="A280" t="str">
            <v>10-7011</v>
          </cell>
          <cell r="B280" t="str">
            <v>MEM-PRO-010-MDU-AEQ-7011</v>
          </cell>
          <cell r="C280" t="str">
            <v>MMDU-#4 75T FLAKE BIN</v>
          </cell>
        </row>
        <row r="281">
          <cell r="A281" t="str">
            <v>10-7014</v>
          </cell>
          <cell r="B281" t="str">
            <v>MEM-PRO-010-MDU-AEQ-7014</v>
          </cell>
          <cell r="C281" t="str">
            <v>MMDU-FLAKE HOPPER DISCHARGE BLOWER</v>
          </cell>
        </row>
        <row r="282">
          <cell r="A282" t="str">
            <v>10-7015</v>
          </cell>
          <cell r="B282" t="str">
            <v>MEM-PRO-010-MDU-AEQ-7015</v>
          </cell>
          <cell r="C282" t="str">
            <v>MMDU-#2 &amp; #4 WHOLE FLAKE COLLECTOR RJ</v>
          </cell>
        </row>
        <row r="283">
          <cell r="A283" t="str">
            <v>10-7017</v>
          </cell>
          <cell r="B283" t="str">
            <v>MEM-PRO-010-MDU-AEQ-7017</v>
          </cell>
          <cell r="C283" t="str">
            <v>MMDU-FLAKE BIN #2 BOTTOM VIBRATOR</v>
          </cell>
        </row>
        <row r="284">
          <cell r="A284" t="str">
            <v>10-7018</v>
          </cell>
          <cell r="B284" t="str">
            <v>MEM-PRO-010-MDU-AEQ-7018</v>
          </cell>
          <cell r="C284" t="str">
            <v>MMDU-GRINDING FLAKE COLLECTOR RJ RFV</v>
          </cell>
        </row>
        <row r="285">
          <cell r="A285" t="str">
            <v>10-7020</v>
          </cell>
          <cell r="B285" t="str">
            <v>MEM-PRO-010-MDU-AEQ-7020</v>
          </cell>
          <cell r="C285" t="str">
            <v>MMDU-#2 &amp; #4 ASP DCE FAN #1 (TO ATM)</v>
          </cell>
        </row>
        <row r="286">
          <cell r="A286" t="str">
            <v>10-7021</v>
          </cell>
          <cell r="B286" t="str">
            <v>MEM-PRO-010-MDU-AEQ-7021</v>
          </cell>
          <cell r="C286" t="str">
            <v>MMDU-#2 &amp; #4 ASP DCE FAN #2 (TO ATM)</v>
          </cell>
        </row>
        <row r="287">
          <cell r="A287" t="str">
            <v>10-7023</v>
          </cell>
          <cell r="B287" t="str">
            <v>MEM-PRO-010-MDU-AEQ-7023</v>
          </cell>
          <cell r="C287" t="str">
            <v>MP1-P1 FK BINS ASPIRATION FAN</v>
          </cell>
        </row>
        <row r="288">
          <cell r="A288" t="str">
            <v>10-7025</v>
          </cell>
          <cell r="B288" t="str">
            <v>MEM-PRO-010-MDU-AEQ-7025</v>
          </cell>
          <cell r="C288" t="str">
            <v>MMDU-ASP. DCE GROUND FLAKE COLLECTOR</v>
          </cell>
        </row>
        <row r="289">
          <cell r="A289" t="str">
            <v>10-7026</v>
          </cell>
          <cell r="B289" t="str">
            <v>MEM-PRO-010-MDU-AEQ-7026</v>
          </cell>
          <cell r="C289" t="str">
            <v>MMDU-Ground Flake Receiver Exhaust Fan</v>
          </cell>
        </row>
        <row r="290">
          <cell r="A290" t="str">
            <v>10-7027</v>
          </cell>
          <cell r="B290" t="str">
            <v>MEM-PRO-010-MDU-AEQ-7027</v>
          </cell>
          <cell r="C290" t="str">
            <v>MMDU-1 TON WHOLE FLAKE SURGE BIN</v>
          </cell>
        </row>
        <row r="291">
          <cell r="A291" t="str">
            <v>10-7028</v>
          </cell>
          <cell r="B291" t="str">
            <v>MEM-PRO-010-MDU-AEQ-7028</v>
          </cell>
          <cell r="C291" t="str">
            <v>MMDU-1 TON SURGE BIN R &amp; P GATE</v>
          </cell>
        </row>
        <row r="292">
          <cell r="A292" t="str">
            <v>10-7029</v>
          </cell>
          <cell r="B292" t="str">
            <v>MEM-PRO-010-MDU-AEQ-7029</v>
          </cell>
          <cell r="C292" t="str">
            <v>MMDU-1 TON SURGE BIN ACRISON FEEDER</v>
          </cell>
        </row>
        <row r="293">
          <cell r="A293" t="str">
            <v>10-7030</v>
          </cell>
          <cell r="B293" t="str">
            <v>MEM-PRO-010-MDU-AEQ-7030</v>
          </cell>
          <cell r="C293" t="str">
            <v>MMDU-GRINDER INFEED HOPPER</v>
          </cell>
        </row>
        <row r="294">
          <cell r="A294" t="str">
            <v>10-7031</v>
          </cell>
          <cell r="B294" t="str">
            <v>MEM-PRO-010-MDU-AEQ-7031</v>
          </cell>
          <cell r="C294" t="str">
            <v>MMDU-GRINDER INFEED HOPPER MAGNETS</v>
          </cell>
        </row>
        <row r="295">
          <cell r="A295" t="str">
            <v>10-7033</v>
          </cell>
          <cell r="B295" t="str">
            <v>MEM-PRO-010-MDU-AEQ-7033</v>
          </cell>
          <cell r="C295" t="str">
            <v>MMDU-#4 FLAKE BIN BOTTOM VIBRATOR</v>
          </cell>
        </row>
        <row r="296">
          <cell r="A296" t="str">
            <v>10-7034</v>
          </cell>
          <cell r="B296" t="str">
            <v>MEM-PRO-010-MDU-AEQ-7034</v>
          </cell>
          <cell r="C296" t="str">
            <v>MMDU-GRINDER DISCH HI PRESS SW</v>
          </cell>
        </row>
        <row r="297">
          <cell r="A297" t="str">
            <v>10-7035</v>
          </cell>
          <cell r="B297" t="str">
            <v>MEM-PRO-010-MDU-AEQ-7035</v>
          </cell>
          <cell r="C297" t="str">
            <v>MMDU-U-42" WHOLE FLAKE GRINDER</v>
          </cell>
        </row>
        <row r="298">
          <cell r="A298" t="str">
            <v>10-7036</v>
          </cell>
          <cell r="B298" t="str">
            <v>MEM-PRO-010-MDU-AEQ-7036</v>
          </cell>
          <cell r="C298" t="str">
            <v>MMDU-S PACKER CSX FLK ASP COLLECTOR</v>
          </cell>
        </row>
        <row r="299">
          <cell r="A299" t="str">
            <v>10-7037</v>
          </cell>
          <cell r="B299" t="str">
            <v>MEM-PRO-010-MDU-AEQ-7037</v>
          </cell>
          <cell r="C299" t="str">
            <v>MMDU-FLAKE ASP COLLECTOR EXHAUST FAN</v>
          </cell>
        </row>
        <row r="300">
          <cell r="A300" t="str">
            <v>10-7039</v>
          </cell>
          <cell r="B300" t="str">
            <v>MEM-PRO-010-MDU-AEQ-7039</v>
          </cell>
          <cell r="C300" t="str">
            <v>MMDU-S. PK'ER COLL DISCH DIVERTER VALVE</v>
          </cell>
        </row>
        <row r="301">
          <cell r="A301" t="str">
            <v>10-7040</v>
          </cell>
          <cell r="B301" t="str">
            <v>MEM-PRO-010-MDU-AEQ-7040</v>
          </cell>
          <cell r="C301" t="str">
            <v>MMDU-COLLECTOR ROTARY FEED VALVE</v>
          </cell>
        </row>
        <row r="302">
          <cell r="A302" t="str">
            <v>10-7041</v>
          </cell>
          <cell r="B302" t="str">
            <v>MEM-PRO-010-MDU-AEQ-7041</v>
          </cell>
          <cell r="C302" t="str">
            <v>MMDU-10T GRND FLKE SURGE BIN BATCH SCALE</v>
          </cell>
        </row>
        <row r="303">
          <cell r="A303" t="str">
            <v>10-7042</v>
          </cell>
          <cell r="B303" t="str">
            <v>MEM-PRO-010-MDU-AEQ-7042</v>
          </cell>
          <cell r="C303" t="str">
            <v>MMDU-10 TON GRND FLAKE SURGE BIN</v>
          </cell>
        </row>
        <row r="304">
          <cell r="A304" t="str">
            <v>10-7046</v>
          </cell>
          <cell r="B304" t="str">
            <v>MEM-PRO-010-MDU-AEQ-7046</v>
          </cell>
          <cell r="C304" t="str">
            <v>MMDU-10 TON SURGE BIN VIBRAT BIN DISCH</v>
          </cell>
        </row>
        <row r="305">
          <cell r="A305" t="str">
            <v>10-7047</v>
          </cell>
          <cell r="B305" t="str">
            <v>MEM-PRO-010-MDU-AEQ-7047</v>
          </cell>
          <cell r="C305" t="str">
            <v>MMDU-10 TON SURGE BIN DISC CONTROL GATE</v>
          </cell>
        </row>
        <row r="306">
          <cell r="A306" t="str">
            <v>10-7048</v>
          </cell>
          <cell r="B306" t="str">
            <v>MEM-PRO-010-MDU-AEQ-7048</v>
          </cell>
          <cell r="C306" t="str">
            <v>MMDU-SOY FLAKE FEEDER ACRISON FEEDER</v>
          </cell>
        </row>
        <row r="307">
          <cell r="A307" t="str">
            <v>10-7056</v>
          </cell>
          <cell r="B307" t="str">
            <v>MEM-PRO-010-MDU-AEQ-7056</v>
          </cell>
          <cell r="C307" t="str">
            <v>MMDU-FLAKE/LIME WET-IN SCREW CONVEYOR</v>
          </cell>
        </row>
        <row r="308">
          <cell r="A308" t="str">
            <v>10-7057</v>
          </cell>
          <cell r="B308" t="str">
            <v>MEM-PRO-010-MDU-AEQ-7057</v>
          </cell>
          <cell r="C308" t="str">
            <v>MMDU-7 TON SURGE BIN EXHAUST DAMPER</v>
          </cell>
        </row>
        <row r="309">
          <cell r="A309" t="str">
            <v>10-7058</v>
          </cell>
          <cell r="B309" t="str">
            <v>MEM-PRO-010-MDU-AEQ-7058</v>
          </cell>
          <cell r="C309" t="str">
            <v>MMDU-FLAKE HOPPER DISCHARGE BLOWER</v>
          </cell>
        </row>
        <row r="310">
          <cell r="A310" t="str">
            <v>10-7068</v>
          </cell>
          <cell r="B310" t="str">
            <v>MEM-PRO-010-MDU-AEQ-7068</v>
          </cell>
          <cell r="C310" t="str">
            <v>MMDU-FLAKE BIN RJ BLOWBACK FAN</v>
          </cell>
        </row>
        <row r="311">
          <cell r="A311" t="str">
            <v>10-7278</v>
          </cell>
          <cell r="B311" t="str">
            <v>MEM-PRO-010-MDU-AEQ-7278</v>
          </cell>
          <cell r="C311" t="str">
            <v>MMDU-PRECIP TANK DISCH TEMP. ELEMENT</v>
          </cell>
        </row>
        <row r="312">
          <cell r="A312" t="str">
            <v>10-7309</v>
          </cell>
          <cell r="B312" t="str">
            <v>MEM-PRO-010-MDU-AEQ-7309</v>
          </cell>
          <cell r="C312" t="str">
            <v>MMDU-CHILLER TRIPLE TUBE TEMP ELEMENT</v>
          </cell>
        </row>
        <row r="313">
          <cell r="A313" t="str">
            <v>10-7355</v>
          </cell>
          <cell r="B313" t="str">
            <v>MEM-PRO-010-MDU-AEQ-7355</v>
          </cell>
          <cell r="C313" t="str">
            <v>MMDU-90 DEG WTR HH TO #1 CENTRIFUGE</v>
          </cell>
        </row>
        <row r="314">
          <cell r="A314" t="str">
            <v>10-7368</v>
          </cell>
          <cell r="B314" t="str">
            <v>MEM-PRO-010-MDU-AEQ-7368</v>
          </cell>
          <cell r="C314" t="str">
            <v>MMDU-FLAKE BIN RJ BLOWBACK FAN</v>
          </cell>
        </row>
        <row r="315">
          <cell r="A315" t="str">
            <v>10-7370</v>
          </cell>
          <cell r="B315" t="str">
            <v>MEM-PRO-010-MDU-AEQ-7370</v>
          </cell>
          <cell r="C315" t="str">
            <v>MMDU-CHILL TANKS CIP RETURN VALVE</v>
          </cell>
        </row>
        <row r="316">
          <cell r="A316" t="str">
            <v>10-7374</v>
          </cell>
          <cell r="B316" t="str">
            <v>MEM-PRO-010-MDU-AEQ-7374</v>
          </cell>
          <cell r="C316" t="str">
            <v>MMDU-CHILL TK #1 DISCH CIP DIVERT BLEED</v>
          </cell>
        </row>
        <row r="317">
          <cell r="A317" t="str">
            <v>10-7375</v>
          </cell>
          <cell r="B317" t="str">
            <v>MEM-PRO-010-MDU-AEQ-7375</v>
          </cell>
          <cell r="C317" t="str">
            <v>MMDU-CHILL TK #2 DISCH CIP DIVERT BLEED</v>
          </cell>
        </row>
        <row r="318">
          <cell r="A318" t="str">
            <v>10-7376</v>
          </cell>
          <cell r="B318" t="str">
            <v>MEM-PRO-010-MDU-AEQ-7376</v>
          </cell>
          <cell r="C318" t="str">
            <v>MMDU-CHILL TK #1 &amp; #2 CIP RETURN PUMP</v>
          </cell>
        </row>
        <row r="319">
          <cell r="A319" t="str">
            <v>10-7389</v>
          </cell>
          <cell r="B319" t="str">
            <v>MEM-PRO-010-MDU-AEQ-7389</v>
          </cell>
          <cell r="C319" t="str">
            <v>MMDU-MDU CHILL TK #1 CIP BLOCK VLV</v>
          </cell>
        </row>
        <row r="320">
          <cell r="A320" t="str">
            <v>10-7390</v>
          </cell>
          <cell r="B320" t="str">
            <v>MEM-PRO-010-MDU-AEQ-7390</v>
          </cell>
          <cell r="C320" t="str">
            <v>MMDU-MDU CHILL TK #2 CIP BLOCK VLV</v>
          </cell>
        </row>
        <row r="321">
          <cell r="A321" t="str">
            <v>10-7400</v>
          </cell>
          <cell r="B321" t="str">
            <v>MEM-PRO-010-MDU-AEQ-7400</v>
          </cell>
          <cell r="C321" t="str">
            <v>MMDU-WEST CHILL TANK #1</v>
          </cell>
        </row>
        <row r="322">
          <cell r="A322" t="str">
            <v>10-7401</v>
          </cell>
          <cell r="B322" t="str">
            <v>MEM-PRO-010-MDU-AEQ-7401</v>
          </cell>
          <cell r="C322" t="str">
            <v>MMDU-EAST CHILL TANK #2</v>
          </cell>
        </row>
        <row r="323">
          <cell r="A323" t="str">
            <v>10-7404</v>
          </cell>
          <cell r="B323" t="str">
            <v>MEM-PRO-010-MDU-AEQ-7404</v>
          </cell>
          <cell r="C323" t="str">
            <v>MMDU-E/W CHILLER TANKS DIVERTER VALVE</v>
          </cell>
        </row>
        <row r="324">
          <cell r="A324" t="str">
            <v>10-7405</v>
          </cell>
          <cell r="B324" t="str">
            <v>MEM-PRO-010-MDU-AEQ-7405</v>
          </cell>
          <cell r="C324" t="str">
            <v>MMDU-WEST CHILL TK SEWER DIVERTER VALVE</v>
          </cell>
        </row>
        <row r="325">
          <cell r="A325" t="str">
            <v>10-7406</v>
          </cell>
          <cell r="B325" t="str">
            <v>MEM-PRO-010-MDU-AEQ-7406</v>
          </cell>
          <cell r="C325" t="str">
            <v>MMDU-EAST CHILL TK SEWER DIVERTER VALVE</v>
          </cell>
        </row>
        <row r="326">
          <cell r="A326" t="str">
            <v>10-7407</v>
          </cell>
          <cell r="B326" t="str">
            <v>MEM-PRO-010-MDU-AEQ-7407</v>
          </cell>
          <cell r="C326" t="str">
            <v>MMDU-EAST CHILL TANK #2 AGITATOR</v>
          </cell>
        </row>
        <row r="327">
          <cell r="A327" t="str">
            <v>10-7408</v>
          </cell>
          <cell r="B327" t="str">
            <v>MEM-PRO-010-MDU-AEQ-7408</v>
          </cell>
          <cell r="C327" t="str">
            <v>MMDU-WEST CHILL TANK #1 AGITATOR</v>
          </cell>
        </row>
        <row r="328">
          <cell r="A328" t="str">
            <v>10-7409</v>
          </cell>
          <cell r="B328" t="str">
            <v>MEM-PRO-010-MDU-AEQ-7409</v>
          </cell>
          <cell r="C328" t="str">
            <v>MMDU-#1 CHILL TK LEVEL X-MTR</v>
          </cell>
        </row>
        <row r="329">
          <cell r="A329" t="str">
            <v>10-7410</v>
          </cell>
          <cell r="B329" t="str">
            <v>MEM-PRO-010-MDU-AEQ-7410</v>
          </cell>
          <cell r="C329" t="str">
            <v>MMDU-#2 E CHILL TK LEVEL X-MTR</v>
          </cell>
        </row>
        <row r="330">
          <cell r="A330" t="str">
            <v>10-7411</v>
          </cell>
          <cell r="B330" t="str">
            <v>MEM-PRO-010-MDU-AEQ-7411</v>
          </cell>
          <cell r="C330" t="str">
            <v>MMDU-E CHILL TK #2 DISCH CIP SHUT-OFF VL</v>
          </cell>
        </row>
        <row r="331">
          <cell r="A331" t="str">
            <v>10-7412</v>
          </cell>
          <cell r="B331" t="str">
            <v>MEM-PRO-010-MDU-AEQ-7412</v>
          </cell>
          <cell r="C331" t="str">
            <v>MMDU-W CHILL TK #1 DISCH CIP SHUT-OFF VL</v>
          </cell>
        </row>
        <row r="332">
          <cell r="A332" t="str">
            <v>10-7414</v>
          </cell>
          <cell r="B332" t="str">
            <v>MEM-PRO-010-MDU-AEQ-7414</v>
          </cell>
          <cell r="C332" t="str">
            <v>MMDU-WELL WTR FLOWMETER TO DISCH CHILL T</v>
          </cell>
        </row>
        <row r="333">
          <cell r="A333" t="str">
            <v>10-7437</v>
          </cell>
          <cell r="B333" t="str">
            <v>MEM-PRO-010-MDU-AEQ-7437</v>
          </cell>
          <cell r="C333" t="str">
            <v>MMDU-T60 K-TRON RFV</v>
          </cell>
        </row>
        <row r="334">
          <cell r="A334" t="str">
            <v>10-7438</v>
          </cell>
          <cell r="B334" t="str">
            <v>MEM-PRO-010-MDU-AEQ-7438</v>
          </cell>
          <cell r="C334" t="str">
            <v>MMDU-120 CU FT SURGE BIN AGITATOR</v>
          </cell>
        </row>
        <row r="335">
          <cell r="A335" t="str">
            <v>10-7439</v>
          </cell>
          <cell r="B335" t="str">
            <v>MEM-PRO-010-MDU-AEQ-7439</v>
          </cell>
          <cell r="C335" t="str">
            <v>MMDU-AFC DUST HOOD DUMP STATION</v>
          </cell>
        </row>
        <row r="336">
          <cell r="A336" t="str">
            <v>10-7440</v>
          </cell>
          <cell r="B336" t="str">
            <v>MEM-PRO-010-MDU-AEQ-7440</v>
          </cell>
          <cell r="C336" t="str">
            <v>MMDU-WET REWORK 120 FT3 SURGE BIN</v>
          </cell>
        </row>
        <row r="337">
          <cell r="A337" t="str">
            <v>10-7441</v>
          </cell>
          <cell r="B337" t="str">
            <v>MEM-PRO-010-MDU-AEQ-7441</v>
          </cell>
          <cell r="C337" t="str">
            <v>MMDU-WET REWORK SURGE BIN HI LVL PROBE</v>
          </cell>
        </row>
        <row r="338">
          <cell r="A338" t="str">
            <v>10-7442</v>
          </cell>
          <cell r="B338" t="str">
            <v>MEM-PRO-010-MDU-AEQ-7442</v>
          </cell>
          <cell r="C338" t="str">
            <v>MMDU-WET REWORK SURGE BIN LOW LVL PROBE</v>
          </cell>
        </row>
        <row r="339">
          <cell r="A339" t="str">
            <v>10-7443</v>
          </cell>
          <cell r="B339" t="str">
            <v>MEM-PRO-010-MDU-AEQ-7443</v>
          </cell>
          <cell r="C339" t="str">
            <v>MMDU-WET REWORK T-60 K-TRON</v>
          </cell>
        </row>
        <row r="340">
          <cell r="A340" t="str">
            <v>10-7444</v>
          </cell>
          <cell r="B340" t="str">
            <v>MEM-PRO-010-MDU-AEQ-7444</v>
          </cell>
          <cell r="C340" t="str">
            <v>MMDU-WET REWORK DEZURIK 6" KNIFE GATE</v>
          </cell>
        </row>
        <row r="341">
          <cell r="A341" t="str">
            <v>10-7482</v>
          </cell>
          <cell r="B341" t="str">
            <v>MEM-PRO-010-MDU-AEQ-7482</v>
          </cell>
          <cell r="C341" t="str">
            <v>MMDU-REWORK LIQUVERTER PROD RECIEVER</v>
          </cell>
        </row>
        <row r="342">
          <cell r="A342" t="str">
            <v>10-7487</v>
          </cell>
          <cell r="B342" t="str">
            <v>MEM-PRO-010-MDU-AEQ-7487</v>
          </cell>
          <cell r="C342" t="str">
            <v>MMDU-MD20 RFV - LIQUIVERTER</v>
          </cell>
        </row>
        <row r="343">
          <cell r="A343" t="str">
            <v>10-7488</v>
          </cell>
          <cell r="B343" t="str">
            <v>MEM-PRO-010-MDU-AEQ-7488</v>
          </cell>
          <cell r="C343" t="str">
            <v>MMDU-LIQUIVERTER KNIFE GATE</v>
          </cell>
        </row>
        <row r="344">
          <cell r="A344" t="str">
            <v>10-7603</v>
          </cell>
          <cell r="B344" t="str">
            <v>MEM-PRO-010-MDU-AEQ-7603</v>
          </cell>
          <cell r="C344" t="str">
            <v>MMDU-DRYER COLLECTOR EXH PRESSURE XMTR</v>
          </cell>
        </row>
        <row r="345">
          <cell r="A345" t="str">
            <v>10-7604</v>
          </cell>
          <cell r="B345" t="str">
            <v>MEM-PRO-010-MDU-AEQ-7604</v>
          </cell>
          <cell r="C345" t="str">
            <v>MMDU-DRYER COLLECTOR EXH HI-TEMP SW</v>
          </cell>
        </row>
        <row r="346">
          <cell r="A346" t="str">
            <v>10-7605</v>
          </cell>
          <cell r="B346" t="str">
            <v>MEM-PRO-010-MDU-AEQ-7605</v>
          </cell>
          <cell r="C346" t="str">
            <v>MMDU-E. COLL EXH VELOCITY PRESS XMTR</v>
          </cell>
        </row>
        <row r="347">
          <cell r="A347" t="str">
            <v>10-7606</v>
          </cell>
          <cell r="B347" t="str">
            <v>MEM-PRO-010-MDU-AEQ-7606</v>
          </cell>
          <cell r="C347" t="str">
            <v>MMDU-W. COLL INLET VELOCITY PRESS XMTR</v>
          </cell>
        </row>
        <row r="348">
          <cell r="A348" t="str">
            <v>10-7607</v>
          </cell>
          <cell r="B348" t="str">
            <v>MEM-PRO-010-MDU-AEQ-7607</v>
          </cell>
          <cell r="C348" t="str">
            <v>MMDU-E. COLL EXH VELOCITY PRESS XMTR</v>
          </cell>
        </row>
        <row r="349">
          <cell r="A349" t="str">
            <v>10-7608</v>
          </cell>
          <cell r="B349" t="str">
            <v>MEM-PRO-010-MDU-AEQ-7608</v>
          </cell>
          <cell r="C349" t="str">
            <v>MMDU-W. COLL INLET PRESSURE XMTR</v>
          </cell>
        </row>
        <row r="350">
          <cell r="A350" t="str">
            <v>10-7609</v>
          </cell>
          <cell r="B350" t="str">
            <v>MEM-PRO-010-MDU-AEQ-7609</v>
          </cell>
          <cell r="C350" t="str">
            <v>MMDU-E. COLLECTOR LEVEL SWITCH</v>
          </cell>
        </row>
        <row r="351">
          <cell r="A351" t="str">
            <v>10-7610</v>
          </cell>
          <cell r="B351" t="str">
            <v>MEM-PRO-010-MDU-AEQ-7610</v>
          </cell>
          <cell r="C351" t="str">
            <v>MMDU-W. COLLECTOR LEVEL SWITCH</v>
          </cell>
        </row>
        <row r="352">
          <cell r="A352" t="str">
            <v>10-7611</v>
          </cell>
          <cell r="B352" t="str">
            <v>MEM-PRO-010-MDU-AEQ-7611</v>
          </cell>
          <cell r="C352" t="str">
            <v>MMDU-W. COLLECTOR EXHAUST TEMP ELEMENT</v>
          </cell>
        </row>
        <row r="353">
          <cell r="A353" t="str">
            <v>10-7612</v>
          </cell>
          <cell r="B353" t="str">
            <v>MEM-PRO-010-MDU-AEQ-7612</v>
          </cell>
          <cell r="C353" t="str">
            <v>MMDU-S DRYER PRESSURE X-MTR</v>
          </cell>
        </row>
        <row r="354">
          <cell r="A354" t="str">
            <v>10-7613</v>
          </cell>
          <cell r="B354" t="str">
            <v>MEM-PRO-010-MDU-AEQ-7613</v>
          </cell>
          <cell r="C354" t="str">
            <v>MMDU-S DRYER DISCH PRESS XMTR</v>
          </cell>
        </row>
        <row r="355">
          <cell r="A355" t="str">
            <v>10-7614</v>
          </cell>
          <cell r="B355" t="str">
            <v>MEM-PRO-010-MDU-AEQ-7614</v>
          </cell>
          <cell r="C355" t="str">
            <v>MMDU-S DRYER EXHAUST TEMP ELEMENT</v>
          </cell>
        </row>
        <row r="356">
          <cell r="A356" t="str">
            <v>10-7618</v>
          </cell>
          <cell r="B356" t="str">
            <v>MEM-PRO-010-MDU-AEQ-7618</v>
          </cell>
          <cell r="C356" t="str">
            <v>MMDU-COLLECTOR #2 VELOCITY FLOW XMTR</v>
          </cell>
        </row>
        <row r="357">
          <cell r="A357" t="str">
            <v>10-7621</v>
          </cell>
          <cell r="B357" t="str">
            <v>MEM-PRO-010-MDU-AEQ-7621</v>
          </cell>
          <cell r="C357" t="str">
            <v>MMDU-BLENDER RJ COLL j#2 INLET PRES XMTR</v>
          </cell>
        </row>
        <row r="358">
          <cell r="A358" t="str">
            <v>10-7622</v>
          </cell>
          <cell r="B358" t="str">
            <v>MEM-PRO-010-MDU-AEQ-7622</v>
          </cell>
          <cell r="C358" t="str">
            <v>MMDU-BLENDER RJ COLL #2 INLET TEMP XMTR</v>
          </cell>
        </row>
        <row r="359">
          <cell r="A359" t="str">
            <v>10-7623</v>
          </cell>
          <cell r="B359" t="str">
            <v>MEM-PRO-010-MDU-AEQ-7623</v>
          </cell>
          <cell r="C359" t="str">
            <v>MMDU-BLENDR RJ COLL #2 EXH FAN PRES XMTR</v>
          </cell>
        </row>
        <row r="360">
          <cell r="A360" t="str">
            <v>10-7624</v>
          </cell>
          <cell r="B360" t="str">
            <v>MEM-PRO-010-MDU-AEQ-7624</v>
          </cell>
          <cell r="C360" t="str">
            <v>MMDU-BLENDER RJ COLL #2 LOW LEVEL IND.</v>
          </cell>
        </row>
        <row r="361">
          <cell r="A361" t="str">
            <v>10-7627</v>
          </cell>
          <cell r="B361" t="str">
            <v>MEM-PRO-010-MDU-AEQ-7627</v>
          </cell>
          <cell r="C361" t="str">
            <v>MMDU-SURGE BIN HI/LOW LEVEL INDICATOR</v>
          </cell>
        </row>
        <row r="362">
          <cell r="A362" t="str">
            <v>10-7628</v>
          </cell>
          <cell r="B362" t="str">
            <v>MEM-PRO-010-MDU-AEQ-7628</v>
          </cell>
          <cell r="C362" t="str">
            <v>MMDU-BLENDER SCALES</v>
          </cell>
        </row>
        <row r="363">
          <cell r="A363" t="str">
            <v>10-7629</v>
          </cell>
          <cell r="B363" t="str">
            <v>MEM-PRO-010-MDU-AEQ-7629</v>
          </cell>
          <cell r="C363" t="str">
            <v>MMDU-MAG II AIR CLASSIFIER PRESSURE XMTR</v>
          </cell>
        </row>
        <row r="364">
          <cell r="A364" t="str">
            <v>10-7632</v>
          </cell>
          <cell r="B364" t="str">
            <v>MEM-PRO-010-MDU-AEQ-7632</v>
          </cell>
          <cell r="C364" t="str">
            <v>MMDU-SURGE BIN (7735) TEMP ELEMENT</v>
          </cell>
        </row>
        <row r="365">
          <cell r="A365" t="str">
            <v>10-7633</v>
          </cell>
          <cell r="B365" t="str">
            <v>MEM-PRO-010-MDU-AEQ-7633</v>
          </cell>
          <cell r="C365" t="str">
            <v>MMDU-SURGE BIN DISCHARGE DIVERT VALVE</v>
          </cell>
        </row>
        <row r="366">
          <cell r="A366" t="str">
            <v>10-7652</v>
          </cell>
          <cell r="B366" t="str">
            <v>MEM-PRO-010-MDU-AEQ-7652</v>
          </cell>
          <cell r="C366" t="str">
            <v>MMDU-BLENDER RJ TURNHEAD DRIVE</v>
          </cell>
        </row>
        <row r="367">
          <cell r="A367" t="str">
            <v>10-7653</v>
          </cell>
          <cell r="B367" t="str">
            <v>MEM-PRO-010-MDU-AEQ-7653</v>
          </cell>
          <cell r="C367" t="str">
            <v>MMDU-E. COLLECTOR TURNHEAD DRIVE</v>
          </cell>
        </row>
        <row r="368">
          <cell r="A368" t="str">
            <v>10-7654</v>
          </cell>
          <cell r="B368" t="str">
            <v>MEM-PRO-010-MDU-AEQ-7654</v>
          </cell>
          <cell r="C368" t="str">
            <v>MMDU-W. COLLECTOR TURNHEAD DRIVE</v>
          </cell>
        </row>
        <row r="369">
          <cell r="A369" t="str">
            <v>10-7657</v>
          </cell>
          <cell r="B369" t="str">
            <v>MEM-PRO-010-MDU-AEQ-7657</v>
          </cell>
          <cell r="C369" t="str">
            <v>MMDU-E. COLLECTOR BLOWBACK FAN</v>
          </cell>
        </row>
        <row r="370">
          <cell r="A370" t="str">
            <v>10-7658</v>
          </cell>
          <cell r="B370" t="str">
            <v>MEM-PRO-010-MDU-AEQ-7658</v>
          </cell>
          <cell r="C370" t="str">
            <v>MMDU-W. COLLECTOR BLOWBACK FAN</v>
          </cell>
        </row>
        <row r="371">
          <cell r="A371" t="str">
            <v>10-7659</v>
          </cell>
          <cell r="B371" t="str">
            <v>MEM-PRO-010-MDU-AEQ-7659</v>
          </cell>
          <cell r="C371" t="str">
            <v>MMDU-COOLING RING FAN</v>
          </cell>
        </row>
        <row r="372">
          <cell r="A372" t="str">
            <v>10-7660</v>
          </cell>
          <cell r="B372" t="str">
            <v>MEM-PRO-010-MDU-AEQ-7660</v>
          </cell>
          <cell r="C372" t="str">
            <v>MMDU-INDIR BURNER COMBUSTION FAN</v>
          </cell>
        </row>
        <row r="373">
          <cell r="A373" t="str">
            <v>10-7661</v>
          </cell>
          <cell r="B373" t="str">
            <v>MEM-PRO-010-MDU-AEQ-7661</v>
          </cell>
          <cell r="C373" t="str">
            <v>MMDU-S. DRYER HEAT EXCH'R CIRCULATION</v>
          </cell>
        </row>
        <row r="374">
          <cell r="A374" t="str">
            <v>10-7663</v>
          </cell>
          <cell r="B374" t="str">
            <v>MEM-PRO-010-MDU-AEQ-7663</v>
          </cell>
          <cell r="C374" t="str">
            <v>MMDU-E. COLLECTOR COMP AIR TK</v>
          </cell>
        </row>
        <row r="375">
          <cell r="A375" t="str">
            <v>10-7665</v>
          </cell>
          <cell r="B375" t="str">
            <v>MEM-PRO-010-MDU-AEQ-7665</v>
          </cell>
          <cell r="C375" t="str">
            <v>MMDU-W. COLLECTOR COMP AIR TK</v>
          </cell>
        </row>
        <row r="376">
          <cell r="A376" t="str">
            <v>10-7666</v>
          </cell>
          <cell r="B376" t="str">
            <v>MEM-PRO-010-MDU-AEQ-7666</v>
          </cell>
          <cell r="C376" t="str">
            <v>MMDU-COLLECTOR #2 BLOWBACK FAN</v>
          </cell>
        </row>
        <row r="377">
          <cell r="A377" t="str">
            <v>10-7667</v>
          </cell>
          <cell r="B377" t="str">
            <v>MEM-PRO-010-MDU-AEQ-7667</v>
          </cell>
          <cell r="C377" t="str">
            <v>MMDU-COLLECTOR #1 BLOWBACK FAN</v>
          </cell>
        </row>
        <row r="378">
          <cell r="A378" t="str">
            <v>10-7699</v>
          </cell>
          <cell r="B378" t="str">
            <v>MEM-PRO-010-MDU-AEQ-7699</v>
          </cell>
          <cell r="C378" t="str">
            <v>MMDU-INDIR B C FAN INTAKE FILTER</v>
          </cell>
        </row>
        <row r="379">
          <cell r="A379" t="str">
            <v>10-7700</v>
          </cell>
          <cell r="B379" t="str">
            <v>MEM-PRO-010-MDU-AEQ-7700</v>
          </cell>
          <cell r="C379" t="str">
            <v>MMDU-SD PRODUCT COLLECTOR HI-TEMP SW</v>
          </cell>
        </row>
        <row r="380">
          <cell r="A380" t="str">
            <v>10-7707</v>
          </cell>
          <cell r="B380" t="str">
            <v>MEM-PRO-010-MDU-AEQ-7707</v>
          </cell>
          <cell r="C380" t="str">
            <v>MMDU-FLOW VALVE TO #7700 FEED PUMP</v>
          </cell>
        </row>
        <row r="381">
          <cell r="A381" t="str">
            <v>10-7708</v>
          </cell>
          <cell r="B381" t="str">
            <v>MEM-PRO-010-MDU-AEQ-7708</v>
          </cell>
          <cell r="C381" t="str">
            <v>MMDU-SOUTH DRYER INTAKE FILTER</v>
          </cell>
        </row>
        <row r="382">
          <cell r="A382" t="str">
            <v>10-7713</v>
          </cell>
          <cell r="B382" t="str">
            <v>MEM-PRO-010-MDU-AEQ-7713</v>
          </cell>
          <cell r="C382" t="str">
            <v>MMDU-TURBO SCREEN CLASSIFIER</v>
          </cell>
        </row>
        <row r="383">
          <cell r="A383" t="str">
            <v>10-7719</v>
          </cell>
          <cell r="B383" t="str">
            <v>MEM-PRO-010-MDU-AEQ-7719</v>
          </cell>
          <cell r="C383" t="str">
            <v>MMDU-S. DRYER INLET FILTER</v>
          </cell>
        </row>
        <row r="384">
          <cell r="A384" t="str">
            <v>10-7720</v>
          </cell>
          <cell r="B384" t="str">
            <v>MEM-PRO-010-MDU-AEQ-7720</v>
          </cell>
          <cell r="C384" t="str">
            <v>MMDU-S. SPRAY DRYER INLET FAN</v>
          </cell>
        </row>
        <row r="385">
          <cell r="A385" t="str">
            <v>10-7723</v>
          </cell>
          <cell r="B385" t="str">
            <v>MEM-PRO-010-MDU-AEQ-7723</v>
          </cell>
          <cell r="C385" t="str">
            <v>MMDU-S. SPRAY DRYER</v>
          </cell>
        </row>
        <row r="386">
          <cell r="A386" t="str">
            <v>10-7724</v>
          </cell>
          <cell r="B386" t="str">
            <v>MEM-PRO-010-MDU-AEQ-7724</v>
          </cell>
          <cell r="C386" t="str">
            <v>MMDU-S DRYER LEVEL SWITCH</v>
          </cell>
        </row>
        <row r="387">
          <cell r="A387" t="str">
            <v>10-7726</v>
          </cell>
          <cell r="B387" t="str">
            <v>MEM-PRO-010-MDU-AEQ-7726</v>
          </cell>
          <cell r="C387" t="str">
            <v>MMDU-E. COLLECTOR RFV</v>
          </cell>
        </row>
        <row r="388">
          <cell r="A388" t="str">
            <v>10-7727</v>
          </cell>
          <cell r="B388" t="str">
            <v>MEM-PRO-010-MDU-AEQ-7727</v>
          </cell>
          <cell r="C388" t="str">
            <v>MMDU-W. COLLECTOR RFV</v>
          </cell>
        </row>
        <row r="389">
          <cell r="A389" t="str">
            <v>10-7728</v>
          </cell>
          <cell r="B389" t="str">
            <v>MEM-PRO-010-MDU-AEQ-7728</v>
          </cell>
          <cell r="C389" t="str">
            <v>MMDU-E. SPRAY DRYER COLLECTOR</v>
          </cell>
        </row>
        <row r="390">
          <cell r="A390" t="str">
            <v>10-7729</v>
          </cell>
          <cell r="B390" t="str">
            <v>MEM-PRO-010-MDU-AEQ-7729</v>
          </cell>
          <cell r="C390" t="str">
            <v>MMDU-W. SPRAY DRYER COLLECTOR</v>
          </cell>
        </row>
        <row r="391">
          <cell r="A391" t="str">
            <v>10-7730</v>
          </cell>
          <cell r="B391" t="str">
            <v>MEM-PRO-010-MDU-AEQ-7730</v>
          </cell>
          <cell r="C391" t="str">
            <v>MMDU-S. DRYER EXHAUST FAN</v>
          </cell>
        </row>
        <row r="392">
          <cell r="A392" t="str">
            <v>10-7731</v>
          </cell>
          <cell r="B392" t="str">
            <v>MEM-PRO-010-MDU-AEQ-7731</v>
          </cell>
          <cell r="C392" t="str">
            <v>MMDU-SURGE BIN RJ COLLECTOR #1</v>
          </cell>
        </row>
        <row r="393">
          <cell r="A393" t="str">
            <v>10-7732</v>
          </cell>
          <cell r="B393" t="str">
            <v>MEM-PRO-010-MDU-AEQ-7732</v>
          </cell>
          <cell r="C393" t="str">
            <v>MMDU-SURGE BIN RJ COLLECTOR #1 EXH FAN</v>
          </cell>
        </row>
        <row r="394">
          <cell r="A394" t="str">
            <v>10-7733</v>
          </cell>
          <cell r="B394" t="str">
            <v>MEM-PRO-010-MDU-AEQ-7733</v>
          </cell>
          <cell r="C394" t="str">
            <v>MMDU-SURGE BIN RJ COLLECTOR #1 RFV</v>
          </cell>
        </row>
        <row r="395">
          <cell r="A395" t="str">
            <v>10-7735</v>
          </cell>
          <cell r="B395" t="str">
            <v>MEM-PRO-010-MDU-AEQ-7735</v>
          </cell>
          <cell r="C395" t="str">
            <v>MMDU-SURGE BIN, COLLECTOR #1</v>
          </cell>
        </row>
        <row r="396">
          <cell r="A396" t="str">
            <v>10-7736</v>
          </cell>
          <cell r="B396" t="str">
            <v>MEM-PRO-010-MDU-AEQ-7736</v>
          </cell>
          <cell r="C396" t="str">
            <v>MMDU-SURGE BIN RJ COLL #1 TEMP ELEMENT</v>
          </cell>
        </row>
        <row r="397">
          <cell r="A397" t="str">
            <v>10-7737</v>
          </cell>
          <cell r="B397" t="str">
            <v>MEM-PRO-010-MDU-AEQ-7737</v>
          </cell>
          <cell r="C397" t="str">
            <v>MMDU-SURGE BIN COLL #1 EXH PRESS X-MTR</v>
          </cell>
        </row>
        <row r="398">
          <cell r="A398" t="str">
            <v>10-7739</v>
          </cell>
          <cell r="B398" t="str">
            <v>MEM-PRO-010-MDU-AEQ-7739</v>
          </cell>
          <cell r="C398" t="str">
            <v>MMDU-SURGE BIN ACRISON</v>
          </cell>
        </row>
        <row r="399">
          <cell r="A399" t="str">
            <v>10-7740</v>
          </cell>
          <cell r="B399" t="str">
            <v>MEM-PRO-010-MDU-AEQ-7740</v>
          </cell>
          <cell r="C399" t="str">
            <v>MMDU-RJ COLLECTOR #1 BLOWER FILTER</v>
          </cell>
        </row>
        <row r="400">
          <cell r="A400" t="str">
            <v>10-7743</v>
          </cell>
          <cell r="B400" t="str">
            <v>MEM-PRO-010-MDU-AEQ-7743</v>
          </cell>
          <cell r="C400" t="str">
            <v>MMDU-GRINDER INFEED HOPPER MAGNET</v>
          </cell>
        </row>
        <row r="401">
          <cell r="A401" t="str">
            <v>10-7744</v>
          </cell>
          <cell r="B401" t="str">
            <v>MEM-PRO-010-MDU-AEQ-7744</v>
          </cell>
          <cell r="C401" t="str">
            <v>MMDU-U-42 GRINDER FILTER</v>
          </cell>
        </row>
        <row r="402">
          <cell r="A402" t="str">
            <v>10-7745</v>
          </cell>
          <cell r="B402" t="str">
            <v>MEM-PRO-010-MDU-AEQ-7745</v>
          </cell>
          <cell r="C402" t="str">
            <v>MMDU-U-42 GRINDER</v>
          </cell>
        </row>
        <row r="403">
          <cell r="A403" t="str">
            <v>10-7746</v>
          </cell>
          <cell r="B403" t="str">
            <v>MEM-PRO-010-MDU-AEQ-7746</v>
          </cell>
          <cell r="C403" t="str">
            <v>MMDU-MAG-II AIR CLASSIFIER</v>
          </cell>
        </row>
        <row r="404">
          <cell r="A404" t="str">
            <v>10-7748</v>
          </cell>
          <cell r="B404" t="str">
            <v>MEM-PRO-010-MDU-AEQ-7748</v>
          </cell>
          <cell r="C404" t="str">
            <v>MMDU-BLENDER RJ COLLECTOR #2</v>
          </cell>
        </row>
        <row r="405">
          <cell r="A405" t="str">
            <v>10-7749</v>
          </cell>
          <cell r="B405" t="str">
            <v>MEM-PRO-010-MDU-AEQ-7749</v>
          </cell>
          <cell r="C405" t="str">
            <v>MMDU-RJ COLLECTOR #2 EXHAUST FAN</v>
          </cell>
        </row>
        <row r="406">
          <cell r="A406" t="str">
            <v>10-7752</v>
          </cell>
          <cell r="B406" t="str">
            <v>MEM-PRO-010-MDU-AEQ-7752</v>
          </cell>
          <cell r="C406" t="str">
            <v>MMDU-108 CF SURGE BIN</v>
          </cell>
        </row>
        <row r="407">
          <cell r="A407" t="str">
            <v>10-7753</v>
          </cell>
          <cell r="B407" t="str">
            <v>MEM-PRO-010-MDU-AEQ-7753</v>
          </cell>
          <cell r="C407" t="str">
            <v>MMDU-BLENDER - RIBBON</v>
          </cell>
        </row>
        <row r="408">
          <cell r="A408" t="str">
            <v>10-7758</v>
          </cell>
          <cell r="B408" t="str">
            <v>MEM-PRO-010-MDU-AEQ-7758</v>
          </cell>
          <cell r="C408" t="str">
            <v>MMDU-SOY OIL FLOW INDICATOR/TR</v>
          </cell>
        </row>
        <row r="409">
          <cell r="A409" t="str">
            <v>10-7760</v>
          </cell>
          <cell r="B409" t="str">
            <v>MEM-PRO-010-MDU-AEQ-7760</v>
          </cell>
          <cell r="C409" t="str">
            <v>MMDU-SOY OIL POT AGITATOR</v>
          </cell>
        </row>
        <row r="410">
          <cell r="A410" t="str">
            <v>10-7762</v>
          </cell>
          <cell r="B410" t="str">
            <v>MEM-PRO-010-MDU-AEQ-7762</v>
          </cell>
          <cell r="C410" t="str">
            <v>MMDU-SOY OIL POT DISCH PUMP</v>
          </cell>
        </row>
        <row r="411">
          <cell r="A411" t="str">
            <v>10-7765</v>
          </cell>
          <cell r="B411" t="str">
            <v>MEM-PRO-010-MDU-AEQ-7765</v>
          </cell>
          <cell r="C411" t="str">
            <v>MMDU-CRUDE SOY OIL POT AGITATOR</v>
          </cell>
        </row>
        <row r="412">
          <cell r="A412" t="str">
            <v>10-7767</v>
          </cell>
          <cell r="B412" t="str">
            <v>MEM-PRO-010-MDU-AEQ-7767</v>
          </cell>
          <cell r="C412" t="str">
            <v>MMDU-DRUM PUMP</v>
          </cell>
        </row>
        <row r="413">
          <cell r="A413" t="str">
            <v>10-7775</v>
          </cell>
          <cell r="B413" t="str">
            <v>MEM-PRO-010-MDU-AEQ-7775</v>
          </cell>
          <cell r="C413" t="str">
            <v>MMDU-GRINDER INFEED HOPPER</v>
          </cell>
        </row>
        <row r="414">
          <cell r="A414" t="str">
            <v>10-7801</v>
          </cell>
          <cell r="B414" t="str">
            <v>MEM-PRO-010-MDU-AEQ-7801</v>
          </cell>
          <cell r="C414" t="str">
            <v>MMDU-BLENDER SPRAY NOZZLES</v>
          </cell>
        </row>
        <row r="415">
          <cell r="A415" t="str">
            <v>10-7803</v>
          </cell>
          <cell r="B415" t="str">
            <v>MEM-PRO-010-MDU-AEQ-7803</v>
          </cell>
          <cell r="C415" t="str">
            <v>MMDU-BLENDER RFV</v>
          </cell>
        </row>
        <row r="416">
          <cell r="A416" t="str">
            <v>10-7804</v>
          </cell>
          <cell r="B416" t="str">
            <v>MEM-PRO-010-MDU-AEQ-7804</v>
          </cell>
          <cell r="C416" t="str">
            <v>MMDU-AIR FILTER BOX</v>
          </cell>
        </row>
        <row r="417">
          <cell r="A417" t="str">
            <v>10-7805</v>
          </cell>
          <cell r="B417" t="str">
            <v>MEM-PRO-010-MDU-AEQ-7805</v>
          </cell>
          <cell r="C417" t="str">
            <v>MMDU-PACKAGING RECEIVER</v>
          </cell>
        </row>
        <row r="418">
          <cell r="A418" t="str">
            <v>10-7806</v>
          </cell>
          <cell r="B418" t="str">
            <v>MEM-PRO-010-MDU-AEQ-7806</v>
          </cell>
          <cell r="C418" t="str">
            <v>MMDU-PKG'ING RECEIVER HI-LEVEL PROBE</v>
          </cell>
        </row>
        <row r="419">
          <cell r="A419" t="str">
            <v>10-7807</v>
          </cell>
          <cell r="B419" t="str">
            <v>MEM-PRO-010-MDU-AEQ-7807</v>
          </cell>
          <cell r="C419" t="str">
            <v>MMDU-PACKAGING REC. VIB. BIN DISCH'R</v>
          </cell>
        </row>
        <row r="420">
          <cell r="A420" t="str">
            <v>10-7808</v>
          </cell>
          <cell r="B420" t="str">
            <v>MEM-PRO-010-MDU-AEQ-7808</v>
          </cell>
          <cell r="C420" t="str">
            <v>MMDU-PACKAGING RECEIVER RFV</v>
          </cell>
        </row>
        <row r="421">
          <cell r="A421" t="str">
            <v>10-7809</v>
          </cell>
          <cell r="B421" t="str">
            <v>MEM-PRO-010-MDU-AEQ-7809</v>
          </cell>
          <cell r="C421" t="str">
            <v>MMDU-PACKAGING REC RFV DISCH'R VIBRATOR</v>
          </cell>
        </row>
        <row r="422">
          <cell r="A422" t="str">
            <v>10-7830</v>
          </cell>
          <cell r="B422" t="str">
            <v>MEM-PRO-010-MDU-AEQ-7830</v>
          </cell>
          <cell r="C422" t="str">
            <v>MMDU-RJ FILTER</v>
          </cell>
        </row>
        <row r="423">
          <cell r="A423" t="str">
            <v>10-7831</v>
          </cell>
          <cell r="B423" t="str">
            <v>MEM-PRO-010-MDU-AEQ-7831</v>
          </cell>
          <cell r="C423" t="str">
            <v>MMDU-2 KG ASP.FILTER EXHAUST FAN</v>
          </cell>
        </row>
        <row r="424">
          <cell r="A424" t="str">
            <v>10-7834</v>
          </cell>
          <cell r="B424" t="str">
            <v>MEM-PRO-010-MDU-AEQ-7834</v>
          </cell>
          <cell r="C424" t="str">
            <v>MMDU-2 KG PKER RECEIVER EXH DUCT TEMP SW</v>
          </cell>
        </row>
        <row r="425">
          <cell r="A425" t="str">
            <v>10-7835</v>
          </cell>
          <cell r="B425" t="str">
            <v>MEM-PRO-010-MDU-AEQ-7835</v>
          </cell>
          <cell r="C425" t="str">
            <v>MMDU-RJ FILTER HI-LEVEL PROBE</v>
          </cell>
        </row>
        <row r="426">
          <cell r="A426" t="str">
            <v>10-7836</v>
          </cell>
          <cell r="B426" t="str">
            <v>MEM-PRO-010-MDU-AEQ-7836</v>
          </cell>
          <cell r="C426" t="str">
            <v>MMDU-2 KG ASP. FILTER RFV</v>
          </cell>
        </row>
        <row r="427">
          <cell r="A427" t="str">
            <v>10-7840</v>
          </cell>
          <cell r="B427" t="str">
            <v>MEM-PRO-010-MDU-AEQ-7840</v>
          </cell>
          <cell r="C427" t="str">
            <v>MMDU-RJ POPPER CONT.</v>
          </cell>
        </row>
        <row r="428">
          <cell r="A428" t="str">
            <v>10-7841</v>
          </cell>
          <cell r="B428" t="str">
            <v>MEM-PRO-010-MDU-AEQ-7841</v>
          </cell>
          <cell r="C428" t="str">
            <v>MMDU-2 KG PKG REC'R POPPER CONT.</v>
          </cell>
        </row>
        <row r="429">
          <cell r="A429" t="str">
            <v>10-7842</v>
          </cell>
          <cell r="B429" t="str">
            <v>MEM-PRO-010-MDU-AEQ-7842</v>
          </cell>
          <cell r="C429" t="str">
            <v>MMDU-2 KG PKG REC. EXH DUCT HI-TEMP SW</v>
          </cell>
        </row>
        <row r="430">
          <cell r="A430" t="str">
            <v>10-7843</v>
          </cell>
          <cell r="B430" t="str">
            <v>MEM-PRO-010-MDU-AEQ-7843</v>
          </cell>
          <cell r="C430" t="str">
            <v>MMDU-2 KG PKG REC'R VACUUM BREAKER</v>
          </cell>
        </row>
        <row r="431">
          <cell r="A431" t="str">
            <v>10-7844</v>
          </cell>
          <cell r="B431" t="str">
            <v>MEM-PRO-010-MDU-AEQ-7844</v>
          </cell>
          <cell r="C431" t="str">
            <v>MMDU-PACKAGING RECEIVER INLINE FILTER</v>
          </cell>
        </row>
        <row r="432">
          <cell r="A432" t="str">
            <v>10-7845</v>
          </cell>
          <cell r="B432" t="str">
            <v>MEM-PRO-010-MDU-AEQ-7845</v>
          </cell>
          <cell r="C432" t="str">
            <v>MMDU-PKG'ING RECEIVER VACUUM PRESS SW</v>
          </cell>
        </row>
        <row r="433">
          <cell r="A433" t="str">
            <v>10-7846</v>
          </cell>
          <cell r="B433" t="str">
            <v>MEM-PRO-010-MDU-AEQ-7846</v>
          </cell>
          <cell r="C433" t="str">
            <v>MMDU-PKG REC'R RELIEF VALVE</v>
          </cell>
        </row>
        <row r="434">
          <cell r="A434" t="str">
            <v>10-7848</v>
          </cell>
          <cell r="B434" t="str">
            <v>MEM-PRO-010-MDU-AEQ-7848</v>
          </cell>
          <cell r="C434" t="str">
            <v>MMDU-PKG REC'R RUPTURE DISK</v>
          </cell>
        </row>
        <row r="435">
          <cell r="A435" t="str">
            <v>10-7850</v>
          </cell>
          <cell r="B435" t="str">
            <v>MEM-PRO-010-MDU-AEQ-7850</v>
          </cell>
          <cell r="C435" t="str">
            <v>MMDU-STEAM TRAP</v>
          </cell>
        </row>
        <row r="436">
          <cell r="A436" t="str">
            <v>10-7855</v>
          </cell>
          <cell r="B436" t="str">
            <v>MEM-PRO-010-MDU-AEQ-7855</v>
          </cell>
          <cell r="C436" t="str">
            <v>MMDU-COMP. AIR H2O FILTER</v>
          </cell>
        </row>
        <row r="437">
          <cell r="A437" t="str">
            <v>10-7856</v>
          </cell>
          <cell r="B437" t="str">
            <v>MEM-PRO-010-MDU-AEQ-7856</v>
          </cell>
          <cell r="C437" t="str">
            <v>MMDU-COMP. AIR H2O FILTER</v>
          </cell>
        </row>
        <row r="438">
          <cell r="A438" t="str">
            <v>10-7857</v>
          </cell>
          <cell r="B438" t="str">
            <v>MEM-PRO-010-MDU-AEQ-7857</v>
          </cell>
          <cell r="C438" t="str">
            <v>MMDU-COMP. AIR MICRO FILTER</v>
          </cell>
        </row>
        <row r="439">
          <cell r="A439" t="str">
            <v>10-7858</v>
          </cell>
          <cell r="B439" t="str">
            <v>MEM-PRO-010-MDU-AEQ-7858</v>
          </cell>
          <cell r="C439" t="str">
            <v>MMDU-MDU BLENDER PRESSURE BLOWER</v>
          </cell>
        </row>
        <row r="440">
          <cell r="A440" t="str">
            <v>10-7865</v>
          </cell>
          <cell r="B440" t="str">
            <v>MEM-PRO-010-MDU-AEQ-7865</v>
          </cell>
          <cell r="C440" t="str">
            <v>MMDU-MDU SURGE BIN</v>
          </cell>
        </row>
        <row r="441">
          <cell r="A441" t="str">
            <v>10-7866</v>
          </cell>
          <cell r="B441" t="str">
            <v>MEM-PRO-010-MDU-AEQ-7866</v>
          </cell>
          <cell r="C441" t="str">
            <v>MMDU-BIN VENT FILTER (MDU)</v>
          </cell>
        </row>
        <row r="442">
          <cell r="A442" t="str">
            <v>10-7867</v>
          </cell>
          <cell r="B442" t="str">
            <v>MEM-PRO-010-MDU-AEQ-7867</v>
          </cell>
          <cell r="C442" t="str">
            <v>MMDU-CARTRIDGE FILTER (MDU X-FER)</v>
          </cell>
        </row>
        <row r="443">
          <cell r="A443" t="str">
            <v>10-7868</v>
          </cell>
          <cell r="B443" t="str">
            <v>MEM-PRO-010-MDU-AEQ-7868</v>
          </cell>
          <cell r="C443" t="str">
            <v>MMDU-FLAKE BIN RJ BLOWBACK FAN</v>
          </cell>
        </row>
        <row r="444">
          <cell r="A444" t="str">
            <v>10-7869</v>
          </cell>
          <cell r="B444" t="str">
            <v>MEM-PRO-010-MDU-AEQ-7869</v>
          </cell>
          <cell r="C444" t="str">
            <v>MMDU-MDU SURGE BIN RFV</v>
          </cell>
        </row>
        <row r="445">
          <cell r="A445" t="str">
            <v>10-7870</v>
          </cell>
          <cell r="B445" t="str">
            <v>MEM-PRO-010-MDU-AEQ-7870</v>
          </cell>
          <cell r="C445" t="str">
            <v>MMDU-REBAG SURGE BIN</v>
          </cell>
        </row>
        <row r="446">
          <cell r="A446" t="str">
            <v>10-7871</v>
          </cell>
          <cell r="B446" t="str">
            <v>MEM-PRO-010-MDU-AEQ-7871</v>
          </cell>
          <cell r="C446" t="str">
            <v>MMDU-BIN VENT FILTER (REBAG)</v>
          </cell>
        </row>
        <row r="447">
          <cell r="A447" t="str">
            <v>10-7872</v>
          </cell>
          <cell r="B447" t="str">
            <v>MEM-PRO-010-MDU-AEQ-7872</v>
          </cell>
          <cell r="C447" t="str">
            <v>MMDU-REBAG SURGE BIN RFV</v>
          </cell>
        </row>
        <row r="448">
          <cell r="A448" t="str">
            <v>10-7873</v>
          </cell>
          <cell r="B448" t="str">
            <v>MEM-PRO-010-MDU-AEQ-7873</v>
          </cell>
          <cell r="C448" t="str">
            <v>MMDU-MDU SURGE BIN FILTER EXHAUST FAN</v>
          </cell>
        </row>
        <row r="449">
          <cell r="A449" t="str">
            <v>10-7874</v>
          </cell>
          <cell r="B449" t="str">
            <v>MEM-PRO-010-MDU-AEQ-7874</v>
          </cell>
          <cell r="C449" t="str">
            <v>MMDU-BLOWER (7868) HIGH PRESSURE SWITCH</v>
          </cell>
        </row>
        <row r="450">
          <cell r="A450" t="str">
            <v>10-7880</v>
          </cell>
          <cell r="B450" t="str">
            <v>MEM-PRO-010-MDU-AEQ-7880</v>
          </cell>
          <cell r="C450" t="str">
            <v>MMDU-P1/MDU/REBAG BAG DUMP STATION</v>
          </cell>
        </row>
        <row r="451">
          <cell r="A451" t="str">
            <v>10-7881</v>
          </cell>
          <cell r="B451" t="str">
            <v>MEM-PRO-010-MDU-AEQ-7881</v>
          </cell>
          <cell r="C451" t="str">
            <v>MMDU-P1/MDU/REBAG BAG DUMP STATION RFV</v>
          </cell>
        </row>
        <row r="452">
          <cell r="A452" t="str">
            <v>10-7882</v>
          </cell>
          <cell r="B452" t="str">
            <v>MEM-PRO-010-MDU-AEQ-7882</v>
          </cell>
          <cell r="C452" t="str">
            <v>MMDU-P1/MDU/REBAG BLOWER PKG</v>
          </cell>
        </row>
        <row r="453">
          <cell r="A453" t="str">
            <v>10-7883</v>
          </cell>
          <cell r="B453" t="str">
            <v>MEM-PRO-010-MDU-AEQ-7883</v>
          </cell>
          <cell r="C453" t="str">
            <v>MMDU-P1/MDU/REBAG AIR FILTER</v>
          </cell>
        </row>
        <row r="454">
          <cell r="A454" t="str">
            <v>10-7884</v>
          </cell>
          <cell r="B454" t="str">
            <v>MEM-PRO-010-MDU-AEQ-7884</v>
          </cell>
          <cell r="C454" t="str">
            <v>MMDU-P1/MDU/REBAG FERROMAGNETIC SCREEN</v>
          </cell>
        </row>
        <row r="455">
          <cell r="A455" t="str">
            <v>10-7885</v>
          </cell>
          <cell r="B455" t="str">
            <v>MEM-PRO-010-MDU-AEQ-7885</v>
          </cell>
          <cell r="C455" t="str">
            <v>MMDU-REBAG SPOOL PIECE-P1 BLNDR PROX SW</v>
          </cell>
        </row>
        <row r="456">
          <cell r="A456" t="str">
            <v>10-7886</v>
          </cell>
          <cell r="B456" t="str">
            <v>MEM-PRO-010-MDU-AEQ-7886</v>
          </cell>
          <cell r="C456" t="str">
            <v>MMDU-REBAG SPOOL TO MDU PAKR BIN PROX SW</v>
          </cell>
        </row>
        <row r="457">
          <cell r="A457" t="str">
            <v>10-7887</v>
          </cell>
          <cell r="B457" t="str">
            <v>MEM-PRO-010-MDU-AEQ-7887</v>
          </cell>
          <cell r="C457" t="str">
            <v>MMDU-REBAG SPOOL TO PKR BIN PROX SW</v>
          </cell>
        </row>
        <row r="458">
          <cell r="A458" t="str">
            <v>10-7890</v>
          </cell>
          <cell r="B458" t="str">
            <v>MEM-PRO-010-MDU-AEQ-7890</v>
          </cell>
          <cell r="C458" t="str">
            <v>MMDU-AZO DISCHARGE HOPPER</v>
          </cell>
        </row>
        <row r="459">
          <cell r="A459" t="str">
            <v>10-7892</v>
          </cell>
          <cell r="B459" t="str">
            <v>MEM-PRO-010-MDU-AEQ-7892</v>
          </cell>
          <cell r="C459" t="str">
            <v>MMDU-REBAG PRODUCT SAMPLER</v>
          </cell>
        </row>
        <row r="460">
          <cell r="A460" t="str">
            <v>10-7894</v>
          </cell>
          <cell r="B460" t="str">
            <v>MEM-PRO-010-MDU-AEQ-7894</v>
          </cell>
          <cell r="C460" t="str">
            <v>MMDU-MDU/REBAG BAGGING MACHINE</v>
          </cell>
        </row>
        <row r="461">
          <cell r="A461" t="str">
            <v>10-7896</v>
          </cell>
          <cell r="B461" t="str">
            <v>MEM-PRO-010-MDU-AEQ-7896</v>
          </cell>
          <cell r="C461" t="str">
            <v>MMDU-TRANSITION (1108) CONVEYOR</v>
          </cell>
        </row>
        <row r="462">
          <cell r="A462" t="str">
            <v>10-7899</v>
          </cell>
          <cell r="B462" t="str">
            <v>MEM-PRO-010-MDU-AEQ-7899</v>
          </cell>
          <cell r="C462" t="str">
            <v>MMDU-FLAKE GRIND &amp; WET IN SNUF STEAM SYS</v>
          </cell>
        </row>
        <row r="463">
          <cell r="A463" t="str">
            <v>10-7900</v>
          </cell>
          <cell r="B463" t="str">
            <v>MEM-PRO-010-MDU-AEQ-7900</v>
          </cell>
          <cell r="C463" t="str">
            <v>MDU PACKAGING AUTOSAMPLER</v>
          </cell>
        </row>
        <row r="464">
          <cell r="A464" t="str">
            <v>10-7901</v>
          </cell>
          <cell r="B464" t="str">
            <v>MEM-PRO-010-MDU-AEQ-7901</v>
          </cell>
          <cell r="C464" t="str">
            <v>MSS-P1 GRIND XFER MAKEUP AIR VL I/P</v>
          </cell>
        </row>
        <row r="465">
          <cell r="A465" t="str">
            <v>10-7902</v>
          </cell>
          <cell r="B465" t="str">
            <v>MEM-PRO-010-MDU-AEQ-7902</v>
          </cell>
          <cell r="C465" t="str">
            <v>MSS-P3 GRIND XFER MAKE UP AIR VALVE</v>
          </cell>
        </row>
        <row r="466">
          <cell r="A466" t="str">
            <v>10-7903</v>
          </cell>
          <cell r="B466" t="str">
            <v>MEM-PRO-010-MDU-AEQ-7903</v>
          </cell>
          <cell r="C466" t="str">
            <v>MSS-P3 GRIND XFER MAKE UP AIR VL I/P</v>
          </cell>
        </row>
        <row r="467">
          <cell r="A467" t="str">
            <v>10-9201</v>
          </cell>
          <cell r="B467" t="str">
            <v>MEM-PRO-010-MDU-AEQ-9201</v>
          </cell>
          <cell r="C467" t="str">
            <v>MDU Ground Flake Feeder to MDU Acrison</v>
          </cell>
        </row>
        <row r="468">
          <cell r="A468" t="str">
            <v>10-9202</v>
          </cell>
          <cell r="B468" t="str">
            <v>MEM-PRO-010-MDU-AEQ-9202</v>
          </cell>
          <cell r="C468" t="str">
            <v>MDU Flake Grinder Process Air Flow</v>
          </cell>
        </row>
        <row r="469">
          <cell r="A469" t="str">
            <v>10-9203</v>
          </cell>
          <cell r="B469" t="str">
            <v>MEM-PRO-010-MDU-AEQ-9203</v>
          </cell>
          <cell r="C469" t="str">
            <v>MDU Collector Discharge Dust Collector</v>
          </cell>
        </row>
        <row r="470">
          <cell r="A470" t="str">
            <v>10-9204</v>
          </cell>
          <cell r="B470" t="str">
            <v>MEM-PRO-010-MDU-AEQ-9204</v>
          </cell>
          <cell r="C470" t="str">
            <v>MDU Flake Grinder Differential PressTran</v>
          </cell>
        </row>
        <row r="471">
          <cell r="A471" t="str">
            <v>10-1202</v>
          </cell>
          <cell r="B471" t="str">
            <v>MEM-PRO-010-OP1-AEQ-1202</v>
          </cell>
          <cell r="C471" t="str">
            <v>MP1B-PROD COLL FERRO MAG SCREW SCREENER</v>
          </cell>
        </row>
        <row r="472">
          <cell r="A472" t="str">
            <v>10-1204</v>
          </cell>
          <cell r="B472" t="str">
            <v>MEM-PRO-010-OP1-AEQ-1204</v>
          </cell>
          <cell r="C472" t="str">
            <v>MP1A-BLENDER SURGE BIN</v>
          </cell>
        </row>
        <row r="473">
          <cell r="A473" t="str">
            <v>10-1219</v>
          </cell>
          <cell r="B473" t="str">
            <v>MEM-PRO-010-OP1-AEQ-1219</v>
          </cell>
          <cell r="C473" t="str">
            <v>P1 BLENDER DISCHARGE ROTARY VALVE</v>
          </cell>
        </row>
        <row r="474">
          <cell r="A474" t="str">
            <v>10-1360</v>
          </cell>
          <cell r="B474" t="str">
            <v>MEM-PRO-010-OP1-AEQ-1360</v>
          </cell>
          <cell r="C474" t="str">
            <v>MSS-PHOS ACID STORAGE TANK (PH1)</v>
          </cell>
        </row>
        <row r="475">
          <cell r="A475" t="str">
            <v>10-1361</v>
          </cell>
          <cell r="B475" t="str">
            <v>MEM-PRO-010-OP1-AEQ-1361</v>
          </cell>
          <cell r="C475" t="str">
            <v>MP1A-ON-LINE CHECK WEIGH</v>
          </cell>
        </row>
        <row r="476">
          <cell r="A476" t="str">
            <v>10-1362</v>
          </cell>
          <cell r="B476" t="str">
            <v>MEM-PRO-010-OP1-AEQ-1362</v>
          </cell>
          <cell r="C476" t="str">
            <v>MSS-PHOS ACID EAST DISCHARGE PUMP</v>
          </cell>
        </row>
        <row r="477">
          <cell r="A477" t="str">
            <v>10-1363</v>
          </cell>
          <cell r="B477" t="str">
            <v>MEM-PRO-010-OP1-AEQ-1363</v>
          </cell>
          <cell r="C477" t="str">
            <v>MSS-PHOS ACID CENTER DISCHARGE PUMP</v>
          </cell>
        </row>
        <row r="478">
          <cell r="A478" t="str">
            <v>10-1365</v>
          </cell>
          <cell r="B478" t="str">
            <v>MEM-PRO-010-OP1-AEQ-1365</v>
          </cell>
          <cell r="C478" t="str">
            <v>MSS-PHOS ACID PUMPS WEST STRAINER</v>
          </cell>
        </row>
        <row r="479">
          <cell r="A479" t="str">
            <v>10-1366</v>
          </cell>
          <cell r="B479" t="str">
            <v>MEM-PRO-010-OP1-AEQ-1366</v>
          </cell>
          <cell r="C479" t="str">
            <v>MSS-PHOS ACID PUMPS EAST STRAINER</v>
          </cell>
        </row>
        <row r="480">
          <cell r="A480" t="str">
            <v>10-3281</v>
          </cell>
          <cell r="B480" t="str">
            <v>MEM-PRO-010-OP1-AEQ-3281</v>
          </cell>
          <cell r="C480" t="str">
            <v>MP1-SCOTT DRYER</v>
          </cell>
        </row>
        <row r="481">
          <cell r="A481" t="str">
            <v>10-3282</v>
          </cell>
          <cell r="B481" t="str">
            <v>MEM-PRO-010-OP1-AEQ-3282</v>
          </cell>
          <cell r="C481" t="str">
            <v>MP1-SCOTT DRYER DRIVE REDUCER</v>
          </cell>
        </row>
        <row r="482">
          <cell r="A482" t="str">
            <v>10-3283</v>
          </cell>
          <cell r="B482" t="str">
            <v>MEM-PRO-010-OP1-AEQ-3283</v>
          </cell>
          <cell r="C482" t="str">
            <v>MP1-SCOTT DRYER MAIN DRIVE</v>
          </cell>
        </row>
        <row r="483">
          <cell r="A483" t="str">
            <v>10-3284</v>
          </cell>
          <cell r="B483" t="str">
            <v>MEM-PRO-010-OP1-AEQ-3284</v>
          </cell>
          <cell r="C483" t="str">
            <v>MP1-SCOTT DRYER MAIN DRIVE ZERO SPD SW</v>
          </cell>
        </row>
        <row r="484">
          <cell r="A484" t="str">
            <v>10-3285</v>
          </cell>
          <cell r="B484" t="str">
            <v>MEM-PRO-010-OP1-AEQ-3285</v>
          </cell>
          <cell r="C484" t="str">
            <v>MP1-SCOTT DRYER INFEED CONVEYOR</v>
          </cell>
        </row>
        <row r="485">
          <cell r="A485" t="str">
            <v>10-3286</v>
          </cell>
          <cell r="B485" t="str">
            <v>MEM-PRO-010-OP1-AEQ-3286</v>
          </cell>
          <cell r="C485" t="str">
            <v>MP1-SCOTT DRYER INFEED CONV LOW LEVEL SW</v>
          </cell>
        </row>
        <row r="486">
          <cell r="A486" t="str">
            <v>10-3287</v>
          </cell>
          <cell r="B486" t="str">
            <v>MEM-PRO-010-OP1-AEQ-3287</v>
          </cell>
          <cell r="C486" t="str">
            <v>MP1-SCOTT DRYER EXH PRESS TRANS.</v>
          </cell>
        </row>
        <row r="487">
          <cell r="A487" t="str">
            <v>10-3288</v>
          </cell>
          <cell r="B487" t="str">
            <v>MEM-PRO-010-OP1-AEQ-3288</v>
          </cell>
          <cell r="C487" t="str">
            <v>MP1-SCOTT DRYER EXHAUST TEMP SW</v>
          </cell>
        </row>
        <row r="488">
          <cell r="A488" t="str">
            <v>10-3289</v>
          </cell>
          <cell r="B488" t="str">
            <v>MEM-PRO-010-OP1-AEQ-3289</v>
          </cell>
          <cell r="C488" t="str">
            <v>MP1-SCOTT DRYER WEST DCE COLLECTOR</v>
          </cell>
        </row>
        <row r="489">
          <cell r="A489" t="str">
            <v>10-3290</v>
          </cell>
          <cell r="B489" t="str">
            <v>MEM-PRO-010-OP1-AEQ-3290</v>
          </cell>
          <cell r="C489" t="str">
            <v>MP1-SCOTT DRYER W. DCE SCREW CONVEYOR</v>
          </cell>
        </row>
        <row r="490">
          <cell r="A490" t="str">
            <v>10-3291</v>
          </cell>
          <cell r="B490" t="str">
            <v>MEM-PRO-010-OP1-AEQ-3291</v>
          </cell>
          <cell r="C490" t="str">
            <v>MP1-SCOTT DRYER W. DCE COLLECTOR RFV</v>
          </cell>
        </row>
        <row r="491">
          <cell r="A491" t="str">
            <v>10-3292</v>
          </cell>
          <cell r="B491" t="str">
            <v>MEM-PRO-010-OP1-AEQ-3292</v>
          </cell>
          <cell r="C491" t="str">
            <v>MP1-SCOTT DRY W DCE COLL RFV ZERO SPD SW</v>
          </cell>
        </row>
        <row r="492">
          <cell r="A492" t="str">
            <v>10-3293</v>
          </cell>
          <cell r="B492" t="str">
            <v>MEM-PRO-010-OP1-AEQ-3293</v>
          </cell>
          <cell r="C492" t="str">
            <v>MP1-SCOTT DRYER W. DCE COLL LEVEL SW HI</v>
          </cell>
        </row>
        <row r="493">
          <cell r="A493" t="str">
            <v>10-3294</v>
          </cell>
          <cell r="B493" t="str">
            <v>MEM-PRO-010-OP1-AEQ-3294</v>
          </cell>
          <cell r="C493" t="str">
            <v>MP1-SCOTT DRYER W. DCE COLL EXH TEMP SW</v>
          </cell>
        </row>
        <row r="494">
          <cell r="A494" t="str">
            <v>10-3295</v>
          </cell>
          <cell r="B494" t="str">
            <v>MEM-PRO-010-OP1-AEQ-3295</v>
          </cell>
          <cell r="C494" t="str">
            <v>MP1-SCOTT DRYER W. DCE COLL DIFF/PRESS</v>
          </cell>
        </row>
        <row r="495">
          <cell r="A495" t="str">
            <v>10-3296</v>
          </cell>
          <cell r="B495" t="str">
            <v>MEM-PRO-010-OP1-AEQ-3296</v>
          </cell>
          <cell r="C495" t="str">
            <v>MP1-SCOTT DRYER E. DCE COLLECTOR</v>
          </cell>
        </row>
        <row r="496">
          <cell r="A496" t="str">
            <v>10-3297</v>
          </cell>
          <cell r="B496" t="str">
            <v>MEM-PRO-010-OP1-AEQ-3297</v>
          </cell>
          <cell r="C496" t="str">
            <v>MP1-SCOTT DRYER E. DCE SCREW CONVEYOR</v>
          </cell>
        </row>
        <row r="497">
          <cell r="A497" t="str">
            <v>10-3298</v>
          </cell>
          <cell r="B497" t="str">
            <v>MEM-PRO-010-OP1-AEQ-3298</v>
          </cell>
          <cell r="C497" t="str">
            <v>MP1-SCOTT DRYER E. DCE COLLECTOR RFV</v>
          </cell>
        </row>
        <row r="498">
          <cell r="A498" t="str">
            <v>10-3299</v>
          </cell>
          <cell r="B498" t="str">
            <v>MEM-PRO-010-OP1-AEQ-3299</v>
          </cell>
          <cell r="C498" t="str">
            <v>MP1-SCOTT DRY E DCE COLL RFV ZERO SPD SW</v>
          </cell>
        </row>
        <row r="499">
          <cell r="A499" t="str">
            <v>10-3300</v>
          </cell>
          <cell r="B499" t="str">
            <v>MEM-PRO-010-OP1-AEQ-3300</v>
          </cell>
          <cell r="C499" t="str">
            <v>MP1-SCOTT DRYER E. DCE COLL LEVEL SW HI</v>
          </cell>
        </row>
        <row r="500">
          <cell r="A500" t="str">
            <v>10-3301</v>
          </cell>
          <cell r="B500" t="str">
            <v>MEM-PRO-010-OP1-AEQ-3301</v>
          </cell>
          <cell r="C500" t="str">
            <v>MP1-SCOTT DRYER E. COLLECT EXH TEMP SW</v>
          </cell>
        </row>
        <row r="501">
          <cell r="A501" t="str">
            <v>10-3302</v>
          </cell>
          <cell r="B501" t="str">
            <v>MEM-PRO-010-OP1-AEQ-3302</v>
          </cell>
          <cell r="C501" t="str">
            <v>MP1-SCOTT DRYER E. DCE COLL DIFF/PRESS</v>
          </cell>
        </row>
        <row r="502">
          <cell r="A502" t="str">
            <v>10-3305</v>
          </cell>
          <cell r="B502" t="str">
            <v>MEM-PRO-010-OP1-AEQ-3305</v>
          </cell>
          <cell r="C502" t="str">
            <v>MP1-SCOTT DRYER EXHAUST DAMPER</v>
          </cell>
        </row>
        <row r="503">
          <cell r="A503" t="str">
            <v>10-3306</v>
          </cell>
          <cell r="B503" t="str">
            <v>MEM-PRO-010-OP1-AEQ-3306</v>
          </cell>
          <cell r="C503" t="str">
            <v>MP1-SCOTT DRYER EXH DAMPER I/P</v>
          </cell>
        </row>
        <row r="504">
          <cell r="A504" t="str">
            <v>10-3307</v>
          </cell>
          <cell r="B504" t="str">
            <v>MEM-PRO-010-OP1-AEQ-3307</v>
          </cell>
          <cell r="C504" t="str">
            <v>MP1-SCOTT D. EXH PRESS TRAN.</v>
          </cell>
        </row>
        <row r="505">
          <cell r="A505" t="str">
            <v>10-3308</v>
          </cell>
          <cell r="B505" t="str">
            <v>MEM-PRO-010-OP1-AEQ-3308</v>
          </cell>
          <cell r="C505" t="str">
            <v>MP1-SCOTT DRYER EXHAUST FAN</v>
          </cell>
        </row>
        <row r="506">
          <cell r="A506" t="str">
            <v>10-3311</v>
          </cell>
          <cell r="B506" t="str">
            <v>MEM-PRO-010-OP1-AEQ-3311</v>
          </cell>
          <cell r="C506" t="str">
            <v>MP1-SCOTT DRYER BURNER FAN INTAKE FILTER</v>
          </cell>
        </row>
        <row r="507">
          <cell r="A507" t="str">
            <v>10-3312</v>
          </cell>
          <cell r="B507" t="str">
            <v>MEM-PRO-010-OP1-AEQ-3312</v>
          </cell>
          <cell r="C507" t="str">
            <v>MP1-SCOTT D BURN CHMB INLT DUCT  TEMP SW</v>
          </cell>
        </row>
        <row r="508">
          <cell r="A508" t="str">
            <v>10-3313</v>
          </cell>
          <cell r="B508" t="str">
            <v>MEM-PRO-010-OP1-AEQ-3313</v>
          </cell>
          <cell r="C508" t="str">
            <v>MP1-SCOTT D. INLET DUCT PRESS XMTR</v>
          </cell>
        </row>
        <row r="509">
          <cell r="A509" t="str">
            <v>10-3315</v>
          </cell>
          <cell r="B509" t="str">
            <v>MEM-PRO-010-OP1-AEQ-3315</v>
          </cell>
          <cell r="C509" t="str">
            <v>MP1 MD-75 RFV</v>
          </cell>
        </row>
        <row r="510">
          <cell r="A510" t="str">
            <v>10-3317</v>
          </cell>
          <cell r="B510" t="str">
            <v>MEM-PRO-010-OP1-AEQ-3317</v>
          </cell>
          <cell r="C510" t="str">
            <v>MP1-FEED X-FER CYCLONE</v>
          </cell>
        </row>
        <row r="511">
          <cell r="A511" t="str">
            <v>10-3318</v>
          </cell>
          <cell r="B511" t="str">
            <v>MEM-PRO-010-OP1-AEQ-3318</v>
          </cell>
          <cell r="C511" t="str">
            <v>MP1 AIRLOCK (SUMITOMO REDUCED)</v>
          </cell>
        </row>
        <row r="512">
          <cell r="A512" t="str">
            <v>10-3320</v>
          </cell>
          <cell r="B512" t="str">
            <v>MEM-PRO-010-OP1-AEQ-3320</v>
          </cell>
          <cell r="C512" t="str">
            <v>MP1-FEED TRANSFER DIVERTER VALVE</v>
          </cell>
        </row>
        <row r="513">
          <cell r="A513" t="str">
            <v>10-3332</v>
          </cell>
          <cell r="B513" t="str">
            <v>MEM-PRO-010-OP1-AEQ-3332</v>
          </cell>
          <cell r="C513" t="str">
            <v>MP1-SCOTT DRYER BURNER COMBUST FAN #3</v>
          </cell>
        </row>
        <row r="514">
          <cell r="A514" t="str">
            <v>10-3333</v>
          </cell>
          <cell r="B514" t="str">
            <v>MEM-PRO-010-OP1-AEQ-3333</v>
          </cell>
          <cell r="C514" t="str">
            <v>MP1-SCOTT DRYER BURNER CHAMBER</v>
          </cell>
        </row>
        <row r="515">
          <cell r="A515" t="str">
            <v>10-3335</v>
          </cell>
          <cell r="B515" t="str">
            <v>MEM-PRO-010-OP1-AEQ-3335</v>
          </cell>
          <cell r="C515" t="str">
            <v>MP1-SCOTT DRYER BURNER COMB FAN #1 PS</v>
          </cell>
        </row>
        <row r="516">
          <cell r="A516" t="str">
            <v>10-3336</v>
          </cell>
          <cell r="B516" t="str">
            <v>MEM-PRO-010-OP1-AEQ-3336</v>
          </cell>
          <cell r="C516" t="str">
            <v>MP1-SCOTT DRYER BURNER COMB FAN #2 PS</v>
          </cell>
        </row>
        <row r="517">
          <cell r="A517" t="str">
            <v>10-3337</v>
          </cell>
          <cell r="B517" t="str">
            <v>MEM-PRO-010-OP1-AEQ-3337</v>
          </cell>
          <cell r="C517" t="str">
            <v>MP1-SCOTT DRYER BURNER COMB FAN #3 P SW</v>
          </cell>
        </row>
        <row r="518">
          <cell r="A518" t="str">
            <v>10-3338</v>
          </cell>
          <cell r="B518" t="str">
            <v>MEM-PRO-010-OP1-AEQ-3338</v>
          </cell>
          <cell r="C518" t="str">
            <v>MP1-SCOTT DRYER GAS TRAIN GAS LOW P SW</v>
          </cell>
        </row>
        <row r="519">
          <cell r="A519" t="str">
            <v>10-3339</v>
          </cell>
          <cell r="B519" t="str">
            <v>MEM-PRO-010-OP1-AEQ-3339</v>
          </cell>
          <cell r="C519" t="str">
            <v>MP1-GAS TRAIN GAS HIGH PRESS SW</v>
          </cell>
        </row>
        <row r="520">
          <cell r="A520" t="str">
            <v>10-3340</v>
          </cell>
          <cell r="B520" t="str">
            <v>MEM-PRO-010-OP1-AEQ-3340</v>
          </cell>
          <cell r="C520" t="str">
            <v>MP1-GAS TRAIN POST REG GAS HI-PRESS SW</v>
          </cell>
        </row>
        <row r="521">
          <cell r="A521" t="str">
            <v>10-3341</v>
          </cell>
          <cell r="B521" t="str">
            <v>MEM-PRO-010-OP1-AEQ-3341</v>
          </cell>
          <cell r="C521" t="str">
            <v>MP1-BURNER CHAMBER PRESSURE SW</v>
          </cell>
        </row>
        <row r="522">
          <cell r="A522" t="str">
            <v>10-3342</v>
          </cell>
          <cell r="B522" t="str">
            <v>MEM-PRO-010-OP1-AEQ-3342</v>
          </cell>
          <cell r="C522" t="str">
            <v>MP1-RCYCL SRG BN DISCH CHUTE LOLO LVL SW</v>
          </cell>
        </row>
        <row r="523">
          <cell r="A523" t="str">
            <v>10-3343</v>
          </cell>
          <cell r="B523" t="str">
            <v>MEM-PRO-010-OP1-AEQ-3343</v>
          </cell>
          <cell r="C523" t="str">
            <v>MP1-RCYCL SRG BIN DISCH CHUTE LOW LVL SW</v>
          </cell>
        </row>
        <row r="524">
          <cell r="A524" t="str">
            <v>10-3349</v>
          </cell>
          <cell r="B524" t="str">
            <v>MEM-PRO-010-OP1-AEQ-3349</v>
          </cell>
          <cell r="C524" t="str">
            <v>MP1-RECYCLE RECEIVER MILLTRONICS</v>
          </cell>
        </row>
        <row r="525">
          <cell r="A525" t="str">
            <v>10-3350</v>
          </cell>
          <cell r="B525" t="str">
            <v>MEM-PRO-010-OP1-AEQ-3350</v>
          </cell>
          <cell r="C525" t="str">
            <v>MP1-S.D. EXPLOSION SUPPRESSION SYS</v>
          </cell>
        </row>
        <row r="526">
          <cell r="A526" t="str">
            <v>10-3352</v>
          </cell>
          <cell r="B526" t="str">
            <v>MEM-PRO-010-OP1-AEQ-3352</v>
          </cell>
          <cell r="C526" t="str">
            <v>MP1-RF CYCLONE RUPTURE DISK</v>
          </cell>
        </row>
        <row r="527">
          <cell r="A527" t="str">
            <v>10-3353</v>
          </cell>
          <cell r="B527" t="str">
            <v>MEM-PRO-010-OP1-AEQ-3353</v>
          </cell>
          <cell r="C527" t="str">
            <v>MP1-RF CYCLONE PDIT XMIT</v>
          </cell>
        </row>
        <row r="528">
          <cell r="A528" t="str">
            <v>10-3354</v>
          </cell>
          <cell r="B528" t="str">
            <v>MEM-PRO-010-OP1-AEQ-3354</v>
          </cell>
          <cell r="C528" t="str">
            <v>MP1-RF CYCLONE EXH TEMP ELE</v>
          </cell>
        </row>
        <row r="529">
          <cell r="A529" t="str">
            <v>10-3355</v>
          </cell>
          <cell r="B529" t="str">
            <v>MEM-PRO-010-OP1-AEQ-3355</v>
          </cell>
          <cell r="C529" t="str">
            <v>MP1-RECYCLE COLLECTOR EXPLOSION VENT</v>
          </cell>
        </row>
        <row r="530">
          <cell r="A530" t="str">
            <v>10-4625</v>
          </cell>
          <cell r="B530" t="str">
            <v>MEM-PRO-010-OP1-AEQ-4625</v>
          </cell>
          <cell r="C530" t="str">
            <v>MP1-DILUTION TANK</v>
          </cell>
        </row>
        <row r="531">
          <cell r="A531" t="str">
            <v>10-4630</v>
          </cell>
          <cell r="B531" t="str">
            <v>MEM-PRO-010-OP1-AEQ-4630</v>
          </cell>
          <cell r="C531" t="str">
            <v>MP1-DILUTION TANK AGITATOR</v>
          </cell>
        </row>
        <row r="532">
          <cell r="A532" t="str">
            <v>10-4632</v>
          </cell>
          <cell r="B532" t="str">
            <v>MEM-PRO-010-OP1-AEQ-4632</v>
          </cell>
          <cell r="C532" t="str">
            <v>MP1-DILUTION TANK DISCH VALVE SV-650</v>
          </cell>
        </row>
        <row r="533">
          <cell r="A533" t="str">
            <v>10-4635</v>
          </cell>
          <cell r="B533" t="str">
            <v>MEM-PRO-010-OP1-AEQ-4635</v>
          </cell>
          <cell r="C533" t="str">
            <v>MP1-DILUTION TANK LEVEL XMTR</v>
          </cell>
        </row>
        <row r="534">
          <cell r="A534" t="str">
            <v>10-4640</v>
          </cell>
          <cell r="B534" t="str">
            <v>MEM-PRO-010-OP1-AEQ-4640</v>
          </cell>
          <cell r="C534" t="str">
            <v>MP1-DILUTION TANK RECYCLE PUMP</v>
          </cell>
        </row>
        <row r="535">
          <cell r="A535" t="str">
            <v>10-4645</v>
          </cell>
          <cell r="B535" t="str">
            <v>MEM-PRO-010-OP1-AEQ-4645</v>
          </cell>
          <cell r="C535" t="str">
            <v>MP1-DYNATROL</v>
          </cell>
        </row>
        <row r="536">
          <cell r="A536" t="str">
            <v>10-4647</v>
          </cell>
          <cell r="B536" t="str">
            <v>MEM-PRO-010-OP1-AEQ-4647</v>
          </cell>
          <cell r="C536" t="str">
            <v>MP1-90DEG WTR DIL TK  WTR BLK VLV SV-726</v>
          </cell>
        </row>
        <row r="537">
          <cell r="A537" t="str">
            <v>10-4650</v>
          </cell>
          <cell r="B537" t="str">
            <v>MEM-PRO-010-OP1-AEQ-4650</v>
          </cell>
          <cell r="C537" t="str">
            <v>MP1-90DEG WTR REG (DILUTION TK WATER)</v>
          </cell>
        </row>
        <row r="538">
          <cell r="A538" t="str">
            <v>10-4655</v>
          </cell>
          <cell r="B538" t="str">
            <v>MEM-PRO-010-OP1-AEQ-4655</v>
          </cell>
          <cell r="C538" t="str">
            <v>MP1-90 DEG WTR DILUTION TK CONTROL VALVE</v>
          </cell>
        </row>
        <row r="539">
          <cell r="A539" t="str">
            <v>10-4660</v>
          </cell>
          <cell r="B539" t="str">
            <v>MEM-PRO-010-OP1-AEQ-4660</v>
          </cell>
          <cell r="C539" t="str">
            <v>MP1-90 DEG WTR DILUTION TK MAG FLOWMETER</v>
          </cell>
        </row>
        <row r="540">
          <cell r="A540" t="str">
            <v>10-4662</v>
          </cell>
          <cell r="B540" t="str">
            <v>MEM-PRO-010-OP1-AEQ-4662</v>
          </cell>
          <cell r="C540" t="str">
            <v>MP1-EPA RELIEF VALVE TO DIL TK PUMP 4665</v>
          </cell>
        </row>
        <row r="541">
          <cell r="A541" t="str">
            <v>10-4665</v>
          </cell>
          <cell r="B541" t="str">
            <v>MEM-PRO-010-OP1-AEQ-4665</v>
          </cell>
          <cell r="C541" t="str">
            <v>MP1-DILUTION TANK DISCH PUMP</v>
          </cell>
        </row>
        <row r="542">
          <cell r="A542" t="str">
            <v>10-4670</v>
          </cell>
          <cell r="B542" t="str">
            <v>MEM-PRO-010-OP1-AEQ-4670</v>
          </cell>
          <cell r="C542" t="str">
            <v>MP1-DILUTION TANK DISCH MAG FLOWMETER</v>
          </cell>
        </row>
        <row r="543">
          <cell r="A543" t="str">
            <v>10-4783</v>
          </cell>
          <cell r="B543" t="str">
            <v>MEM-PRO-010-OP1-AEQ-4783</v>
          </cell>
          <cell r="C543" t="str">
            <v>MSP-S WHEY T-TUBE H EXCH TEMP GAUGE</v>
          </cell>
        </row>
        <row r="544">
          <cell r="A544" t="str">
            <v>10-1114</v>
          </cell>
          <cell r="B544" t="str">
            <v>MEM-PRO-010-OPA-AEQ-1114</v>
          </cell>
          <cell r="C544" t="str">
            <v>MP1A-PRODUCT AIR INTAKE FILTER</v>
          </cell>
        </row>
        <row r="545">
          <cell r="A545" t="str">
            <v>10-1115</v>
          </cell>
          <cell r="B545" t="str">
            <v>MEM-PRO-010-OPA-AEQ-1115</v>
          </cell>
          <cell r="C545" t="str">
            <v>MP1A-PRODUCT BLENDING HOPPER</v>
          </cell>
        </row>
        <row r="546">
          <cell r="A546" t="str">
            <v>10-1116</v>
          </cell>
          <cell r="B546" t="str">
            <v>MEM-PRO-010-OPA-AEQ-1116</v>
          </cell>
          <cell r="C546" t="str">
            <v>MP1A-PRODUCT BLENDING HI-LEVEL PROBE</v>
          </cell>
        </row>
        <row r="547">
          <cell r="A547" t="str">
            <v>10-1117</v>
          </cell>
          <cell r="B547" t="str">
            <v>MEM-PRO-010-OPA-AEQ-1117</v>
          </cell>
          <cell r="C547" t="str">
            <v>MP1A-PRODUCT BLENDING HOPPER RFV</v>
          </cell>
        </row>
        <row r="548">
          <cell r="A548" t="str">
            <v>10-1118</v>
          </cell>
          <cell r="B548" t="str">
            <v>MEM-PRO-010-OPA-AEQ-1118</v>
          </cell>
          <cell r="C548" t="str">
            <v>MP1A-PRODUCT BLENDING AIR INTAKE FILTER</v>
          </cell>
        </row>
        <row r="549">
          <cell r="A549" t="str">
            <v>10-1157</v>
          </cell>
          <cell r="B549" t="str">
            <v>MEM-PRO-010-OPA-AEQ-1157</v>
          </cell>
          <cell r="C549" t="str">
            <v>MP1-AIR INLET FILTER</v>
          </cell>
        </row>
        <row r="550">
          <cell r="A550" t="str">
            <v>10-1158</v>
          </cell>
          <cell r="B550" t="str">
            <v>MEM-PRO-010-OPA-AEQ-1158</v>
          </cell>
          <cell r="C550" t="str">
            <v>MP1A-PACKER ASPIRATION FILTER</v>
          </cell>
        </row>
        <row r="551">
          <cell r="A551" t="str">
            <v>10-1160</v>
          </cell>
          <cell r="B551" t="str">
            <v>MEM-PRO-010-OPA-AEQ-1160</v>
          </cell>
          <cell r="C551" t="str">
            <v>MP1A-SLIDELL BAGGING MACHINE</v>
          </cell>
        </row>
        <row r="552">
          <cell r="A552" t="str">
            <v>10-1161</v>
          </cell>
          <cell r="B552" t="str">
            <v>MEM-PRO-010-OPA-AEQ-1161</v>
          </cell>
          <cell r="C552" t="str">
            <v>MP1A-ON-LINE CHECK WEIGH</v>
          </cell>
        </row>
        <row r="553">
          <cell r="A553" t="str">
            <v>10-1162</v>
          </cell>
          <cell r="B553" t="str">
            <v>MEM-PRO-010-OPA-AEQ-1162</v>
          </cell>
          <cell r="C553" t="str">
            <v>MP1A-PRODUCT BLENDING SAMPLER</v>
          </cell>
        </row>
        <row r="554">
          <cell r="A554" t="str">
            <v>10-1163</v>
          </cell>
          <cell r="B554" t="str">
            <v>MEM-PRO-010-OPA-AEQ-1163</v>
          </cell>
          <cell r="C554" t="str">
            <v>MP1A-GUSSET REFORMER</v>
          </cell>
        </row>
        <row r="555">
          <cell r="A555" t="str">
            <v>10-1164</v>
          </cell>
          <cell r="B555" t="str">
            <v>MEM-PRO-010-OPA-AEQ-1164</v>
          </cell>
          <cell r="C555" t="str">
            <v>MP1A-SEALER CONVEYOR</v>
          </cell>
        </row>
        <row r="556">
          <cell r="A556" t="str">
            <v>10-1165</v>
          </cell>
          <cell r="B556" t="str">
            <v>MEM-PRO-010-OPA-AEQ-1165</v>
          </cell>
          <cell r="C556" t="str">
            <v>MP1A-SEALER</v>
          </cell>
        </row>
        <row r="557">
          <cell r="A557" t="str">
            <v>10-1167</v>
          </cell>
          <cell r="B557" t="str">
            <v>MEM-PRO-010-OPA-AEQ-1167</v>
          </cell>
          <cell r="C557" t="str">
            <v>MP1A-90 DEG. TURN BAG CONVEYOR</v>
          </cell>
        </row>
        <row r="558">
          <cell r="A558" t="str">
            <v>10-1213</v>
          </cell>
          <cell r="B558" t="str">
            <v>MEM-PRO-010-OPA-AEQ-1213</v>
          </cell>
          <cell r="C558" t="str">
            <v>MP1A-BLENDER - RIBBON</v>
          </cell>
        </row>
        <row r="559">
          <cell r="A559" t="str">
            <v>10-1214</v>
          </cell>
          <cell r="B559" t="str">
            <v>MEM-PRO-010-OPA-AEQ-1214</v>
          </cell>
          <cell r="C559" t="str">
            <v>MP1A-LOAD CELLS - BLENDER</v>
          </cell>
        </row>
        <row r="560">
          <cell r="A560" t="str">
            <v>10-1215</v>
          </cell>
          <cell r="B560" t="str">
            <v>MEM-PRO-010-OPA-AEQ-1215</v>
          </cell>
          <cell r="C560" t="str">
            <v>MP1A-ASPIRATION FILTER - BLENDER</v>
          </cell>
        </row>
        <row r="561">
          <cell r="A561" t="str">
            <v>10-1216</v>
          </cell>
          <cell r="B561" t="str">
            <v>MEM-PRO-010-OPA-AEQ-1216</v>
          </cell>
          <cell r="C561" t="str">
            <v>MP1A-ASPIRATION FAN - BLENDER</v>
          </cell>
        </row>
        <row r="562">
          <cell r="A562" t="str">
            <v>10-1217</v>
          </cell>
          <cell r="B562" t="str">
            <v>MEM-PRO-010-OPA-AEQ-1217</v>
          </cell>
          <cell r="C562" t="str">
            <v>MP1A-BLENDER ASP BAG POPPER</v>
          </cell>
        </row>
        <row r="563">
          <cell r="A563" t="str">
            <v>10-1218</v>
          </cell>
          <cell r="B563" t="str">
            <v>MEM-PRO-010-OPA-AEQ-1218</v>
          </cell>
          <cell r="C563" t="str">
            <v>P1BLENDER ASP.</v>
          </cell>
        </row>
        <row r="564">
          <cell r="A564" t="str">
            <v>10-1219</v>
          </cell>
          <cell r="B564" t="str">
            <v>MEM-PRO-010-OPA-AEQ-1219</v>
          </cell>
          <cell r="C564" t="str">
            <v>MP1A-KNIFE GATE - BLENDER DISCH.</v>
          </cell>
        </row>
        <row r="565">
          <cell r="A565" t="str">
            <v>10-1220</v>
          </cell>
          <cell r="B565" t="str">
            <v>MEM-PRO-010-OPA-AEQ-1220</v>
          </cell>
          <cell r="C565" t="str">
            <v>MP1A-ROTARY VALVE - BLENDER DISCH.</v>
          </cell>
        </row>
        <row r="566">
          <cell r="A566" t="str">
            <v>10-1221</v>
          </cell>
          <cell r="B566" t="str">
            <v>MEM-PRO-010-OPA-AEQ-1221</v>
          </cell>
          <cell r="C566" t="str">
            <v>MP1A-AZO ROTARY SCREENER SYSTEM</v>
          </cell>
        </row>
        <row r="567">
          <cell r="A567" t="str">
            <v>10-1222</v>
          </cell>
          <cell r="B567" t="str">
            <v>MEM-PRO-010-OPA-AEQ-1222</v>
          </cell>
          <cell r="C567" t="str">
            <v>MPA1-AZO HIGH LEVEL SW</v>
          </cell>
        </row>
        <row r="568">
          <cell r="A568" t="str">
            <v>10-1223</v>
          </cell>
          <cell r="B568" t="str">
            <v>MEM-PRO-010-OPA-AEQ-1223</v>
          </cell>
          <cell r="C568" t="str">
            <v>MP1A-COMPRESSED AIR PRE-FILTER #1</v>
          </cell>
        </row>
        <row r="569">
          <cell r="A569" t="str">
            <v>10-1224</v>
          </cell>
          <cell r="B569" t="str">
            <v>MEM-PRO-010-OPA-AEQ-1224</v>
          </cell>
          <cell r="C569" t="str">
            <v>MP1A-COMPRESSED AIR FILTER #2</v>
          </cell>
        </row>
        <row r="570">
          <cell r="A570" t="str">
            <v>10-1225</v>
          </cell>
          <cell r="B570" t="str">
            <v>MEM-PRO-010-OPA-AEQ-1225</v>
          </cell>
          <cell r="C570" t="str">
            <v>MP1A-COMPRESSED AIR FINAL FILTER #3</v>
          </cell>
        </row>
        <row r="571">
          <cell r="A571" t="str">
            <v>10-1226</v>
          </cell>
          <cell r="B571" t="str">
            <v>MEM-PRO-010-OPA-AEQ-1226</v>
          </cell>
          <cell r="C571" t="str">
            <v>MP1A-AZO OVERS DISCHARGE RFV</v>
          </cell>
        </row>
        <row r="572">
          <cell r="A572" t="str">
            <v>10-1227</v>
          </cell>
          <cell r="B572" t="str">
            <v>MEM-PRO-010-OPA-AEQ-1227</v>
          </cell>
          <cell r="C572" t="str">
            <v>MP1A-AZO DISCH. MAGNET</v>
          </cell>
        </row>
        <row r="573">
          <cell r="A573" t="str">
            <v>10-1228</v>
          </cell>
          <cell r="B573" t="str">
            <v>MEM-PRO-010-OPA-AEQ-1228</v>
          </cell>
          <cell r="C573" t="str">
            <v>MP1A-KNIFE GATE BLENDER DISCH.</v>
          </cell>
        </row>
        <row r="574">
          <cell r="A574" t="str">
            <v>10-1229</v>
          </cell>
          <cell r="B574" t="str">
            <v>MEM-PRO-010-OPA-AEQ-1229</v>
          </cell>
          <cell r="C574" t="str">
            <v>MP1A-ROTARY VALVE - BLENDER DISCH.</v>
          </cell>
        </row>
        <row r="575">
          <cell r="A575" t="str">
            <v>10-1230</v>
          </cell>
          <cell r="B575" t="str">
            <v>MEM-PRO-010-OPA-AEQ-1230</v>
          </cell>
          <cell r="C575" t="str">
            <v>MP1A-ABSOLUTE FILTER</v>
          </cell>
        </row>
        <row r="576">
          <cell r="A576" t="str">
            <v>10-1231</v>
          </cell>
          <cell r="B576" t="str">
            <v>MEM-PRO-010-OPA-AEQ-1231</v>
          </cell>
          <cell r="C576" t="str">
            <v>MP1A-OIL/LECITHIN SUPPLY 3-WAY VALVE</v>
          </cell>
        </row>
        <row r="577">
          <cell r="A577" t="str">
            <v>10-1232</v>
          </cell>
          <cell r="B577" t="str">
            <v>MEM-PRO-010-OPA-AEQ-1232</v>
          </cell>
          <cell r="C577" t="str">
            <v>MP1A-OIL/LECITHIN RETURN 3-WAY VALVE</v>
          </cell>
        </row>
        <row r="578">
          <cell r="A578" t="str">
            <v>10-1233</v>
          </cell>
          <cell r="B578" t="str">
            <v>MEM-PRO-010-OPA-AEQ-1233</v>
          </cell>
          <cell r="C578" t="str">
            <v>MP1A-LECITHIN TANK DISCHARGE VALVE</v>
          </cell>
        </row>
        <row r="579">
          <cell r="A579" t="str">
            <v>10-1234</v>
          </cell>
          <cell r="B579" t="str">
            <v>MEM-PRO-010-OPA-AEQ-1234</v>
          </cell>
          <cell r="C579" t="str">
            <v>MP1A-OIL TANK DISCHARGE VALVE</v>
          </cell>
        </row>
        <row r="580">
          <cell r="A580" t="str">
            <v>10-1235</v>
          </cell>
          <cell r="B580" t="str">
            <v>MEM-PRO-010-OPA-AEQ-1235</v>
          </cell>
          <cell r="C580" t="str">
            <v>MP1A-OIL/LECITHIN DRUM PUMP</v>
          </cell>
        </row>
        <row r="581">
          <cell r="A581" t="str">
            <v>10-1237</v>
          </cell>
          <cell r="B581" t="str">
            <v>MEM-PRO-010-OPA-AEQ-1237</v>
          </cell>
          <cell r="C581" t="str">
            <v>MP1A-LECITHIN MIX TANK</v>
          </cell>
        </row>
        <row r="582">
          <cell r="A582" t="str">
            <v>10-1238</v>
          </cell>
          <cell r="B582" t="str">
            <v>MEM-PRO-010-OPA-AEQ-1238</v>
          </cell>
          <cell r="C582" t="str">
            <v>MP1A-LECITHIN TANK AGITATOR</v>
          </cell>
        </row>
        <row r="583">
          <cell r="A583" t="str">
            <v>10-1241</v>
          </cell>
          <cell r="B583" t="str">
            <v>MEM-PRO-010-OPA-AEQ-1241</v>
          </cell>
          <cell r="C583" t="str">
            <v>MP1A-OIL MIX TANK</v>
          </cell>
        </row>
        <row r="584">
          <cell r="A584" t="str">
            <v>10-1242</v>
          </cell>
          <cell r="B584" t="str">
            <v>MEM-PRO-010-OPA-AEQ-1242</v>
          </cell>
          <cell r="C584" t="str">
            <v>MP1A-OIL MIX AGITATOR</v>
          </cell>
        </row>
        <row r="585">
          <cell r="A585" t="str">
            <v>10-1245</v>
          </cell>
          <cell r="B585" t="str">
            <v>MEM-PRO-010-OPA-AEQ-1245</v>
          </cell>
          <cell r="C585" t="str">
            <v>MP1A-OIL/LECITHIN BATCH PUMP</v>
          </cell>
        </row>
        <row r="586">
          <cell r="A586" t="str">
            <v>10-1246</v>
          </cell>
          <cell r="B586" t="str">
            <v>MEM-PRO-010-OPA-AEQ-1246</v>
          </cell>
          <cell r="C586" t="str">
            <v>MP1A-OIL/LECITHIN BATCH PUMP STRAINER</v>
          </cell>
        </row>
        <row r="587">
          <cell r="A587" t="str">
            <v>10-1247</v>
          </cell>
          <cell r="B587" t="str">
            <v>MEM-PRO-010-OPA-AEQ-1247</v>
          </cell>
          <cell r="C587" t="str">
            <v>MP1A-OIL/LECITHIN BATCH PUMP FLOW METER</v>
          </cell>
        </row>
        <row r="588">
          <cell r="A588" t="str">
            <v>10-1248</v>
          </cell>
          <cell r="B588" t="str">
            <v>MEM-PRO-010-OPA-AEQ-1248</v>
          </cell>
          <cell r="C588" t="str">
            <v>MP1A-WATER EXPANSION TANK</v>
          </cell>
        </row>
        <row r="589">
          <cell r="A589" t="str">
            <v>10-1249</v>
          </cell>
          <cell r="B589" t="str">
            <v>MEM-PRO-010-OPA-AEQ-1249</v>
          </cell>
          <cell r="C589" t="str">
            <v>MP1A-HOT WATER CIRC. PUMP</v>
          </cell>
        </row>
        <row r="590">
          <cell r="A590" t="str">
            <v>10-1251</v>
          </cell>
          <cell r="B590" t="str">
            <v>MEM-PRO-010-OPA-AEQ-1251</v>
          </cell>
          <cell r="C590" t="str">
            <v>MP1A-LECITHIN PUMP</v>
          </cell>
        </row>
        <row r="591">
          <cell r="A591" t="str">
            <v>10-1253</v>
          </cell>
          <cell r="B591" t="str">
            <v>MEM-PRO-010-OPA-AEQ-1253</v>
          </cell>
          <cell r="C591" t="str">
            <v>MP1A-OIL/LECITHIN WATER HEATER</v>
          </cell>
        </row>
        <row r="592">
          <cell r="A592" t="str">
            <v>10-1257</v>
          </cell>
          <cell r="B592" t="str">
            <v>MEM-PRO-010-OPA-AEQ-1257</v>
          </cell>
          <cell r="C592" t="str">
            <v>MP1A-OIL/LEC RECIRC. PRESS CTROL VALVE</v>
          </cell>
        </row>
        <row r="593">
          <cell r="A593" t="str">
            <v>10-1260</v>
          </cell>
          <cell r="B593" t="str">
            <v>MEM-PRO-010-OPA-AEQ-1260</v>
          </cell>
          <cell r="C593" t="str">
            <v>MP1A-OIL/LEC EXP. TK PROC WTR PCV</v>
          </cell>
        </row>
        <row r="594">
          <cell r="A594" t="str">
            <v>10-1269</v>
          </cell>
          <cell r="B594" t="str">
            <v>MEM-PRO-010-OPA-AEQ-1269</v>
          </cell>
          <cell r="C594" t="str">
            <v>MP1A-COMPRESSED AIR PRESS CTROL VALVE</v>
          </cell>
        </row>
        <row r="595">
          <cell r="A595" t="str">
            <v>10-1270</v>
          </cell>
          <cell r="B595" t="str">
            <v>MEM-PRO-010-OPA-AEQ-1270</v>
          </cell>
          <cell r="C595" t="str">
            <v>MP1-COMPRESSED AIR BLEED VALVE (SV-795)</v>
          </cell>
        </row>
        <row r="596">
          <cell r="A596" t="str">
            <v>10-1274</v>
          </cell>
          <cell r="B596" t="str">
            <v>MEM-PRO-010-OPA-AEQ-1274</v>
          </cell>
          <cell r="C596" t="str">
            <v>MP1A-BEHN PACKER VIBRATING CONVEYOR</v>
          </cell>
        </row>
        <row r="597">
          <cell r="A597" t="str">
            <v>10-1275</v>
          </cell>
          <cell r="B597" t="str">
            <v>MEM-PRO-010-OPA-AEQ-1275</v>
          </cell>
          <cell r="C597" t="str">
            <v>MP1A-ASPIRATION FILTER - AZO</v>
          </cell>
        </row>
        <row r="598">
          <cell r="A598" t="str">
            <v>10-1276</v>
          </cell>
          <cell r="B598" t="str">
            <v>MEM-PRO-010-OPA-AEQ-1276</v>
          </cell>
          <cell r="C598" t="str">
            <v>MP1A-ASP FAN - AZO - REMOVED 11/6/02</v>
          </cell>
        </row>
        <row r="599">
          <cell r="A599" t="str">
            <v>10-1277</v>
          </cell>
          <cell r="B599" t="str">
            <v>MEM-PRO-010-OPA-AEQ-1277</v>
          </cell>
          <cell r="C599" t="str">
            <v>MP1A-BAG POPPER - AZO</v>
          </cell>
        </row>
        <row r="600">
          <cell r="A600" t="str">
            <v>10-1278</v>
          </cell>
          <cell r="B600" t="str">
            <v>MEM-PRO-010-OPA-AEQ-1278</v>
          </cell>
          <cell r="C600" t="str">
            <v>MP1A-BEHN PACKER FEED HOPPER</v>
          </cell>
        </row>
        <row r="601">
          <cell r="A601" t="str">
            <v>10-1279</v>
          </cell>
          <cell r="B601" t="str">
            <v>MEM-PRO-010-OPA-AEQ-1279</v>
          </cell>
          <cell r="C601" t="str">
            <v>MP1A-BEHN PACKER</v>
          </cell>
        </row>
        <row r="602">
          <cell r="A602" t="str">
            <v>10-1280</v>
          </cell>
          <cell r="B602" t="str">
            <v>MEM-PRO-010-OPA-AEQ-1280</v>
          </cell>
          <cell r="C602" t="str">
            <v>MP1A-BEHN PACKER ASPIRATION FILTER</v>
          </cell>
        </row>
        <row r="603">
          <cell r="A603" t="str">
            <v>10-1281</v>
          </cell>
          <cell r="B603" t="str">
            <v>MEM-PRO-010-OPA-AEQ-1281</v>
          </cell>
          <cell r="C603" t="str">
            <v>MP1A-ASPIRATION FILTER ROTARY VALVE</v>
          </cell>
        </row>
        <row r="604">
          <cell r="A604" t="str">
            <v>10-1282</v>
          </cell>
          <cell r="B604" t="str">
            <v>MEM-PRO-010-OPA-AEQ-1282</v>
          </cell>
          <cell r="C604" t="str">
            <v>MP1A-BEHN PACKER ASP. FILTER EXH FAN</v>
          </cell>
        </row>
        <row r="605">
          <cell r="A605" t="str">
            <v>10-1283</v>
          </cell>
          <cell r="B605" t="str">
            <v>MEM-PRO-010-OPA-AEQ-1283</v>
          </cell>
          <cell r="C605" t="str">
            <v>MP1A-VIBRATOR PACKER FEED HOPPER</v>
          </cell>
        </row>
        <row r="606">
          <cell r="A606" t="str">
            <v>10-1284</v>
          </cell>
          <cell r="B606" t="str">
            <v>MEM-PRO-010-OPA-AEQ-1284</v>
          </cell>
          <cell r="C606" t="str">
            <v>MP1A-BLOWER PACKAGE - PACKE</v>
          </cell>
        </row>
        <row r="607">
          <cell r="A607" t="str">
            <v>10-6490</v>
          </cell>
          <cell r="B607" t="str">
            <v>MEM-PRO-010-P3A-AEQ-6490</v>
          </cell>
          <cell r="C607" t="str">
            <v>MP3A-DRYER BKDRFT COLL EXH FAN</v>
          </cell>
        </row>
        <row r="608">
          <cell r="A608" t="str">
            <v>10-6491</v>
          </cell>
          <cell r="B608" t="str">
            <v>MEM-PRO-010-P3A-AEQ-6491</v>
          </cell>
          <cell r="C608" t="str">
            <v>MP3A-DRY POS PS BKDRFT INLET FAN</v>
          </cell>
        </row>
        <row r="609">
          <cell r="A609" t="str">
            <v>10-6492</v>
          </cell>
          <cell r="B609" t="str">
            <v>MEM-PRO-010-P3A-AEQ-6492</v>
          </cell>
          <cell r="C609" t="str">
            <v>MP3A-DRYER BKDRFT COLLECTOR</v>
          </cell>
        </row>
        <row r="610">
          <cell r="A610" t="str">
            <v>10-6496</v>
          </cell>
          <cell r="B610" t="str">
            <v>MEM-PRO-010-P3A-AEQ-6496</v>
          </cell>
          <cell r="C610" t="str">
            <v>MP3A-DRYER BACKDRAFT COLLECTOR RFV</v>
          </cell>
        </row>
        <row r="611">
          <cell r="A611" t="str">
            <v>10-6499</v>
          </cell>
          <cell r="B611" t="str">
            <v>MEM-PRO-010-P3A-AEQ-6499</v>
          </cell>
          <cell r="C611" t="str">
            <v>MP3A-DRYER BURNER CHAMBER DAMPER EAST</v>
          </cell>
        </row>
        <row r="612">
          <cell r="A612" t="str">
            <v>10-6500</v>
          </cell>
          <cell r="B612" t="str">
            <v>MEM-PRO-010-P3A-AEQ-6500</v>
          </cell>
          <cell r="C612" t="str">
            <v>MP3A-DRYER BURNER CHAMBER DAMPER WEST</v>
          </cell>
        </row>
        <row r="613">
          <cell r="A613" t="str">
            <v>10-6503</v>
          </cell>
          <cell r="B613" t="str">
            <v>MEM-PRO-010-P3A-AEQ-6503</v>
          </cell>
          <cell r="C613" t="str">
            <v>MP3A-SPRAY DRYER INLET FAN</v>
          </cell>
        </row>
        <row r="614">
          <cell r="A614" t="str">
            <v>10-6518</v>
          </cell>
          <cell r="B614" t="str">
            <v>MEM-PRO-010-P3A-AEQ-6518</v>
          </cell>
          <cell r="C614" t="str">
            <v>MP3A-COOLING RING FAN</v>
          </cell>
        </row>
        <row r="615">
          <cell r="A615" t="str">
            <v>10-6519</v>
          </cell>
          <cell r="B615" t="str">
            <v>MEM-PRO-010-P3A-AEQ-6519</v>
          </cell>
          <cell r="C615" t="str">
            <v>MP3A-BURNER CHAMBER</v>
          </cell>
        </row>
        <row r="616">
          <cell r="A616" t="str">
            <v>10-6520</v>
          </cell>
          <cell r="B616" t="str">
            <v>MEM-PRO-010-P3A-AEQ-6520</v>
          </cell>
          <cell r="C616" t="str">
            <v>MP3A-SPRAY DRYER</v>
          </cell>
        </row>
        <row r="617">
          <cell r="A617" t="str">
            <v>10-6521</v>
          </cell>
          <cell r="B617" t="str">
            <v>MEM-PRO-010-P3A-AEQ-6521</v>
          </cell>
          <cell r="C617" t="str">
            <v>MP3A-DRYER BOTTOM RFV</v>
          </cell>
        </row>
        <row r="618">
          <cell r="A618" t="str">
            <v>10-6523</v>
          </cell>
          <cell r="B618" t="str">
            <v>MEM-PRO-010-P3A-AEQ-6523</v>
          </cell>
          <cell r="C618" t="str">
            <v>MP3A-SWECO SPRAY DRYER SCREENER</v>
          </cell>
        </row>
        <row r="619">
          <cell r="A619" t="str">
            <v>10-6524</v>
          </cell>
          <cell r="B619" t="str">
            <v>MEM-PRO-010-P3A-AEQ-6524</v>
          </cell>
          <cell r="C619" t="str">
            <v>MP3A-SPRAY DRYER SWECO RFV</v>
          </cell>
        </row>
        <row r="620">
          <cell r="A620" t="str">
            <v>10-6530</v>
          </cell>
          <cell r="B620" t="str">
            <v>MEM-PRO-010-P3A-AEQ-6530</v>
          </cell>
          <cell r="C620" t="str">
            <v>MP3A-NE COLLECTOR</v>
          </cell>
        </row>
        <row r="621">
          <cell r="A621" t="str">
            <v>10-6531</v>
          </cell>
          <cell r="B621" t="str">
            <v>MEM-PRO-010-P3A-AEQ-6531</v>
          </cell>
          <cell r="C621" t="str">
            <v>MP3A-NE COLLECTOR BLOWBACK FAN</v>
          </cell>
        </row>
        <row r="622">
          <cell r="A622" t="str">
            <v>10-6532</v>
          </cell>
          <cell r="B622" t="str">
            <v>MEM-PRO-010-P3A-AEQ-6532</v>
          </cell>
          <cell r="C622" t="str">
            <v>MP3A-NE COLLECTOR TURNHEAD DRIVE</v>
          </cell>
        </row>
        <row r="623">
          <cell r="A623" t="str">
            <v>10-6539</v>
          </cell>
          <cell r="B623" t="str">
            <v>MEM-PRO-010-P3A-AEQ-6539</v>
          </cell>
          <cell r="C623" t="str">
            <v>MP3A-NE COLLECTOR RFV</v>
          </cell>
        </row>
        <row r="624">
          <cell r="A624" t="str">
            <v>10-6545</v>
          </cell>
          <cell r="B624" t="str">
            <v>MEM-PRO-010-P3A-AEQ-6545</v>
          </cell>
          <cell r="C624" t="str">
            <v>MP3A-NORTH EXHAUST FAN</v>
          </cell>
        </row>
        <row r="625">
          <cell r="A625" t="str">
            <v>10-6549</v>
          </cell>
          <cell r="B625" t="str">
            <v>MEM-PRO-010-P3A-AEQ-6549</v>
          </cell>
          <cell r="C625" t="str">
            <v>MP3A-NORTH EXHAUST COOLING FAN</v>
          </cell>
        </row>
        <row r="626">
          <cell r="A626" t="str">
            <v>10-6550</v>
          </cell>
          <cell r="B626" t="str">
            <v>MEM-PRO-010-P3A-AEQ-6550</v>
          </cell>
          <cell r="C626" t="str">
            <v>MP3A-NW COLLECTOR</v>
          </cell>
        </row>
        <row r="627">
          <cell r="A627" t="str">
            <v>10-6551</v>
          </cell>
          <cell r="B627" t="str">
            <v>MEM-PRO-010-P3A-AEQ-6551</v>
          </cell>
          <cell r="C627" t="str">
            <v>MP3A-NW COLLECTOR BLOWBACK FAN</v>
          </cell>
        </row>
        <row r="628">
          <cell r="A628" t="str">
            <v>10-6552</v>
          </cell>
          <cell r="B628" t="str">
            <v>MEM-PRO-010-P3A-AEQ-6552</v>
          </cell>
          <cell r="C628" t="str">
            <v>MP3A-NW COLLECTOR TURNHEAD DRIVE</v>
          </cell>
        </row>
        <row r="629">
          <cell r="A629" t="str">
            <v>10-6559</v>
          </cell>
          <cell r="B629" t="str">
            <v>MEM-PRO-010-P3A-AEQ-6559</v>
          </cell>
          <cell r="C629" t="str">
            <v>MP3A-NW COLLECTOR RFV</v>
          </cell>
        </row>
        <row r="630">
          <cell r="A630" t="str">
            <v>10-6562</v>
          </cell>
          <cell r="B630" t="str">
            <v>MEM-PRO-010-P3A-AEQ-6562</v>
          </cell>
          <cell r="C630" t="str">
            <v>MP3A-SWECO OVERS DCE</v>
          </cell>
        </row>
        <row r="631">
          <cell r="A631" t="str">
            <v>10-6563</v>
          </cell>
          <cell r="B631" t="str">
            <v>MEM-PRO-010-P3A-AEQ-6563</v>
          </cell>
          <cell r="C631" t="str">
            <v>MP3A-SWECO OVERS DCE RFV</v>
          </cell>
        </row>
        <row r="632">
          <cell r="A632" t="str">
            <v>10-6565</v>
          </cell>
          <cell r="B632" t="str">
            <v>MEM-PRO-010-P3A-AEQ-6565</v>
          </cell>
          <cell r="C632" t="str">
            <v>MP3A-SWECO OVERS GRINDING FAN</v>
          </cell>
        </row>
        <row r="633">
          <cell r="A633" t="str">
            <v>10-6570</v>
          </cell>
          <cell r="B633" t="str">
            <v>MEM-PRO-010-P3A-AEQ-6570</v>
          </cell>
          <cell r="C633" t="str">
            <v>MP3A-SE COLLECTOR</v>
          </cell>
        </row>
        <row r="634">
          <cell r="A634" t="str">
            <v>10-6571</v>
          </cell>
          <cell r="B634" t="str">
            <v>MEM-PRO-010-P3A-AEQ-6571</v>
          </cell>
          <cell r="C634" t="str">
            <v>MP3A-SE COLLECTOR BLOWBACK FAN</v>
          </cell>
        </row>
        <row r="635">
          <cell r="A635" t="str">
            <v>10-6572</v>
          </cell>
          <cell r="B635" t="str">
            <v>MEM-PRO-010-P3A-AEQ-6572</v>
          </cell>
          <cell r="C635" t="str">
            <v>MP3A-SE COLLECTOR TURNHEAD DRIVE</v>
          </cell>
        </row>
        <row r="636">
          <cell r="A636" t="str">
            <v>10-6579</v>
          </cell>
          <cell r="B636" t="str">
            <v>MEM-PRO-010-P3A-AEQ-6579</v>
          </cell>
          <cell r="C636" t="str">
            <v>MP3A-SE COLLECTOR RFV</v>
          </cell>
        </row>
        <row r="637">
          <cell r="A637" t="str">
            <v>10-6585</v>
          </cell>
          <cell r="B637" t="str">
            <v>MEM-PRO-010-P3A-AEQ-6585</v>
          </cell>
          <cell r="C637" t="str">
            <v>MP3A-SOUTH EXHAUST FAN</v>
          </cell>
        </row>
        <row r="638">
          <cell r="A638" t="str">
            <v>10-6589</v>
          </cell>
          <cell r="B638" t="str">
            <v>MEM-PRO-010-P3A-AEQ-6589</v>
          </cell>
          <cell r="C638" t="str">
            <v>MP3A-SOUTH EXHAUST COOLING FAN</v>
          </cell>
        </row>
        <row r="639">
          <cell r="A639" t="str">
            <v>10-6590</v>
          </cell>
          <cell r="B639" t="str">
            <v>MEM-PRO-010-P3A-AEQ-6590</v>
          </cell>
          <cell r="C639" t="str">
            <v>MP3A-SW COLLECTOR</v>
          </cell>
        </row>
        <row r="640">
          <cell r="A640" t="str">
            <v>10-6591</v>
          </cell>
          <cell r="B640" t="str">
            <v>MEM-PRO-010-P3A-AEQ-6591</v>
          </cell>
          <cell r="C640" t="str">
            <v>MP3A-SW COLLECTOR BLOWBACK FAN</v>
          </cell>
        </row>
        <row r="641">
          <cell r="A641" t="str">
            <v>10-6592</v>
          </cell>
          <cell r="B641" t="str">
            <v>MEM-PRO-010-P3A-AEQ-6592</v>
          </cell>
          <cell r="C641" t="str">
            <v>MP3A-SW COLLECTOR TURNHEAD DRIVE</v>
          </cell>
        </row>
        <row r="642">
          <cell r="A642" t="str">
            <v>10-6599</v>
          </cell>
          <cell r="B642" t="str">
            <v>MEM-PRO-010-P3A-AEQ-6599</v>
          </cell>
          <cell r="C642" t="str">
            <v>MP3A-SW COLLECTOR RFV</v>
          </cell>
        </row>
        <row r="643">
          <cell r="A643" t="str">
            <v>10-6620</v>
          </cell>
          <cell r="B643" t="str">
            <v>MEM-PRO-010-P3A-AEQ-6620</v>
          </cell>
          <cell r="C643" t="str">
            <v>MP3A-SWECO TURBO-SCREEN CLASSIFIER</v>
          </cell>
        </row>
        <row r="644">
          <cell r="A644" t="str">
            <v>10-6621</v>
          </cell>
          <cell r="B644" t="str">
            <v>MEM-PRO-010-P3A-AEQ-6621</v>
          </cell>
          <cell r="C644" t="str">
            <v>MP3A-TURBO-SCREEN CLASSIFIER RFV</v>
          </cell>
        </row>
        <row r="645">
          <cell r="A645" t="str">
            <v>10-6701</v>
          </cell>
          <cell r="B645" t="str">
            <v>MEM-PRO-010-P3A-AEQ-6701</v>
          </cell>
          <cell r="C645" t="str">
            <v>MP3A-HX COILS</v>
          </cell>
        </row>
        <row r="646">
          <cell r="A646" t="str">
            <v>10-6702</v>
          </cell>
          <cell r="B646" t="str">
            <v>MEM-PRO-010-P3A-AEQ-6702</v>
          </cell>
          <cell r="C646" t="str">
            <v>MP3A-NIRO HEATRECOVERY  COILS (S)</v>
          </cell>
        </row>
        <row r="647">
          <cell r="A647" t="str">
            <v>10-6703</v>
          </cell>
          <cell r="B647" t="str">
            <v>MEM-PRO-010-P3A-AEQ-6703</v>
          </cell>
          <cell r="C647" t="str">
            <v>MP3A-NIRO HEATRECOVERY  COILS (N)</v>
          </cell>
        </row>
        <row r="648">
          <cell r="A648" t="str">
            <v>10-6708</v>
          </cell>
          <cell r="B648" t="str">
            <v>MEM-PRO-010-P3A-AEQ-6708</v>
          </cell>
          <cell r="C648" t="str">
            <v>MP3A-HX CIRC. PUMP</v>
          </cell>
        </row>
        <row r="649">
          <cell r="A649" t="str">
            <v>10-6755</v>
          </cell>
          <cell r="B649" t="str">
            <v>MEM-PRO-010-P3A-AEQ-6755</v>
          </cell>
          <cell r="C649" t="str">
            <v>MP3A-CAUSTIC TANK</v>
          </cell>
        </row>
        <row r="650">
          <cell r="A650" t="str">
            <v>10-6772</v>
          </cell>
          <cell r="B650" t="str">
            <v>MEM-PRO-010-P3A-AEQ-6772</v>
          </cell>
          <cell r="C650" t="str">
            <v>MP3A-SAFETY SW</v>
          </cell>
        </row>
        <row r="651">
          <cell r="A651" t="str">
            <v>10-MP3A</v>
          </cell>
          <cell r="B651" t="str">
            <v>MEM-PRO-010-P3A-AEQ-MP3A</v>
          </cell>
          <cell r="C651" t="str">
            <v>MP3A DRYER DRY</v>
          </cell>
        </row>
        <row r="652">
          <cell r="A652" t="str">
            <v>10-7027</v>
          </cell>
          <cell r="B652" t="str">
            <v>MEM-PRO-010-PKG-SBB-7027</v>
          </cell>
          <cell r="C652" t="str">
            <v>MS2P-BB AUTO SAMPLER</v>
          </cell>
        </row>
        <row r="653">
          <cell r="A653" t="str">
            <v>10-7031</v>
          </cell>
          <cell r="B653" t="str">
            <v>MEM-PRO-010-PKG-SBB-7031</v>
          </cell>
          <cell r="C653" t="str">
            <v>MS2P-BB METAL DETECTOR SYSTEM</v>
          </cell>
        </row>
        <row r="654">
          <cell r="A654" t="str">
            <v>10-7037</v>
          </cell>
          <cell r="B654" t="str">
            <v>MEM-PRO-010-PKG-SBB-7037</v>
          </cell>
          <cell r="C654" t="str">
            <v>MS2P-BB PALLET DISPENSOR</v>
          </cell>
        </row>
        <row r="655">
          <cell r="A655" t="str">
            <v>10-7038</v>
          </cell>
          <cell r="B655" t="str">
            <v>MEM-PRO-010-PKG-SBB-7038</v>
          </cell>
          <cell r="C655" t="str">
            <v>MS2P-BB PALLET DISPENSOR CONVEYOR</v>
          </cell>
        </row>
        <row r="656">
          <cell r="A656" t="str">
            <v>10-7039</v>
          </cell>
          <cell r="B656" t="str">
            <v>MEM-PRO-010-PKG-SBB-7039</v>
          </cell>
          <cell r="C656" t="str">
            <v>MS2P-BB EMPTY PALLET CONVEYOR A</v>
          </cell>
        </row>
        <row r="657">
          <cell r="A657" t="str">
            <v>10-7040</v>
          </cell>
          <cell r="B657" t="str">
            <v>MEM-PRO-010-PKG-SBB-7040</v>
          </cell>
          <cell r="C657" t="str">
            <v>MS2P-BB EMPTY PALLET CONVEYOR B</v>
          </cell>
        </row>
        <row r="658">
          <cell r="A658" t="str">
            <v>10-7041</v>
          </cell>
          <cell r="B658" t="str">
            <v>MEM-PRO-010-PKG-SBB-7041</v>
          </cell>
          <cell r="C658" t="str">
            <v>MS2P-BB PACKER</v>
          </cell>
        </row>
        <row r="659">
          <cell r="A659" t="str">
            <v>10-704103</v>
          </cell>
          <cell r="B659" t="str">
            <v>MEM-PRO-010-PKG-SBB-704103</v>
          </cell>
          <cell r="C659" t="str">
            <v>BIG BAG INFLATOR</v>
          </cell>
        </row>
        <row r="660">
          <cell r="A660" t="str">
            <v>10-704104</v>
          </cell>
          <cell r="B660" t="str">
            <v>MEM-PRO-010-PKG-SBB-704104</v>
          </cell>
          <cell r="C660" t="str">
            <v>BIG BAG CUFF INFLATOR</v>
          </cell>
        </row>
        <row r="661">
          <cell r="A661" t="str">
            <v>10-7042</v>
          </cell>
          <cell r="B661" t="str">
            <v>MEM-PRO-010-PKG-SBB-7042</v>
          </cell>
          <cell r="C661" t="str">
            <v>MS2P-BB VIBRATOR</v>
          </cell>
        </row>
        <row r="662">
          <cell r="A662" t="str">
            <v>10-7043</v>
          </cell>
          <cell r="B662" t="str">
            <v>MEM-PRO-010-PKG-SBB-7043</v>
          </cell>
          <cell r="C662" t="str">
            <v>MS2P-BB PACKER CONVEYOR</v>
          </cell>
        </row>
        <row r="663">
          <cell r="A663" t="str">
            <v>10-7045</v>
          </cell>
          <cell r="B663" t="str">
            <v>MEM-PRO-010-PKG-SBB-7045</v>
          </cell>
          <cell r="C663" t="str">
            <v>MS2P-BB INFLATION BLOWER</v>
          </cell>
        </row>
        <row r="664">
          <cell r="A664" t="str">
            <v>10-7046</v>
          </cell>
          <cell r="B664" t="str">
            <v>MEM-PRO-010-PKG-SBB-7046</v>
          </cell>
          <cell r="C664" t="str">
            <v>MS2P-BB DISCHARGE CONVEYOR A</v>
          </cell>
        </row>
        <row r="665">
          <cell r="A665" t="str">
            <v>10-7047</v>
          </cell>
          <cell r="B665" t="str">
            <v>MEM-PRO-010-PKG-SBB-7047</v>
          </cell>
          <cell r="C665" t="str">
            <v>MS2P-BB DISCHARGE CONVEYOR B</v>
          </cell>
        </row>
        <row r="666">
          <cell r="A666" t="str">
            <v>10-7048</v>
          </cell>
          <cell r="B666" t="str">
            <v>MEM-PRO-010-PKG-SBB-7048</v>
          </cell>
          <cell r="C666" t="str">
            <v>MS2P-BB DISCHARGE CONVEYOR C</v>
          </cell>
        </row>
        <row r="667">
          <cell r="A667" t="str">
            <v>10-7049</v>
          </cell>
          <cell r="B667" t="str">
            <v>MEM-PRO-010-PKG-SBB-7049</v>
          </cell>
          <cell r="C667" t="str">
            <v>MS2P-BB DISCHARGE CONVEYOR D</v>
          </cell>
        </row>
        <row r="668">
          <cell r="A668" t="str">
            <v>10-7050</v>
          </cell>
          <cell r="B668" t="str">
            <v>MEM-PRO-010-PKG-SBB-7050</v>
          </cell>
          <cell r="C668" t="str">
            <v>MS2P-BB GRAVITY CONVEYOR</v>
          </cell>
        </row>
        <row r="669">
          <cell r="A669" t="str">
            <v>10-8209</v>
          </cell>
          <cell r="B669" t="str">
            <v>MEM-PRO-010-PKG-SBB-8209</v>
          </cell>
          <cell r="C669" t="str">
            <v>MS2P-BB PRODUCT SCREENER OVERS RFV</v>
          </cell>
        </row>
        <row r="670">
          <cell r="A670" t="str">
            <v>10-8300</v>
          </cell>
          <cell r="B670" t="str">
            <v>MEM-PRO-010-PKG-SBB-8300</v>
          </cell>
          <cell r="C670" t="str">
            <v>MS2P-BIG BAG SURGE BIN</v>
          </cell>
        </row>
        <row r="671">
          <cell r="A671" t="str">
            <v>10-8301</v>
          </cell>
          <cell r="B671" t="str">
            <v>MEM-PRO-010-PKG-SBB-8301</v>
          </cell>
          <cell r="C671" t="str">
            <v>MS2P-BIG BAG SURGE BIN VENT FILTER</v>
          </cell>
        </row>
        <row r="672">
          <cell r="A672" t="str">
            <v>10-8302</v>
          </cell>
          <cell r="B672" t="str">
            <v>MEM-PRO-010-PKG-SBB-8302</v>
          </cell>
          <cell r="C672" t="str">
            <v>MS2P-BIG BAG ASPIRATION FAN</v>
          </cell>
        </row>
        <row r="673">
          <cell r="A673" t="str">
            <v>10-8303</v>
          </cell>
          <cell r="B673" t="str">
            <v>MEM-PRO-010-PKG-SBB-8303</v>
          </cell>
          <cell r="C673" t="str">
            <v>MS2P-BIG BAG SURGE BIN DISCHARGE RFV</v>
          </cell>
        </row>
        <row r="674">
          <cell r="A674" t="str">
            <v>10-8304</v>
          </cell>
          <cell r="B674" t="str">
            <v>MEM-PRO-010-PKG-SBB-8304</v>
          </cell>
          <cell r="C674" t="str">
            <v>MS2P-BIG BAG METAL DETECTOR DIVERTER</v>
          </cell>
        </row>
        <row r="675">
          <cell r="A675" t="str">
            <v>10-8315</v>
          </cell>
          <cell r="B675" t="str">
            <v>MEM-PRO-010-PKG-SBB-8315</v>
          </cell>
          <cell r="C675" t="str">
            <v>MS2P-BIG BAG XFER CONVEYOR TO ISOLATE SB</v>
          </cell>
        </row>
        <row r="676">
          <cell r="A676" t="str">
            <v>10-4313</v>
          </cell>
          <cell r="B676" t="str">
            <v>MEM-PRO-010-RAL-AEQ-4313</v>
          </cell>
          <cell r="C676" t="str">
            <v>MRAL-AMM RECIRC PUMPS RECYCLE PRES REG</v>
          </cell>
        </row>
        <row r="677">
          <cell r="A677" t="str">
            <v>10-4315</v>
          </cell>
          <cell r="B677" t="str">
            <v>MEM-PRO-010-RAL-AEQ-4315</v>
          </cell>
          <cell r="C677" t="str">
            <v>MRAL-AMM RECIRC OIL POT RELIEF VALVE A</v>
          </cell>
        </row>
        <row r="678">
          <cell r="A678" t="str">
            <v>10-4316</v>
          </cell>
          <cell r="B678" t="str">
            <v>MEM-PRO-010-RAL-AEQ-4316</v>
          </cell>
          <cell r="C678" t="str">
            <v>MRAL-AMM RECIRC OIL POT RELIEF VALVE B</v>
          </cell>
        </row>
        <row r="679">
          <cell r="A679" t="str">
            <v>10-4323</v>
          </cell>
          <cell r="B679" t="str">
            <v>MEM-PRO-010-RAL-AEQ-4323</v>
          </cell>
          <cell r="C679" t="str">
            <v>MRAL-AMM RECIRC PUMPS RECYCLE PRESS REG</v>
          </cell>
        </row>
        <row r="680">
          <cell r="A680" t="str">
            <v>10-4325</v>
          </cell>
          <cell r="B680" t="str">
            <v>MEM-PRO-010-RAL-AEQ-4325</v>
          </cell>
          <cell r="C680" t="str">
            <v>MRAL-LIQ AMM RECIRC OIL POT RELIEF VALVE</v>
          </cell>
        </row>
        <row r="681">
          <cell r="A681" t="str">
            <v>10-4327</v>
          </cell>
          <cell r="B681" t="str">
            <v>MEM-PRO-010-RAL-AEQ-4327</v>
          </cell>
          <cell r="C681" t="str">
            <v>MRAL-OIL COOLER COOLING WTR SUP'Y TEMP</v>
          </cell>
        </row>
        <row r="682">
          <cell r="A682" t="str">
            <v>10-4329</v>
          </cell>
          <cell r="B682" t="str">
            <v>MEM-PRO-010-RAL-AEQ-4329</v>
          </cell>
          <cell r="C682" t="str">
            <v>MRAL-B C COMPRESSOR SUCTION PRESS PI</v>
          </cell>
        </row>
        <row r="683">
          <cell r="A683" t="str">
            <v>10-4333</v>
          </cell>
          <cell r="B683" t="str">
            <v>MEM-PRO-010-RAL-AEQ-4333</v>
          </cell>
          <cell r="C683" t="str">
            <v>MRAL-AMM RECIRC PUMPS RECYC PRES REG</v>
          </cell>
        </row>
        <row r="684">
          <cell r="A684" t="str">
            <v>10-4334</v>
          </cell>
          <cell r="B684" t="str">
            <v>MEM-PRO-010-RAL-AEQ-4334</v>
          </cell>
          <cell r="C684" t="str">
            <v>MRAL-AMM RECIRC E PUMP DIFF PRESS</v>
          </cell>
        </row>
        <row r="685">
          <cell r="A685" t="str">
            <v>10-8232</v>
          </cell>
          <cell r="B685" t="str">
            <v>MEM-PRO-010-RAL-AEQ-8232</v>
          </cell>
          <cell r="C685" t="str">
            <v>MRAL RECO DISCH CONV RIGHT SW (NORTH)</v>
          </cell>
        </row>
        <row r="686">
          <cell r="A686" t="str">
            <v>10-8233</v>
          </cell>
          <cell r="B686" t="str">
            <v>MEM-PRO-010-RAL-AEQ-8233</v>
          </cell>
          <cell r="C686" t="str">
            <v>MRAL RECO DISCH CONV LEFT SW (SOUTH)</v>
          </cell>
        </row>
        <row r="687">
          <cell r="A687" t="str">
            <v>10-8237</v>
          </cell>
          <cell r="B687" t="str">
            <v>MEM-PRO-010-RAL-AEQ-8237</v>
          </cell>
          <cell r="C687" t="str">
            <v>MRAL-CONVEYOR #6 (RIGHT) INLET SAFETY SW</v>
          </cell>
        </row>
        <row r="688">
          <cell r="A688" t="str">
            <v>10-8238</v>
          </cell>
          <cell r="B688" t="str">
            <v>MEM-PRO-010-RAL-AEQ-8238</v>
          </cell>
          <cell r="C688" t="str">
            <v>MRAL-CONVEYOR #6 (LEFT) OUTLET SAFETY SW</v>
          </cell>
        </row>
        <row r="689">
          <cell r="A689" t="str">
            <v>10-8300</v>
          </cell>
          <cell r="B689" t="str">
            <v>MEM-PRO-010-RAL-AEQ-8300</v>
          </cell>
          <cell r="C689" t="str">
            <v>MRAL-WEST RYTEC FREEZER DOOR (PROCESS)</v>
          </cell>
        </row>
        <row r="690">
          <cell r="A690" t="str">
            <v>10-8301</v>
          </cell>
          <cell r="B690" t="str">
            <v>MEM-PRO-010-RAL-AEQ-8301</v>
          </cell>
          <cell r="C690" t="str">
            <v>MRAL-SOUTH RYTEC FREEZER DOOR (DOCK)</v>
          </cell>
        </row>
        <row r="691">
          <cell r="A691" t="str">
            <v>10-8503</v>
          </cell>
          <cell r="B691" t="str">
            <v>MEM-PRO-010-RAL-AEQ-8503</v>
          </cell>
          <cell r="C691" t="str">
            <v>MSS-RALCON COOLING TOWER</v>
          </cell>
        </row>
        <row r="692">
          <cell r="A692" t="str">
            <v>10-8551</v>
          </cell>
          <cell r="B692" t="str">
            <v>MEM-PRO-010-RAL-AEQ-8551</v>
          </cell>
          <cell r="C692" t="str">
            <v>MRAL-RALCON COOLING TOWER WATER PUMP</v>
          </cell>
        </row>
        <row r="693">
          <cell r="A693" t="str">
            <v>10-9045</v>
          </cell>
          <cell r="B693" t="str">
            <v>MEM-PRO-010-RAL-AEQ-9045</v>
          </cell>
          <cell r="C693" t="str">
            <v>MRAL-RALCON CURD CHILLER GRD AC UNIT</v>
          </cell>
        </row>
        <row r="694">
          <cell r="A694" t="str">
            <v>10-9125</v>
          </cell>
          <cell r="B694" t="str">
            <v>MEM-PRO-010-RAL-AEQ-9125</v>
          </cell>
          <cell r="C694" t="str">
            <v>MRAL-39 DEG RM COOLER/CHILLER UNIT</v>
          </cell>
        </row>
        <row r="695">
          <cell r="A695" t="str">
            <v>10-3330</v>
          </cell>
          <cell r="B695" t="str">
            <v>MEM-PRO-010-RWS-SRW-3330</v>
          </cell>
          <cell r="C695" t="str">
            <v>MSP-MSP REWORK 3-WAY CAUS ADJ TANK/DRAIN</v>
          </cell>
        </row>
        <row r="696">
          <cell r="A696" t="str">
            <v>10-4702</v>
          </cell>
          <cell r="B696" t="str">
            <v>MEM-PRO-010-RWS-SRW-4702</v>
          </cell>
          <cell r="C696" t="str">
            <v>MSS-WHEY UNLOADING PUMP</v>
          </cell>
        </row>
        <row r="697">
          <cell r="A697" t="str">
            <v>10-4770</v>
          </cell>
          <cell r="B697" t="str">
            <v>MEM-PRO-010-RWS-SRW-4770</v>
          </cell>
          <cell r="C697" t="str">
            <v>MSP-S REWORK STORAGE TANK</v>
          </cell>
        </row>
        <row r="698">
          <cell r="A698" t="str">
            <v>10-4771</v>
          </cell>
          <cell r="B698" t="str">
            <v>MEM-PRO-010-RWS-SRW-4771</v>
          </cell>
          <cell r="C698" t="str">
            <v>MSP-S REWORK STORAGE TANK AGITATOR</v>
          </cell>
        </row>
        <row r="699">
          <cell r="A699" t="str">
            <v>10-4774</v>
          </cell>
          <cell r="B699" t="str">
            <v>MEM-PRO-010-RWS-SRW-4774</v>
          </cell>
          <cell r="C699" t="str">
            <v>MSS-WHEY SUMP PUMP</v>
          </cell>
        </row>
        <row r="700">
          <cell r="A700" t="str">
            <v>10-4775</v>
          </cell>
          <cell r="B700" t="str">
            <v>MEM-PRO-010-RWS-SRW-4775</v>
          </cell>
          <cell r="C700" t="str">
            <v>MSP-S REWORK STORAGE TANK TRANSFER PUMP</v>
          </cell>
        </row>
        <row r="701">
          <cell r="A701" t="str">
            <v>10-4778</v>
          </cell>
          <cell r="B701" t="str">
            <v>MEM-PRO-010-RWS-SRW-4778</v>
          </cell>
          <cell r="C701" t="str">
            <v>MSP-N REWORK STORAGE TANK</v>
          </cell>
        </row>
        <row r="702">
          <cell r="A702" t="str">
            <v>10-4779</v>
          </cell>
          <cell r="B702" t="str">
            <v>MEM-PRO-010-RWS-SRW-4779</v>
          </cell>
          <cell r="C702" t="str">
            <v>MSP-N REWORK STORAGE TANK AGITATOR</v>
          </cell>
        </row>
        <row r="703">
          <cell r="A703" t="str">
            <v>10-4782</v>
          </cell>
          <cell r="B703" t="str">
            <v>MEM-PRO-010-RWS-SRW-4782</v>
          </cell>
          <cell r="C703" t="str">
            <v>MSP-N REWORK STORAGE TANK TRANSFER PUMP</v>
          </cell>
        </row>
        <row r="704">
          <cell r="A704" t="str">
            <v>10-4783</v>
          </cell>
          <cell r="B704" t="str">
            <v>MEM-PRO-010-RWS-SRW-4783</v>
          </cell>
          <cell r="C704" t="str">
            <v>MSP-S. REWORK TRIPLE TUBE</v>
          </cell>
        </row>
        <row r="705">
          <cell r="A705" t="str">
            <v>10-4784</v>
          </cell>
          <cell r="B705" t="str">
            <v>MEM-PRO-010-RWS-SRW-4784</v>
          </cell>
          <cell r="C705" t="str">
            <v>MSP-N REWORK TRIPLE TUBE</v>
          </cell>
        </row>
        <row r="706">
          <cell r="A706" t="str">
            <v>10-5200</v>
          </cell>
          <cell r="B706" t="str">
            <v>MEM-PRO-010-RWS-SRW-5200</v>
          </cell>
          <cell r="C706" t="str">
            <v>MS2P-ISO REWORK BAG DUMP ASP FAN</v>
          </cell>
        </row>
        <row r="707">
          <cell r="A707" t="str">
            <v>10-5201</v>
          </cell>
          <cell r="B707" t="str">
            <v>MEM-PRO-010-RWS-SRW-5201</v>
          </cell>
          <cell r="C707" t="str">
            <v>MS2P-ISOLATE REWORK BAG DUMP STATION</v>
          </cell>
        </row>
        <row r="708">
          <cell r="A708" t="str">
            <v>10-5206</v>
          </cell>
          <cell r="B708" t="str">
            <v>MEM-PRO-010-RWS-SRW-5206</v>
          </cell>
          <cell r="C708" t="str">
            <v>MS2P-ISO REWORK DUMP STATION BLOWER</v>
          </cell>
        </row>
        <row r="709">
          <cell r="A709" t="str">
            <v>10-5212</v>
          </cell>
          <cell r="B709" t="str">
            <v>MEM-PRO-010-RWS-SRW-5212</v>
          </cell>
          <cell r="C709" t="str">
            <v>MS2P-ISOLATE REWORK SURGE BIN ASP FAN</v>
          </cell>
        </row>
        <row r="710">
          <cell r="A710" t="str">
            <v>10-5216</v>
          </cell>
          <cell r="B710" t="str">
            <v>MEM-PRO-010-RWS-SRW-5216</v>
          </cell>
          <cell r="C710" t="str">
            <v>MS2P-ISOLATE REWORK SURGE BIN</v>
          </cell>
        </row>
        <row r="711">
          <cell r="A711" t="str">
            <v>10-5221</v>
          </cell>
          <cell r="B711" t="str">
            <v>MEM-PRO-010-RWS-SRW-5221</v>
          </cell>
          <cell r="C711" t="str">
            <v>MS2P-ISOLATE REWORK BAG DUMP STATION RFV</v>
          </cell>
        </row>
        <row r="712">
          <cell r="A712" t="str">
            <v>10-5250</v>
          </cell>
          <cell r="B712" t="str">
            <v>MEM-PRO-010-RWS-SRW-5250</v>
          </cell>
          <cell r="C712" t="str">
            <v>MS2P-BB REWORK BAG DUMP STATION</v>
          </cell>
        </row>
        <row r="713">
          <cell r="A713" t="str">
            <v>10-5251</v>
          </cell>
          <cell r="B713" t="str">
            <v>MEM-PRO-010-RWS-SRW-5251</v>
          </cell>
          <cell r="C713" t="str">
            <v>MS2P-BB REWORK ASPIRATION FAN</v>
          </cell>
        </row>
        <row r="714">
          <cell r="A714" t="str">
            <v>10-5252</v>
          </cell>
          <cell r="B714" t="str">
            <v>MEM-PRO-010-RWS-SRW-5252</v>
          </cell>
          <cell r="C714" t="str">
            <v>MS2P-BB REWORK BAG DUMP RFV</v>
          </cell>
        </row>
        <row r="715">
          <cell r="A715" t="str">
            <v>10-5254</v>
          </cell>
          <cell r="B715" t="str">
            <v>MEM-PRO-010-RWS-SRW-5254</v>
          </cell>
          <cell r="C715" t="str">
            <v>MS2P-BB REWORK SURGE BIN ASP FAN</v>
          </cell>
        </row>
        <row r="716">
          <cell r="A716" t="str">
            <v>10-5257</v>
          </cell>
          <cell r="B716" t="str">
            <v>MEM-PRO-010-RWS-SRW-5257</v>
          </cell>
          <cell r="C716" t="str">
            <v>MS2P-BB REWORK SURGE BIN</v>
          </cell>
        </row>
        <row r="717">
          <cell r="A717" t="str">
            <v>10-5261</v>
          </cell>
          <cell r="B717" t="str">
            <v>MEM-PRO-010-RWS-SRW-5261</v>
          </cell>
          <cell r="C717" t="str">
            <v>MS2P-BB REWORK BLOWER</v>
          </cell>
        </row>
        <row r="718">
          <cell r="A718">
            <v>1326470</v>
          </cell>
          <cell r="B718" t="str">
            <v>MEM-PRO-010-RWS-SRW-5531</v>
          </cell>
          <cell r="C718" t="str">
            <v>MSP-WET REWORK BAG DUMP STATION</v>
          </cell>
        </row>
        <row r="719">
          <cell r="A719" t="str">
            <v>10-5535</v>
          </cell>
          <cell r="B719" t="str">
            <v>MEM-PRO-010-RWS-SRW-5535</v>
          </cell>
          <cell r="C719" t="str">
            <v>MSP-WET REWORK LIQUIVERTER</v>
          </cell>
        </row>
        <row r="720">
          <cell r="A720" t="str">
            <v>10-5536</v>
          </cell>
          <cell r="B720" t="str">
            <v>MEM-PRO-010-RWS-SRW-5536</v>
          </cell>
          <cell r="C720" t="str">
            <v>MSP-WET REWORK LIQUIVERTER DISCH PUMP</v>
          </cell>
        </row>
        <row r="721">
          <cell r="A721" t="str">
            <v>10-4256</v>
          </cell>
          <cell r="B721" t="str">
            <v>MEM-PRO-010-SHE-EMS-4256</v>
          </cell>
          <cell r="C721" t="str">
            <v>MS2P-FIRE WATER BOOSTER PUMP</v>
          </cell>
        </row>
        <row r="722">
          <cell r="A722" t="str">
            <v>10-1</v>
          </cell>
          <cell r="B722" t="str">
            <v>MEM-PRO-010-SHE-OFF-001</v>
          </cell>
          <cell r="C722" t="str">
            <v>SHE DEPARTMENT OFFICE/TRAILER</v>
          </cell>
        </row>
        <row r="723">
          <cell r="A723" t="str">
            <v>10-9900</v>
          </cell>
          <cell r="B723" t="str">
            <v>MEM-PRO-010-SHE-SFS-9900</v>
          </cell>
          <cell r="C723" t="str">
            <v>MSS-SAFETY SHOWER</v>
          </cell>
        </row>
        <row r="724">
          <cell r="A724" t="str">
            <v>10-5674</v>
          </cell>
          <cell r="B724" t="str">
            <v>MEM-PRO-010-SLM-AEQ-5674</v>
          </cell>
          <cell r="C724" t="str">
            <v>MS2P-SLAM SURGE RETURN DIVERTER VALVE</v>
          </cell>
        </row>
        <row r="725">
          <cell r="A725" t="str">
            <v>10-5678</v>
          </cell>
          <cell r="B725" t="str">
            <v>MEM-PRO-010-SLM-AEQ-5678</v>
          </cell>
          <cell r="C725" t="str">
            <v>MS2P-SLAM SURGE TANK #1</v>
          </cell>
        </row>
        <row r="726">
          <cell r="A726" t="str">
            <v>10-5679</v>
          </cell>
          <cell r="B726" t="str">
            <v>MEM-PRO-010-SLM-AEQ-5679</v>
          </cell>
          <cell r="C726" t="str">
            <v>MS2P-SLAM SURGE TK AGITATOR #1</v>
          </cell>
        </row>
        <row r="727">
          <cell r="A727" t="str">
            <v>10-5681</v>
          </cell>
          <cell r="B727" t="str">
            <v>MEM-PRO-010-SLM-AEQ-5681</v>
          </cell>
          <cell r="C727" t="str">
            <v>MS2P-SLAM SURGE PUMP #1</v>
          </cell>
        </row>
        <row r="728">
          <cell r="A728" t="str">
            <v>10-5682</v>
          </cell>
          <cell r="B728" t="str">
            <v>MEM-PRO-010-SLM-AEQ-5682</v>
          </cell>
          <cell r="C728" t="str">
            <v>MS2P-SLAM SURGE TANK #2</v>
          </cell>
        </row>
        <row r="729">
          <cell r="A729" t="str">
            <v>10-5683</v>
          </cell>
          <cell r="B729" t="str">
            <v>MEM-PRO-010-SLM-AEQ-5683</v>
          </cell>
          <cell r="C729" t="str">
            <v>MS2P-SLAM SURGE TK AGITATOR #2</v>
          </cell>
        </row>
        <row r="730">
          <cell r="A730" t="str">
            <v>10-5684</v>
          </cell>
          <cell r="B730" t="str">
            <v>MEM-PRO-010-SLM-AEQ-5684</v>
          </cell>
          <cell r="C730" t="str">
            <v>MS2P-SLAM SURGE PUMP #2</v>
          </cell>
        </row>
        <row r="731">
          <cell r="A731" t="str">
            <v>10-5688</v>
          </cell>
          <cell r="B731" t="str">
            <v>MEM-PRO-010-SLM-AEQ-5688</v>
          </cell>
          <cell r="C731" t="str">
            <v>MS2P-FEED TO SLAM SURGE TK FL ELE</v>
          </cell>
        </row>
        <row r="732">
          <cell r="A732" t="str">
            <v>10-5689</v>
          </cell>
          <cell r="B732" t="str">
            <v>MEM-PRO-010-SLM-AEQ-5689</v>
          </cell>
          <cell r="C732" t="str">
            <v>MS2P-ALKALI 3-WAY FLOW VALVE</v>
          </cell>
        </row>
        <row r="733">
          <cell r="A733" t="str">
            <v>10-5691</v>
          </cell>
          <cell r="B733" t="str">
            <v>MEM-PRO-010-SLM-AEQ-5691</v>
          </cell>
          <cell r="C733" t="str">
            <v>MS2P-FCV TO SLAM SURGE TANK #1</v>
          </cell>
        </row>
        <row r="734">
          <cell r="A734" t="str">
            <v>10-5692</v>
          </cell>
          <cell r="B734" t="str">
            <v>MEM-PRO-010-SLM-AEQ-5692</v>
          </cell>
          <cell r="C734" t="str">
            <v>MS2P-SLAM SURGE PUMP RECIRC PH ELE</v>
          </cell>
        </row>
        <row r="735">
          <cell r="A735" t="str">
            <v>10-5693</v>
          </cell>
          <cell r="B735" t="str">
            <v>MEM-PRO-010-SLM-AEQ-5693</v>
          </cell>
          <cell r="C735" t="str">
            <v>MS2P-FCV TO SLAM SURGE TANK #2</v>
          </cell>
        </row>
        <row r="736">
          <cell r="A736" t="str">
            <v>10-5699</v>
          </cell>
          <cell r="B736" t="str">
            <v>MEM-PRO-010-SLM-AEQ-5699</v>
          </cell>
          <cell r="C736" t="str">
            <v>MS2P-SLAM COOLING TOWER</v>
          </cell>
        </row>
        <row r="737">
          <cell r="A737" t="str">
            <v>10-5700</v>
          </cell>
          <cell r="B737" t="str">
            <v>MEM-PRO-010-SLM-AEQ-5700</v>
          </cell>
          <cell r="C737" t="str">
            <v>MS2P-SLAM SE VACUUM PUMP #1</v>
          </cell>
        </row>
        <row r="738">
          <cell r="A738" t="str">
            <v>10-5701</v>
          </cell>
          <cell r="B738" t="str">
            <v>MEM-PRO-010-SLM-AEQ-5701</v>
          </cell>
          <cell r="C738" t="str">
            <v>MS2P-SLAM SW VACUUM PUMP #2</v>
          </cell>
        </row>
        <row r="739">
          <cell r="A739" t="str">
            <v>10-5702</v>
          </cell>
          <cell r="B739" t="str">
            <v>MEM-PRO-010-SLM-AEQ-5702</v>
          </cell>
          <cell r="C739" t="str">
            <v>MS2P-MAIN OIL PUMP</v>
          </cell>
        </row>
        <row r="740">
          <cell r="A740" t="str">
            <v>10-5703</v>
          </cell>
          <cell r="B740" t="str">
            <v>MEM-PRO-010-SLM-AEQ-5703</v>
          </cell>
          <cell r="C740" t="str">
            <v>MS2P-PRODUCT PUMP FEED PUMP #1</v>
          </cell>
        </row>
        <row r="741">
          <cell r="A741" t="str">
            <v>10-5704</v>
          </cell>
          <cell r="B741" t="str">
            <v>MEM-PRO-010-SLM-AEQ-5704</v>
          </cell>
          <cell r="C741" t="str">
            <v>MS2P-PRODUCT 2ND PASS PUMP</v>
          </cell>
        </row>
        <row r="742">
          <cell r="A742" t="str">
            <v>10-5705</v>
          </cell>
          <cell r="B742" t="str">
            <v>MEM-PRO-010-SLM-AEQ-5705</v>
          </cell>
          <cell r="C742" t="str">
            <v>MS2P-PRODUCT DISCHARGE PUMP</v>
          </cell>
        </row>
        <row r="743">
          <cell r="A743" t="str">
            <v>10-5711</v>
          </cell>
          <cell r="B743" t="str">
            <v>MEM-PRO-010-SLM-AEQ-5711</v>
          </cell>
          <cell r="C743" t="str">
            <v>MS2P-COMPRESSOR</v>
          </cell>
        </row>
        <row r="744">
          <cell r="A744" t="str">
            <v>10-5712</v>
          </cell>
          <cell r="B744" t="str">
            <v>MEM-PRO-010-SLM-AEQ-5712</v>
          </cell>
          <cell r="C744" t="str">
            <v>MS2P-CONDENSATE PUMP #1</v>
          </cell>
        </row>
        <row r="745">
          <cell r="A745" t="str">
            <v>10-5713</v>
          </cell>
          <cell r="B745" t="str">
            <v>MEM-PRO-010-SLM-AEQ-5713</v>
          </cell>
          <cell r="C745" t="str">
            <v>MS2P-CONDENSATE PUMP #2</v>
          </cell>
        </row>
        <row r="746">
          <cell r="A746" t="str">
            <v>10-5747</v>
          </cell>
          <cell r="B746" t="str">
            <v>MEM-PRO-010-SLM-AEQ-5747</v>
          </cell>
          <cell r="C746" t="str">
            <v>MS2P-VEL. STEAM FLOW VALVE</v>
          </cell>
        </row>
        <row r="747">
          <cell r="A747" t="str">
            <v>10-5796</v>
          </cell>
          <cell r="B747" t="str">
            <v>MEM-PRO-010-SLM-AEQ-5796</v>
          </cell>
          <cell r="C747" t="str">
            <v>MS2P-CAUSTIC INLET TO BALANCE TANK</v>
          </cell>
        </row>
        <row r="748">
          <cell r="A748" t="str">
            <v>10-5797</v>
          </cell>
          <cell r="B748" t="str">
            <v>MEM-PRO-010-SLM-AEQ-5797</v>
          </cell>
          <cell r="C748" t="str">
            <v>MS2P-ACID INLET TO BALANCE TANK VALVE</v>
          </cell>
        </row>
        <row r="749">
          <cell r="A749" t="str">
            <v>10-5800</v>
          </cell>
          <cell r="B749" t="str">
            <v>MEM-PRO-010-SLM-AEQ-5800</v>
          </cell>
          <cell r="C749" t="str">
            <v>MS2P-SLAM CALANDRA</v>
          </cell>
        </row>
        <row r="750">
          <cell r="A750" t="str">
            <v>10-5810</v>
          </cell>
          <cell r="B750" t="str">
            <v>MEM-PRO-010-SLM-AEQ-5810</v>
          </cell>
          <cell r="C750" t="str">
            <v>MS2P-VAPOR/LIQUID SEPARATOR</v>
          </cell>
        </row>
        <row r="751">
          <cell r="A751" t="str">
            <v>10-5815</v>
          </cell>
          <cell r="B751" t="str">
            <v>MEM-PRO-010-SLM-AEQ-5815</v>
          </cell>
          <cell r="C751" t="str">
            <v>MS2P-BALANCE TANK NO.2 (EVAPORIZER)</v>
          </cell>
        </row>
        <row r="752">
          <cell r="A752" t="str">
            <v>10-5825</v>
          </cell>
          <cell r="B752" t="str">
            <v>MEM-PRO-010-SLM-AEQ-5825</v>
          </cell>
          <cell r="C752" t="str">
            <v>MS2P-SLAM FEED HYDROHEATER</v>
          </cell>
        </row>
        <row r="753">
          <cell r="A753" t="str">
            <v>10-5827</v>
          </cell>
          <cell r="B753" t="str">
            <v>MEM-PRO-010-SLM-AEQ-5827</v>
          </cell>
          <cell r="C753" t="str">
            <v>MS2P-ACID LINE BLEED VALVE</v>
          </cell>
        </row>
        <row r="754">
          <cell r="A754" t="str">
            <v>10-5869</v>
          </cell>
          <cell r="B754" t="str">
            <v>MEM-PRO-010-SLM-AEQ-5869</v>
          </cell>
          <cell r="C754" t="str">
            <v>MS2P-CONDENSATE DISCHARGE VALVE</v>
          </cell>
        </row>
        <row r="755">
          <cell r="A755" t="str">
            <v>10-5877</v>
          </cell>
          <cell r="B755" t="str">
            <v>MEM-PRO-010-SLM-AEQ-5877</v>
          </cell>
          <cell r="C755" t="str">
            <v>MS2P-ACID TANK BLEED VALVE</v>
          </cell>
        </row>
        <row r="756">
          <cell r="A756" t="str">
            <v>10-5900</v>
          </cell>
          <cell r="B756" t="str">
            <v>MEM-PRO-010-SLM-AEQ-5900</v>
          </cell>
          <cell r="C756" t="str">
            <v>MS2P-SLAM N VACUUM PUMP</v>
          </cell>
        </row>
        <row r="757">
          <cell r="A757" t="str">
            <v>10-5903</v>
          </cell>
          <cell r="B757" t="str">
            <v>MEM-PRO-010-SLM-AEQ-5903</v>
          </cell>
          <cell r="C757" t="str">
            <v>MS2P-SLAM FEED PUMP</v>
          </cell>
        </row>
        <row r="758">
          <cell r="A758" t="str">
            <v>10-5904</v>
          </cell>
          <cell r="B758" t="str">
            <v>MEM-PRO-010-SLM-AEQ-5904</v>
          </cell>
          <cell r="C758" t="str">
            <v>MS2P-SLAM RECYCLE PUMP</v>
          </cell>
        </row>
        <row r="759">
          <cell r="A759" t="str">
            <v>10-5905</v>
          </cell>
          <cell r="B759" t="str">
            <v>MEM-PRO-010-SLM-AEQ-5905</v>
          </cell>
          <cell r="C759" t="str">
            <v>MS2P-SLAM PRODUCT PUMP</v>
          </cell>
        </row>
        <row r="760">
          <cell r="A760" t="str">
            <v>10-5912</v>
          </cell>
          <cell r="B760" t="str">
            <v>MEM-PRO-010-SLM-AEQ-5912</v>
          </cell>
          <cell r="C760" t="str">
            <v>MS2P-SLAM CONDENSATE PUMP</v>
          </cell>
        </row>
        <row r="761">
          <cell r="A761" t="str">
            <v>10-5947</v>
          </cell>
          <cell r="B761" t="str">
            <v>MEM-PRO-010-SLM-AEQ-5947</v>
          </cell>
          <cell r="C761" t="str">
            <v>MS2P-SLAM FLOW CONTROL VALVE</v>
          </cell>
        </row>
        <row r="762">
          <cell r="A762" t="str">
            <v>10-6000</v>
          </cell>
          <cell r="B762" t="str">
            <v>MEM-PRO-010-SLM-AEQ-6000</v>
          </cell>
          <cell r="C762" t="str">
            <v>MS2P-S PRODUCT MIX TANK #1</v>
          </cell>
        </row>
        <row r="763">
          <cell r="A763" t="str">
            <v>10-6001</v>
          </cell>
          <cell r="B763" t="str">
            <v>MEM-PRO-010-SLM-AEQ-6001</v>
          </cell>
          <cell r="C763" t="str">
            <v>MS2P-S PRODUCT MIX AGITATOR #1</v>
          </cell>
        </row>
        <row r="764">
          <cell r="A764" t="str">
            <v>10-6002</v>
          </cell>
          <cell r="B764" t="str">
            <v>MEM-PRO-010-SLM-AEQ-6002</v>
          </cell>
          <cell r="C764" t="str">
            <v>MS2P-PRODUCT MIX PUMP #1</v>
          </cell>
        </row>
        <row r="765">
          <cell r="A765" t="str">
            <v>10-6003</v>
          </cell>
          <cell r="B765" t="str">
            <v>MEM-PRO-010-SLM-AEQ-6003</v>
          </cell>
          <cell r="C765" t="str">
            <v>MS2P-PRODUCT MIX TK DP LEVEL ELE</v>
          </cell>
        </row>
        <row r="766">
          <cell r="A766" t="str">
            <v>10-6004</v>
          </cell>
          <cell r="B766" t="str">
            <v>MEM-PRO-010-SLM-AEQ-6004</v>
          </cell>
          <cell r="C766" t="str">
            <v>MS2P-FEED TO PROD MIX TK MAG FL ELE</v>
          </cell>
        </row>
        <row r="767">
          <cell r="A767" t="str">
            <v>10-6005</v>
          </cell>
          <cell r="B767" t="str">
            <v>MEM-PRO-010-SLM-AEQ-6005</v>
          </cell>
          <cell r="C767" t="str">
            <v>MS2P-PROD MIX TK #1 FLOW CONTROL VALVE</v>
          </cell>
        </row>
        <row r="768">
          <cell r="A768" t="str">
            <v>10-6006</v>
          </cell>
          <cell r="B768" t="str">
            <v>MEM-PRO-010-SLM-AEQ-6006</v>
          </cell>
          <cell r="C768" t="str">
            <v>MS2P-PROD MIX TK #2 FLOW CONTROL VALVE</v>
          </cell>
        </row>
        <row r="769">
          <cell r="A769" t="str">
            <v>10-6007</v>
          </cell>
          <cell r="B769" t="str">
            <v>MEM-PRO-010-SLM-AEQ-6007</v>
          </cell>
          <cell r="C769" t="str">
            <v>MS2P-FEED TO PROD MIX TK #2 MAG FL ELE</v>
          </cell>
        </row>
        <row r="770">
          <cell r="A770" t="str">
            <v>10-6008</v>
          </cell>
          <cell r="B770" t="str">
            <v>MEM-PRO-010-SLM-AEQ-6008</v>
          </cell>
          <cell r="C770" t="str">
            <v>MS2P-FLOW CONTROL VALVE</v>
          </cell>
        </row>
        <row r="771">
          <cell r="A771" t="str">
            <v>10-6009</v>
          </cell>
          <cell r="B771" t="str">
            <v>MEM-PRO-010-SLM-AEQ-6009</v>
          </cell>
          <cell r="C771" t="str">
            <v>MS2P-PROD MIX PUMP SOLIDS ELE OUT</v>
          </cell>
        </row>
        <row r="772">
          <cell r="A772" t="str">
            <v>10-6010</v>
          </cell>
          <cell r="B772" t="str">
            <v>MEM-PRO-010-SLM-AEQ-6010</v>
          </cell>
          <cell r="C772" t="str">
            <v>MS2P-N. PRODUCT MIX TANK #2</v>
          </cell>
        </row>
        <row r="773">
          <cell r="A773" t="str">
            <v>10-6011</v>
          </cell>
          <cell r="B773" t="str">
            <v>MEM-PRO-010-SLM-AEQ-6011</v>
          </cell>
          <cell r="C773" t="str">
            <v>MS2P-N. PRODUCT MIX AGITATOR #2</v>
          </cell>
        </row>
        <row r="774">
          <cell r="A774" t="str">
            <v>10-6012</v>
          </cell>
          <cell r="B774" t="str">
            <v>MEM-PRO-010-SLM-AEQ-6012</v>
          </cell>
          <cell r="C774" t="str">
            <v>MS2P-PRODUCT MIX PUMP #2</v>
          </cell>
        </row>
        <row r="775">
          <cell r="A775" t="str">
            <v>10-6013</v>
          </cell>
          <cell r="B775" t="str">
            <v>MEM-PRO-010-SLM-AEQ-6013</v>
          </cell>
          <cell r="C775" t="str">
            <v>MS2P-PRODUCT MIX TANK DP LEVEL ELE</v>
          </cell>
        </row>
        <row r="776">
          <cell r="A776" t="str">
            <v>10-6015</v>
          </cell>
          <cell r="B776" t="str">
            <v>MEM-PRO-010-SLM-AEQ-6015</v>
          </cell>
          <cell r="C776" t="str">
            <v>MS2P-PRODUCT MIX HYDROHEATER #1</v>
          </cell>
        </row>
        <row r="777">
          <cell r="A777" t="str">
            <v>10-6016</v>
          </cell>
          <cell r="B777" t="str">
            <v>MEM-PRO-010-SLM-AEQ-6016</v>
          </cell>
          <cell r="C777" t="str">
            <v>MS2P-PRODUCT MIX HYDROHEATER #2</v>
          </cell>
        </row>
        <row r="778">
          <cell r="A778" t="str">
            <v>10-6024</v>
          </cell>
          <cell r="B778" t="str">
            <v>MEM-PRO-010-SLM-AEQ-6024</v>
          </cell>
          <cell r="C778" t="str">
            <v>MS2P-PROCESS WATER PRESS CONTROL VALVE</v>
          </cell>
        </row>
        <row r="779">
          <cell r="A779" t="str">
            <v>10-6025</v>
          </cell>
          <cell r="B779" t="str">
            <v>MEM-PRO-010-SLM-AEQ-6025</v>
          </cell>
          <cell r="C779" t="str">
            <v>MS2P-PW FL ELE TO PROD MIX H-H'S 6015/16</v>
          </cell>
        </row>
        <row r="780">
          <cell r="A780" t="str">
            <v>10-6026</v>
          </cell>
          <cell r="B780" t="str">
            <v>MEM-PRO-010-SLM-AEQ-6026</v>
          </cell>
          <cell r="C780" t="str">
            <v>MS2P-PROCESS WATER FLOW CONTROL VALVE</v>
          </cell>
        </row>
        <row r="781">
          <cell r="A781" t="str">
            <v>10-6045</v>
          </cell>
          <cell r="B781" t="str">
            <v>MEM-PRO-010-SLM-AEQ-6045</v>
          </cell>
          <cell r="C781" t="str">
            <v>MS2P-WHEY FEED AIR FV TO PROD MIX TANKS</v>
          </cell>
        </row>
        <row r="782">
          <cell r="A782" t="str">
            <v>10-6801</v>
          </cell>
          <cell r="B782" t="str">
            <v>MEM-PRO-010-SLM-AEQ-6801</v>
          </cell>
          <cell r="C782" t="str">
            <v>MS2P-SLAM SWITCH PANEL (4X3),W VALVES</v>
          </cell>
        </row>
        <row r="783">
          <cell r="A783" t="str">
            <v>10-4035</v>
          </cell>
          <cell r="B783" t="str">
            <v>MEM-PRO-010-STS-CSY-4035</v>
          </cell>
          <cell r="C783" t="str">
            <v>MSS-CALPRO LIME BIN #8</v>
          </cell>
        </row>
        <row r="784">
          <cell r="A784" t="str">
            <v>10-6670</v>
          </cell>
          <cell r="B784" t="str">
            <v>MEM-PRO-010-STS-SUS-6670</v>
          </cell>
          <cell r="C784" t="str">
            <v>MS2P-FD LOADOUT STOR BIN FENWAL CONT'LR</v>
          </cell>
        </row>
        <row r="785">
          <cell r="A785" t="str">
            <v>10-20</v>
          </cell>
          <cell r="B785" t="str">
            <v>MEM-PRO-010-STS-TK2-0020</v>
          </cell>
          <cell r="C785" t="str">
            <v>MSS-RAILROAD TRACK 2</v>
          </cell>
        </row>
        <row r="786">
          <cell r="A786" t="str">
            <v>10-2363</v>
          </cell>
          <cell r="B786" t="str">
            <v>MEM-PRO-010-STS-TK2-2363</v>
          </cell>
          <cell r="C786" t="str">
            <v>TRACK #1  ASP ISOLATION FROM TRCK #2 ASP</v>
          </cell>
        </row>
        <row r="787">
          <cell r="A787" t="str">
            <v>10-2364</v>
          </cell>
          <cell r="B787" t="str">
            <v>MEM-PRO-010-STS-TK2-2364</v>
          </cell>
          <cell r="C787" t="str">
            <v>MSP-FIBRIM LOADOUT ASP FV</v>
          </cell>
        </row>
        <row r="788">
          <cell r="A788" t="str">
            <v>10-2387</v>
          </cell>
          <cell r="B788" t="str">
            <v>MEM-PRO-010-STS-TK2-2387</v>
          </cell>
          <cell r="C788" t="str">
            <v>MSP-LOADOUT HOSE HOIST</v>
          </cell>
        </row>
        <row r="789">
          <cell r="A789" t="str">
            <v>10-2388</v>
          </cell>
          <cell r="B789" t="str">
            <v>MEM-PRO-010-STS-TK2-2388</v>
          </cell>
          <cell r="C789" t="str">
            <v>MSP-LOADOUT GANGWAY</v>
          </cell>
        </row>
        <row r="790">
          <cell r="A790" t="str">
            <v>10-3827</v>
          </cell>
          <cell r="B790" t="str">
            <v>MEM-PRO-010-STS-TK2-3827</v>
          </cell>
          <cell r="C790" t="str">
            <v>MS2P-FEED TRANSFER BLOWER</v>
          </cell>
        </row>
        <row r="791">
          <cell r="A791" t="str">
            <v>10-5016</v>
          </cell>
          <cell r="B791" t="str">
            <v>MEM-PRO-010-STS-TK2-5016</v>
          </cell>
          <cell r="C791" t="str">
            <v>MS2P-FEED LOAD OUT RFV</v>
          </cell>
        </row>
        <row r="792">
          <cell r="A792" t="str">
            <v>10-5034</v>
          </cell>
          <cell r="B792" t="str">
            <v>MEM-PRO-010-STS-TK2-5034</v>
          </cell>
          <cell r="C792" t="str">
            <v>MS2P-FEED SURGE BIN VENT EXH FAN</v>
          </cell>
        </row>
        <row r="793">
          <cell r="A793" t="str">
            <v>10-5083</v>
          </cell>
          <cell r="B793" t="str">
            <v>MEM-PRO-010-STS-TK2-5083</v>
          </cell>
          <cell r="C793" t="str">
            <v>MS2P-FEED LOADOUT STORAGE BIN</v>
          </cell>
        </row>
        <row r="794">
          <cell r="A794" t="str">
            <v>10-5085</v>
          </cell>
          <cell r="B794" t="str">
            <v>MEM-PRO-010-STS-TK2-5085</v>
          </cell>
          <cell r="C794" t="str">
            <v>MS2P-FEED LOADOUT STORAGE ASPIRATION FAN</v>
          </cell>
        </row>
        <row r="795">
          <cell r="A795" t="str">
            <v>10-5090</v>
          </cell>
          <cell r="B795" t="str">
            <v>MEM-PRO-010-STS-TK2-5090</v>
          </cell>
          <cell r="C795" t="str">
            <v>MS2P-FEED LOADOUT DUST COLLECTOR</v>
          </cell>
        </row>
        <row r="796">
          <cell r="A796" t="str">
            <v>10-5091</v>
          </cell>
          <cell r="B796" t="str">
            <v>MEM-PRO-010-STS-TK2-5091</v>
          </cell>
          <cell r="C796" t="str">
            <v>MS2P-FEED LOADOUT DUST COLL RFV</v>
          </cell>
        </row>
        <row r="797">
          <cell r="A797" t="str">
            <v>10-5092</v>
          </cell>
          <cell r="B797" t="str">
            <v>MEM-PRO-010-STS-TK2-5092</v>
          </cell>
          <cell r="C797" t="str">
            <v>MS2P-FEED LOADOUT DUST COLL ASP FAN</v>
          </cell>
        </row>
        <row r="798">
          <cell r="A798" t="str">
            <v>10-5093</v>
          </cell>
          <cell r="B798" t="str">
            <v>MEM-PRO-010-STS-TK2-5093</v>
          </cell>
          <cell r="C798" t="str">
            <v>MS2P-FEED LOADOUT DUST COLL RETRN BLOWER</v>
          </cell>
        </row>
        <row r="799">
          <cell r="A799" t="str">
            <v>10-5094</v>
          </cell>
          <cell r="B799" t="str">
            <v>MEM-PRO-010-STS-TK2-5094</v>
          </cell>
          <cell r="C799" t="str">
            <v>MS2P-FEED LOADOUT RAILCAR CONVEYOR</v>
          </cell>
        </row>
        <row r="800">
          <cell r="A800" t="str">
            <v>10-5095</v>
          </cell>
          <cell r="B800" t="str">
            <v>MEM-PRO-010-STS-TK2-5095</v>
          </cell>
          <cell r="C800" t="str">
            <v>MS2P-FEED DIVERTER VALVE</v>
          </cell>
        </row>
        <row r="801">
          <cell r="A801" t="str">
            <v>10-5035</v>
          </cell>
          <cell r="B801" t="str">
            <v>MEM-PRO-010-STS-UFS-5035</v>
          </cell>
          <cell r="C801" t="str">
            <v>MSS-BLOWER 5032 TO MSP / MS2P SLIDEGATE</v>
          </cell>
        </row>
        <row r="802">
          <cell r="A802" t="str">
            <v>10-5036</v>
          </cell>
          <cell r="B802" t="str">
            <v>MEM-PRO-010-STS-UFS-5036</v>
          </cell>
          <cell r="C802" t="str">
            <v>MSS-BLOWER 5031/5026 TO 300T SLIDEGATE</v>
          </cell>
        </row>
        <row r="803">
          <cell r="A803" t="str">
            <v>10-5037</v>
          </cell>
          <cell r="B803" t="str">
            <v>MEM-PRO-010-STS-UFS-5037</v>
          </cell>
          <cell r="C803" t="str">
            <v>MSS-C 800T TO MSP/MS2P FLAKE BIN DIVERT</v>
          </cell>
        </row>
        <row r="804">
          <cell r="A804" t="str">
            <v>10-5038</v>
          </cell>
          <cell r="B804" t="str">
            <v>MEM-PRO-010-STS-UFS-5038</v>
          </cell>
          <cell r="C804" t="str">
            <v>MSS-C 800/E 800T TO MSP FLAKE BIN DIVERT</v>
          </cell>
        </row>
        <row r="805">
          <cell r="A805" t="str">
            <v>10-5039</v>
          </cell>
          <cell r="B805" t="str">
            <v>MEM-PRO-010-STS-UFS-5039</v>
          </cell>
          <cell r="C805" t="str">
            <v>MSS-W 800T TO 300T/MS2P FLAKE BIN DIVERT</v>
          </cell>
        </row>
        <row r="806">
          <cell r="A806" t="str">
            <v>10-5040</v>
          </cell>
          <cell r="B806" t="str">
            <v>MEM-PRO-010-STS-UFS-5040</v>
          </cell>
          <cell r="C806" t="str">
            <v>MSS-BLOWER 5032-5028 TO MS2P SLIDEGATE</v>
          </cell>
        </row>
        <row r="807">
          <cell r="A807" t="str">
            <v>10-6386</v>
          </cell>
          <cell r="B807" t="str">
            <v>MEM-PRO-010-STS-UFS-6386</v>
          </cell>
          <cell r="C807" t="str">
            <v>S 300T BYPASS RFV</v>
          </cell>
        </row>
        <row r="808">
          <cell r="A808" t="str">
            <v>10-6401</v>
          </cell>
          <cell r="B808" t="str">
            <v>MEM-PRO-010-STS-UFS-6401</v>
          </cell>
          <cell r="C808" t="str">
            <v>MSS-N 300T BIN DISCH SCREW CONV</v>
          </cell>
        </row>
        <row r="809">
          <cell r="A809" t="str">
            <v>10-6402</v>
          </cell>
          <cell r="B809" t="str">
            <v>MEM-PRO-010-STS-UFS-6402</v>
          </cell>
          <cell r="C809" t="str">
            <v>MSS-S 300T BIN DISCH SCREW CONV.</v>
          </cell>
        </row>
        <row r="810">
          <cell r="A810" t="str">
            <v>10-6403</v>
          </cell>
          <cell r="B810" t="str">
            <v>MEM-PRO-010-STS-UFS-6403</v>
          </cell>
          <cell r="C810" t="str">
            <v>MSS-300T REDDLER</v>
          </cell>
        </row>
        <row r="811">
          <cell r="A811" t="str">
            <v>10-6409</v>
          </cell>
          <cell r="B811" t="str">
            <v>MEM-PRO-010-STS-UFS-6409</v>
          </cell>
          <cell r="C811" t="str">
            <v>MSS-300T FLAKE GRINDING SURGE BIN</v>
          </cell>
        </row>
        <row r="812">
          <cell r="A812" t="str">
            <v>10-6442</v>
          </cell>
          <cell r="B812" t="str">
            <v>MEM-PRO-010-STS-UFS-6442</v>
          </cell>
          <cell r="C812" t="str">
            <v>MSS-SURGE BIN VENT FILTER</v>
          </cell>
        </row>
        <row r="813">
          <cell r="A813" t="str">
            <v>10-6446</v>
          </cell>
          <cell r="B813" t="str">
            <v>MEM-PRO-010-STS-UFS-6446</v>
          </cell>
          <cell r="C813" t="str">
            <v>MSS-SURGE BIN VENTER FILT EXHAUST FAN</v>
          </cell>
        </row>
        <row r="814">
          <cell r="A814" t="str">
            <v>10-999</v>
          </cell>
          <cell r="B814" t="str">
            <v>MEM-PRO-010-UNL-AEQ-0999</v>
          </cell>
          <cell r="C814" t="str">
            <v>MSS-TRK 1 FLK UNLOAD RV ASP SYS VAC FAN</v>
          </cell>
        </row>
        <row r="815">
          <cell r="A815" t="str">
            <v>10-4596</v>
          </cell>
          <cell r="B815" t="str">
            <v>MEM-PRO-010-UNL-AEQ-4596</v>
          </cell>
          <cell r="C815" t="str">
            <v>MP1-SLUDGE SCREW CONVEYOR</v>
          </cell>
        </row>
        <row r="816">
          <cell r="A816" t="str">
            <v>10-9110</v>
          </cell>
          <cell r="B816" t="str">
            <v>MEM-PRO-010-UTL-CHS-9110</v>
          </cell>
          <cell r="C816" t="str">
            <v>MSS-ISOL. ROOF - N. CURD CHILLER (50T)</v>
          </cell>
        </row>
        <row r="817">
          <cell r="A817" t="str">
            <v>10-911004</v>
          </cell>
          <cell r="B817" t="str">
            <v>MEM-PRO-010-UTL-CHS-911004</v>
          </cell>
          <cell r="C817" t="str">
            <v>N PLANT 50T NORTH CHILLER RECIRC. PUMP</v>
          </cell>
        </row>
        <row r="818">
          <cell r="A818" t="str">
            <v>10-9111</v>
          </cell>
          <cell r="B818" t="str">
            <v>MEM-PRO-010-UTL-CHS-9111</v>
          </cell>
          <cell r="C818" t="str">
            <v>MSS-MAIN PLANT 210T CHILLER</v>
          </cell>
        </row>
        <row r="819">
          <cell r="A819" t="str">
            <v>10-911104</v>
          </cell>
          <cell r="B819" t="str">
            <v>MEM-PRO-010-UTL-CHS-911104</v>
          </cell>
          <cell r="C819" t="str">
            <v>N PLANT 30T CENTER CHILLER RECIRC. PUMP</v>
          </cell>
        </row>
        <row r="820">
          <cell r="A820" t="str">
            <v>10-9112</v>
          </cell>
          <cell r="B820" t="str">
            <v>MEM-PRO-010-UTL-CHS-9112</v>
          </cell>
          <cell r="C820" t="str">
            <v>MSS-ISOL. ROOF - S. CURD CHILLER (40T)</v>
          </cell>
        </row>
        <row r="821">
          <cell r="A821" t="str">
            <v>10-911204</v>
          </cell>
          <cell r="B821" t="str">
            <v>MEM-PRO-010-UTL-CHS-911204</v>
          </cell>
          <cell r="C821" t="str">
            <v>N PLANT 40T SOUTH CHILLER RECIRC. PUMP</v>
          </cell>
        </row>
        <row r="822">
          <cell r="A822" t="str">
            <v>10-9304</v>
          </cell>
          <cell r="B822" t="str">
            <v>MEM-PRO-010-UTL-CHS-9304</v>
          </cell>
          <cell r="C822" t="str">
            <v>MSS-MAIN PLANT 210T CHILLER</v>
          </cell>
        </row>
        <row r="823">
          <cell r="A823" t="str">
            <v>10-9305</v>
          </cell>
          <cell r="B823" t="str">
            <v>MEM-PRO-010-UTL-CHS-9305</v>
          </cell>
          <cell r="C823" t="str">
            <v>Main Plant Chill Water Pump #1</v>
          </cell>
        </row>
        <row r="824">
          <cell r="A824" t="str">
            <v>10-9306</v>
          </cell>
          <cell r="B824" t="str">
            <v>MEM-PRO-010-UTL-CHS-9306</v>
          </cell>
          <cell r="C824" t="str">
            <v>Main Plant Chill Water Pump #2</v>
          </cell>
        </row>
        <row r="825">
          <cell r="A825" t="str">
            <v>10-9307</v>
          </cell>
          <cell r="B825" t="str">
            <v>MEM-PRO-010-UTL-CHS-9307</v>
          </cell>
          <cell r="C825" t="str">
            <v>Main Plant Chill Water Pump #3</v>
          </cell>
        </row>
        <row r="826">
          <cell r="A826" t="str">
            <v>10-5400</v>
          </cell>
          <cell r="B826" t="str">
            <v>MEM-PRO-010-UTL-CSY-5400</v>
          </cell>
          <cell r="C826" t="str">
            <v>MSS-CALPRO MC75 HOMOGENIZER MG PUMP</v>
          </cell>
        </row>
        <row r="827">
          <cell r="A827" t="str">
            <v>10-8504</v>
          </cell>
          <cell r="B827" t="str">
            <v>MEM-PRO-010-UTL-CWS-8504</v>
          </cell>
          <cell r="C827" t="str">
            <v>MSS-MN PLT COMP COOL WTR BOOSTER PUMP</v>
          </cell>
        </row>
        <row r="828">
          <cell r="A828" t="str">
            <v>10-8505</v>
          </cell>
          <cell r="B828" t="str">
            <v>MEM-PRO-010-UTL-CWS-8505</v>
          </cell>
          <cell r="C828" t="str">
            <v>MSS-W PROCESS COOLING TOWER W PUMP</v>
          </cell>
        </row>
        <row r="829">
          <cell r="A829" t="str">
            <v>10-8506</v>
          </cell>
          <cell r="B829" t="str">
            <v>MEM-PRO-010-UTL-CWS-8506</v>
          </cell>
          <cell r="C829" t="str">
            <v>MSS-W PROCESS COOLING TOWER E PUMP</v>
          </cell>
        </row>
        <row r="830">
          <cell r="A830" t="str">
            <v>10-8510</v>
          </cell>
          <cell r="B830" t="str">
            <v>MEM-PRO-010-UTL-CWS-8510</v>
          </cell>
          <cell r="C830" t="str">
            <v>MSS-WEST PROCESS COOLING TOWER</v>
          </cell>
        </row>
        <row r="831">
          <cell r="A831" t="str">
            <v>10-8520</v>
          </cell>
          <cell r="B831" t="str">
            <v>MEM-PRO-010-UTL-CWS-8520</v>
          </cell>
          <cell r="C831" t="str">
            <v>MSS-EAST UTILITY COOLING TOWER</v>
          </cell>
        </row>
        <row r="832">
          <cell r="A832" t="str">
            <v>10-8525</v>
          </cell>
          <cell r="B832" t="str">
            <v>MEM-PRO-010-UTL-CWS-8525</v>
          </cell>
          <cell r="C832" t="str">
            <v>MSS-E UTILITY COOLING TOWER EAST PUMP</v>
          </cell>
        </row>
        <row r="833">
          <cell r="A833" t="str">
            <v>10-8530</v>
          </cell>
          <cell r="B833" t="str">
            <v>MEM-PRO-010-UTL-CWS-8530</v>
          </cell>
          <cell r="C833" t="str">
            <v>MSS-E UTILITY COOL TOWER WEST PUMP</v>
          </cell>
        </row>
        <row r="834">
          <cell r="A834" t="str">
            <v>10-8586</v>
          </cell>
          <cell r="B834" t="str">
            <v>MEM-PRO-010-UTL-CWS-8586</v>
          </cell>
          <cell r="C834" t="str">
            <v>MSS-W TOWER BIOCIDE(BLEACH) PUMP</v>
          </cell>
        </row>
        <row r="835">
          <cell r="A835" t="str">
            <v>10-8587</v>
          </cell>
          <cell r="B835" t="str">
            <v>MEM-PRO-010-UTL-CWS-8587</v>
          </cell>
          <cell r="C835" t="str">
            <v>MSS-W TOWER CHEMICAL PUMP</v>
          </cell>
        </row>
        <row r="836">
          <cell r="A836" t="str">
            <v>10-8588</v>
          </cell>
          <cell r="B836" t="str">
            <v>MEM-PRO-010-UTL-CWS-8588</v>
          </cell>
          <cell r="C836" t="str">
            <v>MSS-E TOWER BIOCIDE(BLEACH) PUMP</v>
          </cell>
        </row>
        <row r="837">
          <cell r="A837" t="str">
            <v>10-8589</v>
          </cell>
          <cell r="B837" t="str">
            <v>MEM-PRO-010-UTL-CWS-8589</v>
          </cell>
          <cell r="C837" t="str">
            <v>MSS-E TOWER CHEMICAL PUMP</v>
          </cell>
        </row>
        <row r="838">
          <cell r="A838" t="str">
            <v>10-820</v>
          </cell>
          <cell r="B838" t="str">
            <v>MEM-PRO-010-UTL-IAS-0820</v>
          </cell>
          <cell r="C838" t="str">
            <v>MSS-N PLANT #3 AIR COMPRESSOR 100 HP</v>
          </cell>
        </row>
        <row r="839">
          <cell r="A839" t="str">
            <v>10-890</v>
          </cell>
          <cell r="B839" t="str">
            <v>MEM-PRO-010-UTL-IAS-0890</v>
          </cell>
          <cell r="C839" t="str">
            <v>MSS-N PLANT #4 AIR COMPRESSOR 200 HP</v>
          </cell>
        </row>
        <row r="840">
          <cell r="A840" t="str">
            <v>10-891</v>
          </cell>
          <cell r="B840" t="str">
            <v>MEM-PRO-010-UTL-IAS-0891</v>
          </cell>
          <cell r="C840" t="str">
            <v>MSS-N PLANT #5 AIR COMPRESSOR 150 HP</v>
          </cell>
        </row>
        <row r="841">
          <cell r="A841" t="str">
            <v>10-892</v>
          </cell>
          <cell r="B841" t="str">
            <v>MEM-PRO-010-UTL-IAS-0892</v>
          </cell>
          <cell r="C841" t="str">
            <v>MSS-N PLANT PORTABLE AIR COMP 100 HP</v>
          </cell>
        </row>
        <row r="842">
          <cell r="A842" t="str">
            <v>10-893</v>
          </cell>
          <cell r="B842" t="str">
            <v>MEM-PRO-010-UTL-IAS-0893</v>
          </cell>
          <cell r="C842" t="str">
            <v>MRAL-25 HP AIR COMPRESSOR</v>
          </cell>
        </row>
        <row r="843">
          <cell r="A843" t="str">
            <v>10-1401</v>
          </cell>
          <cell r="B843" t="str">
            <v>MEM-PRO-010-UTL-IAS-1401</v>
          </cell>
          <cell r="C843" t="str">
            <v>MSS-#6 200 HP AIR COMPRESSOR</v>
          </cell>
        </row>
        <row r="844">
          <cell r="A844" t="str">
            <v>10-1402</v>
          </cell>
          <cell r="B844" t="str">
            <v>MEM-PRO-010-UTL-IAS-1402</v>
          </cell>
          <cell r="C844" t="str">
            <v>MSS-AIR RECEIVER FOR #6 AIR COMPRESSOR</v>
          </cell>
        </row>
        <row r="845">
          <cell r="A845" t="str">
            <v>10-2100</v>
          </cell>
          <cell r="B845" t="str">
            <v>MEM-PRO-010-UTL-IAS-2100</v>
          </cell>
          <cell r="C845" t="str">
            <v>MSS-N PLANT #2 AIR COMPRESSOR 125 HP</v>
          </cell>
        </row>
        <row r="846">
          <cell r="A846" t="str">
            <v>10-2105</v>
          </cell>
          <cell r="B846" t="str">
            <v>MEM-PRO-010-UTL-IAS-2105</v>
          </cell>
          <cell r="C846" t="str">
            <v>MSS-N PLANT #1 AIR COMPRESSOR 100 HP</v>
          </cell>
        </row>
        <row r="847">
          <cell r="A847" t="str">
            <v>10-2130</v>
          </cell>
          <cell r="B847" t="str">
            <v>MEM-PRO-010-UTL-IAS-2130</v>
          </cell>
          <cell r="C847" t="str">
            <v>MSS-MN PT #6 AIR RECEIVER TANK</v>
          </cell>
        </row>
        <row r="848">
          <cell r="A848" t="str">
            <v>10-2131</v>
          </cell>
          <cell r="B848" t="str">
            <v>MEM-PRO-010-UTL-IAS-2131</v>
          </cell>
          <cell r="C848" t="str">
            <v>MSS-MN PT #3 AIR RECEIVER TANK</v>
          </cell>
        </row>
        <row r="849">
          <cell r="A849" t="str">
            <v>10-2700</v>
          </cell>
          <cell r="B849" t="str">
            <v>MEM-PRO-010-UTL-IAS-2700</v>
          </cell>
          <cell r="C849" t="str">
            <v>MSS-#8 15 HP AIR COMP - IMC BLDG</v>
          </cell>
        </row>
        <row r="850">
          <cell r="A850" t="str">
            <v>10-2800</v>
          </cell>
          <cell r="B850" t="str">
            <v>MEM-PRO-010-UTL-IAS-2800</v>
          </cell>
          <cell r="C850" t="str">
            <v>MSS-N PLANT COMPRESSED AIR DEMISTER TANK</v>
          </cell>
        </row>
        <row r="851">
          <cell r="A851" t="str">
            <v>10-2805</v>
          </cell>
          <cell r="B851" t="str">
            <v>MEM-PRO-010-UTL-IAS-2805</v>
          </cell>
          <cell r="C851" t="str">
            <v>MSS-N PLANT COMPRESSED AIR PRE-FILTER</v>
          </cell>
        </row>
        <row r="852">
          <cell r="A852" t="str">
            <v>10-2808</v>
          </cell>
          <cell r="B852" t="str">
            <v>MEM-PRO-010-UTL-IAS-2808</v>
          </cell>
          <cell r="C852" t="str">
            <v>MSS-N PLANT AIR DRYER</v>
          </cell>
        </row>
        <row r="853">
          <cell r="A853" t="str">
            <v>10-2809</v>
          </cell>
          <cell r="B853" t="str">
            <v>MEM-PRO-010-UTL-IAS-2809</v>
          </cell>
          <cell r="C853" t="str">
            <v>MSS-NPLANT PURGER AIR BLOWER</v>
          </cell>
        </row>
        <row r="854">
          <cell r="A854" t="str">
            <v>10-2810</v>
          </cell>
          <cell r="B854" t="str">
            <v>MEM-PRO-010-UTL-IAS-2810</v>
          </cell>
          <cell r="C854" t="str">
            <v>MSS-N PLANT REGENERATION AIR HEATER</v>
          </cell>
        </row>
        <row r="855">
          <cell r="A855" t="str">
            <v>10-2812</v>
          </cell>
          <cell r="B855" t="str">
            <v>MEM-PRO-010-UTL-IAS-2812</v>
          </cell>
          <cell r="C855" t="str">
            <v>MSS-N PLANT COMPRESSED AIR AFTER FILTER</v>
          </cell>
        </row>
        <row r="856">
          <cell r="A856" t="str">
            <v>10-2813</v>
          </cell>
          <cell r="B856" t="str">
            <v>MEM-PRO-010-UTL-IAS-2813</v>
          </cell>
          <cell r="C856" t="str">
            <v>MSS-N PLANT COMPRESSED AIR AFTER FILTER</v>
          </cell>
        </row>
        <row r="857">
          <cell r="A857" t="str">
            <v>10-2816</v>
          </cell>
          <cell r="B857" t="str">
            <v>MEM-PRO-010-UTL-IAS-2816</v>
          </cell>
          <cell r="C857" t="str">
            <v>MSS-N PLANT AIR RECEIVER(W OF BOILER CR)</v>
          </cell>
        </row>
        <row r="858">
          <cell r="A858" t="str">
            <v>10-2820</v>
          </cell>
          <cell r="B858" t="str">
            <v>MEM-PRO-010-UTL-IAS-2820</v>
          </cell>
          <cell r="C858" t="str">
            <v>MSS-N PLANT COMPRESSED AIR FLOWMETER</v>
          </cell>
        </row>
        <row r="859">
          <cell r="A859" t="str">
            <v>10-4104</v>
          </cell>
          <cell r="B859" t="str">
            <v>MEM-PRO-010-UTL-IAS-4104</v>
          </cell>
          <cell r="C859" t="str">
            <v>FILTER NON-LUBE MODULE 800 TON</v>
          </cell>
        </row>
        <row r="860">
          <cell r="A860" t="str">
            <v>10-4124</v>
          </cell>
          <cell r="B860" t="str">
            <v>MEM-PRO-010-UTL-IAS-4124</v>
          </cell>
          <cell r="C860" t="str">
            <v>800 TON COMPRESSED AIR TANK</v>
          </cell>
        </row>
        <row r="861">
          <cell r="A861" t="str">
            <v>10-4128</v>
          </cell>
          <cell r="B861" t="str">
            <v>MEM-PRO-010-UTL-IAS-4128</v>
          </cell>
          <cell r="C861" t="str">
            <v>MSP-300 HP REFRIG AIR DRYER PRE-FILTER</v>
          </cell>
        </row>
        <row r="862">
          <cell r="A862" t="str">
            <v>10-4129</v>
          </cell>
          <cell r="B862" t="str">
            <v>MEM-PRO-010-UTL-IAS-4129</v>
          </cell>
          <cell r="C862" t="str">
            <v>MSP-300 HP REF AIR DRYER COALESC FILTER</v>
          </cell>
        </row>
        <row r="863">
          <cell r="A863" t="str">
            <v>10-4130</v>
          </cell>
          <cell r="B863" t="str">
            <v>MEM-PRO-010-UTL-IAS-4130</v>
          </cell>
          <cell r="C863" t="str">
            <v>MSP-300 HP REFRIG AIR DRYER</v>
          </cell>
        </row>
        <row r="864">
          <cell r="A864" t="str">
            <v>10-4131</v>
          </cell>
          <cell r="B864" t="str">
            <v>MEM-PRO-010-UTL-IAS-4131</v>
          </cell>
          <cell r="C864" t="str">
            <v>MSP-300 HP AIR AMPLIFIER</v>
          </cell>
        </row>
        <row r="865">
          <cell r="A865" t="str">
            <v>10-4132</v>
          </cell>
          <cell r="B865" t="str">
            <v>MEM-PRO-010-UTL-IAS-4132</v>
          </cell>
          <cell r="C865" t="str">
            <v>MSP-PCG SEAL A FLTER 1,2,3</v>
          </cell>
        </row>
        <row r="866">
          <cell r="A866" t="str">
            <v>10-4133</v>
          </cell>
          <cell r="B866" t="str">
            <v>MEM-PRO-010-UTL-IAS-4133</v>
          </cell>
          <cell r="C866" t="str">
            <v>MSP-300 HP AIR RECEIVER</v>
          </cell>
        </row>
        <row r="867">
          <cell r="A867" t="str">
            <v>10-4142</v>
          </cell>
          <cell r="B867" t="str">
            <v>MEM-PRO-010-UTL-IAS-4142</v>
          </cell>
          <cell r="C867" t="str">
            <v>MSS-800T 100 HP CTR AIR COMPRESSOR</v>
          </cell>
        </row>
        <row r="868">
          <cell r="A868" t="str">
            <v>10-4175</v>
          </cell>
          <cell r="B868" t="str">
            <v>MEM-PRO-010-UTL-IAS-4175</v>
          </cell>
          <cell r="C868" t="str">
            <v>MSS-DRYER OIL SEPERATOR</v>
          </cell>
        </row>
        <row r="869">
          <cell r="A869" t="str">
            <v>10-4177</v>
          </cell>
          <cell r="B869" t="str">
            <v>MEM-PRO-010-UTL-IAS-4177</v>
          </cell>
          <cell r="C869" t="str">
            <v>MSS-NORTH AIR DRYER PRE FILTER</v>
          </cell>
        </row>
        <row r="870">
          <cell r="A870" t="str">
            <v>10-4178</v>
          </cell>
          <cell r="B870" t="str">
            <v>MEM-PRO-010-UTL-IAS-4178</v>
          </cell>
          <cell r="C870" t="str">
            <v>MSS-SOUTH AIR DRYER PREFILTER</v>
          </cell>
        </row>
        <row r="871">
          <cell r="A871" t="str">
            <v>10-4181</v>
          </cell>
          <cell r="B871" t="str">
            <v>MEM-PRO-010-UTL-IAS-4181</v>
          </cell>
          <cell r="C871" t="str">
            <v>MSS-DESSICANT AIR DRYER</v>
          </cell>
        </row>
        <row r="872">
          <cell r="A872" t="str">
            <v>10-4182</v>
          </cell>
          <cell r="B872" t="str">
            <v>MEM-PRO-010-UTL-IAS-4182</v>
          </cell>
          <cell r="C872" t="str">
            <v>MSS-DESSICANT PURGE AIR BLOWER</v>
          </cell>
        </row>
        <row r="873">
          <cell r="A873" t="str">
            <v>10-4183</v>
          </cell>
          <cell r="B873" t="str">
            <v>MEM-PRO-010-UTL-IAS-4183</v>
          </cell>
          <cell r="C873" t="str">
            <v>MSS-DESSICANT REGENERATON AIR HEATER</v>
          </cell>
        </row>
        <row r="874">
          <cell r="A874" t="str">
            <v>10-4185</v>
          </cell>
          <cell r="B874" t="str">
            <v>MEM-PRO-010-UTL-IAS-4185</v>
          </cell>
          <cell r="C874" t="str">
            <v>MSS-SOUTH AFTER FILTER</v>
          </cell>
        </row>
        <row r="875">
          <cell r="A875" t="str">
            <v>10-4186</v>
          </cell>
          <cell r="B875" t="str">
            <v>MEM-PRO-010-UTL-IAS-4186</v>
          </cell>
          <cell r="C875" t="str">
            <v>MSS-NORTH AFTER FILTER</v>
          </cell>
        </row>
        <row r="876">
          <cell r="A876" t="str">
            <v>10-4500</v>
          </cell>
          <cell r="B876" t="str">
            <v>MEM-PRO-010-UTL-IAS-4500</v>
          </cell>
          <cell r="C876" t="str">
            <v>SOUTH  PLANT REFRIG AIR DRYER</v>
          </cell>
        </row>
        <row r="877">
          <cell r="A877" t="str">
            <v>10-4501</v>
          </cell>
          <cell r="B877" t="str">
            <v>MEM-PRO-010-UTL-IAS-4501</v>
          </cell>
          <cell r="C877" t="str">
            <v>S PLANT REFRIG AIR DRYER S PRE-FILTER</v>
          </cell>
        </row>
        <row r="878">
          <cell r="A878" t="str">
            <v>10-4502</v>
          </cell>
          <cell r="B878" t="str">
            <v>MEM-PRO-010-UTL-IAS-4502</v>
          </cell>
          <cell r="C878" t="str">
            <v>S PLANT REFRIG AIR DRYER N PRE-FILTER</v>
          </cell>
        </row>
        <row r="879">
          <cell r="A879" t="str">
            <v>10-8293</v>
          </cell>
          <cell r="B879" t="str">
            <v>MEM-PRO-010-UTL-IAS-8293</v>
          </cell>
          <cell r="C879" t="str">
            <v>MRAL-COMPRESSOR AIR FILTER</v>
          </cell>
        </row>
        <row r="880">
          <cell r="A880" t="str">
            <v>10-8294</v>
          </cell>
          <cell r="B880" t="str">
            <v>MEM-PRO-010-UTL-IAS-8294</v>
          </cell>
          <cell r="C880" t="str">
            <v>MRAL-COMPRESSOR AIR FILTER</v>
          </cell>
        </row>
        <row r="881">
          <cell r="A881" t="str">
            <v>10-9160</v>
          </cell>
          <cell r="B881" t="str">
            <v>MEM-PRO-010-UTL-IAS-9160</v>
          </cell>
          <cell r="C881" t="str">
            <v>MSS-MN PLT AIR DRYER ZURN HL-40</v>
          </cell>
        </row>
        <row r="882">
          <cell r="A882" t="str">
            <v>10-9174</v>
          </cell>
          <cell r="B882" t="str">
            <v>MEM-PRO-010-UTL-IAS-9174</v>
          </cell>
          <cell r="C882" t="str">
            <v>MSS-2KG PACKAGING WHSE AIR DRYER</v>
          </cell>
        </row>
        <row r="883">
          <cell r="A883" t="str">
            <v>10-1099</v>
          </cell>
          <cell r="B883" t="str">
            <v>MEM-PRO-010-UTL-MOA-1099</v>
          </cell>
          <cell r="C883" t="str">
            <v>MSP CAUSTIC/ ALKY HOUSE TANKS MOAT</v>
          </cell>
        </row>
        <row r="884">
          <cell r="A884" t="str">
            <v>10-1100</v>
          </cell>
          <cell r="B884" t="str">
            <v>MEM-PRO-010-UTL-MOA-1100</v>
          </cell>
          <cell r="C884" t="str">
            <v>ALKALI STORAGE TNK 5130 CONTAINMENT MOAT</v>
          </cell>
        </row>
        <row r="885">
          <cell r="A885" t="str">
            <v>10-4251</v>
          </cell>
          <cell r="B885" t="str">
            <v>MEM-PRO-010-UTL-NPW-4251</v>
          </cell>
          <cell r="C885" t="str">
            <v>MSS-WELL WTR SUPPLY (TO PROCESS) FL-MTR</v>
          </cell>
        </row>
        <row r="886">
          <cell r="A886" t="str">
            <v>10-2493</v>
          </cell>
          <cell r="B886" t="str">
            <v>MEM-PRO-010-UTL-PRW-2493</v>
          </cell>
          <cell r="C886" t="str">
            <v>MSS-MAIN PLT SOUTH 90 DEG WATER TANK</v>
          </cell>
        </row>
        <row r="887">
          <cell r="A887" t="str">
            <v>10-2494</v>
          </cell>
          <cell r="B887" t="str">
            <v>MEM-PRO-010-UTL-PRW-2494</v>
          </cell>
          <cell r="C887" t="str">
            <v>MSS-MAIN PLT NORTH 90 DEG WATER TANK</v>
          </cell>
        </row>
        <row r="888">
          <cell r="A888" t="str">
            <v>10-249401</v>
          </cell>
          <cell r="B888" t="str">
            <v>MEM-PRO-010-UTL-PRW-249401</v>
          </cell>
          <cell r="C888" t="str">
            <v>MSS-MN PLNT N 90 DEG WATER TK LEVEL ELE</v>
          </cell>
        </row>
        <row r="889">
          <cell r="A889" t="str">
            <v>10-2495</v>
          </cell>
          <cell r="B889" t="str">
            <v>MEM-PRO-010-UTL-PRW-2495</v>
          </cell>
          <cell r="C889" t="str">
            <v>MN-PLT STH 90 DEG WTR TK S. SUPPLY PUMP</v>
          </cell>
        </row>
        <row r="890">
          <cell r="A890" t="str">
            <v>10-2496</v>
          </cell>
          <cell r="B890" t="str">
            <v>MEM-PRO-010-UTL-PRW-2496</v>
          </cell>
          <cell r="C890" t="str">
            <v>MSS-MN PLT NORTH 90 DEG WTR TK N PUMP</v>
          </cell>
        </row>
        <row r="891">
          <cell r="A891" t="str">
            <v>10-2497</v>
          </cell>
          <cell r="B891" t="str">
            <v>MEM-PRO-010-UTL-PRW-2497</v>
          </cell>
          <cell r="C891" t="str">
            <v>MSS-MN PLT NORTH 90 DEG WTR TK C PUMP</v>
          </cell>
        </row>
        <row r="892">
          <cell r="A892" t="str">
            <v>10-2499</v>
          </cell>
          <cell r="B892" t="str">
            <v>MEM-PRO-010-UTL-PRW-2499</v>
          </cell>
          <cell r="C892" t="str">
            <v>MSS-MN PT WASHDOWN BOOSTER PUMP</v>
          </cell>
        </row>
        <row r="893">
          <cell r="A893" t="str">
            <v>10-2501</v>
          </cell>
          <cell r="B893" t="str">
            <v>MEM-PRO-010-UTL-PRW-2501</v>
          </cell>
          <cell r="C893" t="str">
            <v>MSS-90 F TANK WATER RETURN FLOWMETER</v>
          </cell>
        </row>
        <row r="894">
          <cell r="A894" t="str">
            <v>10-2502</v>
          </cell>
          <cell r="B894" t="str">
            <v>MEM-PRO-010-UTL-PRW-2502</v>
          </cell>
          <cell r="C894" t="str">
            <v>MSS-90F TK WATR RETURN TEMP ELE</v>
          </cell>
        </row>
        <row r="895">
          <cell r="A895" t="str">
            <v>10-4211</v>
          </cell>
          <cell r="B895" t="str">
            <v>MEM-PRO-010-UTL-PRW-4211</v>
          </cell>
          <cell r="C895" t="str">
            <v>MSP-90 DEG WTR PUMPS PRESSURE ELEMENT</v>
          </cell>
        </row>
        <row r="896">
          <cell r="A896" t="str">
            <v>10-6556</v>
          </cell>
          <cell r="B896" t="str">
            <v>MEM-PRO-010-UTL-PRW-6556</v>
          </cell>
          <cell r="C896" t="str">
            <v>MSS-140 DEG WTR TK SOUTH PUMP</v>
          </cell>
        </row>
        <row r="897">
          <cell r="A897" t="str">
            <v>10-6557</v>
          </cell>
          <cell r="B897" t="str">
            <v>MEM-PRO-010-UTL-PRW-6557</v>
          </cell>
          <cell r="C897" t="str">
            <v>MSS-140 DEG WTR TK NORTH PUMP</v>
          </cell>
        </row>
        <row r="898">
          <cell r="A898" t="str">
            <v>10-6558</v>
          </cell>
          <cell r="B898" t="str">
            <v>MEM-PRO-010-UTL-PRW-6558</v>
          </cell>
          <cell r="C898" t="str">
            <v>MSS-140 DEG WTR TK WASHDOWN HI-P PUMP</v>
          </cell>
        </row>
        <row r="899">
          <cell r="A899" t="str">
            <v>10-6559</v>
          </cell>
          <cell r="B899" t="str">
            <v>MEM-PRO-010-UTL-PRW-6559</v>
          </cell>
          <cell r="C899" t="str">
            <v>MSS-140 DEGREE WATER TANK</v>
          </cell>
        </row>
        <row r="900">
          <cell r="A900" t="str">
            <v>10-1041</v>
          </cell>
          <cell r="B900" t="str">
            <v>MEM-PRO-010-UTL-VAC-1041</v>
          </cell>
          <cell r="C900" t="str">
            <v>MSS-S PLANT FLAKE GRINDING VAC SYSTEM</v>
          </cell>
        </row>
        <row r="901">
          <cell r="A901" t="str">
            <v>10-1043</v>
          </cell>
          <cell r="B901" t="str">
            <v>MEM-PRO-010-UTL-VAC-1043</v>
          </cell>
          <cell r="C901" t="str">
            <v>MSS-S PLANT FLAKE GRINDING VAC SYST RFV</v>
          </cell>
        </row>
        <row r="902">
          <cell r="A902" t="str">
            <v>10-1044</v>
          </cell>
          <cell r="B902" t="str">
            <v>MEM-PRO-010-UTL-VAC-1044</v>
          </cell>
          <cell r="C902" t="str">
            <v>MSS-S PLANT FLAKE GRINDING VAC BLOWER</v>
          </cell>
        </row>
        <row r="903">
          <cell r="A903" t="str">
            <v>10-4067</v>
          </cell>
          <cell r="B903" t="str">
            <v>MEM-PRO-010-WEY-AEQ-4067</v>
          </cell>
          <cell r="C903" t="str">
            <v>MS2P-CIP SUPPLY TO WHEY SW STAT 4799</v>
          </cell>
        </row>
        <row r="904">
          <cell r="A904" t="str">
            <v>10-4069</v>
          </cell>
          <cell r="B904" t="str">
            <v>MEM-PRO-010-WEY-AEQ-4069</v>
          </cell>
          <cell r="C904" t="str">
            <v>MS2P-CIP SUPPLY TIE-IN 3-WAY FLOW VALVE</v>
          </cell>
        </row>
        <row r="905">
          <cell r="A905" t="str">
            <v>10-4658</v>
          </cell>
          <cell r="B905" t="str">
            <v>MEM-PRO-010-WEY-AEQ-4658</v>
          </cell>
          <cell r="C905" t="str">
            <v>MS2P-CIP FV TO WHEY SWITCH STATION 4799</v>
          </cell>
        </row>
        <row r="906">
          <cell r="A906" t="str">
            <v>10-4659</v>
          </cell>
          <cell r="B906" t="str">
            <v>MEM-PRO-010-WEY-AEQ-4659</v>
          </cell>
          <cell r="C906" t="str">
            <v>MS2P-CIP FVTO WHEY WET-IN LIQVERTER 5508</v>
          </cell>
        </row>
        <row r="907">
          <cell r="A907" t="str">
            <v>10-4704</v>
          </cell>
          <cell r="B907" t="str">
            <v>MEM-PRO-010-WEY-AEQ-4704</v>
          </cell>
          <cell r="C907" t="str">
            <v>MS2P-LOW TAS WHEY HOLD TANK AGITATOR</v>
          </cell>
        </row>
        <row r="908">
          <cell r="A908" t="str">
            <v>10-4706</v>
          </cell>
          <cell r="B908" t="str">
            <v>MEM-PRO-010-WEY-AEQ-4706</v>
          </cell>
          <cell r="C908" t="str">
            <v>MS2P-LOW TAS WHEY HOLD TANK</v>
          </cell>
        </row>
        <row r="909">
          <cell r="A909" t="str">
            <v>10-4708</v>
          </cell>
          <cell r="B909" t="str">
            <v>MEM-PRO-010-WEY-AEQ-4708</v>
          </cell>
          <cell r="C909" t="str">
            <v>MS2P-HOLD TANK RECIRCULATION PUMP</v>
          </cell>
        </row>
        <row r="910">
          <cell r="A910" t="str">
            <v>10-4737</v>
          </cell>
          <cell r="B910" t="str">
            <v>MEM-PRO-010-WEY-AEQ-4737</v>
          </cell>
          <cell r="C910" t="str">
            <v>MS2P-CATALASE MIX TANK PUMP</v>
          </cell>
        </row>
        <row r="911">
          <cell r="A911" t="str">
            <v>10-4789</v>
          </cell>
          <cell r="B911" t="str">
            <v>MEM-PRO-010-WEY-AEQ-4789</v>
          </cell>
          <cell r="C911" t="str">
            <v>MS2P-S. CTR #3 WHEY STORAGE TK</v>
          </cell>
        </row>
        <row r="912">
          <cell r="A912" t="str">
            <v>10-4791</v>
          </cell>
          <cell r="B912" t="str">
            <v>MEM-PRO-010-WEY-AEQ-4791</v>
          </cell>
          <cell r="C912" t="str">
            <v>MS2P-#3 CHILL WTR TCV FROM WHEY STOR TK</v>
          </cell>
        </row>
        <row r="913">
          <cell r="A913" t="str">
            <v>10-4793</v>
          </cell>
          <cell r="B913" t="str">
            <v>MEM-PRO-010-WEY-AEQ-4793</v>
          </cell>
          <cell r="C913" t="str">
            <v>MS2P-S. CTR #3 WHEY STOR TK X-FER PUMP</v>
          </cell>
        </row>
        <row r="914">
          <cell r="A914" t="str">
            <v>10-4794</v>
          </cell>
          <cell r="B914" t="str">
            <v>MEM-PRO-010-WEY-AEQ-4794</v>
          </cell>
          <cell r="C914" t="str">
            <v>MS2P-S. #4 WHEY STORAGE TK</v>
          </cell>
        </row>
        <row r="915">
          <cell r="A915" t="str">
            <v>10-4795</v>
          </cell>
          <cell r="B915" t="str">
            <v>MEM-PRO-010-WEY-AEQ-4795</v>
          </cell>
          <cell r="C915" t="str">
            <v>MS2P-S. #4 WHEY STORAGE TK AGITATOR</v>
          </cell>
        </row>
        <row r="916">
          <cell r="A916" t="str">
            <v>10-4798</v>
          </cell>
          <cell r="B916" t="str">
            <v>MEM-PRO-010-WEY-AEQ-4798</v>
          </cell>
          <cell r="C916" t="str">
            <v>MS2P-S. #4 WHEY STOR TK X-FER PUMP</v>
          </cell>
        </row>
        <row r="917">
          <cell r="A917" t="str">
            <v>10-4799</v>
          </cell>
          <cell r="B917" t="str">
            <v>MEM-PRO-010-WEY-AEQ-4799</v>
          </cell>
          <cell r="C917" t="str">
            <v>MS2P-WHEY SWITCH STATION</v>
          </cell>
        </row>
        <row r="918">
          <cell r="A918" t="str">
            <v>10-4570</v>
          </cell>
          <cell r="B918" t="str">
            <v>MEM-PRO-010-XTR-1EX-4570</v>
          </cell>
          <cell r="C918" t="str">
            <v>MSP-1ST EXT TO #4 OR #5 CENTRI 3WAY FV</v>
          </cell>
        </row>
        <row r="919">
          <cell r="A919" t="str">
            <v>10-4571</v>
          </cell>
          <cell r="B919" t="str">
            <v>MEM-PRO-010-XTR-1EX-4571</v>
          </cell>
          <cell r="C919" t="str">
            <v>MSP-1ST OR 2ND EXT TO #4 CENTRI 3WAY FV</v>
          </cell>
        </row>
        <row r="920">
          <cell r="A920" t="str">
            <v>11-3962</v>
          </cell>
          <cell r="B920" t="str">
            <v>MEM-PRO-011-BGY-FCS-3962</v>
          </cell>
          <cell r="C920" t="str">
            <v>MP1-600 BOGEY HH TEMPERATURE X-MTR</v>
          </cell>
        </row>
        <row r="921">
          <cell r="A921" t="str">
            <v>11-4825</v>
          </cell>
          <cell r="B921" t="str">
            <v>MEM-PRO-011-BGY-FCS-4825</v>
          </cell>
          <cell r="C921" t="str">
            <v>MP1-N BOGEY VACUUMIZER</v>
          </cell>
        </row>
        <row r="922">
          <cell r="A922" t="str">
            <v>11-4845</v>
          </cell>
          <cell r="B922" t="str">
            <v>MEM-PRO-011-BGY-FCS-4845</v>
          </cell>
          <cell r="C922" t="str">
            <v>MP1-N BOGEY VACUUMIZER DISCH PUMP</v>
          </cell>
        </row>
        <row r="923">
          <cell r="A923" t="str">
            <v>11-4855</v>
          </cell>
          <cell r="B923" t="str">
            <v>MEM-PRO-011-BGY-FCS-4855</v>
          </cell>
          <cell r="C923" t="str">
            <v>MP1-N BOGEY CONDENSER</v>
          </cell>
        </row>
        <row r="924">
          <cell r="A924" t="str">
            <v>11-4880</v>
          </cell>
          <cell r="B924" t="str">
            <v>MEM-PRO-011-BGY-FCS-4880</v>
          </cell>
          <cell r="C924" t="str">
            <v>MP1-N BOGEY CONDENSER DISCH PUMP</v>
          </cell>
        </row>
        <row r="925">
          <cell r="A925" t="str">
            <v>11-4890</v>
          </cell>
          <cell r="B925" t="str">
            <v>MEM-PRO-011-BGY-FCS-4890</v>
          </cell>
          <cell r="C925" t="str">
            <v>BOGEY VACUUM PUMP</v>
          </cell>
        </row>
        <row r="926">
          <cell r="A926" t="str">
            <v>11-3964</v>
          </cell>
          <cell r="B926" t="str">
            <v>MEM-PRO-011-BGY-TIL-3964</v>
          </cell>
          <cell r="C926" t="str">
            <v>MP1-N VACUUMIZER TIMELINE</v>
          </cell>
        </row>
        <row r="927">
          <cell r="A927" t="str">
            <v>11-4790</v>
          </cell>
          <cell r="B927" t="str">
            <v>MEM-PRO-011-BGY-TIL-4790</v>
          </cell>
          <cell r="C927" t="str">
            <v>MP1-N BOGEY HYDROHEATER</v>
          </cell>
        </row>
        <row r="928">
          <cell r="A928" t="str">
            <v>11-1190</v>
          </cell>
          <cell r="B928" t="str">
            <v>MEM-PRO-011-BLD-AHU-1190</v>
          </cell>
          <cell r="C928" t="str">
            <v>MP1 DRYER TOWER 1ST FLOOR TEMPERATURE</v>
          </cell>
        </row>
        <row r="929">
          <cell r="A929" t="str">
            <v>11-1191</v>
          </cell>
          <cell r="B929" t="str">
            <v>MEM-PRO-011-BLD-AHU-1191</v>
          </cell>
          <cell r="C929" t="str">
            <v>MP1 DRYER TOWER 2ND FLOOR TEMPERATURE</v>
          </cell>
        </row>
        <row r="930">
          <cell r="A930" t="str">
            <v>11-1192</v>
          </cell>
          <cell r="B930" t="str">
            <v>MEM-PRO-011-BLD-AHU-1192</v>
          </cell>
          <cell r="C930" t="str">
            <v>MP1 DRYER TOWER TOP FLOOR TEMP ELEMENT</v>
          </cell>
        </row>
        <row r="931">
          <cell r="A931" t="str">
            <v>11-9051</v>
          </cell>
          <cell r="B931" t="str">
            <v>MEM-PRO-011-BLD-AHU-9051</v>
          </cell>
          <cell r="C931" t="str">
            <v>MP1 - SPRAY TOWER - MCC HVAC</v>
          </cell>
        </row>
        <row r="932">
          <cell r="A932" t="str">
            <v>11-9052</v>
          </cell>
          <cell r="B932" t="str">
            <v>MEM-PRO-011-BLD-AHU-9052</v>
          </cell>
          <cell r="C932" t="str">
            <v>MP1 - SPRAY TOWER - MCC SOUTH HVAC</v>
          </cell>
        </row>
        <row r="933">
          <cell r="A933" t="str">
            <v>11-9055</v>
          </cell>
          <cell r="B933" t="str">
            <v>MEM-PRO-011-BLD-AHU-9055</v>
          </cell>
          <cell r="C933" t="str">
            <v>MP1-TOWER BOTTOM UNIT HEATER</v>
          </cell>
        </row>
        <row r="934">
          <cell r="A934" t="str">
            <v>11-9070</v>
          </cell>
          <cell r="B934" t="str">
            <v>MEM-PRO-011-BLD-AHU-9070</v>
          </cell>
          <cell r="C934" t="str">
            <v>MP1 DRYER CONTROL ROOM AC UNIT</v>
          </cell>
        </row>
        <row r="935">
          <cell r="A935" t="str">
            <v>11-9088</v>
          </cell>
          <cell r="B935" t="str">
            <v>MEM-PRO-011-BLD-AHU-9088</v>
          </cell>
          <cell r="C935" t="str">
            <v>Alpha HVAC 3Ton Water Source HP</v>
          </cell>
        </row>
        <row r="936">
          <cell r="A936" t="str">
            <v>11-9089</v>
          </cell>
          <cell r="B936" t="str">
            <v>MEM-PRO-011-BLD-AHU-9089</v>
          </cell>
          <cell r="C936" t="str">
            <v>Alpha MCC 5Ton HVAC Water HP</v>
          </cell>
        </row>
        <row r="937">
          <cell r="A937" t="str">
            <v>11-9092</v>
          </cell>
          <cell r="B937" t="str">
            <v>MEM-PRO-011-BLD-AHU-9092</v>
          </cell>
          <cell r="C937" t="str">
            <v>ALPHA-CONTROL ROOM UNIT</v>
          </cell>
        </row>
        <row r="938">
          <cell r="A938" t="str">
            <v>11-9122</v>
          </cell>
          <cell r="B938" t="str">
            <v>MEM-PRO-011-BLD-AHU-9122</v>
          </cell>
          <cell r="C938" t="str">
            <v>MP1-P1 BAG ROOM / CPR - 2KG - ROOF</v>
          </cell>
        </row>
        <row r="939">
          <cell r="A939" t="str">
            <v>11-9330</v>
          </cell>
          <cell r="B939" t="str">
            <v>MEM-PRO-011-BLD-AHU-9330</v>
          </cell>
          <cell r="C939" t="str">
            <v>P1/P3 CIP I/O ROOM HEAT PUMP</v>
          </cell>
        </row>
        <row r="940">
          <cell r="A940" t="str">
            <v>11-1290</v>
          </cell>
          <cell r="B940" t="str">
            <v>MEM-PRO-011-BLD-HOI-1290</v>
          </cell>
          <cell r="C940" t="str">
            <v>MP1-PKG. TOWER EQUIPMENT HOIST</v>
          </cell>
        </row>
        <row r="941">
          <cell r="A941" t="str">
            <v>11-4188</v>
          </cell>
          <cell r="B941" t="str">
            <v>MEM-PRO-011-BLD-HOI-4188</v>
          </cell>
          <cell r="C941" t="str">
            <v>MP1-DESLUDGER HOIST - MEP 5722</v>
          </cell>
        </row>
        <row r="942">
          <cell r="A942" t="str">
            <v>11-4189</v>
          </cell>
          <cell r="B942" t="str">
            <v>MEM-PRO-011-BLD-HOI-4189</v>
          </cell>
          <cell r="C942" t="str">
            <v>MP1-CENTRIFUGE HOIST - MEP 5722</v>
          </cell>
        </row>
        <row r="943">
          <cell r="A943" t="str">
            <v>11-5536</v>
          </cell>
          <cell r="B943" t="str">
            <v>MEM-PRO-011-BLD-HOI-5536</v>
          </cell>
          <cell r="C943" t="str">
            <v>HSB HOIST</v>
          </cell>
        </row>
        <row r="944">
          <cell r="A944" t="str">
            <v>11-9119</v>
          </cell>
          <cell r="B944" t="str">
            <v>MEM-PRO-011-BLD-HOI-9119</v>
          </cell>
          <cell r="C944" t="str">
            <v>MP1-SPRAY DRYER TOWER ELEVATOR/MANLIFT</v>
          </cell>
        </row>
        <row r="945">
          <cell r="A945" t="str">
            <v>11-9021</v>
          </cell>
          <cell r="B945" t="str">
            <v>MEM-PRO-011-BLD-OFF-9021</v>
          </cell>
          <cell r="C945" t="str">
            <v>MP1 - SPRAY DRIER OPERATOR CONTROL ROOM</v>
          </cell>
        </row>
        <row r="946">
          <cell r="A946" t="str">
            <v>11-9120</v>
          </cell>
          <cell r="B946" t="str">
            <v>MEM-PRO-011-BLD-OFF-9120</v>
          </cell>
          <cell r="C946" t="str">
            <v>MP1-P1 CURD CONTROL ROOM UNIT</v>
          </cell>
        </row>
        <row r="947">
          <cell r="A947" t="str">
            <v>11-1099</v>
          </cell>
          <cell r="B947" t="str">
            <v>MEM-PRO-011-BLD-PPA-1099</v>
          </cell>
          <cell r="C947" t="str">
            <v>P1 CHEMICAL ROOM MOAT</v>
          </cell>
        </row>
        <row r="948">
          <cell r="A948" t="str">
            <v>11-1325</v>
          </cell>
          <cell r="B948" t="str">
            <v>MEM-PRO-011-BLD-PPA-1325</v>
          </cell>
          <cell r="C948" t="str">
            <v>MSS-P1 CHEM ROOM SUMP PUMP</v>
          </cell>
        </row>
        <row r="949">
          <cell r="A949" t="str">
            <v>11-3968</v>
          </cell>
          <cell r="B949" t="str">
            <v>MEM-PRO-011-BLD-PPA-3968</v>
          </cell>
          <cell r="C949" t="str">
            <v>MP1-CHILL TANK SWITCH STATION</v>
          </cell>
        </row>
        <row r="950">
          <cell r="A950" t="str">
            <v>11-3969</v>
          </cell>
          <cell r="B950" t="str">
            <v>MEM-PRO-011-BLD-PPA-3969</v>
          </cell>
          <cell r="C950" t="str">
            <v>MP1-SSMG SWITCH STATION</v>
          </cell>
        </row>
        <row r="951">
          <cell r="A951" t="str">
            <v>11-3970</v>
          </cell>
          <cell r="B951" t="str">
            <v>MEM-PRO-011-BLD-PPA-3970</v>
          </cell>
          <cell r="C951" t="str">
            <v>MP1-DRYER CONTROL RM SWITCH STATION</v>
          </cell>
        </row>
        <row r="952">
          <cell r="A952" t="str">
            <v>11-341</v>
          </cell>
          <cell r="B952" t="str">
            <v>MEM-PRO-011-CHL-CCS-0341</v>
          </cell>
          <cell r="C952" t="str">
            <v>MP1-#1 CHILL TANK DISCHARGE PUMP</v>
          </cell>
        </row>
        <row r="953">
          <cell r="A953" t="str">
            <v>11-4595</v>
          </cell>
          <cell r="B953" t="str">
            <v>MEM-PRO-011-CHL-CCS-4595</v>
          </cell>
          <cell r="C953" t="str">
            <v>MP1-#2 CHILL TANK</v>
          </cell>
        </row>
        <row r="954">
          <cell r="A954" t="str">
            <v>11-4596</v>
          </cell>
          <cell r="B954" t="str">
            <v>MEM-PRO-011-CHL-CCS-4596</v>
          </cell>
          <cell r="C954" t="str">
            <v>MP1-#1 CHILL TANK</v>
          </cell>
        </row>
        <row r="955">
          <cell r="A955" t="str">
            <v>11-4600</v>
          </cell>
          <cell r="B955" t="str">
            <v>MEM-PRO-011-CHL-CCS-4600</v>
          </cell>
          <cell r="C955" t="str">
            <v>MP1-#2 CHILL TANK AGITATOR</v>
          </cell>
        </row>
        <row r="956">
          <cell r="A956" t="str">
            <v>11-4601</v>
          </cell>
          <cell r="B956" t="str">
            <v>MEM-PRO-011-CHL-CCS-4601</v>
          </cell>
          <cell r="C956" t="str">
            <v>MP1-#1 CHILL TANK AGITATOR</v>
          </cell>
        </row>
        <row r="957">
          <cell r="A957" t="str">
            <v>11-4615</v>
          </cell>
          <cell r="B957" t="str">
            <v>MEM-PRO-011-CHL-CCS-4615</v>
          </cell>
          <cell r="C957" t="str">
            <v>MP1-#2 CHILL TANK DISCHARGE PUMP</v>
          </cell>
        </row>
        <row r="958">
          <cell r="A958" t="str">
            <v>11-4580</v>
          </cell>
          <cell r="B958" t="str">
            <v>MEM-PRO-011-CHL-CUC-4580</v>
          </cell>
          <cell r="C958" t="str">
            <v>MP1-TRIPLE TUBE (WELL H20)</v>
          </cell>
        </row>
        <row r="959">
          <cell r="A959" t="str">
            <v>11-4585</v>
          </cell>
          <cell r="B959" t="str">
            <v>MEM-PRO-011-CHL-CUC-4585</v>
          </cell>
          <cell r="C959" t="str">
            <v>MP1-TRIPLE-TUBE CURD TEMP ELEMENT</v>
          </cell>
        </row>
        <row r="960">
          <cell r="A960" t="str">
            <v>11-3943</v>
          </cell>
          <cell r="B960" t="str">
            <v>MEM-PRO-011-CIP-CAC-3943</v>
          </cell>
          <cell r="C960" t="str">
            <v>MP1-CIP 90 DEG WTR BLOCK VALVE</v>
          </cell>
        </row>
        <row r="961">
          <cell r="A961" t="str">
            <v>11-3944</v>
          </cell>
          <cell r="B961" t="str">
            <v>MEM-PRO-011-CIP-CAC-3944</v>
          </cell>
          <cell r="C961" t="str">
            <v>MP1-CIP PUMP DISCH RECYCLE DUMP VLV</v>
          </cell>
        </row>
        <row r="962">
          <cell r="A962" t="str">
            <v>11-3945</v>
          </cell>
          <cell r="B962" t="str">
            <v>MEM-PRO-011-CIP-CAC-3945</v>
          </cell>
          <cell r="C962" t="str">
            <v>MP1-CIP SUPPLY TO PRECOND BLOCK VLV</v>
          </cell>
        </row>
        <row r="963">
          <cell r="A963" t="str">
            <v>11-3981</v>
          </cell>
          <cell r="B963" t="str">
            <v>MEM-PRO-011-CIP-CAC-3981</v>
          </cell>
          <cell r="C963" t="str">
            <v>MP1-CHILL TANKS CIP SUPPLY DUMP VALVE</v>
          </cell>
        </row>
        <row r="964">
          <cell r="A964" t="str">
            <v>11-3986</v>
          </cell>
          <cell r="B964" t="str">
            <v>MEM-PRO-011-CIP-CAC-3986</v>
          </cell>
          <cell r="C964" t="str">
            <v>MP1-CHILL TANKS CIP SUPPLY BLOCK VLV</v>
          </cell>
        </row>
        <row r="965">
          <cell r="A965" t="str">
            <v>11-4150</v>
          </cell>
          <cell r="B965" t="str">
            <v>MEM-PRO-011-CIP-CAC-4150</v>
          </cell>
          <cell r="C965" t="str">
            <v>MP1-ISOLATE WET-IN TUBE CIP SUPPLY VALVE</v>
          </cell>
        </row>
        <row r="966">
          <cell r="A966" t="str">
            <v>11-4166</v>
          </cell>
          <cell r="B966" t="str">
            <v>MEM-PRO-011-CIP-CAC-4166</v>
          </cell>
          <cell r="C966" t="str">
            <v>MP1-P5000 CIP RETURN TO SEWER VALVE</v>
          </cell>
        </row>
        <row r="967">
          <cell r="A967" t="str">
            <v>11-4559</v>
          </cell>
          <cell r="B967" t="str">
            <v>MEM-PRO-011-CIP-CAC-4559</v>
          </cell>
          <cell r="C967" t="str">
            <v>MP1-CENTRIFUGE PROD POT CIP DIVERT VALV</v>
          </cell>
        </row>
        <row r="968">
          <cell r="A968" t="str">
            <v>11-4606</v>
          </cell>
          <cell r="B968" t="str">
            <v>MEM-PRO-011-CIP-CAC-4606</v>
          </cell>
          <cell r="C968" t="str">
            <v>MP1-#2 CHILL TANK CIP SUPPLY</v>
          </cell>
        </row>
        <row r="969">
          <cell r="A969" t="str">
            <v>11-4607</v>
          </cell>
          <cell r="B969" t="str">
            <v>MEM-PRO-011-CIP-CAC-4607</v>
          </cell>
          <cell r="C969" t="str">
            <v>MP1-#1 CHILL TANK CIP SUPPLY</v>
          </cell>
        </row>
        <row r="970">
          <cell r="A970" t="str">
            <v>11-3951</v>
          </cell>
          <cell r="B970" t="str">
            <v>MEM-PRO-011-CIP-DAC-3951</v>
          </cell>
          <cell r="C970" t="str">
            <v>MP1-DRYER CIP RETURN DIVERT VLV TO SANI</v>
          </cell>
        </row>
        <row r="971">
          <cell r="A971" t="str">
            <v>11-3952</v>
          </cell>
          <cell r="B971" t="str">
            <v>MEM-PRO-011-CIP-DAC-3952</v>
          </cell>
          <cell r="C971" t="str">
            <v>MP1-DRYER CIP RETURN DIVERT VLV TO SANI</v>
          </cell>
        </row>
        <row r="972">
          <cell r="A972" t="str">
            <v>11-3953</v>
          </cell>
          <cell r="B972" t="str">
            <v>MEM-PRO-011-CIP-DAC-3953</v>
          </cell>
          <cell r="C972" t="str">
            <v>MP1-DRYER CIP RETURN DIVERT VLV TO CIP</v>
          </cell>
        </row>
        <row r="973">
          <cell r="A973" t="str">
            <v>11-4602</v>
          </cell>
          <cell r="B973" t="str">
            <v>MEM-PRO-011-CIP-DAC-4602</v>
          </cell>
          <cell r="C973" t="str">
            <v>MP1-#2 CHILL TANK CIP RETURN VALV SV-624</v>
          </cell>
        </row>
        <row r="974">
          <cell r="A974" t="str">
            <v>11-4603</v>
          </cell>
          <cell r="B974" t="str">
            <v>MEM-PRO-011-CIP-DAC-4603</v>
          </cell>
          <cell r="C974" t="str">
            <v>MP1-#1 CHILL TANK CIP RETURN VALV SV-740</v>
          </cell>
        </row>
        <row r="975">
          <cell r="A975" t="str">
            <v>11-4605</v>
          </cell>
          <cell r="B975" t="str">
            <v>MEM-PRO-011-CIP-DAC-4605</v>
          </cell>
          <cell r="C975" t="str">
            <v>MP1-CHILL TANKS CIP RETURN PUMP</v>
          </cell>
        </row>
        <row r="976">
          <cell r="A976" t="str">
            <v>11-4621</v>
          </cell>
          <cell r="B976" t="str">
            <v>MEM-PRO-011-CIP-DAC-4621</v>
          </cell>
          <cell r="C976" t="str">
            <v>MP1-IDN CIP SUPPLY VALVE</v>
          </cell>
        </row>
        <row r="977">
          <cell r="A977" t="str">
            <v>11-4622</v>
          </cell>
          <cell r="B977" t="str">
            <v>MEM-PRO-011-CIP-DAC-4622</v>
          </cell>
          <cell r="C977" t="str">
            <v>MP1-NEUT TK CIP SUPPLY VALVE SV-721</v>
          </cell>
        </row>
        <row r="978">
          <cell r="A978" t="str">
            <v>11-4684</v>
          </cell>
          <cell r="B978" t="str">
            <v>MEM-PRO-011-CIP-DAC-4684</v>
          </cell>
          <cell r="C978" t="str">
            <v>MP1-NEUTRAL TANK CIP RETURN VLV SV-627</v>
          </cell>
        </row>
        <row r="979">
          <cell r="A979" t="str">
            <v>11-4685</v>
          </cell>
          <cell r="B979" t="str">
            <v>MEM-PRO-011-CIP-DAC-4685</v>
          </cell>
          <cell r="C979" t="str">
            <v>MP1-NEUTRAL TANK CIP RETURN PUMP</v>
          </cell>
        </row>
        <row r="980">
          <cell r="A980" t="str">
            <v>11-4770</v>
          </cell>
          <cell r="B980" t="str">
            <v>MEM-PRO-011-CIP-DAC-4770</v>
          </cell>
          <cell r="C980" t="str">
            <v>MP1-NEUTRAL TK CAUSTIC ADD CONTROL VLV</v>
          </cell>
        </row>
        <row r="981">
          <cell r="A981" t="str">
            <v>11-4771</v>
          </cell>
          <cell r="B981" t="str">
            <v>MEM-PRO-011-CIP-DAC-4771</v>
          </cell>
          <cell r="C981" t="str">
            <v>MP1-NEUTRAL TK CAUSTIC ADDITION REGULATO</v>
          </cell>
        </row>
        <row r="982">
          <cell r="A982" t="str">
            <v>11-4772</v>
          </cell>
          <cell r="B982" t="str">
            <v>MEM-PRO-011-CIP-DAC-4772</v>
          </cell>
          <cell r="C982" t="str">
            <v>MP1-NEUTRAL TK CAUSIC ADD BLCK VL SV-727</v>
          </cell>
        </row>
        <row r="983">
          <cell r="A983" t="str">
            <v>11-4773</v>
          </cell>
          <cell r="B983" t="str">
            <v>MEM-PRO-011-CIP-DAC-4773</v>
          </cell>
          <cell r="C983" t="str">
            <v>MP1-NEUTRAL TK CAUSTIC ADDITION MAG-FLOW</v>
          </cell>
        </row>
        <row r="984">
          <cell r="A984" t="str">
            <v>11-4824</v>
          </cell>
          <cell r="B984" t="str">
            <v>MEM-PRO-011-CIP-DAC-4824</v>
          </cell>
          <cell r="C984" t="str">
            <v>MP1 N. VACUUMIZER CIP FLOW #1</v>
          </cell>
        </row>
        <row r="985">
          <cell r="A985" t="str">
            <v>11-4920</v>
          </cell>
          <cell r="B985" t="str">
            <v>MEM-PRO-011-CIP-DAC-4920</v>
          </cell>
          <cell r="C985" t="str">
            <v>MP1-SSMG EXCESS CIP RETURN VLV SV-723</v>
          </cell>
        </row>
        <row r="986">
          <cell r="A986" t="str">
            <v>11-5600</v>
          </cell>
          <cell r="B986" t="str">
            <v>MEM-PRO-011-CIP-MAC-5600</v>
          </cell>
          <cell r="C986" t="str">
            <v>PROCESS WATER TO CHEMICAL ( SHOT TANK)</v>
          </cell>
        </row>
        <row r="987">
          <cell r="A987" t="str">
            <v>11-5601</v>
          </cell>
          <cell r="B987" t="str">
            <v>MEM-PRO-011-CIP-MAC-5601</v>
          </cell>
          <cell r="C987" t="str">
            <v>MP1 MEMBRANE AREA CIP ENZYME PUMP</v>
          </cell>
        </row>
        <row r="988">
          <cell r="A988" t="str">
            <v>11-5602</v>
          </cell>
          <cell r="B988" t="str">
            <v>MEM-PRO-011-CIP-MAC-5602</v>
          </cell>
          <cell r="C988" t="str">
            <v>MP1 MEMBRANE AREA CIP ALKALINE PUMP</v>
          </cell>
        </row>
        <row r="989">
          <cell r="A989" t="str">
            <v>11-5603</v>
          </cell>
          <cell r="B989" t="str">
            <v>MEM-PRO-011-CIP-MAC-5603</v>
          </cell>
          <cell r="C989" t="str">
            <v>MP1 MEMBRANE AREA CIP EXTRACT ACID PUMP</v>
          </cell>
        </row>
        <row r="990">
          <cell r="A990" t="str">
            <v>11-5604</v>
          </cell>
          <cell r="B990" t="str">
            <v>MEM-PRO-011-CIP-MAC-5604</v>
          </cell>
          <cell r="C990" t="str">
            <v>MP1 MEMBRANE AREA CIP PRESERVATIVE PUMP</v>
          </cell>
        </row>
        <row r="991">
          <cell r="A991" t="str">
            <v>11-5607</v>
          </cell>
          <cell r="B991" t="str">
            <v>MEM-PRO-011-CIP-MAC-5607</v>
          </cell>
          <cell r="C991" t="str">
            <v>MP1 MEMBRANE AREA CIP CHEMICAL SHOT TAN</v>
          </cell>
        </row>
        <row r="992">
          <cell r="A992" t="str">
            <v>11-5608</v>
          </cell>
          <cell r="B992" t="str">
            <v>MEM-PRO-011-CIP-MAC-5608</v>
          </cell>
          <cell r="C992" t="str">
            <v>MMDU CHEMICAL (SHOT) TANK LOAD CELL</v>
          </cell>
        </row>
        <row r="993">
          <cell r="A993" t="str">
            <v>11-5609</v>
          </cell>
          <cell r="B993" t="str">
            <v>MEM-PRO-011-CIP-MAC-5609</v>
          </cell>
          <cell r="C993" t="str">
            <v>MMDU SHOT TANK DISCHARGE BLOCK VLV FV</v>
          </cell>
        </row>
        <row r="994">
          <cell r="A994" t="str">
            <v>11-3946</v>
          </cell>
          <cell r="B994" t="str">
            <v>MEM-PRO-011-CIP-SAC-3946</v>
          </cell>
          <cell r="C994" t="str">
            <v>MP1-CIP SUPPLY DIVERTER VALVE</v>
          </cell>
        </row>
        <row r="995">
          <cell r="A995" t="str">
            <v>11-3947</v>
          </cell>
          <cell r="B995" t="str">
            <v>MEM-PRO-011-CIP-SAC-3947</v>
          </cell>
          <cell r="C995" t="str">
            <v>MP1-CIP SUPPLY TO CHILL TK BLOCK VLV</v>
          </cell>
        </row>
        <row r="996">
          <cell r="A996" t="str">
            <v>11-3948</v>
          </cell>
          <cell r="B996" t="str">
            <v>MEM-PRO-011-CIP-SAC-3948</v>
          </cell>
          <cell r="C996" t="str">
            <v>MP1-SANI RINSE TK WELL WTR BLOCK VLV</v>
          </cell>
        </row>
        <row r="997">
          <cell r="A997" t="str">
            <v>11-3949</v>
          </cell>
          <cell r="B997" t="str">
            <v>MEM-PRO-011-CIP-SAC-3949</v>
          </cell>
          <cell r="C997" t="str">
            <v>MP1-CIP CAUS TK WELL WTR BLOCK VLV</v>
          </cell>
        </row>
        <row r="998">
          <cell r="A998" t="str">
            <v>11-3950</v>
          </cell>
          <cell r="B998" t="str">
            <v>MEM-PRO-011-CIP-SAC-3950</v>
          </cell>
          <cell r="C998" t="str">
            <v>MP1-CIP RETURN WELL WTR BLOCK VLV</v>
          </cell>
        </row>
        <row r="999">
          <cell r="A999" t="str">
            <v>11-4547</v>
          </cell>
          <cell r="B999" t="str">
            <v>MEM-PRO-011-CIP-SAC-4547</v>
          </cell>
          <cell r="C999" t="str">
            <v>P1 SHARPLES HEAT EXCHANGER CIP RETURN</v>
          </cell>
        </row>
        <row r="1000">
          <cell r="A1000" t="str">
            <v>11-5000</v>
          </cell>
          <cell r="B1000" t="str">
            <v>MEM-PRO-011-CIP-SAC-5000</v>
          </cell>
          <cell r="C1000" t="str">
            <v>MP1-CIP CAUSTIC TANK</v>
          </cell>
        </row>
        <row r="1001">
          <cell r="A1001" t="str">
            <v>11-5001</v>
          </cell>
          <cell r="B1001" t="str">
            <v>MEM-PRO-011-CIP-SAC-5001</v>
          </cell>
          <cell r="C1001" t="str">
            <v>MP1-CIP CAUSTIC TANK MAG FMETER</v>
          </cell>
        </row>
        <row r="1002">
          <cell r="A1002" t="str">
            <v>11-5002</v>
          </cell>
          <cell r="B1002" t="str">
            <v>MEM-PRO-011-CIP-SAC-5002</v>
          </cell>
          <cell r="C1002" t="str">
            <v>MP1-CIP CAUSTIC TANK TEMP TRANSMITTER</v>
          </cell>
        </row>
        <row r="1003">
          <cell r="A1003" t="str">
            <v>11-5003</v>
          </cell>
          <cell r="B1003" t="str">
            <v>MEM-PRO-011-CIP-SAC-5003</v>
          </cell>
          <cell r="C1003" t="str">
            <v>MP1-CIP CAUSTIC TANK LEVEL X-MTR</v>
          </cell>
        </row>
        <row r="1004">
          <cell r="A1004" t="str">
            <v>11-5004</v>
          </cell>
          <cell r="B1004" t="str">
            <v>MEM-PRO-011-CIP-SAC-5004</v>
          </cell>
          <cell r="C1004" t="str">
            <v>MP1-CIP CAUSTIC ADD BLOCK VALVE SV-802</v>
          </cell>
        </row>
        <row r="1005">
          <cell r="A1005" t="str">
            <v>11-5005</v>
          </cell>
          <cell r="B1005" t="str">
            <v>MEM-PRO-011-CIP-SAC-5005</v>
          </cell>
          <cell r="C1005" t="str">
            <v>MP1-CIP CAUSTIC TANK AGITATOR</v>
          </cell>
        </row>
        <row r="1006">
          <cell r="A1006" t="str">
            <v>11-5006</v>
          </cell>
          <cell r="B1006" t="str">
            <v>MEM-PRO-011-CIP-SAC-5006</v>
          </cell>
          <cell r="C1006" t="str">
            <v>MP1-CIP CAUSTIC TANK DISCH VALVE SV-803</v>
          </cell>
        </row>
        <row r="1007">
          <cell r="A1007" t="str">
            <v>11-5007</v>
          </cell>
          <cell r="B1007" t="str">
            <v>MEM-PRO-011-CIP-SAC-5007</v>
          </cell>
          <cell r="C1007" t="str">
            <v>MP1-CIP SUPPLY PUMP</v>
          </cell>
        </row>
        <row r="1008">
          <cell r="A1008" t="str">
            <v>11-5013</v>
          </cell>
          <cell r="B1008" t="str">
            <v>MEM-PRO-011-CIP-SAC-5013</v>
          </cell>
          <cell r="C1008" t="str">
            <v>MP1-CIP CAUSTIC TK STM SPARGE BLCK VLV</v>
          </cell>
        </row>
        <row r="1009">
          <cell r="A1009" t="str">
            <v>11-5015</v>
          </cell>
          <cell r="B1009" t="str">
            <v>MEM-PRO-011-CIP-SAC-5015</v>
          </cell>
          <cell r="C1009" t="str">
            <v>MP1-CIP CAUSTIC TANK STEAM SPRGERS</v>
          </cell>
        </row>
        <row r="1010">
          <cell r="A1010" t="str">
            <v>11-5016</v>
          </cell>
          <cell r="B1010" t="str">
            <v>MEM-PRO-011-CIP-SAC-5016</v>
          </cell>
          <cell r="C1010" t="str">
            <v>CIP SUPPLY PUMP FLOWMETER</v>
          </cell>
        </row>
        <row r="1011">
          <cell r="A1011" t="str">
            <v>11-5017</v>
          </cell>
          <cell r="B1011" t="str">
            <v>MEM-PRO-011-CIP-SAC-5017</v>
          </cell>
          <cell r="C1011" t="str">
            <v>CIP CAUSTIC TK CONDUCTVTY LOOP PUMP</v>
          </cell>
        </row>
        <row r="1012">
          <cell r="A1012" t="str">
            <v>11-5020</v>
          </cell>
          <cell r="B1012" t="str">
            <v>MEM-PRO-011-CIP-SAC-5020</v>
          </cell>
          <cell r="C1012" t="str">
            <v>MP1-CIP DILUTE SANITIZER TANK (P1)</v>
          </cell>
        </row>
        <row r="1013">
          <cell r="A1013" t="str">
            <v>11-5021</v>
          </cell>
          <cell r="B1013" t="str">
            <v>MEM-PRO-011-CIP-SAC-5021</v>
          </cell>
          <cell r="C1013" t="str">
            <v>MP1-SANITIZER/RINSE TK LEVEL X-MTR</v>
          </cell>
        </row>
        <row r="1014">
          <cell r="A1014" t="str">
            <v>11-5022</v>
          </cell>
          <cell r="B1014" t="str">
            <v>MEM-PRO-011-CIP-SAC-5022</v>
          </cell>
          <cell r="C1014" t="str">
            <v>MP1-SANITIZE TANK NORTH AGITATOR</v>
          </cell>
        </row>
        <row r="1015">
          <cell r="A1015" t="str">
            <v>11-5023</v>
          </cell>
          <cell r="B1015" t="str">
            <v>MEM-PRO-011-CIP-SAC-5023</v>
          </cell>
          <cell r="C1015" t="str">
            <v>MP1-SANITIZE TANK DISCHARGE VALVE</v>
          </cell>
        </row>
        <row r="1016">
          <cell r="A1016" t="str">
            <v>11-5028</v>
          </cell>
          <cell r="B1016" t="str">
            <v>MEM-PRO-011-CIP-SAC-5028</v>
          </cell>
          <cell r="C1016" t="str">
            <v>MP1-SANITIZE TANK 140 DEG. WATER DIVERT</v>
          </cell>
        </row>
        <row r="1017">
          <cell r="A1017" t="str">
            <v>11-5029</v>
          </cell>
          <cell r="B1017" t="str">
            <v>MEM-PRO-011-CIP-SAC-5029</v>
          </cell>
          <cell r="C1017" t="str">
            <v>MP1-SANITIZE TANK STEAM FLOW CTROL VALVE</v>
          </cell>
        </row>
        <row r="1018">
          <cell r="A1018" t="str">
            <v>11-5030</v>
          </cell>
          <cell r="B1018" t="str">
            <v>MEM-PRO-011-CIP-SAC-5030</v>
          </cell>
          <cell r="C1018" t="str">
            <v>MP1-SANITIZE TANK SOUTH AGITATOR</v>
          </cell>
        </row>
        <row r="1019">
          <cell r="A1019" t="str">
            <v>11-5035</v>
          </cell>
          <cell r="B1019" t="str">
            <v>MEM-PRO-011-CIP-SAC-5035</v>
          </cell>
          <cell r="C1019" t="str">
            <v>MP1-140 DEG. WATER BLOCK VALVE</v>
          </cell>
        </row>
        <row r="1020">
          <cell r="A1020" t="str">
            <v>11-5037</v>
          </cell>
          <cell r="B1020" t="str">
            <v>MEM-PRO-011-CIP-SAC-5037</v>
          </cell>
          <cell r="C1020" t="str">
            <v>MP1-140 DEG. WATER DIVERT VALVE</v>
          </cell>
        </row>
        <row r="1021">
          <cell r="A1021" t="str">
            <v>11-5041</v>
          </cell>
          <cell r="B1021" t="str">
            <v>MEM-PRO-011-CIP-SAC-5041</v>
          </cell>
          <cell r="C1021" t="str">
            <v>MP1-CIP RETURN DIVERT TO CAUSTIC TK</v>
          </cell>
        </row>
        <row r="1022">
          <cell r="A1022" t="str">
            <v>11-5042</v>
          </cell>
          <cell r="B1022" t="str">
            <v>MEM-PRO-011-CIP-SAC-5042</v>
          </cell>
          <cell r="C1022" t="str">
            <v>MP1-CIP RETURN DIVERTER</v>
          </cell>
        </row>
        <row r="1023">
          <cell r="A1023" t="str">
            <v>11-5043</v>
          </cell>
          <cell r="B1023" t="str">
            <v>MEM-PRO-011-CIP-SAC-5043</v>
          </cell>
          <cell r="C1023" t="str">
            <v>MP1-CIP RET DIVERT TO SEWER VLV SV-815</v>
          </cell>
        </row>
        <row r="1024">
          <cell r="A1024" t="str">
            <v>11-5051</v>
          </cell>
          <cell r="B1024" t="str">
            <v>MEM-PRO-011-CIP-SAC-5051</v>
          </cell>
          <cell r="C1024" t="str">
            <v>MP1-CIP SUPPLY DIVERTER</v>
          </cell>
        </row>
        <row r="1025">
          <cell r="A1025" t="str">
            <v>11-5053</v>
          </cell>
          <cell r="B1025" t="str">
            <v>MEM-PRO-011-CIP-SAC-5053</v>
          </cell>
          <cell r="C1025" t="str">
            <v>MP1-CIP SUPPLY DIVERT TO DRYER VALVE</v>
          </cell>
        </row>
        <row r="1026">
          <cell r="A1026" t="str">
            <v>11-3946</v>
          </cell>
          <cell r="B1026" t="str">
            <v>MEM-PRO-011-CIP-TAC-3946</v>
          </cell>
          <cell r="C1026" t="str">
            <v>MP1-CIP SUPPLY DIVERTER VALVE</v>
          </cell>
        </row>
        <row r="1027">
          <cell r="A1027" t="str">
            <v>11-3947</v>
          </cell>
          <cell r="B1027" t="str">
            <v>MEM-PRO-011-CIP-TAC-3947</v>
          </cell>
          <cell r="C1027" t="str">
            <v>MP1-CIP SUPPLY TO CHILL TK BLOCK VLV</v>
          </cell>
        </row>
        <row r="1028">
          <cell r="A1028" t="str">
            <v>11-3948</v>
          </cell>
          <cell r="B1028" t="str">
            <v>MEM-PRO-011-CIP-TAC-3948</v>
          </cell>
          <cell r="C1028" t="str">
            <v>MP1-SANI RINSE TK WELL WTR BLOCK VLV</v>
          </cell>
        </row>
        <row r="1029">
          <cell r="A1029" t="str">
            <v>11-3949</v>
          </cell>
          <cell r="B1029" t="str">
            <v>MEM-PRO-011-CIP-TAC-3949</v>
          </cell>
          <cell r="C1029" t="str">
            <v>MP1-CIP CAUS TK WELL WTR BLOCK VLV</v>
          </cell>
        </row>
        <row r="1030">
          <cell r="A1030" t="str">
            <v>11-3950</v>
          </cell>
          <cell r="B1030" t="str">
            <v>MEM-PRO-011-CIP-TAC-3950</v>
          </cell>
          <cell r="C1030" t="str">
            <v>MP1-CIP RETURN WELL WTR BLOCK VLV</v>
          </cell>
        </row>
        <row r="1031">
          <cell r="A1031" t="str">
            <v>11-5000</v>
          </cell>
          <cell r="B1031" t="str">
            <v>MEM-PRO-011-CIP-TAC-5000</v>
          </cell>
          <cell r="C1031" t="str">
            <v>MP1-CIP CAUSTIC TANK</v>
          </cell>
        </row>
        <row r="1032">
          <cell r="A1032" t="str">
            <v>11-5001</v>
          </cell>
          <cell r="B1032" t="str">
            <v>MEM-PRO-011-CIP-TAC-5001</v>
          </cell>
          <cell r="C1032" t="str">
            <v>MP1-CIP CAUSTIC TANK MAG FMETER</v>
          </cell>
        </row>
        <row r="1033">
          <cell r="A1033" t="str">
            <v>11-5002</v>
          </cell>
          <cell r="B1033" t="str">
            <v>MEM-PRO-011-CIP-TAC-5002</v>
          </cell>
          <cell r="C1033" t="str">
            <v>MP1-CIP CAUSTIC TANK TEMP TRANSMITTER</v>
          </cell>
        </row>
        <row r="1034">
          <cell r="A1034" t="str">
            <v>11-5003</v>
          </cell>
          <cell r="B1034" t="str">
            <v>MEM-PRO-011-CIP-TAC-5003</v>
          </cell>
          <cell r="C1034" t="str">
            <v>MP1-CIP CAUSTIC TANK LEVEL X-MTR</v>
          </cell>
        </row>
        <row r="1035">
          <cell r="A1035" t="str">
            <v>11-5004</v>
          </cell>
          <cell r="B1035" t="str">
            <v>MEM-PRO-011-CIP-TAC-5004</v>
          </cell>
          <cell r="C1035" t="str">
            <v>MP1-CIP CAUSTIC ADD BLOCK VALVE SV-802</v>
          </cell>
        </row>
        <row r="1036">
          <cell r="A1036" t="str">
            <v>11-5005</v>
          </cell>
          <cell r="B1036" t="str">
            <v>MEM-PRO-011-CIP-TAC-5005</v>
          </cell>
          <cell r="C1036" t="str">
            <v>MP1-CIP CAUSTIC TANK AGITATOR</v>
          </cell>
        </row>
        <row r="1037">
          <cell r="A1037" t="str">
            <v>11-5006</v>
          </cell>
          <cell r="B1037" t="str">
            <v>MEM-PRO-011-CIP-TAC-5006</v>
          </cell>
          <cell r="C1037" t="str">
            <v>MP1-CIP CAUSTIC TANK DISCH VALVE SV-803</v>
          </cell>
        </row>
        <row r="1038">
          <cell r="A1038" t="str">
            <v>11-5007</v>
          </cell>
          <cell r="B1038" t="str">
            <v>MEM-PRO-011-CIP-TAC-5007</v>
          </cell>
          <cell r="C1038" t="str">
            <v>MP1-CIP SUPPLY PUMP</v>
          </cell>
        </row>
        <row r="1039">
          <cell r="A1039" t="str">
            <v>11-5013</v>
          </cell>
          <cell r="B1039" t="str">
            <v>MEM-PRO-011-CIP-TAC-5013</v>
          </cell>
          <cell r="C1039" t="str">
            <v>MP1-CIP CAUSTIC TK STM SPARGE BLCK VLV</v>
          </cell>
        </row>
        <row r="1040">
          <cell r="A1040" t="str">
            <v>11-5015</v>
          </cell>
          <cell r="B1040" t="str">
            <v>MEM-PRO-011-CIP-TAC-5015</v>
          </cell>
          <cell r="C1040" t="str">
            <v>MP1-CIP CAUSTIC TANK STEAM SPRGERS</v>
          </cell>
        </row>
        <row r="1041">
          <cell r="A1041" t="str">
            <v>11-5016</v>
          </cell>
          <cell r="B1041" t="str">
            <v>MEM-PRO-011-CIP-TAC-5016</v>
          </cell>
          <cell r="C1041" t="str">
            <v>CIP SUPPLY PUMP FLOWMETER</v>
          </cell>
        </row>
        <row r="1042">
          <cell r="A1042" t="str">
            <v>11-5017</v>
          </cell>
          <cell r="B1042" t="str">
            <v>MEM-PRO-011-CIP-TAC-5017</v>
          </cell>
          <cell r="C1042" t="str">
            <v>CIP CAUSTIC TK CONDUCTVTY LOOP PUMP</v>
          </cell>
        </row>
        <row r="1043">
          <cell r="A1043" t="str">
            <v>11-5020</v>
          </cell>
          <cell r="B1043" t="str">
            <v>MEM-PRO-011-CIP-TAC-5020</v>
          </cell>
          <cell r="C1043" t="str">
            <v>MP1-CIP DILUTE SANITIZER TANK (P1)</v>
          </cell>
        </row>
        <row r="1044">
          <cell r="A1044" t="str">
            <v>11-5021</v>
          </cell>
          <cell r="B1044" t="str">
            <v>MEM-PRO-011-CIP-TAC-5021</v>
          </cell>
          <cell r="C1044" t="str">
            <v>MP1-SANITIZER/RINSE TK LEVEL X-MTR</v>
          </cell>
        </row>
        <row r="1045">
          <cell r="A1045" t="str">
            <v>11-5022</v>
          </cell>
          <cell r="B1045" t="str">
            <v>MEM-PRO-011-CIP-TAC-5022</v>
          </cell>
          <cell r="C1045" t="str">
            <v>MP1-SANITIZE TANK NORTH AGITATOR</v>
          </cell>
        </row>
        <row r="1046">
          <cell r="A1046" t="str">
            <v>11-5023</v>
          </cell>
          <cell r="B1046" t="str">
            <v>MEM-PRO-011-CIP-TAC-5023</v>
          </cell>
          <cell r="C1046" t="str">
            <v>MP1-SANITIZE TANK DISCHARGE VALVE</v>
          </cell>
        </row>
        <row r="1047">
          <cell r="A1047" t="str">
            <v>11-5028</v>
          </cell>
          <cell r="B1047" t="str">
            <v>MEM-PRO-011-CIP-TAC-5028</v>
          </cell>
          <cell r="C1047" t="str">
            <v>MP1-SANITIZE TANK 140 DEG. WATER DIVERT</v>
          </cell>
        </row>
        <row r="1048">
          <cell r="A1048" t="str">
            <v>11-5029</v>
          </cell>
          <cell r="B1048" t="str">
            <v>MEM-PRO-011-CIP-TAC-5029</v>
          </cell>
          <cell r="C1048" t="str">
            <v>MP1-SANITIZE TANK STEAM FLOW CTROL VALVE</v>
          </cell>
        </row>
        <row r="1049">
          <cell r="A1049" t="str">
            <v>11-5030</v>
          </cell>
          <cell r="B1049" t="str">
            <v>MEM-PRO-011-CIP-TAC-5030</v>
          </cell>
          <cell r="C1049" t="str">
            <v>MP1-SANITIZE TANK SOUTH AGITATOR</v>
          </cell>
        </row>
        <row r="1050">
          <cell r="A1050" t="str">
            <v>11-5035</v>
          </cell>
          <cell r="B1050" t="str">
            <v>MEM-PRO-011-CIP-TAC-5035</v>
          </cell>
          <cell r="C1050" t="str">
            <v>MP1-140 DEG. WATER BLOCK VALVE</v>
          </cell>
        </row>
        <row r="1051">
          <cell r="A1051" t="str">
            <v>11-5037</v>
          </cell>
          <cell r="B1051" t="str">
            <v>MEM-PRO-011-CIP-TAC-5037</v>
          </cell>
          <cell r="C1051" t="str">
            <v>MP1-140 DEG. WATER DIVERT VALVE</v>
          </cell>
        </row>
        <row r="1052">
          <cell r="A1052" t="str">
            <v>11-5041</v>
          </cell>
          <cell r="B1052" t="str">
            <v>MEM-PRO-011-CIP-TAC-5041</v>
          </cell>
          <cell r="C1052" t="str">
            <v>MP1-CIP RETURN DIVERT TO CAUSTIC TK</v>
          </cell>
        </row>
        <row r="1053">
          <cell r="A1053" t="str">
            <v>11-5042</v>
          </cell>
          <cell r="B1053" t="str">
            <v>MEM-PRO-011-CIP-TAC-5042</v>
          </cell>
          <cell r="C1053" t="str">
            <v>MP1-CIP RETURN DIVERTER</v>
          </cell>
        </row>
        <row r="1054">
          <cell r="A1054" t="str">
            <v>11-5043</v>
          </cell>
          <cell r="B1054" t="str">
            <v>MEM-PRO-011-CIP-TAC-5043</v>
          </cell>
          <cell r="C1054" t="str">
            <v>MP1-CIP RET DIVERT TO SEWER VLV SV-815</v>
          </cell>
        </row>
        <row r="1055">
          <cell r="A1055" t="str">
            <v>11-5051</v>
          </cell>
          <cell r="B1055" t="str">
            <v>MEM-PRO-011-CIP-TAC-5051</v>
          </cell>
          <cell r="C1055" t="str">
            <v>MP1-CIP SUPPLY DIVERTER</v>
          </cell>
        </row>
        <row r="1056">
          <cell r="A1056" t="str">
            <v>11-5053</v>
          </cell>
          <cell r="B1056" t="str">
            <v>MEM-PRO-011-CIP-TAC-5053</v>
          </cell>
          <cell r="C1056" t="str">
            <v>MP1-CIP SUPPLY DIVERT TO DRYER VALVE</v>
          </cell>
        </row>
        <row r="1057">
          <cell r="A1057" t="str">
            <v>11-4465</v>
          </cell>
          <cell r="B1057" t="str">
            <v>MEM-PRO-011-CON-1SC-4465</v>
          </cell>
          <cell r="C1057" t="str">
            <v>MP1-CURD HYDROHEATER</v>
          </cell>
        </row>
        <row r="1058">
          <cell r="A1058" t="str">
            <v>11-4495</v>
          </cell>
          <cell r="B1058" t="str">
            <v>MEM-PRO-011-CON-1SC-4495</v>
          </cell>
          <cell r="C1058" t="str">
            <v>MP1-#2 CONCENTRATOR</v>
          </cell>
        </row>
        <row r="1059">
          <cell r="A1059" t="str">
            <v>11-4500</v>
          </cell>
          <cell r="B1059" t="str">
            <v>MEM-PRO-011-CON-1SC-4500</v>
          </cell>
          <cell r="C1059" t="str">
            <v>MP1-#1 CONCENTRATOR</v>
          </cell>
        </row>
        <row r="1060">
          <cell r="A1060" t="str">
            <v>11-4505</v>
          </cell>
          <cell r="B1060" t="str">
            <v>MEM-PRO-011-CON-1SC-4505</v>
          </cell>
          <cell r="C1060" t="str">
            <v>MP1-#2 CONCENTRATOR DISCH PUMP</v>
          </cell>
        </row>
        <row r="1061">
          <cell r="A1061" t="str">
            <v>11-4510</v>
          </cell>
          <cell r="B1061" t="str">
            <v>MEM-PRO-011-CON-1SC-4510</v>
          </cell>
          <cell r="C1061" t="str">
            <v>MP1-#1 CONCENTRATOR DISCH PUMP</v>
          </cell>
        </row>
        <row r="1062">
          <cell r="A1062" t="str">
            <v>11-4530</v>
          </cell>
          <cell r="B1062" t="str">
            <v>MEM-PRO-011-CON-1SC-4530</v>
          </cell>
          <cell r="C1062" t="str">
            <v>MP1-CENTRIFUGE HEAT RECOVERY POT</v>
          </cell>
        </row>
        <row r="1063">
          <cell r="A1063" t="str">
            <v>11-4555</v>
          </cell>
          <cell r="B1063" t="str">
            <v>MEM-PRO-011-CON-1SC-4555</v>
          </cell>
          <cell r="C1063" t="str">
            <v>MP1-CENTRIFUGE DESLUDGER GRINDER</v>
          </cell>
        </row>
        <row r="1064">
          <cell r="A1064" t="str">
            <v>11-4557</v>
          </cell>
          <cell r="B1064" t="str">
            <v>MEM-PRO-011-CON-1SC-4557</v>
          </cell>
          <cell r="C1064" t="str">
            <v>MP1-IKA WORKS DISPAX GRINDER</v>
          </cell>
        </row>
        <row r="1065">
          <cell r="A1065" t="str">
            <v>11-4560</v>
          </cell>
          <cell r="B1065" t="str">
            <v>MEM-PRO-011-CON-1SC-4560</v>
          </cell>
          <cell r="C1065" t="str">
            <v>MP1-CENTRIFUGE PRODUCT POT</v>
          </cell>
        </row>
        <row r="1066">
          <cell r="A1066" t="str">
            <v>11-4565</v>
          </cell>
          <cell r="B1066" t="str">
            <v>MEM-PRO-011-CON-1SC-4565</v>
          </cell>
          <cell r="C1066" t="str">
            <v>MP1-CENTRIFUGE PROD POT MOYNO DISCH PUMP</v>
          </cell>
        </row>
        <row r="1067">
          <cell r="A1067" t="str">
            <v>11-3281</v>
          </cell>
          <cell r="B1067" t="str">
            <v>MEM-PRO-011-FED-FED-3281</v>
          </cell>
          <cell r="C1067" t="str">
            <v>MP1-SCOTT DRYER</v>
          </cell>
        </row>
        <row r="1068">
          <cell r="A1068" t="str">
            <v>11-3282</v>
          </cell>
          <cell r="B1068" t="str">
            <v>MEM-PRO-011-FED-FED-3282</v>
          </cell>
          <cell r="C1068" t="str">
            <v>MP1-SCOTT DRYER DRIVE REDUCER</v>
          </cell>
        </row>
        <row r="1069">
          <cell r="A1069" t="str">
            <v>11-3283</v>
          </cell>
          <cell r="B1069" t="str">
            <v>MEM-PRO-011-FED-FED-3283</v>
          </cell>
          <cell r="C1069" t="str">
            <v>MP1-SCOTT DRYER MAIN DRIVE</v>
          </cell>
        </row>
        <row r="1070">
          <cell r="A1070" t="str">
            <v>11-3284</v>
          </cell>
          <cell r="B1070" t="str">
            <v>MEM-PRO-011-FED-FED-3284</v>
          </cell>
          <cell r="C1070" t="str">
            <v>MP1-SCOTT DRYER MAIN DRIVE ZERO SPD SW</v>
          </cell>
        </row>
        <row r="1071">
          <cell r="A1071" t="str">
            <v>11-3285</v>
          </cell>
          <cell r="B1071" t="str">
            <v>MEM-PRO-011-FED-FED-3285</v>
          </cell>
          <cell r="C1071" t="str">
            <v>MP1-SCOTT DRYER INFEED CONVEYOR</v>
          </cell>
        </row>
        <row r="1072">
          <cell r="A1072" t="str">
            <v>11-3286</v>
          </cell>
          <cell r="B1072" t="str">
            <v>MEM-PRO-011-FED-FED-3286</v>
          </cell>
          <cell r="C1072" t="str">
            <v>MP1-SCOTT DRYER INFEED CONV LOW LEVEL SW</v>
          </cell>
        </row>
        <row r="1073">
          <cell r="A1073" t="str">
            <v>11-3287</v>
          </cell>
          <cell r="B1073" t="str">
            <v>MEM-PRO-011-FED-FED-3287</v>
          </cell>
          <cell r="C1073" t="str">
            <v>MP1-SCOTT DRYER EXH PRESS TRANS.</v>
          </cell>
        </row>
        <row r="1074">
          <cell r="A1074" t="str">
            <v>11-3288</v>
          </cell>
          <cell r="B1074" t="str">
            <v>MEM-PRO-011-FED-FED-3288</v>
          </cell>
          <cell r="C1074" t="str">
            <v>MP1-SCOTT DRYER EXHAUST TEMP SW</v>
          </cell>
        </row>
        <row r="1075">
          <cell r="A1075" t="str">
            <v>11-3289</v>
          </cell>
          <cell r="B1075" t="str">
            <v>MEM-PRO-011-FED-FED-3289</v>
          </cell>
          <cell r="C1075" t="str">
            <v>MP1-SCOTT DRYER WEST DCE COLLECTOR</v>
          </cell>
        </row>
        <row r="1076">
          <cell r="A1076" t="str">
            <v>11-3290</v>
          </cell>
          <cell r="B1076" t="str">
            <v>MEM-PRO-011-FED-FED-3290</v>
          </cell>
          <cell r="C1076" t="str">
            <v>MP1-SCOTT DRYER W. DCE SCREW CONVEYOR</v>
          </cell>
        </row>
        <row r="1077">
          <cell r="A1077" t="str">
            <v>11-3291</v>
          </cell>
          <cell r="B1077" t="str">
            <v>MEM-PRO-011-FED-FED-3291</v>
          </cell>
          <cell r="C1077" t="str">
            <v>MP1-SCOTT DRYER W. DCE COLLECTOR RFV</v>
          </cell>
        </row>
        <row r="1078">
          <cell r="A1078" t="str">
            <v>11-3292</v>
          </cell>
          <cell r="B1078" t="str">
            <v>MEM-PRO-011-FED-FED-3292</v>
          </cell>
          <cell r="C1078" t="str">
            <v>MP1-SCOTT DRY W DCE COLL RFV ZERO SPD SW</v>
          </cell>
        </row>
        <row r="1079">
          <cell r="A1079" t="str">
            <v>11-3293</v>
          </cell>
          <cell r="B1079" t="str">
            <v>MEM-PRO-011-FED-FED-3293</v>
          </cell>
          <cell r="C1079" t="str">
            <v>MP1-SCOTT DRYER W. DCE COLL LEVEL SW HI</v>
          </cell>
        </row>
        <row r="1080">
          <cell r="A1080" t="str">
            <v>11-3294</v>
          </cell>
          <cell r="B1080" t="str">
            <v>MEM-PRO-011-FED-FED-3294</v>
          </cell>
          <cell r="C1080" t="str">
            <v>MP1-SCOTT DRYER W. DCE COLL EXH TEMP SW</v>
          </cell>
        </row>
        <row r="1081">
          <cell r="A1081" t="str">
            <v>11-3295</v>
          </cell>
          <cell r="B1081" t="str">
            <v>MEM-PRO-011-FED-FED-3295</v>
          </cell>
          <cell r="C1081" t="str">
            <v>MP1-SCOTT DRYER W. DCE COLL DIFF/PRESS</v>
          </cell>
        </row>
        <row r="1082">
          <cell r="A1082" t="str">
            <v>11-3296</v>
          </cell>
          <cell r="B1082" t="str">
            <v>MEM-PRO-011-FED-FED-3296</v>
          </cell>
          <cell r="C1082" t="str">
            <v>MP1-SCOTT DRYER E. DCE COLLECTOR</v>
          </cell>
        </row>
        <row r="1083">
          <cell r="A1083" t="str">
            <v>11-3297</v>
          </cell>
          <cell r="B1083" t="str">
            <v>MEM-PRO-011-FED-FED-3297</v>
          </cell>
          <cell r="C1083" t="str">
            <v>MP1-SCOTT DRYER E. DCE SCREW CONVEYOR</v>
          </cell>
        </row>
        <row r="1084">
          <cell r="A1084" t="str">
            <v>11-3298</v>
          </cell>
          <cell r="B1084" t="str">
            <v>MEM-PRO-011-FED-FED-3298</v>
          </cell>
          <cell r="C1084" t="str">
            <v>MP1-SCOTT DRYER E. DCE COLLECTOR RFV</v>
          </cell>
        </row>
        <row r="1085">
          <cell r="A1085" t="str">
            <v>11-3299</v>
          </cell>
          <cell r="B1085" t="str">
            <v>MEM-PRO-011-FED-FED-3299</v>
          </cell>
          <cell r="C1085" t="str">
            <v>MP1-SCOTT DRY E DCE COLL RFV ZERO SPD SW</v>
          </cell>
        </row>
        <row r="1086">
          <cell r="A1086" t="str">
            <v>11-3300</v>
          </cell>
          <cell r="B1086" t="str">
            <v>MEM-PRO-011-FED-FED-3300</v>
          </cell>
          <cell r="C1086" t="str">
            <v>MP1-SCOTT DRYER E. DCE COLL LEVEL SW HI</v>
          </cell>
        </row>
        <row r="1087">
          <cell r="A1087" t="str">
            <v>11-3301</v>
          </cell>
          <cell r="B1087" t="str">
            <v>MEM-PRO-011-FED-FED-3301</v>
          </cell>
          <cell r="C1087" t="str">
            <v>MP1-SCOTT DRYER E. COLLECT EXH TEMP SW</v>
          </cell>
        </row>
        <row r="1088">
          <cell r="A1088" t="str">
            <v>11-3302</v>
          </cell>
          <cell r="B1088" t="str">
            <v>MEM-PRO-011-FED-FED-3302</v>
          </cell>
          <cell r="C1088" t="str">
            <v>MP1-SCOTT DRYER E. DCE COLL DIFF/PRESS</v>
          </cell>
        </row>
        <row r="1089">
          <cell r="A1089" t="str">
            <v>11-3305</v>
          </cell>
          <cell r="B1089" t="str">
            <v>MEM-PRO-011-FED-FED-3305</v>
          </cell>
          <cell r="C1089" t="str">
            <v>MP1-SCOTT DRYER EXHAUST DAMPER</v>
          </cell>
        </row>
        <row r="1090">
          <cell r="A1090" t="str">
            <v>11-3306</v>
          </cell>
          <cell r="B1090" t="str">
            <v>MEM-PRO-011-FED-FED-3306</v>
          </cell>
          <cell r="C1090" t="str">
            <v>MP1-SCOTT DRYER EXH DAMPER I/P</v>
          </cell>
        </row>
        <row r="1091">
          <cell r="A1091" t="str">
            <v>11-3307</v>
          </cell>
          <cell r="B1091" t="str">
            <v>MEM-PRO-011-FED-FED-3307</v>
          </cell>
          <cell r="C1091" t="str">
            <v>MP1-SCOTT D. EXH PRESS TRAN.</v>
          </cell>
        </row>
        <row r="1092">
          <cell r="A1092" t="str">
            <v>11-3308</v>
          </cell>
          <cell r="B1092" t="str">
            <v>MEM-PRO-011-FED-FED-3308</v>
          </cell>
          <cell r="C1092" t="str">
            <v>MP1-SCOTT DRYER EXHAUST FAN</v>
          </cell>
        </row>
        <row r="1093">
          <cell r="A1093" t="str">
            <v>11-3311</v>
          </cell>
          <cell r="B1093" t="str">
            <v>MEM-PRO-011-FED-FED-3311</v>
          </cell>
          <cell r="C1093" t="str">
            <v>MP1-SCOTT DRYER BURNER FAN INTAKE FILTER</v>
          </cell>
        </row>
        <row r="1094">
          <cell r="A1094" t="str">
            <v>11-3312</v>
          </cell>
          <cell r="B1094" t="str">
            <v>MEM-PRO-011-FED-FED-3312</v>
          </cell>
          <cell r="C1094" t="str">
            <v>MP1-SCOTT D BURN CHMB INLT DUCT  TEMP SW</v>
          </cell>
        </row>
        <row r="1095">
          <cell r="A1095" t="str">
            <v>11-3313</v>
          </cell>
          <cell r="B1095" t="str">
            <v>MEM-PRO-011-FED-FED-3313</v>
          </cell>
          <cell r="C1095" t="str">
            <v>MP1-SCOTT D. INLET DUCT PRESS XMTR</v>
          </cell>
        </row>
        <row r="1096">
          <cell r="A1096" t="str">
            <v>11-3315</v>
          </cell>
          <cell r="B1096" t="str">
            <v>MEM-PRO-011-FED-FED-3315</v>
          </cell>
          <cell r="C1096" t="str">
            <v>MP1 MD-75 RFV</v>
          </cell>
        </row>
        <row r="1097">
          <cell r="A1097" t="str">
            <v>11-3317</v>
          </cell>
          <cell r="B1097" t="str">
            <v>MEM-PRO-011-FED-FED-3317</v>
          </cell>
          <cell r="C1097" t="str">
            <v>MP1-FEED X-FER CYCLONE</v>
          </cell>
        </row>
        <row r="1098">
          <cell r="A1098" t="str">
            <v>11-3318</v>
          </cell>
          <cell r="B1098" t="str">
            <v>MEM-PRO-011-FED-FED-3318</v>
          </cell>
          <cell r="C1098" t="str">
            <v>MP1 AIRLOCK (SUMITOMO REDUCED)</v>
          </cell>
        </row>
        <row r="1099">
          <cell r="A1099" t="str">
            <v>11-3320</v>
          </cell>
          <cell r="B1099" t="str">
            <v>MEM-PRO-011-FED-FED-3320</v>
          </cell>
          <cell r="C1099" t="str">
            <v>MP1-FEED TRANSFER DIVERTER VALVE</v>
          </cell>
        </row>
        <row r="1100">
          <cell r="A1100" t="str">
            <v>11-3332</v>
          </cell>
          <cell r="B1100" t="str">
            <v>MEM-PRO-011-FED-FED-3332</v>
          </cell>
          <cell r="C1100" t="str">
            <v>MP1-SCOTT DRYER BURNER COMBUST FAN #3</v>
          </cell>
        </row>
        <row r="1101">
          <cell r="A1101" t="str">
            <v>11-3333</v>
          </cell>
          <cell r="B1101" t="str">
            <v>MEM-PRO-011-FED-FED-3333</v>
          </cell>
          <cell r="C1101" t="str">
            <v>MP1-SCOTT DRYER BURNER CHAMBER</v>
          </cell>
        </row>
        <row r="1102">
          <cell r="A1102" t="str">
            <v>11-3335</v>
          </cell>
          <cell r="B1102" t="str">
            <v>MEM-PRO-011-FED-FED-3335</v>
          </cell>
          <cell r="C1102" t="str">
            <v>MP1-SCOTT DRYER BURNER COMB FAN #1 PS</v>
          </cell>
        </row>
        <row r="1103">
          <cell r="A1103" t="str">
            <v>11-3336</v>
          </cell>
          <cell r="B1103" t="str">
            <v>MEM-PRO-011-FED-FED-3336</v>
          </cell>
          <cell r="C1103" t="str">
            <v>MP1-SCOTT DRYER BURNER COMB FAN #2 PS</v>
          </cell>
        </row>
        <row r="1104">
          <cell r="A1104" t="str">
            <v>11-3337</v>
          </cell>
          <cell r="B1104" t="str">
            <v>MEM-PRO-011-FED-FED-3337</v>
          </cell>
          <cell r="C1104" t="str">
            <v>MP1-SCOTT DRYER BURNER COMB FAN #3 P SW</v>
          </cell>
        </row>
        <row r="1105">
          <cell r="A1105" t="str">
            <v>11-3338</v>
          </cell>
          <cell r="B1105" t="str">
            <v>MEM-PRO-011-FED-FED-3338</v>
          </cell>
          <cell r="C1105" t="str">
            <v>MP1-SCOTT DRYER GAS TRAIN GAS LOW P SW</v>
          </cell>
        </row>
        <row r="1106">
          <cell r="A1106" t="str">
            <v>11-3339</v>
          </cell>
          <cell r="B1106" t="str">
            <v>MEM-PRO-011-FED-FED-3339</v>
          </cell>
          <cell r="C1106" t="str">
            <v>MP1-GAS TRAIN GAS HIGH PRESS SW</v>
          </cell>
        </row>
        <row r="1107">
          <cell r="A1107" t="str">
            <v>11-3340</v>
          </cell>
          <cell r="B1107" t="str">
            <v>MEM-PRO-011-FED-FED-3340</v>
          </cell>
          <cell r="C1107" t="str">
            <v>MP1-GAS TRAIN POST REG GAS HI-PRESS SW</v>
          </cell>
        </row>
        <row r="1108">
          <cell r="A1108" t="str">
            <v>11-3341</v>
          </cell>
          <cell r="B1108" t="str">
            <v>MEM-PRO-011-FED-FED-3341</v>
          </cell>
          <cell r="C1108" t="str">
            <v>MP1-BURNER CHAMBER PRESSURE SW</v>
          </cell>
        </row>
        <row r="1109">
          <cell r="A1109" t="str">
            <v>11-3342</v>
          </cell>
          <cell r="B1109" t="str">
            <v>MEM-PRO-011-FED-FED-3342</v>
          </cell>
          <cell r="C1109" t="str">
            <v>MP1-RCYCL SRG BN DISCH CHUTE LOLO LVL SW</v>
          </cell>
        </row>
        <row r="1110">
          <cell r="A1110" t="str">
            <v>11-3343</v>
          </cell>
          <cell r="B1110" t="str">
            <v>MEM-PRO-011-FED-FED-3343</v>
          </cell>
          <cell r="C1110" t="str">
            <v>MP1-RCYCL SRG BIN DISCH CHUTE LOW LVL SW</v>
          </cell>
        </row>
        <row r="1111">
          <cell r="A1111" t="str">
            <v>11-3349</v>
          </cell>
          <cell r="B1111" t="str">
            <v>MEM-PRO-011-FED-FED-3349</v>
          </cell>
          <cell r="C1111" t="str">
            <v>MP1-RECYCLE RECEIVER MILLTRONICS</v>
          </cell>
        </row>
        <row r="1112">
          <cell r="A1112" t="str">
            <v>11-3350</v>
          </cell>
          <cell r="B1112" t="str">
            <v>MEM-PRO-011-FED-FED-3350</v>
          </cell>
          <cell r="C1112" t="str">
            <v>MP1-S.D. EXPLOSION SUPPRESSION SYS</v>
          </cell>
        </row>
        <row r="1113">
          <cell r="A1113" t="str">
            <v>11-3352</v>
          </cell>
          <cell r="B1113" t="str">
            <v>MEM-PRO-011-FED-FED-3352</v>
          </cell>
          <cell r="C1113" t="str">
            <v>MP1-RF CYCLONE RUPTURE DISK</v>
          </cell>
        </row>
        <row r="1114">
          <cell r="A1114" t="str">
            <v>11-3353</v>
          </cell>
          <cell r="B1114" t="str">
            <v>MEM-PRO-011-FED-FED-3353</v>
          </cell>
          <cell r="C1114" t="str">
            <v>MP1-RF CYCLONE PDIT XMIT</v>
          </cell>
        </row>
        <row r="1115">
          <cell r="A1115" t="str">
            <v>11-3354</v>
          </cell>
          <cell r="B1115" t="str">
            <v>MEM-PRO-011-FED-FED-3354</v>
          </cell>
          <cell r="C1115" t="str">
            <v>MP1-RF CYCLONE EXH TEMP ELE</v>
          </cell>
        </row>
        <row r="1116">
          <cell r="A1116" t="str">
            <v>11-3355</v>
          </cell>
          <cell r="B1116" t="str">
            <v>MEM-PRO-011-FED-FED-3355</v>
          </cell>
          <cell r="C1116" t="str">
            <v>MP1-RECYCLE COLLECTOR EXPLOSION VENT</v>
          </cell>
        </row>
        <row r="1117">
          <cell r="A1117" t="str">
            <v>11-4596</v>
          </cell>
          <cell r="B1117" t="str">
            <v>MEM-PRO-011-FED-FED-4596</v>
          </cell>
          <cell r="C1117" t="str">
            <v>MP1-SLUDGE SCREW CONVEYOR</v>
          </cell>
        </row>
        <row r="1118">
          <cell r="A1118" t="str">
            <v>11-4900</v>
          </cell>
          <cell r="B1118" t="str">
            <v>MEM-PRO-011-HPF-SDF-4900</v>
          </cell>
          <cell r="C1118" t="str">
            <v>MP1-SSMG FEED PRESSURE XMTR</v>
          </cell>
        </row>
        <row r="1119">
          <cell r="A1119" t="str">
            <v>11-4925</v>
          </cell>
          <cell r="B1119" t="str">
            <v>MEM-PRO-011-HPF-SDF-4925</v>
          </cell>
          <cell r="C1119" t="str">
            <v>MP1-#2 SSMG HI-PRESS DRYER FEED PUMP</v>
          </cell>
        </row>
        <row r="1120">
          <cell r="A1120" t="str">
            <v>11-4930</v>
          </cell>
          <cell r="B1120" t="str">
            <v>MEM-PRO-011-HPF-SDF-4930</v>
          </cell>
          <cell r="C1120" t="str">
            <v>MP1-#1 SSMG HI-PRESS DRYER FEED PUMP</v>
          </cell>
        </row>
        <row r="1121">
          <cell r="A1121" t="str">
            <v>11-4952</v>
          </cell>
          <cell r="B1121" t="str">
            <v>MEM-PRO-011-HPF-SDF-4952</v>
          </cell>
          <cell r="C1121" t="str">
            <v>SSMG FEED MASS FLOW METER</v>
          </cell>
        </row>
        <row r="1122">
          <cell r="A1122" t="str">
            <v>11-4770</v>
          </cell>
          <cell r="B1122" t="str">
            <v>MEM-PRO-011-IDN-HYS-4770</v>
          </cell>
          <cell r="C1122" t="str">
            <v>MP1-NEUTRAL TK CAUSTIC ADD CONTROL VLV</v>
          </cell>
        </row>
        <row r="1123">
          <cell r="A1123" t="str">
            <v>11-4773</v>
          </cell>
          <cell r="B1123" t="str">
            <v>MEM-PRO-011-IDN-HYS-4773</v>
          </cell>
          <cell r="C1123" t="str">
            <v>MP1-NEUTRAL TK CAUSTIC ADDITION MAG-FLOW</v>
          </cell>
        </row>
        <row r="1124">
          <cell r="A1124" t="str">
            <v>11-515</v>
          </cell>
          <cell r="B1124" t="str">
            <v>MEM-PRO-011-IDN-IDF-0515</v>
          </cell>
          <cell r="C1124" t="str">
            <v>MP1  PORTABLE CHEM SKID</v>
          </cell>
        </row>
        <row r="1125">
          <cell r="A1125" t="str">
            <v>11-516</v>
          </cell>
          <cell r="B1125" t="str">
            <v>MEM-PRO-011-IDN-IDF-0516</v>
          </cell>
          <cell r="C1125" t="str">
            <v>MP1 PORTABLE CHEM SKID TK #1 AGITATOR</v>
          </cell>
        </row>
        <row r="1126">
          <cell r="A1126" t="str">
            <v>11-517</v>
          </cell>
          <cell r="B1126" t="str">
            <v>MEM-PRO-011-IDN-IDF-0517</v>
          </cell>
          <cell r="C1126" t="str">
            <v>MP1 PORTABLE CHEM SKID TK #1 DISCH PUMP</v>
          </cell>
        </row>
        <row r="1127">
          <cell r="A1127" t="str">
            <v>11-519</v>
          </cell>
          <cell r="B1127" t="str">
            <v>MEM-PRO-011-IDN-IDF-0519</v>
          </cell>
          <cell r="C1127" t="str">
            <v>MP1 PORTABLE CHEM SKID TANK #2 AGITATOR</v>
          </cell>
        </row>
        <row r="1128">
          <cell r="A1128" t="str">
            <v>11-520</v>
          </cell>
          <cell r="B1128" t="str">
            <v>MEM-PRO-011-IDN-IDF-0520</v>
          </cell>
          <cell r="C1128" t="str">
            <v>MP1 PORTABLE CHEM SKID TK #2 DISCH PUMP</v>
          </cell>
        </row>
        <row r="1129">
          <cell r="A1129" t="str">
            <v>11-4675</v>
          </cell>
          <cell r="B1129" t="str">
            <v>MEM-PRO-011-IDN-IDF-4675</v>
          </cell>
          <cell r="C1129" t="str">
            <v>MP1-NEUTRAL TANK</v>
          </cell>
        </row>
        <row r="1130">
          <cell r="A1130" t="str">
            <v>11-4680</v>
          </cell>
          <cell r="B1130" t="str">
            <v>MEM-PRO-011-IDN-IDF-4680</v>
          </cell>
          <cell r="C1130" t="str">
            <v>MP1-NEUTRAL TANK AGITATOR</v>
          </cell>
        </row>
        <row r="1131">
          <cell r="A1131" t="str">
            <v>11-4695</v>
          </cell>
          <cell r="B1131" t="str">
            <v>MEM-PRO-011-IDN-IDF-4695</v>
          </cell>
          <cell r="C1131" t="str">
            <v>MP1-NEUTRAL TANK PH RECIRC. PUMP</v>
          </cell>
        </row>
        <row r="1132">
          <cell r="A1132" t="str">
            <v>11-4776</v>
          </cell>
          <cell r="B1132" t="str">
            <v>MEM-PRO-011-IDN-IDF-4776</v>
          </cell>
          <cell r="C1132" t="str">
            <v>MP1-CALPRO SUPPLY PUMP</v>
          </cell>
        </row>
        <row r="1133">
          <cell r="A1133" t="str">
            <v>11-4777</v>
          </cell>
          <cell r="B1133" t="str">
            <v>MEM-PRO-011-IDN-IDF-4777</v>
          </cell>
          <cell r="C1133" t="str">
            <v>MP1-NEUTRAL TK DISCH PUMP, REDUCER &amp; MOT</v>
          </cell>
        </row>
        <row r="1134">
          <cell r="A1134" t="str">
            <v>11-4950</v>
          </cell>
          <cell r="B1134" t="str">
            <v>MEM-PRO-011-IDN-IDF-4950</v>
          </cell>
          <cell r="C1134" t="str">
            <v>SSMG DP XMITTER FOR MASS FLOWMETER</v>
          </cell>
        </row>
        <row r="1135">
          <cell r="A1135" t="str">
            <v>11-4951</v>
          </cell>
          <cell r="B1135" t="str">
            <v>MEM-PRO-011-IDN-IDF-4951</v>
          </cell>
          <cell r="C1135" t="str">
            <v>SSMG FEED MASS FLOW METER</v>
          </cell>
        </row>
        <row r="1136">
          <cell r="A1136" t="str">
            <v>11-9123</v>
          </cell>
          <cell r="B1136" t="str">
            <v>MEM-PRO-011-IDN-IDF-9123</v>
          </cell>
          <cell r="C1136" t="str">
            <v>P1 NEUTRAL TANK DISCHARGE PRESSURE PUMP</v>
          </cell>
        </row>
        <row r="1137">
          <cell r="A1137" t="str">
            <v>11-9124</v>
          </cell>
          <cell r="B1137" t="str">
            <v>MEM-PRO-011-IDN-IDF-9124</v>
          </cell>
          <cell r="C1137" t="str">
            <v>DENSITOMETER</v>
          </cell>
        </row>
        <row r="1138">
          <cell r="A1138" t="str">
            <v>11-4270</v>
          </cell>
          <cell r="B1138" t="str">
            <v>MEM-PRO-011-MEB-CLF-4270</v>
          </cell>
          <cell r="C1138" t="str">
            <v>MP1-CLARIFIED EXTRACT TANK</v>
          </cell>
        </row>
        <row r="1139">
          <cell r="A1139" t="str">
            <v>11-5500</v>
          </cell>
          <cell r="B1139" t="str">
            <v>MEM-PRO-011-MEB-CLF-5500</v>
          </cell>
          <cell r="C1139" t="str">
            <v>PROCESS TO ALPHA CLARIF DIVERT VLV SOV</v>
          </cell>
        </row>
        <row r="1140">
          <cell r="A1140" t="str">
            <v>11-5501</v>
          </cell>
          <cell r="B1140" t="str">
            <v>MEM-PRO-011-MEB-CLF-5501</v>
          </cell>
          <cell r="C1140" t="str">
            <v>PROCESS FROM ALPHA CLARIF DIVERT V SOV</v>
          </cell>
        </row>
        <row r="1141">
          <cell r="A1141" t="str">
            <v>11-5504</v>
          </cell>
          <cell r="B1141" t="str">
            <v>MEM-PRO-011-MEB-CLF-5504</v>
          </cell>
          <cell r="C1141" t="str">
            <v>PROCESS CLARIF TANK TO HH/DRAIN 3-WAY FV</v>
          </cell>
        </row>
        <row r="1142">
          <cell r="A1142" t="str">
            <v>11-5506</v>
          </cell>
          <cell r="B1142" t="str">
            <v>MEM-PRO-011-MEB-CLF-5506</v>
          </cell>
          <cell r="C1142" t="str">
            <v>ALPHA CLARIFIER DISCHARGE TANK</v>
          </cell>
        </row>
        <row r="1143">
          <cell r="A1143" t="str">
            <v>11-5508</v>
          </cell>
          <cell r="B1143" t="str">
            <v>MEM-PRO-011-MEB-CLF-5508</v>
          </cell>
          <cell r="C1143" t="str">
            <v>ALPHA CLARIFIER TANK PUMP</v>
          </cell>
        </row>
        <row r="1144">
          <cell r="A1144" t="str">
            <v>11-5516</v>
          </cell>
          <cell r="B1144" t="str">
            <v>MEM-PRO-011-MEB-CLF-5516</v>
          </cell>
          <cell r="C1144" t="str">
            <v>ALPHA CLARIFIER CENTRIFUGE</v>
          </cell>
        </row>
        <row r="1145">
          <cell r="A1145" t="str">
            <v>11-7460</v>
          </cell>
          <cell r="B1145" t="str">
            <v>MEM-PRO-011-MEB-CLF-7460</v>
          </cell>
          <cell r="C1145" t="str">
            <v>MP1 ALPHA UNCLARIFIED TANK</v>
          </cell>
        </row>
        <row r="1146">
          <cell r="A1146" t="str">
            <v>11-9328</v>
          </cell>
          <cell r="B1146" t="str">
            <v>MEM-PRO-011-MEB-CLF-9328</v>
          </cell>
          <cell r="C1146" t="str">
            <v>MP1 UNCLFD TNK DISCH PUMP</v>
          </cell>
        </row>
        <row r="1147">
          <cell r="A1147" t="str">
            <v>11-5620</v>
          </cell>
          <cell r="B1147" t="str">
            <v>MEM-PRO-011-MEB-FCS-5620</v>
          </cell>
          <cell r="C1147" t="str">
            <v>PROC WATER TO PASSTUR EXCHANG BLOCK VLVL</v>
          </cell>
        </row>
        <row r="1148">
          <cell r="A1148" t="str">
            <v>11-5643</v>
          </cell>
          <cell r="B1148" t="str">
            <v>MEM-PRO-011-MEB-FCS-5643</v>
          </cell>
          <cell r="C1148" t="str">
            <v>CHILLED WATER SUPPLY CONTROL VALVE</v>
          </cell>
        </row>
        <row r="1149">
          <cell r="A1149" t="str">
            <v>11-5696</v>
          </cell>
          <cell r="B1149" t="str">
            <v>MEM-PRO-011-MEB-FCS-5696</v>
          </cell>
          <cell r="C1149" t="str">
            <v>CHILLED WATER SUPPLY VALVE SOLENOID</v>
          </cell>
        </row>
        <row r="1150">
          <cell r="A1150" t="str">
            <v>11-5801</v>
          </cell>
          <cell r="B1150" t="str">
            <v>MEM-PRO-011-MEB-FCS-5801</v>
          </cell>
          <cell r="C1150" t="str">
            <v>MP 1 ALPHA BLOW DOWN TANK</v>
          </cell>
        </row>
        <row r="1151">
          <cell r="A1151" t="str">
            <v>11-5804</v>
          </cell>
          <cell r="B1151" t="str">
            <v>MEM-PRO-011-MEB-FCS-5804</v>
          </cell>
          <cell r="C1151" t="str">
            <v>MP1  ALPHA ULTRA FLTR HYDROHEATER</v>
          </cell>
        </row>
        <row r="1152">
          <cell r="A1152" t="str">
            <v>11-5810</v>
          </cell>
          <cell r="B1152" t="str">
            <v>MEM-PRO-011-MEB-FCS-5810</v>
          </cell>
          <cell r="C1152" t="str">
            <v>MMDU CURD - ALPHA, FLASH COOLER BLOWDOWN</v>
          </cell>
        </row>
        <row r="1153">
          <cell r="A1153" t="str">
            <v>11-5824</v>
          </cell>
          <cell r="B1153" t="str">
            <v>MEM-PRO-011-MEB-FCS-5824</v>
          </cell>
          <cell r="C1153" t="str">
            <v>MP1  ALPHA ULTRA FLTR, FLASH COOL</v>
          </cell>
        </row>
        <row r="1154">
          <cell r="A1154" t="str">
            <v>11-5827</v>
          </cell>
          <cell r="B1154" t="str">
            <v>MEM-PRO-011-MEB-FCS-5827</v>
          </cell>
          <cell r="C1154" t="str">
            <v>MP1  ALPHA ULTRA FLTR,VACUUM PUMP</v>
          </cell>
        </row>
        <row r="1155">
          <cell r="A1155" t="str">
            <v>11-5829</v>
          </cell>
          <cell r="B1155" t="str">
            <v>MEM-PRO-011-MEB-FCS-5829</v>
          </cell>
          <cell r="C1155" t="str">
            <v>MP1 ALPHA SEPARATOR TANK</v>
          </cell>
        </row>
        <row r="1156">
          <cell r="A1156" t="str">
            <v>11-5830</v>
          </cell>
          <cell r="B1156" t="str">
            <v>MEM-PRO-011-MEB-FCS-5830</v>
          </cell>
          <cell r="C1156" t="str">
            <v>MP1  ALPHA, HEAT EXCHANGER</v>
          </cell>
        </row>
        <row r="1157">
          <cell r="A1157" t="str">
            <v>11-5831</v>
          </cell>
          <cell r="B1157" t="str">
            <v>MEM-PRO-011-MEB-FCS-5831</v>
          </cell>
          <cell r="C1157" t="str">
            <v>MP1 ALPHA, CONDENSATE PUMP</v>
          </cell>
        </row>
        <row r="1158">
          <cell r="A1158" t="str">
            <v>11-5832</v>
          </cell>
          <cell r="B1158" t="str">
            <v>MEM-PRO-011-MEB-FCS-5832</v>
          </cell>
          <cell r="C1158" t="str">
            <v>MP1 FLASH COOLER DISCH PUMP</v>
          </cell>
        </row>
        <row r="1159">
          <cell r="A1159" t="str">
            <v>11-5835</v>
          </cell>
          <cell r="B1159" t="str">
            <v>MEM-PRO-011-MEB-FCS-5835</v>
          </cell>
          <cell r="C1159" t="str">
            <v>MP1 ALPHA ULTRA FLTR, HTST TUBES</v>
          </cell>
        </row>
        <row r="1160">
          <cell r="A1160" t="str">
            <v>11-5845</v>
          </cell>
          <cell r="B1160" t="str">
            <v>MEM-PRO-011-MEB-FCS-5845</v>
          </cell>
          <cell r="C1160" t="str">
            <v>MP1 ALPHA  FLASH COOLER CONDENSER</v>
          </cell>
        </row>
        <row r="1161">
          <cell r="A1161" t="str">
            <v>11-5860</v>
          </cell>
          <cell r="B1161" t="str">
            <v>MEM-PRO-011-MEB-FCS-5860</v>
          </cell>
          <cell r="C1161" t="str">
            <v>MP1 ALPHA HTST RECOVERY EXCHANGER</v>
          </cell>
        </row>
        <row r="1162">
          <cell r="A1162" t="str">
            <v>11-5895</v>
          </cell>
          <cell r="B1162" t="str">
            <v>MEM-PRO-011-MEB-FCS-5895</v>
          </cell>
          <cell r="C1162" t="str">
            <v>MP1 ALPHA ULTRA FLTR,BALANCE TNK</v>
          </cell>
        </row>
        <row r="1163">
          <cell r="A1163" t="str">
            <v>11-5902</v>
          </cell>
          <cell r="B1163" t="str">
            <v>MEM-PRO-011-MEB-MES-5902</v>
          </cell>
          <cell r="C1163" t="str">
            <v>MP1 ALPHA ULTRA FILTRATION FEED PUMP</v>
          </cell>
        </row>
        <row r="1164">
          <cell r="A1164" t="str">
            <v>11-5909</v>
          </cell>
          <cell r="B1164" t="str">
            <v>MEM-PRO-011-MEB-MES-5909</v>
          </cell>
          <cell r="C1164" t="str">
            <v>MP1 ALPHA CIP PUMP FROM BALANCE TANK</v>
          </cell>
        </row>
        <row r="1165">
          <cell r="A1165" t="str">
            <v>11-5912</v>
          </cell>
          <cell r="B1165" t="str">
            <v>MEM-PRO-011-MEB-MES-5912</v>
          </cell>
          <cell r="C1165" t="str">
            <v>MP1 ALPHA RECIRC. PUMP #1</v>
          </cell>
        </row>
        <row r="1166">
          <cell r="A1166" t="str">
            <v>11-5913</v>
          </cell>
          <cell r="B1166" t="str">
            <v>MEM-PRO-011-MEB-MES-5913</v>
          </cell>
          <cell r="C1166" t="str">
            <v>MP1 ALPHA MEMBRANE #1 COOLER</v>
          </cell>
        </row>
        <row r="1167">
          <cell r="A1167" t="str">
            <v>11-5914</v>
          </cell>
          <cell r="B1167" t="str">
            <v>MEM-PRO-011-MEB-MES-5914</v>
          </cell>
          <cell r="C1167" t="str">
            <v>MP1 ALPHA MEMBRANE STAGE #1</v>
          </cell>
        </row>
        <row r="1168">
          <cell r="A1168" t="str">
            <v>11-5924</v>
          </cell>
          <cell r="B1168" t="str">
            <v>MEM-PRO-011-MEB-MES-5924</v>
          </cell>
          <cell r="C1168" t="str">
            <v>MP1 ALPHA MEMBRANE #2 COOLER</v>
          </cell>
        </row>
        <row r="1169">
          <cell r="A1169" t="str">
            <v>11-5925</v>
          </cell>
          <cell r="B1169" t="str">
            <v>MEM-PRO-011-MEB-MES-5925</v>
          </cell>
          <cell r="C1169" t="str">
            <v>MP1 ALPHA MEMBRANE STAGE # 2</v>
          </cell>
        </row>
        <row r="1170">
          <cell r="A1170" t="str">
            <v>11-5926</v>
          </cell>
          <cell r="B1170" t="str">
            <v>MEM-PRO-011-MEB-MES-5926</v>
          </cell>
          <cell r="C1170" t="str">
            <v>MP1 ALPHA RECIRC. PUMP # 2</v>
          </cell>
        </row>
        <row r="1171">
          <cell r="A1171" t="str">
            <v>11-5928</v>
          </cell>
          <cell r="B1171" t="str">
            <v>MEM-PRO-011-MEB-MES-5928</v>
          </cell>
          <cell r="C1171" t="str">
            <v>MP1 ALPHA RECIRC. PUMP # 3</v>
          </cell>
        </row>
        <row r="1172">
          <cell r="A1172" t="str">
            <v>11-5930</v>
          </cell>
          <cell r="B1172" t="str">
            <v>MEM-PRO-011-MEB-MES-5930</v>
          </cell>
          <cell r="C1172" t="str">
            <v>MP1 ALPHA MEMBRANE #3 COOLER</v>
          </cell>
        </row>
        <row r="1173">
          <cell r="A1173" t="str">
            <v>11-5931</v>
          </cell>
          <cell r="B1173" t="str">
            <v>MEM-PRO-011-MEB-MES-5931</v>
          </cell>
          <cell r="C1173" t="str">
            <v>MP1 ALPHA MEMBRANE STAGE # 3</v>
          </cell>
        </row>
        <row r="1174">
          <cell r="A1174" t="str">
            <v>11-5940</v>
          </cell>
          <cell r="B1174" t="str">
            <v>MEM-PRO-011-MEB-MES-5940</v>
          </cell>
          <cell r="C1174" t="str">
            <v>MP1 ALPHA MEMBRANE STAGE # 4</v>
          </cell>
        </row>
        <row r="1175">
          <cell r="A1175" t="str">
            <v>11-5941</v>
          </cell>
          <cell r="B1175" t="str">
            <v>MEM-PRO-011-MEB-MES-5941</v>
          </cell>
          <cell r="C1175" t="str">
            <v>MP1 ALPHA MEMBRANE #4 COOLER</v>
          </cell>
        </row>
        <row r="1176">
          <cell r="A1176" t="str">
            <v>11-5942</v>
          </cell>
          <cell r="B1176" t="str">
            <v>MEM-PRO-011-MEB-MES-5942</v>
          </cell>
          <cell r="C1176" t="str">
            <v>MP1 ALPHA RECIRC. PUMP # 4</v>
          </cell>
        </row>
        <row r="1177">
          <cell r="A1177" t="str">
            <v>11-5943</v>
          </cell>
          <cell r="B1177" t="str">
            <v>MEM-PRO-011-MEB-MES-5943</v>
          </cell>
          <cell r="C1177" t="str">
            <v>MP1 ALPHA  MEMBRANE STAGE #5</v>
          </cell>
        </row>
        <row r="1178">
          <cell r="A1178" t="str">
            <v>11-5944</v>
          </cell>
          <cell r="B1178" t="str">
            <v>MEM-PRO-011-MEB-MES-5944</v>
          </cell>
          <cell r="C1178" t="str">
            <v>MP1 ALPHA RECIRC. PUMP # 6</v>
          </cell>
        </row>
        <row r="1179">
          <cell r="A1179" t="str">
            <v>11-5945</v>
          </cell>
          <cell r="B1179" t="str">
            <v>MEM-PRO-011-MEB-MES-5945</v>
          </cell>
          <cell r="C1179" t="str">
            <v>MP1 ALPHA RECIRC. PUMP # 5</v>
          </cell>
        </row>
        <row r="1180">
          <cell r="A1180" t="str">
            <v>11-5946</v>
          </cell>
          <cell r="B1180" t="str">
            <v>MEM-PRO-011-MEB-MES-5946</v>
          </cell>
          <cell r="C1180" t="str">
            <v>MP1 ALPHA MEMBRANE STAGE # 6</v>
          </cell>
        </row>
        <row r="1181">
          <cell r="A1181" t="str">
            <v>11-5947</v>
          </cell>
          <cell r="B1181" t="str">
            <v>MEM-PRO-011-MEB-MES-5947</v>
          </cell>
          <cell r="C1181" t="str">
            <v>MP1 ALPHA MEMBRANE COOLER # 6</v>
          </cell>
        </row>
        <row r="1182">
          <cell r="A1182" t="str">
            <v>11-1201</v>
          </cell>
          <cell r="B1182" t="str">
            <v>MEM-PRO-011-PKG-BLD-1201</v>
          </cell>
          <cell r="C1182" t="str">
            <v>MP1B-PROD COLL XFER BLOWER</v>
          </cell>
        </row>
        <row r="1183">
          <cell r="A1183" t="str">
            <v>11-1208</v>
          </cell>
          <cell r="B1183" t="str">
            <v>MEM-PRO-011-PKG-BLD-1208</v>
          </cell>
          <cell r="C1183" t="str">
            <v>MP1A-ASPIRATION FAN - BLENDER SURGE BIN</v>
          </cell>
        </row>
        <row r="1184">
          <cell r="A1184" t="str">
            <v>11-1236</v>
          </cell>
          <cell r="B1184" t="str">
            <v>MEM-PRO-011-PKG-BLD-1236</v>
          </cell>
          <cell r="C1184" t="str">
            <v>MP1B-OIL/LECITHIN DRUM PUMP</v>
          </cell>
        </row>
        <row r="1185">
          <cell r="A1185" t="str">
            <v>11-1239</v>
          </cell>
          <cell r="B1185" t="str">
            <v>MEM-PRO-011-PKG-BLD-1239</v>
          </cell>
          <cell r="C1185" t="str">
            <v>MP1-LEC. TANK HI LEVEL SW. (LSH-129)</v>
          </cell>
        </row>
        <row r="1186">
          <cell r="A1186" t="str">
            <v>11-1240</v>
          </cell>
          <cell r="B1186" t="str">
            <v>MEM-PRO-011-PKG-BLD-1240</v>
          </cell>
          <cell r="C1186" t="str">
            <v>MP1-LEC. TANK TEMP. XMITR</v>
          </cell>
        </row>
        <row r="1187">
          <cell r="A1187" t="str">
            <v>11-5309</v>
          </cell>
          <cell r="B1187" t="str">
            <v>MEM-PRO-011-PKG-BLD-5309</v>
          </cell>
          <cell r="C1187" t="str">
            <v>MP1B-AZO OVERS ROTARY VALVE</v>
          </cell>
        </row>
        <row r="1188">
          <cell r="A1188" t="str">
            <v>11-5310</v>
          </cell>
          <cell r="B1188" t="str">
            <v>MEM-PRO-011-PKG-BLD-5310</v>
          </cell>
          <cell r="C1188" t="str">
            <v>MP1B-AZO ROTARY SCREENER</v>
          </cell>
        </row>
        <row r="1189">
          <cell r="A1189" t="str">
            <v>11-5378</v>
          </cell>
          <cell r="B1189" t="str">
            <v>MEM-PRO-011-PKG-BLD-5378</v>
          </cell>
          <cell r="C1189" t="str">
            <v>MP1B-MSP BLENDER TO P1B KNIFE GATE</v>
          </cell>
        </row>
        <row r="1190">
          <cell r="A1190" t="str">
            <v>11-5379</v>
          </cell>
          <cell r="B1190" t="str">
            <v>MEM-PRO-011-PKG-BLD-5379</v>
          </cell>
          <cell r="C1190" t="str">
            <v>MP1B-MSP BLENDER TO P1B FOX FLOW VALVE</v>
          </cell>
        </row>
        <row r="1191">
          <cell r="A1191" t="str">
            <v>11-6625</v>
          </cell>
          <cell r="B1191" t="str">
            <v>MEM-PRO-011-PKG-BLD-6625</v>
          </cell>
          <cell r="C1191" t="str">
            <v>MP1B-PRODUCT COLLECTOR</v>
          </cell>
        </row>
        <row r="1192">
          <cell r="A1192" t="str">
            <v>11-6627</v>
          </cell>
          <cell r="B1192" t="str">
            <v>MEM-PRO-011-PKG-BLD-6627</v>
          </cell>
          <cell r="C1192" t="str">
            <v>MP1B-PRODUCT COLLECTOR SURGE BIN</v>
          </cell>
        </row>
        <row r="1193">
          <cell r="A1193" t="str">
            <v>11-6630</v>
          </cell>
          <cell r="B1193" t="str">
            <v>MEM-PRO-011-PKG-BLD-6630</v>
          </cell>
          <cell r="C1193" t="str">
            <v>MP1B-PRODUCT COLLECTOR</v>
          </cell>
        </row>
        <row r="1194">
          <cell r="A1194" t="str">
            <v>11-6631</v>
          </cell>
          <cell r="B1194" t="str">
            <v>MEM-PRO-011-PKG-BLD-6631</v>
          </cell>
          <cell r="C1194" t="str">
            <v>MP1B-PRODUCT COLLECTOR BLOWBACK FAN</v>
          </cell>
        </row>
        <row r="1195">
          <cell r="A1195" t="str">
            <v>11-6632</v>
          </cell>
          <cell r="B1195" t="str">
            <v>MEM-PRO-011-PKG-BLD-6632</v>
          </cell>
          <cell r="C1195" t="str">
            <v>MP1B-PRODUCT COLLECTOR TURNHEAD DRIVE</v>
          </cell>
        </row>
        <row r="1196">
          <cell r="A1196" t="str">
            <v>11-6633</v>
          </cell>
          <cell r="B1196" t="str">
            <v>MEM-PRO-011-PKG-BLD-6633</v>
          </cell>
          <cell r="C1196" t="str">
            <v>MP1B-PRODUCT COLLECTOR SURGE TANK</v>
          </cell>
        </row>
        <row r="1197">
          <cell r="A1197" t="str">
            <v>11-6639</v>
          </cell>
          <cell r="B1197" t="str">
            <v>MEM-PRO-011-PKG-BLD-6639</v>
          </cell>
          <cell r="C1197" t="str">
            <v>MP1B-PRODUCT COLLECTOR DISCH RFV</v>
          </cell>
        </row>
        <row r="1198">
          <cell r="A1198" t="str">
            <v>11-6640</v>
          </cell>
          <cell r="B1198" t="str">
            <v>MEM-PRO-011-PKG-BLD-6640</v>
          </cell>
          <cell r="C1198" t="str">
            <v>MP1B-PRODUCT COLLECTOR EXHAUST FAN</v>
          </cell>
        </row>
        <row r="1199">
          <cell r="A1199" t="str">
            <v>11-6645</v>
          </cell>
          <cell r="B1199" t="str">
            <v>MEM-PRO-011-PKG-BLD-6645</v>
          </cell>
          <cell r="C1199" t="str">
            <v>MP1B-PRODUCT COLLECTOR SURGE BIN</v>
          </cell>
        </row>
        <row r="1200">
          <cell r="A1200" t="str">
            <v>11-6650</v>
          </cell>
          <cell r="B1200" t="str">
            <v>MEM-PRO-011-PKG-BLD-6650</v>
          </cell>
          <cell r="C1200" t="str">
            <v>MP1B-BLENDER - RIBBON</v>
          </cell>
        </row>
        <row r="1201">
          <cell r="A1201" t="str">
            <v>11-6651</v>
          </cell>
          <cell r="B1201" t="str">
            <v>MEM-PRO-011-PKG-BLD-6651</v>
          </cell>
          <cell r="C1201" t="str">
            <v>MP1B-SEMI-BULK LINE SLIDE GATE VALVE</v>
          </cell>
        </row>
        <row r="1202">
          <cell r="A1202" t="str">
            <v>11-6653</v>
          </cell>
          <cell r="B1202" t="str">
            <v>MEM-PRO-011-PKG-BLD-6653</v>
          </cell>
          <cell r="C1202" t="str">
            <v>MP1B-SEMI-BULK LINE RFV</v>
          </cell>
        </row>
        <row r="1203">
          <cell r="A1203" t="str">
            <v>11-6655</v>
          </cell>
          <cell r="B1203" t="str">
            <v>MEM-PRO-011-PKG-BLD-6655</v>
          </cell>
          <cell r="C1203" t="str">
            <v>P1 BLENDER DISCHARGE RFV</v>
          </cell>
        </row>
        <row r="1204">
          <cell r="A1204" t="str">
            <v>11-6656</v>
          </cell>
          <cell r="B1204" t="str">
            <v>MEM-PRO-011-PKG-BLD-6656</v>
          </cell>
          <cell r="C1204" t="str">
            <v>MP1B-BLENDER DCE FILTER</v>
          </cell>
        </row>
        <row r="1205">
          <cell r="A1205" t="str">
            <v>11-6657</v>
          </cell>
          <cell r="B1205" t="str">
            <v>MEM-PRO-011-PKG-BLD-6657</v>
          </cell>
          <cell r="C1205" t="str">
            <v>MP1B-BLENDER SEAL BLOWER</v>
          </cell>
        </row>
        <row r="1206">
          <cell r="A1206" t="str">
            <v>11-6658</v>
          </cell>
          <cell r="B1206" t="str">
            <v>MEM-PRO-011-PKG-BLD-6658</v>
          </cell>
          <cell r="C1206" t="str">
            <v>MP1B-BLENDER SEAL BLOWER HIGH PRESS SW</v>
          </cell>
        </row>
        <row r="1207">
          <cell r="A1207" t="str">
            <v>11-6659</v>
          </cell>
          <cell r="B1207" t="str">
            <v>MEM-PRO-011-PKG-BLD-6659</v>
          </cell>
          <cell r="C1207" t="str">
            <v>MP1B-BLENDER RJ RFV</v>
          </cell>
        </row>
        <row r="1208">
          <cell r="A1208" t="str">
            <v>11-6660</v>
          </cell>
          <cell r="B1208" t="str">
            <v>MEM-PRO-011-PKG-BLD-6660</v>
          </cell>
          <cell r="C1208" t="str">
            <v>MP1B-DCE FILTER BLOWER</v>
          </cell>
        </row>
        <row r="1209">
          <cell r="A1209" t="str">
            <v>11-6676</v>
          </cell>
          <cell r="B1209" t="str">
            <v>MEM-PRO-011-PKG-BLD-6676</v>
          </cell>
          <cell r="C1209" t="str">
            <v>MP1B-LECITHIN TANK AGITATOR</v>
          </cell>
        </row>
        <row r="1210">
          <cell r="A1210" t="str">
            <v>11-6681</v>
          </cell>
          <cell r="B1210" t="str">
            <v>MEM-PRO-011-PKG-BLD-6681</v>
          </cell>
          <cell r="C1210" t="str">
            <v>MP1B-OIL ADDITION PUMP</v>
          </cell>
        </row>
        <row r="1211">
          <cell r="A1211" t="str">
            <v>11-6682</v>
          </cell>
          <cell r="B1211" t="str">
            <v>MEM-PRO-011-PKG-BLD-6682</v>
          </cell>
          <cell r="C1211" t="str">
            <v>MP1B-OIL ADDITION TANK</v>
          </cell>
        </row>
        <row r="1212">
          <cell r="A1212" t="str">
            <v>11-6685</v>
          </cell>
          <cell r="B1212" t="str">
            <v>MEM-PRO-011-PKG-BLD-6685</v>
          </cell>
          <cell r="C1212" t="str">
            <v>MP1B-LECITHIN TANK HEATER PUMP</v>
          </cell>
        </row>
        <row r="1213">
          <cell r="A1213" t="str">
            <v>11-6686</v>
          </cell>
          <cell r="B1213" t="str">
            <v>MEM-PRO-011-PKG-BLD-6686</v>
          </cell>
          <cell r="C1213" t="str">
            <v>MP1B-LECITHIN TANK HEATER</v>
          </cell>
        </row>
        <row r="1214">
          <cell r="A1214" t="str">
            <v>11-6694</v>
          </cell>
          <cell r="B1214" t="str">
            <v>MEM-PRO-011-PKG-BLD-6694</v>
          </cell>
          <cell r="C1214" t="str">
            <v>MP1B-LECITHIN ADDITION PUMP</v>
          </cell>
        </row>
        <row r="1215">
          <cell r="A1215" t="str">
            <v>11-6695</v>
          </cell>
          <cell r="B1215" t="str">
            <v>MEM-PRO-011-PKG-BLD-6695</v>
          </cell>
          <cell r="C1215" t="str">
            <v>MP1B-LECITHIN ADDITION TANK</v>
          </cell>
        </row>
        <row r="1216">
          <cell r="A1216" t="str">
            <v>11-6815</v>
          </cell>
          <cell r="B1216" t="str">
            <v>MEM-PRO-011-PKG-BLD-6815</v>
          </cell>
          <cell r="C1216" t="str">
            <v>MP1B-BLENDER DISCHARGE BLOWER</v>
          </cell>
        </row>
        <row r="1217">
          <cell r="A1217" t="str">
            <v>11-1114</v>
          </cell>
          <cell r="B1217" t="str">
            <v>MEM-PRO-011-PKG-OPA-1114</v>
          </cell>
          <cell r="C1217" t="str">
            <v>MP1A-PRODUCT AIR INTAKE FILTER</v>
          </cell>
        </row>
        <row r="1218">
          <cell r="A1218" t="str">
            <v>11-1115</v>
          </cell>
          <cell r="B1218" t="str">
            <v>MEM-PRO-011-PKG-OPA-1115</v>
          </cell>
          <cell r="C1218" t="str">
            <v>MP1A-PRODUCT BLENDING HOPPER</v>
          </cell>
        </row>
        <row r="1219">
          <cell r="A1219" t="str">
            <v>11-1116</v>
          </cell>
          <cell r="B1219" t="str">
            <v>MEM-PRO-011-PKG-OPA-1116</v>
          </cell>
          <cell r="C1219" t="str">
            <v>MP1A-PRODUCT BLENDING HI-LEVEL PROBE</v>
          </cell>
        </row>
        <row r="1220">
          <cell r="A1220" t="str">
            <v>11-1117</v>
          </cell>
          <cell r="B1220" t="str">
            <v>MEM-PRO-011-PKG-OPA-1117</v>
          </cell>
          <cell r="C1220" t="str">
            <v>MP1A-PRODUCT BLENDING HOPPER RFV</v>
          </cell>
        </row>
        <row r="1221">
          <cell r="A1221" t="str">
            <v>11-1118</v>
          </cell>
          <cell r="B1221" t="str">
            <v>MEM-PRO-011-PKG-OPA-1118</v>
          </cell>
          <cell r="C1221" t="str">
            <v>MP1A-PRODUCT BLENDING AIR INTAKE FILTER</v>
          </cell>
        </row>
        <row r="1222">
          <cell r="A1222" t="str">
            <v>11-1157</v>
          </cell>
          <cell r="B1222" t="str">
            <v>MEM-PRO-011-PKG-OPA-1157</v>
          </cell>
          <cell r="C1222" t="str">
            <v>MP1-AIR INLET FILTER</v>
          </cell>
        </row>
        <row r="1223">
          <cell r="A1223" t="str">
            <v>11-1158</v>
          </cell>
          <cell r="B1223" t="str">
            <v>MEM-PRO-011-PKG-OPA-1158</v>
          </cell>
          <cell r="C1223" t="str">
            <v>MP1A-PACKER ASPIRATION FILTER</v>
          </cell>
        </row>
        <row r="1224">
          <cell r="A1224" t="str">
            <v>11-1160</v>
          </cell>
          <cell r="B1224" t="str">
            <v>MEM-PRO-011-PKG-OPA-1160</v>
          </cell>
          <cell r="C1224" t="str">
            <v>MP1A-SLIDELL BAGGING MACHINE</v>
          </cell>
        </row>
        <row r="1225">
          <cell r="A1225" t="str">
            <v>11-1161</v>
          </cell>
          <cell r="B1225" t="str">
            <v>MEM-PRO-011-PKG-OPA-1161</v>
          </cell>
          <cell r="C1225" t="str">
            <v>MP1A-ON-LINE CHECK WEIGH</v>
          </cell>
        </row>
        <row r="1226">
          <cell r="A1226" t="str">
            <v>11-1162</v>
          </cell>
          <cell r="B1226" t="str">
            <v>MEM-PRO-011-PKG-OPA-1162</v>
          </cell>
          <cell r="C1226" t="str">
            <v>MP1A-PRODUCT BLENDING SAMPLER</v>
          </cell>
        </row>
        <row r="1227">
          <cell r="A1227" t="str">
            <v>11-1163</v>
          </cell>
          <cell r="B1227" t="str">
            <v>MEM-PRO-011-PKG-OPA-1163</v>
          </cell>
          <cell r="C1227" t="str">
            <v>MP1A-GUSSET REFORMER</v>
          </cell>
        </row>
        <row r="1228">
          <cell r="A1228" t="str">
            <v>11-1164</v>
          </cell>
          <cell r="B1228" t="str">
            <v>MEM-PRO-011-PKG-OPA-1164</v>
          </cell>
          <cell r="C1228" t="str">
            <v>MP1A-SEALER CONVEYOR</v>
          </cell>
        </row>
        <row r="1229">
          <cell r="A1229" t="str">
            <v>11-1165</v>
          </cell>
          <cell r="B1229" t="str">
            <v>MEM-PRO-011-PKG-OPA-1165</v>
          </cell>
          <cell r="C1229" t="str">
            <v>MP1A-SEALER</v>
          </cell>
        </row>
        <row r="1230">
          <cell r="A1230" t="str">
            <v>11-1167</v>
          </cell>
          <cell r="B1230" t="str">
            <v>MEM-PRO-011-PKG-OPA-1167</v>
          </cell>
          <cell r="C1230" t="str">
            <v>MP1A-90 DEG. TURN BAG CONVEYOR</v>
          </cell>
        </row>
        <row r="1231">
          <cell r="A1231" t="str">
            <v>11-1213</v>
          </cell>
          <cell r="B1231" t="str">
            <v>MEM-PRO-011-PKG-OPA-1213</v>
          </cell>
          <cell r="C1231" t="str">
            <v>MP1A-BLENDER - RIBBON</v>
          </cell>
        </row>
        <row r="1232">
          <cell r="A1232" t="str">
            <v>11-1214</v>
          </cell>
          <cell r="B1232" t="str">
            <v>MEM-PRO-011-PKG-OPA-1214</v>
          </cell>
          <cell r="C1232" t="str">
            <v>MP1A-LOAD CELLS - BLENDER</v>
          </cell>
        </row>
        <row r="1233">
          <cell r="A1233" t="str">
            <v>11-1215</v>
          </cell>
          <cell r="B1233" t="str">
            <v>MEM-PRO-011-PKG-OPA-1215</v>
          </cell>
          <cell r="C1233" t="str">
            <v>MP1A-ASPIRATION FILTER - BLENDER</v>
          </cell>
        </row>
        <row r="1234">
          <cell r="A1234" t="str">
            <v>11-1216</v>
          </cell>
          <cell r="B1234" t="str">
            <v>MEM-PRO-011-PKG-OPA-1216</v>
          </cell>
          <cell r="C1234" t="str">
            <v>MP1A-ASPIRATION FAN - BLENDER</v>
          </cell>
        </row>
        <row r="1235">
          <cell r="A1235" t="str">
            <v>11-1217</v>
          </cell>
          <cell r="B1235" t="str">
            <v>MEM-PRO-011-PKG-OPA-1217</v>
          </cell>
          <cell r="C1235" t="str">
            <v>MP1A-BLENDER ASP BAG POPPER</v>
          </cell>
        </row>
        <row r="1236">
          <cell r="A1236" t="str">
            <v>11-1218</v>
          </cell>
          <cell r="B1236" t="str">
            <v>MEM-PRO-011-PKG-OPA-1218</v>
          </cell>
          <cell r="C1236" t="str">
            <v>P1BLENDER ASP.</v>
          </cell>
        </row>
        <row r="1237">
          <cell r="A1237" t="str">
            <v>11-1219</v>
          </cell>
          <cell r="B1237" t="str">
            <v>MEM-PRO-011-PKG-OPA-1219</v>
          </cell>
          <cell r="C1237" t="str">
            <v>MP1A-KNIFE GATE - BLENDER DISCH.</v>
          </cell>
        </row>
        <row r="1238">
          <cell r="A1238" t="str">
            <v>11-1220</v>
          </cell>
          <cell r="B1238" t="str">
            <v>MEM-PRO-011-PKG-OPA-1220</v>
          </cell>
          <cell r="C1238" t="str">
            <v>MP1A-ROTARY VALVE - BLENDER DISCH.</v>
          </cell>
        </row>
        <row r="1239">
          <cell r="A1239" t="str">
            <v>11-1221</v>
          </cell>
          <cell r="B1239" t="str">
            <v>MEM-PRO-011-PKG-OPA-1221</v>
          </cell>
          <cell r="C1239" t="str">
            <v>MP1A-AZO ROTARY SCREENER SYSTEM</v>
          </cell>
        </row>
        <row r="1240">
          <cell r="A1240" t="str">
            <v>11-1222</v>
          </cell>
          <cell r="B1240" t="str">
            <v>MEM-PRO-011-PKG-OPA-1222</v>
          </cell>
          <cell r="C1240" t="str">
            <v>MPA1-AZO HIGH LEVEL SW</v>
          </cell>
        </row>
        <row r="1241">
          <cell r="A1241" t="str">
            <v>11-1223</v>
          </cell>
          <cell r="B1241" t="str">
            <v>MEM-PRO-011-PKG-OPA-1223</v>
          </cell>
          <cell r="C1241" t="str">
            <v>MP1A-COMPRESSED AIR PRE-FILTER #1</v>
          </cell>
        </row>
        <row r="1242">
          <cell r="A1242" t="str">
            <v>11-1224</v>
          </cell>
          <cell r="B1242" t="str">
            <v>MEM-PRO-011-PKG-OPA-1224</v>
          </cell>
          <cell r="C1242" t="str">
            <v>MP1A-COMPRESSED AIR FILTER #2</v>
          </cell>
        </row>
        <row r="1243">
          <cell r="A1243" t="str">
            <v>11-1225</v>
          </cell>
          <cell r="B1243" t="str">
            <v>MEM-PRO-011-PKG-OPA-1225</v>
          </cell>
          <cell r="C1243" t="str">
            <v>MP1A-COMPRESSED AIR FINAL FILTER #3</v>
          </cell>
        </row>
        <row r="1244">
          <cell r="A1244" t="str">
            <v>11-1226</v>
          </cell>
          <cell r="B1244" t="str">
            <v>MEM-PRO-011-PKG-OPA-1226</v>
          </cell>
          <cell r="C1244" t="str">
            <v>MP1A-AZO OVERS DISCHARGE RFV</v>
          </cell>
        </row>
        <row r="1245">
          <cell r="A1245" t="str">
            <v>11-1227</v>
          </cell>
          <cell r="B1245" t="str">
            <v>MEM-PRO-011-PKG-OPA-1227</v>
          </cell>
          <cell r="C1245" t="str">
            <v>MP1A-AZO DISCH. MAGNET</v>
          </cell>
        </row>
        <row r="1246">
          <cell r="A1246" t="str">
            <v>11-1228</v>
          </cell>
          <cell r="B1246" t="str">
            <v>MEM-PRO-011-PKG-OPA-1228</v>
          </cell>
          <cell r="C1246" t="str">
            <v>MP1A-KNIFE GATE BLENDER DISCH.</v>
          </cell>
        </row>
        <row r="1247">
          <cell r="A1247" t="str">
            <v>11-1229</v>
          </cell>
          <cell r="B1247" t="str">
            <v>MEM-PRO-011-PKG-OPA-1229</v>
          </cell>
          <cell r="C1247" t="str">
            <v>MP1A-ROTARY VALVE - BLENDER DISCH.</v>
          </cell>
        </row>
        <row r="1248">
          <cell r="A1248" t="str">
            <v>11-1230</v>
          </cell>
          <cell r="B1248" t="str">
            <v>MEM-PRO-011-PKG-OPA-1230</v>
          </cell>
          <cell r="C1248" t="str">
            <v>MP1A-ABSOLUTE FILTER</v>
          </cell>
        </row>
        <row r="1249">
          <cell r="A1249" t="str">
            <v>11-1231</v>
          </cell>
          <cell r="B1249" t="str">
            <v>MEM-PRO-011-PKG-OPA-1231</v>
          </cell>
          <cell r="C1249" t="str">
            <v>MP1A-OIL/LECITHIN SUPPLY 3-WAY VALVE</v>
          </cell>
        </row>
        <row r="1250">
          <cell r="A1250" t="str">
            <v>11-1232</v>
          </cell>
          <cell r="B1250" t="str">
            <v>MEM-PRO-011-PKG-OPA-1232</v>
          </cell>
          <cell r="C1250" t="str">
            <v>MP1A-OIL/LECITHIN RETURN 3-WAY VALVE</v>
          </cell>
        </row>
        <row r="1251">
          <cell r="A1251" t="str">
            <v>11-1233</v>
          </cell>
          <cell r="B1251" t="str">
            <v>MEM-PRO-011-PKG-OPA-1233</v>
          </cell>
          <cell r="C1251" t="str">
            <v>MP1A-LECITHIN TANK DISCHARGE VALVE</v>
          </cell>
        </row>
        <row r="1252">
          <cell r="A1252" t="str">
            <v>11-1234</v>
          </cell>
          <cell r="B1252" t="str">
            <v>MEM-PRO-011-PKG-OPA-1234</v>
          </cell>
          <cell r="C1252" t="str">
            <v>MP1A-OIL TANK DISCHARGE VALVE</v>
          </cell>
        </row>
        <row r="1253">
          <cell r="A1253" t="str">
            <v>11-1235</v>
          </cell>
          <cell r="B1253" t="str">
            <v>MEM-PRO-011-PKG-OPA-1235</v>
          </cell>
          <cell r="C1253" t="str">
            <v>MP1A-OIL/LECITHIN DRUM PUMP</v>
          </cell>
        </row>
        <row r="1254">
          <cell r="A1254" t="str">
            <v>11-1237</v>
          </cell>
          <cell r="B1254" t="str">
            <v>MEM-PRO-011-PKG-OPA-1237</v>
          </cell>
          <cell r="C1254" t="str">
            <v>MP1A-LECITHIN MIX TANK</v>
          </cell>
        </row>
        <row r="1255">
          <cell r="A1255" t="str">
            <v>11-1238</v>
          </cell>
          <cell r="B1255" t="str">
            <v>MEM-PRO-011-PKG-OPA-1238</v>
          </cell>
          <cell r="C1255" t="str">
            <v>MP1A-LECITHIN TANK AGITATOR</v>
          </cell>
        </row>
        <row r="1256">
          <cell r="A1256" t="str">
            <v>11-1241</v>
          </cell>
          <cell r="B1256" t="str">
            <v>MEM-PRO-011-PKG-OPA-1241</v>
          </cell>
          <cell r="C1256" t="str">
            <v>MP1A-OIL MIX TANK</v>
          </cell>
        </row>
        <row r="1257">
          <cell r="A1257" t="str">
            <v>11-1242</v>
          </cell>
          <cell r="B1257" t="str">
            <v>MEM-PRO-011-PKG-OPA-1242</v>
          </cell>
          <cell r="C1257" t="str">
            <v>MP1A-OIL MIX AGITATOR</v>
          </cell>
        </row>
        <row r="1258">
          <cell r="A1258" t="str">
            <v>11-1245</v>
          </cell>
          <cell r="B1258" t="str">
            <v>MEM-PRO-011-PKG-OPA-1245</v>
          </cell>
          <cell r="C1258" t="str">
            <v>MP1A-OIL/LECITHIN BATCH PUMP</v>
          </cell>
        </row>
        <row r="1259">
          <cell r="A1259" t="str">
            <v>11-1246</v>
          </cell>
          <cell r="B1259" t="str">
            <v>MEM-PRO-011-PKG-OPA-1246</v>
          </cell>
          <cell r="C1259" t="str">
            <v>MP1A-OIL/LECITHIN BATCH PUMP STRAINER</v>
          </cell>
        </row>
        <row r="1260">
          <cell r="A1260" t="str">
            <v>11-1247</v>
          </cell>
          <cell r="B1260" t="str">
            <v>MEM-PRO-011-PKG-OPA-1247</v>
          </cell>
          <cell r="C1260" t="str">
            <v>MP1A-OIL/LECITHIN BATCH PUMP FLOW METER</v>
          </cell>
        </row>
        <row r="1261">
          <cell r="A1261" t="str">
            <v>11-1248</v>
          </cell>
          <cell r="B1261" t="str">
            <v>MEM-PRO-011-PKG-OPA-1248</v>
          </cell>
          <cell r="C1261" t="str">
            <v>MP1A-WATER EXPANSION TANK</v>
          </cell>
        </row>
        <row r="1262">
          <cell r="A1262" t="str">
            <v>11-1249</v>
          </cell>
          <cell r="B1262" t="str">
            <v>MEM-PRO-011-PKG-OPA-1249</v>
          </cell>
          <cell r="C1262" t="str">
            <v>MP1A-HOT WATER CIRC. PUMP</v>
          </cell>
        </row>
        <row r="1263">
          <cell r="A1263" t="str">
            <v>11-1251</v>
          </cell>
          <cell r="B1263" t="str">
            <v>MEM-PRO-011-PKG-OPA-1251</v>
          </cell>
          <cell r="C1263" t="str">
            <v>MP1A-LECITHIN PUMP</v>
          </cell>
        </row>
        <row r="1264">
          <cell r="A1264" t="str">
            <v>11-1253</v>
          </cell>
          <cell r="B1264" t="str">
            <v>MEM-PRO-011-PKG-OPA-1253</v>
          </cell>
          <cell r="C1264" t="str">
            <v>MP1A-OIL/LECITHIN WATER HEATER</v>
          </cell>
        </row>
        <row r="1265">
          <cell r="A1265" t="str">
            <v>11-1260</v>
          </cell>
          <cell r="B1265" t="str">
            <v>MEM-PRO-011-PKG-OPA-1260</v>
          </cell>
          <cell r="C1265" t="str">
            <v>MP1A-OIL/LEC EXP. TK PROC WTR PCV</v>
          </cell>
        </row>
        <row r="1266">
          <cell r="A1266" t="str">
            <v>11-1269</v>
          </cell>
          <cell r="B1266" t="str">
            <v>MEM-PRO-011-PKG-OPA-1269</v>
          </cell>
          <cell r="C1266" t="str">
            <v>MP1A-COMPRESSED AIR PRESS CTROL VALVE</v>
          </cell>
        </row>
        <row r="1267">
          <cell r="A1267" t="str">
            <v>11-1270</v>
          </cell>
          <cell r="B1267" t="str">
            <v>MEM-PRO-011-PKG-OPA-1270</v>
          </cell>
          <cell r="C1267" t="str">
            <v>MP1-COMPRESSED AIR BLEED VALVE (SV-795)</v>
          </cell>
        </row>
        <row r="1268">
          <cell r="A1268" t="str">
            <v>11-1274</v>
          </cell>
          <cell r="B1268" t="str">
            <v>MEM-PRO-011-PKG-OPA-1274</v>
          </cell>
          <cell r="C1268" t="str">
            <v>MP1A-BEHN PACKER VIBRATING CONVEYOR</v>
          </cell>
        </row>
        <row r="1269">
          <cell r="A1269" t="str">
            <v>11-1275</v>
          </cell>
          <cell r="B1269" t="str">
            <v>MEM-PRO-011-PKG-OPA-1275</v>
          </cell>
          <cell r="C1269" t="str">
            <v>MP1A-ASPIRATION FILTER - AZO</v>
          </cell>
        </row>
        <row r="1270">
          <cell r="A1270" t="str">
            <v>11-1276</v>
          </cell>
          <cell r="B1270" t="str">
            <v>MEM-PRO-011-PKG-OPA-1276</v>
          </cell>
          <cell r="C1270" t="str">
            <v>MP1A-ASP FAN - AZO - REMOVED 11/6/02</v>
          </cell>
        </row>
        <row r="1271">
          <cell r="A1271" t="str">
            <v>11-1277</v>
          </cell>
          <cell r="B1271" t="str">
            <v>MEM-PRO-011-PKG-OPA-1277</v>
          </cell>
          <cell r="C1271" t="str">
            <v>MP1A-BAG POPPER - AZO</v>
          </cell>
        </row>
        <row r="1272">
          <cell r="A1272" t="str">
            <v>11-1278</v>
          </cell>
          <cell r="B1272" t="str">
            <v>MEM-PRO-011-PKG-OPA-1278</v>
          </cell>
          <cell r="C1272" t="str">
            <v>MP1A-BEHN PACKER FEED HOPPER</v>
          </cell>
        </row>
        <row r="1273">
          <cell r="A1273" t="str">
            <v>11-1279</v>
          </cell>
          <cell r="B1273" t="str">
            <v>MEM-PRO-011-PKG-OPA-1279</v>
          </cell>
          <cell r="C1273" t="str">
            <v>MP1A-BEHN PACKER</v>
          </cell>
        </row>
        <row r="1274">
          <cell r="A1274" t="str">
            <v>11-1280</v>
          </cell>
          <cell r="B1274" t="str">
            <v>MEM-PRO-011-PKG-OPA-1280</v>
          </cell>
          <cell r="C1274" t="str">
            <v>MP1A-BEHN PACKER ASPIRATION FILTER</v>
          </cell>
        </row>
        <row r="1275">
          <cell r="A1275" t="str">
            <v>11-1281</v>
          </cell>
          <cell r="B1275" t="str">
            <v>MEM-PRO-011-PKG-OPA-1281</v>
          </cell>
          <cell r="C1275" t="str">
            <v>MP1A-ASPIRATION FILTER ROTARY VALVE</v>
          </cell>
        </row>
        <row r="1276">
          <cell r="A1276" t="str">
            <v>11-1282</v>
          </cell>
          <cell r="B1276" t="str">
            <v>MEM-PRO-011-PKG-OPA-1282</v>
          </cell>
          <cell r="C1276" t="str">
            <v>MP1A-BEHN PACKER ASP. FILTER EXH FAN</v>
          </cell>
        </row>
        <row r="1277">
          <cell r="A1277" t="str">
            <v>11-1283</v>
          </cell>
          <cell r="B1277" t="str">
            <v>MEM-PRO-011-PKG-OPA-1283</v>
          </cell>
          <cell r="C1277" t="str">
            <v>MP1A-VIBRATOR PACKER FEED HOPPER</v>
          </cell>
        </row>
        <row r="1278">
          <cell r="A1278" t="str">
            <v>11-1284</v>
          </cell>
          <cell r="B1278" t="str">
            <v>MEM-PRO-011-PKG-OPA-1284</v>
          </cell>
          <cell r="C1278" t="str">
            <v>MP1A-BLOWER PACKAGE - PACKE</v>
          </cell>
        </row>
        <row r="1279">
          <cell r="A1279" t="str">
            <v>11-5300</v>
          </cell>
          <cell r="B1279" t="str">
            <v>MEM-PRO-011-PKG-PAK-5300</v>
          </cell>
          <cell r="C1279" t="str">
            <v>MP1B-800 C.F. SURGE BIN</v>
          </cell>
        </row>
        <row r="1280">
          <cell r="A1280" t="str">
            <v>11-5302</v>
          </cell>
          <cell r="B1280" t="str">
            <v>MEM-PRO-011-PKG-PAK-5302</v>
          </cell>
          <cell r="C1280" t="str">
            <v>MP1B-800 C.F. SURGE BIN RFV</v>
          </cell>
        </row>
        <row r="1281">
          <cell r="A1281" t="str">
            <v>11-5304</v>
          </cell>
          <cell r="B1281" t="str">
            <v>MEM-PRO-011-PKG-PAK-5304</v>
          </cell>
          <cell r="C1281" t="str">
            <v>MP1B-SURGE BIN ASPIRATION FAN</v>
          </cell>
        </row>
        <row r="1282">
          <cell r="A1282" t="str">
            <v>11-5305</v>
          </cell>
          <cell r="B1282" t="str">
            <v>MEM-PRO-011-PKG-PAK-5305</v>
          </cell>
          <cell r="C1282" t="str">
            <v>MP1B-ASPIRATION FILTER - MAC72RT2</v>
          </cell>
        </row>
        <row r="1283">
          <cell r="A1283" t="str">
            <v>11-5306</v>
          </cell>
          <cell r="B1283" t="str">
            <v>MEM-PRO-011-PKG-PAK-5306</v>
          </cell>
          <cell r="C1283" t="str">
            <v>MP1B-ASPIRATION FILTER RFV</v>
          </cell>
        </row>
        <row r="1284">
          <cell r="A1284" t="str">
            <v>11-5307</v>
          </cell>
          <cell r="B1284" t="str">
            <v>MEM-PRO-011-PKG-PAK-5307</v>
          </cell>
          <cell r="C1284" t="str">
            <v>MP1B-ASPIRATION FILTER FAN</v>
          </cell>
        </row>
        <row r="1285">
          <cell r="A1285" t="str">
            <v>11-5315</v>
          </cell>
          <cell r="B1285" t="str">
            <v>MEM-PRO-011-PKG-PAK-5315</v>
          </cell>
          <cell r="C1285" t="str">
            <v>MP1B-PRODUCT SAMPLER</v>
          </cell>
        </row>
        <row r="1286">
          <cell r="A1286" t="str">
            <v>11-5317</v>
          </cell>
          <cell r="B1286" t="str">
            <v>MEM-PRO-011-PKG-PAK-5317</v>
          </cell>
          <cell r="C1286" t="str">
            <v>MP1B-VIBRA-BIN (AUTO PKG)</v>
          </cell>
        </row>
        <row r="1287">
          <cell r="A1287" t="str">
            <v>11-5318</v>
          </cell>
          <cell r="B1287" t="str">
            <v>MEM-PRO-011-PKG-PAK-5318</v>
          </cell>
          <cell r="C1287" t="str">
            <v>MP1B-PRODUCT TRANSFER CONVEYOR</v>
          </cell>
        </row>
        <row r="1288">
          <cell r="A1288" t="str">
            <v>11-5320</v>
          </cell>
          <cell r="B1288" t="str">
            <v>MEM-PRO-011-PKG-PAK-5320</v>
          </cell>
          <cell r="C1288" t="str">
            <v>MP1B-SLIDELL PACKER (BAGGING MACH.)</v>
          </cell>
        </row>
        <row r="1289">
          <cell r="A1289" t="str">
            <v>11-5322</v>
          </cell>
          <cell r="B1289" t="str">
            <v>MEM-PRO-011-PKG-PAK-5322</v>
          </cell>
          <cell r="C1289" t="str">
            <v>MP1B-SLIDELL PKG CHECK WEIGHER</v>
          </cell>
        </row>
        <row r="1290">
          <cell r="A1290" t="str">
            <v>11-5323</v>
          </cell>
          <cell r="B1290" t="str">
            <v>MEM-PRO-011-PKG-PAK-5323</v>
          </cell>
          <cell r="C1290" t="str">
            <v>MP1B-SLIDEL BAG SHOULDER &amp; FORMING STATI</v>
          </cell>
        </row>
        <row r="1291">
          <cell r="A1291" t="str">
            <v>11-5324</v>
          </cell>
          <cell r="B1291" t="str">
            <v>MEM-PRO-011-PKG-PAK-5324</v>
          </cell>
          <cell r="C1291" t="str">
            <v>MP1B-AUTO PKG VIBRATING CONVEYOR</v>
          </cell>
        </row>
        <row r="1292">
          <cell r="A1292" t="str">
            <v>11-5325</v>
          </cell>
          <cell r="B1292" t="str">
            <v>MEM-PRO-011-PKG-PAK-5325</v>
          </cell>
          <cell r="C1292" t="str">
            <v>MP1B-AUTO PKG NIRO SEALER</v>
          </cell>
        </row>
        <row r="1293">
          <cell r="A1293" t="str">
            <v>11-5326</v>
          </cell>
          <cell r="B1293" t="str">
            <v>MEM-PRO-011-PKG-PAK-5326</v>
          </cell>
          <cell r="C1293" t="str">
            <v>MP1B-AUTO PKG SEALER CONVEYOR</v>
          </cell>
        </row>
        <row r="1294">
          <cell r="A1294" t="str">
            <v>11-5365</v>
          </cell>
          <cell r="B1294" t="str">
            <v>MEM-PRO-011-PKG-PAK-5365</v>
          </cell>
          <cell r="C1294" t="str">
            <v>MP1B-ON LINE BAG DUMP SYSTEM W/ASP. FAN</v>
          </cell>
        </row>
        <row r="1295">
          <cell r="A1295" t="str">
            <v>11-5366</v>
          </cell>
          <cell r="B1295" t="str">
            <v>MEM-PRO-011-PKG-PAK-5366</v>
          </cell>
          <cell r="C1295" t="str">
            <v>MP1B-BAG DUMP DISCH RFV (AUTO PKG)</v>
          </cell>
        </row>
        <row r="1296">
          <cell r="A1296" t="str">
            <v>11-5367</v>
          </cell>
          <cell r="B1296" t="str">
            <v>MEM-PRO-011-PKG-PAK-5367</v>
          </cell>
          <cell r="C1296" t="str">
            <v>MP1B-BAG DUMP TRANS BLOWER (AUTO PKG)</v>
          </cell>
        </row>
        <row r="1297">
          <cell r="A1297" t="str">
            <v>11-5328</v>
          </cell>
          <cell r="B1297" t="str">
            <v>MEM-PRO-011-PKG-PAL-5328</v>
          </cell>
          <cell r="C1297" t="str">
            <v>MP1B-AUTO PKG BAG CONV (90 DEG )</v>
          </cell>
        </row>
        <row r="1298">
          <cell r="A1298" t="str">
            <v>11-5329</v>
          </cell>
          <cell r="B1298" t="str">
            <v>MEM-PRO-011-PKG-PAL-5329</v>
          </cell>
          <cell r="C1298" t="str">
            <v>MP1B-AUTO PKG BAG TIPPER FEED CONV</v>
          </cell>
        </row>
        <row r="1299">
          <cell r="A1299" t="str">
            <v>11-5330</v>
          </cell>
          <cell r="B1299" t="str">
            <v>MEM-PRO-011-PKG-PAL-5330</v>
          </cell>
          <cell r="C1299" t="str">
            <v>MP1B-AUTO PKG BAG TIPPER</v>
          </cell>
        </row>
        <row r="1300">
          <cell r="A1300" t="str">
            <v>11-5331</v>
          </cell>
          <cell r="B1300" t="str">
            <v>MEM-PRO-011-PKG-PAL-5331</v>
          </cell>
          <cell r="C1300" t="str">
            <v>MP1B-AUTO PKG METAL DETECTOR CONVEYOR</v>
          </cell>
        </row>
        <row r="1301">
          <cell r="A1301" t="str">
            <v>11-5332</v>
          </cell>
          <cell r="B1301" t="str">
            <v>MEM-PRO-011-PKG-PAL-5332</v>
          </cell>
          <cell r="C1301" t="str">
            <v>MP1B-METAL DETECTOR SYSTEM</v>
          </cell>
        </row>
        <row r="1302">
          <cell r="A1302" t="str">
            <v>11-5333</v>
          </cell>
          <cell r="B1302" t="str">
            <v>MEM-PRO-011-PKG-PAL-5333</v>
          </cell>
          <cell r="C1302" t="str">
            <v>MP1B-INCLINE CONVEYOR</v>
          </cell>
        </row>
        <row r="1303">
          <cell r="A1303" t="str">
            <v>11-5340</v>
          </cell>
          <cell r="B1303" t="str">
            <v>MEM-PRO-011-PKG-PAL-5340</v>
          </cell>
          <cell r="C1303" t="str">
            <v>MP1B-PALLETIZER (AUTO PKG)</v>
          </cell>
        </row>
        <row r="1304">
          <cell r="A1304" t="str">
            <v>11-5342</v>
          </cell>
          <cell r="B1304" t="str">
            <v>MEM-PRO-011-PKG-PAL-5342</v>
          </cell>
          <cell r="C1304" t="str">
            <v>MP1B-PALLET DISPENSER</v>
          </cell>
        </row>
        <row r="1305">
          <cell r="A1305" t="str">
            <v>11-5343</v>
          </cell>
          <cell r="B1305" t="str">
            <v>MEM-PRO-011-PKG-PAL-5343</v>
          </cell>
          <cell r="C1305" t="str">
            <v>MP1B-SLIPSHEET DISPENSER</v>
          </cell>
        </row>
        <row r="1306">
          <cell r="A1306" t="str">
            <v>11-5344</v>
          </cell>
          <cell r="B1306" t="str">
            <v>MEM-PRO-011-PKG-PAL-5344</v>
          </cell>
          <cell r="C1306" t="str">
            <v>MP1B-TIE-SHEET DISPENSER</v>
          </cell>
        </row>
        <row r="1307">
          <cell r="A1307" t="str">
            <v>11-5345</v>
          </cell>
          <cell r="B1307" t="str">
            <v>MEM-PRO-011-PKG-PAL-5345</v>
          </cell>
          <cell r="C1307" t="str">
            <v>MP1B-ONLINE CHECK WEIGH</v>
          </cell>
        </row>
        <row r="1308">
          <cell r="A1308" t="str">
            <v>11-5346</v>
          </cell>
          <cell r="B1308" t="str">
            <v>MEM-PRO-011-PKG-PAL-5346</v>
          </cell>
          <cell r="C1308" t="str">
            <v>MP1B-BAG REJECT CONVEYOR</v>
          </cell>
        </row>
        <row r="1309">
          <cell r="A1309" t="str">
            <v>11-5347</v>
          </cell>
          <cell r="B1309" t="str">
            <v>MEM-PRO-011-PKG-PAL-5347</v>
          </cell>
          <cell r="C1309" t="str">
            <v>MP1B-BAG REJECT PUSHER</v>
          </cell>
        </row>
        <row r="1310">
          <cell r="A1310" t="str">
            <v>11-5348</v>
          </cell>
          <cell r="B1310" t="str">
            <v>MEM-PRO-011-PKG-PAL-5348</v>
          </cell>
          <cell r="C1310" t="str">
            <v>P1 BAG LABEL PRINT/APPLY UNIT</v>
          </cell>
        </row>
        <row r="1311">
          <cell r="A1311" t="str">
            <v>11-5350</v>
          </cell>
          <cell r="B1311" t="str">
            <v>MEM-PRO-011-PKG-PAL-5350</v>
          </cell>
          <cell r="C1311" t="str">
            <v>MP1B-#1 PALLET CONVEYOR</v>
          </cell>
        </row>
        <row r="1312">
          <cell r="A1312" t="str">
            <v>11-5351</v>
          </cell>
          <cell r="B1312" t="str">
            <v>MEM-PRO-011-PKG-PAL-5351</v>
          </cell>
          <cell r="C1312" t="str">
            <v>MP1B-#2 PALLET CONVEYOR</v>
          </cell>
        </row>
        <row r="1313">
          <cell r="A1313" t="str">
            <v>11-5352</v>
          </cell>
          <cell r="B1313" t="str">
            <v>MEM-PRO-011-PKG-PAL-5352</v>
          </cell>
          <cell r="C1313" t="str">
            <v>MP1B-#3 PALLET CONVEYOR</v>
          </cell>
        </row>
        <row r="1314">
          <cell r="A1314" t="str">
            <v>11-5353</v>
          </cell>
          <cell r="B1314" t="str">
            <v>MEM-PRO-011-PKG-PAL-5353</v>
          </cell>
          <cell r="C1314" t="str">
            <v>MP1B-PALLET TURNTABLE</v>
          </cell>
        </row>
        <row r="1315">
          <cell r="A1315" t="str">
            <v>11-5354</v>
          </cell>
          <cell r="B1315" t="str">
            <v>MEM-PRO-011-PKG-PAL-5354</v>
          </cell>
          <cell r="C1315" t="str">
            <v>MP1B-TOP SHEET CONVEYOR</v>
          </cell>
        </row>
        <row r="1316">
          <cell r="A1316" t="str">
            <v>11-5355</v>
          </cell>
          <cell r="B1316" t="str">
            <v>MEM-PRO-011-PKG-PAL-5355</v>
          </cell>
          <cell r="C1316" t="str">
            <v>MP1B-TOP SHEET DISPENSER</v>
          </cell>
        </row>
        <row r="1317">
          <cell r="A1317" t="str">
            <v>11-5356</v>
          </cell>
          <cell r="B1317" t="str">
            <v>MEM-PRO-011-PKG-PAL-5356</v>
          </cell>
          <cell r="C1317" t="str">
            <v>MP1B-WRAPPER CONVEYOR</v>
          </cell>
        </row>
        <row r="1318">
          <cell r="A1318" t="str">
            <v>11-5357</v>
          </cell>
          <cell r="B1318" t="str">
            <v>MEM-PRO-011-PKG-PAL-5357</v>
          </cell>
          <cell r="C1318" t="str">
            <v>MP1B-OVERHEAD STRETCH WRAPPER</v>
          </cell>
        </row>
        <row r="1319">
          <cell r="A1319" t="str">
            <v>11-5360</v>
          </cell>
          <cell r="B1319" t="str">
            <v>MEM-PRO-011-PKG-PAL-5360</v>
          </cell>
          <cell r="C1319" t="str">
            <v>MP1B-#4 PALLET CONVEYOR</v>
          </cell>
        </row>
        <row r="1320">
          <cell r="A1320" t="str">
            <v>11-5361</v>
          </cell>
          <cell r="B1320" t="str">
            <v>MEM-PRO-011-PKG-PAL-5361</v>
          </cell>
          <cell r="C1320" t="str">
            <v>MP1B-#5 PALLET CONVEYOR</v>
          </cell>
        </row>
        <row r="1321">
          <cell r="A1321" t="str">
            <v>11-5362</v>
          </cell>
          <cell r="B1321" t="str">
            <v>MEM-PRO-011-PKG-PAL-5362</v>
          </cell>
          <cell r="C1321" t="str">
            <v>MP1B-#6 PALLET CONVEYOR</v>
          </cell>
        </row>
        <row r="1322">
          <cell r="A1322" t="str">
            <v>11-1120</v>
          </cell>
          <cell r="B1322" t="str">
            <v>MEM-PRO-011-SPR-BRN-1120</v>
          </cell>
          <cell r="C1322" t="str">
            <v>MP1-NATURAL GAS METER</v>
          </cell>
        </row>
        <row r="1323">
          <cell r="A1323" t="str">
            <v>11-1121</v>
          </cell>
          <cell r="B1323" t="str">
            <v>MEM-PRO-011-SPR-BRN-1121</v>
          </cell>
          <cell r="C1323" t="str">
            <v>MP1-INLET FAN DAMPER OPEN LIMIT SW</v>
          </cell>
        </row>
        <row r="1324">
          <cell r="A1324" t="str">
            <v>11-1122</v>
          </cell>
          <cell r="B1324" t="str">
            <v>MEM-PRO-011-SPR-BRN-1122</v>
          </cell>
          <cell r="C1324" t="str">
            <v>MP1-INLET FAN DAMPER CLOSED LIMIT SW</v>
          </cell>
        </row>
        <row r="1325">
          <cell r="A1325" t="str">
            <v>11-1131</v>
          </cell>
          <cell r="B1325" t="str">
            <v>MEM-PRO-011-SPR-BRN-1131</v>
          </cell>
          <cell r="C1325" t="str">
            <v>MP1-N. DRYER 3RD LF MANWAY SAFETY SW</v>
          </cell>
        </row>
        <row r="1326">
          <cell r="A1326" t="str">
            <v>11-1138</v>
          </cell>
          <cell r="B1326" t="str">
            <v>MEM-PRO-011-SPR-BRN-1138</v>
          </cell>
          <cell r="C1326" t="str">
            <v>MP1-COOLING RING FAN</v>
          </cell>
        </row>
        <row r="1327">
          <cell r="A1327" t="str">
            <v>11-1139</v>
          </cell>
          <cell r="B1327" t="str">
            <v>MEM-PRO-011-SPR-BRN-1139</v>
          </cell>
          <cell r="C1327" t="str">
            <v>MP1-N. DRYER COOLING RING HI-TEMP SW</v>
          </cell>
        </row>
        <row r="1328">
          <cell r="A1328" t="str">
            <v>11-1141</v>
          </cell>
          <cell r="B1328" t="str">
            <v>MEM-PRO-011-SPR-BRN-1141</v>
          </cell>
          <cell r="C1328" t="str">
            <v>MP1-N. DRYER INLET NECK PRESSURE SW</v>
          </cell>
        </row>
        <row r="1329">
          <cell r="A1329" t="str">
            <v>11-1142</v>
          </cell>
          <cell r="B1329" t="str">
            <v>MEM-PRO-011-SPR-BRN-1142</v>
          </cell>
          <cell r="C1329" t="str">
            <v>MP1-N. DRYER INLET NECK PRESSURES SW</v>
          </cell>
        </row>
        <row r="1330">
          <cell r="A1330" t="str">
            <v>11-1145</v>
          </cell>
          <cell r="B1330" t="str">
            <v>MEM-PRO-011-SPR-BRN-1145</v>
          </cell>
          <cell r="C1330" t="str">
            <v>MP1-SLIDE GATE AIR VALVE SV-686</v>
          </cell>
        </row>
        <row r="1331">
          <cell r="A1331" t="str">
            <v>11-1146</v>
          </cell>
          <cell r="B1331" t="str">
            <v>MEM-PRO-011-SPR-BRN-1146</v>
          </cell>
          <cell r="C1331" t="str">
            <v>MP1-GAS CONTROL VLV AIR BLK VLV SV-687</v>
          </cell>
        </row>
        <row r="1332">
          <cell r="A1332" t="str">
            <v>11-1150</v>
          </cell>
          <cell r="B1332" t="str">
            <v>MEM-PRO-011-SPR-BRN-1150</v>
          </cell>
          <cell r="C1332" t="str">
            <v>MP1-N DRYER FLAME CONTROLLER</v>
          </cell>
        </row>
        <row r="1333">
          <cell r="A1333" t="str">
            <v>11-1075</v>
          </cell>
          <cell r="B1333" t="str">
            <v>MEM-PRO-011-SPR-DCO-1075</v>
          </cell>
          <cell r="C1333" t="str">
            <v>MP1-NORTH CENTER EXHAUST FAN</v>
          </cell>
        </row>
        <row r="1334">
          <cell r="A1334" t="str">
            <v>11-999</v>
          </cell>
          <cell r="B1334" t="str">
            <v>MEM-PRO-011-SPR-DRY-0999</v>
          </cell>
          <cell r="C1334" t="str">
            <v>MP1-BAG POPPER/TURNHEAD AIR PRESS TK PSV</v>
          </cell>
        </row>
        <row r="1335">
          <cell r="A1335" t="str">
            <v>11-1000</v>
          </cell>
          <cell r="B1335" t="str">
            <v>MEM-PRO-011-SPR-DRY-1000</v>
          </cell>
          <cell r="C1335" t="str">
            <v>MP1-NORTH SPRAY DRYER</v>
          </cell>
        </row>
        <row r="1336">
          <cell r="A1336" t="str">
            <v>11-1001</v>
          </cell>
          <cell r="B1336" t="str">
            <v>MEM-PRO-011-SPR-DRY-1001</v>
          </cell>
          <cell r="C1336" t="str">
            <v>MP1-N. DRYER BURNER</v>
          </cell>
        </row>
        <row r="1337">
          <cell r="A1337" t="str">
            <v>11-1003</v>
          </cell>
          <cell r="B1337" t="str">
            <v>MEM-PRO-011-SPR-DRY-1003</v>
          </cell>
          <cell r="C1337" t="str">
            <v>MP1-NORTH DRYER INLET FAN</v>
          </cell>
        </row>
        <row r="1338">
          <cell r="A1338" t="str">
            <v>11-1004</v>
          </cell>
          <cell r="B1338" t="str">
            <v>MEM-PRO-011-SPR-DRY-1004</v>
          </cell>
          <cell r="C1338" t="str">
            <v>MP1-BOTTOM RFV MOTOR</v>
          </cell>
        </row>
        <row r="1339">
          <cell r="A1339" t="str">
            <v>11-1005</v>
          </cell>
          <cell r="B1339" t="str">
            <v>MEM-PRO-011-SPR-DRY-1005</v>
          </cell>
          <cell r="C1339" t="str">
            <v>P1 S.D. SWECO OVERS RFV MOTOR</v>
          </cell>
        </row>
        <row r="1340">
          <cell r="A1340" t="str">
            <v>11-1009</v>
          </cell>
          <cell r="B1340" t="str">
            <v>MEM-PRO-011-SPR-DRY-1009</v>
          </cell>
          <cell r="C1340" t="str">
            <v>MP1-S.D. SWECO MOTOR</v>
          </cell>
        </row>
        <row r="1341">
          <cell r="A1341" t="str">
            <v>11-1010</v>
          </cell>
          <cell r="B1341" t="str">
            <v>MEM-PRO-011-SPR-DRY-1010</v>
          </cell>
          <cell r="C1341" t="str">
            <v>MP1-N DRYER INLET FAN INLET DAMPER</v>
          </cell>
        </row>
        <row r="1342">
          <cell r="A1342" t="str">
            <v>11-1020</v>
          </cell>
          <cell r="B1342" t="str">
            <v>MEM-PRO-011-SPR-DRY-1020</v>
          </cell>
          <cell r="C1342" t="str">
            <v>MP1-NE CSX COLLECTOR</v>
          </cell>
        </row>
        <row r="1343">
          <cell r="A1343" t="str">
            <v>11-1021</v>
          </cell>
          <cell r="B1343" t="str">
            <v>MEM-PRO-011-SPR-DRY-1021</v>
          </cell>
          <cell r="C1343" t="str">
            <v>MP1-NE CSX COLLECTOR BLOWBACK FAN MOTOR</v>
          </cell>
        </row>
        <row r="1344">
          <cell r="A1344" t="str">
            <v>11-1025</v>
          </cell>
          <cell r="B1344" t="str">
            <v>MEM-PRO-011-SPR-DRY-1025</v>
          </cell>
          <cell r="C1344" t="str">
            <v>MP1-NE CSX COLL TURNHEAD</v>
          </cell>
        </row>
        <row r="1345">
          <cell r="A1345" t="str">
            <v>11-1028</v>
          </cell>
          <cell r="B1345" t="str">
            <v>MEM-PRO-011-SPR-DRY-1028</v>
          </cell>
          <cell r="C1345" t="str">
            <v>MP1-NE CSX COLLECTOR RFV</v>
          </cell>
        </row>
        <row r="1346">
          <cell r="A1346" t="str">
            <v>11-1035</v>
          </cell>
          <cell r="B1346" t="str">
            <v>MEM-PRO-011-SPR-DRY-1035</v>
          </cell>
          <cell r="C1346" t="str">
            <v>S.D. NORTH EXHAUST FAN</v>
          </cell>
        </row>
        <row r="1347">
          <cell r="A1347" t="str">
            <v>11-1040</v>
          </cell>
          <cell r="B1347" t="str">
            <v>MEM-PRO-011-SPR-DRY-1040</v>
          </cell>
          <cell r="C1347" t="str">
            <v>MP1-NW CSX COLLECTOR</v>
          </cell>
        </row>
        <row r="1348">
          <cell r="A1348" t="str">
            <v>11-1041</v>
          </cell>
          <cell r="B1348" t="str">
            <v>MEM-PRO-011-SPR-DRY-1041</v>
          </cell>
          <cell r="C1348" t="str">
            <v>MP1-NW CSX BLOWBACK FAN</v>
          </cell>
        </row>
        <row r="1349">
          <cell r="A1349" t="str">
            <v>11-1045</v>
          </cell>
          <cell r="B1349" t="str">
            <v>MEM-PRO-011-SPR-DRY-1045</v>
          </cell>
          <cell r="C1349" t="str">
            <v>MP1-NW CSX TURNHEAD DRIVE</v>
          </cell>
        </row>
        <row r="1350">
          <cell r="A1350" t="str">
            <v>11-1048</v>
          </cell>
          <cell r="B1350" t="str">
            <v>MEM-PRO-011-SPR-DRY-1048</v>
          </cell>
          <cell r="C1350" t="str">
            <v>MP1-NW CSX RFV</v>
          </cell>
        </row>
        <row r="1351">
          <cell r="A1351" t="str">
            <v>11-1055</v>
          </cell>
          <cell r="B1351" t="str">
            <v>MEM-PRO-011-SPR-DRY-1055</v>
          </cell>
          <cell r="C1351" t="str">
            <v>MP1-N DRYER BUSTLE TEMP TRANS 1</v>
          </cell>
        </row>
        <row r="1352">
          <cell r="A1352" t="str">
            <v>11-1056</v>
          </cell>
          <cell r="B1352" t="str">
            <v>MEM-PRO-011-SPR-DRY-1056</v>
          </cell>
          <cell r="C1352" t="str">
            <v>MP1-N DRYER BUSTLE TEMP TRANS 2</v>
          </cell>
        </row>
        <row r="1353">
          <cell r="A1353" t="str">
            <v>11-1057</v>
          </cell>
          <cell r="B1353" t="str">
            <v>MEM-PRO-011-SPR-DRY-1057</v>
          </cell>
          <cell r="C1353" t="str">
            <v>MP1-N. SPRAY DRYER BUSTLE HI-TEMP SW</v>
          </cell>
        </row>
        <row r="1354">
          <cell r="A1354" t="str">
            <v>11-1060</v>
          </cell>
          <cell r="B1354" t="str">
            <v>MEM-PRO-011-SPR-DRY-1060</v>
          </cell>
          <cell r="C1354" t="str">
            <v>MP1-SE CSX COLLECTOR</v>
          </cell>
        </row>
        <row r="1355">
          <cell r="A1355" t="str">
            <v>11-1061</v>
          </cell>
          <cell r="B1355" t="str">
            <v>MEM-PRO-011-SPR-DRY-1061</v>
          </cell>
          <cell r="C1355" t="str">
            <v>MP1-SE CSX BLOWBACK FAN MOTOR</v>
          </cell>
        </row>
        <row r="1356">
          <cell r="A1356" t="str">
            <v>11-1065</v>
          </cell>
          <cell r="B1356" t="str">
            <v>MEM-PRO-011-SPR-DRY-1065</v>
          </cell>
          <cell r="C1356" t="str">
            <v>MP1-SE CSX TURNHEAD DRIVE</v>
          </cell>
        </row>
        <row r="1357">
          <cell r="A1357" t="str">
            <v>11-1068</v>
          </cell>
          <cell r="B1357" t="str">
            <v>MEM-PRO-011-SPR-DRY-1068</v>
          </cell>
          <cell r="C1357" t="str">
            <v>MP1-SE CSX RFV</v>
          </cell>
        </row>
        <row r="1358">
          <cell r="A1358" t="str">
            <v>11-1080</v>
          </cell>
          <cell r="B1358" t="str">
            <v>MEM-PRO-011-SPR-DRY-1080</v>
          </cell>
          <cell r="C1358" t="str">
            <v>MP1-SW CSX COLLECTOR</v>
          </cell>
        </row>
        <row r="1359">
          <cell r="A1359" t="str">
            <v>11-1081</v>
          </cell>
          <cell r="B1359" t="str">
            <v>MEM-PRO-011-SPR-DRY-1081</v>
          </cell>
          <cell r="C1359" t="str">
            <v>MP1-SW CSX BLOWBACK FAN</v>
          </cell>
        </row>
        <row r="1360">
          <cell r="A1360" t="str">
            <v>11-1085</v>
          </cell>
          <cell r="B1360" t="str">
            <v>MEM-PRO-011-SPR-DRY-1085</v>
          </cell>
          <cell r="C1360" t="str">
            <v>MP1-SW CSX TURNHEAD DRIVE</v>
          </cell>
        </row>
        <row r="1361">
          <cell r="A1361" t="str">
            <v>11-1088</v>
          </cell>
          <cell r="B1361" t="str">
            <v>MEM-PRO-011-SPR-DRY-1088</v>
          </cell>
          <cell r="C1361" t="str">
            <v>S.D. SW COLLECTOR RFV</v>
          </cell>
        </row>
        <row r="1362">
          <cell r="A1362" t="str">
            <v>11-1093</v>
          </cell>
          <cell r="B1362" t="str">
            <v>MEM-PRO-011-SPR-DRY-1093</v>
          </cell>
          <cell r="C1362" t="str">
            <v>MP1-P1 DRYER COMPRESSED AIR VESSEL</v>
          </cell>
        </row>
        <row r="1363">
          <cell r="A1363" t="str">
            <v>11-1098</v>
          </cell>
          <cell r="B1363" t="str">
            <v>MEM-PRO-011-SPR-PRC-1098</v>
          </cell>
          <cell r="C1363" t="str">
            <v>S.D. PARTICLE SIZING FAN</v>
          </cell>
        </row>
        <row r="1364">
          <cell r="A1364" t="str">
            <v>11-1100</v>
          </cell>
          <cell r="B1364" t="str">
            <v>MEM-PRO-011-SPR-PRC-1100</v>
          </cell>
          <cell r="C1364" t="str">
            <v>MP1B-PRODUCT COLLECTOR</v>
          </cell>
        </row>
        <row r="1365">
          <cell r="A1365" t="str">
            <v>11-1101</v>
          </cell>
          <cell r="B1365" t="str">
            <v>MEM-PRO-011-SPR-PRC-1101</v>
          </cell>
          <cell r="C1365" t="str">
            <v>MP1B-PROD COLLECTOR HI LEVEL PROBE</v>
          </cell>
        </row>
        <row r="1366">
          <cell r="A1366" t="str">
            <v>11-1102</v>
          </cell>
          <cell r="B1366" t="str">
            <v>MEM-PRO-011-SPR-PRC-1102</v>
          </cell>
          <cell r="C1366" t="str">
            <v>MP1B-PROD COLLECTOR HI-HI LEVEL PROBE</v>
          </cell>
        </row>
        <row r="1367">
          <cell r="A1367" t="str">
            <v>11-1103</v>
          </cell>
          <cell r="B1367" t="str">
            <v>MEM-PRO-011-SPR-PRC-1103</v>
          </cell>
          <cell r="C1367" t="str">
            <v>MP1B-PROD COLLECTOR EXHAUST FAN</v>
          </cell>
        </row>
        <row r="1368">
          <cell r="A1368" t="str">
            <v>11-1104</v>
          </cell>
          <cell r="B1368" t="str">
            <v>MEM-PRO-011-SPR-PRC-1104</v>
          </cell>
          <cell r="C1368" t="str">
            <v>MP1B-PRODUCT COLL EXH TEMP</v>
          </cell>
        </row>
        <row r="1369">
          <cell r="A1369" t="str">
            <v>11-1105</v>
          </cell>
          <cell r="B1369" t="str">
            <v>MEM-PRO-011-SPR-PRC-1105</v>
          </cell>
          <cell r="C1369" t="str">
            <v>MP1B-PRODUCT COLLECTOR RUPTURE</v>
          </cell>
        </row>
        <row r="1370">
          <cell r="A1370" t="str">
            <v>11-1106</v>
          </cell>
          <cell r="B1370" t="str">
            <v>MEM-PRO-011-SPR-PRC-1106</v>
          </cell>
          <cell r="C1370" t="str">
            <v>MP1B-PRODUCT COLL RFV</v>
          </cell>
        </row>
        <row r="1371">
          <cell r="A1371" t="str">
            <v>11-1107</v>
          </cell>
          <cell r="B1371" t="str">
            <v>MEM-PRO-011-SPR-PRC-1107</v>
          </cell>
          <cell r="C1371" t="str">
            <v>MP1B-PRODUCT COLLECTOR BAG POPPER</v>
          </cell>
        </row>
        <row r="1372">
          <cell r="A1372" t="str">
            <v>11-1108</v>
          </cell>
          <cell r="B1372" t="str">
            <v>MEM-PRO-011-SPR-PRC-1108</v>
          </cell>
          <cell r="C1372" t="str">
            <v>MP1B-PROD COLL BAG POP AIR SUP PSW-352</v>
          </cell>
        </row>
        <row r="1373">
          <cell r="A1373" t="str">
            <v>11-1109</v>
          </cell>
          <cell r="B1373" t="str">
            <v>MEM-PRO-011-SPR-PRC-1109</v>
          </cell>
          <cell r="C1373" t="str">
            <v>MP1B-PRODUCT COLLECTOR D/P SW PS-353</v>
          </cell>
        </row>
        <row r="1374">
          <cell r="A1374" t="str">
            <v>11-1110</v>
          </cell>
          <cell r="B1374" t="str">
            <v>MEM-PRO-011-SPR-PRC-1110</v>
          </cell>
          <cell r="C1374" t="str">
            <v>MP1B-PRODUCT COLLECTOR SURGE BIN</v>
          </cell>
        </row>
        <row r="1375">
          <cell r="A1375" t="str">
            <v>11-1111</v>
          </cell>
          <cell r="B1375" t="str">
            <v>MEM-PRO-011-SPR-PRC-1111</v>
          </cell>
          <cell r="C1375" t="str">
            <v>MP1B-PROD COLL SURGE BIN SLIDE GATE VLV</v>
          </cell>
        </row>
        <row r="1376">
          <cell r="A1376" t="str">
            <v>11-1112</v>
          </cell>
          <cell r="B1376" t="str">
            <v>MEM-PRO-011-SPR-PRC-1112</v>
          </cell>
          <cell r="C1376" t="str">
            <v>MP1B-PROD COLL SURGE BIN RFV</v>
          </cell>
        </row>
        <row r="1377">
          <cell r="A1377" t="str">
            <v>11-1119</v>
          </cell>
          <cell r="B1377" t="str">
            <v>MEM-PRO-011-SPR-PRC-1119</v>
          </cell>
          <cell r="C1377" t="str">
            <v>P1 NORTH DRYER AUTOSAMPLER</v>
          </cell>
        </row>
        <row r="1378">
          <cell r="A1378" t="str">
            <v>11-1292</v>
          </cell>
          <cell r="B1378" t="str">
            <v>MEM-PRO-011-SPR-PRC-1292</v>
          </cell>
          <cell r="C1378" t="str">
            <v>MP1-P1 SWECO FINES RFV</v>
          </cell>
        </row>
        <row r="1379">
          <cell r="A1379" t="str">
            <v>11-1293</v>
          </cell>
          <cell r="B1379" t="str">
            <v>MEM-PRO-011-SPR-PRC-1293</v>
          </cell>
          <cell r="C1379" t="str">
            <v>MP1-SWECO OVERS ASP FILTER HEPA FILTER</v>
          </cell>
        </row>
        <row r="1380">
          <cell r="A1380" t="str">
            <v>11-1310</v>
          </cell>
          <cell r="B1380" t="str">
            <v>MEM-PRO-011-SPR-SUS-1310</v>
          </cell>
          <cell r="C1380" t="str">
            <v>P1 Explosion Suppression System</v>
          </cell>
        </row>
        <row r="1381">
          <cell r="A1381" t="str">
            <v>11-1311</v>
          </cell>
          <cell r="B1381" t="str">
            <v>MEM-PRO-011-SPR-SUS-1311</v>
          </cell>
          <cell r="C1381" t="str">
            <v>P1Explosion Suppression System 1 Ctrlr</v>
          </cell>
        </row>
        <row r="1382">
          <cell r="A1382" t="str">
            <v>11-1317</v>
          </cell>
          <cell r="B1382" t="str">
            <v>MEM-PRO-011-SPR-SUS-1317</v>
          </cell>
          <cell r="C1382" t="str">
            <v>P1 EXPLOSION SUPPRESSION SYS 2 CONTROLLR</v>
          </cell>
        </row>
        <row r="1383">
          <cell r="A1383" t="str">
            <v>11-1360</v>
          </cell>
          <cell r="B1383" t="str">
            <v>MEM-PRO-011-UTL-CSY-1360</v>
          </cell>
          <cell r="C1383" t="str">
            <v>MSS-PHOS ACID STORAGE TANK (PH1)</v>
          </cell>
        </row>
        <row r="1384">
          <cell r="A1384" t="str">
            <v>11-1362</v>
          </cell>
          <cell r="B1384" t="str">
            <v>MEM-PRO-011-UTL-CSY-1362</v>
          </cell>
          <cell r="C1384" t="str">
            <v>MSS-PHOS ACID EAST DISCHARGE PUMP</v>
          </cell>
        </row>
        <row r="1385">
          <cell r="A1385" t="str">
            <v>11-1363</v>
          </cell>
          <cell r="B1385" t="str">
            <v>MEM-PRO-011-UTL-CSY-1363</v>
          </cell>
          <cell r="C1385" t="str">
            <v>MSS-PHOS ACID CENTER DISCHARGE PUMP</v>
          </cell>
        </row>
        <row r="1386">
          <cell r="A1386" t="str">
            <v>11-4180</v>
          </cell>
          <cell r="B1386" t="str">
            <v>MEM-PRO-011-UTL-CSY-4180</v>
          </cell>
          <cell r="C1386" t="str">
            <v>MP1-PRODUCT DEFOAMER AGITATOR</v>
          </cell>
        </row>
        <row r="1387">
          <cell r="A1387" t="str">
            <v>11-4181</v>
          </cell>
          <cell r="B1387" t="str">
            <v>MEM-PRO-011-UTL-CSY-4181</v>
          </cell>
          <cell r="C1387" t="str">
            <v>MP1-PRODUCT DEFOAMER TANK</v>
          </cell>
        </row>
        <row r="1388">
          <cell r="A1388" t="str">
            <v>11-4183</v>
          </cell>
          <cell r="B1388" t="str">
            <v>MEM-PRO-011-UTL-CSY-4183</v>
          </cell>
          <cell r="C1388" t="str">
            <v>MP1-PRODUCT DEFOAMER WTR VALVE SV-663</v>
          </cell>
        </row>
        <row r="1389">
          <cell r="A1389" t="str">
            <v>11-4184</v>
          </cell>
          <cell r="B1389" t="str">
            <v>MEM-PRO-011-UTL-CSY-4184</v>
          </cell>
          <cell r="C1389" t="str">
            <v>MP1-PROD DEFOAMER VALVE SV-664</v>
          </cell>
        </row>
        <row r="1390">
          <cell r="A1390" t="str">
            <v>11-4285</v>
          </cell>
          <cell r="B1390" t="str">
            <v>MEM-PRO-011-UTL-CSY-4285</v>
          </cell>
          <cell r="C1390" t="str">
            <v>MP1-PHOS OR HCL ACID PRESS REGULATOR</v>
          </cell>
        </row>
        <row r="1391">
          <cell r="A1391" t="str">
            <v>11-4776</v>
          </cell>
          <cell r="B1391" t="str">
            <v>MEM-PRO-011-UTL-CSY-4776</v>
          </cell>
          <cell r="C1391" t="str">
            <v>MP1-CALPRO SUPPLY PUMP</v>
          </cell>
        </row>
        <row r="1392">
          <cell r="A1392" t="str">
            <v>11-7185</v>
          </cell>
          <cell r="B1392" t="str">
            <v>MEM-PRO-011-UTL-CSY-7185</v>
          </cell>
          <cell r="C1392" t="str">
            <v>MP1-PRODUCT DEFOAMER PUMP</v>
          </cell>
        </row>
        <row r="1393">
          <cell r="A1393" t="str">
            <v>11-9063</v>
          </cell>
          <cell r="B1393" t="str">
            <v>MEM-PRO-011-UTL-CSY-9063</v>
          </cell>
          <cell r="C1393" t="str">
            <v>MSS-FEED DRYER CONTROL ROOM HEAT UNIT</v>
          </cell>
        </row>
        <row r="1394">
          <cell r="A1394" t="str">
            <v>11-4385</v>
          </cell>
          <cell r="B1394" t="str">
            <v>MEM-PRO-011-UTL-HRC-4385</v>
          </cell>
          <cell r="C1394" t="str">
            <v>MP1-C30 HEAT EXCHANGER</v>
          </cell>
        </row>
        <row r="1395">
          <cell r="A1395" t="str">
            <v>11-4539</v>
          </cell>
          <cell r="B1395" t="str">
            <v>MEM-PRO-011-UTL-HRC-4539</v>
          </cell>
          <cell r="C1395" t="str">
            <v>P1 CENTRIFUGE 90F heat exchanger</v>
          </cell>
        </row>
        <row r="1396">
          <cell r="A1396" t="str">
            <v>11-4545</v>
          </cell>
          <cell r="B1396" t="str">
            <v>MEM-PRO-011-UTL-HRC-4545</v>
          </cell>
          <cell r="C1396" t="str">
            <v>MP1-CENTRIFUGE PLATE HEAT EXCHANGER</v>
          </cell>
        </row>
        <row r="1397">
          <cell r="A1397" t="str">
            <v>11-4521</v>
          </cell>
          <cell r="B1397" t="str">
            <v>MEM-PRO-011-UTL-NPW-4521</v>
          </cell>
          <cell r="C1397" t="str">
            <v>MP1 - WELL WATER FILTER</v>
          </cell>
        </row>
        <row r="1398">
          <cell r="A1398" t="str">
            <v>11-9313</v>
          </cell>
          <cell r="B1398" t="str">
            <v>MEM-PRO-011-UTL-PRW-9313</v>
          </cell>
          <cell r="C1398" t="str">
            <v>HYDROHEATER - ALPHA PROCESS WATER</v>
          </cell>
        </row>
        <row r="1399">
          <cell r="A1399" t="str">
            <v>11-5538</v>
          </cell>
          <cell r="B1399" t="str">
            <v>MEM-PRO-011-UTL-PWS-5538</v>
          </cell>
          <cell r="C1399" t="str">
            <v>CITY WATER BOOSTER PUMP</v>
          </cell>
        </row>
        <row r="1400">
          <cell r="A1400" t="str">
            <v>11-4006</v>
          </cell>
          <cell r="B1400" t="str">
            <v>MEM-PRO-011-WEI-WIS-4006</v>
          </cell>
          <cell r="C1400" t="str">
            <v>MP1-540 WET IN TUB CIP DUMP VALVE</v>
          </cell>
        </row>
        <row r="1401">
          <cell r="A1401" t="str">
            <v>11-4007</v>
          </cell>
          <cell r="B1401" t="str">
            <v>MEM-PRO-011-WEI-WIS-4007</v>
          </cell>
          <cell r="C1401" t="str">
            <v>MP1-WET IN TUB CIP DUMP VLV</v>
          </cell>
        </row>
        <row r="1402">
          <cell r="A1402" t="str">
            <v>11-4008</v>
          </cell>
          <cell r="B1402" t="str">
            <v>MEM-PRO-011-WEI-WIS-4008</v>
          </cell>
          <cell r="C1402" t="str">
            <v>MP1-SEPARATOR TANK</v>
          </cell>
        </row>
        <row r="1403">
          <cell r="A1403" t="str">
            <v>11-4009</v>
          </cell>
          <cell r="B1403" t="str">
            <v>MEM-PRO-011-WEI-WIS-4009</v>
          </cell>
          <cell r="C1403" t="str">
            <v>MP1-PRECONDITIONER STM PRESS REGULATOR</v>
          </cell>
        </row>
        <row r="1404">
          <cell r="A1404" t="str">
            <v>11-4010</v>
          </cell>
          <cell r="B1404" t="str">
            <v>MEM-PRO-011-WEI-WIS-4010</v>
          </cell>
          <cell r="C1404" t="str">
            <v>MP1-GROUND FLAKES DIVERTER VALVE</v>
          </cell>
        </row>
        <row r="1405">
          <cell r="A1405" t="str">
            <v>11-4011</v>
          </cell>
          <cell r="B1405" t="str">
            <v>MEM-PRO-011-WEI-WIS-4011</v>
          </cell>
          <cell r="C1405" t="str">
            <v>MP1-FLAKE ROOM ASPIRATION DCE</v>
          </cell>
        </row>
        <row r="1406">
          <cell r="A1406" t="str">
            <v>11-4012</v>
          </cell>
          <cell r="B1406" t="str">
            <v>MEM-PRO-011-WEI-WIS-4012</v>
          </cell>
          <cell r="C1406" t="str">
            <v>MP1-DUST FILTER 4011 ASPIRATION FAN</v>
          </cell>
        </row>
        <row r="1407">
          <cell r="A1407" t="str">
            <v>11-4013</v>
          </cell>
          <cell r="B1407" t="str">
            <v>MEM-PRO-011-WEI-WIS-4013</v>
          </cell>
          <cell r="C1407" t="str">
            <v>MP1-FLAKE RM ASP DCE RFV</v>
          </cell>
        </row>
        <row r="1408">
          <cell r="A1408" t="str">
            <v>11-4017</v>
          </cell>
          <cell r="B1408" t="str">
            <v>MEM-PRO-011-WEI-WIS-4017</v>
          </cell>
          <cell r="C1408" t="str">
            <v>MP1-FLK RM ASP DCE DISCH SCREW CONVEYOR</v>
          </cell>
        </row>
        <row r="1409">
          <cell r="A1409" t="str">
            <v>11-4020</v>
          </cell>
          <cell r="B1409" t="str">
            <v>MEM-PRO-011-WEI-WIS-4020</v>
          </cell>
          <cell r="C1409" t="str">
            <v>MP1-FLAKE BIN #1</v>
          </cell>
        </row>
        <row r="1410">
          <cell r="A1410" t="str">
            <v>11-4025</v>
          </cell>
          <cell r="B1410" t="str">
            <v>MEM-PRO-011-WEI-WIS-4025</v>
          </cell>
          <cell r="C1410" t="str">
            <v>MP1-FLAKE BIN #3 - NOT IN SERVICE</v>
          </cell>
        </row>
        <row r="1411">
          <cell r="A1411" t="str">
            <v>11-4030</v>
          </cell>
          <cell r="B1411" t="str">
            <v>MEM-PRO-011-WEI-WIS-4030</v>
          </cell>
          <cell r="C1411" t="str">
            <v>MP1-FLAKE BIN #5 - NOT IN SERVICE</v>
          </cell>
        </row>
        <row r="1412">
          <cell r="A1412" t="str">
            <v>11-4035</v>
          </cell>
          <cell r="B1412" t="str">
            <v>MEM-PRO-011-WEI-WIS-4035</v>
          </cell>
          <cell r="C1412" t="str">
            <v>MP1-LIME BIN 7A &amp; 7B</v>
          </cell>
        </row>
        <row r="1413">
          <cell r="A1413" t="str">
            <v>11-4065</v>
          </cell>
          <cell r="B1413" t="str">
            <v>MEM-PRO-011-WEI-WIS-4065</v>
          </cell>
          <cell r="C1413" t="str">
            <v>MP1-LIME BIN 7B RJ BAGHOUSE</v>
          </cell>
        </row>
        <row r="1414">
          <cell r="A1414" t="str">
            <v>11-4070</v>
          </cell>
          <cell r="B1414" t="str">
            <v>MEM-PRO-011-WEI-WIS-4070</v>
          </cell>
          <cell r="C1414" t="str">
            <v>MP1-LIME BIN 7B RJ EXH FAN</v>
          </cell>
        </row>
        <row r="1415">
          <cell r="A1415" t="str">
            <v>11-4075</v>
          </cell>
          <cell r="B1415" t="str">
            <v>MEM-PRO-011-WEI-WIS-4075</v>
          </cell>
          <cell r="C1415" t="str">
            <v>MP1-LIME BIN 7B RJ BLOWBACK FAN</v>
          </cell>
        </row>
        <row r="1416">
          <cell r="A1416" t="str">
            <v>11-4080</v>
          </cell>
          <cell r="B1416" t="str">
            <v>MEM-PRO-011-WEI-WIS-4080</v>
          </cell>
          <cell r="C1416" t="str">
            <v>MP1-LIME UNLOADING BLOWER</v>
          </cell>
        </row>
        <row r="1417">
          <cell r="A1417" t="str">
            <v>11-4085</v>
          </cell>
          <cell r="B1417" t="str">
            <v>MEM-PRO-011-WEI-WIS-4085</v>
          </cell>
          <cell r="C1417" t="str">
            <v>MP1-FLAKE BIN #1 LIVE BOTTOM</v>
          </cell>
        </row>
        <row r="1418">
          <cell r="A1418" t="str">
            <v>11-4086</v>
          </cell>
          <cell r="B1418" t="str">
            <v>MEM-PRO-011-WEI-WIS-4086</v>
          </cell>
          <cell r="C1418" t="str">
            <v>MP1-FLAKE BIN #1 DISCH VALVE</v>
          </cell>
        </row>
        <row r="1419">
          <cell r="A1419" t="str">
            <v>11-4089</v>
          </cell>
          <cell r="B1419" t="str">
            <v>MEM-PRO-011-WEI-WIS-4089</v>
          </cell>
          <cell r="C1419" t="str">
            <v>MP1-540/545 WET-IN TUBE DEFOAM BLK VALVE</v>
          </cell>
        </row>
        <row r="1420">
          <cell r="A1420" t="str">
            <v>11-4090</v>
          </cell>
          <cell r="B1420" t="str">
            <v>MEM-PRO-011-WEI-WIS-4090</v>
          </cell>
          <cell r="C1420" t="str">
            <v>MP1-FLAKE ACRISON FEEDER</v>
          </cell>
        </row>
        <row r="1421">
          <cell r="A1421" t="str">
            <v>11-4092</v>
          </cell>
          <cell r="B1421" t="str">
            <v>MEM-PRO-011-WEI-WIS-4092</v>
          </cell>
          <cell r="C1421" t="str">
            <v>MP1-ACRISON DCE VIBRATOR</v>
          </cell>
        </row>
        <row r="1422">
          <cell r="A1422" t="str">
            <v>11-4095</v>
          </cell>
          <cell r="B1422" t="str">
            <v>MEM-PRO-011-WEI-WIS-4095</v>
          </cell>
          <cell r="C1422" t="str">
            <v>MP1-FLAKE BIN #1 SCREW CONVEYOR</v>
          </cell>
        </row>
        <row r="1423">
          <cell r="A1423" t="str">
            <v>11-4096</v>
          </cell>
          <cell r="B1423" t="str">
            <v>MEM-PRO-011-WEI-WIS-4096</v>
          </cell>
          <cell r="C1423" t="str">
            <v>MP1-LIME K-TRON FEEDER FROM LIME BIN 7B</v>
          </cell>
        </row>
        <row r="1424">
          <cell r="A1424" t="str">
            <v>11-4101</v>
          </cell>
          <cell r="B1424" t="str">
            <v>MEM-PRO-011-WEI-WIS-4101</v>
          </cell>
          <cell r="C1424" t="str">
            <v>MP1-WET-IN FEED CONVEYOR</v>
          </cell>
        </row>
        <row r="1425">
          <cell r="A1425" t="str">
            <v>11-4102</v>
          </cell>
          <cell r="B1425" t="str">
            <v>MEM-PRO-011-WEI-WIS-4102</v>
          </cell>
          <cell r="C1425" t="str">
            <v>MP1-540/545 XFER BLOWER</v>
          </cell>
        </row>
        <row r="1426">
          <cell r="A1426" t="str">
            <v>11-4104</v>
          </cell>
          <cell r="B1426" t="str">
            <v>MEM-PRO-011-WEI-WIS-4104</v>
          </cell>
          <cell r="C1426" t="str">
            <v>MP1-540/545 XFER ROTARY FEED VALVE</v>
          </cell>
        </row>
        <row r="1427">
          <cell r="A1427" t="str">
            <v>11-4105</v>
          </cell>
          <cell r="B1427" t="str">
            <v>MEM-PRO-011-WEI-WIS-4105</v>
          </cell>
          <cell r="C1427" t="str">
            <v>MP1-DUST BIN 7A SCREW FEEDER</v>
          </cell>
        </row>
        <row r="1428">
          <cell r="A1428" t="str">
            <v>11-4106</v>
          </cell>
          <cell r="B1428" t="str">
            <v>MEM-PRO-011-WEI-WIS-4106</v>
          </cell>
          <cell r="C1428" t="str">
            <v>MP1-540/545 RECEIVER</v>
          </cell>
        </row>
        <row r="1429">
          <cell r="A1429" t="str">
            <v>11-4107</v>
          </cell>
          <cell r="B1429" t="str">
            <v>MEM-PRO-011-WEI-WIS-4107</v>
          </cell>
          <cell r="C1429" t="str">
            <v>MP1-540/545 PNEUMAFIL EXHAUST FAN</v>
          </cell>
        </row>
        <row r="1430">
          <cell r="A1430" t="str">
            <v>11-4108</v>
          </cell>
          <cell r="B1430" t="str">
            <v>MEM-PRO-011-WEI-WIS-4108</v>
          </cell>
          <cell r="C1430" t="str">
            <v>MP1-540/545 RECEIVER ROTARY FEED VALVE</v>
          </cell>
        </row>
        <row r="1431">
          <cell r="A1431" t="str">
            <v>11-4109</v>
          </cell>
          <cell r="B1431" t="str">
            <v>MEM-PRO-011-WEI-WIS-4109</v>
          </cell>
          <cell r="C1431" t="str">
            <v>MP1-540/545 PRECOND FEED SCREW CONVEYOR</v>
          </cell>
        </row>
        <row r="1432">
          <cell r="A1432" t="str">
            <v>11-4110</v>
          </cell>
          <cell r="B1432" t="str">
            <v>MEM-PRO-011-WEI-WIS-4110</v>
          </cell>
          <cell r="C1432" t="str">
            <v>MP1-LIME BIN 7B LIVE BOTTOM</v>
          </cell>
        </row>
        <row r="1433">
          <cell r="A1433" t="str">
            <v>11-4111</v>
          </cell>
          <cell r="B1433" t="str">
            <v>MEM-PRO-011-WEI-WIS-4111</v>
          </cell>
          <cell r="C1433" t="str">
            <v>MP1-PRE-COND INLET KNIFE GATE</v>
          </cell>
        </row>
        <row r="1434">
          <cell r="A1434" t="str">
            <v>11-4112</v>
          </cell>
          <cell r="B1434" t="str">
            <v>MEM-PRO-011-WEI-WIS-4112</v>
          </cell>
          <cell r="C1434" t="str">
            <v>MP1-540/545 PRECONDITIONER</v>
          </cell>
        </row>
        <row r="1435">
          <cell r="A1435" t="str">
            <v>11-4113</v>
          </cell>
          <cell r="B1435" t="str">
            <v>MEM-PRO-011-WEI-WIS-4113</v>
          </cell>
          <cell r="C1435" t="str">
            <v>MP1-540/545 PRECONDITIONER SLIDE GATE</v>
          </cell>
        </row>
        <row r="1436">
          <cell r="A1436" t="str">
            <v>11-4114</v>
          </cell>
          <cell r="B1436" t="str">
            <v>MEM-PRO-011-WEI-WIS-4114</v>
          </cell>
          <cell r="C1436" t="str">
            <v>MP1-540/545 WET SCRUBBER</v>
          </cell>
        </row>
        <row r="1437">
          <cell r="A1437" t="str">
            <v>11-4115</v>
          </cell>
          <cell r="B1437" t="str">
            <v>MEM-PRO-011-WEI-WIS-4115</v>
          </cell>
          <cell r="C1437" t="str">
            <v>MP1-LIME BIN 7B SCREW CONVEYOR</v>
          </cell>
        </row>
        <row r="1438">
          <cell r="A1438" t="str">
            <v>11-4117</v>
          </cell>
          <cell r="B1438" t="str">
            <v>MEM-PRO-011-WEI-WIS-4117</v>
          </cell>
          <cell r="C1438" t="str">
            <v>MP1-540/545 WET-IN TUBE</v>
          </cell>
        </row>
        <row r="1439">
          <cell r="A1439" t="str">
            <v>11-4118</v>
          </cell>
          <cell r="B1439" t="str">
            <v>MEM-PRO-011-WEI-WIS-4118</v>
          </cell>
          <cell r="C1439" t="str">
            <v>MP1-540/545 WET-IN TUBE DISCH PUMP</v>
          </cell>
        </row>
        <row r="1440">
          <cell r="A1440" t="str">
            <v>11-4119</v>
          </cell>
          <cell r="B1440" t="str">
            <v>MEM-PRO-011-WEI-WIS-4119</v>
          </cell>
          <cell r="C1440" t="str">
            <v>MP1-545 WET SCRUBBER ASP FAN</v>
          </cell>
        </row>
        <row r="1441">
          <cell r="A1441" t="str">
            <v>11-4120</v>
          </cell>
          <cell r="B1441" t="str">
            <v>MEM-PRO-011-WEI-WIS-4120</v>
          </cell>
          <cell r="C1441" t="str">
            <v>MP1-KNIFE GATE TO WET-IN</v>
          </cell>
        </row>
        <row r="1442">
          <cell r="A1442" t="str">
            <v>11-4121</v>
          </cell>
          <cell r="B1442" t="str">
            <v>MEM-PRO-011-WEI-WIS-4121</v>
          </cell>
          <cell r="C1442" t="str">
            <v>MP1-540/545 WETIN TUBE 90 DEG H2O FLW SW</v>
          </cell>
        </row>
        <row r="1443">
          <cell r="A1443" t="str">
            <v>11-4122</v>
          </cell>
          <cell r="B1443" t="str">
            <v>MEM-PRO-011-WEI-WIS-4122</v>
          </cell>
          <cell r="C1443" t="str">
            <v>MP1-540/545 WET-IN ROTARY STRAINER #1</v>
          </cell>
        </row>
        <row r="1444">
          <cell r="A1444" t="str">
            <v>11-4123</v>
          </cell>
          <cell r="B1444" t="str">
            <v>MEM-PRO-011-WEI-WIS-4123</v>
          </cell>
          <cell r="C1444" t="str">
            <v>MP1-540/545 WET-IN GRINDER #1</v>
          </cell>
        </row>
        <row r="1445">
          <cell r="A1445" t="str">
            <v>11-4125</v>
          </cell>
          <cell r="B1445" t="str">
            <v>MEM-PRO-011-WEI-WIS-4125</v>
          </cell>
          <cell r="C1445" t="str">
            <v>MP1-ISOLATE WET-IN TUBE</v>
          </cell>
        </row>
        <row r="1446">
          <cell r="A1446" t="str">
            <v>11-4127</v>
          </cell>
          <cell r="B1446" t="str">
            <v>MEM-PRO-011-WEI-WIS-4127</v>
          </cell>
          <cell r="C1446" t="str">
            <v>MP1-540/545 DC TO WET GD RECIR LOOP PUMP</v>
          </cell>
        </row>
        <row r="1447">
          <cell r="A1447" t="str">
            <v>11-4134</v>
          </cell>
          <cell r="B1447" t="str">
            <v>MEM-PRO-011-WEI-WIS-4134</v>
          </cell>
          <cell r="C1447" t="str">
            <v>MP1-PRECONDITIONER STEAM BLOCK VALVE</v>
          </cell>
        </row>
        <row r="1448">
          <cell r="A1448" t="str">
            <v>11-4135</v>
          </cell>
          <cell r="B1448" t="str">
            <v>MEM-PRO-011-WEI-WIS-4135</v>
          </cell>
          <cell r="C1448" t="str">
            <v>MP1-WET-IN TUBE 90 DEG. H20 CTROL VALVE</v>
          </cell>
        </row>
        <row r="1449">
          <cell r="A1449" t="str">
            <v>11-4136</v>
          </cell>
          <cell r="B1449" t="str">
            <v>MEM-PRO-011-WEI-WIS-4136</v>
          </cell>
          <cell r="C1449" t="str">
            <v>MP1-PRECOND.STEAM FLOW CONTROL VALVE</v>
          </cell>
        </row>
        <row r="1450">
          <cell r="A1450" t="str">
            <v>11-4137</v>
          </cell>
          <cell r="B1450" t="str">
            <v>MEM-PRO-011-WEI-WIS-4137</v>
          </cell>
          <cell r="C1450" t="str">
            <v>MP1-PRECONDITIONER STEAM FLOW METER</v>
          </cell>
        </row>
        <row r="1451">
          <cell r="A1451" t="str">
            <v>11-4138</v>
          </cell>
          <cell r="B1451" t="str">
            <v>MEM-PRO-011-WEI-WIS-4138</v>
          </cell>
          <cell r="C1451" t="str">
            <v>MP1-PRECOND 90 DEG WTR BLOCK VALVE</v>
          </cell>
        </row>
        <row r="1452">
          <cell r="A1452" t="str">
            <v>11-4139</v>
          </cell>
          <cell r="B1452" t="str">
            <v>MEM-PRO-011-WEI-WIS-4139</v>
          </cell>
          <cell r="C1452" t="str">
            <v>MP1-PRECOND SLIDE GATE RTD</v>
          </cell>
        </row>
        <row r="1453">
          <cell r="A1453" t="str">
            <v>11-4140</v>
          </cell>
          <cell r="B1453" t="str">
            <v>MEM-PRO-011-WEI-WIS-4140</v>
          </cell>
          <cell r="C1453" t="str">
            <v>MP1-ISOLATE WET-IN TUBE PUMP</v>
          </cell>
        </row>
        <row r="1454">
          <cell r="A1454" t="str">
            <v>11-4142</v>
          </cell>
          <cell r="B1454" t="str">
            <v>MEM-PRO-011-WEI-WIS-4142</v>
          </cell>
          <cell r="C1454" t="str">
            <v>MP1-PREC 90 DEG WATER MAG FLOW METER</v>
          </cell>
        </row>
        <row r="1455">
          <cell r="A1455" t="str">
            <v>11-4143</v>
          </cell>
          <cell r="B1455" t="str">
            <v>MEM-PRO-011-WEI-WIS-4143</v>
          </cell>
          <cell r="C1455" t="str">
            <v>MP1-ISOLATE WET-IN DIVERT TO WET-IN TUBE</v>
          </cell>
        </row>
        <row r="1456">
          <cell r="A1456" t="str">
            <v>11-4144</v>
          </cell>
          <cell r="B1456" t="str">
            <v>MEM-PRO-011-WEI-WIS-4144</v>
          </cell>
          <cell r="C1456" t="str">
            <v>MP1-540/545 #2 ROTARY STRAINER</v>
          </cell>
        </row>
        <row r="1457">
          <cell r="A1457" t="str">
            <v>11-4145</v>
          </cell>
          <cell r="B1457" t="str">
            <v>MEM-PRO-011-WEI-WIS-4145</v>
          </cell>
          <cell r="C1457" t="str">
            <v>MP1-ISOLATE WET-IN PUMP DIV VLV TO DRAIN</v>
          </cell>
        </row>
        <row r="1458">
          <cell r="A1458" t="str">
            <v>11-4146</v>
          </cell>
          <cell r="B1458" t="str">
            <v>MEM-PRO-011-WEI-WIS-4146</v>
          </cell>
          <cell r="C1458" t="str">
            <v>MP1-540/545 WET-IN DISCH PUMP FLOWMETER</v>
          </cell>
        </row>
        <row r="1459">
          <cell r="A1459" t="str">
            <v>11-4148</v>
          </cell>
          <cell r="B1459" t="str">
            <v>MEM-PRO-011-WEI-WIS-4148</v>
          </cell>
          <cell r="C1459" t="str">
            <v>MP1-540/545 SWITCH PANEL</v>
          </cell>
        </row>
        <row r="1460">
          <cell r="A1460" t="str">
            <v>11-4151</v>
          </cell>
          <cell r="B1460" t="str">
            <v>MEM-PRO-011-WEI-WIS-4151</v>
          </cell>
          <cell r="C1460" t="str">
            <v>MP1-WET-IN GRINDERS DIVERT VLV TO SEWER</v>
          </cell>
        </row>
        <row r="1461">
          <cell r="A1461" t="str">
            <v>11-4154</v>
          </cell>
          <cell r="B1461" t="str">
            <v>MEM-PRO-011-WEI-WIS-4154</v>
          </cell>
          <cell r="C1461" t="str">
            <v>MP1-WET-IN TUBE CAUSTIC BLCK VALVE</v>
          </cell>
        </row>
        <row r="1462">
          <cell r="A1462" t="str">
            <v>11-4155</v>
          </cell>
          <cell r="B1462" t="str">
            <v>MEM-PRO-011-WEI-WIS-4155</v>
          </cell>
          <cell r="C1462" t="str">
            <v>MP1-EXTRACTION TANK</v>
          </cell>
        </row>
        <row r="1463">
          <cell r="A1463" t="str">
            <v>11-4156</v>
          </cell>
          <cell r="B1463" t="str">
            <v>MEM-PRO-011-WEI-WIS-4156</v>
          </cell>
          <cell r="C1463" t="str">
            <v>MP1-WET-IN TUBE CAUSTIC FCV</v>
          </cell>
        </row>
        <row r="1464">
          <cell r="A1464" t="str">
            <v>11-4157</v>
          </cell>
          <cell r="B1464" t="str">
            <v>MEM-PRO-011-WEI-WIS-4157</v>
          </cell>
          <cell r="C1464" t="str">
            <v>MP1-WET IN TUBE CAUSTIC MAG FLOWMETER</v>
          </cell>
        </row>
        <row r="1465">
          <cell r="A1465" t="str">
            <v>11-4158</v>
          </cell>
          <cell r="B1465" t="str">
            <v>MEM-PRO-011-WEI-WIS-4158</v>
          </cell>
          <cell r="C1465" t="str">
            <v>MP1-540/545 DC TO WET GD RECIR LOOP FCV</v>
          </cell>
        </row>
        <row r="1466">
          <cell r="A1466" t="str">
            <v>11-4164</v>
          </cell>
          <cell r="B1466" t="str">
            <v>MEM-PRO-011-WEI-WIS-4164</v>
          </cell>
          <cell r="C1466" t="str">
            <v>MP1-540/545 DC TO WET GD RECIR LOOP BK V</v>
          </cell>
        </row>
        <row r="1467">
          <cell r="A1467" t="str">
            <v>11-4175</v>
          </cell>
          <cell r="B1467" t="str">
            <v>MEM-PRO-011-WEI-WIS-4175</v>
          </cell>
          <cell r="C1467" t="str">
            <v>MP1-PRODUCT DEFOAMER TANK</v>
          </cell>
        </row>
        <row r="1468">
          <cell r="A1468" t="str">
            <v>11-4179</v>
          </cell>
          <cell r="B1468" t="str">
            <v>MEM-PRO-011-WEI-WIS-4179</v>
          </cell>
          <cell r="C1468" t="str">
            <v>MP1-540/545 HEAD TANK</v>
          </cell>
        </row>
        <row r="1469">
          <cell r="A1469" t="str">
            <v>11-4182</v>
          </cell>
          <cell r="B1469" t="str">
            <v>MEM-PRO-011-WEI-WIS-4182</v>
          </cell>
          <cell r="C1469" t="str">
            <v>MP1-540/545 WET IN TUBE DISCH PUMP</v>
          </cell>
        </row>
        <row r="1470">
          <cell r="A1470" t="str">
            <v>11-4185</v>
          </cell>
          <cell r="B1470" t="str">
            <v>MEM-PRO-011-WEI-WIS-4185</v>
          </cell>
          <cell r="C1470" t="str">
            <v>MP1-PRODUCT DEFOAMER PUMP</v>
          </cell>
        </row>
        <row r="1471">
          <cell r="A1471" t="str">
            <v>11-4195</v>
          </cell>
          <cell r="B1471" t="str">
            <v>MEM-PRO-011-WEI-WIS-4195</v>
          </cell>
          <cell r="C1471" t="str">
            <v>MP1-SULFITE TANK</v>
          </cell>
        </row>
        <row r="1472">
          <cell r="A1472" t="str">
            <v>11-4200</v>
          </cell>
          <cell r="B1472" t="str">
            <v>MEM-PRO-011-WEI-WIS-4200</v>
          </cell>
          <cell r="C1472" t="str">
            <v>MP1-SULFITE PUMP</v>
          </cell>
        </row>
        <row r="1473">
          <cell r="A1473" t="str">
            <v>11-6430</v>
          </cell>
          <cell r="B1473" t="str">
            <v>MEM-PRO-011-WEI-WIS-6430</v>
          </cell>
          <cell r="C1473" t="str">
            <v>MP1-300T P1 FEED TRANSFER BLOWER</v>
          </cell>
        </row>
        <row r="1474">
          <cell r="A1474" t="str">
            <v>11-6451</v>
          </cell>
          <cell r="B1474" t="str">
            <v>MEM-PRO-011-WEI-WIS-6451</v>
          </cell>
          <cell r="C1474" t="str">
            <v>MP1-BIN DIVERT VALVE</v>
          </cell>
        </row>
        <row r="1475">
          <cell r="A1475" t="str">
            <v>11-6452</v>
          </cell>
          <cell r="B1475" t="str">
            <v>MEM-PRO-011-WEI-WIS-6452</v>
          </cell>
          <cell r="C1475" t="str">
            <v>MP1-BIN DIVERT VALVE</v>
          </cell>
        </row>
        <row r="1476">
          <cell r="A1476" t="str">
            <v>11-6453</v>
          </cell>
          <cell r="B1476" t="str">
            <v>MEM-PRO-011-WEI-WIS-6453</v>
          </cell>
          <cell r="C1476" t="str">
            <v>MP1-BIN DIVERT VALVE</v>
          </cell>
        </row>
        <row r="1477">
          <cell r="A1477" t="str">
            <v>11-6454</v>
          </cell>
          <cell r="B1477" t="str">
            <v>MEM-PRO-011-WEI-WIS-6454</v>
          </cell>
          <cell r="C1477" t="str">
            <v>MP1-BIN DIVERT VALVE</v>
          </cell>
        </row>
        <row r="1478">
          <cell r="A1478" t="str">
            <v>11-6455</v>
          </cell>
          <cell r="B1478" t="str">
            <v>MEM-PRO-011-WEI-WIS-6455</v>
          </cell>
          <cell r="C1478" t="str">
            <v>MP1-BIN DIVERT VALVE</v>
          </cell>
        </row>
        <row r="1479">
          <cell r="A1479" t="str">
            <v>11-6456</v>
          </cell>
          <cell r="B1479" t="str">
            <v>MEM-PRO-011-WEI-WIS-6456</v>
          </cell>
          <cell r="C1479" t="str">
            <v>MP1-BIN DIVERT VALVE</v>
          </cell>
        </row>
        <row r="1480">
          <cell r="A1480" t="str">
            <v>11-6461</v>
          </cell>
          <cell r="B1480" t="str">
            <v>MEM-PRO-011-WEI-WIS-6461</v>
          </cell>
          <cell r="C1480" t="str">
            <v>MP1-LIME TRANSFER CONVEYOR</v>
          </cell>
        </row>
        <row r="1481">
          <cell r="A1481" t="str">
            <v>11-6462</v>
          </cell>
          <cell r="B1481" t="str">
            <v>MEM-PRO-011-WEI-WIS-6462</v>
          </cell>
          <cell r="C1481" t="str">
            <v>MP1-BIN #1 SUPPLY RFV</v>
          </cell>
        </row>
        <row r="1482">
          <cell r="A1482" t="str">
            <v>11-6465</v>
          </cell>
          <cell r="B1482" t="str">
            <v>MEM-PRO-011-WEI-WIS-6465</v>
          </cell>
          <cell r="C1482" t="str">
            <v>MP1-BIN #1 TRANSFER BLOWER</v>
          </cell>
        </row>
        <row r="1483">
          <cell r="A1483" t="str">
            <v>11-6469</v>
          </cell>
          <cell r="B1483" t="str">
            <v>MEM-PRO-011-WEI-WIS-6469</v>
          </cell>
          <cell r="C1483" t="str">
            <v>MP1-LIME BIN 7A LIVE BIN BOTTOM</v>
          </cell>
        </row>
        <row r="1484">
          <cell r="A1484" t="str">
            <v>11-6471</v>
          </cell>
          <cell r="B1484" t="str">
            <v>MEM-PRO-011-WEI-WIS-6471</v>
          </cell>
          <cell r="C1484" t="str">
            <v>MP1-LIME BIN 7A DISCH SLIDE GATE</v>
          </cell>
        </row>
        <row r="1485">
          <cell r="A1485" t="str">
            <v>11-4315</v>
          </cell>
          <cell r="B1485" t="str">
            <v>MEM-PRO-011-WSH-CWH-4315</v>
          </cell>
          <cell r="C1485" t="str">
            <v>MP1-C30 FEED TANK(PPT Tank)</v>
          </cell>
        </row>
        <row r="1486">
          <cell r="A1486" t="str">
            <v>11-4330</v>
          </cell>
          <cell r="B1486" t="str">
            <v>MEM-PRO-011-WSH-CWH-4330</v>
          </cell>
          <cell r="C1486" t="str">
            <v>MP1-C30 FEED TANK DISCH PUMP</v>
          </cell>
        </row>
        <row r="1487">
          <cell r="A1487" t="str">
            <v>11-4375</v>
          </cell>
          <cell r="B1487" t="str">
            <v>MEM-PRO-011-WSH-CWH-4375</v>
          </cell>
          <cell r="C1487" t="str">
            <v>MP1-#2 WASHING CENTRIFUGE</v>
          </cell>
        </row>
        <row r="1488">
          <cell r="A1488" t="str">
            <v>11-4380</v>
          </cell>
          <cell r="B1488" t="str">
            <v>MEM-PRO-011-WSH-CWH-4380</v>
          </cell>
          <cell r="C1488" t="str">
            <v>MP1-#1 WASHING CENTRIFUGE</v>
          </cell>
        </row>
        <row r="1489">
          <cell r="A1489" t="str">
            <v>11-4435</v>
          </cell>
          <cell r="B1489" t="str">
            <v>MEM-PRO-011-WSH-WRE-4435</v>
          </cell>
          <cell r="C1489" t="str">
            <v>MP1-CENTRIFUGE FEED PUMP</v>
          </cell>
        </row>
        <row r="1490">
          <cell r="A1490" t="str">
            <v>11-714</v>
          </cell>
          <cell r="B1490" t="str">
            <v>MEM-PRO-011-XTR-1EX-0714</v>
          </cell>
          <cell r="C1490" t="str">
            <v>DECANTER - 1ST EXT EAST</v>
          </cell>
        </row>
        <row r="1491">
          <cell r="A1491" t="str">
            <v>11-4001</v>
          </cell>
          <cell r="B1491" t="str">
            <v>MEM-PRO-011-XTR-1EX-4001</v>
          </cell>
          <cell r="C1491" t="str">
            <v>MP1-CLAR EXT TK DISCH STRAINER WEST</v>
          </cell>
        </row>
        <row r="1492">
          <cell r="A1492" t="str">
            <v>11-4002</v>
          </cell>
          <cell r="B1492" t="str">
            <v>MEM-PRO-011-XTR-1EX-4002</v>
          </cell>
          <cell r="C1492" t="str">
            <v>MP1-CLAR EXT TK DISCH STRAINER EAST</v>
          </cell>
        </row>
        <row r="1493">
          <cell r="A1493" t="str">
            <v>11-4005</v>
          </cell>
          <cell r="B1493" t="str">
            <v>MEM-PRO-011-XTR-1EX-4005</v>
          </cell>
          <cell r="C1493" t="str">
            <v>MP1-1ST EXT TANK CIP DUMP VLV</v>
          </cell>
        </row>
        <row r="1494">
          <cell r="A1494" t="str">
            <v>11-4159</v>
          </cell>
          <cell r="B1494" t="str">
            <v>MEM-PRO-011-XTR-1EX-4159</v>
          </cell>
          <cell r="C1494" t="str">
            <v>MP1-P5400 90 DEG. WATER MAG FLOW METER</v>
          </cell>
        </row>
        <row r="1495">
          <cell r="A1495" t="str">
            <v>11-4160</v>
          </cell>
          <cell r="B1495" t="str">
            <v>MEM-PRO-011-XTR-1EX-4160</v>
          </cell>
          <cell r="C1495" t="str">
            <v>MP1-1ST EXTRACTION TANK AGITATOR</v>
          </cell>
        </row>
        <row r="1496">
          <cell r="A1496" t="str">
            <v>11-4161</v>
          </cell>
          <cell r="B1496" t="str">
            <v>MEM-PRO-011-XTR-1EX-4161</v>
          </cell>
          <cell r="C1496" t="str">
            <v>MP1-P5400 90 DEG WTR FLW CONT VALVE</v>
          </cell>
        </row>
        <row r="1497">
          <cell r="A1497" t="str">
            <v>11-4165</v>
          </cell>
          <cell r="B1497" t="str">
            <v>MEM-PRO-011-XTR-1EX-4165</v>
          </cell>
          <cell r="C1497" t="str">
            <v>MP1-1ST EXT TANK LEVEL TRANSMITTER</v>
          </cell>
        </row>
        <row r="1498">
          <cell r="A1498" t="str">
            <v>11-4170</v>
          </cell>
          <cell r="B1498" t="str">
            <v>MEM-PRO-011-XTR-1EX-4170</v>
          </cell>
          <cell r="C1498" t="str">
            <v>MP1-1ST EXTRACTION TANK DISCHARGE PUMP</v>
          </cell>
        </row>
        <row r="1499">
          <cell r="A1499" t="str">
            <v>11-4351</v>
          </cell>
          <cell r="B1499" t="str">
            <v>MEM-PRO-011-XTR-1EX-4351</v>
          </cell>
          <cell r="C1499" t="str">
            <v>MP1-P5400 1ST EXTRACT DISCH PUMP</v>
          </cell>
        </row>
        <row r="1500">
          <cell r="A1500" t="str">
            <v>11-4352</v>
          </cell>
          <cell r="B1500" t="str">
            <v>MEM-PRO-011-XTR-1EX-4352</v>
          </cell>
          <cell r="C1500" t="str">
            <v>MP1-P5400 DESLUDGER DISCH SOLIDS PUMP</v>
          </cell>
        </row>
        <row r="1501">
          <cell r="A1501" t="str">
            <v>11-9320</v>
          </cell>
          <cell r="B1501" t="str">
            <v>MEM-PRO-011-XTR-1EX-9320</v>
          </cell>
          <cell r="C1501" t="str">
            <v>MP1 1ST EXT EAST DCNTR PUMP</v>
          </cell>
        </row>
        <row r="1502">
          <cell r="A1502" t="str">
            <v>11-9321</v>
          </cell>
          <cell r="B1502" t="str">
            <v>MEM-PRO-011-XTR-1EX-9321</v>
          </cell>
          <cell r="C1502" t="str">
            <v>MP1 1ST EXT EAST DCNTR SLDG PUMP</v>
          </cell>
        </row>
        <row r="1503">
          <cell r="A1503" t="str">
            <v>11-9331</v>
          </cell>
          <cell r="B1503" t="str">
            <v>MEM-PRO-011-XTR-1EX-9331</v>
          </cell>
          <cell r="C1503" t="str">
            <v>ALFA LAVAL DECANTER LUBE UNIT</v>
          </cell>
        </row>
        <row r="1504">
          <cell r="A1504" t="str">
            <v>11-4260</v>
          </cell>
          <cell r="B1504" t="str">
            <v>MEM-PRO-011-XTR-2EX-4260</v>
          </cell>
          <cell r="C1504" t="str">
            <v>MP1-2ND EXTRACTION FEED POT</v>
          </cell>
        </row>
        <row r="1505">
          <cell r="A1505" t="str">
            <v>11-4265</v>
          </cell>
          <cell r="B1505" t="str">
            <v>MEM-PRO-011-XTR-2EX-4265</v>
          </cell>
          <cell r="C1505" t="str">
            <v>MP1-2ND EXTRACTION FEED POT DISCH PUMP</v>
          </cell>
        </row>
        <row r="1506">
          <cell r="A1506" t="str">
            <v>11-4340</v>
          </cell>
          <cell r="B1506" t="str">
            <v>MEM-PRO-011-XTR-2EX-4340</v>
          </cell>
          <cell r="C1506" t="str">
            <v>MP1-2ND EXTRACTION CENTRIFUGE</v>
          </cell>
        </row>
        <row r="1507">
          <cell r="A1507" t="str">
            <v>11-4341</v>
          </cell>
          <cell r="B1507" t="str">
            <v>MEM-PRO-011-XTR-2EX-4341</v>
          </cell>
          <cell r="C1507" t="str">
            <v>MP1-1ST EXTRACTION CENTRIFUGE</v>
          </cell>
        </row>
        <row r="1508">
          <cell r="A1508" t="str">
            <v>11-4350</v>
          </cell>
          <cell r="B1508" t="str">
            <v>MEM-PRO-011-XTR-2EX-4350</v>
          </cell>
          <cell r="C1508" t="str">
            <v>MP1-5000 DESLUDGER DISCH PUMP</v>
          </cell>
        </row>
        <row r="1509">
          <cell r="A1509" t="str">
            <v>11-4353</v>
          </cell>
          <cell r="B1509" t="str">
            <v>MEM-PRO-011-XTR-2EX-4353</v>
          </cell>
          <cell r="C1509" t="str">
            <v>MP1-P5000 DESLUDGER DISCH SOLIDS PUMP</v>
          </cell>
        </row>
        <row r="1510">
          <cell r="A1510" t="str">
            <v>11-9323</v>
          </cell>
          <cell r="B1510" t="str">
            <v>MEM-PRO-011-XTR-2EX-9323</v>
          </cell>
          <cell r="C1510" t="str">
            <v>MP1  2ND EXT DCNTR SLDG PUMP</v>
          </cell>
        </row>
        <row r="1511">
          <cell r="A1511" t="str">
            <v>11-715</v>
          </cell>
          <cell r="B1511" t="str">
            <v>MEM-PRO-011-XTR-3EX-0715</v>
          </cell>
          <cell r="C1511" t="str">
            <v>DECANTER - 3RD EXT</v>
          </cell>
        </row>
        <row r="1512">
          <cell r="A1512" t="str">
            <v>11-716</v>
          </cell>
          <cell r="B1512" t="str">
            <v>MEM-PRO-011-XTR-3EX-0716</v>
          </cell>
          <cell r="C1512" t="str">
            <v>LUBRICATION UNIT - NX DCNTRS</v>
          </cell>
        </row>
        <row r="1513">
          <cell r="A1513" t="str">
            <v>11-2628</v>
          </cell>
          <cell r="B1513" t="str">
            <v>MEM-PRO-011-XTR-3EX-2628</v>
          </cell>
          <cell r="C1513" t="str">
            <v>TANK - 1st EXT EAST DCNTR OF</v>
          </cell>
        </row>
        <row r="1514">
          <cell r="A1514" t="str">
            <v>11-7232</v>
          </cell>
          <cell r="B1514" t="str">
            <v>MEM-PRO-011-XTR-3EX-7232</v>
          </cell>
          <cell r="C1514" t="str">
            <v>TANK - 3RD EXT DCNTR OF</v>
          </cell>
        </row>
        <row r="1515">
          <cell r="A1515" t="str">
            <v>11-7506</v>
          </cell>
          <cell r="B1515" t="str">
            <v>MEM-PRO-011-XTR-3EX-7506</v>
          </cell>
          <cell r="C1515" t="str">
            <v>3RD EXTRACTION FEED TANK</v>
          </cell>
        </row>
        <row r="1516">
          <cell r="A1516" t="str">
            <v>11-9319</v>
          </cell>
          <cell r="B1516" t="str">
            <v>MEM-PRO-011-XTR-3EX-9319</v>
          </cell>
          <cell r="C1516" t="str">
            <v>MP1 -3RD EXT FEED PUMP</v>
          </cell>
        </row>
        <row r="1517">
          <cell r="A1517" t="str">
            <v>11-9322</v>
          </cell>
          <cell r="B1517" t="str">
            <v>MEM-PRO-011-XTR-3EX-9322</v>
          </cell>
          <cell r="C1517" t="str">
            <v>MP1 3RD EXT DCNTR PUMP</v>
          </cell>
        </row>
        <row r="1518">
          <cell r="A1518" t="str">
            <v>11-9326</v>
          </cell>
          <cell r="B1518" t="str">
            <v>MEM-PRO-011-XTR-3EX-9326</v>
          </cell>
          <cell r="C1518" t="str">
            <v>MP1 3RD EXT TNK AGITATOR</v>
          </cell>
        </row>
        <row r="1519">
          <cell r="A1519" t="str">
            <v>13-6106</v>
          </cell>
          <cell r="B1519" t="str">
            <v>MEM-PRO-013-BGY-FCS-6106</v>
          </cell>
          <cell r="C1519" t="str">
            <v>MP3B-N 600 VACUUMIZER TANK</v>
          </cell>
        </row>
        <row r="1520">
          <cell r="A1520" t="str">
            <v>13-6169</v>
          </cell>
          <cell r="B1520" t="str">
            <v>MEM-PRO-013-BGY-FCS-6169</v>
          </cell>
          <cell r="C1520" t="str">
            <v>MP3B-N 600 VACUUMIZER DISCH PUMP</v>
          </cell>
        </row>
        <row r="1521">
          <cell r="A1521" t="str">
            <v>13-6222</v>
          </cell>
          <cell r="B1521" t="str">
            <v>MEM-PRO-013-BGY-FCS-6222</v>
          </cell>
          <cell r="C1521" t="str">
            <v>MP3B-700 VACUUMIZER AGITATOR</v>
          </cell>
        </row>
        <row r="1522">
          <cell r="A1522" t="str">
            <v>13-6243</v>
          </cell>
          <cell r="B1522" t="str">
            <v>MEM-PRO-013-BGY-FCS-6243</v>
          </cell>
          <cell r="C1522" t="str">
            <v>MP3B-700 VACUUMIZER CONDENSATE PUMP</v>
          </cell>
        </row>
        <row r="1523">
          <cell r="A1523" t="str">
            <v>13-6244</v>
          </cell>
          <cell r="B1523" t="str">
            <v>MEM-PRO-013-BGY-FCS-6244</v>
          </cell>
          <cell r="C1523" t="str">
            <v>MP3B-700 VACUUMIZER VACUUM PUMP</v>
          </cell>
        </row>
        <row r="1524">
          <cell r="A1524" t="str">
            <v>13-6249</v>
          </cell>
          <cell r="B1524" t="str">
            <v>MEM-PRO-013-BGY-FCS-6249</v>
          </cell>
          <cell r="C1524" t="str">
            <v>MP3B-700 VACUUMIZER CONDENSER</v>
          </cell>
        </row>
        <row r="1525">
          <cell r="A1525" t="str">
            <v>13-6250</v>
          </cell>
          <cell r="B1525" t="str">
            <v>MEM-PRO-013-BGY-FCS-6250</v>
          </cell>
          <cell r="C1525" t="str">
            <v>MP3B-700 VACUUMIZER TANK</v>
          </cell>
        </row>
        <row r="1526">
          <cell r="A1526" t="str">
            <v>13-6251</v>
          </cell>
          <cell r="B1526" t="str">
            <v>MEM-PRO-013-BGY-FCS-6251</v>
          </cell>
          <cell r="C1526" t="str">
            <v>MP3B-700 VACUMMIZER DISCH PUMP</v>
          </cell>
        </row>
        <row r="1527">
          <cell r="A1527" t="str">
            <v>13-6255</v>
          </cell>
          <cell r="B1527" t="str">
            <v>MEM-PRO-013-BGY-FCS-6255</v>
          </cell>
          <cell r="C1527" t="str">
            <v>MP3B-S 600 VACUUMIZER TANK</v>
          </cell>
        </row>
        <row r="1528">
          <cell r="A1528" t="str">
            <v>13-6256</v>
          </cell>
          <cell r="B1528" t="str">
            <v>MEM-PRO-013-BGY-FCS-6256</v>
          </cell>
          <cell r="C1528" t="str">
            <v>MP3B-S 600 VACUUMIZER AGITATOR</v>
          </cell>
        </row>
        <row r="1529">
          <cell r="A1529" t="str">
            <v>13-6266</v>
          </cell>
          <cell r="B1529" t="str">
            <v>MEM-PRO-013-BGY-FCS-6266</v>
          </cell>
          <cell r="C1529" t="str">
            <v>MP3B-S 600 VACUMMIZER DISCHARGE PUMP</v>
          </cell>
        </row>
        <row r="1530">
          <cell r="A1530" t="str">
            <v>13-6268</v>
          </cell>
          <cell r="B1530" t="str">
            <v>MEM-PRO-013-BGY-FCS-6268</v>
          </cell>
          <cell r="C1530" t="str">
            <v>MP3B-S 600 VACUMMIZER CONDENSER</v>
          </cell>
        </row>
        <row r="1531">
          <cell r="A1531" t="str">
            <v>13-6274</v>
          </cell>
          <cell r="B1531" t="str">
            <v>MEM-PRO-013-BGY-FCS-6274</v>
          </cell>
          <cell r="C1531" t="str">
            <v>MP3B-S 600 VAC VACUUM PUMP (EAST)</v>
          </cell>
        </row>
        <row r="1532">
          <cell r="A1532" t="str">
            <v>13-6276</v>
          </cell>
          <cell r="B1532" t="str">
            <v>MEM-PRO-013-BGY-FCS-6276</v>
          </cell>
          <cell r="C1532" t="str">
            <v>MP3B-S 600 VACUMMIZER CONDENSATE PUMP</v>
          </cell>
        </row>
        <row r="1533">
          <cell r="A1533" t="str">
            <v>13-6293</v>
          </cell>
          <cell r="B1533" t="str">
            <v>MEM-PRO-013-BGY-FCS-6293</v>
          </cell>
          <cell r="C1533" t="str">
            <v>MP3B-N 600 VAC VACUUM PUMP (WEST)</v>
          </cell>
        </row>
        <row r="1534">
          <cell r="A1534" t="str">
            <v>13-6295</v>
          </cell>
          <cell r="B1534" t="str">
            <v>MEM-PRO-013-BGY-FCS-6295</v>
          </cell>
          <cell r="C1534" t="str">
            <v>MP3B-N 600 VAC CONDENSATE PUMP</v>
          </cell>
        </row>
        <row r="1535">
          <cell r="A1535" t="str">
            <v>13-6297</v>
          </cell>
          <cell r="B1535" t="str">
            <v>MEM-PRO-013-BGY-FCS-6297</v>
          </cell>
          <cell r="C1535" t="str">
            <v>MP3B-N 600 VAC CONDENSER</v>
          </cell>
        </row>
        <row r="1536">
          <cell r="A1536" t="str">
            <v>13-6113</v>
          </cell>
          <cell r="B1536" t="str">
            <v>MEM-PRO-013-BGY-TIL-6113</v>
          </cell>
          <cell r="C1536" t="str">
            <v>MP3B-N 600 TIMELINE HYDROHEATER</v>
          </cell>
        </row>
        <row r="1537">
          <cell r="A1537" t="str">
            <v>13-6194</v>
          </cell>
          <cell r="B1537" t="str">
            <v>MEM-PRO-013-BGY-TIL-6194</v>
          </cell>
          <cell r="C1537" t="str">
            <v>MP3-N MC75 FEED PUMP</v>
          </cell>
        </row>
        <row r="1538">
          <cell r="A1538" t="str">
            <v>13-6197</v>
          </cell>
          <cell r="B1538" t="str">
            <v>MEM-PRO-013-BGY-TIL-6197</v>
          </cell>
          <cell r="C1538" t="str">
            <v>MP3-S MC75 FEED PUMP</v>
          </cell>
        </row>
        <row r="1539">
          <cell r="A1539" t="str">
            <v>13-6210</v>
          </cell>
          <cell r="B1539" t="str">
            <v>MEM-PRO-013-BGY-TIL-6210</v>
          </cell>
          <cell r="C1539" t="str">
            <v>MP3B-700 TIMELINE BLOWDOWN TANK</v>
          </cell>
        </row>
        <row r="1540">
          <cell r="A1540" t="str">
            <v>13-6248</v>
          </cell>
          <cell r="B1540" t="str">
            <v>MEM-PRO-013-BGY-TIL-6248</v>
          </cell>
          <cell r="C1540" t="str">
            <v>MP3B-700 TIMELINE HYDROHEATER</v>
          </cell>
        </row>
        <row r="1541">
          <cell r="A1541" t="str">
            <v>13-6261</v>
          </cell>
          <cell r="B1541" t="str">
            <v>MEM-PRO-013-BGY-TIL-6261</v>
          </cell>
          <cell r="C1541" t="str">
            <v>MP3B-S 600 TIMELINE HYDROHEATER</v>
          </cell>
        </row>
        <row r="1542">
          <cell r="A1542" t="str">
            <v>13-6262</v>
          </cell>
          <cell r="B1542" t="str">
            <v>MEM-PRO-013-BGY-TIL-6262</v>
          </cell>
          <cell r="C1542" t="str">
            <v>MP3B-S 600 VACUUMIZER TIMELINE</v>
          </cell>
        </row>
        <row r="1543">
          <cell r="A1543" t="str">
            <v>13-6311</v>
          </cell>
          <cell r="B1543" t="str">
            <v>MEM-PRO-013-BGY-TIL-6311</v>
          </cell>
          <cell r="C1543" t="str">
            <v>MP3B-N 600 TIMELINE</v>
          </cell>
        </row>
        <row r="1544">
          <cell r="A1544" t="str">
            <v>13-6316</v>
          </cell>
          <cell r="B1544" t="str">
            <v>MEM-PRO-013-BGY-TIL-6316</v>
          </cell>
          <cell r="C1544" t="str">
            <v>MP3B-700 TIMELINE</v>
          </cell>
        </row>
        <row r="1545">
          <cell r="A1545" t="str">
            <v>13-6350</v>
          </cell>
          <cell r="B1545" t="str">
            <v>MEM-PRO-013-BGY-TIL-6350</v>
          </cell>
          <cell r="C1545" t="str">
            <v>MP3B-N/S 600 TIMELINE BLOWDOWN TANK</v>
          </cell>
        </row>
        <row r="1546">
          <cell r="A1546" t="str">
            <v>13-2680</v>
          </cell>
          <cell r="B1546" t="str">
            <v>MEM-PRO-013-BLD-AHU-2680</v>
          </cell>
          <cell r="C1546" t="str">
            <v>MP3B-N BAGHOUSE CONE HEATER BLOWER</v>
          </cell>
        </row>
        <row r="1547">
          <cell r="A1547" t="str">
            <v>13-2681</v>
          </cell>
          <cell r="B1547" t="str">
            <v>MEM-PRO-013-BLD-AHU-2681</v>
          </cell>
          <cell r="C1547" t="str">
            <v>MP3B-N BAGHOUSE HEATER</v>
          </cell>
        </row>
        <row r="1548">
          <cell r="A1548" t="str">
            <v>13-2750</v>
          </cell>
          <cell r="B1548" t="str">
            <v>MEM-PRO-013-BLD-AHU-2750</v>
          </cell>
          <cell r="C1548" t="str">
            <v>MP3 DRYER TOWER 2ND FLOOR TEMPERATURE</v>
          </cell>
        </row>
        <row r="1549">
          <cell r="A1549" t="str">
            <v>13-2751</v>
          </cell>
          <cell r="B1549" t="str">
            <v>MEM-PRO-013-BLD-AHU-2751</v>
          </cell>
          <cell r="C1549" t="str">
            <v>MP3 DRYER TOWER TOP FLOOR TEMPERATURE</v>
          </cell>
        </row>
        <row r="1550">
          <cell r="A1550" t="str">
            <v>13-9056</v>
          </cell>
          <cell r="B1550" t="str">
            <v>MEM-PRO-013-BLD-AHU-9056</v>
          </cell>
          <cell r="C1550" t="str">
            <v>MP3-TOWER BOTTOM UNIT HEATER</v>
          </cell>
        </row>
        <row r="1551">
          <cell r="A1551" t="str">
            <v>13-9057</v>
          </cell>
          <cell r="B1551" t="str">
            <v>MEM-PRO-013-BLD-AHU-9057</v>
          </cell>
          <cell r="C1551" t="str">
            <v>MP3-STAIRWELL UNIT HEATER</v>
          </cell>
        </row>
        <row r="1552">
          <cell r="A1552" t="str">
            <v>13-9058</v>
          </cell>
          <cell r="B1552" t="str">
            <v>MEM-PRO-013-BLD-AHU-9058</v>
          </cell>
          <cell r="C1552" t="str">
            <v>MP3B-PACKAGING HVAC UNIT</v>
          </cell>
        </row>
        <row r="1553">
          <cell r="A1553" t="str">
            <v>13-9063</v>
          </cell>
          <cell r="B1553" t="str">
            <v>MEM-PRO-013-BLD-AHU-9063</v>
          </cell>
          <cell r="C1553" t="str">
            <v>MSS-FEED DRYER CONTROL ROOM HEAT UNIT</v>
          </cell>
        </row>
        <row r="1554">
          <cell r="A1554" t="str">
            <v>13-9090</v>
          </cell>
          <cell r="B1554" t="str">
            <v>MEM-PRO-013-BLD-AHU-9090</v>
          </cell>
          <cell r="C1554" t="str">
            <v>MMDU-MCC GRINDING TOWER (CEILING) UNIT</v>
          </cell>
        </row>
        <row r="1555">
          <cell r="A1555" t="str">
            <v>13-9091</v>
          </cell>
          <cell r="B1555" t="str">
            <v>MEM-PRO-013-BLD-AHU-9091</v>
          </cell>
          <cell r="C1555" t="str">
            <v>MP3B CURD-MCC 1ST FLOOR UNIT</v>
          </cell>
        </row>
        <row r="1556">
          <cell r="A1556" t="str">
            <v>13-9101</v>
          </cell>
          <cell r="B1556" t="str">
            <v>MEM-PRO-013-BLD-AHU-9101</v>
          </cell>
          <cell r="C1556" t="str">
            <v>MP3A-CURD MCC UNIT</v>
          </cell>
        </row>
        <row r="1557">
          <cell r="A1557" t="str">
            <v>13-9141</v>
          </cell>
          <cell r="B1557" t="str">
            <v>MEM-PRO-013-BLD-AHU-9141</v>
          </cell>
          <cell r="C1557" t="str">
            <v>MP3B - DRY DUCT UNIT HEATER MOTOR</v>
          </cell>
        </row>
        <row r="1558">
          <cell r="A1558" t="str">
            <v>13-9142</v>
          </cell>
          <cell r="B1558" t="str">
            <v>MEM-PRO-013-BLD-AHU-9142</v>
          </cell>
          <cell r="C1558" t="str">
            <v>MP3B - N COLL DUCT UNIT HEATER MOTOR</v>
          </cell>
        </row>
        <row r="1559">
          <cell r="A1559" t="str">
            <v>13-9143</v>
          </cell>
          <cell r="B1559" t="str">
            <v>MEM-PRO-013-BLD-AHU-9143</v>
          </cell>
          <cell r="C1559" t="str">
            <v>MP3B - S COLL DUCT UNIT HEATER MOTOR</v>
          </cell>
        </row>
        <row r="1560">
          <cell r="A1560" t="str">
            <v>13-9146</v>
          </cell>
          <cell r="B1560" t="str">
            <v>MEM-PRO-013-BLD-AHU-9146</v>
          </cell>
          <cell r="C1560" t="str">
            <v>MP3B-STAIRWELL PS HOOD SUPPLY FAN</v>
          </cell>
        </row>
        <row r="1561">
          <cell r="A1561" t="str">
            <v>13-9147</v>
          </cell>
          <cell r="B1561" t="str">
            <v>MEM-PRO-013-BLD-AHU-9147</v>
          </cell>
          <cell r="C1561" t="str">
            <v>MP3B-N ROOF SUPPLY FAN</v>
          </cell>
        </row>
        <row r="1562">
          <cell r="A1562" t="str">
            <v>13-9148</v>
          </cell>
          <cell r="B1562" t="str">
            <v>MEM-PRO-013-BLD-AHU-9148</v>
          </cell>
          <cell r="C1562" t="str">
            <v>MP3B - SUPPLY FAN, S ROOF MOTOR</v>
          </cell>
        </row>
        <row r="1563">
          <cell r="A1563" t="str">
            <v>13-9150</v>
          </cell>
          <cell r="B1563" t="str">
            <v>MEM-PRO-013-BLD-AHU-9150</v>
          </cell>
          <cell r="C1563" t="str">
            <v>MP3B-DRYER MCC AC UNIT</v>
          </cell>
        </row>
        <row r="1564">
          <cell r="A1564" t="str">
            <v>13-9152</v>
          </cell>
          <cell r="B1564" t="str">
            <v>MEM-PRO-013-BLD-AHU-9152</v>
          </cell>
          <cell r="C1564" t="str">
            <v>MP3B-LOUVER/COUNTERBAL'D DAMPER</v>
          </cell>
        </row>
        <row r="1565">
          <cell r="A1565" t="str">
            <v>13-9153</v>
          </cell>
          <cell r="B1565" t="str">
            <v>MEM-PRO-013-BLD-AHU-9153</v>
          </cell>
          <cell r="C1565" t="str">
            <v>MP3B-LOUVER/COUNTERBAL'D DAMPER</v>
          </cell>
        </row>
        <row r="1566">
          <cell r="A1566" t="str">
            <v>13-9154</v>
          </cell>
          <cell r="B1566" t="str">
            <v>MEM-PRO-013-BLD-AHU-9154</v>
          </cell>
          <cell r="C1566" t="str">
            <v>MP3B-LOUVER/COUNTERBAL'D DAMPER</v>
          </cell>
        </row>
        <row r="1567">
          <cell r="A1567" t="str">
            <v>13-9155</v>
          </cell>
          <cell r="B1567" t="str">
            <v>MEM-PRO-013-BLD-AHU-9155</v>
          </cell>
          <cell r="C1567" t="str">
            <v>MP3B-LOUVER/COUNTERBAL'D DAMPER</v>
          </cell>
        </row>
        <row r="1568">
          <cell r="A1568" t="str">
            <v>13-9156</v>
          </cell>
          <cell r="B1568" t="str">
            <v>MEM-PRO-013-BLD-AHU-9156</v>
          </cell>
          <cell r="C1568" t="str">
            <v>MP3B-LOUVER/COUNTERBAL'D DAMPER</v>
          </cell>
        </row>
        <row r="1569">
          <cell r="A1569" t="str">
            <v>13-9157</v>
          </cell>
          <cell r="B1569" t="str">
            <v>MEM-PRO-013-BLD-AHU-9157</v>
          </cell>
          <cell r="C1569" t="str">
            <v>MP3B-LOUVER/COUNTERBAL'D DAMPER</v>
          </cell>
        </row>
        <row r="1570">
          <cell r="A1570" t="str">
            <v>13-9158</v>
          </cell>
          <cell r="B1570" t="str">
            <v>MEM-PRO-013-BLD-AHU-9158</v>
          </cell>
          <cell r="C1570" t="str">
            <v>MP3B-LOUVER/COUNTERBAL'D DAMPER</v>
          </cell>
        </row>
        <row r="1571">
          <cell r="A1571" t="str">
            <v>13-9159</v>
          </cell>
          <cell r="B1571" t="str">
            <v>MEM-PRO-013-BLD-AHU-9159</v>
          </cell>
          <cell r="C1571" t="str">
            <v>MP3B-LOUVER/COUNTERBAL'D DAMPER</v>
          </cell>
        </row>
        <row r="1572">
          <cell r="A1572" t="str">
            <v>13-9160</v>
          </cell>
          <cell r="B1572" t="str">
            <v>MEM-PRO-013-BLD-AHU-9160</v>
          </cell>
          <cell r="C1572" t="str">
            <v>MP3B-LOUVER/COUNTERBAL'D DAMPER</v>
          </cell>
        </row>
        <row r="1573">
          <cell r="A1573" t="str">
            <v>13-9161</v>
          </cell>
          <cell r="B1573" t="str">
            <v>MEM-PRO-013-BLD-AHU-9161</v>
          </cell>
          <cell r="C1573" t="str">
            <v>MP3A-LOUVER/COUNTERBALANCE DAMPER</v>
          </cell>
        </row>
        <row r="1574">
          <cell r="A1574" t="str">
            <v>13-9162</v>
          </cell>
          <cell r="B1574" t="str">
            <v>MEM-PRO-013-BLD-AHU-9162</v>
          </cell>
          <cell r="C1574" t="str">
            <v>MP3A-LOUVER/COUNTERBALANCE DAMPER</v>
          </cell>
        </row>
        <row r="1575">
          <cell r="A1575" t="str">
            <v>13-9163</v>
          </cell>
          <cell r="B1575" t="str">
            <v>MEM-PRO-013-BLD-AHU-9163</v>
          </cell>
          <cell r="C1575" t="str">
            <v>MP3A-LOUVER/COUNTERBALANCE DAMPER</v>
          </cell>
        </row>
        <row r="1576">
          <cell r="A1576" t="str">
            <v>13-9164</v>
          </cell>
          <cell r="B1576" t="str">
            <v>MEM-PRO-013-BLD-AHU-9164</v>
          </cell>
          <cell r="C1576" t="str">
            <v>MP3A-LOUVER/COUNTERBALANCE DAMPER</v>
          </cell>
        </row>
        <row r="1577">
          <cell r="A1577" t="str">
            <v>13-9165</v>
          </cell>
          <cell r="B1577" t="str">
            <v>MEM-PRO-013-BLD-AHU-9165</v>
          </cell>
          <cell r="C1577" t="str">
            <v>MP3A-LOUVER/COUNTERBALANCE DAMPER</v>
          </cell>
        </row>
        <row r="1578">
          <cell r="A1578" t="str">
            <v>13-9175</v>
          </cell>
          <cell r="B1578" t="str">
            <v>MEM-PRO-013-BLD-AHU-9175</v>
          </cell>
          <cell r="C1578" t="str">
            <v>MSS-MN PLT FEED DRYER CONTROL RM UNIT</v>
          </cell>
        </row>
        <row r="1579">
          <cell r="A1579" t="str">
            <v>13-9329</v>
          </cell>
          <cell r="B1579" t="str">
            <v>MEM-PRO-013-BLD-AHU-9329</v>
          </cell>
          <cell r="C1579" t="str">
            <v>MDU I/O Room Heat Pump</v>
          </cell>
        </row>
        <row r="1580">
          <cell r="A1580" t="str">
            <v>13-342</v>
          </cell>
          <cell r="B1580" t="str">
            <v>MEM-PRO-013-BLD-HOI-0342</v>
          </cell>
          <cell r="C1580" t="str">
            <v>MP3B-S DESLUDGER EQUIPMENT 5-TON HOIST</v>
          </cell>
        </row>
        <row r="1581">
          <cell r="A1581" t="str">
            <v>13-343</v>
          </cell>
          <cell r="B1581" t="str">
            <v>MEM-PRO-013-BLD-HOI-0343</v>
          </cell>
          <cell r="C1581" t="str">
            <v>MP3B-N DESLUDGER EQUIPMENT 5-TON HOIST</v>
          </cell>
        </row>
        <row r="1582">
          <cell r="A1582" t="str">
            <v>13-344</v>
          </cell>
          <cell r="B1582" t="str">
            <v>MEM-PRO-013-BLD-HOI-0344</v>
          </cell>
          <cell r="C1582" t="str">
            <v>MP3B-#1-4 SHARP EQUIPMENT 5-TON HOIST</v>
          </cell>
        </row>
        <row r="1583">
          <cell r="A1583" t="str">
            <v>13-345</v>
          </cell>
          <cell r="B1583" t="str">
            <v>MEM-PRO-013-BLD-HOI-0345</v>
          </cell>
          <cell r="C1583" t="str">
            <v>MP3B-#5 SHARPLES EQUIPMENT 5-TON HOIST</v>
          </cell>
        </row>
        <row r="1584">
          <cell r="A1584" t="str">
            <v>13-704</v>
          </cell>
          <cell r="B1584" t="str">
            <v>MEM-PRO-013-BLD-HOI-0704</v>
          </cell>
          <cell r="C1584" t="str">
            <v>MP3B-CURD CENTRIFUGE 5 TON HOIST</v>
          </cell>
        </row>
        <row r="1585">
          <cell r="A1585" t="str">
            <v>13-2472</v>
          </cell>
          <cell r="B1585" t="str">
            <v>MEM-PRO-013-BLD-HOI-2472</v>
          </cell>
          <cell r="C1585" t="str">
            <v>MP3B-DRYER PLUG 2-TON HOIST</v>
          </cell>
        </row>
        <row r="1586">
          <cell r="A1586" t="str">
            <v>13-2598</v>
          </cell>
          <cell r="B1586" t="str">
            <v>MEM-PRO-013-BLD-HOI-2598</v>
          </cell>
          <cell r="C1586" t="str">
            <v>MP3B-N EXHAUST FAN 3 TON HOIST</v>
          </cell>
        </row>
        <row r="1587">
          <cell r="A1587" t="str">
            <v>13-2599</v>
          </cell>
          <cell r="B1587" t="str">
            <v>MEM-PRO-013-BLD-HOI-2599</v>
          </cell>
          <cell r="C1587" t="str">
            <v>MP3B-S EXHAUST FAN 3-TON HOIST</v>
          </cell>
        </row>
        <row r="1588">
          <cell r="A1588" t="str">
            <v>13-2600</v>
          </cell>
          <cell r="B1588" t="str">
            <v>MEM-PRO-013-BLD-HOI-2600</v>
          </cell>
          <cell r="C1588" t="str">
            <v>MP3B-SUPPLY INLET FAN3-TON HOIST</v>
          </cell>
        </row>
        <row r="1589">
          <cell r="A1589" t="str">
            <v>13-7250</v>
          </cell>
          <cell r="B1589" t="str">
            <v>MEM-PRO-013-BLD-HOI-7250</v>
          </cell>
          <cell r="C1589" t="str">
            <v>MP3 CONCENTRATOR HOIST, MEP-5722</v>
          </cell>
        </row>
        <row r="1590">
          <cell r="A1590" t="str">
            <v>13-9099</v>
          </cell>
          <cell r="B1590" t="str">
            <v>MEM-PRO-013-BLD-HOI-9099</v>
          </cell>
          <cell r="C1590" t="str">
            <v>MP3B-SPRAY DRYER TOWER ELEVATOR/MANLIFT</v>
          </cell>
        </row>
        <row r="1591">
          <cell r="A1591" t="str">
            <v>13-9235</v>
          </cell>
          <cell r="B1591" t="str">
            <v>MEM-PRO-013-BLD-HOI-9235</v>
          </cell>
          <cell r="C1591" t="str">
            <v>MP3-Hoist - P3 South Decanter Platform</v>
          </cell>
        </row>
        <row r="1592">
          <cell r="A1592" t="str">
            <v>13-9327</v>
          </cell>
          <cell r="B1592" t="str">
            <v>MEM-PRO-013-BLD-HOI-9327</v>
          </cell>
          <cell r="C1592" t="str">
            <v>HOIST - P3 SOUTH DECANTER PLATFORM</v>
          </cell>
        </row>
        <row r="1593">
          <cell r="A1593" t="str">
            <v>13-9901</v>
          </cell>
          <cell r="B1593" t="str">
            <v>MEM-PRO-013-BLD-HOI-9901</v>
          </cell>
          <cell r="C1593" t="str">
            <v>P3B SPRAY DRYER TOWER HOIST</v>
          </cell>
        </row>
        <row r="1594">
          <cell r="A1594" t="str">
            <v>13-9100</v>
          </cell>
          <cell r="B1594" t="str">
            <v>MEM-PRO-013-BLD-OFF-9100</v>
          </cell>
          <cell r="C1594" t="str">
            <v>MP3-P3 CURD CONTROL ROOM</v>
          </cell>
        </row>
        <row r="1595">
          <cell r="A1595" t="str">
            <v>13-9102</v>
          </cell>
          <cell r="B1595" t="str">
            <v>MEM-PRO-013-BLD-OFF-9102</v>
          </cell>
          <cell r="C1595" t="str">
            <v>MP3-DRYER CONTROL ROOM</v>
          </cell>
        </row>
        <row r="1596">
          <cell r="A1596" t="str">
            <v>13-9103</v>
          </cell>
          <cell r="B1596" t="str">
            <v>MEM-PRO-013-BLD-OFF-9103</v>
          </cell>
          <cell r="C1596" t="str">
            <v>MP3-CURD OPERATOR CONTROL ROOM</v>
          </cell>
        </row>
        <row r="1597">
          <cell r="A1597" t="str">
            <v>13-107</v>
          </cell>
          <cell r="B1597" t="str">
            <v>MEM-PRO-013-CHL-CCS-0107</v>
          </cell>
          <cell r="C1597" t="str">
            <v>MP3B-NORTH #3 CHILL TANK</v>
          </cell>
        </row>
        <row r="1598">
          <cell r="A1598" t="str">
            <v>13-108</v>
          </cell>
          <cell r="B1598" t="str">
            <v>MEM-PRO-013-CHL-CCS-0108</v>
          </cell>
          <cell r="C1598" t="str">
            <v>MP3B-SOUTH #4 CHILL TANK</v>
          </cell>
        </row>
        <row r="1599">
          <cell r="A1599" t="str">
            <v>13-181</v>
          </cell>
          <cell r="B1599" t="str">
            <v>MEM-PRO-013-CHL-CCS-0181</v>
          </cell>
          <cell r="C1599" t="str">
            <v>MP3B-S #4 CHILL TANK AGITATOR</v>
          </cell>
        </row>
        <row r="1600">
          <cell r="A1600" t="str">
            <v>13-182</v>
          </cell>
          <cell r="B1600" t="str">
            <v>MEM-PRO-013-CHL-CCS-0182</v>
          </cell>
          <cell r="C1600" t="str">
            <v>MP3B-N #3 CHILL TANK AGITATOR</v>
          </cell>
        </row>
        <row r="1601">
          <cell r="A1601" t="str">
            <v>13-6115</v>
          </cell>
          <cell r="B1601" t="str">
            <v>MEM-PRO-013-CHL-CCS-6115</v>
          </cell>
          <cell r="C1601" t="str">
            <v>MP3B-N #3/S #4 CHILL TANK DISCH PUMP</v>
          </cell>
        </row>
        <row r="1602">
          <cell r="A1602" t="str">
            <v>13-160</v>
          </cell>
          <cell r="B1602" t="str">
            <v>MEM-PRO-013-CHL-CUC-0160</v>
          </cell>
          <cell r="C1602" t="str">
            <v>MP3B-#1/2 CONC WELL WTR TRIPLE TUBE</v>
          </cell>
        </row>
        <row r="1603">
          <cell r="A1603" t="str">
            <v>13-161</v>
          </cell>
          <cell r="B1603" t="str">
            <v>MEM-PRO-013-CHL-CUC-0161</v>
          </cell>
          <cell r="C1603" t="str">
            <v>MP3B-#1/2 CONC CHILLED WTR TRIPLE TUBE</v>
          </cell>
        </row>
        <row r="1604">
          <cell r="A1604" t="str">
            <v>13-162</v>
          </cell>
          <cell r="B1604" t="str">
            <v>MEM-PRO-013-CHL-CUC-0162</v>
          </cell>
          <cell r="C1604" t="str">
            <v>MP3B-#3/4 CONC WELL WTR TRIPLE TUBE</v>
          </cell>
        </row>
        <row r="1605">
          <cell r="A1605" t="str">
            <v>13-163</v>
          </cell>
          <cell r="B1605" t="str">
            <v>MEM-PRO-013-CHL-CUC-0163</v>
          </cell>
          <cell r="C1605" t="str">
            <v>MP3B-#3/4 CONC CHILLED WTR TRIPLE TUBE</v>
          </cell>
        </row>
        <row r="1606">
          <cell r="A1606" t="str">
            <v>13-389</v>
          </cell>
          <cell r="B1606" t="str">
            <v>MEM-PRO-013-CHL-CUC-0389</v>
          </cell>
          <cell r="C1606" t="str">
            <v>MP3B-#5/6 WELL WATER TRIPLE TUBE</v>
          </cell>
        </row>
        <row r="1607">
          <cell r="A1607" t="str">
            <v>13-390</v>
          </cell>
          <cell r="B1607" t="str">
            <v>MEM-PRO-013-CHL-CUC-0390</v>
          </cell>
          <cell r="C1607" t="str">
            <v>MP3B-#5/6 CHILLED WATER TRIPLE TUBE</v>
          </cell>
        </row>
        <row r="1608">
          <cell r="A1608" t="str">
            <v>13-1451</v>
          </cell>
          <cell r="B1608" t="str">
            <v>MEM-PRO-013-CHL-REW-1451</v>
          </cell>
          <cell r="C1608" t="str">
            <v>WET REWORK DISCHARGE PUMP</v>
          </cell>
        </row>
        <row r="1609">
          <cell r="A1609" t="str">
            <v>13-1099</v>
          </cell>
          <cell r="B1609" t="str">
            <v>MEM-PRO-013-CHM-CAD-1099</v>
          </cell>
          <cell r="C1609" t="str">
            <v>MP3 ALKALI BLEND TANK MOAT</v>
          </cell>
        </row>
        <row r="1610">
          <cell r="A1610" t="str">
            <v>13-113</v>
          </cell>
          <cell r="B1610" t="str">
            <v>MEM-PRO-013-CIP-CAC-0113</v>
          </cell>
          <cell r="C1610" t="str">
            <v>MP3B-HEAT RECOVERY 3WAY CIP RTRN/DRN FV</v>
          </cell>
        </row>
        <row r="1611">
          <cell r="A1611" t="str">
            <v>13-307</v>
          </cell>
          <cell r="B1611" t="str">
            <v>MEM-PRO-013-CIP-CAC-0307</v>
          </cell>
          <cell r="C1611" t="str">
            <v>MP3-#1/2/3/4 CONC CENT CIP RETURN PUMP</v>
          </cell>
        </row>
        <row r="1612">
          <cell r="A1612" t="str">
            <v>13-337</v>
          </cell>
          <cell r="B1612" t="str">
            <v>MEM-PRO-013-CIP-CAC-0337</v>
          </cell>
          <cell r="C1612" t="str">
            <v>MP3B - WET-IN CIP BK AIR SOLE V</v>
          </cell>
        </row>
        <row r="1613">
          <cell r="A1613" t="str">
            <v>13-338</v>
          </cell>
          <cell r="B1613" t="str">
            <v>MEM-PRO-013-CIP-CAC-0338</v>
          </cell>
          <cell r="C1613" t="str">
            <v>MP3B - WET-IN CIP DUMP AIR SOLE V</v>
          </cell>
        </row>
        <row r="1614">
          <cell r="A1614" t="str">
            <v>13-4745</v>
          </cell>
          <cell r="B1614" t="str">
            <v>MEM-PRO-013-CIP-CAC-4745</v>
          </cell>
          <cell r="C1614" t="str">
            <v>MP3B-CIP SUPPLY TO WETIN/1ST XTR PUMP</v>
          </cell>
        </row>
        <row r="1615">
          <cell r="A1615" t="str">
            <v>13-4746</v>
          </cell>
          <cell r="B1615" t="str">
            <v>MEM-PRO-013-CIP-CAC-4746</v>
          </cell>
          <cell r="C1615" t="str">
            <v>MP3B-CIP SUPPLY TO DESLUG/FEED POT PUMP</v>
          </cell>
        </row>
        <row r="1616">
          <cell r="A1616" t="str">
            <v>13-6189</v>
          </cell>
          <cell r="B1616" t="str">
            <v>MEM-PRO-013-CIP-CAC-6189</v>
          </cell>
          <cell r="C1616" t="str">
            <v>MP3B-#3 CHILL TANK CIP/DRAIN VALVE</v>
          </cell>
        </row>
        <row r="1617">
          <cell r="A1617" t="str">
            <v>13-6190</v>
          </cell>
          <cell r="B1617" t="str">
            <v>MEM-PRO-013-CIP-CAC-6190</v>
          </cell>
          <cell r="C1617" t="str">
            <v>MP3B-CHILL TANKS/IDN CIP DIVERT 3-WAY FV</v>
          </cell>
        </row>
        <row r="1618">
          <cell r="A1618" t="str">
            <v>13-6191</v>
          </cell>
          <cell r="B1618" t="str">
            <v>MEM-PRO-013-CIP-CAC-6191</v>
          </cell>
          <cell r="C1618" t="str">
            <v>MP3B-#3/4 CHILL TANK CIP DIVERT FV</v>
          </cell>
        </row>
        <row r="1619">
          <cell r="A1619" t="str">
            <v>13-6192</v>
          </cell>
          <cell r="B1619" t="str">
            <v>MEM-PRO-013-CIP-CAC-6192</v>
          </cell>
          <cell r="C1619" t="str">
            <v>MP3B-#4 CHILL TANK CIP FV</v>
          </cell>
        </row>
        <row r="1620">
          <cell r="A1620" t="str">
            <v>13-6193</v>
          </cell>
          <cell r="B1620" t="str">
            <v>MEM-PRO-013-CIP-CAC-6193</v>
          </cell>
          <cell r="C1620" t="str">
            <v>MP3B-#4 CHILL TANK CIP/DRAIN VALVE</v>
          </cell>
        </row>
        <row r="1621">
          <cell r="A1621" t="str">
            <v>13-6346</v>
          </cell>
          <cell r="B1621" t="str">
            <v>MEM-PRO-013-CIP-CAC-6346</v>
          </cell>
          <cell r="C1621" t="str">
            <v>MP3B-CHILL TANKS CIP RETURN PUMP</v>
          </cell>
        </row>
        <row r="1622">
          <cell r="A1622" t="str">
            <v>13-9455</v>
          </cell>
          <cell r="B1622" t="str">
            <v>MEM-PRO-013-CIP-CAC-9455</v>
          </cell>
          <cell r="C1622" t="str">
            <v>MP3B-CIRCUIT B CIP TO DRAIN 3-WAY FV</v>
          </cell>
        </row>
        <row r="1623">
          <cell r="A1623" t="str">
            <v>13-9483</v>
          </cell>
          <cell r="B1623" t="str">
            <v>MEM-PRO-013-CIP-CAC-9483</v>
          </cell>
          <cell r="C1623" t="str">
            <v>MP3B-CIP CIRCUIT B 3-WAY FV</v>
          </cell>
        </row>
        <row r="1624">
          <cell r="A1624" t="str">
            <v>13-2661</v>
          </cell>
          <cell r="B1624" t="str">
            <v>MEM-PRO-013-CIP-DAC-2661</v>
          </cell>
          <cell r="C1624" t="str">
            <v>MP3B-CIP RETURN FLOW ELEMENT</v>
          </cell>
        </row>
        <row r="1625">
          <cell r="A1625" t="str">
            <v>13-7927</v>
          </cell>
          <cell r="B1625" t="str">
            <v>MEM-PRO-013-CIP-DAC-7927</v>
          </cell>
          <cell r="C1625" t="str">
            <v>MP3B-CIP CAUSTIC TANK DRYER HEAT EXCH</v>
          </cell>
        </row>
        <row r="1626">
          <cell r="A1626" t="str">
            <v>13-6004</v>
          </cell>
          <cell r="B1626" t="str">
            <v>MEM-PRO-013-CIP-LCP-6004</v>
          </cell>
          <cell r="C1626" t="str">
            <v>MSS-EXCESS LAL CIP TANK (POLYMER #4)</v>
          </cell>
        </row>
        <row r="1627">
          <cell r="A1627" t="str">
            <v>13-6020</v>
          </cell>
          <cell r="B1627" t="str">
            <v>MEM-PRO-013-CIP-LCP-6020</v>
          </cell>
          <cell r="C1627" t="str">
            <v>MSS-EXCESS CIP TANK DISCHARGE PUMP</v>
          </cell>
        </row>
        <row r="1628">
          <cell r="A1628" t="str">
            <v>13-1099</v>
          </cell>
          <cell r="B1628" t="str">
            <v>MEM-PRO-013-CIP-SAC-1099</v>
          </cell>
          <cell r="C1628" t="str">
            <v>MP3 CIP MOAT</v>
          </cell>
        </row>
        <row r="1629">
          <cell r="A1629" t="str">
            <v>13-4700</v>
          </cell>
          <cell r="B1629" t="str">
            <v>MEM-PRO-013-CIP-SAC-4700</v>
          </cell>
          <cell r="C1629" t="str">
            <v>MP3B-CIP CAUSTIC TANK</v>
          </cell>
        </row>
        <row r="1630">
          <cell r="A1630" t="str">
            <v>13-4701</v>
          </cell>
          <cell r="B1630" t="str">
            <v>MEM-PRO-013-CIP-SAC-4701</v>
          </cell>
          <cell r="C1630" t="str">
            <v>MP3B-CIP RINSE TANK</v>
          </cell>
        </row>
        <row r="1631">
          <cell r="A1631" t="str">
            <v>13-4702</v>
          </cell>
          <cell r="B1631" t="str">
            <v>MEM-PRO-013-CIP-SAC-4702</v>
          </cell>
          <cell r="C1631" t="str">
            <v>MP3B-CIP SANITIZE TANK</v>
          </cell>
        </row>
        <row r="1632">
          <cell r="A1632" t="str">
            <v>13-4738</v>
          </cell>
          <cell r="B1632" t="str">
            <v>MEM-PRO-013-CIP-SAC-4738</v>
          </cell>
          <cell r="C1632" t="str">
            <v>MP3B-CIP CAUSTIC TANK HYDROHEATER</v>
          </cell>
        </row>
        <row r="1633">
          <cell r="A1633" t="str">
            <v>13-4739</v>
          </cell>
          <cell r="B1633" t="str">
            <v>MEM-PRO-013-CIP-SAC-4739</v>
          </cell>
          <cell r="C1633" t="str">
            <v>MP3B-CIP SANITIZE TANK</v>
          </cell>
        </row>
        <row r="1634">
          <cell r="A1634" t="str">
            <v>13-4747</v>
          </cell>
          <cell r="B1634" t="str">
            <v>MEM-PRO-013-CIP-SAC-4747</v>
          </cell>
          <cell r="C1634" t="str">
            <v>MP3B-CIP SUPPLY TO IDN/CURD 3-WAY PUMP</v>
          </cell>
        </row>
        <row r="1635">
          <cell r="A1635" t="str">
            <v>13-4748</v>
          </cell>
          <cell r="B1635" t="str">
            <v>MEM-PRO-013-CIP-SAC-4748</v>
          </cell>
          <cell r="C1635" t="str">
            <v>MP3B-CIP CAUSTIC TANK RECIRCULATION PUMP</v>
          </cell>
        </row>
        <row r="1636">
          <cell r="A1636" t="str">
            <v>13-4749</v>
          </cell>
          <cell r="B1636" t="str">
            <v>MEM-PRO-013-CIP-SAC-4749</v>
          </cell>
          <cell r="C1636" t="str">
            <v>MP3B-CIP CAUSTIC TANK HH RECIRC PUMP</v>
          </cell>
        </row>
        <row r="1637">
          <cell r="A1637" t="str">
            <v>13-4750</v>
          </cell>
          <cell r="B1637" t="str">
            <v>MEM-PRO-013-CIP-SAC-4750</v>
          </cell>
          <cell r="C1637" t="str">
            <v>MP3B-CIP PROCESS DEFOAMER PUMP</v>
          </cell>
        </row>
        <row r="1638">
          <cell r="A1638" t="str">
            <v>13-6112</v>
          </cell>
          <cell r="B1638" t="str">
            <v>MEM-PRO-013-CIP-SAC-6112</v>
          </cell>
          <cell r="C1638" t="str">
            <v>MP3B-CIP SPLY TO CHILL TK DISCH LINES FV</v>
          </cell>
        </row>
        <row r="1639">
          <cell r="A1639" t="str">
            <v>13-9196</v>
          </cell>
          <cell r="B1639" t="str">
            <v>MEM-PRO-013-CIP-SAC-9196</v>
          </cell>
          <cell r="C1639" t="str">
            <v>MP3B-SANITIZER METER PUMP</v>
          </cell>
        </row>
        <row r="1640">
          <cell r="A1640" t="str">
            <v>13-75</v>
          </cell>
          <cell r="B1640" t="str">
            <v>MEM-PRO-013-CON-CON-0075</v>
          </cell>
          <cell r="C1640" t="str">
            <v>MP3B-#5 CONCENTRATION CENTRIFUGE</v>
          </cell>
        </row>
        <row r="1641">
          <cell r="A1641" t="str">
            <v>13-96</v>
          </cell>
          <cell r="B1641" t="str">
            <v>MEM-PRO-013-CON-CON-0096</v>
          </cell>
          <cell r="C1641" t="str">
            <v>MP3B-#3 CONCENTRATION CENTRIFUGE</v>
          </cell>
        </row>
        <row r="1642">
          <cell r="A1642" t="str">
            <v>13-97</v>
          </cell>
          <cell r="B1642" t="str">
            <v>MEM-PRO-013-CON-CON-0097</v>
          </cell>
          <cell r="C1642" t="str">
            <v>MP3B-#2 CONCENTRATION CENTRIFUGE</v>
          </cell>
        </row>
        <row r="1643">
          <cell r="A1643" t="str">
            <v>13-98</v>
          </cell>
          <cell r="B1643" t="str">
            <v>MEM-PRO-013-CON-CON-0098</v>
          </cell>
          <cell r="C1643" t="str">
            <v>MP3B-#1 CONC CENT PRODUCT PUMP</v>
          </cell>
        </row>
        <row r="1644">
          <cell r="A1644" t="str">
            <v>13-99</v>
          </cell>
          <cell r="B1644" t="str">
            <v>MEM-PRO-013-CON-CON-0099</v>
          </cell>
          <cell r="C1644" t="str">
            <v>MP3B-#4 CONCENTRATION CENTRIFUGE</v>
          </cell>
        </row>
        <row r="1645">
          <cell r="A1645" t="str">
            <v>13-260</v>
          </cell>
          <cell r="B1645" t="str">
            <v>MEM-PRO-013-CON-CON-0260</v>
          </cell>
          <cell r="C1645" t="str">
            <v>MP3B-#2 CONC CENT PRODUCT PUMP</v>
          </cell>
        </row>
        <row r="1646">
          <cell r="A1646" t="str">
            <v>13-270</v>
          </cell>
          <cell r="B1646" t="str">
            <v>MEM-PRO-013-CON-CON-0270</v>
          </cell>
          <cell r="C1646" t="str">
            <v>MP3B-#4 CONC CENT PRODUCT PUMP</v>
          </cell>
        </row>
        <row r="1647">
          <cell r="A1647" t="str">
            <v>13-279</v>
          </cell>
          <cell r="B1647" t="str">
            <v>MEM-PRO-013-CON-CON-0279</v>
          </cell>
          <cell r="C1647" t="str">
            <v>MP3B-#1 CONCENTRATION CENTRIFUGE</v>
          </cell>
        </row>
        <row r="1648">
          <cell r="A1648" t="str">
            <v>13-281</v>
          </cell>
          <cell r="B1648" t="str">
            <v>MEM-PRO-013-CON-CON-0281</v>
          </cell>
          <cell r="C1648" t="str">
            <v>MP3B-#3 CONC CENT PRODUCT PUMP</v>
          </cell>
        </row>
        <row r="1649">
          <cell r="A1649" t="str">
            <v>13-610</v>
          </cell>
          <cell r="B1649" t="str">
            <v>MEM-PRO-013-CON-CON-0610</v>
          </cell>
          <cell r="C1649" t="str">
            <v>MP3B-#6 CONCENTRATION CENTRIFUGE</v>
          </cell>
        </row>
        <row r="1650">
          <cell r="A1650" t="str">
            <v>13-133</v>
          </cell>
          <cell r="B1650" t="str">
            <v>MEM-PRO-013-CON-CRE-0133</v>
          </cell>
          <cell r="C1650" t="str">
            <v>MP3B-CONC CENTRIFUGES SEWER POT</v>
          </cell>
        </row>
        <row r="1651">
          <cell r="A1651" t="str">
            <v>13-134</v>
          </cell>
          <cell r="B1651" t="str">
            <v>MEM-PRO-013-CON-CRE-0134</v>
          </cell>
          <cell r="C1651" t="str">
            <v>MP3B-CONC CENTRIFUGES SEWER POT PUMP</v>
          </cell>
        </row>
        <row r="1652">
          <cell r="A1652" t="str">
            <v>13-137</v>
          </cell>
          <cell r="B1652" t="str">
            <v>MEM-PRO-013-CON-CRE-0137</v>
          </cell>
          <cell r="C1652" t="str">
            <v>MP3B-#1/#2 CONC PRODUCT POT GRINDER</v>
          </cell>
        </row>
        <row r="1653">
          <cell r="A1653" t="str">
            <v>13-148</v>
          </cell>
          <cell r="B1653" t="str">
            <v>MEM-PRO-013-CON-CRE-0148</v>
          </cell>
          <cell r="C1653" t="str">
            <v>MP3B-#1/#2 CONCENTRATOR PRODUCT POT</v>
          </cell>
        </row>
        <row r="1654">
          <cell r="A1654" t="str">
            <v>13-149</v>
          </cell>
          <cell r="B1654" t="str">
            <v>MEM-PRO-013-CON-CRE-0149</v>
          </cell>
          <cell r="C1654" t="str">
            <v>MP3B-#1/#2 CONC PRODUCT POT PUMP</v>
          </cell>
        </row>
        <row r="1655">
          <cell r="A1655" t="str">
            <v>13-153</v>
          </cell>
          <cell r="B1655" t="str">
            <v>MEM-PRO-013-CON-CRE-0153</v>
          </cell>
          <cell r="C1655" t="str">
            <v>MP3B-#3/4 CONCENTRATOR PRODUCT POT</v>
          </cell>
        </row>
        <row r="1656">
          <cell r="A1656" t="str">
            <v>13-165</v>
          </cell>
          <cell r="B1656" t="str">
            <v>MEM-PRO-013-CON-CRE-0165</v>
          </cell>
          <cell r="C1656" t="str">
            <v>MP3B-#3/4 CONC PRODUCT POT GRINDER</v>
          </cell>
        </row>
        <row r="1657">
          <cell r="A1657" t="str">
            <v>13-166</v>
          </cell>
          <cell r="B1657" t="str">
            <v>MEM-PRO-013-CON-CRE-0166</v>
          </cell>
          <cell r="C1657" t="str">
            <v>MP3B-#3/4 CONC PRODUCT POT PUMP</v>
          </cell>
        </row>
        <row r="1658">
          <cell r="A1658" t="str">
            <v>13-280</v>
          </cell>
          <cell r="B1658" t="str">
            <v>MEM-PRO-013-CON-CRE-0280</v>
          </cell>
          <cell r="C1658" t="str">
            <v>MP3B-#5 CONCENTRATOR PRODUCT POT</v>
          </cell>
        </row>
        <row r="1659">
          <cell r="A1659" t="str">
            <v>13-392</v>
          </cell>
          <cell r="B1659" t="str">
            <v>MEM-PRO-013-CON-CRE-0392</v>
          </cell>
          <cell r="C1659" t="str">
            <v>MP3B-#5/#6 PROD STRAINR TO TT PRESS ELE</v>
          </cell>
        </row>
        <row r="1660">
          <cell r="A1660" t="str">
            <v>13-458</v>
          </cell>
          <cell r="B1660" t="str">
            <v>MEM-PRO-013-CON-CRE-0458</v>
          </cell>
          <cell r="C1660" t="str">
            <v>MP3B-#5 CONC PRODUCT POT PUMP</v>
          </cell>
        </row>
        <row r="1661">
          <cell r="A1661" t="str">
            <v>13-462</v>
          </cell>
          <cell r="B1661" t="str">
            <v>MEM-PRO-013-CON-CRE-0462</v>
          </cell>
          <cell r="C1661" t="str">
            <v>MP3B-#5/#6 PROD POT TO STRAINR PRESS ELE</v>
          </cell>
        </row>
        <row r="1662">
          <cell r="A1662" t="str">
            <v>13-580</v>
          </cell>
          <cell r="B1662" t="str">
            <v>MEM-PRO-013-CON-CRE-0580</v>
          </cell>
          <cell r="C1662" t="str">
            <v>MP3B-#5 CONC CENT PROD POT AGITATOR</v>
          </cell>
        </row>
        <row r="1663">
          <cell r="A1663" t="str">
            <v>13-627</v>
          </cell>
          <cell r="B1663" t="str">
            <v>MEM-PRO-013-CON-CRE-0627</v>
          </cell>
          <cell r="C1663" t="str">
            <v>MP3B-#6 CONCENTRATOR PRODUCT POT</v>
          </cell>
        </row>
        <row r="1664">
          <cell r="A1664" t="str">
            <v>13-628</v>
          </cell>
          <cell r="B1664" t="str">
            <v>MEM-PRO-013-CON-CRE-0628</v>
          </cell>
          <cell r="C1664" t="str">
            <v>MP3B-#6 CONC PRODUCT POT AGITATOR</v>
          </cell>
        </row>
        <row r="1665">
          <cell r="A1665" t="str">
            <v>13-630</v>
          </cell>
          <cell r="B1665" t="str">
            <v>MEM-PRO-013-CON-CRE-0630</v>
          </cell>
          <cell r="C1665" t="str">
            <v>MP3B-#6 CONC PRODUCT POT PUMP</v>
          </cell>
        </row>
        <row r="1666">
          <cell r="A1666" t="str">
            <v>13-3402</v>
          </cell>
          <cell r="B1666" t="str">
            <v>MEM-PRO-013-FED-BRN-3402</v>
          </cell>
          <cell r="C1666" t="str">
            <v>MP3B-ALJET DRYER BURNER CHAMBER</v>
          </cell>
        </row>
        <row r="1667">
          <cell r="A1667" t="str">
            <v>13-3403</v>
          </cell>
          <cell r="B1667" t="str">
            <v>MEM-PRO-013-FED-BRN-3403</v>
          </cell>
          <cell r="C1667" t="str">
            <v>MP3B-ALJET DRYER BURNER GAS TRAIN</v>
          </cell>
        </row>
        <row r="1668">
          <cell r="A1668" t="str">
            <v>13-3020</v>
          </cell>
          <cell r="B1668" t="str">
            <v>MEM-PRO-013-FED-FED-3020</v>
          </cell>
          <cell r="C1668" t="str">
            <v>MP3B-FEED DRYER VENT FILTER COLLECTOR</v>
          </cell>
        </row>
        <row r="1669">
          <cell r="A1669" t="str">
            <v>13-3021</v>
          </cell>
          <cell r="B1669" t="str">
            <v>MEM-PRO-013-FED-FED-3021</v>
          </cell>
          <cell r="C1669" t="str">
            <v>MP3B-FEED DRYER VENT FILTER COLLCTOR RFV</v>
          </cell>
        </row>
        <row r="1670">
          <cell r="A1670" t="str">
            <v>13-3026</v>
          </cell>
          <cell r="B1670" t="str">
            <v>MEM-PRO-013-FED-FED-3026</v>
          </cell>
          <cell r="C1670" t="str">
            <v>MP3B-FEED DRYER VENT FILTER EXHAUST FAN</v>
          </cell>
        </row>
        <row r="1671">
          <cell r="A1671" t="str">
            <v>13-3031</v>
          </cell>
          <cell r="B1671" t="str">
            <v>MEM-PRO-013-FED-FED-3031</v>
          </cell>
          <cell r="C1671" t="str">
            <v>MP3B-FD DISCHARGE TO FEED LOADOUT RFV</v>
          </cell>
        </row>
        <row r="1672">
          <cell r="A1672" t="str">
            <v>13-3036</v>
          </cell>
          <cell r="B1672" t="str">
            <v>MEM-PRO-013-FED-FED-3036</v>
          </cell>
          <cell r="C1672" t="str">
            <v>MP3B-FD DISCHARGE TO FEED LOADOUT RFV</v>
          </cell>
        </row>
        <row r="1673">
          <cell r="A1673" t="str">
            <v>13-3045</v>
          </cell>
          <cell r="B1673" t="str">
            <v>MEM-PRO-013-FED-FED-3045</v>
          </cell>
          <cell r="C1673" t="str">
            <v>MP3B-FEED LOADOUT BLOWER</v>
          </cell>
        </row>
        <row r="1674">
          <cell r="A1674" t="str">
            <v>13-3399</v>
          </cell>
          <cell r="B1674" t="str">
            <v>MEM-PRO-013-FED-FED-3399</v>
          </cell>
          <cell r="C1674" t="str">
            <v>MP3B-ALJET DRYER INLET FAN</v>
          </cell>
        </row>
        <row r="1675">
          <cell r="A1675" t="str">
            <v>13-3405</v>
          </cell>
          <cell r="B1675" t="str">
            <v>MEM-PRO-013-FED-FED-3405</v>
          </cell>
          <cell r="C1675" t="str">
            <v>MP3B-ALJET HOT AIR MANIFOLD</v>
          </cell>
        </row>
        <row r="1676">
          <cell r="A1676" t="str">
            <v>13-3406</v>
          </cell>
          <cell r="B1676" t="str">
            <v>MEM-PRO-013-FED-FED-3406</v>
          </cell>
          <cell r="C1676" t="str">
            <v>MP3B-FEED DRYER</v>
          </cell>
        </row>
        <row r="1677">
          <cell r="A1677" t="str">
            <v>13-3407</v>
          </cell>
          <cell r="B1677" t="str">
            <v>MEM-PRO-013-FED-FED-3407</v>
          </cell>
          <cell r="C1677" t="str">
            <v>MP3B-FEED DRYER INFEED SCREW CONVEYOR</v>
          </cell>
        </row>
        <row r="1678">
          <cell r="A1678" t="str">
            <v>13-3409</v>
          </cell>
          <cell r="B1678" t="str">
            <v>MEM-PRO-013-FED-FED-3409</v>
          </cell>
          <cell r="C1678" t="str">
            <v>MP3-FEED DRYER PRIM CYCL TRANS BLR</v>
          </cell>
        </row>
        <row r="1679">
          <cell r="A1679" t="str">
            <v>13-3410</v>
          </cell>
          <cell r="B1679" t="str">
            <v>MEM-PRO-013-FED-FED-3410</v>
          </cell>
          <cell r="C1679" t="str">
            <v>MP3B-FEED DRYER PRIMARY CYCLONE</v>
          </cell>
        </row>
        <row r="1680">
          <cell r="A1680" t="str">
            <v>13-3411</v>
          </cell>
          <cell r="B1680" t="str">
            <v>MEM-PRO-013-FED-FED-3411</v>
          </cell>
          <cell r="C1680" t="str">
            <v>MP3B-FEED DRYER PRIMARY CYCLONE RFV</v>
          </cell>
        </row>
        <row r="1681">
          <cell r="A1681" t="str">
            <v>13-3412</v>
          </cell>
          <cell r="B1681" t="str">
            <v>MEM-PRO-013-FED-FED-3412</v>
          </cell>
          <cell r="C1681" t="str">
            <v>MP3B-FEED DRYER PRIMARY CYC OVERS RFV</v>
          </cell>
        </row>
        <row r="1682">
          <cell r="A1682" t="str">
            <v>13-3414</v>
          </cell>
          <cell r="B1682" t="str">
            <v>MEM-PRO-013-FED-FED-3414</v>
          </cell>
          <cell r="C1682" t="str">
            <v>MP3B-FEED DRYER FINES COLLECTOR</v>
          </cell>
        </row>
        <row r="1683">
          <cell r="A1683" t="str">
            <v>13-3415</v>
          </cell>
          <cell r="B1683" t="str">
            <v>MEM-PRO-013-FED-FED-3415</v>
          </cell>
          <cell r="C1683" t="str">
            <v>MP3B-FEED DRYER FINES COLLECTOR RFV</v>
          </cell>
        </row>
        <row r="1684">
          <cell r="A1684" t="str">
            <v>13-3416</v>
          </cell>
          <cell r="B1684" t="str">
            <v>MEM-PRO-013-FED-FED-3416</v>
          </cell>
          <cell r="C1684" t="str">
            <v>MP3B-FEED DRYER FINES BAGHOUSE</v>
          </cell>
        </row>
        <row r="1685">
          <cell r="A1685" t="str">
            <v>13-3418</v>
          </cell>
          <cell r="B1685" t="str">
            <v>MEM-PRO-013-FED-FED-3418</v>
          </cell>
          <cell r="C1685" t="str">
            <v>MP3B-FEED DRYER EXHAUST FAN</v>
          </cell>
        </row>
        <row r="1686">
          <cell r="A1686" t="str">
            <v>13-3419</v>
          </cell>
          <cell r="B1686" t="str">
            <v>MEM-PRO-013-FED-FED-3419</v>
          </cell>
          <cell r="C1686" t="str">
            <v>MP3B-FEED BAGHOUSE SCREW CONVEYOR</v>
          </cell>
        </row>
        <row r="1687">
          <cell r="A1687" t="str">
            <v>13-3420</v>
          </cell>
          <cell r="B1687" t="str">
            <v>MEM-PRO-013-FED-FED-3420</v>
          </cell>
          <cell r="C1687" t="str">
            <v>MP3B-FEED DRYER BAGHOUSE RFV</v>
          </cell>
        </row>
        <row r="1688">
          <cell r="A1688" t="str">
            <v>13-3422</v>
          </cell>
          <cell r="B1688" t="str">
            <v>MEM-PRO-013-FED-FED-3422</v>
          </cell>
          <cell r="C1688" t="str">
            <v>MP3B-FEED DRYER SCREW CONVEYOR</v>
          </cell>
        </row>
        <row r="1689">
          <cell r="A1689" t="str">
            <v>13-295</v>
          </cell>
          <cell r="B1689" t="str">
            <v>MEM-PRO-013-FED-SLT-0295</v>
          </cell>
          <cell r="C1689" t="str">
            <v>MP3B-S DESLUDGER SOLIDS CONVEYOR</v>
          </cell>
        </row>
        <row r="1690">
          <cell r="A1690" t="str">
            <v>13-594</v>
          </cell>
          <cell r="B1690" t="str">
            <v>MEM-PRO-013-FED-SLT-0594</v>
          </cell>
          <cell r="C1690" t="str">
            <v>MP3B-SCREW CONV FROM 3RD EXT SOLIDS</v>
          </cell>
        </row>
        <row r="1691">
          <cell r="A1691" t="str">
            <v>13-3241</v>
          </cell>
          <cell r="B1691" t="str">
            <v>MEM-PRO-013-FED-SLT-3241</v>
          </cell>
          <cell r="C1691" t="str">
            <v>MP3-PRE-MIXER #1 CONVEYOR</v>
          </cell>
        </row>
        <row r="1692">
          <cell r="A1692" t="str">
            <v>13-3243</v>
          </cell>
          <cell r="B1692" t="str">
            <v>MEM-PRO-013-FED-SLT-3243</v>
          </cell>
          <cell r="C1692" t="str">
            <v>MP3-TRANSFER CONVEYOR #2 SCOTT DRYER</v>
          </cell>
        </row>
        <row r="1693">
          <cell r="A1693" t="str">
            <v>13-3253</v>
          </cell>
          <cell r="B1693" t="str">
            <v>MEM-PRO-013-FED-SLT-3253</v>
          </cell>
          <cell r="C1693" t="str">
            <v>MP3B-FEED SLUDGE XFER BELT CONVEYOR</v>
          </cell>
        </row>
        <row r="1694">
          <cell r="A1694" t="str">
            <v>13-3257</v>
          </cell>
          <cell r="B1694" t="str">
            <v>MEM-PRO-013-FED-SLT-3257</v>
          </cell>
          <cell r="C1694" t="str">
            <v>MP3B-FEED DRYER MIXING CONVEYOR</v>
          </cell>
        </row>
        <row r="1695">
          <cell r="A1695" t="str">
            <v>13-3260</v>
          </cell>
          <cell r="B1695" t="str">
            <v>MEM-PRO-013-FED-SLT-3260</v>
          </cell>
          <cell r="C1695" t="str">
            <v>MP3B-FEED DRYER BELT CONVEYOR SCALE</v>
          </cell>
        </row>
        <row r="1696">
          <cell r="A1696" t="str">
            <v>13-3262</v>
          </cell>
          <cell r="B1696" t="str">
            <v>MEM-PRO-013-FED-SLT-3262</v>
          </cell>
          <cell r="C1696" t="str">
            <v>MP3B-FEED DRYER SCREW XFER CONVEYOR RFV</v>
          </cell>
        </row>
        <row r="1697">
          <cell r="A1697" t="str">
            <v>13-3358</v>
          </cell>
          <cell r="B1697" t="str">
            <v>MEM-PRO-013-FED-SLT-3358</v>
          </cell>
          <cell r="C1697" t="str">
            <v>MP3B-FEED DRYER DUMP HOPPER</v>
          </cell>
        </row>
        <row r="1698">
          <cell r="A1698" t="str">
            <v>13-3359</v>
          </cell>
          <cell r="B1698" t="str">
            <v>MEM-PRO-013-FED-SLT-3359</v>
          </cell>
          <cell r="C1698" t="str">
            <v>MP3B-FEED DRYER DUMP HOPPER RFV</v>
          </cell>
        </row>
        <row r="1699">
          <cell r="A1699" t="str">
            <v>13-3380</v>
          </cell>
          <cell r="B1699" t="str">
            <v>MEM-PRO-013-FED-SUS-3380</v>
          </cell>
          <cell r="C1699" t="str">
            <v>MP3B-FEED DRYER RING SUPPRESSION SYS</v>
          </cell>
        </row>
        <row r="1700">
          <cell r="A1700" t="str">
            <v>13-3381</v>
          </cell>
          <cell r="B1700" t="str">
            <v>MEM-PRO-013-FED-SUS-3381</v>
          </cell>
          <cell r="C1700" t="str">
            <v>MP3B-FEED DRYER COLL/BH SUPPRESS SYS</v>
          </cell>
        </row>
        <row r="1701">
          <cell r="A1701" t="str">
            <v>13-7906</v>
          </cell>
          <cell r="B1701" t="str">
            <v>MEM-PRO-013-FED-SUS-7906</v>
          </cell>
          <cell r="C1701" t="str">
            <v>MSS-WEST FILTER RECVR SUPPRESSION SYS</v>
          </cell>
        </row>
        <row r="1702">
          <cell r="A1702" t="str">
            <v>13-7916</v>
          </cell>
          <cell r="B1702" t="str">
            <v>MEM-PRO-013-FED-SUS-7916</v>
          </cell>
          <cell r="C1702" t="str">
            <v>MSS-EAST FILTER RECVR SUPPRESSION SYS</v>
          </cell>
        </row>
        <row r="1703">
          <cell r="A1703" t="str">
            <v>13-6431</v>
          </cell>
          <cell r="B1703" t="str">
            <v>MEM-PRO-013-GRD-MFG-6431</v>
          </cell>
          <cell r="C1703" t="str">
            <v>MP-BLOWER TO PHASE 3 GROUND FLAKE BIN</v>
          </cell>
        </row>
        <row r="1704">
          <cell r="A1704" t="str">
            <v>13-6170</v>
          </cell>
          <cell r="B1704" t="str">
            <v>MEM-PRO-013-HPF-SDF-6170</v>
          </cell>
          <cell r="C1704" t="str">
            <v>MP3B-#4 SSMG HI-PRESS DRYER FEED PUMP</v>
          </cell>
        </row>
        <row r="1705">
          <cell r="A1705" t="str">
            <v>13-6171</v>
          </cell>
          <cell r="B1705" t="str">
            <v>MEM-PRO-013-HPF-SDF-6171</v>
          </cell>
          <cell r="C1705" t="str">
            <v>MP3B-#3 SSMG HI-PRESS DRYER FEED PUMP</v>
          </cell>
        </row>
        <row r="1706">
          <cell r="A1706" t="str">
            <v>13-6172</v>
          </cell>
          <cell r="B1706" t="str">
            <v>MEM-PRO-013-HPF-SDF-6172</v>
          </cell>
          <cell r="C1706" t="str">
            <v>MP3B-#2 SSMG HI-PRESS DRYER FEED PUMP</v>
          </cell>
        </row>
        <row r="1707">
          <cell r="A1707" t="str">
            <v>13-6173</v>
          </cell>
          <cell r="B1707" t="str">
            <v>MEM-PRO-013-HPF-SDF-6173</v>
          </cell>
          <cell r="C1707" t="str">
            <v>MP3B-#1 SSMG HI-PRESS DRYER FEED PUMP</v>
          </cell>
        </row>
        <row r="1708">
          <cell r="A1708" t="str">
            <v>13-6634</v>
          </cell>
          <cell r="B1708" t="str">
            <v>MEM-PRO-013-HPF-SDF-6634</v>
          </cell>
          <cell r="C1708" t="str">
            <v>MP3B-DRYER VISCOSITY METER</v>
          </cell>
        </row>
        <row r="1709">
          <cell r="A1709" t="str">
            <v>13-115</v>
          </cell>
          <cell r="B1709" t="str">
            <v>MEM-PRO-013-IDN-HYS-0115</v>
          </cell>
          <cell r="C1709" t="str">
            <v>MP3B-EAST BATCH TANK (#1 SURGE TANK)</v>
          </cell>
        </row>
        <row r="1710">
          <cell r="A1710" t="str">
            <v>13-117</v>
          </cell>
          <cell r="B1710" t="str">
            <v>MEM-PRO-013-IDN-HYS-0117</v>
          </cell>
          <cell r="C1710" t="str">
            <v>MP3B-WEST BATCH TANK (#2 SURGE TANK)</v>
          </cell>
        </row>
        <row r="1711">
          <cell r="A1711" t="str">
            <v>13-6322</v>
          </cell>
          <cell r="B1711" t="str">
            <v>MEM-PRO-013-IDN-HYS-6322</v>
          </cell>
          <cell r="C1711" t="str">
            <v>MP3B-W BATCH TANK AGITATOR</v>
          </cell>
        </row>
        <row r="1712">
          <cell r="A1712" t="str">
            <v>13-6323</v>
          </cell>
          <cell r="B1712" t="str">
            <v>MEM-PRO-013-IDN-HYS-6323</v>
          </cell>
          <cell r="C1712" t="str">
            <v>MP3B-E BATCH TANK AGITATOR</v>
          </cell>
        </row>
        <row r="1713">
          <cell r="A1713" t="str">
            <v>13-6326</v>
          </cell>
          <cell r="B1713" t="str">
            <v>MEM-PRO-013-IDN-HYS-6326</v>
          </cell>
          <cell r="C1713" t="str">
            <v>MP3B-W BATCH TANK DISCHARGE PUMP</v>
          </cell>
        </row>
        <row r="1714">
          <cell r="A1714" t="str">
            <v>13-6327</v>
          </cell>
          <cell r="B1714" t="str">
            <v>MEM-PRO-013-IDN-HYS-6327</v>
          </cell>
          <cell r="C1714" t="str">
            <v>MP3B-E BATCH TANK DISCHARGE PUMP</v>
          </cell>
        </row>
        <row r="1715">
          <cell r="A1715" t="str">
            <v>13-6333</v>
          </cell>
          <cell r="B1715" t="str">
            <v>MEM-PRO-013-IDN-HYS-6333</v>
          </cell>
          <cell r="C1715" t="str">
            <v>MP3B-W BATCH TANK METERING PUMP</v>
          </cell>
        </row>
        <row r="1716">
          <cell r="A1716" t="str">
            <v>13-6631</v>
          </cell>
          <cell r="B1716" t="str">
            <v>MEM-PRO-013-IDN-HYS-6631</v>
          </cell>
          <cell r="C1716" t="str">
            <v>MP3B-E/W BATCH TANK FLOWMETER</v>
          </cell>
        </row>
        <row r="1717">
          <cell r="A1717" t="str">
            <v>13-6107</v>
          </cell>
          <cell r="B1717" t="str">
            <v>MEM-PRO-013-IDN-IDF-6107</v>
          </cell>
          <cell r="C1717" t="str">
            <v>MP3B-600 W VACUUMIZER FEED PUMP</v>
          </cell>
        </row>
        <row r="1718">
          <cell r="A1718" t="str">
            <v>13-6118</v>
          </cell>
          <cell r="B1718" t="str">
            <v>MEM-PRO-013-IDN-IDF-6118</v>
          </cell>
          <cell r="C1718" t="str">
            <v>MP3B-IDN FEED TANK</v>
          </cell>
        </row>
        <row r="1719">
          <cell r="A1719" t="str">
            <v>13-6119</v>
          </cell>
          <cell r="B1719" t="str">
            <v>MEM-PRO-013-IDN-IDF-6119</v>
          </cell>
          <cell r="C1719" t="str">
            <v>MP3B-IDN FEED TANK AGITATOR</v>
          </cell>
        </row>
        <row r="1720">
          <cell r="A1720" t="str">
            <v>13-6124</v>
          </cell>
          <cell r="B1720" t="str">
            <v>MEM-PRO-013-IDN-IDF-6124</v>
          </cell>
          <cell r="C1720" t="str">
            <v>MP3B-IDN FEED PUMP</v>
          </cell>
        </row>
        <row r="1721">
          <cell r="A1721" t="str">
            <v>13-6279</v>
          </cell>
          <cell r="B1721" t="str">
            <v>MEM-PRO-013-IDN-IDF-6279</v>
          </cell>
          <cell r="C1721" t="str">
            <v>MP3B-NEUTRALIZATION TANK RECIRC PUMP</v>
          </cell>
        </row>
        <row r="1722">
          <cell r="A1722" t="str">
            <v>13-6286</v>
          </cell>
          <cell r="B1722" t="str">
            <v>MEM-PRO-013-IDN-IDF-6286</v>
          </cell>
          <cell r="C1722" t="str">
            <v>MP3B-NEUTRALIZATION TK DISCHARGE PUMP</v>
          </cell>
        </row>
        <row r="1723">
          <cell r="A1723" t="str">
            <v>13-6288</v>
          </cell>
          <cell r="B1723" t="str">
            <v>MEM-PRO-013-IDN-IDF-6288</v>
          </cell>
          <cell r="C1723" t="str">
            <v>MP3B-NEUTRALIZATION TANK</v>
          </cell>
        </row>
        <row r="1724">
          <cell r="A1724" t="str">
            <v>13-6289</v>
          </cell>
          <cell r="B1724" t="str">
            <v>MEM-PRO-013-IDN-IDF-6289</v>
          </cell>
          <cell r="C1724" t="str">
            <v>MP3B - NEUT TK AGITATOR MTR</v>
          </cell>
        </row>
        <row r="1725">
          <cell r="A1725" t="str">
            <v>13-6627</v>
          </cell>
          <cell r="B1725" t="str">
            <v>MEM-PRO-013-IDN-IDF-6627</v>
          </cell>
          <cell r="C1725" t="str">
            <v>MP3-W MC75 FEED PUMP</v>
          </cell>
        </row>
        <row r="1726">
          <cell r="A1726" t="str">
            <v>13-83</v>
          </cell>
          <cell r="B1726" t="str">
            <v>MEM-PRO-013-PCP-PCT-0083</v>
          </cell>
          <cell r="C1726" t="str">
            <v>MP3B-PRECIPITATION TANK</v>
          </cell>
        </row>
        <row r="1727">
          <cell r="A1727" t="str">
            <v>13-84</v>
          </cell>
          <cell r="B1727" t="str">
            <v>MEM-PRO-013-PCP-PCT-0084</v>
          </cell>
          <cell r="C1727" t="str">
            <v>MP3B-PRECIPITATION TANK DISCH PUMP</v>
          </cell>
        </row>
        <row r="1728">
          <cell r="A1728" t="str">
            <v>13-90</v>
          </cell>
          <cell r="B1728" t="str">
            <v>MEM-PRO-013-PCP-PCT-0090</v>
          </cell>
          <cell r="C1728" t="str">
            <v>MP3B-PRECIPITATION TANK AGITATOR</v>
          </cell>
        </row>
        <row r="1729">
          <cell r="A1729" t="str">
            <v>13-80</v>
          </cell>
          <cell r="B1729" t="str">
            <v>MEM-PRO-013-PCP-PHA-0080</v>
          </cell>
          <cell r="C1729" t="str">
            <v>MP3B-CLARIFIED TANK</v>
          </cell>
        </row>
        <row r="1730">
          <cell r="A1730" t="str">
            <v>13-81</v>
          </cell>
          <cell r="B1730" t="str">
            <v>MEM-PRO-013-PCP-PHA-0081</v>
          </cell>
          <cell r="C1730" t="str">
            <v>MP3B-HCL ADDITION CONTROL VALVE</v>
          </cell>
        </row>
        <row r="1731">
          <cell r="A1731" t="str">
            <v>13-82</v>
          </cell>
          <cell r="B1731" t="str">
            <v>MEM-PRO-013-PCP-PHA-0082</v>
          </cell>
          <cell r="C1731" t="str">
            <v>MP3B-CLARIFIED TANK PUMP</v>
          </cell>
        </row>
        <row r="1732">
          <cell r="A1732" t="str">
            <v>13-2186</v>
          </cell>
          <cell r="B1732" t="str">
            <v>MEM-PRO-013-PKG-BLD-2186</v>
          </cell>
          <cell r="C1732" t="str">
            <v>MP3B-BLENDER DISCH RFV</v>
          </cell>
        </row>
        <row r="1733">
          <cell r="A1733" t="str">
            <v>13-2190</v>
          </cell>
          <cell r="B1733" t="str">
            <v>MEM-PRO-013-PKG-BLD-2190</v>
          </cell>
          <cell r="C1733" t="str">
            <v>MP3B-BLENDER SEAL BLOWER</v>
          </cell>
        </row>
        <row r="1734">
          <cell r="A1734" t="str">
            <v>13-1171</v>
          </cell>
          <cell r="B1734" t="str">
            <v>MEM-PRO-013-PKG-PAK-1171</v>
          </cell>
          <cell r="C1734" t="str">
            <v>MP3B-METAL DETECTER SYSTEM</v>
          </cell>
        </row>
        <row r="1735">
          <cell r="A1735" t="str">
            <v>13-1178</v>
          </cell>
          <cell r="B1735" t="str">
            <v>MEM-PRO-013-PKG-PAK-1178</v>
          </cell>
          <cell r="C1735" t="str">
            <v>P3 BAG LABEL PRINT/APPLY UNIT</v>
          </cell>
        </row>
        <row r="1736">
          <cell r="A1736" t="str">
            <v>13-1180</v>
          </cell>
          <cell r="B1736" t="str">
            <v>MEM-PRO-013-PKG-PAK-1180</v>
          </cell>
          <cell r="C1736" t="str">
            <v>MP3B-PALLETIZER</v>
          </cell>
        </row>
        <row r="1737">
          <cell r="A1737" t="str">
            <v>13-1192</v>
          </cell>
          <cell r="B1737" t="str">
            <v>MEM-PRO-013-PKG-PAK-1192</v>
          </cell>
          <cell r="C1737" t="str">
            <v>MP3B-ROTARY ARM STRETCHWRAPPER</v>
          </cell>
        </row>
        <row r="1738">
          <cell r="A1738" t="str">
            <v>13-2177</v>
          </cell>
          <cell r="B1738" t="str">
            <v>MEM-PRO-013-PKG-PAK-2177</v>
          </cell>
          <cell r="C1738" t="str">
            <v>MP3B-BLENDER SURGE BIN</v>
          </cell>
        </row>
        <row r="1739">
          <cell r="A1739" t="str">
            <v>13-2181</v>
          </cell>
          <cell r="B1739" t="str">
            <v>MEM-PRO-013-PKG-PAK-2181</v>
          </cell>
          <cell r="C1739" t="str">
            <v>MP3B - BLENDER</v>
          </cell>
        </row>
        <row r="1740">
          <cell r="A1740" t="str">
            <v>13-2184</v>
          </cell>
          <cell r="B1740" t="str">
            <v>MEM-PRO-013-PKG-PAK-2184</v>
          </cell>
          <cell r="C1740" t="str">
            <v>MP3B - BLENDER ASP FILTER EXH FAN</v>
          </cell>
        </row>
        <row r="1741">
          <cell r="A1741" t="str">
            <v>13-2188</v>
          </cell>
          <cell r="B1741" t="str">
            <v>MEM-PRO-013-PKG-PAK-2188</v>
          </cell>
          <cell r="C1741" t="str">
            <v>MP3B-BLENDER DISCH BLOWER</v>
          </cell>
        </row>
        <row r="1742">
          <cell r="A1742" t="str">
            <v>13-2198</v>
          </cell>
          <cell r="B1742" t="str">
            <v>MEM-PRO-013-PKG-PAK-2198</v>
          </cell>
          <cell r="C1742" t="str">
            <v>MP3B- W PRODUCT SCREENER</v>
          </cell>
        </row>
        <row r="1743">
          <cell r="A1743" t="str">
            <v>13-2199</v>
          </cell>
          <cell r="B1743" t="str">
            <v>MEM-PRO-013-PKG-PAK-2199</v>
          </cell>
          <cell r="C1743" t="str">
            <v>MP3B - W PRODUCT SCREENER OVERS RFV</v>
          </cell>
        </row>
        <row r="1744">
          <cell r="A1744" t="str">
            <v>13-2208</v>
          </cell>
          <cell r="B1744" t="str">
            <v>MEM-PRO-013-PKG-PAK-2208</v>
          </cell>
          <cell r="C1744" t="str">
            <v>MP3B-NIRO PK'ER SURGE BIN ASP FAN</v>
          </cell>
        </row>
        <row r="1745">
          <cell r="A1745" t="str">
            <v>13-2210</v>
          </cell>
          <cell r="B1745" t="str">
            <v>MEM-PRO-013-PKG-PAK-2210</v>
          </cell>
          <cell r="C1745" t="str">
            <v>MP3B-NIRO PK'ER SURGE BIN</v>
          </cell>
        </row>
        <row r="1746">
          <cell r="A1746" t="str">
            <v>13-2213</v>
          </cell>
          <cell r="B1746" t="str">
            <v>MEM-PRO-013-PKG-PAK-2213</v>
          </cell>
          <cell r="C1746" t="str">
            <v>MP3B-NIRO PK'ER NUISANCE DUST COLL</v>
          </cell>
        </row>
        <row r="1747">
          <cell r="A1747" t="str">
            <v>13-2214</v>
          </cell>
          <cell r="B1747" t="str">
            <v>MEM-PRO-013-PKG-PAK-2214</v>
          </cell>
          <cell r="C1747" t="str">
            <v>MP3B-PACKER NUIS DUST COLL ASP FAN</v>
          </cell>
        </row>
        <row r="1748">
          <cell r="A1748" t="str">
            <v>13-2215</v>
          </cell>
          <cell r="B1748" t="str">
            <v>MEM-PRO-013-PKG-PAK-2215</v>
          </cell>
          <cell r="C1748" t="str">
            <v>MP3B-NIRO PK'ER NUIS DUST COLL RFV</v>
          </cell>
        </row>
        <row r="1749">
          <cell r="A1749" t="str">
            <v>13-2217</v>
          </cell>
          <cell r="B1749" t="str">
            <v>MEM-PRO-013-PKG-PAK-2217</v>
          </cell>
          <cell r="C1749" t="str">
            <v>MP3B-CAROUSEL PACKER</v>
          </cell>
        </row>
        <row r="1750">
          <cell r="A1750" t="str">
            <v>13-2218</v>
          </cell>
          <cell r="B1750" t="str">
            <v>MEM-PRO-013-PKG-PAK-2218</v>
          </cell>
          <cell r="C1750" t="str">
            <v>MP3B-PACKER BAG GUSSETT REFORMER</v>
          </cell>
        </row>
        <row r="1751">
          <cell r="A1751" t="str">
            <v>13-2219</v>
          </cell>
          <cell r="B1751" t="str">
            <v>MEM-PRO-013-PKG-PAK-2219</v>
          </cell>
          <cell r="C1751" t="str">
            <v>MP3B-PACKER BAG HEAT SEALER</v>
          </cell>
        </row>
        <row r="1752">
          <cell r="A1752" t="str">
            <v>13-2222</v>
          </cell>
          <cell r="B1752" t="str">
            <v>MEM-PRO-013-PKG-PAK-2222</v>
          </cell>
          <cell r="C1752" t="str">
            <v>MP3-ONLINE REWORK BIN (RECEIVER)</v>
          </cell>
        </row>
        <row r="1753">
          <cell r="A1753" t="str">
            <v>13-2224</v>
          </cell>
          <cell r="B1753" t="str">
            <v>MEM-PRO-013-PKG-PAK-2224</v>
          </cell>
          <cell r="C1753" t="str">
            <v>MP3B - ONLINE REWORK COLL DISCH RFV</v>
          </cell>
        </row>
        <row r="1754">
          <cell r="A1754" t="str">
            <v>13-2230</v>
          </cell>
          <cell r="B1754" t="str">
            <v>MEM-PRO-013-PKG-PAK-2230</v>
          </cell>
          <cell r="C1754" t="str">
            <v>MP3-ONLINE REWORK BAG DUMP STATION</v>
          </cell>
        </row>
        <row r="1755">
          <cell r="A1755" t="str">
            <v>13-2232</v>
          </cell>
          <cell r="B1755" t="str">
            <v>MEM-PRO-013-PKG-PAK-2232</v>
          </cell>
          <cell r="C1755" t="str">
            <v>MP3-DRY ONLINE REWORK EXHAUST FAN</v>
          </cell>
        </row>
        <row r="1756">
          <cell r="A1756" t="str">
            <v>13-2233</v>
          </cell>
          <cell r="B1756" t="str">
            <v>MEM-PRO-013-PKG-PAK-2233</v>
          </cell>
          <cell r="C1756" t="str">
            <v>MP3-ONLINE BAG DUMP ROTARY VALVE</v>
          </cell>
        </row>
        <row r="1757">
          <cell r="A1757" t="str">
            <v>13-2234</v>
          </cell>
          <cell r="B1757" t="str">
            <v>MEM-PRO-013-PKG-PAK-2234</v>
          </cell>
          <cell r="C1757" t="str">
            <v>MP3-ONLINE REWORK BAG SP STAT BLOWER</v>
          </cell>
        </row>
        <row r="1758">
          <cell r="A1758" t="str">
            <v>13-2238</v>
          </cell>
          <cell r="B1758" t="str">
            <v>MEM-PRO-013-PKG-PAK-2238</v>
          </cell>
          <cell r="C1758" t="str">
            <v>MP3-OFF LINE REWORK BAG DUMP STATION</v>
          </cell>
        </row>
        <row r="1759">
          <cell r="A1759" t="str">
            <v>13-2239</v>
          </cell>
          <cell r="B1759" t="str">
            <v>MEM-PRO-013-PKG-PAK-2239</v>
          </cell>
          <cell r="C1759" t="str">
            <v>MP3-BAG DUMP EXHAUST FAN</v>
          </cell>
        </row>
        <row r="1760">
          <cell r="A1760" t="str">
            <v>13-2242</v>
          </cell>
          <cell r="B1760" t="str">
            <v>MEM-PRO-013-PKG-PAK-2242</v>
          </cell>
          <cell r="C1760" t="str">
            <v>MP3-REWORK BLOWER PKG</v>
          </cell>
        </row>
        <row r="1761">
          <cell r="A1761" t="str">
            <v>13-2246</v>
          </cell>
          <cell r="B1761" t="str">
            <v>MEM-PRO-013-PKG-PAK-2246</v>
          </cell>
          <cell r="C1761" t="str">
            <v>MP3-OFF-LINE REWORK BIN</v>
          </cell>
        </row>
        <row r="1762">
          <cell r="A1762" t="str">
            <v>13-2249</v>
          </cell>
          <cell r="B1762" t="str">
            <v>MEM-PRO-013-PKG-PAK-2249</v>
          </cell>
          <cell r="C1762" t="str">
            <v>MP3A-OFFLINE REWORK COLLECTOR DISCH RFV</v>
          </cell>
        </row>
        <row r="1763">
          <cell r="A1763" t="str">
            <v>13-2254</v>
          </cell>
          <cell r="B1763" t="str">
            <v>MEM-PRO-013-PKG-PAK-2254</v>
          </cell>
          <cell r="C1763" t="str">
            <v>MP3B-SEMI-BULK SURGE BIN</v>
          </cell>
        </row>
        <row r="1764">
          <cell r="A1764" t="str">
            <v>13-2256</v>
          </cell>
          <cell r="B1764" t="str">
            <v>MEM-PRO-013-PKG-PAK-2256</v>
          </cell>
          <cell r="C1764" t="str">
            <v>MP3B-BB SURGE ROTARY VALVE</v>
          </cell>
        </row>
        <row r="1765">
          <cell r="A1765" t="str">
            <v>13-2257</v>
          </cell>
          <cell r="B1765" t="str">
            <v>MEM-PRO-013-PKG-PAK-2257</v>
          </cell>
          <cell r="C1765" t="str">
            <v>MP3B-BB PRODUCT SCREENER</v>
          </cell>
        </row>
        <row r="1766">
          <cell r="A1766" t="str">
            <v>13-2258</v>
          </cell>
          <cell r="B1766" t="str">
            <v>MEM-PRO-013-PKG-PAK-2258</v>
          </cell>
          <cell r="C1766" t="str">
            <v>MP3B-BB OVERS RFV</v>
          </cell>
        </row>
        <row r="1767">
          <cell r="A1767" t="str">
            <v>13-2262</v>
          </cell>
          <cell r="B1767" t="str">
            <v>MEM-PRO-013-PKG-PAK-2262</v>
          </cell>
          <cell r="C1767" t="str">
            <v>MP3B-BB REC EXHAUST FAN</v>
          </cell>
        </row>
        <row r="1768">
          <cell r="A1768" t="str">
            <v>13-2264</v>
          </cell>
          <cell r="B1768" t="str">
            <v>MEM-PRO-013-PKG-PAK-2264</v>
          </cell>
          <cell r="C1768" t="str">
            <v>MP3B-BB RECEIVER</v>
          </cell>
        </row>
        <row r="1769">
          <cell r="A1769" t="str">
            <v>13-2267</v>
          </cell>
          <cell r="B1769" t="str">
            <v>MEM-PRO-013-PKG-PAK-2267</v>
          </cell>
          <cell r="C1769" t="str">
            <v>MP3B-BB ROTARY VALVE</v>
          </cell>
        </row>
        <row r="1770">
          <cell r="A1770" t="str">
            <v>13-2270</v>
          </cell>
          <cell r="B1770" t="str">
            <v>MEM-PRO-013-PKG-PAK-2270</v>
          </cell>
          <cell r="C1770" t="str">
            <v>MP3B-BB PACKER</v>
          </cell>
        </row>
        <row r="1771">
          <cell r="A1771" t="str">
            <v>13-2271</v>
          </cell>
          <cell r="B1771" t="str">
            <v>MEM-PRO-013-PKG-PAK-2271</v>
          </cell>
          <cell r="C1771" t="str">
            <v>MP3B-PACKER SURGE BIN</v>
          </cell>
        </row>
        <row r="1772">
          <cell r="A1772" t="str">
            <v>13-2272</v>
          </cell>
          <cell r="B1772" t="str">
            <v>MEM-PRO-013-PKG-PAK-2272</v>
          </cell>
          <cell r="C1772" t="str">
            <v>MP3B-PACKER ASP COLLECTOR</v>
          </cell>
        </row>
        <row r="1773">
          <cell r="A1773" t="str">
            <v>13-2273</v>
          </cell>
          <cell r="B1773" t="str">
            <v>MEM-PRO-013-PKG-PAK-2273</v>
          </cell>
          <cell r="C1773" t="str">
            <v>ROTRON BLOWER</v>
          </cell>
        </row>
        <row r="1774">
          <cell r="A1774" t="str">
            <v>13-2275</v>
          </cell>
          <cell r="B1774" t="str">
            <v>MEM-PRO-013-PKG-PAK-2275</v>
          </cell>
          <cell r="C1774" t="str">
            <v>MP3B-NIRO PACKER ASP COLL DISCH RFV</v>
          </cell>
        </row>
        <row r="1775">
          <cell r="A1775" t="str">
            <v>13-2277</v>
          </cell>
          <cell r="B1775" t="str">
            <v>MEM-PRO-013-PKG-PAK-2277</v>
          </cell>
          <cell r="C1775" t="str">
            <v>MP3-ASP. PACKER FAN</v>
          </cell>
        </row>
        <row r="1776">
          <cell r="A1776" t="str">
            <v>13-2351</v>
          </cell>
          <cell r="B1776" t="str">
            <v>MEM-PRO-013-PKG-PAK-2351</v>
          </cell>
          <cell r="C1776" t="str">
            <v>MP3B-BLENDER SURGE BIN DISCH RFV</v>
          </cell>
        </row>
        <row r="1777">
          <cell r="A1777" t="str">
            <v>13-2354</v>
          </cell>
          <cell r="B1777" t="str">
            <v>MEM-PRO-013-PKG-PAK-2354</v>
          </cell>
          <cell r="C1777" t="str">
            <v>MP3B-PACKER SURGE BIN DISCH RFV</v>
          </cell>
        </row>
        <row r="1778">
          <cell r="A1778" t="str">
            <v>13-6879</v>
          </cell>
          <cell r="B1778" t="str">
            <v>MEM-PRO-013-PKG-PAK-6879</v>
          </cell>
          <cell r="C1778" t="str">
            <v>MP3-LECITHIN TANK DISCHARGE PUMP</v>
          </cell>
        </row>
        <row r="1779">
          <cell r="A1779" t="str">
            <v>13-5363</v>
          </cell>
          <cell r="B1779" t="str">
            <v>MEM-PRO-013-PKG-PAL-5363</v>
          </cell>
          <cell r="C1779" t="str">
            <v>MP3B-TOP SHEET ROLL HOIST</v>
          </cell>
        </row>
        <row r="1780">
          <cell r="A1780" t="str">
            <v>13-2359</v>
          </cell>
          <cell r="B1780" t="str">
            <v>MEM-PRO-013-PKG-SUS-2359</v>
          </cell>
          <cell r="C1780" t="str">
            <v>MP3B-PACKAGING SNUFFING STEAM SYSTEM</v>
          </cell>
        </row>
        <row r="1781">
          <cell r="A1781" t="str">
            <v>13-2524</v>
          </cell>
          <cell r="B1781" t="str">
            <v>MEM-PRO-013-SPR-AIS-2524</v>
          </cell>
          <cell r="C1781" t="str">
            <v>MP3B-S BAGHOUSE CONE HEATER BLOWER</v>
          </cell>
        </row>
        <row r="1782">
          <cell r="A1782" t="str">
            <v>13-2525</v>
          </cell>
          <cell r="B1782" t="str">
            <v>MEM-PRO-013-SPR-AIS-2525</v>
          </cell>
          <cell r="C1782" t="str">
            <v>MP3B-S BAGHOUSE HEATER</v>
          </cell>
        </row>
        <row r="1783">
          <cell r="A1783" t="str">
            <v>13-2433</v>
          </cell>
          <cell r="B1783" t="str">
            <v>MEM-PRO-013-SPR-BRN-2433</v>
          </cell>
          <cell r="C1783" t="str">
            <v>MP3B-GAS BURNER</v>
          </cell>
        </row>
        <row r="1784">
          <cell r="A1784" t="str">
            <v>13-9144</v>
          </cell>
          <cell r="B1784" t="str">
            <v>MEM-PRO-013-SPR-BRN-9144</v>
          </cell>
          <cell r="C1784" t="str">
            <v>MP3B-S GAS FIRED MAKE-UP AIR HEATER</v>
          </cell>
        </row>
        <row r="1785">
          <cell r="A1785" t="str">
            <v>13-9145</v>
          </cell>
          <cell r="B1785" t="str">
            <v>MEM-PRO-013-SPR-BRN-9145</v>
          </cell>
          <cell r="C1785" t="str">
            <v>MP3B-N GAS FIRED MAKE-UP AIR HEATER</v>
          </cell>
        </row>
        <row r="1786">
          <cell r="A1786" t="str">
            <v>13-2431</v>
          </cell>
          <cell r="B1786" t="str">
            <v>MEM-PRO-013-SPR-DRY-2431</v>
          </cell>
          <cell r="C1786" t="str">
            <v>MP3B-INLET FAN</v>
          </cell>
        </row>
        <row r="1787">
          <cell r="A1787" t="str">
            <v>13-2448</v>
          </cell>
          <cell r="B1787" t="str">
            <v>MEM-PRO-013-SPR-DRY-2448</v>
          </cell>
          <cell r="C1787" t="str">
            <v>MP3B-COOLING RING FAN</v>
          </cell>
        </row>
        <row r="1788">
          <cell r="A1788" t="str">
            <v>13-2458</v>
          </cell>
          <cell r="B1788" t="str">
            <v>MEM-PRO-013-SPR-DRY-2458</v>
          </cell>
          <cell r="C1788" t="str">
            <v>MP3B-SPRAY DRYER</v>
          </cell>
        </row>
        <row r="1789">
          <cell r="A1789" t="str">
            <v>13-2473</v>
          </cell>
          <cell r="B1789" t="str">
            <v>MEM-PRO-013-SPR-DRY-2473</v>
          </cell>
          <cell r="C1789" t="str">
            <v>M3PB-DRYER BOTTOM RFV</v>
          </cell>
        </row>
        <row r="1790">
          <cell r="A1790" t="str">
            <v>13-2477</v>
          </cell>
          <cell r="B1790" t="str">
            <v>MEM-PRO-013-SPR-DRY-2477</v>
          </cell>
          <cell r="C1790" t="str">
            <v>MP3B-N CYCLONE</v>
          </cell>
        </row>
        <row r="1791">
          <cell r="A1791" t="str">
            <v>13-2481</v>
          </cell>
          <cell r="B1791" t="str">
            <v>MEM-PRO-013-SPR-DRY-2481</v>
          </cell>
          <cell r="C1791" t="str">
            <v>MP3B-N CYCLONE DISCHARGE RFV</v>
          </cell>
        </row>
        <row r="1792">
          <cell r="A1792" t="str">
            <v>13-2485</v>
          </cell>
          <cell r="B1792" t="str">
            <v>MEM-PRO-013-SPR-DRY-2485</v>
          </cell>
          <cell r="C1792" t="str">
            <v>MP3B-S CYCLONE</v>
          </cell>
        </row>
        <row r="1793">
          <cell r="A1793" t="str">
            <v>13-2489</v>
          </cell>
          <cell r="B1793" t="str">
            <v>MEM-PRO-013-SPR-DRY-2489</v>
          </cell>
          <cell r="C1793" t="str">
            <v>MP3B-S CYCLONE DISCHARGE RFV</v>
          </cell>
        </row>
        <row r="1794">
          <cell r="A1794" t="str">
            <v>13-2492</v>
          </cell>
          <cell r="B1794" t="str">
            <v>MEM-PRO-013-SPR-DRY-2492</v>
          </cell>
          <cell r="C1794" t="str">
            <v>MP3B-N BAGHOUSE</v>
          </cell>
        </row>
        <row r="1795">
          <cell r="A1795" t="str">
            <v>13-2506</v>
          </cell>
          <cell r="B1795" t="str">
            <v>MEM-PRO-013-SPR-DRY-2506</v>
          </cell>
          <cell r="C1795" t="str">
            <v>MP3B-N BAGHOUSE DISCHARGE RFV</v>
          </cell>
        </row>
        <row r="1796">
          <cell r="A1796" t="str">
            <v>13-2508</v>
          </cell>
          <cell r="B1796" t="str">
            <v>MEM-PRO-013-SPR-DRY-2508</v>
          </cell>
          <cell r="C1796" t="str">
            <v>MP3B-S BAGHOUSE</v>
          </cell>
        </row>
        <row r="1797">
          <cell r="A1797" t="str">
            <v>13-2522</v>
          </cell>
          <cell r="B1797" t="str">
            <v>MEM-PRO-013-SPR-DRY-2522</v>
          </cell>
          <cell r="C1797" t="str">
            <v>MP3B-S BAGHOUSE DISCHARGE RFV</v>
          </cell>
        </row>
        <row r="1798">
          <cell r="A1798" t="str">
            <v>13-2526</v>
          </cell>
          <cell r="B1798" t="str">
            <v>MEM-PRO-013-SPR-DRY-2526</v>
          </cell>
          <cell r="C1798" t="str">
            <v>MP3B-S STACK</v>
          </cell>
        </row>
        <row r="1799">
          <cell r="A1799" t="str">
            <v>13-2531</v>
          </cell>
          <cell r="B1799" t="str">
            <v>MEM-PRO-013-SPR-DRY-2531</v>
          </cell>
          <cell r="C1799" t="str">
            <v>MP3B-N EXHAUST FAN</v>
          </cell>
        </row>
        <row r="1800">
          <cell r="A1800" t="str">
            <v>13-2535</v>
          </cell>
          <cell r="B1800" t="str">
            <v>MEM-PRO-013-SPR-DRY-2535</v>
          </cell>
          <cell r="C1800" t="str">
            <v>MP3B-S EXHAUST FAN</v>
          </cell>
        </row>
        <row r="1801">
          <cell r="A1801" t="str">
            <v>13-2537</v>
          </cell>
          <cell r="B1801" t="str">
            <v>MEM-PRO-013-SPR-DRY-2537</v>
          </cell>
          <cell r="C1801" t="str">
            <v>MP3B-N STACK</v>
          </cell>
        </row>
        <row r="1802">
          <cell r="A1802" t="str">
            <v>13-2546</v>
          </cell>
          <cell r="B1802" t="str">
            <v>MEM-PRO-013-SPR-DRY-2546</v>
          </cell>
          <cell r="C1802" t="str">
            <v>MP3B-PRODUCT SURGE BIN</v>
          </cell>
        </row>
        <row r="1803">
          <cell r="A1803" t="str">
            <v>13-2558</v>
          </cell>
          <cell r="B1803" t="str">
            <v>MEM-PRO-013-SPR-DRY-2558</v>
          </cell>
          <cell r="C1803" t="str">
            <v>MP3B-PRODUCT SURGE BIN EXHAUST FAN</v>
          </cell>
        </row>
        <row r="1804">
          <cell r="A1804" t="str">
            <v>13-2559</v>
          </cell>
          <cell r="B1804" t="str">
            <v>MEM-PRO-013-SPR-DRY-2559</v>
          </cell>
          <cell r="C1804" t="str">
            <v>MP3B-PRODUCT SURGE BIN DISCHARGE RFV</v>
          </cell>
        </row>
        <row r="1805">
          <cell r="A1805" t="str">
            <v>13-MP3B</v>
          </cell>
          <cell r="B1805" t="str">
            <v>MEM-PRO-013-SPR-DRY-MP3B</v>
          </cell>
          <cell r="C1805" t="str">
            <v>MP3B DRYER DRY</v>
          </cell>
        </row>
        <row r="1806">
          <cell r="A1806" t="str">
            <v>13-2545</v>
          </cell>
          <cell r="B1806" t="str">
            <v>MEM-PRO-013-SPR-PRC-2545</v>
          </cell>
          <cell r="C1806" t="str">
            <v>MP3B-PRODUCT MILL GRINDER</v>
          </cell>
        </row>
        <row r="1807">
          <cell r="A1807" t="str">
            <v>13-2496</v>
          </cell>
          <cell r="B1807" t="str">
            <v>MEM-PRO-013-SPR-SUS-2496</v>
          </cell>
          <cell r="C1807" t="str">
            <v>MP3B-RUPTURE DISC MONITOR</v>
          </cell>
        </row>
        <row r="1808">
          <cell r="A1808" t="str">
            <v>13-2562</v>
          </cell>
          <cell r="B1808" t="str">
            <v>MEM-PRO-013-SPR-SUS-2562</v>
          </cell>
          <cell r="C1808" t="str">
            <v>MP3B-PACKAGING TRANSFER BLOWER</v>
          </cell>
        </row>
        <row r="1809">
          <cell r="A1809" t="str">
            <v>13-2573</v>
          </cell>
          <cell r="B1809" t="str">
            <v>MEM-PRO-013-SPR-SUS-2573</v>
          </cell>
          <cell r="C1809" t="str">
            <v>MP3B-DRYER BODY QUENCH SYSTEM WATER PS</v>
          </cell>
        </row>
        <row r="1810">
          <cell r="A1810" t="str">
            <v>13-2577</v>
          </cell>
          <cell r="B1810" t="str">
            <v>MEM-PRO-013-SPR-SUS-2577</v>
          </cell>
          <cell r="C1810" t="str">
            <v>MP3B-DRYER CONE QUENCH WATER PS</v>
          </cell>
        </row>
        <row r="1811">
          <cell r="A1811" t="str">
            <v>13-2582</v>
          </cell>
          <cell r="B1811" t="str">
            <v>MEM-PRO-013-SPR-SUS-2582</v>
          </cell>
          <cell r="C1811" t="str">
            <v>MP3B-DRYER BODY QUENCH WATER MANUAL O/R</v>
          </cell>
        </row>
        <row r="1812">
          <cell r="A1812" t="str">
            <v>13-2584</v>
          </cell>
          <cell r="B1812" t="str">
            <v>MEM-PRO-013-SPR-SUS-2584</v>
          </cell>
          <cell r="C1812" t="str">
            <v>MP3B-DRYER BODY QUENCH SYSTEM FV</v>
          </cell>
        </row>
        <row r="1813">
          <cell r="A1813" t="str">
            <v>13-2585</v>
          </cell>
          <cell r="B1813" t="str">
            <v>MEM-PRO-013-SPR-SUS-2585</v>
          </cell>
          <cell r="C1813" t="str">
            <v>MP3B-DRYER BODY QUENCH SYSTEM PS</v>
          </cell>
        </row>
        <row r="1814">
          <cell r="A1814" t="str">
            <v>13-2634</v>
          </cell>
          <cell r="B1814" t="str">
            <v>MEM-PRO-013-SPR-SUS-2634</v>
          </cell>
          <cell r="C1814" t="str">
            <v>MP3B-FENWALL EXPLOSION PROTECTION SYSTEM</v>
          </cell>
        </row>
        <row r="1815">
          <cell r="A1815" t="str">
            <v>13-2702</v>
          </cell>
          <cell r="B1815" t="str">
            <v>MEM-PRO-013-SPR-SUS-2702</v>
          </cell>
          <cell r="C1815" t="str">
            <v>MP3B-S BAGHOUSE QUENCH WATER PANEL</v>
          </cell>
        </row>
        <row r="1816">
          <cell r="A1816" t="str">
            <v>13-2703</v>
          </cell>
          <cell r="B1816" t="str">
            <v>MEM-PRO-013-SPR-SUS-2703</v>
          </cell>
          <cell r="C1816" t="str">
            <v>MP3B-DRYER BODY QUENCH WATER PANEL</v>
          </cell>
        </row>
        <row r="1817">
          <cell r="A1817" t="str">
            <v>13-2704</v>
          </cell>
          <cell r="B1817" t="str">
            <v>MEM-PRO-013-SPR-SUS-2704</v>
          </cell>
          <cell r="C1817" t="str">
            <v>MP3B-N CYCLONE QUENCH WATER PANEL</v>
          </cell>
        </row>
        <row r="1818">
          <cell r="A1818" t="str">
            <v>13-2705</v>
          </cell>
          <cell r="B1818" t="str">
            <v>MEM-PRO-013-SPR-SUS-2705</v>
          </cell>
          <cell r="C1818" t="str">
            <v>MP3B-S CYCLONE QUENCH WATER PANEL</v>
          </cell>
        </row>
        <row r="1819">
          <cell r="A1819" t="str">
            <v>13-6342</v>
          </cell>
          <cell r="B1819" t="str">
            <v>MEM-PRO-013-UTL-CHS-6342</v>
          </cell>
          <cell r="C1819" t="str">
            <v>MP3B-BROMELAIN CHILLER CIRC PUMP</v>
          </cell>
        </row>
        <row r="1820">
          <cell r="A1820" t="str">
            <v>13-6343</v>
          </cell>
          <cell r="B1820" t="str">
            <v>MEM-PRO-013-UTL-CHS-6343</v>
          </cell>
          <cell r="C1820" t="str">
            <v>MP3B-BROMELAIN CHILLER</v>
          </cell>
        </row>
        <row r="1821">
          <cell r="A1821" t="str">
            <v>13-51</v>
          </cell>
          <cell r="B1821" t="str">
            <v>MEM-PRO-013-UTL-CSY-0051</v>
          </cell>
          <cell r="C1821" t="str">
            <v>P3 SULFITE SUPPLY PUMP</v>
          </cell>
        </row>
        <row r="1822">
          <cell r="A1822" t="str">
            <v>13-52</v>
          </cell>
          <cell r="B1822" t="str">
            <v>MEM-PRO-013-UTL-CSY-0052</v>
          </cell>
          <cell r="C1822" t="str">
            <v>MP3B-PROCESS DEFOAMER TANK</v>
          </cell>
        </row>
        <row r="1823">
          <cell r="A1823" t="str">
            <v>13-53</v>
          </cell>
          <cell r="B1823" t="str">
            <v>MEM-PRO-013-UTL-CSY-0053</v>
          </cell>
          <cell r="C1823" t="str">
            <v>MP3B-PROCESS DEFOAMER TANK DISCH PUMP</v>
          </cell>
        </row>
        <row r="1824">
          <cell r="A1824" t="str">
            <v>13-277</v>
          </cell>
          <cell r="B1824" t="str">
            <v>MEM-PRO-013-UTL-CSY-0277</v>
          </cell>
          <cell r="C1824" t="str">
            <v>MP3B-HCL TO CLARIFIED\FEED TANK FV</v>
          </cell>
        </row>
        <row r="1825">
          <cell r="A1825" t="str">
            <v>13-304</v>
          </cell>
          <cell r="B1825" t="str">
            <v>MEM-PRO-013-UTL-CSY-0304</v>
          </cell>
          <cell r="C1825" t="str">
            <v>MP3B-SEWER DEFOAMER PUMP</v>
          </cell>
        </row>
        <row r="1826">
          <cell r="A1826" t="str">
            <v>13-360</v>
          </cell>
          <cell r="B1826" t="str">
            <v>MEM-PRO-013-UTL-CSY-0360</v>
          </cell>
          <cell r="C1826" t="str">
            <v>MP3B - 90 DEG H20 BLK AIR SOLE V</v>
          </cell>
        </row>
        <row r="1827">
          <cell r="A1827" t="str">
            <v>13-1385</v>
          </cell>
          <cell r="B1827" t="str">
            <v>MEM-PRO-013-UTL-CSY-1385</v>
          </cell>
          <cell r="C1827" t="str">
            <v>MP3B SULFITE CONTROL VALVE FCV</v>
          </cell>
        </row>
        <row r="1828">
          <cell r="A1828" t="str">
            <v>13-4701</v>
          </cell>
          <cell r="B1828" t="str">
            <v>MEM-PRO-013-UTL-CSY-4701</v>
          </cell>
          <cell r="C1828" t="str">
            <v>LIME SCREW CONVEYOR</v>
          </cell>
        </row>
        <row r="1829">
          <cell r="A1829" t="str">
            <v>13-4704</v>
          </cell>
          <cell r="B1829" t="str">
            <v>MEM-PRO-013-UTL-CSY-4704</v>
          </cell>
          <cell r="C1829" t="str">
            <v>LIME SLURRY TANK AGITATOR</v>
          </cell>
        </row>
        <row r="1830">
          <cell r="A1830" t="str">
            <v>13-4706</v>
          </cell>
          <cell r="B1830" t="str">
            <v>MEM-PRO-013-UTL-CSY-4706</v>
          </cell>
          <cell r="C1830" t="str">
            <v>LIME SLURRY TANK</v>
          </cell>
        </row>
        <row r="1831">
          <cell r="A1831" t="str">
            <v>13-4712</v>
          </cell>
          <cell r="B1831" t="str">
            <v>MEM-PRO-013-UTL-CSY-4712</v>
          </cell>
          <cell r="C1831" t="str">
            <v>LIME SLURRY BASKET STRAINER</v>
          </cell>
        </row>
        <row r="1832">
          <cell r="A1832" t="str">
            <v>13-4714</v>
          </cell>
          <cell r="B1832" t="str">
            <v>MEM-PRO-013-UTL-CSY-4714</v>
          </cell>
          <cell r="C1832" t="str">
            <v>LIME SLURRY PUMP</v>
          </cell>
        </row>
        <row r="1833">
          <cell r="A1833" t="str">
            <v>13-5640</v>
          </cell>
          <cell r="B1833" t="str">
            <v>MEM-PRO-013-UTL-CSY-5640</v>
          </cell>
          <cell r="C1833" t="str">
            <v>MP3 CALPRO SUPPLY PUMP</v>
          </cell>
        </row>
        <row r="1834">
          <cell r="A1834" t="str">
            <v>13-6143</v>
          </cell>
          <cell r="B1834" t="str">
            <v>MEM-PRO-013-UTL-CSY-6143</v>
          </cell>
          <cell r="C1834" t="str">
            <v>MP3B-NEUT TANK KOH PUMP</v>
          </cell>
        </row>
        <row r="1835">
          <cell r="A1835" t="str">
            <v>13-6144</v>
          </cell>
          <cell r="B1835" t="str">
            <v>MEM-PRO-013-UTL-CSY-6144</v>
          </cell>
          <cell r="C1835" t="str">
            <v>MP3B-KOH TOTE TRANSFER PUMP</v>
          </cell>
        </row>
        <row r="1836">
          <cell r="A1836" t="str">
            <v>13-6331</v>
          </cell>
          <cell r="B1836" t="str">
            <v>MEM-PRO-013-UTL-CSY-6331</v>
          </cell>
          <cell r="C1836" t="str">
            <v>MP3B-BROMELAIN TANK AGITATOR</v>
          </cell>
        </row>
        <row r="1837">
          <cell r="A1837" t="str">
            <v>13-6340</v>
          </cell>
          <cell r="B1837" t="str">
            <v>MEM-PRO-013-UTL-CSY-6340</v>
          </cell>
          <cell r="C1837" t="str">
            <v>MP3B-BROMELAIN TANK</v>
          </cell>
        </row>
        <row r="1838">
          <cell r="A1838" t="str">
            <v>13-6341</v>
          </cell>
          <cell r="B1838" t="str">
            <v>MEM-PRO-013-UTL-CSY-6341</v>
          </cell>
          <cell r="C1838" t="str">
            <v>MP3B-BROMELAIN TANK DISCH PUMP</v>
          </cell>
        </row>
        <row r="1839">
          <cell r="A1839" t="str">
            <v>13-7049</v>
          </cell>
          <cell r="B1839" t="str">
            <v>MEM-PRO-013-UTL-CSY-7049</v>
          </cell>
          <cell r="C1839" t="str">
            <v>MP3 LIME BIN ACRISON FEEDER</v>
          </cell>
        </row>
        <row r="1840">
          <cell r="A1840" t="str">
            <v>13-7050</v>
          </cell>
          <cell r="B1840" t="str">
            <v>MEM-PRO-013-UTL-CSY-7050</v>
          </cell>
          <cell r="C1840" t="str">
            <v>MP3 7 TON BIN DISCH CONTROL GATE</v>
          </cell>
        </row>
        <row r="1841">
          <cell r="A1841" t="str">
            <v>13-7051</v>
          </cell>
          <cell r="B1841" t="str">
            <v>MEM-PRO-013-UTL-CSY-7051</v>
          </cell>
          <cell r="C1841" t="str">
            <v>MP3 LIME BIN VIBRATING BIN DISCHARGE</v>
          </cell>
        </row>
        <row r="1842">
          <cell r="A1842" t="str">
            <v>13-7052</v>
          </cell>
          <cell r="B1842" t="str">
            <v>MEM-PRO-013-UTL-CSY-7052</v>
          </cell>
          <cell r="C1842" t="str">
            <v>MP3 7 TON LIME BIN</v>
          </cell>
        </row>
        <row r="1843">
          <cell r="A1843" t="str">
            <v>13-7065</v>
          </cell>
          <cell r="B1843" t="str">
            <v>MEM-PRO-013-UTL-CSY-7065</v>
          </cell>
          <cell r="C1843" t="str">
            <v>MP3 7 TON LIME BIN EXHAUST FAN</v>
          </cell>
        </row>
        <row r="1844">
          <cell r="A1844" t="str">
            <v>13-7066</v>
          </cell>
          <cell r="B1844" t="str">
            <v>MEM-PRO-013-UTL-CSY-7066</v>
          </cell>
          <cell r="C1844" t="str">
            <v>MP3-7 TON LIME BIN BLOWBACK FAN</v>
          </cell>
        </row>
        <row r="1845">
          <cell r="A1845" t="str">
            <v>13-7067</v>
          </cell>
          <cell r="B1845" t="str">
            <v>MEM-PRO-013-UTL-CSY-7067</v>
          </cell>
          <cell r="C1845" t="str">
            <v>MP3-7 TON LIME BIN TURNHEAD DRIVE</v>
          </cell>
        </row>
        <row r="1846">
          <cell r="A1846" t="str">
            <v>13-151</v>
          </cell>
          <cell r="B1846" t="str">
            <v>MEM-PRO-013-UTL-HRC-0151</v>
          </cell>
          <cell r="C1846" t="str">
            <v>MP3B-CENTRIFUGE PLATE HEAT EXCHANGER</v>
          </cell>
        </row>
        <row r="1847">
          <cell r="A1847" t="str">
            <v>13-152</v>
          </cell>
          <cell r="B1847" t="str">
            <v>MEM-PRO-013-UTL-HRC-0152</v>
          </cell>
          <cell r="C1847" t="str">
            <v>MP3B-CENTRIFUGE PLATE HEAT EXCHANGER</v>
          </cell>
        </row>
        <row r="1848">
          <cell r="A1848" t="str">
            <v>13-2465</v>
          </cell>
          <cell r="B1848" t="str">
            <v>MEM-PRO-013-UTL-IAS-2465</v>
          </cell>
          <cell r="C1848" t="str">
            <v>MP3B-DRYER COMPRESSED AIR DP X-MTR</v>
          </cell>
        </row>
        <row r="1849">
          <cell r="A1849" t="str">
            <v>13-2466</v>
          </cell>
          <cell r="B1849" t="str">
            <v>MEM-PRO-013-UTL-IAS-2466</v>
          </cell>
          <cell r="C1849" t="str">
            <v>MP3B-DRYER COMPRESSED AIR PS LO-LO</v>
          </cell>
        </row>
        <row r="1850">
          <cell r="A1850" t="str">
            <v>13-2657</v>
          </cell>
          <cell r="B1850" t="str">
            <v>MEM-PRO-013-UTL-IAS-2657</v>
          </cell>
          <cell r="C1850" t="str">
            <v>MP3B-DRYER COMPRESSED AIR FLOW INDICATOR</v>
          </cell>
        </row>
        <row r="1851">
          <cell r="A1851" t="str">
            <v>13-2658</v>
          </cell>
          <cell r="B1851" t="str">
            <v>MEM-PRO-013-UTL-IAS-2658</v>
          </cell>
          <cell r="C1851" t="str">
            <v>MP3B-DRYER COMPRESSED AIR FLOW PS HI-HI</v>
          </cell>
        </row>
        <row r="1852">
          <cell r="A1852" t="str">
            <v>13-2659</v>
          </cell>
          <cell r="B1852" t="str">
            <v>MEM-PRO-013-UTL-IAS-2659</v>
          </cell>
          <cell r="C1852" t="str">
            <v>MP3B-DRYER COMPRESSED AIR FLOW DPS X-MTR</v>
          </cell>
        </row>
        <row r="1853">
          <cell r="A1853" t="str">
            <v>13-2660</v>
          </cell>
          <cell r="B1853" t="str">
            <v>MEM-PRO-013-UTL-IAS-2660</v>
          </cell>
          <cell r="C1853" t="str">
            <v>MP3B-COMPRESSED AIR SPLY FLOW INDICATOR</v>
          </cell>
        </row>
        <row r="1854">
          <cell r="A1854" t="str">
            <v>13-120</v>
          </cell>
          <cell r="B1854" t="str">
            <v>MEM-PRO-013-UTL-JCK-0120</v>
          </cell>
          <cell r="C1854" t="str">
            <v>MAIN PLANT TRAILER JACK STANDS</v>
          </cell>
        </row>
        <row r="1855">
          <cell r="A1855" t="str">
            <v>13-6002</v>
          </cell>
          <cell r="B1855" t="str">
            <v>MEM-PRO-013-UTL-LAL-6002</v>
          </cell>
          <cell r="C1855" t="str">
            <v>MSS-EAST LAL LIME TANK (POLYMER #2)</v>
          </cell>
        </row>
        <row r="1856">
          <cell r="A1856" t="str">
            <v>13-6003</v>
          </cell>
          <cell r="B1856" t="str">
            <v>MEM-PRO-013-UTL-LAL-6003</v>
          </cell>
          <cell r="C1856" t="str">
            <v>MSS-WEST LAL LIME TANK (POLYMER #3)</v>
          </cell>
        </row>
        <row r="1857">
          <cell r="A1857" t="str">
            <v>13-6005</v>
          </cell>
          <cell r="B1857" t="str">
            <v>MEM-PRO-013-UTL-LAL-6005</v>
          </cell>
          <cell r="C1857" t="str">
            <v>MSS-LAL CALPRO WORK TANK (POLYMER #5)</v>
          </cell>
        </row>
        <row r="1858">
          <cell r="A1858" t="str">
            <v>13-6015</v>
          </cell>
          <cell r="B1858" t="str">
            <v>MEM-PRO-013-UTL-LAL-6015</v>
          </cell>
          <cell r="C1858" t="str">
            <v>MSS-CaCL2 TANK DISCHARGE PUMP</v>
          </cell>
        </row>
        <row r="1859">
          <cell r="A1859" t="str">
            <v>13-6025</v>
          </cell>
          <cell r="B1859" t="str">
            <v>MEM-PRO-013-UTL-LAL-6025</v>
          </cell>
          <cell r="C1859" t="str">
            <v>MSS-LAL TANKS DISCHARGE PUMP</v>
          </cell>
        </row>
        <row r="1860">
          <cell r="A1860" t="str">
            <v>13-6363</v>
          </cell>
          <cell r="B1860" t="str">
            <v>MEM-PRO-013-UTL-LAL-6363</v>
          </cell>
          <cell r="C1860" t="str">
            <v>MSS-E LAL TANK AGITATOR (POLYMER AREA)</v>
          </cell>
        </row>
        <row r="1861">
          <cell r="A1861" t="str">
            <v>13-6364</v>
          </cell>
          <cell r="B1861" t="str">
            <v>MEM-PRO-013-UTL-LAL-6364</v>
          </cell>
          <cell r="C1861" t="str">
            <v>MSS-W LAL TANK AGITATOR (POLYMER AREA)</v>
          </cell>
        </row>
        <row r="1862">
          <cell r="A1862" t="str">
            <v>13-7246</v>
          </cell>
          <cell r="B1862" t="str">
            <v>MEM-PRO-013-UTL-LAL-7246</v>
          </cell>
          <cell r="C1862" t="str">
            <v>MP3 (LAL LIME) CONC P5000</v>
          </cell>
        </row>
        <row r="1863">
          <cell r="A1863" t="str">
            <v>13-7248</v>
          </cell>
          <cell r="B1863" t="str">
            <v>MEM-PRO-013-UTL-LAL-7248</v>
          </cell>
          <cell r="C1863" t="str">
            <v>MP3 (LAL) CONC UNDERFLOW PUMP</v>
          </cell>
        </row>
        <row r="1864">
          <cell r="A1864" t="str">
            <v>13-7249</v>
          </cell>
          <cell r="B1864" t="str">
            <v>MEM-PRO-013-UTL-LAL-7249</v>
          </cell>
          <cell r="C1864" t="str">
            <v>MP3 (LAL)  RESLURRY AGITATOR</v>
          </cell>
        </row>
        <row r="1865">
          <cell r="A1865" t="str">
            <v>13-7253</v>
          </cell>
          <cell r="B1865" t="str">
            <v>MEM-PRO-013-UTL-LAL-7253</v>
          </cell>
          <cell r="C1865" t="str">
            <v>MP3 (LAL) AGITATOR DISCHARGE PUMP</v>
          </cell>
        </row>
        <row r="1866">
          <cell r="A1866" t="str">
            <v>13-7451</v>
          </cell>
          <cell r="B1866" t="str">
            <v>MEM-PRO-013-UTL-LAL-7451</v>
          </cell>
          <cell r="C1866" t="str">
            <v>MP3 LAL MAKE-UP LIQUIVERTER</v>
          </cell>
        </row>
        <row r="1867">
          <cell r="A1867" t="str">
            <v>13-7452</v>
          </cell>
          <cell r="B1867" t="str">
            <v>MEM-PRO-013-UTL-LAL-7452</v>
          </cell>
          <cell r="C1867" t="str">
            <v>MP3 LA LIME MAKE UP LIQUIVERTER AGITATOR</v>
          </cell>
        </row>
        <row r="1868">
          <cell r="A1868" t="str">
            <v>13-7483</v>
          </cell>
          <cell r="B1868" t="str">
            <v>MEM-PRO-013-UTL-LAL-7483</v>
          </cell>
          <cell r="C1868" t="str">
            <v>MP3 LIQUI. PD DISCH PUMP-WAUKESHA 220</v>
          </cell>
        </row>
        <row r="1869">
          <cell r="A1869" t="str">
            <v>13-293</v>
          </cell>
          <cell r="B1869" t="str">
            <v>MEM-PRO-013-UTL-NPW-0293</v>
          </cell>
          <cell r="C1869" t="str">
            <v>MP3B-3RD EXT CENT HOOD WTR PRES REG</v>
          </cell>
        </row>
        <row r="1870">
          <cell r="A1870" t="str">
            <v>13-6299</v>
          </cell>
          <cell r="B1870" t="str">
            <v>MEM-PRO-013-UTL-NPW-6299</v>
          </cell>
          <cell r="C1870" t="str">
            <v>MP3B-N 600 BOGEY WELL BKFLOW PREVENTER</v>
          </cell>
        </row>
        <row r="1871">
          <cell r="A1871" t="str">
            <v>13-7281</v>
          </cell>
          <cell r="B1871" t="str">
            <v>MEM-PRO-013-UTL-PRW-7281</v>
          </cell>
          <cell r="C1871" t="str">
            <v>OLD MDU 90° TANK- P3 FLOTTWEG'S</v>
          </cell>
        </row>
        <row r="1872">
          <cell r="A1872" t="str">
            <v>13-1423</v>
          </cell>
          <cell r="B1872" t="str">
            <v>MEM-PRO-013-UTL-PWS-1423</v>
          </cell>
          <cell r="C1872" t="str">
            <v>MP3B-SAFETY SHOWER WATER BLOCK VALVE</v>
          </cell>
        </row>
        <row r="1873">
          <cell r="A1873" t="str">
            <v>13-470</v>
          </cell>
          <cell r="B1873" t="str">
            <v>MEM-PRO-013-UTL-VAC-0470</v>
          </cell>
          <cell r="C1873" t="str">
            <v>MP3B-P1/P3 FLAKE/DRYER VACUUM SYSTEM</v>
          </cell>
        </row>
        <row r="1874">
          <cell r="A1874" t="str">
            <v>13-471</v>
          </cell>
          <cell r="B1874" t="str">
            <v>MEM-PRO-013-UTL-VAC-0471</v>
          </cell>
          <cell r="C1874" t="str">
            <v>MP3B-P1/P3 FLAKE/DRYER VACUUM BLOWER</v>
          </cell>
        </row>
        <row r="1875">
          <cell r="A1875" t="str">
            <v>13-473</v>
          </cell>
          <cell r="B1875" t="str">
            <v>MEM-PRO-013-UTL-VAC-0473</v>
          </cell>
          <cell r="C1875" t="str">
            <v>MP3B-PACKAGING/WHSE VACUUM SYSTEM</v>
          </cell>
        </row>
        <row r="1876">
          <cell r="A1876" t="str">
            <v>13-474</v>
          </cell>
          <cell r="B1876" t="str">
            <v>MEM-PRO-013-UTL-VAC-0474</v>
          </cell>
          <cell r="C1876" t="str">
            <v>MP3B-PACK/WHSE VAC SYSTEM BLOWER</v>
          </cell>
        </row>
        <row r="1877">
          <cell r="A1877" t="str">
            <v>13-51</v>
          </cell>
          <cell r="B1877" t="str">
            <v>MEM-PRO-013-WEI-1EX-0051</v>
          </cell>
          <cell r="C1877" t="str">
            <v>MSS-PHASE 3 SULFITE SUPPLY PUMP</v>
          </cell>
        </row>
        <row r="1878">
          <cell r="A1878" t="str">
            <v>13-5</v>
          </cell>
          <cell r="B1878" t="str">
            <v>MEM-PRO-013-WEI-WIS-0005</v>
          </cell>
          <cell r="C1878" t="str">
            <v>MP3B-LIME BIN</v>
          </cell>
        </row>
        <row r="1879">
          <cell r="A1879" t="str">
            <v>13-10</v>
          </cell>
          <cell r="B1879" t="str">
            <v>MEM-PRO-013-WEI-WIS-0010</v>
          </cell>
          <cell r="C1879" t="str">
            <v>MP3B-GROUND FLAKE BIN</v>
          </cell>
        </row>
        <row r="1880">
          <cell r="A1880" t="str">
            <v>13-11</v>
          </cell>
          <cell r="B1880" t="str">
            <v>MEM-PRO-013-WEI-WIS-0011</v>
          </cell>
          <cell r="C1880" t="str">
            <v>MP3B-GR FLAKE BIN LIVE BOTTOM</v>
          </cell>
        </row>
        <row r="1881">
          <cell r="A1881" t="str">
            <v>13-12</v>
          </cell>
          <cell r="B1881" t="str">
            <v>MEM-PRO-013-WEI-WIS-0012</v>
          </cell>
          <cell r="C1881" t="str">
            <v>MP3B-LIME BIN LIVE BOTTOM</v>
          </cell>
        </row>
        <row r="1882">
          <cell r="A1882" t="str">
            <v>13-13</v>
          </cell>
          <cell r="B1882" t="str">
            <v>MEM-PRO-013-WEI-WIS-0013</v>
          </cell>
          <cell r="C1882" t="str">
            <v>MP3B-FLAKE FEEDER</v>
          </cell>
        </row>
        <row r="1883">
          <cell r="A1883" t="str">
            <v>13-14</v>
          </cell>
          <cell r="B1883" t="str">
            <v>MEM-PRO-013-WEI-WIS-0014</v>
          </cell>
          <cell r="C1883" t="str">
            <v>MP3B-LIME BIN SCREW CONVEYOR</v>
          </cell>
        </row>
        <row r="1884">
          <cell r="A1884" t="str">
            <v>13-15</v>
          </cell>
          <cell r="B1884" t="str">
            <v>MEM-PRO-013-WEI-WIS-0015</v>
          </cell>
          <cell r="C1884" t="str">
            <v>MP3B-WET-IN MIXING SCREW CONVEYOR</v>
          </cell>
        </row>
        <row r="1885">
          <cell r="A1885" t="str">
            <v>13-20</v>
          </cell>
          <cell r="B1885" t="str">
            <v>MEM-PRO-013-WEI-WIS-0020</v>
          </cell>
          <cell r="C1885" t="str">
            <v>MP3B-FLAKE BIN ROTARY FEED VALVE</v>
          </cell>
        </row>
        <row r="1886">
          <cell r="A1886" t="str">
            <v>13-22</v>
          </cell>
          <cell r="B1886" t="str">
            <v>MEM-PRO-013-WEI-WIS-0022</v>
          </cell>
          <cell r="C1886" t="str">
            <v>MP3B-WET-IN RAPIDMIXER TANK</v>
          </cell>
        </row>
        <row r="1887">
          <cell r="A1887" t="str">
            <v>13-30</v>
          </cell>
          <cell r="B1887" t="str">
            <v>MEM-PRO-013-WEI-WIS-0030</v>
          </cell>
          <cell r="C1887" t="str">
            <v>MP3B-WET-IN PUMP</v>
          </cell>
        </row>
        <row r="1888">
          <cell r="A1888" t="str">
            <v>13-349</v>
          </cell>
          <cell r="B1888" t="str">
            <v>MEM-PRO-013-WEI-WIS-0349</v>
          </cell>
          <cell r="C1888" t="str">
            <v>MP3B-MIX SCREW CONV ASP FILTER</v>
          </cell>
        </row>
        <row r="1889">
          <cell r="A1889" t="str">
            <v>13-350</v>
          </cell>
          <cell r="B1889" t="str">
            <v>MEM-PRO-013-WEI-WIS-0350</v>
          </cell>
          <cell r="C1889" t="str">
            <v>MP3B-MIX SCREW CONV ASP FILTER FAN</v>
          </cell>
        </row>
        <row r="1890">
          <cell r="A1890" t="str">
            <v>13-351</v>
          </cell>
          <cell r="B1890" t="str">
            <v>MEM-PRO-013-WEI-WIS-0351</v>
          </cell>
          <cell r="C1890" t="str">
            <v>MP3B - FK ACRISON ASP FILT DP X-MTR</v>
          </cell>
        </row>
        <row r="1891">
          <cell r="A1891" t="str">
            <v>13-352</v>
          </cell>
          <cell r="B1891" t="str">
            <v>MEM-PRO-013-WEI-WIS-0352</v>
          </cell>
          <cell r="C1891" t="str">
            <v>MP3-FLAKE FEEDER ASP FILTER FAN</v>
          </cell>
        </row>
        <row r="1892">
          <cell r="A1892" t="str">
            <v>13-540</v>
          </cell>
          <cell r="B1892" t="str">
            <v>MEM-PRO-013-WEI-WIS-0540</v>
          </cell>
          <cell r="C1892" t="str">
            <v>MP3B-WET-IN MIXER AGITATOR</v>
          </cell>
        </row>
        <row r="1893">
          <cell r="A1893" t="str">
            <v>13-1400</v>
          </cell>
          <cell r="B1893" t="str">
            <v>MEM-PRO-013-WEI-WIS-1400</v>
          </cell>
          <cell r="C1893" t="str">
            <v>MP3B-LIME FEEDER TO WET-IN SCREW</v>
          </cell>
        </row>
        <row r="1894">
          <cell r="A1894" t="str">
            <v>13-6431</v>
          </cell>
          <cell r="B1894" t="str">
            <v>MEM-PRO-013-WEI-WIS-6431</v>
          </cell>
          <cell r="C1894" t="str">
            <v>MP-BLOWER TO PHASE 3 GROUND FLAKE BIN</v>
          </cell>
        </row>
        <row r="1895">
          <cell r="A1895" t="str">
            <v>13-85</v>
          </cell>
          <cell r="B1895" t="str">
            <v>MEM-PRO-013-WSH-CWH-0085</v>
          </cell>
          <cell r="C1895" t="str">
            <v>MP3B-#1 WASHING CENTRIFUGE</v>
          </cell>
        </row>
        <row r="1896">
          <cell r="A1896" t="str">
            <v>13-86</v>
          </cell>
          <cell r="B1896" t="str">
            <v>MEM-PRO-013-WSH-CWH-0086</v>
          </cell>
          <cell r="C1896" t="str">
            <v>MP3B-#2 WASHING CENTRIFUGE</v>
          </cell>
        </row>
        <row r="1897">
          <cell r="A1897" t="str">
            <v>13-87</v>
          </cell>
          <cell r="B1897" t="str">
            <v>MEM-PRO-013-WSH-CWH-0087</v>
          </cell>
          <cell r="C1897" t="str">
            <v>MP3B-#3 WASHING CENTRIFUGE</v>
          </cell>
        </row>
        <row r="1898">
          <cell r="A1898" t="str">
            <v>13-145</v>
          </cell>
          <cell r="B1898" t="str">
            <v>MEM-PRO-013-WSH-CWH-0145</v>
          </cell>
          <cell r="C1898" t="str">
            <v>MP3B-#5 WASHING CENTRIFUGE</v>
          </cell>
        </row>
        <row r="1899">
          <cell r="A1899" t="str">
            <v>13-278</v>
          </cell>
          <cell r="B1899" t="str">
            <v>MEM-PRO-013-WSH-CWH-0278</v>
          </cell>
          <cell r="C1899" t="str">
            <v>MP3B-#4 WASHING CENTRIFUGE</v>
          </cell>
        </row>
        <row r="1900">
          <cell r="A1900" t="str">
            <v>13-71</v>
          </cell>
          <cell r="B1900" t="str">
            <v>MEM-PRO-013-WSH-WRE-0071</v>
          </cell>
          <cell r="C1900" t="str">
            <v>MP3B-W RESLURRY POT</v>
          </cell>
        </row>
        <row r="1901">
          <cell r="A1901" t="str">
            <v>13-72</v>
          </cell>
          <cell r="B1901" t="str">
            <v>MEM-PRO-013-WSH-WRE-0072</v>
          </cell>
          <cell r="C1901" t="str">
            <v>MP3B-W RESLURRY POT PUMP</v>
          </cell>
        </row>
        <row r="1902">
          <cell r="A1902" t="str">
            <v>13-73</v>
          </cell>
          <cell r="B1902" t="str">
            <v>MEM-PRO-013-WSH-WRE-0073</v>
          </cell>
          <cell r="C1902" t="str">
            <v>MP3B-W RESLURRY HYDROHEATER</v>
          </cell>
        </row>
        <row r="1903">
          <cell r="A1903" t="str">
            <v>13-89</v>
          </cell>
          <cell r="B1903" t="str">
            <v>MEM-PRO-013-WSH-WRE-0089</v>
          </cell>
          <cell r="C1903" t="str">
            <v>MP3B-E RESLURRY POT</v>
          </cell>
        </row>
        <row r="1904">
          <cell r="A1904" t="str">
            <v>13-118</v>
          </cell>
          <cell r="B1904" t="str">
            <v>MEM-PRO-013-WSH-WRE-0118</v>
          </cell>
          <cell r="C1904" t="str">
            <v>MP3B-E RESLURRY HYDROHEATER</v>
          </cell>
        </row>
        <row r="1905">
          <cell r="A1905" t="str">
            <v>13-120</v>
          </cell>
          <cell r="B1905" t="str">
            <v>MEM-PRO-013-WSH-WRE-0120</v>
          </cell>
          <cell r="C1905" t="str">
            <v>MP3B-E RESLURRY POT DISCH PUMP</v>
          </cell>
        </row>
        <row r="1906">
          <cell r="A1906" t="str">
            <v>13-43</v>
          </cell>
          <cell r="B1906" t="str">
            <v>MEM-PRO-013-XTR-1EX-0043</v>
          </cell>
          <cell r="C1906" t="str">
            <v>MP3B-1ST EXTRACTION TANK DISCH PUMP</v>
          </cell>
        </row>
        <row r="1907">
          <cell r="A1907" t="str">
            <v>13-44</v>
          </cell>
          <cell r="B1907" t="str">
            <v>MEM-PRO-013-XTR-1EX-0044</v>
          </cell>
          <cell r="C1907" t="str">
            <v>MP3B-1ST EXTRACTION TANK AGITATOR</v>
          </cell>
        </row>
        <row r="1908">
          <cell r="A1908" t="str">
            <v>13-45</v>
          </cell>
          <cell r="B1908" t="str">
            <v>MEM-PRO-013-XTR-1EX-0045</v>
          </cell>
          <cell r="C1908" t="str">
            <v>MP3B-SULFITE TANK</v>
          </cell>
        </row>
        <row r="1909">
          <cell r="A1909" t="str">
            <v>13-56</v>
          </cell>
          <cell r="B1909" t="str">
            <v>MEM-PRO-013-XTR-1EX-0056</v>
          </cell>
          <cell r="C1909" t="str">
            <v>MP3B-1ST EXTRACTION TANK</v>
          </cell>
        </row>
        <row r="1910">
          <cell r="A1910" t="str">
            <v>13-7316</v>
          </cell>
          <cell r="B1910" t="str">
            <v>MEM-PRO-013-XTR-1EX-7316</v>
          </cell>
          <cell r="C1910" t="str">
            <v>MP3B-1ST EXTRACT BOOSTER PUMP FEED POT</v>
          </cell>
        </row>
        <row r="1911">
          <cell r="A1911" t="str">
            <v>13-9300</v>
          </cell>
          <cell r="B1911" t="str">
            <v>MEM-PRO-013-XTR-1EX-9300</v>
          </cell>
          <cell r="C1911" t="str">
            <v>MP3B-#3 1ST EXTRACTION CENTRIFUGE</v>
          </cell>
        </row>
        <row r="1912">
          <cell r="A1912" t="str">
            <v>13-9301</v>
          </cell>
          <cell r="B1912" t="str">
            <v>MEM-PRO-013-XTR-1EX-9301</v>
          </cell>
          <cell r="C1912" t="str">
            <v>MP3B-#2 1ST EXTRACTION CENTRIFUGE</v>
          </cell>
        </row>
        <row r="1913">
          <cell r="A1913" t="str">
            <v>13-9302</v>
          </cell>
          <cell r="B1913" t="str">
            <v>MEM-PRO-013-XTR-1EX-9302</v>
          </cell>
          <cell r="C1913" t="str">
            <v>MP3B-#1 1ST EXTRACTION CENTRIFUGE</v>
          </cell>
        </row>
        <row r="1914">
          <cell r="A1914" t="str">
            <v>13-9308</v>
          </cell>
          <cell r="B1914" t="str">
            <v>MEM-PRO-013-XTR-1EX-9308</v>
          </cell>
          <cell r="C1914" t="str">
            <v>MP3B-1ST EXTRACT BOOSTER POT PUMP</v>
          </cell>
        </row>
        <row r="1915">
          <cell r="A1915" t="str">
            <v>13-9310</v>
          </cell>
          <cell r="B1915" t="str">
            <v>MEM-PRO-013-XTR-1EX-9310</v>
          </cell>
          <cell r="C1915" t="str">
            <v>MP3B-1ST EXTRACT BOOSTER STRAINER</v>
          </cell>
        </row>
        <row r="1916">
          <cell r="A1916" t="str">
            <v>13-620</v>
          </cell>
          <cell r="B1916" t="str">
            <v>MEM-PRO-013-XTR-2EX-0620</v>
          </cell>
          <cell r="C1916" t="str">
            <v>MP3B-EAST 2ND EXTRACTION CENTRIFUGE</v>
          </cell>
        </row>
        <row r="1917">
          <cell r="A1917" t="str">
            <v>13-718</v>
          </cell>
          <cell r="B1917" t="str">
            <v>MEM-PRO-013-XTR-2EX-0718</v>
          </cell>
          <cell r="C1917" t="str">
            <v>MP3B-2ND EXTRACT TANK</v>
          </cell>
        </row>
        <row r="1918">
          <cell r="A1918" t="str">
            <v>13-5735</v>
          </cell>
          <cell r="B1918" t="str">
            <v>MEM-PRO-013-XTR-2EX-5735</v>
          </cell>
          <cell r="C1918" t="str">
            <v>MP3B-2ND EXTRACTION FEED TANK</v>
          </cell>
        </row>
        <row r="1919">
          <cell r="A1919" t="str">
            <v>13-5736</v>
          </cell>
          <cell r="B1919" t="str">
            <v>MEM-PRO-013-XTR-2EX-5736</v>
          </cell>
          <cell r="C1919" t="str">
            <v>MP3B 2ND EXTRACTION FEED POT AGITATOR</v>
          </cell>
        </row>
        <row r="1920">
          <cell r="A1920" t="str">
            <v>13-9303</v>
          </cell>
          <cell r="B1920" t="str">
            <v>MEM-PRO-013-XTR-2EX-9303</v>
          </cell>
          <cell r="C1920" t="str">
            <v>MP3B-WEST 2ND EXTRACTION CENTRIFUGE</v>
          </cell>
        </row>
        <row r="1921">
          <cell r="A1921" t="str">
            <v>13-9309</v>
          </cell>
          <cell r="B1921" t="str">
            <v>MEM-PRO-013-XTR-2EX-9309</v>
          </cell>
          <cell r="C1921" t="str">
            <v>MP3B-2ND EXTRACTION FEED TANK PUMP</v>
          </cell>
        </row>
        <row r="1922">
          <cell r="A1922" t="str">
            <v>13-9314</v>
          </cell>
          <cell r="B1922" t="str">
            <v>MEM-PRO-013-XTR-2EX-9314</v>
          </cell>
          <cell r="C1922" t="str">
            <v>MP3B-2ND EXTRACT TANK PUMP</v>
          </cell>
        </row>
        <row r="1923">
          <cell r="A1923" t="str">
            <v>13-9316</v>
          </cell>
          <cell r="B1923" t="str">
            <v>MEM-PRO-013-XTR-2EX-9316</v>
          </cell>
          <cell r="C1923" t="str">
            <v>MP3B-EAST 2ND EXT CENT PUMP</v>
          </cell>
        </row>
        <row r="1924">
          <cell r="A1924" t="str">
            <v>13-9317</v>
          </cell>
          <cell r="B1924" t="str">
            <v>MEM-PRO-013-XTR-2EX-9317</v>
          </cell>
          <cell r="C1924" t="str">
            <v>MP3B-WEST 2ND EXT CENT PUMP</v>
          </cell>
        </row>
        <row r="1925">
          <cell r="A1925" t="str">
            <v>13-291</v>
          </cell>
          <cell r="B1925" t="str">
            <v>MEM-PRO-013-XTR-3EX-0291</v>
          </cell>
          <cell r="C1925" t="str">
            <v>MP3B-S 3RD EXTRACTION DISCH PUMP</v>
          </cell>
        </row>
        <row r="1926">
          <cell r="A1926" t="str">
            <v>13-299</v>
          </cell>
          <cell r="B1926" t="str">
            <v>MEM-PRO-013-XTR-3EX-0299</v>
          </cell>
          <cell r="C1926" t="str">
            <v>MP3B-S 3RD EXTRACTION CENTRIFUGE</v>
          </cell>
        </row>
        <row r="1927">
          <cell r="A1927" t="str">
            <v>13-300</v>
          </cell>
          <cell r="B1927" t="str">
            <v>MEM-PRO-013-XTR-3EX-0300</v>
          </cell>
          <cell r="C1927" t="str">
            <v>MP3B-N 3RD EXTRACTION CENTRIFUGE</v>
          </cell>
        </row>
        <row r="1928">
          <cell r="A1928" t="str">
            <v>13-301</v>
          </cell>
          <cell r="B1928" t="str">
            <v>MEM-PRO-013-XTR-3EX-0301</v>
          </cell>
          <cell r="C1928" t="str">
            <v>MP3B-N DESLUDGER EXTRACT DISCH PUMP</v>
          </cell>
        </row>
        <row r="1929">
          <cell r="A1929" t="str">
            <v>13-594</v>
          </cell>
          <cell r="B1929" t="str">
            <v>MEM-PRO-013-XTR-3EX-0594</v>
          </cell>
          <cell r="C1929" t="str">
            <v>MP3B-SCREW CONV FROM DESLUD SOLIDS</v>
          </cell>
        </row>
        <row r="1930">
          <cell r="A1930" t="str">
            <v>13-7136</v>
          </cell>
          <cell r="B1930" t="str">
            <v>MEM-PRO-013-XTR-3EX-7136</v>
          </cell>
          <cell r="C1930" t="str">
            <v>MP3B-3RD EXT FEED TANK</v>
          </cell>
        </row>
        <row r="1931">
          <cell r="A1931" t="str">
            <v>13-9315</v>
          </cell>
          <cell r="B1931" t="str">
            <v>MEM-PRO-013-XTR-3EX-9315</v>
          </cell>
          <cell r="C1931" t="str">
            <v>MP3B-3RD EXTRACTION FEED TANK PUMP</v>
          </cell>
        </row>
        <row r="1932">
          <cell r="A1932" t="str">
            <v>13-9324</v>
          </cell>
          <cell r="B1932" t="str">
            <v>MEM-PRO-013-XTR-3EX-9324</v>
          </cell>
          <cell r="C1932" t="str">
            <v>MP3B-3RD EXTRACTION FEED POT AGITATOR</v>
          </cell>
        </row>
        <row r="1933">
          <cell r="A1933" t="str">
            <v>14-3448</v>
          </cell>
          <cell r="B1933" t="str">
            <v>MEM-PRO-014-BGY-FCS-3448</v>
          </cell>
          <cell r="C1933" t="str">
            <v>MSP-S BOGEY DUMP TANK</v>
          </cell>
        </row>
        <row r="1934">
          <cell r="A1934" t="str">
            <v>14-3453</v>
          </cell>
          <cell r="B1934" t="str">
            <v>MEM-PRO-014-BGY-FCS-3453</v>
          </cell>
          <cell r="C1934" t="str">
            <v>MSP-S BOGEY VACUUMIZER TANK</v>
          </cell>
        </row>
        <row r="1935">
          <cell r="A1935" t="str">
            <v>14-3457</v>
          </cell>
          <cell r="B1935" t="str">
            <v>MEM-PRO-014-BGY-FCS-3457</v>
          </cell>
          <cell r="C1935" t="str">
            <v>MSP-S BOGEY VACUUMIZER CONDENSER</v>
          </cell>
        </row>
        <row r="1936">
          <cell r="A1936" t="str">
            <v>14-3461</v>
          </cell>
          <cell r="B1936" t="str">
            <v>MEM-PRO-014-BGY-FCS-3461</v>
          </cell>
          <cell r="C1936" t="str">
            <v>MSP-S BOGEY CONDENSATE PUMP</v>
          </cell>
        </row>
        <row r="1937">
          <cell r="A1937" t="str">
            <v>14-3471</v>
          </cell>
          <cell r="B1937" t="str">
            <v>MEM-PRO-014-BGY-FCS-3471</v>
          </cell>
          <cell r="C1937" t="str">
            <v>MSP-S BOGEY VACUUM PUMP</v>
          </cell>
        </row>
        <row r="1938">
          <cell r="A1938" t="str">
            <v>14-3475</v>
          </cell>
          <cell r="B1938" t="str">
            <v>MEM-PRO-014-BGY-FCS-3475</v>
          </cell>
          <cell r="C1938" t="str">
            <v>MSP-S BOGEY VACUMMIZER DISCHARGE PUMP</v>
          </cell>
        </row>
        <row r="1939">
          <cell r="A1939" t="str">
            <v>14-3506</v>
          </cell>
          <cell r="B1939" t="str">
            <v>MEM-PRO-014-BGY-FCS-3506</v>
          </cell>
          <cell r="C1939" t="str">
            <v>MSP-SW STTN TO N BOGEY FD PUMP FLOW IND</v>
          </cell>
        </row>
        <row r="1940">
          <cell r="A1940" t="str">
            <v>14-3518</v>
          </cell>
          <cell r="B1940" t="str">
            <v>MEM-PRO-014-BGY-FCS-3518</v>
          </cell>
          <cell r="C1940" t="str">
            <v>MSP-N BOGEY DUMP TANK</v>
          </cell>
        </row>
        <row r="1941">
          <cell r="A1941" t="str">
            <v>14-3523</v>
          </cell>
          <cell r="B1941" t="str">
            <v>MEM-PRO-014-BGY-FCS-3523</v>
          </cell>
          <cell r="C1941" t="str">
            <v>MSP-N BOGEY VACUUMIZER TANK</v>
          </cell>
        </row>
        <row r="1942">
          <cell r="A1942" t="str">
            <v>14-3530</v>
          </cell>
          <cell r="B1942" t="str">
            <v>MEM-PRO-014-BGY-FCS-3530</v>
          </cell>
          <cell r="C1942" t="str">
            <v>MSP-N BOGEY CONDENSER</v>
          </cell>
        </row>
        <row r="1943">
          <cell r="A1943" t="str">
            <v>14-3534</v>
          </cell>
          <cell r="B1943" t="str">
            <v>MEM-PRO-014-BGY-FCS-3534</v>
          </cell>
          <cell r="C1943" t="str">
            <v>MSP-N BOGEY CONDENSATE PUMP</v>
          </cell>
        </row>
        <row r="1944">
          <cell r="A1944" t="str">
            <v>14-3539</v>
          </cell>
          <cell r="B1944" t="str">
            <v>MEM-PRO-014-BGY-FCS-3539</v>
          </cell>
          <cell r="C1944" t="str">
            <v>MSP-N BOGEY VACUUM PUMP</v>
          </cell>
        </row>
        <row r="1945">
          <cell r="A1945" t="str">
            <v>14-3550</v>
          </cell>
          <cell r="B1945" t="str">
            <v>MEM-PRO-014-BGY-FCS-3550</v>
          </cell>
          <cell r="C1945" t="str">
            <v>MSP-N BOGEY VACUMMIZER DISCHARGE PUMP</v>
          </cell>
        </row>
        <row r="1946">
          <cell r="A1946" t="str">
            <v>14-3435</v>
          </cell>
          <cell r="B1946" t="str">
            <v>MEM-PRO-014-BGY-TIL-3435</v>
          </cell>
          <cell r="C1946" t="str">
            <v>MSP-S BOGEY MC75 FEED PUMP</v>
          </cell>
        </row>
        <row r="1947">
          <cell r="A1947" t="str">
            <v>14-3437</v>
          </cell>
          <cell r="B1947" t="str">
            <v>MEM-PRO-014-BGY-TIL-3437</v>
          </cell>
          <cell r="C1947" t="str">
            <v>MSP-S BOGEY HYDROHEATER</v>
          </cell>
        </row>
        <row r="1948">
          <cell r="A1948" t="str">
            <v>14-3438</v>
          </cell>
          <cell r="B1948" t="str">
            <v>MEM-PRO-014-BGY-TIL-3438</v>
          </cell>
          <cell r="C1948" t="str">
            <v>MSP-S BOGEY TIMELINE</v>
          </cell>
        </row>
        <row r="1949">
          <cell r="A1949" t="str">
            <v>14-3505</v>
          </cell>
          <cell r="B1949" t="str">
            <v>MEM-PRO-014-BGY-TIL-3505</v>
          </cell>
          <cell r="C1949" t="str">
            <v>MSP-N BOGEY MC75 FEED PUMP</v>
          </cell>
        </row>
        <row r="1950">
          <cell r="A1950" t="str">
            <v>14-3507</v>
          </cell>
          <cell r="B1950" t="str">
            <v>MEM-PRO-014-BGY-TIL-3507</v>
          </cell>
          <cell r="C1950" t="str">
            <v>MSP-N BOGEY HYDROHEATER</v>
          </cell>
        </row>
        <row r="1951">
          <cell r="A1951" t="str">
            <v>14-3511</v>
          </cell>
          <cell r="B1951" t="str">
            <v>MEM-PRO-014-BGY-TIL-3511</v>
          </cell>
          <cell r="C1951" t="str">
            <v>MSP-N BOGEY TIMELINE</v>
          </cell>
        </row>
        <row r="1952">
          <cell r="A1952" t="str">
            <v>14-4</v>
          </cell>
          <cell r="B1952" t="str">
            <v>MEM-PRO-014-BLD-AHU-0004</v>
          </cell>
          <cell r="C1952" t="str">
            <v>MSP-FANS, LOUVER/DAMPERS</v>
          </cell>
        </row>
        <row r="1953">
          <cell r="A1953" t="str">
            <v>14-5</v>
          </cell>
          <cell r="B1953" t="str">
            <v>MEM-PRO-014-BLD-AHU-0005</v>
          </cell>
          <cell r="C1953" t="str">
            <v>MSP-AHU, HVAC, AC, HEATERS</v>
          </cell>
        </row>
        <row r="1954">
          <cell r="A1954" t="str">
            <v>14-3820</v>
          </cell>
          <cell r="B1954" t="str">
            <v>MEM-PRO-014-BLD-AHU-3820</v>
          </cell>
          <cell r="C1954" t="str">
            <v>MSP DRYER TOWER TEMP GRND FLOOR</v>
          </cell>
        </row>
        <row r="1955">
          <cell r="A1955" t="str">
            <v>14-382011</v>
          </cell>
          <cell r="B1955" t="str">
            <v>MEM-PRO-014-BLD-AHU-382011</v>
          </cell>
          <cell r="C1955" t="str">
            <v>MSP DRYER TOWER TEMP GRND FLOOR</v>
          </cell>
        </row>
        <row r="1956">
          <cell r="A1956" t="str">
            <v>14-4308</v>
          </cell>
          <cell r="B1956" t="str">
            <v>MEM-PRO-014-BLD-AHU-4308</v>
          </cell>
          <cell r="C1956" t="str">
            <v>MSP-EXHAUST UPBLAST VENT FAN - WAREHOUSE</v>
          </cell>
        </row>
        <row r="1957">
          <cell r="A1957" t="str">
            <v>14-4310</v>
          </cell>
          <cell r="B1957" t="str">
            <v>MEM-PRO-014-BLD-AHU-4310</v>
          </cell>
          <cell r="C1957" t="str">
            <v>MSP-EXHAUST UPBLAST VENT FAN - WAREHOUSE</v>
          </cell>
        </row>
        <row r="1958">
          <cell r="A1958" t="str">
            <v>14-4329</v>
          </cell>
          <cell r="B1958" t="str">
            <v>MEM-PRO-014-BLD-AHU-4329</v>
          </cell>
          <cell r="C1958" t="str">
            <v>MSP-SUPPLY FAN - PACK MAT'L</v>
          </cell>
        </row>
        <row r="1959">
          <cell r="A1959" t="str">
            <v>14-4330</v>
          </cell>
          <cell r="B1959" t="str">
            <v>MEM-PRO-014-BLD-AHU-4330</v>
          </cell>
          <cell r="C1959" t="str">
            <v>MSP-LOUVER, WET-IN TWR, 5TH LVL</v>
          </cell>
        </row>
        <row r="1960">
          <cell r="A1960" t="str">
            <v>14-4336</v>
          </cell>
          <cell r="B1960" t="str">
            <v>MEM-PRO-014-BLD-AHU-4336</v>
          </cell>
          <cell r="C1960" t="str">
            <v>MSP-EXHAUST FAN - INTERLOCKED</v>
          </cell>
        </row>
        <row r="1961">
          <cell r="A1961" t="str">
            <v>14-4337</v>
          </cell>
          <cell r="B1961" t="str">
            <v>MEM-PRO-014-BLD-AHU-4337</v>
          </cell>
          <cell r="C1961" t="str">
            <v>MSP-EXHAUST FAN - INTERLOCKED</v>
          </cell>
        </row>
        <row r="1962">
          <cell r="A1962" t="str">
            <v>14-4338</v>
          </cell>
          <cell r="B1962" t="str">
            <v>MEM-PRO-014-BLD-AHU-4338</v>
          </cell>
          <cell r="C1962" t="str">
            <v>MSP-UNIT HEATER OIL &amp; LECITHIN</v>
          </cell>
        </row>
        <row r="1963">
          <cell r="A1963" t="str">
            <v>14-4340</v>
          </cell>
          <cell r="B1963" t="str">
            <v>MEM-PRO-014-BLD-AHU-4340</v>
          </cell>
          <cell r="C1963" t="str">
            <v>MSP-EXHAUST FAN - FIBER DRY</v>
          </cell>
        </row>
        <row r="1964">
          <cell r="A1964" t="str">
            <v>14-4341</v>
          </cell>
          <cell r="B1964" t="str">
            <v>MEM-PRO-014-BLD-AHU-4341</v>
          </cell>
          <cell r="C1964" t="str">
            <v>MSP-LOUVER, CHEM MAKEUP/STOR</v>
          </cell>
        </row>
        <row r="1965">
          <cell r="A1965" t="str">
            <v>14-4342</v>
          </cell>
          <cell r="B1965" t="str">
            <v>MEM-PRO-014-BLD-AHU-4342</v>
          </cell>
          <cell r="C1965" t="str">
            <v>MSP-EXHAUST FAN - WET PROCESS</v>
          </cell>
        </row>
        <row r="1966">
          <cell r="A1966" t="str">
            <v>14-4343</v>
          </cell>
          <cell r="B1966" t="str">
            <v>MEM-PRO-014-BLD-AHU-4343</v>
          </cell>
          <cell r="C1966" t="str">
            <v>MSP-EXH FAN - WET PROCESS (ROOF MNTD)</v>
          </cell>
        </row>
        <row r="1967">
          <cell r="A1967" t="str">
            <v>14-4348</v>
          </cell>
          <cell r="B1967" t="str">
            <v>MEM-PRO-014-BLD-AHU-4348</v>
          </cell>
          <cell r="C1967" t="str">
            <v>MSP-EXH FAN - WET PROCESS (ROOF MNTD)</v>
          </cell>
        </row>
        <row r="1968">
          <cell r="A1968" t="str">
            <v>14-4349</v>
          </cell>
          <cell r="B1968" t="str">
            <v>MEM-PRO-014-BLD-AHU-4349</v>
          </cell>
          <cell r="C1968" t="str">
            <v>MSP-EXH FAN - WET PROCESS (ROOF MNTD)</v>
          </cell>
        </row>
        <row r="1969">
          <cell r="A1969" t="str">
            <v>14-4352</v>
          </cell>
          <cell r="B1969" t="str">
            <v>MEM-PRO-014-BLD-AHU-4352</v>
          </cell>
          <cell r="C1969" t="str">
            <v>MSP-AIR HAND UNIT &amp; HTG COIL-4</v>
          </cell>
        </row>
        <row r="1970">
          <cell r="A1970" t="str">
            <v>14-4354</v>
          </cell>
          <cell r="B1970" t="str">
            <v>MEM-PRO-014-BLD-AHU-4354</v>
          </cell>
          <cell r="C1970" t="str">
            <v>MSP-EXHAUST FAN - RESTROOM</v>
          </cell>
        </row>
        <row r="1971">
          <cell r="A1971" t="str">
            <v>14-4355</v>
          </cell>
          <cell r="B1971" t="str">
            <v>MEM-PRO-014-BLD-AHU-4355</v>
          </cell>
          <cell r="C1971" t="str">
            <v>MSP-PRODUCTION OFFICE FAN COIL UNIT</v>
          </cell>
        </row>
        <row r="1972">
          <cell r="A1972" t="str">
            <v>14-4357</v>
          </cell>
          <cell r="B1972" t="str">
            <v>MEM-PRO-014-BLD-AHU-4357</v>
          </cell>
          <cell r="C1972" t="str">
            <v>MSP-MCC (300) SPRAY DRY AIR HAND UNIT</v>
          </cell>
        </row>
        <row r="1973">
          <cell r="A1973" t="str">
            <v>14-4359</v>
          </cell>
          <cell r="B1973" t="str">
            <v>MEM-PRO-014-BLD-AHU-4359</v>
          </cell>
          <cell r="C1973" t="str">
            <v>MSP-ELEC PRE HEAT COIL</v>
          </cell>
        </row>
        <row r="1974">
          <cell r="A1974" t="str">
            <v>14-4360</v>
          </cell>
          <cell r="B1974" t="str">
            <v>MEM-PRO-014-BLD-AHU-4360</v>
          </cell>
          <cell r="C1974" t="str">
            <v>MSP-CNTLRM/LAB AIR HND UT W/ELC COIL 2-4</v>
          </cell>
        </row>
        <row r="1975">
          <cell r="A1975" t="str">
            <v>14-4362</v>
          </cell>
          <cell r="B1975" t="str">
            <v>MEM-PRO-014-BLD-AHU-4362</v>
          </cell>
          <cell r="C1975" t="str">
            <v>MSP-MCC (200) AIR HANDLING UNIT</v>
          </cell>
        </row>
        <row r="1976">
          <cell r="A1976" t="str">
            <v>14-4366</v>
          </cell>
          <cell r="B1976" t="str">
            <v>MEM-PRO-014-BLD-AHU-4366</v>
          </cell>
          <cell r="C1976" t="str">
            <v>MSP-SUPPLY FAN PACK MAT'L</v>
          </cell>
        </row>
        <row r="1977">
          <cell r="A1977" t="str">
            <v>14-4368</v>
          </cell>
          <cell r="B1977" t="str">
            <v>MEM-PRO-014-BLD-AHU-4368</v>
          </cell>
          <cell r="C1977" t="str">
            <v>MSP-SUPPLY FAN - PACK TOWER</v>
          </cell>
        </row>
        <row r="1978">
          <cell r="A1978" t="str">
            <v>14-4369</v>
          </cell>
          <cell r="B1978" t="str">
            <v>MEM-PRO-014-BLD-AHU-4369</v>
          </cell>
          <cell r="C1978" t="str">
            <v>MSP-SUPPLY FAN PACK TWR (WET PROC)</v>
          </cell>
        </row>
        <row r="1979">
          <cell r="A1979" t="str">
            <v>14-4370</v>
          </cell>
          <cell r="B1979" t="str">
            <v>MEM-PRO-014-BLD-AHU-4370</v>
          </cell>
          <cell r="C1979" t="str">
            <v>MSP-SUPPLY FAN - WET PROCESS</v>
          </cell>
        </row>
        <row r="1980">
          <cell r="A1980" t="str">
            <v>14-4371</v>
          </cell>
          <cell r="B1980" t="str">
            <v>MEM-PRO-014-BLD-AHU-4371</v>
          </cell>
          <cell r="C1980" t="str">
            <v>MSP-SUPPLY FAN - WET PROCESS</v>
          </cell>
        </row>
        <row r="1981">
          <cell r="A1981" t="str">
            <v>14-4372</v>
          </cell>
          <cell r="B1981" t="str">
            <v>MEM-PRO-014-BLD-AHU-4372</v>
          </cell>
          <cell r="C1981" t="str">
            <v>MSP-SUPPLY FAN - PACK TOWER</v>
          </cell>
        </row>
        <row r="1982">
          <cell r="A1982" t="str">
            <v>14-4377</v>
          </cell>
          <cell r="B1982" t="str">
            <v>MEM-PRO-014-BLD-AHU-4377</v>
          </cell>
          <cell r="C1982" t="str">
            <v>MSP-SUPPLY FAN - WET IN (WET PROC)</v>
          </cell>
        </row>
        <row r="1983">
          <cell r="A1983" t="str">
            <v>14-4381</v>
          </cell>
          <cell r="B1983" t="str">
            <v>MEM-PRO-014-BLD-AHU-4381</v>
          </cell>
          <cell r="C1983" t="str">
            <v>MSP-SUPPLY FAN - CIP ROOM</v>
          </cell>
        </row>
        <row r="1984">
          <cell r="A1984" t="str">
            <v>14-4382</v>
          </cell>
          <cell r="B1984" t="str">
            <v>MEM-PRO-014-BLD-AHU-4382</v>
          </cell>
          <cell r="C1984" t="str">
            <v>MSP-EXHAUST FAN - CIP ROOM</v>
          </cell>
        </row>
        <row r="1985">
          <cell r="A1985" t="str">
            <v>14-4385</v>
          </cell>
          <cell r="B1985" t="str">
            <v>MEM-PRO-014-BLD-AHU-4385</v>
          </cell>
          <cell r="C1985" t="str">
            <v>MSP-SUPPLY FAN - WET PROC WALL MNTD FILT</v>
          </cell>
        </row>
        <row r="1986">
          <cell r="A1986" t="str">
            <v>14-4386</v>
          </cell>
          <cell r="B1986" t="str">
            <v>MEM-PRO-014-BLD-AHU-4386</v>
          </cell>
          <cell r="C1986" t="str">
            <v>MSP-SUPPLY FAN - WET PROC WALL MNTD FILT</v>
          </cell>
        </row>
        <row r="1987">
          <cell r="A1987" t="str">
            <v>14-4387</v>
          </cell>
          <cell r="B1987" t="str">
            <v>MEM-PRO-014-BLD-AHU-4387</v>
          </cell>
          <cell r="C1987" t="str">
            <v>MSP-EXH FAN - WET PROC (ROOF MNTD-W)</v>
          </cell>
        </row>
        <row r="1988">
          <cell r="A1988" t="str">
            <v>14-4390</v>
          </cell>
          <cell r="B1988" t="str">
            <v>MEM-PRO-014-BLD-AHU-4390</v>
          </cell>
          <cell r="C1988" t="str">
            <v>MSP-SUPPLY FAN WET PROC (FILTERED-ROOF M</v>
          </cell>
        </row>
        <row r="1989">
          <cell r="A1989" t="str">
            <v>14-4392</v>
          </cell>
          <cell r="B1989" t="str">
            <v>MEM-PRO-014-BLD-AHU-4392</v>
          </cell>
          <cell r="C1989" t="str">
            <v>MSP-EXHAUST FAN</v>
          </cell>
        </row>
        <row r="1990">
          <cell r="A1990" t="str">
            <v>14-4396</v>
          </cell>
          <cell r="B1990" t="str">
            <v>MEM-PRO-014-BLD-AHU-4396</v>
          </cell>
          <cell r="C1990" t="str">
            <v>MSP-SUPPLY FAN - FIBER DRY (FILTERED-ROO</v>
          </cell>
        </row>
        <row r="1991">
          <cell r="A1991" t="str">
            <v>14-4397</v>
          </cell>
          <cell r="B1991" t="str">
            <v>MEM-PRO-014-BLD-AHU-4397</v>
          </cell>
          <cell r="C1991" t="str">
            <v>MSP-EXH FAN - PART COLL (WALL MNTD)</v>
          </cell>
        </row>
        <row r="1992">
          <cell r="A1992" t="str">
            <v>14-4400</v>
          </cell>
          <cell r="B1992" t="str">
            <v>MEM-PRO-014-BLD-AHU-4400</v>
          </cell>
          <cell r="C1992" t="str">
            <v>MSP-EXH FAN - MECH RM (ROOF MNTD CH</v>
          </cell>
        </row>
        <row r="1993">
          <cell r="A1993" t="str">
            <v>14-4401</v>
          </cell>
          <cell r="B1993" t="str">
            <v>MEM-PRO-014-BLD-AHU-4401</v>
          </cell>
          <cell r="C1993" t="str">
            <v>MSP-SUPPLY FAN - CHEM STOR (FILTERED -RO</v>
          </cell>
        </row>
        <row r="1994">
          <cell r="A1994" t="str">
            <v>14-4403</v>
          </cell>
          <cell r="B1994" t="str">
            <v>MEM-PRO-014-BLD-AHU-4403</v>
          </cell>
          <cell r="C1994" t="str">
            <v>MSP-EXH FAN - WET-IN TWR (ROOF MNTD)</v>
          </cell>
        </row>
        <row r="1995">
          <cell r="A1995" t="str">
            <v>14-4404</v>
          </cell>
          <cell r="B1995" t="str">
            <v>MEM-PRO-014-BLD-AHU-4404</v>
          </cell>
          <cell r="C1995" t="str">
            <v>MSP-UNIT HEATER - MECH ROOM</v>
          </cell>
        </row>
        <row r="1996">
          <cell r="A1996" t="str">
            <v>14-4405</v>
          </cell>
          <cell r="B1996" t="str">
            <v>MEM-PRO-014-BLD-AHU-4405</v>
          </cell>
          <cell r="C1996" t="str">
            <v>MSP-UNIT HTR M ROOM</v>
          </cell>
        </row>
        <row r="1997">
          <cell r="A1997" t="str">
            <v>14-4406</v>
          </cell>
          <cell r="B1997" t="str">
            <v>MEM-PRO-014-BLD-AHU-4406</v>
          </cell>
          <cell r="C1997" t="str">
            <v>MSP-ELECTRIC UNIT HEATER</v>
          </cell>
        </row>
        <row r="1998">
          <cell r="A1998" t="str">
            <v>14-4407</v>
          </cell>
          <cell r="B1998" t="str">
            <v>MEM-PRO-014-BLD-AHU-4407</v>
          </cell>
          <cell r="C1998" t="str">
            <v>MSP-UNIT HEATER - PKG MAT'L STOR</v>
          </cell>
        </row>
        <row r="1999">
          <cell r="A1999" t="str">
            <v>14-4408</v>
          </cell>
          <cell r="B1999" t="str">
            <v>MEM-PRO-014-BLD-AHU-4408</v>
          </cell>
          <cell r="C1999" t="str">
            <v>MSP-UNIT HEATER - WET PROCESS</v>
          </cell>
        </row>
        <row r="2000">
          <cell r="A2000" t="str">
            <v>14-4409</v>
          </cell>
          <cell r="B2000" t="str">
            <v>MEM-PRO-014-BLD-AHU-4409</v>
          </cell>
          <cell r="C2000" t="str">
            <v>MSP-UNIT HEATER - WET PROCESS</v>
          </cell>
        </row>
        <row r="2001">
          <cell r="A2001" t="str">
            <v>14-4410</v>
          </cell>
          <cell r="B2001" t="str">
            <v>MEM-PRO-014-BLD-AHU-4410</v>
          </cell>
          <cell r="C2001" t="str">
            <v>MSP-UNIT HEATER - WET PROCESS</v>
          </cell>
        </row>
        <row r="2002">
          <cell r="A2002" t="str">
            <v>14-4411</v>
          </cell>
          <cell r="B2002" t="str">
            <v>MEM-PRO-014-BLD-AHU-4411</v>
          </cell>
          <cell r="C2002" t="str">
            <v>MSP-UNIT HEATER - WET PROCESS</v>
          </cell>
        </row>
        <row r="2003">
          <cell r="A2003" t="str">
            <v>14-4433</v>
          </cell>
          <cell r="B2003" t="str">
            <v>MEM-PRO-014-BLD-AHU-4433</v>
          </cell>
          <cell r="C2003" t="str">
            <v>SPRAY DRY STAIRS SUPPLY FAN</v>
          </cell>
        </row>
        <row r="2004">
          <cell r="A2004" t="str">
            <v>14-4443</v>
          </cell>
          <cell r="B2004" t="str">
            <v>MEM-PRO-014-BLD-AHU-4443</v>
          </cell>
          <cell r="C2004" t="str">
            <v>MSP-PKG'G ROOM AIR HANDLING UNIT</v>
          </cell>
        </row>
        <row r="2005">
          <cell r="A2005" t="str">
            <v>14-4447</v>
          </cell>
          <cell r="B2005" t="str">
            <v>MEM-PRO-014-BLD-AHU-4447</v>
          </cell>
          <cell r="C2005" t="str">
            <v>MSP-UNIT HEATER - WET/DRY REWORK</v>
          </cell>
        </row>
        <row r="2006">
          <cell r="A2006" t="str">
            <v>14-4448</v>
          </cell>
          <cell r="B2006" t="str">
            <v>MEM-PRO-014-BLD-AHU-4448</v>
          </cell>
          <cell r="C2006" t="str">
            <v>MSP-UNIT HEATER - CHEM. MAKE-UP STOR</v>
          </cell>
        </row>
        <row r="2007">
          <cell r="A2007" t="str">
            <v>14-4449</v>
          </cell>
          <cell r="B2007" t="str">
            <v>MEM-PRO-014-BLD-AHU-4449</v>
          </cell>
          <cell r="C2007" t="str">
            <v>MSP-ELECTRIC UNIT HEATER</v>
          </cell>
        </row>
        <row r="2008">
          <cell r="A2008" t="str">
            <v>14-4450</v>
          </cell>
          <cell r="B2008" t="str">
            <v>MEM-PRO-014-BLD-AHU-4450</v>
          </cell>
          <cell r="C2008" t="str">
            <v>MSP-WAREHOUSE AHU WITH INDIRECT BURNER</v>
          </cell>
        </row>
        <row r="2009">
          <cell r="A2009" t="str">
            <v>14-9158</v>
          </cell>
          <cell r="B2009" t="str">
            <v>MEM-PRO-014-BLD-AHU-9158</v>
          </cell>
          <cell r="C2009" t="str">
            <v>MSP-BROMELAIN WALK IN COOLER</v>
          </cell>
        </row>
        <row r="2010">
          <cell r="A2010" t="str">
            <v>14-9162</v>
          </cell>
          <cell r="B2010" t="str">
            <v>MEM-PRO-014-BLD-AHU-9162</v>
          </cell>
          <cell r="C2010" t="str">
            <v>MSP-KIWI PRINTER ROOM UNIT</v>
          </cell>
        </row>
        <row r="2011">
          <cell r="A2011" t="str">
            <v>14-9164</v>
          </cell>
          <cell r="B2011" t="str">
            <v>MEM-PRO-014-BLD-AHU-9164</v>
          </cell>
          <cell r="C2011" t="str">
            <v>LAB- MSP WAREHOUSE BAG CUT ROOM AC</v>
          </cell>
        </row>
        <row r="2012">
          <cell r="A2012" t="str">
            <v>14-7</v>
          </cell>
          <cell r="B2012" t="str">
            <v>MEM-PRO-014-BLD-HOI-0007</v>
          </cell>
          <cell r="C2012" t="str">
            <v>MSP-HOISTS, ELEVATORS, LIFTS, CRANES, DA</v>
          </cell>
        </row>
        <row r="2013">
          <cell r="A2013" t="str">
            <v>14-2318</v>
          </cell>
          <cell r="B2013" t="str">
            <v>MEM-PRO-014-BLD-HOI-2318</v>
          </cell>
          <cell r="C2013" t="str">
            <v>MSP-7600 SHARPLES 10-TON HOIST</v>
          </cell>
        </row>
        <row r="2014">
          <cell r="A2014" t="str">
            <v>14-2319</v>
          </cell>
          <cell r="B2014" t="str">
            <v>MEM-PRO-014-BLD-HOI-2319</v>
          </cell>
          <cell r="C2014" t="str">
            <v>MSP-7600 SHARPLES MOTOR 2-TON HOIST</v>
          </cell>
        </row>
        <row r="2015">
          <cell r="A2015" t="str">
            <v>14-3952</v>
          </cell>
          <cell r="B2015" t="str">
            <v>MEM-PRO-014-BLD-HOI-3952</v>
          </cell>
          <cell r="C2015" t="str">
            <v>MSP-CENTRIFUGE 5-TON ELEC WIREROPE HOIST</v>
          </cell>
        </row>
        <row r="2016">
          <cell r="A2016" t="str">
            <v>14-3953</v>
          </cell>
          <cell r="B2016" t="str">
            <v>MEM-PRO-014-BLD-HOI-3953</v>
          </cell>
          <cell r="C2016" t="str">
            <v>MSP-WASHING CENT 5 TON HOIST</v>
          </cell>
        </row>
        <row r="2017">
          <cell r="A2017" t="str">
            <v>14-4071</v>
          </cell>
          <cell r="B2017" t="str">
            <v>MEM-PRO-014-BLD-HOI-4071</v>
          </cell>
          <cell r="C2017" t="str">
            <v>MSP-TOWER ELEVATOR-CAGE MANLIFT</v>
          </cell>
        </row>
        <row r="2018">
          <cell r="A2018" t="str">
            <v>14-4760</v>
          </cell>
          <cell r="B2018" t="str">
            <v>MEM-PRO-014-BLD-HOI-4760</v>
          </cell>
          <cell r="C2018" t="str">
            <v>MSP-S.D.TOWER WEST EXH FAN 3-TON HOIST</v>
          </cell>
        </row>
        <row r="2019">
          <cell r="A2019" t="str">
            <v>14-4761</v>
          </cell>
          <cell r="B2019" t="str">
            <v>MEM-PRO-014-BLD-HOI-4761</v>
          </cell>
          <cell r="C2019" t="str">
            <v>MSP-GRD FLAKE TOWER (WET-IN) 2-TON HOIST</v>
          </cell>
        </row>
        <row r="2020">
          <cell r="A2020" t="str">
            <v>14-4762</v>
          </cell>
          <cell r="B2020" t="str">
            <v>MEM-PRO-014-BLD-HOI-4762</v>
          </cell>
          <cell r="C2020" t="str">
            <v>MSP-PLT 90 PACKING TOWER 2-TON HOIST</v>
          </cell>
        </row>
        <row r="2021">
          <cell r="A2021" t="str">
            <v>14-4763</v>
          </cell>
          <cell r="B2021" t="str">
            <v>MEM-PRO-014-BLD-HOI-4763</v>
          </cell>
          <cell r="C2021" t="str">
            <v>MSP-PLT 90 COMPRESSOR RM 2-TON HOIST#825</v>
          </cell>
        </row>
        <row r="2022">
          <cell r="A2022" t="str">
            <v>14-4764</v>
          </cell>
          <cell r="B2022" t="str">
            <v>MEM-PRO-014-BLD-HOI-4764</v>
          </cell>
          <cell r="C2022" t="str">
            <v>MSP-FLAKE GRIND TOWER  - 2-TON HOIST</v>
          </cell>
        </row>
        <row r="2023">
          <cell r="A2023" t="str">
            <v>14-9021</v>
          </cell>
          <cell r="B2023" t="str">
            <v>MEM-PRO-014-BLD-OFF-9021</v>
          </cell>
          <cell r="C2023" t="str">
            <v>MSP OPERATOR CONTROL ROOM</v>
          </cell>
        </row>
        <row r="2024">
          <cell r="A2024" t="str">
            <v>14-3351</v>
          </cell>
          <cell r="B2024" t="str">
            <v>MEM-PRO-014-BLD-PPA-3351</v>
          </cell>
          <cell r="C2024" t="str">
            <v>MSP-CENTRIFUGE HOPPERS SWITCH STATION</v>
          </cell>
        </row>
        <row r="2025">
          <cell r="A2025" t="str">
            <v>14-3488</v>
          </cell>
          <cell r="B2025" t="str">
            <v>MEM-PRO-014-BLD-PPA-3488</v>
          </cell>
          <cell r="C2025" t="str">
            <v>MSP-ENZYME MAKE-UP TABLE</v>
          </cell>
        </row>
        <row r="2026">
          <cell r="A2026" t="str">
            <v>14-3549</v>
          </cell>
          <cell r="B2026" t="str">
            <v>MEM-PRO-014-BLD-PPA-3549</v>
          </cell>
          <cell r="C2026" t="str">
            <v>MSP-STORAGE LOCKER</v>
          </cell>
        </row>
        <row r="2027">
          <cell r="A2027" t="str">
            <v>14-4750</v>
          </cell>
          <cell r="B2027" t="str">
            <v>MEM-PRO-014-BLD-PPA-4750</v>
          </cell>
          <cell r="C2027" t="str">
            <v>MSP-SWITCH PANEL PT 3000</v>
          </cell>
        </row>
        <row r="2028">
          <cell r="A2028" t="str">
            <v>14-4767</v>
          </cell>
          <cell r="B2028" t="str">
            <v>MEM-PRO-014-BLD-PPA-4767</v>
          </cell>
          <cell r="C2028" t="str">
            <v>MSP-SWITCH STATION</v>
          </cell>
        </row>
        <row r="2029">
          <cell r="A2029" t="str">
            <v>14-8665</v>
          </cell>
          <cell r="B2029" t="str">
            <v>MEM-PRO-014-BLD-PPA-8665</v>
          </cell>
          <cell r="C2029" t="str">
            <v>MSP-POLYMER DUMP STATION</v>
          </cell>
        </row>
        <row r="2030">
          <cell r="A2030" t="str">
            <v>14-3335</v>
          </cell>
          <cell r="B2030" t="str">
            <v>MEM-PRO-014-CHL-CCS-3335</v>
          </cell>
          <cell r="C2030" t="str">
            <v>MSP-E. CHILL TANK AGITATOR</v>
          </cell>
        </row>
        <row r="2031">
          <cell r="A2031" t="str">
            <v>14-3336</v>
          </cell>
          <cell r="B2031" t="str">
            <v>MEM-PRO-014-CHL-CCS-3336</v>
          </cell>
          <cell r="C2031" t="str">
            <v>MSP-EAST CHILL TANK</v>
          </cell>
        </row>
        <row r="2032">
          <cell r="A2032" t="str">
            <v>14-3348</v>
          </cell>
          <cell r="B2032" t="str">
            <v>MEM-PRO-014-CHL-CCS-3348</v>
          </cell>
          <cell r="C2032" t="str">
            <v>MSP-W. CHILL TANK AGITATOR</v>
          </cell>
        </row>
        <row r="2033">
          <cell r="A2033" t="str">
            <v>14-3349</v>
          </cell>
          <cell r="B2033" t="str">
            <v>MEM-PRO-014-CHL-CCS-3349</v>
          </cell>
          <cell r="C2033" t="str">
            <v>MSP-WEST CHILL TANK</v>
          </cell>
        </row>
        <row r="2034">
          <cell r="A2034" t="str">
            <v>14-4068</v>
          </cell>
          <cell r="B2034" t="str">
            <v>MEM-PRO-014-CHL-CCS-4068</v>
          </cell>
          <cell r="C2034" t="str">
            <v>MSP- PROCESS WTR FV TO CHILL TANK 4-WAY</v>
          </cell>
        </row>
        <row r="2035">
          <cell r="A2035" t="str">
            <v>14-3325</v>
          </cell>
          <cell r="B2035" t="str">
            <v>MEM-PRO-014-CHL-CUC-3325</v>
          </cell>
          <cell r="C2035" t="str">
            <v>MSP-CURD TO WELL WATER TRIPLE TUBE #5</v>
          </cell>
        </row>
        <row r="2036">
          <cell r="A2036" t="str">
            <v>14-3327</v>
          </cell>
          <cell r="B2036" t="str">
            <v>MEM-PRO-014-CHL-CUC-3327</v>
          </cell>
          <cell r="C2036" t="str">
            <v>MSP-CURD TO CHILLED WATER TRIPLE TUBE #6</v>
          </cell>
        </row>
        <row r="2037">
          <cell r="A2037" t="str">
            <v>14-3340</v>
          </cell>
          <cell r="B2037" t="str">
            <v>MEM-PRO-014-CHL-CUC-3340</v>
          </cell>
          <cell r="C2037" t="str">
            <v>MSP-CURD TO WELL WATER TRIPLE TUBE #1</v>
          </cell>
        </row>
        <row r="2038">
          <cell r="A2038" t="str">
            <v>14-3342</v>
          </cell>
          <cell r="B2038" t="str">
            <v>MEM-PRO-014-CHL-CUC-3342</v>
          </cell>
          <cell r="C2038" t="str">
            <v>MSP-CURD TO CHILLED WATER TRIPLE TUBE #2</v>
          </cell>
        </row>
        <row r="2039">
          <cell r="A2039" t="str">
            <v>14-3346</v>
          </cell>
          <cell r="B2039" t="str">
            <v>MEM-PRO-014-CHL-CUC-3346</v>
          </cell>
          <cell r="C2039" t="str">
            <v>MSP- CHILL TK SELECTING 4-WAY FLOW VALVE</v>
          </cell>
        </row>
        <row r="2040">
          <cell r="A2040" t="str">
            <v>14-4064</v>
          </cell>
          <cell r="B2040" t="str">
            <v>MEM-PRO-014-CHL-CUC-4064</v>
          </cell>
          <cell r="C2040" t="str">
            <v>MSP-CURD TO WELL WATER TRIPLE TUBE #3</v>
          </cell>
        </row>
        <row r="2041">
          <cell r="A2041" t="str">
            <v>14-4066</v>
          </cell>
          <cell r="B2041" t="str">
            <v>MEM-PRO-014-CHL-CUC-4066</v>
          </cell>
          <cell r="C2041" t="str">
            <v>MSP-CURD TO CHILLED WATER TRIPLE TUBE #4</v>
          </cell>
        </row>
        <row r="2042">
          <cell r="A2042" t="str">
            <v>14-4079</v>
          </cell>
          <cell r="B2042" t="str">
            <v>MEM-PRO-014-CHL-CUC-4079</v>
          </cell>
          <cell r="C2042" t="str">
            <v>MSP-CURD TO WELL WATER TRIPLE TUBE #7</v>
          </cell>
        </row>
        <row r="2043">
          <cell r="A2043" t="str">
            <v>14-4084</v>
          </cell>
          <cell r="B2043" t="str">
            <v>MEM-PRO-014-CHL-CUC-4084</v>
          </cell>
          <cell r="C2043" t="str">
            <v>MSP-CURD TO CHILLED WATER TRIPLE TUBE #8</v>
          </cell>
        </row>
        <row r="2044">
          <cell r="A2044" t="str">
            <v>14-2269</v>
          </cell>
          <cell r="B2044" t="str">
            <v>MEM-PRO-014-CIP-CAC-2269</v>
          </cell>
          <cell r="C2044" t="str">
            <v>MSP-CIP OR FEED TO #4 DETRASHER FV</v>
          </cell>
        </row>
        <row r="2045">
          <cell r="A2045" t="str">
            <v>14-2302</v>
          </cell>
          <cell r="B2045" t="str">
            <v>MEM-PRO-014-CIP-CAC-2302</v>
          </cell>
          <cell r="C2045" t="str">
            <v>MSP-CIP FV TO #4 &amp; #5 SHARP CHUTES</v>
          </cell>
        </row>
        <row r="2046">
          <cell r="A2046" t="str">
            <v>14-2303</v>
          </cell>
          <cell r="B2046" t="str">
            <v>MEM-PRO-014-CIP-CAC-2303</v>
          </cell>
          <cell r="C2046" t="str">
            <v>MSP-CIP FV TO #4 SHARPLE LIQUOR CHUTE</v>
          </cell>
        </row>
        <row r="2047">
          <cell r="A2047" t="str">
            <v>14-2304</v>
          </cell>
          <cell r="B2047" t="str">
            <v>MEM-PRO-014-CIP-CAC-2304</v>
          </cell>
          <cell r="C2047" t="str">
            <v>MSP-CIP FV TO #4 SHARPLE SLUDGE CHUTE</v>
          </cell>
        </row>
        <row r="2048">
          <cell r="A2048" t="str">
            <v>14-2305</v>
          </cell>
          <cell r="B2048" t="str">
            <v>MEM-PRO-014-CIP-CAC-2305</v>
          </cell>
          <cell r="C2048" t="str">
            <v>MSP-CIP FV TO #5 SHARPLE LIQUOR CHUTE</v>
          </cell>
        </row>
        <row r="2049">
          <cell r="A2049" t="str">
            <v>14-2306</v>
          </cell>
          <cell r="B2049" t="str">
            <v>MEM-PRO-014-CIP-CAC-2306</v>
          </cell>
          <cell r="C2049" t="str">
            <v>MSP-CIP FV TO #5 SHARPLE SLUDGE CHUTE</v>
          </cell>
        </row>
        <row r="2050">
          <cell r="A2050" t="str">
            <v>14-2324</v>
          </cell>
          <cell r="B2050" t="str">
            <v>MEM-PRO-014-CIP-CAC-2324</v>
          </cell>
          <cell r="C2050" t="str">
            <v>MSP-2ND EXT RESLRY POT CIP RTRN DVRT VLV</v>
          </cell>
        </row>
        <row r="2051">
          <cell r="A2051" t="str">
            <v>14-2325</v>
          </cell>
          <cell r="B2051" t="str">
            <v>MEM-PRO-014-CIP-CAC-2325</v>
          </cell>
          <cell r="C2051" t="str">
            <v>MSP-2ND EXT RSLRY POT CIP RTRN/DRAIN VLV</v>
          </cell>
        </row>
        <row r="2052">
          <cell r="A2052" t="str">
            <v>14-2384</v>
          </cell>
          <cell r="B2052" t="str">
            <v>MEM-PRO-014-CIP-CAC-2384</v>
          </cell>
          <cell r="C2052" t="str">
            <v>MSP-CIP FLOW VLV TO 2ND EXT. RESLUR POT</v>
          </cell>
        </row>
        <row r="2053">
          <cell r="A2053" t="str">
            <v>14-3022</v>
          </cell>
          <cell r="B2053" t="str">
            <v>MEM-PRO-014-CIP-CAC-3022</v>
          </cell>
          <cell r="C2053" t="str">
            <v>MSP-CIP RETURN-3-WAY FLOW VALVE</v>
          </cell>
        </row>
        <row r="2054">
          <cell r="A2054" t="str">
            <v>14-3057</v>
          </cell>
          <cell r="B2054" t="str">
            <v>MEM-PRO-014-CIP-CAC-3057</v>
          </cell>
          <cell r="C2054" t="str">
            <v>MSP-CIP SUPPLY FLOW VALVE 3"BF VALVE</v>
          </cell>
        </row>
        <row r="2055">
          <cell r="A2055" t="str">
            <v>14-3345</v>
          </cell>
          <cell r="B2055" t="str">
            <v>MEM-PRO-014-CIP-CAC-3345</v>
          </cell>
          <cell r="C2055" t="str">
            <v>MSP-CURD TRIPLE TUBE CIP RETURN VALVE</v>
          </cell>
        </row>
        <row r="2056">
          <cell r="A2056" t="str">
            <v>14-4005</v>
          </cell>
          <cell r="B2056" t="str">
            <v>MEM-PRO-014-CIP-CAC-4005</v>
          </cell>
          <cell r="C2056" t="str">
            <v>MSP-S SANITIZER METER PUMP</v>
          </cell>
        </row>
        <row r="2057">
          <cell r="A2057" t="str">
            <v>14-4006</v>
          </cell>
          <cell r="B2057" t="str">
            <v>MEM-PRO-014-CIP-CAC-4006</v>
          </cell>
          <cell r="C2057" t="str">
            <v>MSP-CIP RETURN DUMP VLV FROM 2ND/3RD EXT</v>
          </cell>
        </row>
        <row r="2058">
          <cell r="A2058" t="str">
            <v>14-4027</v>
          </cell>
          <cell r="B2058" t="str">
            <v>MEM-PRO-014-CIP-CAC-4027</v>
          </cell>
          <cell r="C2058" t="str">
            <v>MSP-CIP RINSE TANK FLOW VALVE TO 4027</v>
          </cell>
        </row>
        <row r="2059">
          <cell r="A2059" t="str">
            <v>14-4028</v>
          </cell>
          <cell r="B2059" t="str">
            <v>MEM-PRO-014-CIP-CAC-4028</v>
          </cell>
          <cell r="C2059" t="str">
            <v>MSP-CIP RINSE TANK FLOW VALVE TO 4028</v>
          </cell>
        </row>
        <row r="2060">
          <cell r="A2060" t="str">
            <v>14-4029</v>
          </cell>
          <cell r="B2060" t="str">
            <v>MEM-PRO-014-CIP-CAC-4029</v>
          </cell>
          <cell r="C2060" t="str">
            <v>MSP-CIP SUPPLY FEED PUMP TO WET IN TUBE</v>
          </cell>
        </row>
        <row r="2061">
          <cell r="A2061" t="str">
            <v>14-4030</v>
          </cell>
          <cell r="B2061" t="str">
            <v>MEM-PRO-014-CIP-CAC-4030</v>
          </cell>
          <cell r="C2061" t="str">
            <v>MSP-CIP SUPPLY FEED PUMP TO PREC. TANK</v>
          </cell>
        </row>
        <row r="2062">
          <cell r="A2062" t="str">
            <v>14-4045</v>
          </cell>
          <cell r="B2062" t="str">
            <v>MEM-PRO-014-CIP-CAC-4045</v>
          </cell>
          <cell r="C2062" t="str">
            <v>MSP-CIP RET FROM WASTE WTR 3-WAY FV</v>
          </cell>
        </row>
        <row r="2063">
          <cell r="A2063" t="str">
            <v>14-4654</v>
          </cell>
          <cell r="B2063" t="str">
            <v>MEM-PRO-014-CIP-CAC-4654</v>
          </cell>
          <cell r="C2063" t="str">
            <v>MSP-CHILL TK CIP 3-WAY FV TANKS/DRAIN</v>
          </cell>
        </row>
        <row r="2064">
          <cell r="A2064" t="str">
            <v>14-4040</v>
          </cell>
          <cell r="B2064" t="str">
            <v>MEM-PRO-014-CIP-DAC-4040</v>
          </cell>
          <cell r="C2064" t="str">
            <v>MSP-N SANITIZER METER PUMP</v>
          </cell>
        </row>
        <row r="2065">
          <cell r="A2065" t="str">
            <v>14-4050</v>
          </cell>
          <cell r="B2065" t="str">
            <v>MEM-PRO-014-CIP-DAC-4050</v>
          </cell>
          <cell r="C2065" t="str">
            <v>MSP-CIP SUPPLY PUMP TO DRYER #1</v>
          </cell>
        </row>
        <row r="2066">
          <cell r="A2066" t="str">
            <v>14-4051</v>
          </cell>
          <cell r="B2066" t="str">
            <v>MEM-PRO-014-CIP-DAC-4051</v>
          </cell>
          <cell r="C2066" t="str">
            <v>MSP-CIP SUPPLY PUMP TO DRYER #2</v>
          </cell>
        </row>
        <row r="2067">
          <cell r="A2067" t="str">
            <v>14-4052</v>
          </cell>
          <cell r="B2067" t="str">
            <v>MEM-PRO-014-CIP-DAC-4052</v>
          </cell>
          <cell r="C2067" t="str">
            <v>MSP-DRYER CIP RETURN 3-WAY VALVE #1</v>
          </cell>
        </row>
        <row r="2068">
          <cell r="A2068" t="str">
            <v>14-4705</v>
          </cell>
          <cell r="B2068" t="str">
            <v>MEM-PRO-014-CIP-DAC-4705</v>
          </cell>
          <cell r="C2068" t="str">
            <v>MSP-CAUSTIC ADJ TANK CIP 3-WAY VALVE</v>
          </cell>
        </row>
        <row r="2069">
          <cell r="A2069" t="str">
            <v>14-5563</v>
          </cell>
          <cell r="B2069" t="str">
            <v>MEM-PRO-014-CIP-DAC-5563</v>
          </cell>
          <cell r="C2069" t="str">
            <v>MSP-CIP TO STARCH SURGE BIN FLOW METER</v>
          </cell>
        </row>
        <row r="2070">
          <cell r="A2070" t="str">
            <v>14-9192</v>
          </cell>
          <cell r="B2070" t="str">
            <v>MEM-PRO-014-CIP-DAC-9192</v>
          </cell>
          <cell r="C2070" t="str">
            <v>MSP-DRYER NOZZLE CIP RETURN PRV</v>
          </cell>
        </row>
        <row r="2071">
          <cell r="A2071" t="str">
            <v>14-3411</v>
          </cell>
          <cell r="B2071" t="str">
            <v>MEM-PRO-014-CIP-SAC-3411</v>
          </cell>
          <cell r="C2071" t="str">
            <v>MSP-CIP RETURN 3-WAY FLOW VALVE</v>
          </cell>
        </row>
        <row r="2072">
          <cell r="A2072" t="str">
            <v>14-3412</v>
          </cell>
          <cell r="B2072" t="str">
            <v>MEM-PRO-014-CIP-SAC-3412</v>
          </cell>
          <cell r="C2072" t="str">
            <v>MSP-3-WAY W/AUTOMAX CIP DIV TO POLY TK</v>
          </cell>
        </row>
        <row r="2073">
          <cell r="A2073" t="str">
            <v>14-3413</v>
          </cell>
          <cell r="B2073" t="str">
            <v>MEM-PRO-014-CIP-SAC-3413</v>
          </cell>
          <cell r="C2073" t="str">
            <v>MSP-3-WAY W/AUTOMAX CIP DIV TO POLY TK</v>
          </cell>
        </row>
        <row r="2074">
          <cell r="A2074" t="str">
            <v>14-3414</v>
          </cell>
          <cell r="B2074" t="str">
            <v>MEM-PRO-014-CIP-SAC-3414</v>
          </cell>
          <cell r="C2074" t="str">
            <v>MSP-3-WAY W/AUTOMAX CIP DIV TO POLY TK</v>
          </cell>
        </row>
        <row r="2075">
          <cell r="A2075" t="str">
            <v>14-4001</v>
          </cell>
          <cell r="B2075" t="str">
            <v>MEM-PRO-014-CIP-SAC-4001</v>
          </cell>
          <cell r="C2075" t="str">
            <v>MSP-PW TO CIP RNSE/CAUSTIC TNK BLCK VLV</v>
          </cell>
        </row>
        <row r="2076">
          <cell r="A2076" t="str">
            <v>14-4002</v>
          </cell>
          <cell r="B2076" t="str">
            <v>MEM-PRO-014-CIP-SAC-4002</v>
          </cell>
          <cell r="C2076" t="str">
            <v>MSP-PW TO CIP RNSE/CAUSTIC TNK 3-WAY VLV</v>
          </cell>
        </row>
        <row r="2077">
          <cell r="A2077" t="str">
            <v>14-4003</v>
          </cell>
          <cell r="B2077" t="str">
            <v>MEM-PRO-014-CIP-SAC-4003</v>
          </cell>
          <cell r="C2077" t="str">
            <v>MSP-CIP RINSE TANK</v>
          </cell>
        </row>
        <row r="2078">
          <cell r="A2078" t="str">
            <v>14-4007</v>
          </cell>
          <cell r="B2078" t="str">
            <v>MEM-PRO-014-CIP-SAC-4007</v>
          </cell>
          <cell r="C2078" t="str">
            <v>MSP-CIP WATER RINSE TANK HEATER PUMP</v>
          </cell>
        </row>
        <row r="2079">
          <cell r="A2079" t="str">
            <v>14-4008</v>
          </cell>
          <cell r="B2079" t="str">
            <v>MEM-PRO-014-CIP-SAC-4008</v>
          </cell>
          <cell r="C2079" t="str">
            <v>MSP-HYDROHEATER-CIP WATER TANK</v>
          </cell>
        </row>
        <row r="2080">
          <cell r="A2080" t="str">
            <v>14-4014</v>
          </cell>
          <cell r="B2080" t="str">
            <v>MEM-PRO-014-CIP-SAC-4014</v>
          </cell>
          <cell r="C2080" t="str">
            <v>MSP-CIP CAUSIC TANK</v>
          </cell>
        </row>
        <row r="2081">
          <cell r="A2081" t="str">
            <v>14-4016</v>
          </cell>
          <cell r="B2081" t="str">
            <v>MEM-PRO-014-CIP-SAC-4016</v>
          </cell>
          <cell r="C2081" t="str">
            <v>MSP-CIP CAUSTIC TANK VALVE</v>
          </cell>
        </row>
        <row r="2082">
          <cell r="A2082" t="str">
            <v>14-4019</v>
          </cell>
          <cell r="B2082" t="str">
            <v>MEM-PRO-014-CIP-SAC-4019</v>
          </cell>
          <cell r="C2082" t="str">
            <v>MSP-CIP CAUSTIC HEATER PUMP</v>
          </cell>
        </row>
        <row r="2083">
          <cell r="A2083" t="str">
            <v>14-4020</v>
          </cell>
          <cell r="B2083" t="str">
            <v>MEM-PRO-014-CIP-SAC-4020</v>
          </cell>
          <cell r="C2083" t="str">
            <v>MSP-CIP CAUSTIC TANK HYDROHEATER #2</v>
          </cell>
        </row>
        <row r="2084">
          <cell r="A2084" t="str">
            <v>14-4055</v>
          </cell>
          <cell r="B2084" t="str">
            <v>MEM-PRO-014-CIP-SAC-4055</v>
          </cell>
          <cell r="C2084" t="str">
            <v>MSP-CIP RETURN STRAINER</v>
          </cell>
        </row>
        <row r="2085">
          <cell r="A2085" t="str">
            <v>14-4724</v>
          </cell>
          <cell r="B2085" t="str">
            <v>MEM-PRO-014-CIP-SAC-4724</v>
          </cell>
          <cell r="C2085" t="str">
            <v>MSP-CIP TO STARCH/PAST. TANK FV</v>
          </cell>
        </row>
        <row r="2086">
          <cell r="A2086" t="str">
            <v>14-4725</v>
          </cell>
          <cell r="B2086" t="str">
            <v>MEM-PRO-014-CIP-SAC-4725</v>
          </cell>
          <cell r="C2086" t="str">
            <v>MSP-CIP TO CAUSTIC ADJUST TANK</v>
          </cell>
        </row>
        <row r="2087">
          <cell r="A2087" t="str">
            <v>14-4755</v>
          </cell>
          <cell r="B2087" t="str">
            <v>MEM-PRO-014-CIP-SAC-4755</v>
          </cell>
          <cell r="C2087" t="str">
            <v>MSP-CIP RTRN PMP FRM CSTIC ADJUST/STARCH</v>
          </cell>
        </row>
        <row r="2088">
          <cell r="A2088" t="str">
            <v>14-9204</v>
          </cell>
          <cell r="B2088" t="str">
            <v>MEM-PRO-014-CIP-SAC-9204</v>
          </cell>
          <cell r="C2088" t="str">
            <v>MSP-SANITIZER UNLOADING HOSE</v>
          </cell>
        </row>
        <row r="2089">
          <cell r="A2089" t="str">
            <v>14-4003</v>
          </cell>
          <cell r="B2089" t="str">
            <v>MEM-PRO-014-CIP-TAC-4003</v>
          </cell>
          <cell r="C2089" t="str">
            <v>MSP-CIP RINSE TANK</v>
          </cell>
        </row>
        <row r="2090">
          <cell r="A2090" t="str">
            <v>14-4014</v>
          </cell>
          <cell r="B2090" t="str">
            <v>MEM-PRO-014-CIP-TAC-4014</v>
          </cell>
          <cell r="C2090" t="str">
            <v>MSP-CIP CAUSIC TANK</v>
          </cell>
        </row>
        <row r="2091">
          <cell r="A2091" t="str">
            <v>14-3296</v>
          </cell>
          <cell r="B2091" t="str">
            <v>MEM-PRO-014-CON-CON-3296</v>
          </cell>
          <cell r="C2091" t="str">
            <v>MSP-#8 CONCENTRATION CENTRIFUGE</v>
          </cell>
        </row>
        <row r="2092">
          <cell r="A2092" t="str">
            <v>14-3297</v>
          </cell>
          <cell r="B2092" t="str">
            <v>MEM-PRO-014-CON-CON-3297</v>
          </cell>
          <cell r="C2092" t="str">
            <v>MSP-#8 CENTRIFUGE SLUDGE PUMP</v>
          </cell>
        </row>
        <row r="2093">
          <cell r="A2093" t="str">
            <v>14-3304</v>
          </cell>
          <cell r="B2093" t="str">
            <v>MEM-PRO-014-CON-CON-3304</v>
          </cell>
          <cell r="C2093" t="str">
            <v>MSP-#6 CONCENTRATION CENTRIFUGE</v>
          </cell>
        </row>
        <row r="2094">
          <cell r="A2094" t="str">
            <v>14-3319</v>
          </cell>
          <cell r="B2094" t="str">
            <v>MEM-PRO-014-CON-CON-3319</v>
          </cell>
          <cell r="C2094" t="str">
            <v>MSP-#6 CENTRIFUGE CONC SLUDGE PUMP</v>
          </cell>
        </row>
        <row r="2095">
          <cell r="A2095" t="str">
            <v>14-3320</v>
          </cell>
          <cell r="B2095" t="str">
            <v>MEM-PRO-014-CON-CON-3320</v>
          </cell>
          <cell r="C2095" t="str">
            <v>MSP-#7 CONCENTRATION CENTRIFUGE</v>
          </cell>
        </row>
        <row r="2096">
          <cell r="A2096" t="str">
            <v>14-3321</v>
          </cell>
          <cell r="B2096" t="str">
            <v>MEM-PRO-014-CON-CON-3321</v>
          </cell>
          <cell r="C2096" t="str">
            <v>MSP-#7 CENTRIFUGE SLUDGE PUMP</v>
          </cell>
        </row>
        <row r="2097">
          <cell r="A2097" t="str">
            <v>14-3875</v>
          </cell>
          <cell r="B2097" t="str">
            <v>MEM-PRO-014-CON-CON-3875</v>
          </cell>
          <cell r="C2097" t="str">
            <v>MSP-PROC WTR TO #6 SHARP SLUDGE CHUTE</v>
          </cell>
        </row>
        <row r="2098">
          <cell r="A2098" t="str">
            <v>14-4085</v>
          </cell>
          <cell r="B2098" t="str">
            <v>MEM-PRO-014-CON-CON-4085</v>
          </cell>
          <cell r="C2098" t="str">
            <v>MSP-#9 CONCENTRATION CENTRIFUGE</v>
          </cell>
        </row>
        <row r="2099">
          <cell r="A2099" t="str">
            <v>14-4092</v>
          </cell>
          <cell r="B2099" t="str">
            <v>MEM-PRO-014-CON-CON-4092</v>
          </cell>
          <cell r="C2099" t="str">
            <v>MSP-#9 CENTRIFUGE SLUDGE PUMP</v>
          </cell>
        </row>
        <row r="2100">
          <cell r="A2100" t="str">
            <v>14-2183</v>
          </cell>
          <cell r="B2100" t="str">
            <v>MEM-PRO-014-CON-CRE-2183</v>
          </cell>
          <cell r="C2100" t="str">
            <v>MSP-BIRDIE SURGE POT</v>
          </cell>
        </row>
        <row r="2101">
          <cell r="A2101" t="str">
            <v>14-2184</v>
          </cell>
          <cell r="B2101" t="str">
            <v>MEM-PRO-014-CON-CRE-2184</v>
          </cell>
          <cell r="C2101" t="str">
            <v>MSP-WET GRINDER FEED PUMP</v>
          </cell>
        </row>
        <row r="2102">
          <cell r="A2102" t="str">
            <v>14-3004</v>
          </cell>
          <cell r="B2102" t="str">
            <v>MEM-PRO-014-CON-CRE-3004</v>
          </cell>
          <cell r="C2102" t="str">
            <v>MSP-WASHING CENT UNDERFLOW PUMP TO CONC</v>
          </cell>
        </row>
        <row r="2103">
          <cell r="A2103" t="str">
            <v>14-3333</v>
          </cell>
          <cell r="B2103" t="str">
            <v>MEM-PRO-014-CON-CRE-3333</v>
          </cell>
          <cell r="C2103" t="str">
            <v>MSP-#3 CURD POT PUMP</v>
          </cell>
        </row>
        <row r="2104">
          <cell r="A2104" t="str">
            <v>14-3344</v>
          </cell>
          <cell r="B2104" t="str">
            <v>MEM-PRO-014-CON-CRE-3344</v>
          </cell>
          <cell r="C2104" t="str">
            <v>MSP-#2 CURD POT PUMP</v>
          </cell>
        </row>
        <row r="2105">
          <cell r="A2105" t="str">
            <v>14-3363</v>
          </cell>
          <cell r="B2105" t="str">
            <v>MEM-PRO-014-CON-CRE-3363</v>
          </cell>
          <cell r="C2105" t="str">
            <v>MSP-#3 CURD POT GRINDER</v>
          </cell>
        </row>
        <row r="2106">
          <cell r="A2106" t="str">
            <v>14-4060</v>
          </cell>
          <cell r="B2106" t="str">
            <v>MEM-PRO-014-CON-CRE-4060</v>
          </cell>
          <cell r="C2106" t="str">
            <v>MSP-#1 CURD POT PUMP</v>
          </cell>
        </row>
        <row r="2107">
          <cell r="A2107" t="str">
            <v>14-4072</v>
          </cell>
          <cell r="B2107" t="str">
            <v>MEM-PRO-014-CON-CRE-4072</v>
          </cell>
          <cell r="C2107" t="str">
            <v>MSP-#2 CURD POT GRINDER</v>
          </cell>
        </row>
        <row r="2108">
          <cell r="A2108" t="str">
            <v>14-4073</v>
          </cell>
          <cell r="B2108" t="str">
            <v>MEM-PRO-014-CON-CRE-4073</v>
          </cell>
          <cell r="C2108" t="str">
            <v>MSP-#1 CURD POT GRINDER</v>
          </cell>
        </row>
        <row r="2109">
          <cell r="A2109" t="str">
            <v>14-4074</v>
          </cell>
          <cell r="B2109" t="str">
            <v>MEM-PRO-014-CON-CRE-4074</v>
          </cell>
          <cell r="C2109" t="str">
            <v>MSP-#3 CURD POT</v>
          </cell>
        </row>
        <row r="2110">
          <cell r="A2110" t="str">
            <v>14-4075</v>
          </cell>
          <cell r="B2110" t="str">
            <v>MEM-PRO-014-CON-CRE-4075</v>
          </cell>
          <cell r="C2110" t="str">
            <v>MSP-#2 CURD POT</v>
          </cell>
        </row>
        <row r="2111">
          <cell r="A2111" t="str">
            <v>14-4076</v>
          </cell>
          <cell r="B2111" t="str">
            <v>MEM-PRO-014-CON-CRE-4076</v>
          </cell>
          <cell r="C2111" t="str">
            <v>MSP-#1 CURD POT</v>
          </cell>
        </row>
        <row r="2112">
          <cell r="A2112" t="str">
            <v>14-4095</v>
          </cell>
          <cell r="B2112" t="str">
            <v>MEM-PRO-014-CON-CRE-4095</v>
          </cell>
          <cell r="C2112" t="str">
            <v>MSP-#4 CURD POT GRINDER</v>
          </cell>
        </row>
        <row r="2113">
          <cell r="A2113" t="str">
            <v>14-4097</v>
          </cell>
          <cell r="B2113" t="str">
            <v>MEM-PRO-014-CON-CRE-4097</v>
          </cell>
          <cell r="C2113" t="str">
            <v>MSP-#4 CURD POT</v>
          </cell>
        </row>
        <row r="2114">
          <cell r="A2114" t="str">
            <v>14-4098</v>
          </cell>
          <cell r="B2114" t="str">
            <v>MEM-PRO-014-CON-CRE-4098</v>
          </cell>
          <cell r="C2114" t="str">
            <v>MSP-#4 CURD POT PUMP</v>
          </cell>
        </row>
        <row r="2115">
          <cell r="A2115" t="str">
            <v>14-3237</v>
          </cell>
          <cell r="B2115" t="str">
            <v>MEM-PRO-014-CON-WRE-3237</v>
          </cell>
          <cell r="C2115" t="str">
            <v>MSP-E. WASHING RESLURRY TANK PUMP</v>
          </cell>
        </row>
        <row r="2116">
          <cell r="A2116" t="str">
            <v>14-3290</v>
          </cell>
          <cell r="B2116" t="str">
            <v>MEM-PRO-014-CON-WRE-3290</v>
          </cell>
          <cell r="C2116" t="str">
            <v>MSP-W. RESLURRY TANK HYDROHEATER</v>
          </cell>
        </row>
        <row r="2117">
          <cell r="A2117" t="str">
            <v>14-3291</v>
          </cell>
          <cell r="B2117" t="str">
            <v>MEM-PRO-014-CON-WRE-3291</v>
          </cell>
          <cell r="C2117" t="str">
            <v>MSP-E. RESLURRY TK DILUTION PW FCV</v>
          </cell>
        </row>
        <row r="2118">
          <cell r="A2118" t="str">
            <v>14-3850</v>
          </cell>
          <cell r="B2118" t="str">
            <v>MEM-PRO-014-FED-BRN-3850</v>
          </cell>
          <cell r="C2118" t="str">
            <v>MSP - FD BED #1 BURNER</v>
          </cell>
        </row>
        <row r="2119">
          <cell r="A2119" t="str">
            <v>14-3853</v>
          </cell>
          <cell r="B2119" t="str">
            <v>MEM-PRO-014-FED-BRN-3853</v>
          </cell>
          <cell r="C2119" t="str">
            <v>MSP - FD BED #2 BURNER</v>
          </cell>
        </row>
        <row r="2120">
          <cell r="A2120" t="str">
            <v>14-18</v>
          </cell>
          <cell r="B2120" t="str">
            <v>MEM-PRO-014-FED-FED-0018</v>
          </cell>
          <cell r="C2120" t="str">
            <v>MSP-FEED DRYER EMG SD SW</v>
          </cell>
        </row>
        <row r="2121">
          <cell r="A2121" t="str">
            <v>14-2297</v>
          </cell>
          <cell r="B2121" t="str">
            <v>MEM-PRO-014-FED-FED-2297</v>
          </cell>
          <cell r="C2121" t="str">
            <v>MSP-RECYL FLW ELE TO PDL MXR</v>
          </cell>
        </row>
        <row r="2122">
          <cell r="A2122" t="str">
            <v>14-2369</v>
          </cell>
          <cell r="B2122" t="str">
            <v>MEM-PRO-014-FED-FED-2369</v>
          </cell>
          <cell r="C2122" t="str">
            <v>MSP-FIBRIM LOADOUT BLOWER</v>
          </cell>
        </row>
        <row r="2123">
          <cell r="A2123" t="str">
            <v>14-3800</v>
          </cell>
          <cell r="B2123" t="str">
            <v>MEM-PRO-014-FED-FED-3800</v>
          </cell>
          <cell r="C2123" t="str">
            <v>MSP-DOUBLE PADDLE MIXER</v>
          </cell>
        </row>
        <row r="2124">
          <cell r="A2124" t="str">
            <v>14-3802</v>
          </cell>
          <cell r="B2124" t="str">
            <v>MEM-PRO-014-FED-FED-3802</v>
          </cell>
          <cell r="C2124" t="str">
            <v>MSP-SHUTTLE SPOUT</v>
          </cell>
        </row>
        <row r="2125">
          <cell r="A2125" t="str">
            <v>14-3803</v>
          </cell>
          <cell r="B2125" t="str">
            <v>MEM-PRO-014-FED-FED-3803</v>
          </cell>
          <cell r="C2125" t="str">
            <v>MSP-VIBRATING FLUID BED DRYER #1</v>
          </cell>
        </row>
        <row r="2126">
          <cell r="A2126" t="str">
            <v>14-3804</v>
          </cell>
          <cell r="B2126" t="str">
            <v>MEM-PRO-014-FED-FED-3804</v>
          </cell>
          <cell r="C2126" t="str">
            <v>MSP-BED DRYER #1 &amp; #2 DISCH ROTARY VALVE</v>
          </cell>
        </row>
        <row r="2127">
          <cell r="A2127" t="str">
            <v>14-3806</v>
          </cell>
          <cell r="B2127" t="str">
            <v>MEM-PRO-014-FED-FED-3806</v>
          </cell>
          <cell r="C2127" t="str">
            <v>MSP-FEED DRYER DISCH BLOWER</v>
          </cell>
        </row>
        <row r="2128">
          <cell r="A2128" t="str">
            <v>14-3808</v>
          </cell>
          <cell r="B2128" t="str">
            <v>MEM-PRO-014-FED-FED-3808</v>
          </cell>
          <cell r="C2128" t="str">
            <v>MSP-VIBRATING FLUID BED DRYER #2</v>
          </cell>
        </row>
        <row r="2129">
          <cell r="A2129" t="str">
            <v>14-3820</v>
          </cell>
          <cell r="B2129" t="str">
            <v>MEM-PRO-014-FED-FED-3820</v>
          </cell>
          <cell r="C2129" t="str">
            <v>MSP-FEED DRYER SURGE BIN</v>
          </cell>
        </row>
        <row r="2130">
          <cell r="A2130" t="str">
            <v>14-3823</v>
          </cell>
          <cell r="B2130" t="str">
            <v>MEM-PRO-014-FED-FED-3823</v>
          </cell>
          <cell r="C2130" t="str">
            <v>MSP-FEED DRYER SURGE BIN DISCH RFV</v>
          </cell>
        </row>
        <row r="2131">
          <cell r="A2131" t="str">
            <v>14-3825</v>
          </cell>
          <cell r="B2131" t="str">
            <v>MEM-PRO-014-FED-FED-3825</v>
          </cell>
          <cell r="C2131" t="str">
            <v>MSP-SURGE BIN DISC RFV TO FEED LOADOUT</v>
          </cell>
        </row>
        <row r="2132">
          <cell r="A2132" t="str">
            <v>14-3827</v>
          </cell>
          <cell r="B2132" t="str">
            <v>MEM-PRO-014-FED-FED-3827</v>
          </cell>
          <cell r="C2132" t="str">
            <v>MSP-FEED DRYER TO FEED LOADOUT BLOWER</v>
          </cell>
        </row>
        <row r="2133">
          <cell r="A2133" t="str">
            <v>14-3828</v>
          </cell>
          <cell r="B2133" t="str">
            <v>MEM-PRO-014-FED-FED-3828</v>
          </cell>
          <cell r="C2133" t="str">
            <v>MSP-FEED DRYER RECYCLE BLOWER</v>
          </cell>
        </row>
        <row r="2134">
          <cell r="A2134" t="str">
            <v>14-3829</v>
          </cell>
          <cell r="B2134" t="str">
            <v>MEM-PRO-014-FED-FED-3829</v>
          </cell>
          <cell r="C2134" t="str">
            <v>MSP-WEST CYCLONE</v>
          </cell>
        </row>
        <row r="2135">
          <cell r="A2135" t="str">
            <v>14-3831</v>
          </cell>
          <cell r="B2135" t="str">
            <v>MEM-PRO-014-FED-FED-3831</v>
          </cell>
          <cell r="C2135" t="str">
            <v>MSP-WEST CYCLONE DISCH RFV</v>
          </cell>
        </row>
        <row r="2136">
          <cell r="A2136" t="str">
            <v>14-3832</v>
          </cell>
          <cell r="B2136" t="str">
            <v>MEM-PRO-014-FED-FED-3832</v>
          </cell>
          <cell r="C2136" t="str">
            <v>MSP-F.D. RECYCLE SCREW CONVEYOR</v>
          </cell>
        </row>
        <row r="2137">
          <cell r="A2137" t="str">
            <v>14-3835</v>
          </cell>
          <cell r="B2137" t="str">
            <v>MEM-PRO-014-FED-FED-3835</v>
          </cell>
          <cell r="C2137" t="str">
            <v>MSP-FEED DRYER DRY FEED RECEIVER</v>
          </cell>
        </row>
        <row r="2138">
          <cell r="A2138" t="str">
            <v>14-3836</v>
          </cell>
          <cell r="B2138" t="str">
            <v>MEM-PRO-014-FED-FED-3836</v>
          </cell>
          <cell r="C2138" t="str">
            <v>MSP-FEED DRYER DRY FEED RECEIVER ASP FAN</v>
          </cell>
        </row>
        <row r="2139">
          <cell r="A2139" t="str">
            <v>14-3837</v>
          </cell>
          <cell r="B2139" t="str">
            <v>MEM-PRO-014-FED-FED-3837</v>
          </cell>
          <cell r="C2139" t="str">
            <v>MSP-FEED DRYER DRY FEED RECVR DISCH RFV</v>
          </cell>
        </row>
        <row r="2140">
          <cell r="A2140" t="str">
            <v>14-3843</v>
          </cell>
          <cell r="B2140" t="str">
            <v>MEM-PRO-014-FED-FED-3843</v>
          </cell>
          <cell r="C2140" t="str">
            <v>MSP-BURNER #1 PROCESS FAN</v>
          </cell>
        </row>
        <row r="2141">
          <cell r="A2141" t="str">
            <v>14-3844</v>
          </cell>
          <cell r="B2141" t="str">
            <v>MEM-PRO-014-FED-FED-3844</v>
          </cell>
          <cell r="C2141" t="str">
            <v>MSP-BURNER #1 COMBUSTION FAN</v>
          </cell>
        </row>
        <row r="2142">
          <cell r="A2142" t="str">
            <v>14-3847</v>
          </cell>
          <cell r="B2142" t="str">
            <v>MEM-PRO-014-FED-FED-3847</v>
          </cell>
          <cell r="C2142" t="str">
            <v>MSP-BURNER #2 PROCESS FAN</v>
          </cell>
        </row>
        <row r="2143">
          <cell r="A2143" t="str">
            <v>14-3848</v>
          </cell>
          <cell r="B2143" t="str">
            <v>MEM-PRO-014-FED-FED-3848</v>
          </cell>
          <cell r="C2143" t="str">
            <v>MSP-BURNER #2 COMBUSTION FAN</v>
          </cell>
        </row>
        <row r="2144">
          <cell r="A2144" t="str">
            <v>14-3863</v>
          </cell>
          <cell r="B2144" t="str">
            <v>MEM-PRO-014-FED-FED-3863</v>
          </cell>
          <cell r="C2144" t="str">
            <v>MSP-FEED DRYER EXHAUST FAN</v>
          </cell>
        </row>
        <row r="2145">
          <cell r="A2145" t="str">
            <v>14-3864</v>
          </cell>
          <cell r="B2145" t="str">
            <v>MEM-PRO-014-FED-FED-3864</v>
          </cell>
          <cell r="C2145" t="str">
            <v>MSP-FEED DRYER BAGHOUSE</v>
          </cell>
        </row>
        <row r="2146">
          <cell r="A2146" t="str">
            <v>14-3865</v>
          </cell>
          <cell r="B2146" t="str">
            <v>MEM-PRO-014-FED-FED-3865</v>
          </cell>
          <cell r="C2146" t="str">
            <v>MSP-FEED DRYER BAGHOUSE DISC RFV</v>
          </cell>
        </row>
        <row r="2147">
          <cell r="A2147" t="str">
            <v>14-3866</v>
          </cell>
          <cell r="B2147" t="str">
            <v>MEM-PRO-014-FED-FED-3866</v>
          </cell>
          <cell r="C2147" t="str">
            <v>MSP-FEED DRYER BAGHOUSE DISC SCREW</v>
          </cell>
        </row>
        <row r="2148">
          <cell r="A2148" t="str">
            <v>14-3868</v>
          </cell>
          <cell r="B2148" t="str">
            <v>MEM-PRO-014-FED-FED-3868</v>
          </cell>
          <cell r="C2148" t="str">
            <v>MSP-FEED DRYER BAGHOUSE DISC BLOWER</v>
          </cell>
        </row>
        <row r="2149">
          <cell r="A2149" t="str">
            <v>14-9001</v>
          </cell>
          <cell r="B2149" t="str">
            <v>MEM-PRO-014-FED-FED-9001</v>
          </cell>
          <cell r="C2149" t="str">
            <v>MSP-FD NATURAL GAS PIPING</v>
          </cell>
        </row>
        <row r="2150">
          <cell r="A2150" t="str">
            <v>14-9001</v>
          </cell>
          <cell r="B2150" t="str">
            <v>MEM-PRO-014-FED-PIP-9001</v>
          </cell>
          <cell r="C2150" t="str">
            <v>MSP-FD NATURAL GAS PIPING</v>
          </cell>
        </row>
        <row r="2151">
          <cell r="A2151" t="str">
            <v>14-2201</v>
          </cell>
          <cell r="B2151" t="str">
            <v>MEM-PRO-014-FED-SLT-2201</v>
          </cell>
          <cell r="C2151" t="str">
            <v>MSP - FEED SLUDGE XFER CONVEYOR</v>
          </cell>
        </row>
        <row r="2152">
          <cell r="A2152" t="str">
            <v>14-3203</v>
          </cell>
          <cell r="B2152" t="str">
            <v>MEM-PRO-014-FED-SLT-3203</v>
          </cell>
          <cell r="C2152" t="str">
            <v>MSP-3RD EXT SLUDGE CONV FROM #4 SHARP</v>
          </cell>
        </row>
        <row r="2153">
          <cell r="A2153" t="str">
            <v>14-3241</v>
          </cell>
          <cell r="B2153" t="str">
            <v>MEM-PRO-014-FED-SLT-3241</v>
          </cell>
          <cell r="C2153" t="str">
            <v>MSP-SLUDGE METERING CONVEYOR TO SEWER</v>
          </cell>
        </row>
        <row r="2154">
          <cell r="A2154" t="str">
            <v>14-3807</v>
          </cell>
          <cell r="B2154" t="str">
            <v>MEM-PRO-014-FED-SUS-3807</v>
          </cell>
          <cell r="C2154" t="str">
            <v>MSP-FD ZONE 1 MAIN BODY SUPPRESS SYS</v>
          </cell>
        </row>
        <row r="2155">
          <cell r="A2155" t="str">
            <v>14-3826</v>
          </cell>
          <cell r="B2155" t="str">
            <v>MEM-PRO-014-FED-SUS-3826</v>
          </cell>
          <cell r="C2155" t="str">
            <v>MSP-FD ZONE 2 MAIN BODY SUPPRESS SYS</v>
          </cell>
        </row>
        <row r="2156">
          <cell r="A2156" t="str">
            <v>14-3833</v>
          </cell>
          <cell r="B2156" t="str">
            <v>MEM-PRO-014-FED-SUS-3833</v>
          </cell>
          <cell r="C2156" t="str">
            <v>MSP-FD ZONE 4 SURGE BIN SUPPRESS SYS</v>
          </cell>
        </row>
        <row r="2157">
          <cell r="A2157" t="str">
            <v>14-3840</v>
          </cell>
          <cell r="B2157" t="str">
            <v>MEM-PRO-014-FED-SUS-3840</v>
          </cell>
          <cell r="C2157" t="str">
            <v>MSP-FD ZONE 7 MAC FILTER SUPPRESS SYS</v>
          </cell>
        </row>
        <row r="2158">
          <cell r="A2158" t="str">
            <v>14-3858</v>
          </cell>
          <cell r="B2158" t="str">
            <v>MEM-PRO-014-FED-SUS-3858</v>
          </cell>
          <cell r="C2158" t="str">
            <v>MSP-FD ZONE 8 BAGHOUSE SUPPRESS SYS</v>
          </cell>
        </row>
        <row r="2159">
          <cell r="A2159" t="str">
            <v>14-4290</v>
          </cell>
          <cell r="B2159" t="str">
            <v>MEM-PRO-014-FED-SUS-4290</v>
          </cell>
          <cell r="C2159" t="str">
            <v>MSP FEED DRYER SNUFFING STEAM</v>
          </cell>
        </row>
        <row r="2160">
          <cell r="A2160" t="str">
            <v>14-3006</v>
          </cell>
          <cell r="B2160" t="str">
            <v>MEM-PRO-014-GRD-MFG-3006</v>
          </cell>
          <cell r="C2160" t="str">
            <v>MSP-GRINDER SURGE BIN</v>
          </cell>
        </row>
        <row r="2161">
          <cell r="A2161" t="str">
            <v>14-3007</v>
          </cell>
          <cell r="B2161" t="str">
            <v>MEM-PRO-014-GRD-MFG-3007</v>
          </cell>
          <cell r="C2161" t="str">
            <v>MSP-GRINDER FILTER RECEIVER</v>
          </cell>
        </row>
        <row r="2162">
          <cell r="A2162" t="str">
            <v>14-3008</v>
          </cell>
          <cell r="B2162" t="str">
            <v>MEM-PRO-014-GRD-MFG-3008</v>
          </cell>
          <cell r="C2162" t="str">
            <v>MSP-GRINDER SURGE BIN ASP. FAN</v>
          </cell>
        </row>
        <row r="2163">
          <cell r="A2163" t="str">
            <v>14-3009</v>
          </cell>
          <cell r="B2163" t="str">
            <v>MEM-PRO-014-GRD-MFG-3009</v>
          </cell>
          <cell r="C2163" t="str">
            <v>MSP-GRINDER FILTER REC ROTARY VALVE</v>
          </cell>
        </row>
        <row r="2164">
          <cell r="A2164" t="str">
            <v>14-3010</v>
          </cell>
          <cell r="B2164" t="str">
            <v>MEM-PRO-014-GRD-MFG-3010</v>
          </cell>
          <cell r="C2164" t="str">
            <v>MSP-GRINDER FILTER REC SCREW CONVEYOR</v>
          </cell>
        </row>
        <row r="2165">
          <cell r="A2165" t="str">
            <v>14-3011</v>
          </cell>
          <cell r="B2165" t="str">
            <v>MEM-PRO-014-GRD-MFG-3011</v>
          </cell>
          <cell r="C2165" t="str">
            <v>MSP-FLAKE GRIND RACK &amp; PINION GATE</v>
          </cell>
        </row>
        <row r="2166">
          <cell r="A2166" t="str">
            <v>14-3012</v>
          </cell>
          <cell r="B2166" t="str">
            <v>MEM-PRO-014-GRD-MFG-3012</v>
          </cell>
          <cell r="C2166" t="str">
            <v>MSP - NORTH GRINDER FEED RFV</v>
          </cell>
        </row>
        <row r="2167">
          <cell r="A2167" t="str">
            <v>14-3014</v>
          </cell>
          <cell r="B2167" t="str">
            <v>MEM-PRO-014-GRD-MFG-3014</v>
          </cell>
          <cell r="C2167" t="str">
            <v>MSP-N. GRINDING MILL MAGNET</v>
          </cell>
        </row>
        <row r="2168">
          <cell r="A2168" t="str">
            <v>14-3016</v>
          </cell>
          <cell r="B2168" t="str">
            <v>MEM-PRO-014-GRD-MFG-3016</v>
          </cell>
          <cell r="C2168" t="str">
            <v>MSP-N FLAKE GRINDING MILL</v>
          </cell>
        </row>
        <row r="2169">
          <cell r="A2169" t="str">
            <v>14-3019</v>
          </cell>
          <cell r="B2169" t="str">
            <v>MEM-PRO-014-GRD-MFG-3019</v>
          </cell>
          <cell r="C2169" t="str">
            <v>MSP-N. GRINDING MILL SURGE HOPPER</v>
          </cell>
        </row>
        <row r="2170">
          <cell r="A2170" t="str">
            <v>14-3020</v>
          </cell>
          <cell r="B2170" t="str">
            <v>MEM-PRO-014-GRD-MFG-3020</v>
          </cell>
          <cell r="C2170" t="str">
            <v>MSP - N. GRND SRG HPPR DSCH RFV</v>
          </cell>
        </row>
        <row r="2171">
          <cell r="A2171" t="str">
            <v>14-3024</v>
          </cell>
          <cell r="B2171" t="str">
            <v>MEM-PRO-014-GRD-MFG-3024</v>
          </cell>
          <cell r="C2171" t="str">
            <v>MSP-FLAKE N. GRIND- RACK &amp; PINION GATE</v>
          </cell>
        </row>
        <row r="2172">
          <cell r="A2172" t="str">
            <v>14-3025</v>
          </cell>
          <cell r="B2172" t="str">
            <v>MEM-PRO-014-GRD-MFG-3025</v>
          </cell>
          <cell r="C2172" t="str">
            <v>MSP - SOUTH GRINDER FEED RFV</v>
          </cell>
        </row>
        <row r="2173">
          <cell r="A2173" t="str">
            <v>14-3027</v>
          </cell>
          <cell r="B2173" t="str">
            <v>MEM-PRO-014-GRD-MFG-3027</v>
          </cell>
          <cell r="C2173" t="str">
            <v>MSP-S. GRINDING MILL MAGNET</v>
          </cell>
        </row>
        <row r="2174">
          <cell r="A2174" t="str">
            <v>14-3029</v>
          </cell>
          <cell r="B2174" t="str">
            <v>MEM-PRO-014-GRD-MFG-3029</v>
          </cell>
          <cell r="C2174" t="str">
            <v>MSP-S. FLAKE GRINDING MILL</v>
          </cell>
        </row>
        <row r="2175">
          <cell r="A2175" t="str">
            <v>14-3032</v>
          </cell>
          <cell r="B2175" t="str">
            <v>MEM-PRO-014-GRD-MFG-3032</v>
          </cell>
          <cell r="C2175" t="str">
            <v>MSP-S. GRINDING MILL SURGE HOPPER</v>
          </cell>
        </row>
        <row r="2176">
          <cell r="A2176" t="str">
            <v>14-3033</v>
          </cell>
          <cell r="B2176" t="str">
            <v>MEM-PRO-014-GRD-MFG-3033</v>
          </cell>
          <cell r="C2176" t="str">
            <v>MSP - D. GRND SRG HPPR DSCH RFV</v>
          </cell>
        </row>
        <row r="2177">
          <cell r="A2177" t="str">
            <v>14-3041</v>
          </cell>
          <cell r="B2177" t="str">
            <v>MEM-PRO-014-GRD-MFG-3041</v>
          </cell>
          <cell r="C2177" t="str">
            <v>MSP-N. DUST COLLECTOR BIN #1</v>
          </cell>
        </row>
        <row r="2178">
          <cell r="A2178" t="str">
            <v>14-3042</v>
          </cell>
          <cell r="B2178" t="str">
            <v>MEM-PRO-014-GRD-MFG-3042</v>
          </cell>
          <cell r="C2178" t="str">
            <v>MSP-N. DUST COLLECTOR DSCH RFV #1</v>
          </cell>
        </row>
        <row r="2179">
          <cell r="A2179" t="str">
            <v>14-3043</v>
          </cell>
          <cell r="B2179" t="str">
            <v>MEM-PRO-014-GRD-MFG-3043</v>
          </cell>
          <cell r="C2179" t="str">
            <v>MSP-N. DUST COLLECTOR ASP FAN #1</v>
          </cell>
        </row>
        <row r="2180">
          <cell r="A2180" t="str">
            <v>14-3046</v>
          </cell>
          <cell r="B2180" t="str">
            <v>MEM-PRO-014-GRD-MFG-3046</v>
          </cell>
          <cell r="C2180" t="str">
            <v>MSP-S. DUST COLLECTOR BIN</v>
          </cell>
        </row>
        <row r="2181">
          <cell r="A2181" t="str">
            <v>14-3047</v>
          </cell>
          <cell r="B2181" t="str">
            <v>MEM-PRO-014-GRD-MFG-3047</v>
          </cell>
          <cell r="C2181" t="str">
            <v>MSP-S. DUST COLLECTOR DSCH RFV #2</v>
          </cell>
        </row>
        <row r="2182">
          <cell r="A2182" t="str">
            <v>14-3048</v>
          </cell>
          <cell r="B2182" t="str">
            <v>MEM-PRO-014-GRD-MFG-3048</v>
          </cell>
          <cell r="C2182" t="str">
            <v>MSP-S. DUST COLLECTOR ASP FAN #2</v>
          </cell>
        </row>
        <row r="2183">
          <cell r="A2183" t="str">
            <v>14-3018</v>
          </cell>
          <cell r="B2183" t="str">
            <v>MEM-PRO-014-GRD-SUS-3018</v>
          </cell>
          <cell r="C2183" t="str">
            <v>MSP FLAKE GRINDING SNUFFING STEAM</v>
          </cell>
        </row>
        <row r="2184">
          <cell r="A2184" t="str">
            <v>14-3036</v>
          </cell>
          <cell r="B2184" t="str">
            <v>MEM-PRO-014-GRD-SUS-3036</v>
          </cell>
          <cell r="C2184" t="str">
            <v>MSP-FLAKE BIN 800T RUPTURE PANEL</v>
          </cell>
        </row>
        <row r="2185">
          <cell r="A2185" t="str">
            <v>14-3577</v>
          </cell>
          <cell r="B2185" t="str">
            <v>MEM-PRO-014-HPF-SDF-3577</v>
          </cell>
          <cell r="C2185" t="str">
            <v>MSP-#4 FEED PUMP PRESS ELE</v>
          </cell>
        </row>
        <row r="2186">
          <cell r="A2186" t="str">
            <v>14-3581</v>
          </cell>
          <cell r="B2186" t="str">
            <v>MEM-PRO-014-HPF-SDF-3581</v>
          </cell>
          <cell r="C2186" t="str">
            <v>MSP-SSMG CIP RETURN 3-WAY FV</v>
          </cell>
        </row>
        <row r="2187">
          <cell r="A2187" t="str">
            <v>14-3583</v>
          </cell>
          <cell r="B2187" t="str">
            <v>MEM-PRO-014-HPF-SDF-3583</v>
          </cell>
          <cell r="C2187" t="str">
            <v>MSP-#4 SSMG HI-PRESS DRYER FEED PUMP</v>
          </cell>
        </row>
        <row r="2188">
          <cell r="A2188" t="str">
            <v>14-3587</v>
          </cell>
          <cell r="B2188" t="str">
            <v>MEM-PRO-014-HPF-SDF-3587</v>
          </cell>
          <cell r="C2188" t="str">
            <v>MSP-#3 SSMG HI-PRESS DRYER FEED PUMP</v>
          </cell>
        </row>
        <row r="2189">
          <cell r="A2189" t="str">
            <v>14-3594</v>
          </cell>
          <cell r="B2189" t="str">
            <v>MEM-PRO-014-HPF-SDF-3594</v>
          </cell>
          <cell r="C2189" t="str">
            <v>MSP-#2 SSMG HI-PRESS DRYER FEED PUMP</v>
          </cell>
        </row>
        <row r="2190">
          <cell r="A2190" t="str">
            <v>14-3598</v>
          </cell>
          <cell r="B2190" t="str">
            <v>MEM-PRO-014-HPF-SDF-3598</v>
          </cell>
          <cell r="C2190" t="str">
            <v>MSP-#1 SSMG HI-PRESS DRYER FEED PUMP</v>
          </cell>
        </row>
        <row r="2191">
          <cell r="A2191" t="str">
            <v>14-9212</v>
          </cell>
          <cell r="B2191" t="str">
            <v>MEM-PRO-014-HPF-SDF-9212</v>
          </cell>
          <cell r="C2191" t="str">
            <v>MSP-SOLIDS METER TO SSMG'S</v>
          </cell>
        </row>
        <row r="2192">
          <cell r="A2192" t="str">
            <v>14-3383</v>
          </cell>
          <cell r="B2192" t="str">
            <v>MEM-PRO-014-IDN-HYS-3383</v>
          </cell>
          <cell r="C2192" t="str">
            <v>MSP-NAOH PUMP TO HYDROLYSIS TANKS</v>
          </cell>
        </row>
        <row r="2193">
          <cell r="A2193" t="str">
            <v>14-3560</v>
          </cell>
          <cell r="B2193" t="str">
            <v>MEM-PRO-014-IDN-HYS-3560</v>
          </cell>
          <cell r="C2193" t="str">
            <v>MSP-N HYDROLYSIS TANK AGITATOR</v>
          </cell>
        </row>
        <row r="2194">
          <cell r="A2194" t="str">
            <v>14-3561</v>
          </cell>
          <cell r="B2194" t="str">
            <v>MEM-PRO-014-IDN-HYS-3561</v>
          </cell>
          <cell r="C2194" t="str">
            <v>MSP-NORTH HYDROLYSIS TANK</v>
          </cell>
        </row>
        <row r="2195">
          <cell r="A2195" t="str">
            <v>14-3562</v>
          </cell>
          <cell r="B2195" t="str">
            <v>MEM-PRO-014-IDN-HYS-3562</v>
          </cell>
          <cell r="C2195" t="str">
            <v>MSP-N HYDROLYSIS PUMP</v>
          </cell>
        </row>
        <row r="2196">
          <cell r="A2196" t="str">
            <v>14-3567</v>
          </cell>
          <cell r="B2196" t="str">
            <v>MEM-PRO-014-IDN-HYS-3567</v>
          </cell>
          <cell r="C2196" t="str">
            <v>MSP-S. HYDROLYSIS TANK AGITATOR</v>
          </cell>
        </row>
        <row r="2197">
          <cell r="A2197" t="str">
            <v>14-3571</v>
          </cell>
          <cell r="B2197" t="str">
            <v>MEM-PRO-014-IDN-HYS-3571</v>
          </cell>
          <cell r="C2197" t="str">
            <v>MSP-S HYDROLYSIS  TANK</v>
          </cell>
        </row>
        <row r="2198">
          <cell r="A2198" t="str">
            <v>14-3572</v>
          </cell>
          <cell r="B2198" t="str">
            <v>MEM-PRO-014-IDN-HYS-3572</v>
          </cell>
          <cell r="C2198" t="str">
            <v>MSP-S HYDROLYSIS PUMP</v>
          </cell>
        </row>
        <row r="2199">
          <cell r="A2199" t="str">
            <v>14-5678</v>
          </cell>
          <cell r="B2199" t="str">
            <v>MEM-PRO-014-IDN-HYS-5678</v>
          </cell>
          <cell r="C2199" t="str">
            <v>MSP-SLAM SURGE TANK</v>
          </cell>
        </row>
        <row r="2200">
          <cell r="A2200" t="str">
            <v>14-5679</v>
          </cell>
          <cell r="B2200" t="str">
            <v>MEM-PRO-014-IDN-HYS-5679</v>
          </cell>
          <cell r="C2200" t="str">
            <v>MSP-SLAM SURGE TANK AGITATOR</v>
          </cell>
        </row>
        <row r="2201">
          <cell r="A2201" t="str">
            <v>14-5681</v>
          </cell>
          <cell r="B2201" t="str">
            <v>MEM-PRO-014-IDN-HYS-5681</v>
          </cell>
          <cell r="C2201" t="str">
            <v>MSP-SLAM SURGE TANK DISCHARGE PUMP</v>
          </cell>
        </row>
        <row r="2202">
          <cell r="A2202" t="str">
            <v>14-8402</v>
          </cell>
          <cell r="B2202" t="str">
            <v>MEM-PRO-014-IDN-HYS-8402</v>
          </cell>
          <cell r="C2202" t="str">
            <v>MSP-STARCH BB UNLOADING EXHAUST FAN</v>
          </cell>
        </row>
        <row r="2203">
          <cell r="A2203" t="str">
            <v>14-8403</v>
          </cell>
          <cell r="B2203" t="str">
            <v>MEM-PRO-014-IDN-HYS-8403</v>
          </cell>
          <cell r="C2203" t="str">
            <v>MSP-STARCH BB TRANSFER BLOWER</v>
          </cell>
        </row>
        <row r="2204">
          <cell r="A2204" t="str">
            <v>14-8405</v>
          </cell>
          <cell r="B2204" t="str">
            <v>MEM-PRO-014-IDN-HYS-8405</v>
          </cell>
          <cell r="C2204" t="str">
            <v>MSP-STARCH BB UNLOADER</v>
          </cell>
        </row>
        <row r="2205">
          <cell r="A2205" t="str">
            <v>14-3350</v>
          </cell>
          <cell r="B2205" t="str">
            <v>MEM-PRO-014-IDN-IDF-3350</v>
          </cell>
          <cell r="C2205" t="str">
            <v>MSP-W. CHILL TANK PUMP</v>
          </cell>
        </row>
        <row r="2206">
          <cell r="A2206" t="str">
            <v>14-3352</v>
          </cell>
          <cell r="B2206" t="str">
            <v>MEM-PRO-014-IDN-IDF-3352</v>
          </cell>
          <cell r="C2206" t="str">
            <v>MSP-E. CHILL TANK PUMP</v>
          </cell>
        </row>
        <row r="2207">
          <cell r="A2207" t="str">
            <v>14-3423</v>
          </cell>
          <cell r="B2207" t="str">
            <v>MEM-PRO-014-IDN-IDF-3423</v>
          </cell>
          <cell r="C2207" t="str">
            <v>MSP-E IDN TANK AGITATOR</v>
          </cell>
        </row>
        <row r="2208">
          <cell r="A2208" t="str">
            <v>14-3424</v>
          </cell>
          <cell r="B2208" t="str">
            <v>MEM-PRO-014-IDN-IDF-3424</v>
          </cell>
          <cell r="C2208" t="str">
            <v>MSP-E IDN TANK</v>
          </cell>
        </row>
        <row r="2209">
          <cell r="A2209" t="str">
            <v>14-3425</v>
          </cell>
          <cell r="B2209" t="str">
            <v>MEM-PRO-014-IDN-IDF-3425</v>
          </cell>
          <cell r="C2209" t="str">
            <v>MSP-E IDN TANK PUMP</v>
          </cell>
        </row>
        <row r="2210">
          <cell r="A2210" t="str">
            <v>14-4704</v>
          </cell>
          <cell r="B2210" t="str">
            <v>MEM-PRO-014-IDN-IDF-4704</v>
          </cell>
          <cell r="C2210" t="str">
            <v>MSP-CAUSTIC ADJ TK AGITATOR</v>
          </cell>
        </row>
        <row r="2211">
          <cell r="A2211" t="str">
            <v>14-4706</v>
          </cell>
          <cell r="B2211" t="str">
            <v>MEM-PRO-014-IDN-IDF-4706</v>
          </cell>
          <cell r="C2211" t="str">
            <v>MSP-CAUSTIC ADJ TANK</v>
          </cell>
        </row>
        <row r="2212">
          <cell r="A2212" t="str">
            <v>14-4710</v>
          </cell>
          <cell r="B2212" t="str">
            <v>MEM-PRO-014-IDN-IDF-4710</v>
          </cell>
          <cell r="C2212" t="str">
            <v>MSP-CAUSTIC ADJUST DISCHARGE PUMP</v>
          </cell>
        </row>
        <row r="2213">
          <cell r="A2213" t="str">
            <v>14-3231</v>
          </cell>
          <cell r="B2213" t="str">
            <v>MEM-PRO-014-PCP-PCT-3231</v>
          </cell>
          <cell r="C2213" t="str">
            <v>MSP-PRECIPITATION TANK</v>
          </cell>
        </row>
        <row r="2214">
          <cell r="A2214" t="str">
            <v>14-3221</v>
          </cell>
          <cell r="B2214" t="str">
            <v>MEM-PRO-014-PCP-PHA-3221</v>
          </cell>
          <cell r="C2214" t="str">
            <v>MSP-CLARIFIED TANK</v>
          </cell>
        </row>
        <row r="2215">
          <cell r="A2215" t="str">
            <v>14-3222</v>
          </cell>
          <cell r="B2215" t="str">
            <v>MEM-PRO-014-PCP-PHA-3222</v>
          </cell>
          <cell r="C2215" t="str">
            <v>MSP-HCL SUPPLY TO PREC. TANK FLOW ELE</v>
          </cell>
        </row>
        <row r="2216">
          <cell r="A2216" t="str">
            <v>14-3223</v>
          </cell>
          <cell r="B2216" t="str">
            <v>MEM-PRO-014-PCP-PHA-3223</v>
          </cell>
          <cell r="C2216" t="str">
            <v>MSP-HCL CONTROL VALVE</v>
          </cell>
        </row>
        <row r="2217">
          <cell r="A2217" t="str">
            <v>14-3224</v>
          </cell>
          <cell r="B2217" t="str">
            <v>MEM-PRO-014-PCP-PHA-3224</v>
          </cell>
          <cell r="C2217" t="str">
            <v>MSP-CLARIFIED TANK PUMP</v>
          </cell>
        </row>
        <row r="2218">
          <cell r="A2218" t="str">
            <v>14-3228</v>
          </cell>
          <cell r="B2218" t="str">
            <v>MEM-PRO-014-PCP-PHA-3228</v>
          </cell>
          <cell r="C2218" t="str">
            <v>MSP-HCL SUPPLY FLOW VALVE</v>
          </cell>
        </row>
        <row r="2219">
          <cell r="A2219" t="str">
            <v>14-3696</v>
          </cell>
          <cell r="B2219" t="str">
            <v>MEM-PRO-014-PKG-BLD-3696</v>
          </cell>
          <cell r="C2219" t="str">
            <v>MSP-PACKAGING ASPIRATION FILTER RCVR</v>
          </cell>
        </row>
        <row r="2220">
          <cell r="A2220" t="str">
            <v>14-3697</v>
          </cell>
          <cell r="B2220" t="str">
            <v>MEM-PRO-014-PKG-BLD-3697</v>
          </cell>
          <cell r="C2220" t="str">
            <v>MSP-PACKAGING ASPIRATION FILTER RCVR FAN</v>
          </cell>
        </row>
        <row r="2221">
          <cell r="A2221" t="str">
            <v>14-3699</v>
          </cell>
          <cell r="B2221" t="str">
            <v>MEM-PRO-014-PKG-BLD-3699</v>
          </cell>
          <cell r="C2221" t="str">
            <v>MSP-PACKAGING ASPIRATION FILTER RCVR RFV</v>
          </cell>
        </row>
        <row r="2222">
          <cell r="A2222" t="str">
            <v>14-3702</v>
          </cell>
          <cell r="B2222" t="str">
            <v>MEM-PRO-014-PKG-BLD-3702</v>
          </cell>
          <cell r="C2222" t="str">
            <v>MSP-ISOLATE SURGE BIN ASPIRATION FILTER</v>
          </cell>
        </row>
        <row r="2223">
          <cell r="A2223" t="str">
            <v>14-3704</v>
          </cell>
          <cell r="B2223" t="str">
            <v>MEM-PRO-014-PKG-BLD-3704</v>
          </cell>
          <cell r="C2223" t="str">
            <v>MSP-BLENDER FEED ROTARY VALVE</v>
          </cell>
        </row>
        <row r="2224">
          <cell r="A2224" t="str">
            <v>14-3706</v>
          </cell>
          <cell r="B2224" t="str">
            <v>MEM-PRO-014-PKG-BLD-3706</v>
          </cell>
          <cell r="C2224" t="str">
            <v>MSP-ISOLATE SURGE BIN ASPIRATION FAN</v>
          </cell>
        </row>
        <row r="2225">
          <cell r="A2225" t="str">
            <v>14-3710</v>
          </cell>
          <cell r="B2225" t="str">
            <v>MEM-PRO-014-PKG-BLD-3710</v>
          </cell>
          <cell r="C2225" t="str">
            <v>MSP-BLENDER - RIBBON</v>
          </cell>
        </row>
        <row r="2226">
          <cell r="A2226" t="str">
            <v>14-3712</v>
          </cell>
          <cell r="B2226" t="str">
            <v>MEM-PRO-014-PKG-BLD-3712</v>
          </cell>
          <cell r="C2226" t="str">
            <v>MSP-BLENDER BIN ASPIRATION FAN</v>
          </cell>
        </row>
        <row r="2227">
          <cell r="A2227" t="str">
            <v>14-3746</v>
          </cell>
          <cell r="B2227" t="str">
            <v>MEM-PRO-014-PKG-BLD-3746</v>
          </cell>
          <cell r="C2227" t="str">
            <v>MSP-OIL MIX TANK</v>
          </cell>
        </row>
        <row r="2228">
          <cell r="A2228" t="str">
            <v>14-3747</v>
          </cell>
          <cell r="B2228" t="str">
            <v>MEM-PRO-014-PKG-BLD-3747</v>
          </cell>
          <cell r="C2228" t="str">
            <v>MSP-OIL MIX TK AGITATOR</v>
          </cell>
        </row>
        <row r="2229">
          <cell r="A2229" t="str">
            <v>14-3749</v>
          </cell>
          <cell r="B2229" t="str">
            <v>MEM-PRO-014-PKG-BLD-3749</v>
          </cell>
          <cell r="C2229" t="str">
            <v>MSP-ELECTRIC WATER HEATER</v>
          </cell>
        </row>
        <row r="2230">
          <cell r="A2230" t="str">
            <v>14-3756</v>
          </cell>
          <cell r="B2230" t="str">
            <v>MEM-PRO-014-PKG-BLD-3756</v>
          </cell>
          <cell r="C2230" t="str">
            <v>MSP-OIL DRUM PUMP</v>
          </cell>
        </row>
        <row r="2231">
          <cell r="A2231" t="str">
            <v>14-3767</v>
          </cell>
          <cell r="B2231" t="str">
            <v>MEM-PRO-014-PKG-BLD-3767</v>
          </cell>
          <cell r="C2231" t="str">
            <v>MSP-OIL/LECITHIN BATCH PUMP</v>
          </cell>
        </row>
        <row r="2232">
          <cell r="A2232" t="str">
            <v>14-3775</v>
          </cell>
          <cell r="B2232" t="str">
            <v>MEM-PRO-014-PKG-BLD-3775</v>
          </cell>
          <cell r="C2232" t="str">
            <v>MSP-HOT WATER JACKET PUMP</v>
          </cell>
        </row>
        <row r="2233">
          <cell r="A2233" t="str">
            <v>14-3777</v>
          </cell>
          <cell r="B2233" t="str">
            <v>MEM-PRO-014-PKG-BLD-3777</v>
          </cell>
          <cell r="C2233" t="str">
            <v>MSP-LECITHIN MIX TANK</v>
          </cell>
        </row>
        <row r="2234">
          <cell r="A2234" t="str">
            <v>14-3778</v>
          </cell>
          <cell r="B2234" t="str">
            <v>MEM-PRO-014-PKG-BLD-3778</v>
          </cell>
          <cell r="C2234" t="str">
            <v>MSP-LECITHIN DRUM PUMP</v>
          </cell>
        </row>
        <row r="2235">
          <cell r="A2235" t="str">
            <v>14-3779</v>
          </cell>
          <cell r="B2235" t="str">
            <v>MEM-PRO-014-PKG-BLD-3779</v>
          </cell>
          <cell r="C2235" t="str">
            <v>MSP-LECITHIN MIX TANK AGITATOR</v>
          </cell>
        </row>
        <row r="2236">
          <cell r="A2236" t="str">
            <v>14-1159</v>
          </cell>
          <cell r="B2236" t="str">
            <v>MEM-PRO-014-PKG-PAK-1159</v>
          </cell>
          <cell r="C2236" t="str">
            <v>MSP-BAG PRINTING MACHINE (AUTOMATIC)</v>
          </cell>
        </row>
        <row r="2237">
          <cell r="A2237" t="str">
            <v>14-3720</v>
          </cell>
          <cell r="B2237" t="str">
            <v>MEM-PRO-014-PKG-PAK-3720</v>
          </cell>
          <cell r="C2237" t="str">
            <v>MSP-#1 AZO SCREENER SYSTEM</v>
          </cell>
        </row>
        <row r="2238">
          <cell r="A2238" t="str">
            <v>14-4180</v>
          </cell>
          <cell r="B2238" t="str">
            <v>MEM-PRO-014-PKG-PAK-4180</v>
          </cell>
          <cell r="C2238" t="str">
            <v>MSP-BLENDER DISCHARGE BLOWER</v>
          </cell>
        </row>
        <row r="2239">
          <cell r="A2239" t="str">
            <v>14-4900</v>
          </cell>
          <cell r="B2239" t="str">
            <v>MEM-PRO-014-PKG-PAK-4900</v>
          </cell>
          <cell r="C2239" t="str">
            <v>MSP-BLENDER SURGE BIN</v>
          </cell>
        </row>
        <row r="2240">
          <cell r="A2240" t="str">
            <v>14-4902</v>
          </cell>
          <cell r="B2240" t="str">
            <v>MEM-PRO-014-PKG-PAK-4902</v>
          </cell>
          <cell r="C2240" t="str">
            <v>MSP-BLENDER SURGE BIN  RFV</v>
          </cell>
        </row>
        <row r="2241">
          <cell r="A2241" t="str">
            <v>14-4903</v>
          </cell>
          <cell r="B2241" t="str">
            <v>MEM-PRO-014-PKG-PAK-4903</v>
          </cell>
          <cell r="C2241" t="str">
            <v>MSP-PACKER SURGE BIN</v>
          </cell>
        </row>
        <row r="2242">
          <cell r="A2242" t="str">
            <v>14-4905</v>
          </cell>
          <cell r="B2242" t="str">
            <v>MEM-PRO-014-PKG-PAK-4905</v>
          </cell>
          <cell r="C2242" t="str">
            <v>MSP-CAROUSEL PACKER</v>
          </cell>
        </row>
        <row r="2243">
          <cell r="A2243" t="str">
            <v>14-4906</v>
          </cell>
          <cell r="B2243" t="str">
            <v>MEM-PRO-014-PKG-PAK-4906</v>
          </cell>
          <cell r="C2243" t="str">
            <v>MSP-SEALER AND GR ASPIRATION FILTER/FAN</v>
          </cell>
        </row>
        <row r="2244">
          <cell r="A2244" t="str">
            <v>14-4907</v>
          </cell>
          <cell r="B2244" t="str">
            <v>MEM-PRO-014-PKG-PAK-4907</v>
          </cell>
          <cell r="C2244" t="str">
            <v>MSP-BAG PRESENTER</v>
          </cell>
        </row>
        <row r="2245">
          <cell r="A2245" t="str">
            <v>14-4908</v>
          </cell>
          <cell r="B2245" t="str">
            <v>MEM-PRO-014-PKG-PAK-4908</v>
          </cell>
          <cell r="C2245" t="str">
            <v>MSP-GUSSET REFORMER</v>
          </cell>
        </row>
        <row r="2246">
          <cell r="A2246" t="str">
            <v>14-4909</v>
          </cell>
          <cell r="B2246" t="str">
            <v>MEM-PRO-014-PKG-PAK-4909</v>
          </cell>
          <cell r="C2246" t="str">
            <v>MSP-BAG SEALER</v>
          </cell>
        </row>
        <row r="2247">
          <cell r="A2247" t="str">
            <v>14-4910</v>
          </cell>
          <cell r="B2247" t="str">
            <v>MEM-PRO-014-PKG-PAK-4910</v>
          </cell>
          <cell r="C2247" t="str">
            <v>MSP-PACKER BAGSEALER DISCH CONVEYOR</v>
          </cell>
        </row>
        <row r="2248">
          <cell r="A2248" t="str">
            <v>14-4911</v>
          </cell>
          <cell r="B2248" t="str">
            <v>MEM-PRO-014-PKG-PAK-4911</v>
          </cell>
          <cell r="C2248" t="str">
            <v>MSP-PACKER X-FER CONVEYOR TO PALLET</v>
          </cell>
        </row>
        <row r="2249">
          <cell r="A2249" t="str">
            <v>14-4920</v>
          </cell>
          <cell r="B2249" t="str">
            <v>MEM-PRO-014-PKG-PAK-4920</v>
          </cell>
          <cell r="C2249" t="str">
            <v>MSP-BLENDER SURGE BIN VIB DISCHARGER</v>
          </cell>
        </row>
        <row r="2250">
          <cell r="A2250" t="str">
            <v>14-4921</v>
          </cell>
          <cell r="B2250" t="str">
            <v>MEM-PRO-014-PKG-PAK-4921</v>
          </cell>
          <cell r="C2250" t="str">
            <v>MSP-BAG PACKER VACCUUM PUMP</v>
          </cell>
        </row>
        <row r="2251">
          <cell r="A2251" t="str">
            <v>14-5376</v>
          </cell>
          <cell r="B2251" t="str">
            <v>MEM-PRO-014-PKG-PAK-5376</v>
          </cell>
          <cell r="C2251" t="str">
            <v>MSP-BLENDER DISCHARGE BLOWER</v>
          </cell>
        </row>
        <row r="2252">
          <cell r="A2252" t="str">
            <v>14-344</v>
          </cell>
          <cell r="B2252" t="str">
            <v>MEM-PRO-014-PKG-PAL-0344</v>
          </cell>
          <cell r="C2252" t="str">
            <v>MSP-MAIN WAREHOUSE PALLETIZER</v>
          </cell>
        </row>
        <row r="2253">
          <cell r="A2253" t="str">
            <v>14-4922</v>
          </cell>
          <cell r="B2253" t="str">
            <v>MEM-PRO-014-PKG-PAL-4922</v>
          </cell>
          <cell r="C2253" t="str">
            <v>MSP BAG LABEL PRINT/APPLY UNIT</v>
          </cell>
        </row>
        <row r="2254">
          <cell r="A2254" t="str">
            <v>14-4935</v>
          </cell>
          <cell r="B2254" t="str">
            <v>MEM-PRO-014-PKG-PAL-4935</v>
          </cell>
          <cell r="C2254" t="str">
            <v>MSP-90 DEG POWERED TURN CONVEYOR</v>
          </cell>
        </row>
        <row r="2255">
          <cell r="A2255" t="str">
            <v>14-4936</v>
          </cell>
          <cell r="B2255" t="str">
            <v>MEM-PRO-014-PKG-PAL-4936</v>
          </cell>
          <cell r="C2255" t="str">
            <v>MSP-BAG TIPPER</v>
          </cell>
        </row>
        <row r="2256">
          <cell r="A2256" t="str">
            <v>14-4937</v>
          </cell>
          <cell r="B2256" t="str">
            <v>MEM-PRO-014-PKG-PAL-4937</v>
          </cell>
          <cell r="C2256" t="str">
            <v>MSP-BAG TIPPER BELT CONVEYOR</v>
          </cell>
        </row>
        <row r="2257">
          <cell r="A2257" t="str">
            <v>14-4938</v>
          </cell>
          <cell r="B2257" t="str">
            <v>MEM-PRO-014-PKG-PAL-4938</v>
          </cell>
          <cell r="C2257" t="str">
            <v>MSP-METAL DETECTOR CONVEYOR</v>
          </cell>
        </row>
        <row r="2258">
          <cell r="A2258" t="str">
            <v>14-4939</v>
          </cell>
          <cell r="B2258" t="str">
            <v>MEM-PRO-014-PKG-PAL-4939</v>
          </cell>
          <cell r="C2258" t="str">
            <v>MSP-METAL DETECTOR SYSTEM</v>
          </cell>
        </row>
        <row r="2259">
          <cell r="A2259" t="str">
            <v>14-4940</v>
          </cell>
          <cell r="B2259" t="str">
            <v>MEM-PRO-014-PKG-PAL-4940</v>
          </cell>
          <cell r="C2259" t="str">
            <v>MSP-INCLINE BELT CONVEYOR</v>
          </cell>
        </row>
        <row r="2260">
          <cell r="A2260" t="str">
            <v>14-4941</v>
          </cell>
          <cell r="B2260" t="str">
            <v>MEM-PRO-014-PKG-PAL-4941</v>
          </cell>
          <cell r="C2260" t="str">
            <v>MSP-ACCUMALATOR CONVEYOR</v>
          </cell>
        </row>
        <row r="2261">
          <cell r="A2261" t="str">
            <v>14-4942</v>
          </cell>
          <cell r="B2261" t="str">
            <v>MEM-PRO-014-PKG-PAL-4942</v>
          </cell>
          <cell r="C2261" t="str">
            <v>MSP-BAG SPACING BELT CONVEYOR</v>
          </cell>
        </row>
        <row r="2262">
          <cell r="A2262" t="str">
            <v>14-4943</v>
          </cell>
          <cell r="B2262" t="str">
            <v>MEM-PRO-014-PKG-PAL-4943</v>
          </cell>
          <cell r="C2262" t="str">
            <v>MSP-BAG SHAPER</v>
          </cell>
        </row>
        <row r="2263">
          <cell r="A2263" t="str">
            <v>14-4944</v>
          </cell>
          <cell r="B2263" t="str">
            <v>MEM-PRO-014-PKG-PAL-4944</v>
          </cell>
          <cell r="C2263" t="str">
            <v>MSP-BAG SHAPER BELT CONVEYOR</v>
          </cell>
        </row>
        <row r="2264">
          <cell r="A2264" t="str">
            <v>14-4945</v>
          </cell>
          <cell r="B2264" t="str">
            <v>MEM-PRO-014-PKG-PAL-4945</v>
          </cell>
          <cell r="C2264" t="str">
            <v>MSP-PALLETIZER</v>
          </cell>
        </row>
        <row r="2265">
          <cell r="A2265" t="str">
            <v>14-4946</v>
          </cell>
          <cell r="B2265" t="str">
            <v>MEM-PRO-014-PKG-PAL-4946</v>
          </cell>
          <cell r="C2265" t="str">
            <v>MSP-EMPTY PALLET WIRE MESH BELT CONVEYOR</v>
          </cell>
        </row>
        <row r="2266">
          <cell r="A2266" t="str">
            <v>14-4947</v>
          </cell>
          <cell r="B2266" t="str">
            <v>MEM-PRO-014-PKG-PAL-4947</v>
          </cell>
          <cell r="C2266" t="str">
            <v>MSP-PALLET DISPENSER</v>
          </cell>
        </row>
        <row r="2267">
          <cell r="A2267" t="str">
            <v>14-4948</v>
          </cell>
          <cell r="B2267" t="str">
            <v>MEM-PRO-014-PKG-PAL-4948</v>
          </cell>
          <cell r="C2267" t="str">
            <v>MSP-SLIPSHEET DISPENSER</v>
          </cell>
        </row>
        <row r="2268">
          <cell r="A2268" t="str">
            <v>14-4950</v>
          </cell>
          <cell r="B2268" t="str">
            <v>MEM-PRO-014-PKG-PAL-4950</v>
          </cell>
          <cell r="C2268" t="str">
            <v>MSP-FILLED PALLET OUTFEED CONVEYOR</v>
          </cell>
        </row>
        <row r="2269">
          <cell r="A2269" t="str">
            <v>14-4951</v>
          </cell>
          <cell r="B2269" t="str">
            <v>MEM-PRO-014-PKG-PAL-4951</v>
          </cell>
          <cell r="C2269" t="str">
            <v>MSP-BAG POP-UP TURNER</v>
          </cell>
        </row>
        <row r="2270">
          <cell r="A2270" t="str">
            <v>14-4952</v>
          </cell>
          <cell r="B2270" t="str">
            <v>MEM-PRO-014-PKG-PAL-4952</v>
          </cell>
          <cell r="C2270" t="str">
            <v>MSP-BAG FORMING CONVEYOR</v>
          </cell>
        </row>
        <row r="2271">
          <cell r="A2271" t="str">
            <v>14-4953</v>
          </cell>
          <cell r="B2271" t="str">
            <v>MEM-PRO-014-PKG-PAL-4953</v>
          </cell>
          <cell r="C2271" t="str">
            <v>MSP-BAG PUSHER</v>
          </cell>
        </row>
        <row r="2272">
          <cell r="A2272" t="str">
            <v>14-4954</v>
          </cell>
          <cell r="B2272" t="str">
            <v>MEM-PRO-014-PKG-PAL-4954</v>
          </cell>
          <cell r="C2272" t="str">
            <v>MSP-EMPTY PALLET ELEVATOR CONVEYOR</v>
          </cell>
        </row>
        <row r="2273">
          <cell r="A2273" t="str">
            <v>14-4955</v>
          </cell>
          <cell r="B2273" t="str">
            <v>MEM-PRO-014-PKG-PAL-4955</v>
          </cell>
          <cell r="C2273" t="str">
            <v>MSP-FILLED PALLET TURNTABLE CONVEYOR</v>
          </cell>
        </row>
        <row r="2274">
          <cell r="A2274" t="str">
            <v>14-4956</v>
          </cell>
          <cell r="B2274" t="str">
            <v>MEM-PRO-014-PKG-PAL-4956</v>
          </cell>
          <cell r="C2274" t="str">
            <v>MSP-FILLED PALLET CONVEYOR (6 SECTIONS)</v>
          </cell>
        </row>
        <row r="2275">
          <cell r="A2275" t="str">
            <v>14-4957</v>
          </cell>
          <cell r="B2275" t="str">
            <v>MEM-PRO-014-PKG-PAL-4957</v>
          </cell>
          <cell r="C2275" t="str">
            <v>MSP/P1BAG LABEL PRINT/APPLY UNIT</v>
          </cell>
        </row>
        <row r="2276">
          <cell r="A2276" t="str">
            <v>14-4958</v>
          </cell>
          <cell r="B2276" t="str">
            <v>MEM-PRO-014-PKG-PAL-4958</v>
          </cell>
          <cell r="C2276" t="str">
            <v>MSP/P1 PALLET SCANNING STATION</v>
          </cell>
        </row>
        <row r="2277">
          <cell r="A2277" t="str">
            <v>14-4913</v>
          </cell>
          <cell r="B2277" t="str">
            <v>MEM-PRO-014-PKG-PRC-4913</v>
          </cell>
          <cell r="C2277" t="str">
            <v>MSP-PACKER BAG DUMP PRESSURE BLOWER</v>
          </cell>
        </row>
        <row r="2278">
          <cell r="A2278" t="str">
            <v>14-4918</v>
          </cell>
          <cell r="B2278" t="str">
            <v>MEM-PRO-014-PKG-PRC-4918</v>
          </cell>
          <cell r="C2278" t="str">
            <v>MSP-PACKER BAG DUMP STATION</v>
          </cell>
        </row>
        <row r="2279">
          <cell r="A2279" t="str">
            <v>14-3754</v>
          </cell>
          <cell r="B2279" t="str">
            <v>MEM-PRO-014-SPR-BRN-3754</v>
          </cell>
          <cell r="C2279" t="str">
            <v>MSP-SPRAY DRYER BURNER</v>
          </cell>
        </row>
        <row r="2280">
          <cell r="A2280" t="str">
            <v>14-3608</v>
          </cell>
          <cell r="B2280" t="str">
            <v>MEM-PRO-014-SPR-DRY-3608</v>
          </cell>
          <cell r="C2280" t="str">
            <v>MSP-COOLING RING INTAKE FAN</v>
          </cell>
        </row>
        <row r="2281">
          <cell r="A2281" t="str">
            <v>14-3610</v>
          </cell>
          <cell r="B2281" t="str">
            <v>MEM-PRO-014-SPR-DRY-3610</v>
          </cell>
          <cell r="C2281" t="str">
            <v>MSP-SPRAY DRYER</v>
          </cell>
        </row>
        <row r="2282">
          <cell r="A2282" t="str">
            <v>14-3617</v>
          </cell>
          <cell r="B2282" t="str">
            <v>MEM-PRO-014-SPR-DRY-3617</v>
          </cell>
          <cell r="C2282" t="str">
            <v>MSP-SPRAY DRYER SE FILTER</v>
          </cell>
        </row>
        <row r="2283">
          <cell r="A2283" t="str">
            <v>14-3618</v>
          </cell>
          <cell r="B2283" t="str">
            <v>MEM-PRO-014-SPR-DRY-3618</v>
          </cell>
          <cell r="C2283" t="str">
            <v>MSP-SPRAY DRYER EAST EXHAUST FAN</v>
          </cell>
        </row>
        <row r="2284">
          <cell r="A2284" t="str">
            <v>14-3619</v>
          </cell>
          <cell r="B2284" t="str">
            <v>MEM-PRO-014-SPR-DRY-3619</v>
          </cell>
          <cell r="C2284" t="str">
            <v>MSP-SE FILTER ROTARY VALVE</v>
          </cell>
        </row>
        <row r="2285">
          <cell r="A2285" t="str">
            <v>14-3627</v>
          </cell>
          <cell r="B2285" t="str">
            <v>MEM-PRO-014-SPR-DRY-3627</v>
          </cell>
          <cell r="C2285" t="str">
            <v>MSP-SPRAY DRYER NE FILTER</v>
          </cell>
        </row>
        <row r="2286">
          <cell r="A2286" t="str">
            <v>14-3628</v>
          </cell>
          <cell r="B2286" t="str">
            <v>MEM-PRO-014-SPR-DRY-3628</v>
          </cell>
          <cell r="C2286" t="str">
            <v>MSP-NE FILTER ROTARY VALVE</v>
          </cell>
        </row>
        <row r="2287">
          <cell r="A2287" t="str">
            <v>14-3634</v>
          </cell>
          <cell r="B2287" t="str">
            <v>MEM-PRO-014-SPR-DRY-3634</v>
          </cell>
          <cell r="C2287" t="str">
            <v>MSP-SPRAY DRYER SW FILTER</v>
          </cell>
        </row>
        <row r="2288">
          <cell r="A2288" t="str">
            <v>14-3635</v>
          </cell>
          <cell r="B2288" t="str">
            <v>MEM-PRO-014-SPR-DRY-3635</v>
          </cell>
          <cell r="C2288" t="str">
            <v>MSP-SW FILTER ROTARY VALVE</v>
          </cell>
        </row>
        <row r="2289">
          <cell r="A2289" t="str">
            <v>14-3636</v>
          </cell>
          <cell r="B2289" t="str">
            <v>MEM-PRO-014-SPR-DRY-3636</v>
          </cell>
          <cell r="C2289" t="str">
            <v>MSP-SPRAY DRYER WEST EXHAUST FAN</v>
          </cell>
        </row>
        <row r="2290">
          <cell r="A2290" t="str">
            <v>14-3642</v>
          </cell>
          <cell r="B2290" t="str">
            <v>MEM-PRO-014-SPR-DRY-3642</v>
          </cell>
          <cell r="C2290" t="str">
            <v>MSP-SPRAY DRYER NW FILTER</v>
          </cell>
        </row>
        <row r="2291">
          <cell r="A2291" t="str">
            <v>14-3643</v>
          </cell>
          <cell r="B2291" t="str">
            <v>MEM-PRO-014-SPR-DRY-3643</v>
          </cell>
          <cell r="C2291" t="str">
            <v>MSP-NW FILTER ROTARY VALVE</v>
          </cell>
        </row>
        <row r="2292">
          <cell r="A2292" t="str">
            <v>14-3647</v>
          </cell>
          <cell r="B2292" t="str">
            <v>MEM-PRO-014-SPR-DRY-3647</v>
          </cell>
          <cell r="C2292" t="str">
            <v>MSP-DRYER BOTTOM PRODUCT SCREENER RFV</v>
          </cell>
        </row>
        <row r="2293">
          <cell r="A2293" t="str">
            <v>14-3662</v>
          </cell>
          <cell r="B2293" t="str">
            <v>MEM-PRO-014-SPR-DRY-3662</v>
          </cell>
          <cell r="C2293" t="str">
            <v>MSP-MAIN DRYER BODY DIFF PRESSURE TRANS</v>
          </cell>
        </row>
        <row r="2294">
          <cell r="A2294" t="str">
            <v>14-3685</v>
          </cell>
          <cell r="B2294" t="str">
            <v>MEM-PRO-014-SPR-DRY-3685</v>
          </cell>
          <cell r="C2294" t="str">
            <v>MSP-SPRAY DRYER SE CYCLONE</v>
          </cell>
        </row>
        <row r="2295">
          <cell r="A2295" t="str">
            <v>14-3686</v>
          </cell>
          <cell r="B2295" t="str">
            <v>MEM-PRO-014-SPR-DRY-3686</v>
          </cell>
          <cell r="C2295" t="str">
            <v>MSP-SE CYCLONE ROTARY VALVE</v>
          </cell>
        </row>
        <row r="2296">
          <cell r="A2296" t="str">
            <v>14-3687</v>
          </cell>
          <cell r="B2296" t="str">
            <v>MEM-PRO-014-SPR-DRY-3687</v>
          </cell>
          <cell r="C2296" t="str">
            <v>MSP-SPRAY DRYER NE CYCLONE</v>
          </cell>
        </row>
        <row r="2297">
          <cell r="A2297" t="str">
            <v>14-3688</v>
          </cell>
          <cell r="B2297" t="str">
            <v>MEM-PRO-014-SPR-DRY-3688</v>
          </cell>
          <cell r="C2297" t="str">
            <v>MSP-NE CYCLONE ROTARY VALVE</v>
          </cell>
        </row>
        <row r="2298">
          <cell r="A2298" t="str">
            <v>14-3689</v>
          </cell>
          <cell r="B2298" t="str">
            <v>MEM-PRO-014-SPR-DRY-3689</v>
          </cell>
          <cell r="C2298" t="str">
            <v>MSP-SPRAY DRYER SW CYCLONE</v>
          </cell>
        </row>
        <row r="2299">
          <cell r="A2299" t="str">
            <v>14-3690</v>
          </cell>
          <cell r="B2299" t="str">
            <v>MEM-PRO-014-SPR-DRY-3690</v>
          </cell>
          <cell r="C2299" t="str">
            <v>MSP-SW CYCLONE ROTARY VALVE</v>
          </cell>
        </row>
        <row r="2300">
          <cell r="A2300" t="str">
            <v>14-3691</v>
          </cell>
          <cell r="B2300" t="str">
            <v>MEM-PRO-014-SPR-DRY-3691</v>
          </cell>
          <cell r="C2300" t="str">
            <v>MSP-SPRAY DRYER NW CYCLONE</v>
          </cell>
        </row>
        <row r="2301">
          <cell r="A2301" t="str">
            <v>14-3692</v>
          </cell>
          <cell r="B2301" t="str">
            <v>MEM-PRO-014-SPR-DRY-3692</v>
          </cell>
          <cell r="C2301" t="str">
            <v>MSP-NW CYCLONE ROTARY VALVE</v>
          </cell>
        </row>
        <row r="2302">
          <cell r="A2302" t="str">
            <v>14-3761</v>
          </cell>
          <cell r="B2302" t="str">
            <v>MEM-PRO-014-SPR-DRY-3761</v>
          </cell>
          <cell r="C2302" t="str">
            <v>MSP-SPRAY DRYER INLET FAN</v>
          </cell>
        </row>
        <row r="2303">
          <cell r="A2303" t="str">
            <v>14-3820</v>
          </cell>
          <cell r="B2303" t="str">
            <v>MEM-PRO-014-SPR-DRY-3820</v>
          </cell>
          <cell r="C2303" t="str">
            <v>MSP DRYER BOTTOM TEMPERATURE</v>
          </cell>
        </row>
        <row r="2304">
          <cell r="A2304" t="str">
            <v>14-382010</v>
          </cell>
          <cell r="B2304" t="str">
            <v>MEM-PRO-014-SPR-DRY-382010</v>
          </cell>
          <cell r="C2304" t="str">
            <v>MSP DRYER BOTTOM TEMPERATURE</v>
          </cell>
        </row>
        <row r="2305">
          <cell r="A2305" t="str">
            <v>14-3644</v>
          </cell>
          <cell r="B2305" t="str">
            <v>MEM-PRO-014-SPR-PRC-3644</v>
          </cell>
          <cell r="C2305" t="str">
            <v>MSP-MAIN DRYER BODY RFV</v>
          </cell>
        </row>
        <row r="2306">
          <cell r="A2306" t="str">
            <v>14-3646</v>
          </cell>
          <cell r="B2306" t="str">
            <v>MEM-PRO-014-SPR-PRC-3646</v>
          </cell>
          <cell r="C2306" t="str">
            <v>MSP-DRYER BOTTOM PRODUCT SCREENER</v>
          </cell>
        </row>
        <row r="2307">
          <cell r="A2307" t="str">
            <v>14-3648</v>
          </cell>
          <cell r="B2307" t="str">
            <v>MEM-PRO-014-SPR-PRC-3648</v>
          </cell>
          <cell r="C2307" t="str">
            <v>MSP-PRODUCT COLLECTOR</v>
          </cell>
        </row>
        <row r="2308">
          <cell r="A2308" t="str">
            <v>14-3649</v>
          </cell>
          <cell r="B2308" t="str">
            <v>MEM-PRO-014-SPR-PRC-3649</v>
          </cell>
          <cell r="C2308" t="str">
            <v>MSP-PRODUCT COLLECTOR EXHAUST FAN</v>
          </cell>
        </row>
        <row r="2309">
          <cell r="A2309" t="str">
            <v>14-3650</v>
          </cell>
          <cell r="B2309" t="str">
            <v>MEM-PRO-014-SPR-PRC-3650</v>
          </cell>
          <cell r="C2309" t="str">
            <v>MSP-PRODUCT COLLECTOR RFV</v>
          </cell>
        </row>
        <row r="2310">
          <cell r="A2310" t="str">
            <v>14-3651</v>
          </cell>
          <cell r="B2310" t="str">
            <v>MEM-PRO-014-SPR-PRC-3651</v>
          </cell>
          <cell r="C2310" t="str">
            <v>PRODUCT SAMPLER</v>
          </cell>
        </row>
        <row r="2311">
          <cell r="A2311" t="str">
            <v>14-3655</v>
          </cell>
          <cell r="B2311" t="str">
            <v>MEM-PRO-014-SPR-PRC-3655</v>
          </cell>
          <cell r="C2311" t="str">
            <v>MSP-PARTICLE REDUCTION TURBO FAN</v>
          </cell>
        </row>
        <row r="2312">
          <cell r="A2312" t="str">
            <v>14-3700</v>
          </cell>
          <cell r="B2312" t="str">
            <v>MEM-PRO-014-SPR-PRC-3700</v>
          </cell>
          <cell r="C2312" t="str">
            <v>MSP-ISOLATE SURGE BIN</v>
          </cell>
        </row>
        <row r="2313">
          <cell r="A2313" t="str">
            <v>14-3705</v>
          </cell>
          <cell r="B2313" t="str">
            <v>MEM-PRO-014-SPR-PRC-3705</v>
          </cell>
          <cell r="C2313" t="str">
            <v>MSP-DRY REWORK SURGE BIN RFV</v>
          </cell>
        </row>
        <row r="2314">
          <cell r="A2314" t="str">
            <v>14-4070</v>
          </cell>
          <cell r="B2314" t="str">
            <v>MEM-PRO-014-SPR-PRC-4070</v>
          </cell>
          <cell r="C2314" t="str">
            <v>MSP-PRODUCT COLLECTOR TRANSFER BLOWER</v>
          </cell>
        </row>
        <row r="2315">
          <cell r="A2315" t="str">
            <v>14-4913</v>
          </cell>
          <cell r="B2315" t="str">
            <v>MEM-PRO-014-SPR-PRC-4913</v>
          </cell>
          <cell r="C2315" t="str">
            <v>MSP-PACKER BAG DUMP PRESSURE BLOWER</v>
          </cell>
        </row>
        <row r="2316">
          <cell r="A2316" t="str">
            <v>14-4918</v>
          </cell>
          <cell r="B2316" t="str">
            <v>MEM-PRO-014-SPR-PRC-4918</v>
          </cell>
          <cell r="C2316" t="str">
            <v>MSP-PACKER BAG DUMP STATION</v>
          </cell>
        </row>
        <row r="2317">
          <cell r="A2317" t="str">
            <v>14-5200</v>
          </cell>
          <cell r="B2317" t="str">
            <v>MEM-PRO-014-SPR-PRC-5200</v>
          </cell>
          <cell r="C2317" t="str">
            <v>MSP-DRY REWORK DUMP STATION ASP FAN</v>
          </cell>
        </row>
        <row r="2318">
          <cell r="A2318" t="str">
            <v>14-5201</v>
          </cell>
          <cell r="B2318" t="str">
            <v>MEM-PRO-014-SPR-PRC-5201</v>
          </cell>
          <cell r="C2318" t="str">
            <v>MSP-DRY REWORK DUMP STATION</v>
          </cell>
        </row>
        <row r="2319">
          <cell r="A2319" t="str">
            <v>14-5203</v>
          </cell>
          <cell r="B2319" t="str">
            <v>MEM-PRO-014-SPR-PRC-5203</v>
          </cell>
          <cell r="C2319" t="str">
            <v>MSP-VACUUM FILTER/RECEIVER</v>
          </cell>
        </row>
        <row r="2320">
          <cell r="A2320" t="str">
            <v>14-5205</v>
          </cell>
          <cell r="B2320" t="str">
            <v>MEM-PRO-014-SPR-PRC-5205</v>
          </cell>
          <cell r="C2320" t="str">
            <v>MSP-DRY REWORK ASPIRATION BIN RFV</v>
          </cell>
        </row>
        <row r="2321">
          <cell r="A2321" t="str">
            <v>14-5212</v>
          </cell>
          <cell r="B2321" t="str">
            <v>MEM-PRO-014-SPR-PRC-5212</v>
          </cell>
          <cell r="C2321" t="str">
            <v>MSP-DRY REWORK FAN</v>
          </cell>
        </row>
        <row r="2322">
          <cell r="A2322" t="str">
            <v>14-5216</v>
          </cell>
          <cell r="B2322" t="str">
            <v>MEM-PRO-014-SPR-PRC-5216</v>
          </cell>
          <cell r="C2322" t="str">
            <v>MSP-DRY REWORK SURGE BIN</v>
          </cell>
        </row>
        <row r="2323">
          <cell r="A2323" t="str">
            <v>14-5221</v>
          </cell>
          <cell r="B2323" t="str">
            <v>MEM-PRO-014-SPR-PRC-5221</v>
          </cell>
          <cell r="C2323" t="str">
            <v>MSP-DRY REWORK DUMP STATION ROTARY VALVE</v>
          </cell>
        </row>
        <row r="2324">
          <cell r="A2324" t="str">
            <v>14-3680</v>
          </cell>
          <cell r="B2324" t="str">
            <v>MEM-PRO-014-SPR-SUS-3680</v>
          </cell>
          <cell r="C2324" t="str">
            <v>MSP-SPRAY DRYER SNUFFING STEAM</v>
          </cell>
        </row>
        <row r="2325">
          <cell r="A2325" t="str">
            <v>14-9200</v>
          </cell>
          <cell r="B2325" t="str">
            <v>MEM-PRO-014-SPR-SUS-9200</v>
          </cell>
          <cell r="C2325" t="str">
            <v>MSP CV TECH SUPPRESSION SYSTEM</v>
          </cell>
        </row>
        <row r="2326">
          <cell r="A2326" t="str">
            <v>14-9260</v>
          </cell>
          <cell r="B2326" t="str">
            <v>MEM-PRO-014-SPR-SUS-9260</v>
          </cell>
          <cell r="C2326" t="str">
            <v>Suppression System Controller 1</v>
          </cell>
        </row>
        <row r="2327">
          <cell r="A2327" t="str">
            <v>14-9262</v>
          </cell>
          <cell r="B2327" t="str">
            <v>MEM-PRO-014-SPR-SUS-9262</v>
          </cell>
          <cell r="C2327" t="str">
            <v>Suppression System Controller 2</v>
          </cell>
        </row>
        <row r="2328">
          <cell r="A2328" t="str">
            <v>14-9267</v>
          </cell>
          <cell r="B2328" t="str">
            <v>MEM-PRO-014-SPR-SUS-9267</v>
          </cell>
          <cell r="C2328" t="str">
            <v>Suppression System Controller 3</v>
          </cell>
        </row>
        <row r="2329">
          <cell r="A2329" t="str">
            <v>14-9272</v>
          </cell>
          <cell r="B2329" t="str">
            <v>MEM-PRO-014-SPR-SUS-9272</v>
          </cell>
          <cell r="C2329" t="str">
            <v>Suppression System Controller 4</v>
          </cell>
        </row>
        <row r="2330">
          <cell r="A2330" t="str">
            <v>14-5101</v>
          </cell>
          <cell r="B2330" t="str">
            <v>MEM-PRO-014-STS-ALK-5101</v>
          </cell>
          <cell r="C2330" t="str">
            <v>MSP-ALKALI TANK AGITATOR</v>
          </cell>
        </row>
        <row r="2331">
          <cell r="A2331" t="str">
            <v>14-5103</v>
          </cell>
          <cell r="B2331" t="str">
            <v>MEM-PRO-014-STS-ALK-5103</v>
          </cell>
          <cell r="C2331" t="str">
            <v>MSP-ALKALI STORAGE TANK</v>
          </cell>
        </row>
        <row r="2332">
          <cell r="A2332" t="str">
            <v>14-5108</v>
          </cell>
          <cell r="B2332" t="str">
            <v>MEM-PRO-014-STS-ALK-5108</v>
          </cell>
          <cell r="C2332" t="str">
            <v>MSP-ALKALI TRANSFER PUMP</v>
          </cell>
        </row>
        <row r="2333">
          <cell r="A2333" t="str">
            <v>14-5110</v>
          </cell>
          <cell r="B2333" t="str">
            <v>MEM-PRO-014-STS-ALK-5110</v>
          </cell>
          <cell r="C2333" t="str">
            <v>MSS-ALKALI TRANSFER STANDBY PUMP</v>
          </cell>
        </row>
        <row r="2334">
          <cell r="A2334" t="str">
            <v>14-5113</v>
          </cell>
          <cell r="B2334" t="str">
            <v>MEM-PRO-014-STS-ALK-5113</v>
          </cell>
          <cell r="C2334" t="str">
            <v>MSP-ALKALI STORAGE TK AIR SUPPLY PCV</v>
          </cell>
        </row>
        <row r="2335">
          <cell r="A2335" t="str">
            <v>14-6401</v>
          </cell>
          <cell r="B2335" t="str">
            <v>MEM-PRO-014-STS-ALK-6401</v>
          </cell>
          <cell r="C2335" t="str">
            <v>MSP-ALKALI PRESSURE CONTROL VALVE</v>
          </cell>
        </row>
        <row r="2336">
          <cell r="A2336" t="str">
            <v>14-6670</v>
          </cell>
          <cell r="B2336" t="str">
            <v>MEM-PRO-014-STS-SUS-6670</v>
          </cell>
          <cell r="C2336" t="str">
            <v>MS2P-FD LOADOUT STOR BIN FENWAL CONT'LR</v>
          </cell>
        </row>
        <row r="2337">
          <cell r="A2337" t="str">
            <v>14-4151</v>
          </cell>
          <cell r="B2337" t="str">
            <v>MEM-PRO-014-UTL-CHS-4151</v>
          </cell>
          <cell r="C2337" t="str">
            <v>MSP-WEST CHILLER #1</v>
          </cell>
        </row>
        <row r="2338">
          <cell r="A2338" t="str">
            <v>14-4152</v>
          </cell>
          <cell r="B2338" t="str">
            <v>MEM-PRO-014-UTL-CHS-4152</v>
          </cell>
          <cell r="C2338" t="str">
            <v>MSP-EAST CHILLER #2</v>
          </cell>
        </row>
        <row r="2339">
          <cell r="A2339" t="str">
            <v>14-4154</v>
          </cell>
          <cell r="B2339" t="str">
            <v>MEM-PRO-014-UTL-CHS-4154</v>
          </cell>
          <cell r="C2339" t="str">
            <v>MSP-CHILL WATER STORAGE TANK</v>
          </cell>
        </row>
        <row r="2340">
          <cell r="A2340" t="str">
            <v>14-4159</v>
          </cell>
          <cell r="B2340" t="str">
            <v>MEM-PRO-014-UTL-CHS-4159</v>
          </cell>
          <cell r="C2340" t="str">
            <v>MSP-CHILL WTR SUPPLY PUMP #4</v>
          </cell>
        </row>
        <row r="2341">
          <cell r="A2341" t="str">
            <v>14-4160</v>
          </cell>
          <cell r="B2341" t="str">
            <v>MEM-PRO-014-UTL-CHS-4160</v>
          </cell>
          <cell r="C2341" t="str">
            <v>MSP-CHILL WTR SUPPLY PUMP #3</v>
          </cell>
        </row>
        <row r="2342">
          <cell r="A2342" t="str">
            <v>14-4161</v>
          </cell>
          <cell r="B2342" t="str">
            <v>MEM-PRO-014-UTL-CHS-4161</v>
          </cell>
          <cell r="C2342" t="str">
            <v>MSP-CHILL WTR SUPPLY PUMP #2  (STANDBY)</v>
          </cell>
        </row>
        <row r="2343">
          <cell r="A2343" t="str">
            <v>14-4162</v>
          </cell>
          <cell r="B2343" t="str">
            <v>MEM-PRO-014-UTL-CHS-4162</v>
          </cell>
          <cell r="C2343" t="str">
            <v>MSP-CHILL WTR SUPPLY PUMP #1</v>
          </cell>
        </row>
        <row r="2344">
          <cell r="A2344" t="str">
            <v>14-9150</v>
          </cell>
          <cell r="B2344" t="str">
            <v>MEM-PRO-014-UTL-CHS-9150</v>
          </cell>
          <cell r="C2344" t="str">
            <v>MSP-SO PLT 1ST FL WEST CHILLER 4151 UNIT</v>
          </cell>
        </row>
        <row r="2345">
          <cell r="A2345" t="str">
            <v>14-9151</v>
          </cell>
          <cell r="B2345" t="str">
            <v>MEM-PRO-014-UTL-CHS-9151</v>
          </cell>
          <cell r="C2345" t="str">
            <v>MSP-SO PLT 1ST FL EAST CHILLER 4152 UNIT</v>
          </cell>
        </row>
        <row r="2346">
          <cell r="A2346" t="str">
            <v>14-9159</v>
          </cell>
          <cell r="B2346" t="str">
            <v>MEM-PRO-014-UTL-CHS-9159</v>
          </cell>
          <cell r="C2346" t="str">
            <v>MSP-BROMELAIN MIX RM CHILL WTR UNIT</v>
          </cell>
        </row>
        <row r="2347">
          <cell r="A2347" t="str">
            <v>14-2283</v>
          </cell>
          <cell r="B2347" t="str">
            <v>MEM-PRO-014-UTL-CSY-2283</v>
          </cell>
          <cell r="C2347" t="str">
            <v>MSP-CAUSTIC WORK TANK</v>
          </cell>
        </row>
        <row r="2348">
          <cell r="A2348" t="str">
            <v>14-2740</v>
          </cell>
          <cell r="B2348" t="str">
            <v>MEM-PRO-014-UTL-CSY-2740</v>
          </cell>
          <cell r="C2348" t="str">
            <v>MS2P-LIME SLURRY EAST IDN/FLOOR 3-WAY FV</v>
          </cell>
        </row>
        <row r="2349">
          <cell r="A2349" t="str">
            <v>14-3244</v>
          </cell>
          <cell r="B2349" t="str">
            <v>MEM-PRO-014-UTL-CSY-3244</v>
          </cell>
          <cell r="C2349" t="str">
            <v>MSP-EXTRACTION CAUSTIC ADDITION FCV</v>
          </cell>
        </row>
        <row r="2350">
          <cell r="A2350" t="str">
            <v>14-3245</v>
          </cell>
          <cell r="B2350" t="str">
            <v>MEM-PRO-014-UTL-CSY-3245</v>
          </cell>
          <cell r="C2350" t="str">
            <v>MSP-EXTRACTION CAUSTIC ADD BLOCK VLV</v>
          </cell>
        </row>
        <row r="2351">
          <cell r="A2351" t="str">
            <v>14-3381</v>
          </cell>
          <cell r="B2351" t="str">
            <v>MEM-PRO-014-UTL-CSY-3381</v>
          </cell>
          <cell r="C2351" t="str">
            <v>NaOH Mass Meter to IDN Tank</v>
          </cell>
        </row>
        <row r="2352">
          <cell r="A2352" t="str">
            <v>14-3387</v>
          </cell>
          <cell r="B2352" t="str">
            <v>MEM-PRO-014-UTL-CSY-3387</v>
          </cell>
          <cell r="C2352" t="str">
            <v>MSP-HCL FV TO N HYD TANK DISCHARGE</v>
          </cell>
        </row>
        <row r="2353">
          <cell r="A2353" t="str">
            <v>14-3388</v>
          </cell>
          <cell r="B2353" t="str">
            <v>MEM-PRO-014-UTL-CSY-3388</v>
          </cell>
          <cell r="C2353" t="str">
            <v>MSP-HCL FCV TO N HYD TANK DISCHARGE</v>
          </cell>
        </row>
        <row r="2354">
          <cell r="A2354" t="str">
            <v>14-3403</v>
          </cell>
          <cell r="B2354" t="str">
            <v>MEM-PRO-014-UTL-CSY-3403</v>
          </cell>
          <cell r="C2354" t="str">
            <v>MSP-CAUSTIC WORK TANK</v>
          </cell>
        </row>
        <row r="2355">
          <cell r="A2355" t="str">
            <v>14-3404</v>
          </cell>
          <cell r="B2355" t="str">
            <v>MEM-PRO-014-UTL-CSY-3404</v>
          </cell>
          <cell r="C2355" t="str">
            <v>MSP-IDN CAUSTIC SUPPLY PUMP</v>
          </cell>
        </row>
        <row r="2356">
          <cell r="A2356" t="str">
            <v>14-3486</v>
          </cell>
          <cell r="B2356" t="str">
            <v>MEM-PRO-014-UTL-CSY-3486</v>
          </cell>
          <cell r="C2356" t="str">
            <v>MSP-CALPRO TO MSP EQ. TK FCV</v>
          </cell>
        </row>
        <row r="2357">
          <cell r="A2357" t="str">
            <v>14-3487</v>
          </cell>
          <cell r="B2357" t="str">
            <v>MEM-PRO-014-UTL-CSY-3487</v>
          </cell>
          <cell r="C2357" t="str">
            <v>MSP-EQUAL TANK CALPRO FV</v>
          </cell>
        </row>
        <row r="2358">
          <cell r="A2358" t="str">
            <v>14-3489</v>
          </cell>
          <cell r="B2358" t="str">
            <v>MEM-PRO-014-UTL-CSY-3489</v>
          </cell>
          <cell r="C2358" t="str">
            <v>MSP-CALPRO SUPPLY PUMP</v>
          </cell>
        </row>
        <row r="2359">
          <cell r="A2359" t="str">
            <v>14-3490</v>
          </cell>
          <cell r="B2359" t="str">
            <v>MEM-PRO-014-UTL-CSY-3490</v>
          </cell>
          <cell r="C2359" t="str">
            <v>MSP-ENZYME ASPIRATION FAN</v>
          </cell>
        </row>
        <row r="2360">
          <cell r="A2360" t="str">
            <v>14-3491</v>
          </cell>
          <cell r="B2360" t="str">
            <v>MEM-PRO-014-UTL-CSY-3491</v>
          </cell>
          <cell r="C2360" t="str">
            <v>MSP-ENZYME MAKE-UP TANK AGITATOR</v>
          </cell>
        </row>
        <row r="2361">
          <cell r="A2361" t="str">
            <v>14-3497</v>
          </cell>
          <cell r="B2361" t="str">
            <v>MEM-PRO-014-UTL-CSY-3497</v>
          </cell>
          <cell r="C2361" t="str">
            <v>MSP-ENZYME TANK AGITATOR</v>
          </cell>
        </row>
        <row r="2362">
          <cell r="A2362" t="str">
            <v>14-3498</v>
          </cell>
          <cell r="B2362" t="str">
            <v>MEM-PRO-014-UTL-CSY-3498</v>
          </cell>
          <cell r="C2362" t="str">
            <v>MSP-ENZYME TANK</v>
          </cell>
        </row>
        <row r="2363">
          <cell r="A2363" t="str">
            <v>14-3499</v>
          </cell>
          <cell r="B2363" t="str">
            <v>MEM-PRO-014-UTL-CSY-3499</v>
          </cell>
          <cell r="C2363" t="str">
            <v>MSP-IDN ENZYME FEED PUMP</v>
          </cell>
        </row>
        <row r="2364">
          <cell r="A2364" t="str">
            <v>14-3532</v>
          </cell>
          <cell r="B2364" t="str">
            <v>MEM-PRO-014-UTL-CSY-3532</v>
          </cell>
          <cell r="C2364" t="str">
            <v>MSP-ALKALI INLET FV</v>
          </cell>
        </row>
        <row r="2365">
          <cell r="A2365" t="str">
            <v>14-3540</v>
          </cell>
          <cell r="B2365" t="str">
            <v>MEM-PRO-014-UTL-CSY-3540</v>
          </cell>
          <cell r="C2365" t="str">
            <v>MSP-ALKALI WK TK AGITATOR</v>
          </cell>
        </row>
        <row r="2366">
          <cell r="A2366" t="str">
            <v>14-3541</v>
          </cell>
          <cell r="B2366" t="str">
            <v>MEM-PRO-014-UTL-CSY-3541</v>
          </cell>
          <cell r="C2366" t="str">
            <v>MSP-ALKALI WORK TANK</v>
          </cell>
        </row>
        <row r="2367">
          <cell r="A2367" t="str">
            <v>14-3542</v>
          </cell>
          <cell r="B2367" t="str">
            <v>MEM-PRO-014-UTL-CSY-3542</v>
          </cell>
          <cell r="C2367" t="str">
            <v>MSP-ALKALI WORK TANK PUMP</v>
          </cell>
        </row>
        <row r="2368">
          <cell r="A2368" t="str">
            <v>14-3544</v>
          </cell>
          <cell r="B2368" t="str">
            <v>MEM-PRO-014-UTL-CSY-3544</v>
          </cell>
          <cell r="C2368" t="str">
            <v>MSP-ENZYME CONCENTRATE TRANSFER PUMP</v>
          </cell>
        </row>
        <row r="2369">
          <cell r="A2369" t="str">
            <v>14-3545</v>
          </cell>
          <cell r="B2369" t="str">
            <v>MEM-PRO-014-UTL-CSY-3545</v>
          </cell>
          <cell r="C2369" t="str">
            <v>MSP-N BOGEY ENZYME FEED PUMP</v>
          </cell>
        </row>
        <row r="2370">
          <cell r="A2370" t="str">
            <v>14-3555</v>
          </cell>
          <cell r="B2370" t="str">
            <v>MEM-PRO-014-UTL-CSY-3555</v>
          </cell>
          <cell r="C2370" t="str">
            <v>MSP-ENZYME MAKE-UP SCRUBBER</v>
          </cell>
        </row>
        <row r="2371">
          <cell r="A2371" t="str">
            <v>14-3582</v>
          </cell>
          <cell r="B2371" t="str">
            <v>MEM-PRO-014-UTL-CSY-3582</v>
          </cell>
          <cell r="C2371" t="str">
            <v>MSP-CIP 3-WAY FLOW VALVE RETURN/DRAIN</v>
          </cell>
        </row>
        <row r="2372">
          <cell r="A2372" t="str">
            <v>14-3906</v>
          </cell>
          <cell r="B2372" t="str">
            <v>MEM-PRO-014-UTL-CSY-3906</v>
          </cell>
          <cell r="C2372" t="str">
            <v>MSP-PROCESS DEFOAMER PUMP</v>
          </cell>
        </row>
        <row r="2373">
          <cell r="A2373" t="str">
            <v>14-4316</v>
          </cell>
          <cell r="B2373" t="str">
            <v>MEM-PRO-014-UTL-CSY-4316</v>
          </cell>
          <cell r="C2373" t="str">
            <v>MSP-CAUST ADD. 3-WAY FV 1ST EXT/2ND EXT</v>
          </cell>
        </row>
        <row r="2374">
          <cell r="A2374" t="str">
            <v>14-4711</v>
          </cell>
          <cell r="B2374" t="str">
            <v>MEM-PRO-014-UTL-CSY-4711</v>
          </cell>
          <cell r="C2374" t="str">
            <v>MSP-PASTEURIZATION TANK AGITATOR</v>
          </cell>
        </row>
        <row r="2375">
          <cell r="A2375" t="str">
            <v>14-4712</v>
          </cell>
          <cell r="B2375" t="str">
            <v>MEM-PRO-014-UTL-CSY-4712</v>
          </cell>
          <cell r="C2375" t="str">
            <v>MSP-PASTEURIZATION TANK</v>
          </cell>
        </row>
        <row r="2376">
          <cell r="A2376" t="str">
            <v>14-4714</v>
          </cell>
          <cell r="B2376" t="str">
            <v>MEM-PRO-014-UTL-CSY-4714</v>
          </cell>
          <cell r="C2376" t="str">
            <v>MSP-PASTEURIZATION TANK DISCHARGE PUMP</v>
          </cell>
        </row>
        <row r="2377">
          <cell r="A2377" t="str">
            <v>14-4747</v>
          </cell>
          <cell r="B2377" t="str">
            <v>MEM-PRO-014-UTL-CSY-4747</v>
          </cell>
          <cell r="C2377" t="str">
            <v>MSP-PASTEURIZATION TANK HYDROHEATER</v>
          </cell>
        </row>
        <row r="2378">
          <cell r="A2378" t="str">
            <v>14-5504</v>
          </cell>
          <cell r="B2378" t="str">
            <v>MEM-PRO-014-UTL-CSY-5504</v>
          </cell>
          <cell r="C2378" t="str">
            <v>MSP-STARCH SURGE BIN</v>
          </cell>
        </row>
        <row r="2379">
          <cell r="A2379" t="str">
            <v>14-5506</v>
          </cell>
          <cell r="B2379" t="str">
            <v>MEM-PRO-014-UTL-CSY-5506</v>
          </cell>
          <cell r="C2379" t="str">
            <v>MSP-STARCH SURGE BIN RFV</v>
          </cell>
        </row>
        <row r="2380">
          <cell r="A2380" t="str">
            <v>14-5507</v>
          </cell>
          <cell r="B2380" t="str">
            <v>MEM-PRO-014-UTL-CSY-5507</v>
          </cell>
          <cell r="C2380" t="str">
            <v>MSP-STARCH GRAVIMETRIC FEEDER</v>
          </cell>
        </row>
        <row r="2381">
          <cell r="A2381" t="str">
            <v>14-5518</v>
          </cell>
          <cell r="B2381" t="str">
            <v>MEM-PRO-014-UTL-CSY-5518</v>
          </cell>
          <cell r="C2381" t="str">
            <v>MSP-STARCH SURGGE BIN ASP FIILTER</v>
          </cell>
        </row>
        <row r="2382">
          <cell r="A2382" t="str">
            <v>14-5519</v>
          </cell>
          <cell r="B2382" t="str">
            <v>MEM-PRO-014-UTL-CSY-5519</v>
          </cell>
          <cell r="C2382" t="str">
            <v>MSP-STASRCH SURGE BIN ASP FAN</v>
          </cell>
        </row>
        <row r="2383">
          <cell r="A2383" t="str">
            <v>14-5520</v>
          </cell>
          <cell r="B2383" t="str">
            <v>MEM-PRO-014-UTL-CSY-5520</v>
          </cell>
          <cell r="C2383" t="str">
            <v>MSP-STARCH SURGE BIN SCREW DISCHARGER</v>
          </cell>
        </row>
        <row r="2384">
          <cell r="A2384" t="str">
            <v>14-5545</v>
          </cell>
          <cell r="B2384" t="str">
            <v>MEM-PRO-014-UTL-CSY-5545</v>
          </cell>
          <cell r="C2384" t="str">
            <v>MSP-STARCH GRAVIMETRIC FEEDER VENT</v>
          </cell>
        </row>
        <row r="2385">
          <cell r="A2385" t="str">
            <v>14-5546</v>
          </cell>
          <cell r="B2385" t="str">
            <v>MEM-PRO-014-UTL-CSY-5546</v>
          </cell>
          <cell r="C2385" t="str">
            <v>MSP-STARCH GRAVIMETRIC FEEDER ASP FAN</v>
          </cell>
        </row>
        <row r="2386">
          <cell r="A2386" t="str">
            <v>14-5800</v>
          </cell>
          <cell r="B2386" t="str">
            <v>MEM-PRO-014-UTL-CSY-5800</v>
          </cell>
          <cell r="C2386" t="str">
            <v>MSP-HCL FV TO SLAM SURGE TK DISCH PUMP</v>
          </cell>
        </row>
        <row r="2387">
          <cell r="A2387" t="str">
            <v>14-5801</v>
          </cell>
          <cell r="B2387" t="str">
            <v>MEM-PRO-014-UTL-CSY-5801</v>
          </cell>
          <cell r="C2387" t="str">
            <v>MSP-HCL FCV TO SLAM SURGE TK DISCH PUMP</v>
          </cell>
        </row>
        <row r="2388">
          <cell r="A2388" t="str">
            <v>14-9174</v>
          </cell>
          <cell r="B2388" t="str">
            <v>MEM-PRO-014-UTL-CSY-9174</v>
          </cell>
          <cell r="C2388" t="str">
            <v>MSP-STARCH AGITATOR</v>
          </cell>
        </row>
        <row r="2389">
          <cell r="A2389" t="str">
            <v>14-9177</v>
          </cell>
          <cell r="B2389" t="str">
            <v>MEM-PRO-014-UTL-CSY-9177</v>
          </cell>
          <cell r="C2389" t="str">
            <v>MSP-STARCH WET-IN DISCHARGE PUMP</v>
          </cell>
        </row>
        <row r="2390">
          <cell r="A2390" t="str">
            <v>14-1</v>
          </cell>
          <cell r="B2390" t="str">
            <v>MEM-PRO-014-UTL-CWS-0001</v>
          </cell>
          <cell r="C2390" t="str">
            <v>MSP-C.T.CHEM/WTR TREATMENT SYSTEM</v>
          </cell>
        </row>
        <row r="2391">
          <cell r="A2391" t="str">
            <v>14-4101</v>
          </cell>
          <cell r="B2391" t="str">
            <v>MEM-PRO-014-UTL-CWS-4101</v>
          </cell>
          <cell r="C2391" t="str">
            <v>MSP-COOLING TOWER</v>
          </cell>
        </row>
        <row r="2392">
          <cell r="A2392" t="str">
            <v>14-4104</v>
          </cell>
          <cell r="B2392" t="str">
            <v>MEM-PRO-014-UTL-CWS-4104</v>
          </cell>
          <cell r="C2392" t="str">
            <v>MS2P-COOLING TOWER S FAN</v>
          </cell>
        </row>
        <row r="2393">
          <cell r="A2393" t="str">
            <v>14-4111</v>
          </cell>
          <cell r="B2393" t="str">
            <v>MEM-PRO-014-UTL-CWS-4111</v>
          </cell>
          <cell r="C2393" t="str">
            <v>MSP-COOLING TOWER WATER PUMP</v>
          </cell>
        </row>
        <row r="2394">
          <cell r="A2394" t="str">
            <v>14-4113</v>
          </cell>
          <cell r="B2394" t="str">
            <v>MEM-PRO-014-UTL-CWS-4113</v>
          </cell>
          <cell r="C2394" t="str">
            <v>MSP-COOLING TOWER WATER PUMP (STANDBY)</v>
          </cell>
        </row>
        <row r="2395">
          <cell r="A2395" t="str">
            <v>14-4114</v>
          </cell>
          <cell r="B2395" t="str">
            <v>MEM-PRO-014-UTL-CWS-4114</v>
          </cell>
          <cell r="C2395" t="str">
            <v>MSP-COOLING TOWER WATER PUMP</v>
          </cell>
        </row>
        <row r="2396">
          <cell r="A2396" t="str">
            <v>14-4115</v>
          </cell>
          <cell r="B2396" t="str">
            <v>MEM-PRO-014-UTL-CWS-4115</v>
          </cell>
          <cell r="C2396" t="str">
            <v>MSP-COOLING TOWER WATER PUMP</v>
          </cell>
        </row>
        <row r="2397">
          <cell r="A2397" t="str">
            <v>14-4116</v>
          </cell>
          <cell r="B2397" t="str">
            <v>MEM-PRO-014-UTL-CWS-4116</v>
          </cell>
          <cell r="C2397" t="str">
            <v>MSP-C.T. WATER TRTMT TANK</v>
          </cell>
        </row>
        <row r="2398">
          <cell r="A2398" t="str">
            <v>14-4117</v>
          </cell>
          <cell r="B2398" t="str">
            <v>MEM-PRO-014-UTL-CWS-4117</v>
          </cell>
          <cell r="C2398" t="str">
            <v>MSP-90 DEG H2O PREHEATER</v>
          </cell>
        </row>
        <row r="2399">
          <cell r="A2399" t="str">
            <v>14-4120</v>
          </cell>
          <cell r="B2399" t="str">
            <v>MEM-PRO-014-UTL-CWS-4120</v>
          </cell>
          <cell r="C2399" t="str">
            <v>MS2P-COOLING TOWER W MAIN WATER PUMP</v>
          </cell>
        </row>
        <row r="2400">
          <cell r="A2400" t="str">
            <v>14-5708</v>
          </cell>
          <cell r="B2400" t="str">
            <v>MEM-PRO-014-UTL-CWS-5708</v>
          </cell>
          <cell r="C2400" t="str">
            <v>MSP-COOLING WATER PUMP #1</v>
          </cell>
        </row>
        <row r="2401">
          <cell r="A2401" t="str">
            <v>14-4080</v>
          </cell>
          <cell r="B2401" t="str">
            <v>MEM-PRO-014-UTL-HRC-4080</v>
          </cell>
          <cell r="C2401" t="str">
            <v>MSP-WASTE WATER STRAINER #4</v>
          </cell>
        </row>
        <row r="2402">
          <cell r="A2402" t="str">
            <v>14-4081</v>
          </cell>
          <cell r="B2402" t="str">
            <v>MEM-PRO-014-UTL-HRC-4081</v>
          </cell>
          <cell r="C2402" t="str">
            <v>MSP-WASTE WATER STRAINER #3</v>
          </cell>
        </row>
        <row r="2403">
          <cell r="A2403" t="str">
            <v>14-4082</v>
          </cell>
          <cell r="B2403" t="str">
            <v>MEM-PRO-014-UTL-HRC-4082</v>
          </cell>
          <cell r="C2403" t="str">
            <v>MSP-WASTE WATER STRAINER #2</v>
          </cell>
        </row>
        <row r="2404">
          <cell r="A2404" t="str">
            <v>14-4083</v>
          </cell>
          <cell r="B2404" t="str">
            <v>MEM-PRO-014-UTL-HRC-4083</v>
          </cell>
          <cell r="C2404" t="str">
            <v>MSP-WASTE WATER STRAINER #1</v>
          </cell>
        </row>
        <row r="2405">
          <cell r="A2405" t="str">
            <v>14-4450</v>
          </cell>
          <cell r="B2405" t="str">
            <v>MEM-PRO-014-UTL-HRC-4450</v>
          </cell>
          <cell r="C2405" t="str">
            <v>MSP-WASTE WATER TANK</v>
          </cell>
        </row>
        <row r="2406">
          <cell r="A2406" t="str">
            <v>14-4452</v>
          </cell>
          <cell r="B2406" t="str">
            <v>MEM-PRO-014-UTL-HRC-4452</v>
          </cell>
          <cell r="C2406" t="str">
            <v>MSP-WASTE WTR HEAT RECOVERY PUMP</v>
          </cell>
        </row>
        <row r="2407">
          <cell r="A2407" t="str">
            <v>14-4453</v>
          </cell>
          <cell r="B2407" t="str">
            <v>MEM-PRO-014-UTL-HRC-4453</v>
          </cell>
          <cell r="C2407" t="str">
            <v>MSP-WASTE WTR HT RECOVERY AIR SEPARATOR</v>
          </cell>
        </row>
        <row r="2408">
          <cell r="A2408" t="str">
            <v>14-4454</v>
          </cell>
          <cell r="B2408" t="str">
            <v>MEM-PRO-014-UTL-HRC-4454</v>
          </cell>
          <cell r="C2408" t="str">
            <v>MSP-WASTE WTR HT RECOVERY EXCHANGER</v>
          </cell>
        </row>
        <row r="2409">
          <cell r="A2409" t="str">
            <v>14-4460</v>
          </cell>
          <cell r="B2409" t="str">
            <v>MEM-PRO-014-UTL-HRC-4460</v>
          </cell>
          <cell r="C2409" t="str">
            <v>MSP-WASTE WTR HEAT RECOVERY PUMP</v>
          </cell>
        </row>
        <row r="2410">
          <cell r="A2410" t="str">
            <v>14-4461</v>
          </cell>
          <cell r="B2410" t="str">
            <v>MEM-PRO-014-UTL-HRC-4461</v>
          </cell>
          <cell r="C2410" t="str">
            <v>MSP-WASTE WTR HEAT EXCHG'R AIR SEPARATOR</v>
          </cell>
        </row>
        <row r="2411">
          <cell r="A2411" t="str">
            <v>14-4462</v>
          </cell>
          <cell r="B2411" t="str">
            <v>MEM-PRO-014-UTL-HRC-4462</v>
          </cell>
          <cell r="C2411" t="str">
            <v>MSP-WASTE WTR EXPANSION TANK</v>
          </cell>
        </row>
        <row r="2412">
          <cell r="A2412" t="str">
            <v>14-9208</v>
          </cell>
          <cell r="B2412" t="str">
            <v>MEM-PRO-014-UTL-HRC-9208</v>
          </cell>
          <cell r="C2412" t="str">
            <v>MSP-CONC LIQUOR TO 90° H20 EXCHANGER</v>
          </cell>
        </row>
        <row r="2413">
          <cell r="A2413" t="str">
            <v>14-3780</v>
          </cell>
          <cell r="B2413" t="str">
            <v>MEM-PRO-014-UTL-IAS-3780</v>
          </cell>
          <cell r="C2413" t="str">
            <v>MSP- COMPRESSED AIR FILTER TO BLENDER</v>
          </cell>
        </row>
        <row r="2414">
          <cell r="A2414" t="str">
            <v>14-4120</v>
          </cell>
          <cell r="B2414" t="str">
            <v>MEM-PRO-014-UTL-IAS-4120</v>
          </cell>
          <cell r="C2414" t="str">
            <v>MSP-40 HP S 800T AIR COMPRESSOR</v>
          </cell>
        </row>
        <row r="2415">
          <cell r="A2415" t="str">
            <v>14-4126</v>
          </cell>
          <cell r="B2415" t="str">
            <v>MEM-PRO-014-UTL-IAS-4126</v>
          </cell>
          <cell r="C2415" t="str">
            <v>MSP-E.300 HP  AIR COMPRESSOR</v>
          </cell>
        </row>
        <row r="2416">
          <cell r="A2416" t="str">
            <v>14-4127</v>
          </cell>
          <cell r="B2416" t="str">
            <v>MEM-PRO-014-UTL-IAS-4127</v>
          </cell>
          <cell r="C2416" t="str">
            <v>MSP-WEST AIR COMPRESSOR</v>
          </cell>
        </row>
        <row r="2417">
          <cell r="A2417" t="str">
            <v>14-4130</v>
          </cell>
          <cell r="B2417" t="str">
            <v>MEM-PRO-014-UTL-IAS-4130</v>
          </cell>
          <cell r="C2417" t="str">
            <v>MSS-800T NORTH REFRIGERATED AIR DRYER</v>
          </cell>
        </row>
        <row r="2418">
          <cell r="A2418" t="str">
            <v>14-4136</v>
          </cell>
          <cell r="B2418" t="str">
            <v>MEM-PRO-014-UTL-IAS-4136</v>
          </cell>
          <cell r="C2418" t="str">
            <v>MSS-800T SOUTH 40 HP AIR DRYER</v>
          </cell>
        </row>
        <row r="2419">
          <cell r="A2419" t="str">
            <v>14-1099</v>
          </cell>
          <cell r="B2419" t="str">
            <v>MEM-PRO-014-UTL-MOA-1099</v>
          </cell>
          <cell r="C2419" t="str">
            <v>CONTAINMENT</v>
          </cell>
        </row>
        <row r="2420">
          <cell r="A2420" t="str">
            <v>14-4217</v>
          </cell>
          <cell r="B2420" t="str">
            <v>MEM-PRO-014-UTL-NPW-4217</v>
          </cell>
          <cell r="C2420" t="str">
            <v>MSP- HX4117 WATER CONTROL VALVE</v>
          </cell>
        </row>
        <row r="2421">
          <cell r="A2421" t="str">
            <v>14-4219</v>
          </cell>
          <cell r="B2421" t="str">
            <v>MEM-PRO-014-UTL-NPW-4219</v>
          </cell>
          <cell r="C2421" t="str">
            <v>MSP-PROCESS WELL WATER FILTER #1</v>
          </cell>
        </row>
        <row r="2422">
          <cell r="A2422" t="str">
            <v>14-4220</v>
          </cell>
          <cell r="B2422" t="str">
            <v>MEM-PRO-014-UTL-NPW-4220</v>
          </cell>
          <cell r="C2422" t="str">
            <v>MSP-PROCESS WELL WATER FILTER #2</v>
          </cell>
        </row>
        <row r="2423">
          <cell r="A2423" t="str">
            <v>14-4221</v>
          </cell>
          <cell r="B2423" t="str">
            <v>MEM-PRO-014-UTL-NPW-4221</v>
          </cell>
          <cell r="C2423" t="str">
            <v>MSP-PROCESS WELL WATER FILTER #3</v>
          </cell>
        </row>
        <row r="2424">
          <cell r="A2424" t="str">
            <v>14-4222</v>
          </cell>
          <cell r="B2424" t="str">
            <v>MEM-PRO-014-UTL-NPW-4222</v>
          </cell>
          <cell r="C2424" t="str">
            <v>MSP-PROCESS WELL WATER FILTER #4</v>
          </cell>
        </row>
        <row r="2425">
          <cell r="A2425" t="str">
            <v>14-4253</v>
          </cell>
          <cell r="B2425" t="str">
            <v>MEM-PRO-014-UTL-NPW-4253</v>
          </cell>
          <cell r="C2425" t="str">
            <v>MSP-WELL WTR TO CHILL WTR BK FW PREVNTER</v>
          </cell>
        </row>
        <row r="2426">
          <cell r="A2426" t="str">
            <v>14-4767</v>
          </cell>
          <cell r="B2426" t="str">
            <v>MEM-PRO-014-UTL-PPA-4767</v>
          </cell>
          <cell r="C2426" t="str">
            <v>MSP-SWITCH STATION</v>
          </cell>
        </row>
        <row r="2427">
          <cell r="A2427" t="str">
            <v>14-4201</v>
          </cell>
          <cell r="B2427" t="str">
            <v>MEM-PRO-014-UTL-PRW-4201</v>
          </cell>
          <cell r="C2427" t="str">
            <v>MSP-90 DEG. PROCESS WATER TANK</v>
          </cell>
        </row>
        <row r="2428">
          <cell r="A2428" t="str">
            <v>14-4203</v>
          </cell>
          <cell r="B2428" t="str">
            <v>MEM-PRO-014-UTL-PRW-4203</v>
          </cell>
          <cell r="C2428" t="str">
            <v>MSP-HOT WATER PUMP TO H-HEATER</v>
          </cell>
        </row>
        <row r="2429">
          <cell r="A2429" t="str">
            <v>14-4204</v>
          </cell>
          <cell r="B2429" t="str">
            <v>MEM-PRO-014-UTL-PRW-4204</v>
          </cell>
          <cell r="C2429" t="str">
            <v>MSP-HYDROHEATER TO 90 DEG PROC WTR TK</v>
          </cell>
        </row>
        <row r="2430">
          <cell r="A2430" t="str">
            <v>14-4208</v>
          </cell>
          <cell r="B2430" t="str">
            <v>MEM-PRO-014-UTL-PRW-4208</v>
          </cell>
          <cell r="C2430" t="str">
            <v>MSP-90 DEG F PROCESS WTR PUMP</v>
          </cell>
        </row>
        <row r="2431">
          <cell r="A2431" t="str">
            <v>14-4209</v>
          </cell>
          <cell r="B2431" t="str">
            <v>MEM-PRO-014-UTL-PRW-4209</v>
          </cell>
          <cell r="C2431" t="str">
            <v>MSP-90 DEG PROCESS STANDBY WTR PUMP</v>
          </cell>
        </row>
        <row r="2432">
          <cell r="A2432" t="str">
            <v>14-4211</v>
          </cell>
          <cell r="B2432" t="str">
            <v>MEM-PRO-014-UTL-PRW-4211</v>
          </cell>
          <cell r="C2432" t="str">
            <v>MSP-90 DEG WTR PUMPS PRESSURE ELEMENT</v>
          </cell>
        </row>
        <row r="2433">
          <cell r="A2433" t="str">
            <v>14-4214</v>
          </cell>
          <cell r="B2433" t="str">
            <v>MEM-PRO-014-UTL-PRW-4214</v>
          </cell>
          <cell r="C2433" t="str">
            <v>MSP-WASHING 90 DEGREE WATER FILTER #1</v>
          </cell>
        </row>
        <row r="2434">
          <cell r="A2434" t="str">
            <v>14-4215</v>
          </cell>
          <cell r="B2434" t="str">
            <v>MEM-PRO-014-UTL-PRW-4215</v>
          </cell>
          <cell r="C2434" t="str">
            <v>MSP-WASHING 90 DEGREE WATER FILTER #2</v>
          </cell>
        </row>
        <row r="2435">
          <cell r="A2435" t="str">
            <v>14-4216</v>
          </cell>
          <cell r="B2435" t="str">
            <v>MEM-PRO-014-UTL-PRW-4216</v>
          </cell>
          <cell r="C2435" t="str">
            <v>MSP-90 DEG WASHDOWN WTR BOOSTER PUMP</v>
          </cell>
        </row>
        <row r="2436">
          <cell r="A2436" t="str">
            <v>14-4250</v>
          </cell>
          <cell r="B2436" t="str">
            <v>MEM-PRO-014-UTL-PWS-4250</v>
          </cell>
          <cell r="C2436" t="str">
            <v>MSP - BKFLOW PREVENTER CITY WATER</v>
          </cell>
        </row>
        <row r="2437">
          <cell r="A2437" t="str">
            <v>14-4254</v>
          </cell>
          <cell r="B2437" t="str">
            <v>MEM-PRO-014-UTL-PWS-4254</v>
          </cell>
          <cell r="C2437" t="str">
            <v>MSP-BACKFLOW PREVENTER</v>
          </cell>
        </row>
        <row r="2438">
          <cell r="A2438" t="str">
            <v>14-5138</v>
          </cell>
          <cell r="B2438" t="str">
            <v>MEM-PRO-014-UTL-PWS-5138</v>
          </cell>
          <cell r="C2438" t="str">
            <v>MSS-MSP BACKFLOW PREVENTER (CITY WATER)</v>
          </cell>
        </row>
        <row r="2439">
          <cell r="A2439" t="str">
            <v>14-4289</v>
          </cell>
          <cell r="B2439" t="str">
            <v>MEM-PRO-014-UTL-STM-4289</v>
          </cell>
          <cell r="C2439" t="str">
            <v>MSP-HI-PRESS STM PRIMARY VORTEX FLOWMTR</v>
          </cell>
        </row>
        <row r="2440">
          <cell r="A2440" t="str">
            <v>14-3732</v>
          </cell>
          <cell r="B2440" t="str">
            <v>MEM-PRO-014-UTL-SUS-3732</v>
          </cell>
          <cell r="C2440" t="str">
            <v>MSP PACKAGING SNUFFING STEAM</v>
          </cell>
        </row>
        <row r="2441">
          <cell r="A2441" t="str">
            <v>14-5589</v>
          </cell>
          <cell r="B2441" t="str">
            <v>MEM-PRO-014-UTL-SUS-5589</v>
          </cell>
          <cell r="C2441" t="str">
            <v>MSP-STARCH SUR BIN/GRAVIMET FDR FENWAL</v>
          </cell>
        </row>
        <row r="2442">
          <cell r="A2442" t="str">
            <v>14-9200</v>
          </cell>
          <cell r="B2442" t="str">
            <v>MEM-PRO-014-UTL-SUS-9200</v>
          </cell>
          <cell r="C2442" t="str">
            <v>MSP CV TECH SUPPRESSION SYSTEM</v>
          </cell>
        </row>
        <row r="2443">
          <cell r="A2443" t="str">
            <v>14-1000</v>
          </cell>
          <cell r="B2443" t="str">
            <v>MEM-PRO-014-UTL-VAC-1000</v>
          </cell>
          <cell r="C2443" t="str">
            <v>MSP Center Vacuum System</v>
          </cell>
        </row>
        <row r="2444">
          <cell r="A2444" t="str">
            <v>14-1006</v>
          </cell>
          <cell r="B2444" t="str">
            <v>MEM-PRO-014-UTL-VAC-1006</v>
          </cell>
          <cell r="C2444" t="str">
            <v>MSP Pressure Control Valve- Warehouse</v>
          </cell>
        </row>
        <row r="2445">
          <cell r="A2445" t="str">
            <v>14-1007</v>
          </cell>
          <cell r="B2445" t="str">
            <v>MEM-PRO-014-UTL-VAC-1007</v>
          </cell>
          <cell r="C2445" t="str">
            <v>MSP Pressure Control Valve - Spray Dryer</v>
          </cell>
        </row>
        <row r="2446">
          <cell r="A2446" t="str">
            <v>14-1008</v>
          </cell>
          <cell r="B2446" t="str">
            <v>MEM-PRO-014-UTL-VAC-1008</v>
          </cell>
          <cell r="C2446" t="str">
            <v>MSP Pressure Control Valve - Wet-In</v>
          </cell>
        </row>
        <row r="2447">
          <cell r="A2447" t="str">
            <v>14-1009</v>
          </cell>
          <cell r="B2447" t="str">
            <v>MEM-PRO-014-UTL-VAC-1009</v>
          </cell>
          <cell r="C2447" t="str">
            <v>MSP Pressure Control Valve - Feed Dryer</v>
          </cell>
        </row>
        <row r="2448">
          <cell r="A2448" t="str">
            <v>14-3034</v>
          </cell>
          <cell r="B2448" t="str">
            <v>MEM-PRO-014-WEI-WIS-3034</v>
          </cell>
          <cell r="C2448" t="str">
            <v>MSP-FLAKE GRINDING TRANSFER BLOWER</v>
          </cell>
        </row>
        <row r="2449">
          <cell r="A2449" t="str">
            <v>14-3037</v>
          </cell>
          <cell r="B2449" t="str">
            <v>MEM-PRO-014-WEI-WIS-3037</v>
          </cell>
          <cell r="C2449" t="str">
            <v>MSP-FLAKE BIN DUST COLLECTOR #3 6th FLR</v>
          </cell>
        </row>
        <row r="2450">
          <cell r="A2450" t="str">
            <v>14-3038</v>
          </cell>
          <cell r="B2450" t="str">
            <v>MEM-PRO-014-WEI-WIS-3038</v>
          </cell>
          <cell r="C2450" t="str">
            <v>MSP-DUST COLLECTOR #3 ROTARY VALVE</v>
          </cell>
        </row>
        <row r="2451">
          <cell r="A2451" t="str">
            <v>14-3039</v>
          </cell>
          <cell r="B2451" t="str">
            <v>MEM-PRO-014-WEI-WIS-3039</v>
          </cell>
          <cell r="C2451" t="str">
            <v>MSP-FLAKE BIN ASPIRATION FAN #3</v>
          </cell>
        </row>
        <row r="2452">
          <cell r="A2452" t="str">
            <v>14-3040</v>
          </cell>
          <cell r="B2452" t="str">
            <v>MEM-PRO-014-WEI-WIS-3040</v>
          </cell>
          <cell r="C2452" t="str">
            <v>MSP-FLAKE BIN FILTER RECEIVER 5th FLOOR</v>
          </cell>
        </row>
        <row r="2453">
          <cell r="A2453" t="str">
            <v>14-3050</v>
          </cell>
          <cell r="B2453" t="str">
            <v>MEM-PRO-014-WEI-WIS-3050</v>
          </cell>
          <cell r="C2453" t="str">
            <v>MSP-FLAKE BIN EXHAUST FAN</v>
          </cell>
        </row>
        <row r="2454">
          <cell r="A2454" t="str">
            <v>14-3051</v>
          </cell>
          <cell r="B2454" t="str">
            <v>MEM-PRO-014-WEI-WIS-3051</v>
          </cell>
          <cell r="C2454" t="str">
            <v>MSP-GROUND FLAKE SURGE BIN 5th FLOOR</v>
          </cell>
        </row>
        <row r="2455">
          <cell r="A2455" t="str">
            <v>14-3052</v>
          </cell>
          <cell r="B2455" t="str">
            <v>MEM-PRO-014-WEI-WIS-3052</v>
          </cell>
          <cell r="C2455" t="str">
            <v>MSP-GROUND FLAKE SURGE BIN LIVE BOTTOM</v>
          </cell>
        </row>
        <row r="2456">
          <cell r="A2456" t="str">
            <v>14-3055</v>
          </cell>
          <cell r="B2456" t="str">
            <v>MEM-PRO-014-WEI-WIS-3055</v>
          </cell>
          <cell r="C2456" t="str">
            <v>MSP-2-WAY VALVE 1ST EXT TO FLOOR</v>
          </cell>
        </row>
        <row r="2457">
          <cell r="A2457" t="str">
            <v>14-3081</v>
          </cell>
          <cell r="B2457" t="str">
            <v>MEM-PRO-014-WEI-WIS-3081</v>
          </cell>
          <cell r="C2457" t="str">
            <v>MSP FLAKE ACRISON ROTARY FEED VLV</v>
          </cell>
        </row>
        <row r="2458">
          <cell r="A2458" t="str">
            <v>14-3083</v>
          </cell>
          <cell r="B2458" t="str">
            <v>MEM-PRO-014-WEI-WIS-3083</v>
          </cell>
          <cell r="C2458" t="str">
            <v>MSP-90 DEG WTR WET-IN BLOCK VALVE</v>
          </cell>
        </row>
        <row r="2459">
          <cell r="A2459" t="str">
            <v>14-3084</v>
          </cell>
          <cell r="B2459" t="str">
            <v>MEM-PRO-014-WEI-WIS-3084</v>
          </cell>
          <cell r="C2459" t="str">
            <v>MSP-FLAKE LIME LUMP BREAKER</v>
          </cell>
        </row>
        <row r="2460">
          <cell r="A2460" t="str">
            <v>14-3085</v>
          </cell>
          <cell r="B2460" t="str">
            <v>MEM-PRO-014-WEI-WIS-3085</v>
          </cell>
          <cell r="C2460" t="str">
            <v>MSP-WET IN CROSS SCREW CONVEYOR</v>
          </cell>
        </row>
        <row r="2461">
          <cell r="A2461" t="str">
            <v>14-3086</v>
          </cell>
          <cell r="B2461" t="str">
            <v>MEM-PRO-014-WEI-WIS-3086</v>
          </cell>
          <cell r="C2461" t="str">
            <v>MSP-FLAKE BIN DISCHARGE RFV</v>
          </cell>
        </row>
        <row r="2462">
          <cell r="A2462" t="str">
            <v>14-3087</v>
          </cell>
          <cell r="B2462" t="str">
            <v>MEM-PRO-014-WEI-WIS-3087</v>
          </cell>
          <cell r="C2462" t="str">
            <v>MSP-FLAKE GRAVIMETRIC FEEDER</v>
          </cell>
        </row>
        <row r="2463">
          <cell r="A2463" t="str">
            <v>14-3089</v>
          </cell>
          <cell r="B2463" t="str">
            <v>MEM-PRO-014-WEI-WIS-3089</v>
          </cell>
          <cell r="C2463" t="str">
            <v>MSP-WET IN TUBE</v>
          </cell>
        </row>
        <row r="2464">
          <cell r="A2464" t="str">
            <v>14-3090</v>
          </cell>
          <cell r="B2464" t="str">
            <v>MEM-PRO-014-WEI-WIS-3090</v>
          </cell>
          <cell r="C2464" t="str">
            <v>MSP-WET IN XFER PUMP</v>
          </cell>
        </row>
        <row r="2465">
          <cell r="A2465" t="str">
            <v>14-3094</v>
          </cell>
          <cell r="B2465" t="str">
            <v>MEM-PRO-014-WEI-WIS-3094</v>
          </cell>
          <cell r="C2465" t="str">
            <v>MSP-LIME BIN</v>
          </cell>
        </row>
        <row r="2466">
          <cell r="A2466" t="str">
            <v>14-3099</v>
          </cell>
          <cell r="B2466" t="str">
            <v>MEM-PRO-014-WEI-WIS-3099</v>
          </cell>
          <cell r="C2466" t="str">
            <v>MSP-VOLUMETRIC LIME FEEDER</v>
          </cell>
        </row>
        <row r="2467">
          <cell r="A2467" t="str">
            <v>14-3100</v>
          </cell>
          <cell r="B2467" t="str">
            <v>MEM-PRO-014-WEI-WIS-3100</v>
          </cell>
          <cell r="C2467" t="str">
            <v>MSP-LIME BIN EXHAUST FAN 5th FLOOR</v>
          </cell>
        </row>
        <row r="2468">
          <cell r="A2468" t="str">
            <v>14-3106</v>
          </cell>
          <cell r="B2468" t="str">
            <v>MEM-PRO-014-WEI-WIS-3106</v>
          </cell>
          <cell r="C2468" t="str">
            <v>MSP-SULFITE WORK TANK</v>
          </cell>
        </row>
        <row r="2469">
          <cell r="A2469" t="str">
            <v>14-3107</v>
          </cell>
          <cell r="B2469" t="str">
            <v>MEM-PRO-014-WEI-WIS-3107</v>
          </cell>
          <cell r="C2469" t="str">
            <v>MSP-SULFITE WORK TK FCV TO EXT TK 3113</v>
          </cell>
        </row>
        <row r="2470">
          <cell r="A2470" t="str">
            <v>14-3108</v>
          </cell>
          <cell r="B2470" t="str">
            <v>MEM-PRO-014-WEI-WIS-3108</v>
          </cell>
          <cell r="C2470" t="str">
            <v>MSP SULFITE WORK TANK DISCHARGE PUMP</v>
          </cell>
        </row>
        <row r="2471">
          <cell r="A2471" t="str">
            <v>14-4294</v>
          </cell>
          <cell r="B2471" t="str">
            <v>MEM-PRO-014-WEI-WIS-4294</v>
          </cell>
          <cell r="C2471" t="str">
            <v>MSP-WET-IN MIX TANK</v>
          </cell>
        </row>
        <row r="2472">
          <cell r="A2472" t="str">
            <v>14-4295</v>
          </cell>
          <cell r="B2472" t="str">
            <v>MEM-PRO-014-WEI-WIS-4295</v>
          </cell>
          <cell r="C2472" t="str">
            <v>MSP WET IN LIGHTEN MIXER</v>
          </cell>
        </row>
        <row r="2473">
          <cell r="A2473" t="str">
            <v>14-4301</v>
          </cell>
          <cell r="B2473" t="str">
            <v>MEM-PRO-014-WEI-WIS-4301</v>
          </cell>
          <cell r="C2473" t="str">
            <v>MSP-COUNTER CURRENT TANK</v>
          </cell>
        </row>
        <row r="2474">
          <cell r="A2474" t="str">
            <v>14-4303</v>
          </cell>
          <cell r="B2474" t="str">
            <v>MEM-PRO-014-WEI-WIS-4303</v>
          </cell>
          <cell r="C2474" t="str">
            <v>MSP-COUNTER CURRENT TANK AGITATOR</v>
          </cell>
        </row>
        <row r="2475">
          <cell r="A2475" t="str">
            <v>14-3246</v>
          </cell>
          <cell r="B2475" t="str">
            <v>MEM-PRO-014-WSH-CWH-3246</v>
          </cell>
          <cell r="C2475" t="str">
            <v>MSP-#1 WASHING CENTRIFUGE</v>
          </cell>
        </row>
        <row r="2476">
          <cell r="A2476" t="str">
            <v>14-3256</v>
          </cell>
          <cell r="B2476" t="str">
            <v>MEM-PRO-014-WSH-CWH-3256</v>
          </cell>
          <cell r="C2476" t="str">
            <v>MSP-#2 WASHING CENTRIFUGE</v>
          </cell>
        </row>
        <row r="2477">
          <cell r="A2477" t="str">
            <v>14-3266</v>
          </cell>
          <cell r="B2477" t="str">
            <v>MEM-PRO-014-WSH-CWH-3266</v>
          </cell>
          <cell r="C2477" t="str">
            <v>MSP-#3 WASHING CENTRIFUGE</v>
          </cell>
        </row>
        <row r="2478">
          <cell r="A2478" t="str">
            <v>14-3276</v>
          </cell>
          <cell r="B2478" t="str">
            <v>MEM-PRO-014-WSH-CWH-3276</v>
          </cell>
          <cell r="C2478" t="str">
            <v>MSP-#4 WASHING CENTRIFUGE</v>
          </cell>
        </row>
        <row r="2479">
          <cell r="A2479" t="str">
            <v>14-4638</v>
          </cell>
          <cell r="B2479" t="str">
            <v>MEM-PRO-014-WSH-CWH-4638</v>
          </cell>
          <cell r="C2479" t="str">
            <v>MSP-WASHING CENT 3-WAY FV TO SEWER/POTS</v>
          </cell>
        </row>
        <row r="2480">
          <cell r="A2480" t="str">
            <v>14-3210</v>
          </cell>
          <cell r="B2480" t="str">
            <v>MEM-PRO-014-WSH-WRE-3210</v>
          </cell>
          <cell r="C2480" t="str">
            <v>MSP-E. WASHING RESLURRY TANK</v>
          </cell>
        </row>
        <row r="2481">
          <cell r="A2481" t="str">
            <v>14-3232</v>
          </cell>
          <cell r="B2481" t="str">
            <v>MEM-PRO-014-WSH-WRE-3232</v>
          </cell>
          <cell r="C2481" t="str">
            <v>MSP-E. RESLURRY TK DILUTION PW FCV</v>
          </cell>
        </row>
        <row r="2482">
          <cell r="A2482" t="str">
            <v>14-3233</v>
          </cell>
          <cell r="B2482" t="str">
            <v>MEM-PRO-014-WSH-WRE-3233</v>
          </cell>
          <cell r="C2482" t="str">
            <v>MSP-PREC TANK #1 PUMP</v>
          </cell>
        </row>
        <row r="2483">
          <cell r="A2483" t="str">
            <v>14-3234</v>
          </cell>
          <cell r="B2483" t="str">
            <v>MEM-PRO-014-WSH-WRE-3234</v>
          </cell>
          <cell r="C2483" t="str">
            <v>MSP-PREC TANK #2 PUMP</v>
          </cell>
        </row>
        <row r="2484">
          <cell r="A2484" t="str">
            <v>14-3237</v>
          </cell>
          <cell r="B2484" t="str">
            <v>MEM-PRO-014-WSH-WRE-3237</v>
          </cell>
          <cell r="C2484" t="str">
            <v>MSP-E. WASHING RESLURRY TANK PUMP</v>
          </cell>
        </row>
        <row r="2485">
          <cell r="A2485" t="str">
            <v>14-3286</v>
          </cell>
          <cell r="B2485" t="str">
            <v>MEM-PRO-014-WSH-WRE-3286</v>
          </cell>
          <cell r="C2485" t="str">
            <v>MSP-W. WASHING RESLURRY TANK</v>
          </cell>
        </row>
        <row r="2486">
          <cell r="A2486" t="str">
            <v>14-3289</v>
          </cell>
          <cell r="B2486" t="str">
            <v>MEM-PRO-014-WSH-WRE-3289</v>
          </cell>
          <cell r="C2486" t="str">
            <v>MSP-W. WASHING RESLURRY PUMP</v>
          </cell>
        </row>
        <row r="2487">
          <cell r="A2487" t="str">
            <v>14-3290</v>
          </cell>
          <cell r="B2487" t="str">
            <v>MEM-PRO-014-WSH-WRE-3290</v>
          </cell>
          <cell r="C2487" t="str">
            <v>MSP-W. RESLURRY TANK HYDROHEATER</v>
          </cell>
        </row>
        <row r="2488">
          <cell r="A2488" t="str">
            <v>14-3291</v>
          </cell>
          <cell r="B2488" t="str">
            <v>MEM-PRO-014-WSH-WRE-3291</v>
          </cell>
          <cell r="C2488" t="str">
            <v>MSP-W. RESLURRY TK DILUTION PW FCV</v>
          </cell>
        </row>
        <row r="2489">
          <cell r="A2489" t="str">
            <v>14-3326</v>
          </cell>
          <cell r="B2489" t="str">
            <v>MEM-PRO-014-WSH-WRE-3326</v>
          </cell>
          <cell r="C2489" t="str">
            <v>MSP-E. RESLURRY TANK HYDROHEATER</v>
          </cell>
        </row>
        <row r="2490">
          <cell r="A2490" t="str">
            <v>14-3021</v>
          </cell>
          <cell r="B2490" t="str">
            <v>MEM-PRO-014-XTR-1EX-3021</v>
          </cell>
          <cell r="C2490" t="str">
            <v>MSP-3 WAY FV EXT. TO CC TANK/1ST EXT TNK</v>
          </cell>
        </row>
        <row r="2491">
          <cell r="A2491" t="str">
            <v>14-3054</v>
          </cell>
          <cell r="B2491" t="str">
            <v>MEM-PRO-014-XTR-1EX-3054</v>
          </cell>
          <cell r="C2491" t="str">
            <v>MSP-3 WAY FLOW VALVE HAS/STRAINERS</v>
          </cell>
        </row>
        <row r="2492">
          <cell r="A2492" t="str">
            <v>14-3112</v>
          </cell>
          <cell r="B2492" t="str">
            <v>MEM-PRO-014-XTR-1EX-3112</v>
          </cell>
          <cell r="C2492" t="str">
            <v>MSP-1ST EXTRACTION TANK AGITATOR</v>
          </cell>
        </row>
        <row r="2493">
          <cell r="A2493" t="str">
            <v>14-3113</v>
          </cell>
          <cell r="B2493" t="str">
            <v>MEM-PRO-014-XTR-1EX-3113</v>
          </cell>
          <cell r="C2493" t="str">
            <v>MSP-1ST EXTRACTION TANK</v>
          </cell>
        </row>
        <row r="2494">
          <cell r="A2494" t="str">
            <v>14-3114</v>
          </cell>
          <cell r="B2494" t="str">
            <v>MEM-PRO-014-XTR-1EX-3114</v>
          </cell>
          <cell r="C2494" t="str">
            <v>MSP-1ST EXTRACTION FEED PUMP</v>
          </cell>
        </row>
        <row r="2495">
          <cell r="A2495" t="str">
            <v>14-3128</v>
          </cell>
          <cell r="B2495" t="str">
            <v>MEM-PRO-014-XTR-1EX-3128</v>
          </cell>
          <cell r="C2495" t="str">
            <v>MSP-1ST EXTRACTION RESLURRY POT</v>
          </cell>
        </row>
        <row r="2496">
          <cell r="A2496" t="str">
            <v>14-3133</v>
          </cell>
          <cell r="B2496" t="str">
            <v>MEM-PRO-014-XTR-1EX-3133</v>
          </cell>
          <cell r="C2496" t="str">
            <v>MSP-#1 1ST EXT CENT DEFOAMER PUMP</v>
          </cell>
        </row>
        <row r="2497">
          <cell r="A2497" t="str">
            <v>14-3137</v>
          </cell>
          <cell r="B2497" t="str">
            <v>MEM-PRO-014-XTR-1EX-3137</v>
          </cell>
          <cell r="C2497" t="str">
            <v>MSP-#2 1ST EXT CENT DEFOAMER PUMP</v>
          </cell>
        </row>
        <row r="2498">
          <cell r="A2498" t="str">
            <v>14-3141</v>
          </cell>
          <cell r="B2498" t="str">
            <v>MEM-PRO-014-XTR-1EX-3141</v>
          </cell>
          <cell r="C2498" t="str">
            <v>MSP-#1 1ST EXTRACTION CENTRIFUGE</v>
          </cell>
        </row>
        <row r="2499">
          <cell r="A2499" t="str">
            <v>14-3151</v>
          </cell>
          <cell r="B2499" t="str">
            <v>MEM-PRO-014-XTR-1EX-3151</v>
          </cell>
          <cell r="C2499" t="str">
            <v>MSP-#2 1ST EXTRACTION CENTRIFUGE</v>
          </cell>
        </row>
        <row r="2500">
          <cell r="A2500" t="str">
            <v>14-3161</v>
          </cell>
          <cell r="B2500" t="str">
            <v>MEM-PRO-014-XTR-1EX-3161</v>
          </cell>
          <cell r="C2500" t="str">
            <v>MSP-#3 1ST EXTRACTION CENTRIFUGE</v>
          </cell>
        </row>
        <row r="2501">
          <cell r="A2501" t="str">
            <v>14-3207</v>
          </cell>
          <cell r="B2501" t="str">
            <v>MEM-PRO-014-XTR-1EX-3207</v>
          </cell>
          <cell r="C2501" t="str">
            <v>MSP-1ST EXT DEF PUMP (#3 CENTRIFUGE)</v>
          </cell>
        </row>
        <row r="2502">
          <cell r="A2502" t="str">
            <v>14-3215</v>
          </cell>
          <cell r="B2502" t="str">
            <v>MEM-PRO-014-XTR-1EX-3215</v>
          </cell>
          <cell r="C2502" t="str">
            <v>MSP-CURD EXTRACTION STRAINER #1</v>
          </cell>
        </row>
        <row r="2503">
          <cell r="A2503" t="str">
            <v>14-3216</v>
          </cell>
          <cell r="B2503" t="str">
            <v>MEM-PRO-014-XTR-1EX-3216</v>
          </cell>
          <cell r="C2503" t="str">
            <v>MSP-CURD EXTRACTION STRAINER #2</v>
          </cell>
        </row>
        <row r="2504">
          <cell r="A2504" t="str">
            <v>14-3217</v>
          </cell>
          <cell r="B2504" t="str">
            <v>MEM-PRO-014-XTR-1EX-3217</v>
          </cell>
          <cell r="C2504" t="str">
            <v>MSP-CURD EXTRACTION STRAINER #3</v>
          </cell>
        </row>
        <row r="2505">
          <cell r="A2505" t="str">
            <v>14-3218</v>
          </cell>
          <cell r="B2505" t="str">
            <v>MEM-PRO-014-XTR-1EX-3218</v>
          </cell>
          <cell r="C2505" t="str">
            <v>MSP-CURD EXTRACTION STRAINER #4</v>
          </cell>
        </row>
        <row r="2506">
          <cell r="A2506" t="str">
            <v>14-3904</v>
          </cell>
          <cell r="B2506" t="str">
            <v>MEM-PRO-014-XTR-1EX-3904</v>
          </cell>
          <cell r="C2506" t="str">
            <v>MSP PROCESS DEFOAMER PRV PM</v>
          </cell>
        </row>
        <row r="2507">
          <cell r="A2507" t="str">
            <v>14-4570</v>
          </cell>
          <cell r="B2507" t="str">
            <v>MEM-PRO-014-XTR-1EX-4570</v>
          </cell>
          <cell r="C2507" t="str">
            <v>MSP-1ST EXT TO #4 OR #5 CENTRI 3WAY FV</v>
          </cell>
        </row>
        <row r="2508">
          <cell r="A2508" t="str">
            <v>14-4571</v>
          </cell>
          <cell r="B2508" t="str">
            <v>MEM-PRO-014-XTR-1EX-4571</v>
          </cell>
          <cell r="C2508" t="str">
            <v>MSP-1ST OR 2ND EXT TO #4 CENTRI 3WAY FV</v>
          </cell>
        </row>
        <row r="2509">
          <cell r="A2509" t="str">
            <v>14-9216</v>
          </cell>
          <cell r="B2509" t="str">
            <v>MEM-PRO-014-XTR-1EX-9216</v>
          </cell>
          <cell r="C2509" t="str">
            <v>MSP- 1ST EXTRACTION RESLURRY POT AGITATO</v>
          </cell>
        </row>
        <row r="2510">
          <cell r="A2510" t="str">
            <v>14-2202</v>
          </cell>
          <cell r="B2510" t="str">
            <v>MEM-PRO-014-XTR-2EX-2202</v>
          </cell>
          <cell r="C2510" t="str">
            <v>MSP-2nd EXTRACTION RESLURRY POT</v>
          </cell>
        </row>
        <row r="2511">
          <cell r="A2511" t="str">
            <v>14-2203</v>
          </cell>
          <cell r="B2511" t="str">
            <v>MEM-PRO-014-XTR-2EX-2203</v>
          </cell>
          <cell r="C2511" t="str">
            <v>MSP-2ND EXT RESLURRY POT DISCH PMP</v>
          </cell>
        </row>
        <row r="2512">
          <cell r="A2512" t="str">
            <v>14-2309</v>
          </cell>
          <cell r="B2512" t="str">
            <v>MEM-PRO-014-XTR-2EX-2309</v>
          </cell>
          <cell r="C2512" t="str">
            <v>2nd Extraction Reslurry Agitator</v>
          </cell>
        </row>
        <row r="2513">
          <cell r="A2513" t="str">
            <v>14-3023</v>
          </cell>
          <cell r="B2513" t="str">
            <v>MEM-PRO-014-XTR-2EX-3023</v>
          </cell>
          <cell r="C2513" t="str">
            <v>MSP-3 WAY FV 2ND EXT. TO CC TANK/STRNRS</v>
          </cell>
        </row>
        <row r="2514">
          <cell r="A2514" t="str">
            <v>14-3130</v>
          </cell>
          <cell r="B2514" t="str">
            <v>MEM-PRO-014-XTR-2EX-3130</v>
          </cell>
          <cell r="C2514" t="str">
            <v>MSP-2ND EXT FEED PUMP</v>
          </cell>
        </row>
        <row r="2515">
          <cell r="A2515" t="str">
            <v>14-3171</v>
          </cell>
          <cell r="B2515" t="str">
            <v>MEM-PRO-014-XTR-2EX-3171</v>
          </cell>
          <cell r="C2515" t="str">
            <v>MSP-#5 CENTRIFUGE 2ND EXTRACTION</v>
          </cell>
        </row>
        <row r="2516">
          <cell r="A2516" t="str">
            <v>14-3179</v>
          </cell>
          <cell r="B2516" t="str">
            <v>MEM-PRO-014-XTR-2EX-3179</v>
          </cell>
          <cell r="C2516" t="str">
            <v>MSP-#4 CENTRIFUGE 2ND EXT DEFOAMER PUMP</v>
          </cell>
        </row>
        <row r="2517">
          <cell r="A2517" t="str">
            <v>14-3212</v>
          </cell>
          <cell r="B2517" t="str">
            <v>MEM-PRO-014-XTR-2EX-3212</v>
          </cell>
          <cell r="C2517" t="str">
            <v>MSP-#5 CENTRIFUGE 2ND EXT DEFOAMER PUMP</v>
          </cell>
        </row>
        <row r="2518">
          <cell r="A2518" t="str">
            <v>14-3149</v>
          </cell>
          <cell r="B2518" t="str">
            <v>MEM-PRO-014-XTR-3EX-3149</v>
          </cell>
          <cell r="C2518" t="str">
            <v>MSP-#4 3RD EXTRACTION CENTRIFUGE</v>
          </cell>
        </row>
        <row r="2519">
          <cell r="A2519" t="str">
            <v>15-3453</v>
          </cell>
          <cell r="B2519" t="str">
            <v>MEM-PRO-015-BGY-FCS-3453</v>
          </cell>
          <cell r="C2519" t="str">
            <v>MS2P-E VACUUMIZER TANK</v>
          </cell>
        </row>
        <row r="2520">
          <cell r="A2520" t="str">
            <v>15-3457</v>
          </cell>
          <cell r="B2520" t="str">
            <v>MEM-PRO-015-BGY-FCS-3457</v>
          </cell>
          <cell r="C2520" t="str">
            <v>MS2P-E VACUUMIZER CONDENSER</v>
          </cell>
        </row>
        <row r="2521">
          <cell r="A2521" t="str">
            <v>15-3461</v>
          </cell>
          <cell r="B2521" t="str">
            <v>MEM-PRO-015-BGY-FCS-3461</v>
          </cell>
          <cell r="C2521" t="str">
            <v>MS2P-E VACUUMIZER CONDENSATE PUMP</v>
          </cell>
        </row>
        <row r="2522">
          <cell r="A2522" t="str">
            <v>15-3471</v>
          </cell>
          <cell r="B2522" t="str">
            <v>MEM-PRO-015-BGY-FCS-3471</v>
          </cell>
          <cell r="C2522" t="str">
            <v>MS2P-E VACUUMIZER VACUUM PUMP</v>
          </cell>
        </row>
        <row r="2523">
          <cell r="A2523" t="str">
            <v>15-3475</v>
          </cell>
          <cell r="B2523" t="str">
            <v>MEM-PRO-015-BGY-FCS-3475</v>
          </cell>
          <cell r="C2523" t="str">
            <v>MS2P-E VACUUMIZER DISCHARGE PUMP</v>
          </cell>
        </row>
        <row r="2524">
          <cell r="A2524" t="str">
            <v>15-3523</v>
          </cell>
          <cell r="B2524" t="str">
            <v>MEM-PRO-015-BGY-FCS-3523</v>
          </cell>
          <cell r="C2524" t="str">
            <v>MS2P-W VACUUMIZER TANK</v>
          </cell>
        </row>
        <row r="2525">
          <cell r="A2525" t="str">
            <v>15-3530</v>
          </cell>
          <cell r="B2525" t="str">
            <v>MEM-PRO-015-BGY-FCS-3530</v>
          </cell>
          <cell r="C2525" t="str">
            <v>MS2P-W VACUUMIZER CONDENSER</v>
          </cell>
        </row>
        <row r="2526">
          <cell r="A2526" t="str">
            <v>15-3531</v>
          </cell>
          <cell r="B2526" t="str">
            <v>MEM-PRO-015-BGY-FCS-3531</v>
          </cell>
          <cell r="C2526" t="str">
            <v>MS2P-W VACUUMIZER AGITATOR</v>
          </cell>
        </row>
        <row r="2527">
          <cell r="A2527" t="str">
            <v>15-3534</v>
          </cell>
          <cell r="B2527" t="str">
            <v>MEM-PRO-015-BGY-FCS-3534</v>
          </cell>
          <cell r="C2527" t="str">
            <v>MS2P-W VACUUMIZER CONDENSATE PUMP</v>
          </cell>
        </row>
        <row r="2528">
          <cell r="A2528" t="str">
            <v>15-3539</v>
          </cell>
          <cell r="B2528" t="str">
            <v>MEM-PRO-015-BGY-FCS-3539</v>
          </cell>
          <cell r="C2528" t="str">
            <v>MS2P-W VACUUMIZER VACUUM PUMP</v>
          </cell>
        </row>
        <row r="2529">
          <cell r="A2529" t="str">
            <v>15-9241</v>
          </cell>
          <cell r="B2529" t="str">
            <v>MEM-PRO-015-BGY-FCS-9241</v>
          </cell>
          <cell r="C2529" t="str">
            <v>MS2P-W VACUUMIZER DISCHARGE PUMP</v>
          </cell>
        </row>
        <row r="2530">
          <cell r="A2530" t="str">
            <v>15-3437</v>
          </cell>
          <cell r="B2530" t="str">
            <v>MEM-PRO-015-BGY-TIL-3437</v>
          </cell>
          <cell r="C2530" t="str">
            <v>MS2P-E VACUUMIZER HYDROHEATER</v>
          </cell>
        </row>
        <row r="2531">
          <cell r="A2531" t="str">
            <v>15-3438</v>
          </cell>
          <cell r="B2531" t="str">
            <v>MEM-PRO-015-BGY-TIL-3438</v>
          </cell>
          <cell r="C2531" t="str">
            <v>MS2P-E VACUUMIZER TIMELINE</v>
          </cell>
        </row>
        <row r="2532">
          <cell r="A2532" t="str">
            <v>15-3448</v>
          </cell>
          <cell r="B2532" t="str">
            <v>MEM-PRO-015-BGY-TIL-3448</v>
          </cell>
          <cell r="C2532" t="str">
            <v>MS2P-E VACUUMIZER BLOW DOWN TANK</v>
          </cell>
        </row>
        <row r="2533">
          <cell r="A2533" t="str">
            <v>15-3507</v>
          </cell>
          <cell r="B2533" t="str">
            <v>MEM-PRO-015-BGY-TIL-3507</v>
          </cell>
          <cell r="C2533" t="str">
            <v>MS2P-W VACUUMIZER HYDROHEATER</v>
          </cell>
        </row>
        <row r="2534">
          <cell r="A2534" t="str">
            <v>15-3511</v>
          </cell>
          <cell r="B2534" t="str">
            <v>MEM-PRO-015-BGY-TIL-3511</v>
          </cell>
          <cell r="C2534" t="str">
            <v>MS2P-W VACUUMIZER TIMELINE</v>
          </cell>
        </row>
        <row r="2535">
          <cell r="A2535" t="str">
            <v>15-3518</v>
          </cell>
          <cell r="B2535" t="str">
            <v>MEM-PRO-015-BGY-TIL-3518</v>
          </cell>
          <cell r="C2535" t="str">
            <v>MS2P-W VACUUMIZER BLOW DOWN TANK</v>
          </cell>
        </row>
        <row r="2536">
          <cell r="A2536" t="str">
            <v>15-4300</v>
          </cell>
          <cell r="B2536" t="str">
            <v>MEM-PRO-015-BLD-AHU-4300</v>
          </cell>
          <cell r="C2536" t="str">
            <v>MS2P-NE WHSE ROOF AHU (EXHAUST)</v>
          </cell>
        </row>
        <row r="2537">
          <cell r="A2537" t="str">
            <v>15-4301</v>
          </cell>
          <cell r="B2537" t="str">
            <v>MEM-PRO-015-BLD-AHU-4301</v>
          </cell>
          <cell r="C2537" t="str">
            <v>MS2P-CENTRAL E WHSE ROOF AHU (EXHAUST)</v>
          </cell>
        </row>
        <row r="2538">
          <cell r="A2538" t="str">
            <v>15-4302</v>
          </cell>
          <cell r="B2538" t="str">
            <v>MEM-PRO-015-BLD-AHU-4302</v>
          </cell>
          <cell r="C2538" t="str">
            <v>MS2P-SE WHSE ROOF AHU (EXHAUST)</v>
          </cell>
        </row>
        <row r="2539">
          <cell r="A2539" t="str">
            <v>15-4303</v>
          </cell>
          <cell r="B2539" t="str">
            <v>MEM-PRO-015-BLD-AHU-4303</v>
          </cell>
          <cell r="C2539" t="str">
            <v>MS2P-CENTRAL SE WHSE ROOF AHU (EXHAUST)</v>
          </cell>
        </row>
        <row r="2540">
          <cell r="A2540" t="str">
            <v>15-4304</v>
          </cell>
          <cell r="B2540" t="str">
            <v>MEM-PRO-015-BLD-AHU-4304</v>
          </cell>
          <cell r="C2540" t="str">
            <v>MS2P-CENTRAL SW WHSE ROOF AHU (EXHAUST)</v>
          </cell>
        </row>
        <row r="2541">
          <cell r="A2541" t="str">
            <v>15-4305</v>
          </cell>
          <cell r="B2541" t="str">
            <v>MEM-PRO-015-BLD-AHU-4305</v>
          </cell>
          <cell r="C2541" t="str">
            <v>MS2P-SW WHSE ROOF AHU (EXHAUST)</v>
          </cell>
        </row>
        <row r="2542">
          <cell r="A2542" t="str">
            <v>15-4306</v>
          </cell>
          <cell r="B2542" t="str">
            <v>MEM-PRO-015-BLD-AHU-4306</v>
          </cell>
          <cell r="C2542" t="str">
            <v>MS2P-S WET PROC AHU(SUPPLY) S OF MCC</v>
          </cell>
        </row>
        <row r="2543">
          <cell r="A2543" t="str">
            <v>15-4307</v>
          </cell>
          <cell r="B2543" t="str">
            <v>MEM-PRO-015-BLD-AHU-4307</v>
          </cell>
          <cell r="C2543" t="str">
            <v>MS2P-CENT WET PROC AHU(SUPPLY) S OF MCC</v>
          </cell>
        </row>
        <row r="2544">
          <cell r="A2544" t="str">
            <v>15-4308</v>
          </cell>
          <cell r="B2544" t="str">
            <v>MEM-PRO-015-BLD-AHU-4308</v>
          </cell>
          <cell r="C2544" t="str">
            <v>MS2P-N WET PROC AHU(SUPPLY) S OF MCC</v>
          </cell>
        </row>
        <row r="2545">
          <cell r="A2545" t="str">
            <v>15-4309</v>
          </cell>
          <cell r="B2545" t="str">
            <v>MEM-PRO-015-BLD-AHU-4309</v>
          </cell>
          <cell r="C2545" t="str">
            <v>MS2P-S WET PROC AHU(SUPPLY) N OF MCC</v>
          </cell>
        </row>
        <row r="2546">
          <cell r="A2546" t="str">
            <v>15-4310</v>
          </cell>
          <cell r="B2546" t="str">
            <v>MEM-PRO-015-BLD-AHU-4310</v>
          </cell>
          <cell r="C2546" t="str">
            <v>MS2P-CENT WET PROC AHU(SUPPLY) N OF MCC</v>
          </cell>
        </row>
        <row r="2547">
          <cell r="A2547" t="str">
            <v>15-4311</v>
          </cell>
          <cell r="B2547" t="str">
            <v>MEM-PRO-015-BLD-AHU-4311</v>
          </cell>
          <cell r="C2547" t="str">
            <v>MS2P-N WET PROC AHU(SUPPLY) N OF MCC</v>
          </cell>
        </row>
        <row r="2548">
          <cell r="A2548" t="str">
            <v>15-4312</v>
          </cell>
          <cell r="B2548" t="str">
            <v>MEM-PRO-015-BLD-AHU-4312</v>
          </cell>
          <cell r="C2548" t="str">
            <v>MS2P-S WET PROC AHU(EXHAUST) S OF MCC</v>
          </cell>
        </row>
        <row r="2549">
          <cell r="A2549" t="str">
            <v>15-4313</v>
          </cell>
          <cell r="B2549" t="str">
            <v>MEM-PRO-015-BLD-AHU-4313</v>
          </cell>
          <cell r="C2549" t="str">
            <v>MS2P-CENT WET PROC AHU(EXHAUST) S OF MCC</v>
          </cell>
        </row>
        <row r="2550">
          <cell r="A2550" t="str">
            <v>15-4314</v>
          </cell>
          <cell r="B2550" t="str">
            <v>MEM-PRO-015-BLD-AHU-4314</v>
          </cell>
          <cell r="C2550" t="str">
            <v>MS2P-N WET PROC AHU(EXHAUST) S OF MCC</v>
          </cell>
        </row>
        <row r="2551">
          <cell r="A2551" t="str">
            <v>15-4315</v>
          </cell>
          <cell r="B2551" t="str">
            <v>MEM-PRO-015-BLD-AHU-4315</v>
          </cell>
          <cell r="C2551" t="str">
            <v>MS2P-S WET PROC AHU(EXHAUST) N OF MCC</v>
          </cell>
        </row>
        <row r="2552">
          <cell r="A2552" t="str">
            <v>15-4316</v>
          </cell>
          <cell r="B2552" t="str">
            <v>MEM-PRO-015-BLD-AHU-4316</v>
          </cell>
          <cell r="C2552" t="str">
            <v>MS2P-CENT WET PROC AHU(EXHAUST) N OF MCC</v>
          </cell>
        </row>
        <row r="2553">
          <cell r="A2553" t="str">
            <v>15-4317</v>
          </cell>
          <cell r="B2553" t="str">
            <v>MEM-PRO-015-BLD-AHU-4317</v>
          </cell>
          <cell r="C2553" t="str">
            <v>MS2P-N WET PROC AHU(EXHAUST) N OF MCC</v>
          </cell>
        </row>
        <row r="2554">
          <cell r="A2554" t="str">
            <v>15-4318</v>
          </cell>
          <cell r="B2554" t="str">
            <v>MEM-PRO-015-BLD-AHU-4318</v>
          </cell>
          <cell r="C2554" t="str">
            <v>MS2P-N COMPRESSOR ROOM AHU (EXHAUST)</v>
          </cell>
        </row>
        <row r="2555">
          <cell r="A2555" t="str">
            <v>15-4319</v>
          </cell>
          <cell r="B2555" t="str">
            <v>MEM-PRO-015-BLD-AHU-4319</v>
          </cell>
          <cell r="C2555" t="str">
            <v>MS2P-S COMPRESSOR ROOM AHU (EXHAUST)</v>
          </cell>
        </row>
        <row r="2556">
          <cell r="A2556" t="str">
            <v>15-4321</v>
          </cell>
          <cell r="B2556" t="str">
            <v>MEM-PRO-015-BLD-AHU-4321</v>
          </cell>
          <cell r="C2556" t="str">
            <v>MS2P-S FEED DRYER AHU (SUPPLY)</v>
          </cell>
        </row>
        <row r="2557">
          <cell r="A2557" t="str">
            <v>15-4322</v>
          </cell>
          <cell r="B2557" t="str">
            <v>MEM-PRO-015-BLD-AHU-4322</v>
          </cell>
          <cell r="C2557" t="str">
            <v>MS2P-N FEED DRYER AHU (SUPPLY)</v>
          </cell>
        </row>
        <row r="2558">
          <cell r="A2558" t="str">
            <v>15-4323</v>
          </cell>
          <cell r="B2558" t="str">
            <v>MEM-PRO-015-BLD-AHU-4323</v>
          </cell>
          <cell r="C2558" t="str">
            <v>MS2P-S FEED DRYER AHU (EXHAUST)</v>
          </cell>
        </row>
        <row r="2559">
          <cell r="A2559" t="str">
            <v>15-4324</v>
          </cell>
          <cell r="B2559" t="str">
            <v>MEM-PRO-015-BLD-AHU-4324</v>
          </cell>
          <cell r="C2559" t="str">
            <v>MS2P-N FEED DRYER AHU (EXHAUST)</v>
          </cell>
        </row>
        <row r="2560">
          <cell r="A2560" t="str">
            <v>15-4325</v>
          </cell>
          <cell r="B2560" t="str">
            <v>MEM-PRO-015-BLD-AHU-4325</v>
          </cell>
          <cell r="C2560" t="str">
            <v>MS2P-WET-IN TOWER AHU (EXHAUST)</v>
          </cell>
        </row>
        <row r="2561">
          <cell r="A2561" t="str">
            <v>15-4327</v>
          </cell>
          <cell r="B2561" t="str">
            <v>MEM-PRO-015-BLD-AHU-4327</v>
          </cell>
          <cell r="C2561" t="str">
            <v>MS2P-W WALL MOUNT FAN CIP ROOM (S WALL)</v>
          </cell>
        </row>
        <row r="2562">
          <cell r="A2562" t="str">
            <v>15-4332</v>
          </cell>
          <cell r="B2562" t="str">
            <v>MEM-PRO-015-BLD-AHU-4332</v>
          </cell>
          <cell r="C2562" t="str">
            <v>MS2P-W WALL MOUNT FAN FAN ROOM (S WALL)</v>
          </cell>
        </row>
        <row r="2563">
          <cell r="A2563" t="str">
            <v>15-4333</v>
          </cell>
          <cell r="B2563" t="str">
            <v>MEM-PRO-015-BLD-AHU-4333</v>
          </cell>
          <cell r="C2563" t="str">
            <v>MS2P-E WALL MOUNT FAN FAN ROOM (S WALL)</v>
          </cell>
        </row>
        <row r="2564">
          <cell r="A2564" t="str">
            <v>15-4334</v>
          </cell>
          <cell r="B2564" t="str">
            <v>MEM-PRO-015-BLD-AHU-4334</v>
          </cell>
          <cell r="C2564" t="str">
            <v>MSS-LOUVER/DAMPER (CLD)</v>
          </cell>
        </row>
        <row r="2565">
          <cell r="A2565" t="str">
            <v>15-4335</v>
          </cell>
          <cell r="B2565" t="str">
            <v>MEM-PRO-015-BLD-AHU-4335</v>
          </cell>
          <cell r="C2565" t="str">
            <v>MSS-LOUVER/DAMPER (CLD)</v>
          </cell>
        </row>
        <row r="2566">
          <cell r="A2566" t="str">
            <v>15-4336</v>
          </cell>
          <cell r="B2566" t="str">
            <v>MEM-PRO-015-BLD-AHU-4336</v>
          </cell>
          <cell r="C2566" t="str">
            <v>MS2P LOUVER / DAMPER (CLD)</v>
          </cell>
        </row>
        <row r="2567">
          <cell r="A2567" t="str">
            <v>15-4337</v>
          </cell>
          <cell r="B2567" t="str">
            <v>MEM-PRO-015-BLD-AHU-4337</v>
          </cell>
          <cell r="C2567" t="str">
            <v>MSS-LOUVER/DAMPER (CLD)</v>
          </cell>
        </row>
        <row r="2568">
          <cell r="A2568" t="str">
            <v>15-4338</v>
          </cell>
          <cell r="B2568" t="str">
            <v>MEM-PRO-015-BLD-AHU-4338</v>
          </cell>
          <cell r="C2568" t="str">
            <v>MSS-LOUVER/DAMPER (CLD)</v>
          </cell>
        </row>
        <row r="2569">
          <cell r="A2569" t="str">
            <v>15-4339</v>
          </cell>
          <cell r="B2569" t="str">
            <v>MEM-PRO-015-BLD-AHU-4339</v>
          </cell>
          <cell r="C2569" t="str">
            <v>MSS-LOUVER/DAMPER (CLD)</v>
          </cell>
        </row>
        <row r="2570">
          <cell r="A2570" t="str">
            <v>15-4340</v>
          </cell>
          <cell r="B2570" t="str">
            <v>MEM-PRO-015-BLD-AHU-4340</v>
          </cell>
          <cell r="C2570" t="str">
            <v>MS2P-2ND FL TWR HEATER/AIR HANDLING UNIT</v>
          </cell>
        </row>
        <row r="2571">
          <cell r="A2571" t="str">
            <v>15-4341</v>
          </cell>
          <cell r="B2571" t="str">
            <v>MEM-PRO-015-BLD-AHU-4341</v>
          </cell>
          <cell r="C2571" t="str">
            <v>MSS-LOUVER/DAMPER (CLD)</v>
          </cell>
        </row>
        <row r="2572">
          <cell r="A2572" t="str">
            <v>15-4342</v>
          </cell>
          <cell r="B2572" t="str">
            <v>MEM-PRO-015-BLD-AHU-4342</v>
          </cell>
          <cell r="C2572" t="str">
            <v>MSS-LOUVER/DAMPER (CLD)</v>
          </cell>
        </row>
        <row r="2573">
          <cell r="A2573" t="str">
            <v>15-4343</v>
          </cell>
          <cell r="B2573" t="str">
            <v>MEM-PRO-015-BLD-AHU-4343</v>
          </cell>
          <cell r="C2573" t="str">
            <v>MSS-LOUVER/DAMPER (CLD)</v>
          </cell>
        </row>
        <row r="2574">
          <cell r="A2574" t="str">
            <v>15-4344</v>
          </cell>
          <cell r="B2574" t="str">
            <v>MEM-PRO-015-BLD-AHU-4344</v>
          </cell>
          <cell r="C2574" t="str">
            <v>MSS-LOUVER/DAMPER (CLD)</v>
          </cell>
        </row>
        <row r="2575">
          <cell r="A2575" t="str">
            <v>15-4345</v>
          </cell>
          <cell r="B2575" t="str">
            <v>MEM-PRO-015-BLD-AHU-4345</v>
          </cell>
          <cell r="C2575" t="str">
            <v>MSS-LOUVER/DAMPER (CLD)</v>
          </cell>
        </row>
        <row r="2576">
          <cell r="A2576" t="str">
            <v>15-4346</v>
          </cell>
          <cell r="B2576" t="str">
            <v>MEM-PRO-015-BLD-AHU-4346</v>
          </cell>
          <cell r="C2576" t="str">
            <v>MSS-LOUVER/DAMPER (CLD)</v>
          </cell>
        </row>
        <row r="2577">
          <cell r="A2577" t="str">
            <v>15-4347</v>
          </cell>
          <cell r="B2577" t="str">
            <v>MEM-PRO-015-BLD-AHU-4347</v>
          </cell>
          <cell r="C2577" t="str">
            <v>MSS-LOUVER/DAMPER (CLD)</v>
          </cell>
        </row>
        <row r="2578">
          <cell r="A2578" t="str">
            <v>15-4348</v>
          </cell>
          <cell r="B2578" t="str">
            <v>MEM-PRO-015-BLD-AHU-4348</v>
          </cell>
          <cell r="C2578" t="str">
            <v>MSS-AIR HANDLING UNIT-I/O ROOM</v>
          </cell>
        </row>
        <row r="2579">
          <cell r="A2579" t="str">
            <v>15-4349</v>
          </cell>
          <cell r="B2579" t="str">
            <v>MEM-PRO-015-BLD-AHU-4349</v>
          </cell>
          <cell r="C2579" t="str">
            <v>MSS-AIR HANDLING UNIT-CONTROL ROOM</v>
          </cell>
        </row>
        <row r="2580">
          <cell r="A2580" t="str">
            <v>15-4350</v>
          </cell>
          <cell r="B2580" t="str">
            <v>MEM-PRO-015-BLD-AHU-4350</v>
          </cell>
          <cell r="C2580" t="str">
            <v>MSS-AIR HANDLING UNIT - MCC ROOM</v>
          </cell>
        </row>
        <row r="2581">
          <cell r="A2581" t="str">
            <v>15-4351</v>
          </cell>
          <cell r="B2581" t="str">
            <v>MEM-PRO-015-BLD-AHU-4351</v>
          </cell>
          <cell r="C2581" t="str">
            <v>MSS-PKG TWR SPOT COOLING-PROCESS BLDG</v>
          </cell>
        </row>
        <row r="2582">
          <cell r="A2582" t="str">
            <v>15-4352</v>
          </cell>
          <cell r="B2582" t="str">
            <v>MEM-PRO-015-BLD-AHU-4352</v>
          </cell>
          <cell r="C2582" t="str">
            <v>MSS-LOUVER/DAMPER (CLD)</v>
          </cell>
        </row>
        <row r="2583">
          <cell r="A2583" t="str">
            <v>15-4353</v>
          </cell>
          <cell r="B2583" t="str">
            <v>MEM-PRO-015-BLD-AHU-4353</v>
          </cell>
          <cell r="C2583" t="str">
            <v>MSS-LOUVER</v>
          </cell>
        </row>
        <row r="2584">
          <cell r="A2584" t="str">
            <v>15-4354</v>
          </cell>
          <cell r="B2584" t="str">
            <v>MEM-PRO-015-BLD-AHU-4354</v>
          </cell>
          <cell r="C2584" t="str">
            <v>MSS-FIRED DUCT FURNANCE</v>
          </cell>
        </row>
        <row r="2585">
          <cell r="A2585" t="str">
            <v>15-4355</v>
          </cell>
          <cell r="B2585" t="str">
            <v>MEM-PRO-015-BLD-AHU-4355</v>
          </cell>
          <cell r="C2585" t="str">
            <v>MSS-MS2P HOODED SUPPLY FAN PROC BLDG</v>
          </cell>
        </row>
        <row r="2586">
          <cell r="A2586" t="str">
            <v>15-4356</v>
          </cell>
          <cell r="B2586" t="str">
            <v>MEM-PRO-015-BLD-AHU-4356</v>
          </cell>
          <cell r="C2586" t="str">
            <v>MSS-PREMIX,AGG,DRY WORK-PROC BLDG</v>
          </cell>
        </row>
        <row r="2587">
          <cell r="A2587" t="str">
            <v>15-4357</v>
          </cell>
          <cell r="B2587" t="str">
            <v>MEM-PRO-015-BLD-AHU-4357</v>
          </cell>
          <cell r="C2587" t="str">
            <v>MSS ELECT PHT COIL / AHU 4357</v>
          </cell>
        </row>
        <row r="2588">
          <cell r="A2588" t="str">
            <v>15-4358</v>
          </cell>
          <cell r="B2588" t="str">
            <v>MEM-PRO-015-BLD-AHU-4358</v>
          </cell>
          <cell r="C2588" t="str">
            <v>MSS-LOUVER/DAMPER (CLD)</v>
          </cell>
        </row>
        <row r="2589">
          <cell r="A2589" t="str">
            <v>15-4359</v>
          </cell>
          <cell r="B2589" t="str">
            <v>MEM-PRO-015-BLD-AHU-4359</v>
          </cell>
          <cell r="C2589" t="str">
            <v>MSS-ELECTRIC PREHEAT COIL</v>
          </cell>
        </row>
        <row r="2590">
          <cell r="A2590" t="str">
            <v>15-4364</v>
          </cell>
          <cell r="B2590" t="str">
            <v>MEM-PRO-015-BLD-AHU-4364</v>
          </cell>
          <cell r="C2590" t="str">
            <v>MSS-DUCT HEATER-I/O ROOM</v>
          </cell>
        </row>
        <row r="2591">
          <cell r="A2591" t="str">
            <v>15-4365</v>
          </cell>
          <cell r="B2591" t="str">
            <v>MEM-PRO-015-BLD-AHU-4365</v>
          </cell>
          <cell r="C2591" t="str">
            <v>MSS-DUCT HEATER-CONTROL ROOM</v>
          </cell>
        </row>
        <row r="2592">
          <cell r="A2592" t="str">
            <v>15-4366</v>
          </cell>
          <cell r="B2592" t="str">
            <v>MEM-PRO-015-BLD-AHU-4366</v>
          </cell>
          <cell r="C2592" t="str">
            <v>MSS-DUCT HEATER-LOW TAS WHEY &amp; WET IN</v>
          </cell>
        </row>
        <row r="2593">
          <cell r="A2593" t="str">
            <v>15-4367</v>
          </cell>
          <cell r="B2593" t="str">
            <v>MEM-PRO-015-BLD-AHU-4367</v>
          </cell>
          <cell r="C2593" t="str">
            <v>MSS-COUNTER BALANCE DAMPER</v>
          </cell>
        </row>
        <row r="2594">
          <cell r="A2594" t="str">
            <v>15-4368</v>
          </cell>
          <cell r="B2594" t="str">
            <v>MEM-PRO-015-BLD-AHU-4368</v>
          </cell>
          <cell r="C2594" t="str">
            <v>MS2P-2ND FLOOR PKG TWR AHU (SUPPLY)</v>
          </cell>
        </row>
        <row r="2595">
          <cell r="A2595" t="str">
            <v>15-4369</v>
          </cell>
          <cell r="B2595" t="str">
            <v>MEM-PRO-015-BLD-AHU-4369</v>
          </cell>
          <cell r="C2595" t="str">
            <v>MSS-SUPPLY FAN-MS2P PKG TOWER</v>
          </cell>
        </row>
        <row r="2596">
          <cell r="A2596" t="str">
            <v>15-4370</v>
          </cell>
          <cell r="B2596" t="str">
            <v>MEM-PRO-015-BLD-AHU-4370</v>
          </cell>
          <cell r="C2596" t="str">
            <v>MSS-SUPPLY FAN-MS2P WET PROCESS</v>
          </cell>
        </row>
        <row r="2597">
          <cell r="A2597" t="str">
            <v>15-4371</v>
          </cell>
          <cell r="B2597" t="str">
            <v>MEM-PRO-015-BLD-AHU-4371</v>
          </cell>
          <cell r="C2597" t="str">
            <v>MSS-SUPPLY FAN-MS2P WET PROCESS</v>
          </cell>
        </row>
        <row r="2598">
          <cell r="A2598" t="str">
            <v>15-4372</v>
          </cell>
          <cell r="B2598" t="str">
            <v>MEM-PRO-015-BLD-AHU-4372</v>
          </cell>
          <cell r="C2598" t="str">
            <v>MS2P-E PKG TWR AHU(EXHAUST) 7TH FLR ROOF</v>
          </cell>
        </row>
        <row r="2599">
          <cell r="A2599" t="str">
            <v>15-4373</v>
          </cell>
          <cell r="B2599" t="str">
            <v>MEM-PRO-015-BLD-AHU-4373</v>
          </cell>
          <cell r="C2599" t="str">
            <v>MS2P-W PKG TWR AHU(EXHAUST) 7TH FLR ROOF</v>
          </cell>
        </row>
        <row r="2600">
          <cell r="A2600" t="str">
            <v>15-4374</v>
          </cell>
          <cell r="B2600" t="str">
            <v>MEM-PRO-015-BLD-AHU-4374</v>
          </cell>
          <cell r="C2600" t="str">
            <v>MSS-CENTER DRY TWR AHU (EXHAUST) 8TH FLR</v>
          </cell>
        </row>
        <row r="2601">
          <cell r="A2601" t="str">
            <v>15-4375</v>
          </cell>
          <cell r="B2601" t="str">
            <v>MEM-PRO-015-BLD-AHU-4375</v>
          </cell>
          <cell r="C2601" t="str">
            <v>MSS-LOUVER/DAMPER (CLD)</v>
          </cell>
        </row>
        <row r="2602">
          <cell r="A2602" t="str">
            <v>15-4376</v>
          </cell>
          <cell r="B2602" t="str">
            <v>MEM-PRO-015-BLD-AHU-4376</v>
          </cell>
          <cell r="C2602" t="str">
            <v>MSS-UNIT HEATER-MS2P DRY VA RM PROC BLDG</v>
          </cell>
        </row>
        <row r="2603">
          <cell r="A2603" t="str">
            <v>15-4377</v>
          </cell>
          <cell r="B2603" t="str">
            <v>MEM-PRO-015-BLD-AHU-4377</v>
          </cell>
          <cell r="C2603" t="str">
            <v>MSS-UNIT HEATER-MS2P DRY VA RM PROC BLDG</v>
          </cell>
        </row>
        <row r="2604">
          <cell r="A2604" t="str">
            <v>15-4378</v>
          </cell>
          <cell r="B2604" t="str">
            <v>MEM-PRO-015-BLD-AHU-4378</v>
          </cell>
          <cell r="C2604" t="str">
            <v>MSS-UNIT HEATER-MS2P DRY VA RM PROC BLDG</v>
          </cell>
        </row>
        <row r="2605">
          <cell r="A2605" t="str">
            <v>15-4379</v>
          </cell>
          <cell r="B2605" t="str">
            <v>MEM-PRO-015-BLD-AHU-4379</v>
          </cell>
          <cell r="C2605" t="str">
            <v>MSS-UNIT HEATER-MS2P-WET PROCESS</v>
          </cell>
        </row>
        <row r="2606">
          <cell r="A2606" t="str">
            <v>15-4380</v>
          </cell>
          <cell r="B2606" t="str">
            <v>MEM-PRO-015-BLD-AHU-4380</v>
          </cell>
          <cell r="C2606" t="str">
            <v>MSS-UNIT HEATER-MS2P WET PROCESS</v>
          </cell>
        </row>
        <row r="2607">
          <cell r="A2607" t="str">
            <v>15-4381</v>
          </cell>
          <cell r="B2607" t="str">
            <v>MEM-PRO-015-BLD-AHU-4381</v>
          </cell>
          <cell r="C2607" t="str">
            <v>MSS-UNIT HEATER-MS2P WET PROCESS</v>
          </cell>
        </row>
        <row r="2608">
          <cell r="A2608" t="str">
            <v>15-4382</v>
          </cell>
          <cell r="B2608" t="str">
            <v>MEM-PRO-015-BLD-AHU-4382</v>
          </cell>
          <cell r="C2608" t="str">
            <v>MSS-UNIT HEATER-MS2P WET PROCESS</v>
          </cell>
        </row>
        <row r="2609">
          <cell r="A2609" t="str">
            <v>15-4383</v>
          </cell>
          <cell r="B2609" t="str">
            <v>MEM-PRO-015-BLD-AHU-4383</v>
          </cell>
          <cell r="C2609" t="str">
            <v>MSS-UNIT HEATER-MS2P WET PROCESS</v>
          </cell>
        </row>
        <row r="2610">
          <cell r="A2610" t="str">
            <v>15-4384</v>
          </cell>
          <cell r="B2610" t="str">
            <v>MEM-PRO-015-BLD-AHU-4384</v>
          </cell>
          <cell r="C2610" t="str">
            <v>MSS-UNIT HEATER-MS2P WET PROCESS</v>
          </cell>
        </row>
        <row r="2611">
          <cell r="A2611" t="str">
            <v>15-4385</v>
          </cell>
          <cell r="B2611" t="str">
            <v>MEM-PRO-015-BLD-AHU-4385</v>
          </cell>
          <cell r="C2611" t="str">
            <v>MSS-UNIT HEATER-MS2P WET PROCESS</v>
          </cell>
        </row>
        <row r="2612">
          <cell r="A2612" t="str">
            <v>15-4386</v>
          </cell>
          <cell r="B2612" t="str">
            <v>MEM-PRO-015-BLD-AHU-4386</v>
          </cell>
          <cell r="C2612" t="str">
            <v>MSS-UNIT HEATER-MS2P WET PROCESS</v>
          </cell>
        </row>
        <row r="2613">
          <cell r="A2613" t="str">
            <v>15-4387</v>
          </cell>
          <cell r="B2613" t="str">
            <v>MEM-PRO-015-BLD-AHU-4387</v>
          </cell>
          <cell r="C2613" t="str">
            <v>MSS-UNIT HEATER-MS2P WET PROCESS</v>
          </cell>
        </row>
        <row r="2614">
          <cell r="A2614" t="str">
            <v>15-4388</v>
          </cell>
          <cell r="B2614" t="str">
            <v>MEM-PRO-015-BLD-AHU-4388</v>
          </cell>
          <cell r="C2614" t="str">
            <v>MSS-UNIT HEATER-MS2P MECH. RM</v>
          </cell>
        </row>
        <row r="2615">
          <cell r="A2615" t="str">
            <v>15-4389</v>
          </cell>
          <cell r="B2615" t="str">
            <v>MEM-PRO-015-BLD-AHU-4389</v>
          </cell>
          <cell r="C2615" t="str">
            <v>Duplicate Do Not Create</v>
          </cell>
        </row>
        <row r="2616">
          <cell r="A2616" t="str">
            <v>15-4390</v>
          </cell>
          <cell r="B2616" t="str">
            <v>MEM-PRO-015-BLD-AHU-4390</v>
          </cell>
          <cell r="C2616" t="str">
            <v>MSS-UNIT HEATER-MS2P WET IN TWR</v>
          </cell>
        </row>
        <row r="2617">
          <cell r="A2617" t="str">
            <v>15-4391</v>
          </cell>
          <cell r="B2617" t="str">
            <v>MEM-PRO-015-BLD-AHU-4391</v>
          </cell>
          <cell r="C2617" t="str">
            <v>MSS-UNIT HEATER-MS2P WET IN TWR</v>
          </cell>
        </row>
        <row r="2618">
          <cell r="A2618" t="str">
            <v>15-4392</v>
          </cell>
          <cell r="B2618" t="str">
            <v>MEM-PRO-015-BLD-AHU-4392</v>
          </cell>
          <cell r="C2618" t="str">
            <v>MSS-UNIT HEATER-MS2P WET IN TWR</v>
          </cell>
        </row>
        <row r="2619">
          <cell r="A2619" t="str">
            <v>15-4393</v>
          </cell>
          <cell r="B2619" t="str">
            <v>MEM-PRO-015-BLD-AHU-4393</v>
          </cell>
          <cell r="C2619" t="str">
            <v>MSS-UNIT HEATER-MS2P OIL LECTHICIN ROOM</v>
          </cell>
        </row>
        <row r="2620">
          <cell r="A2620" t="str">
            <v>15-4394</v>
          </cell>
          <cell r="B2620" t="str">
            <v>MEM-PRO-015-BLD-AHU-4394</v>
          </cell>
          <cell r="C2620" t="str">
            <v>MS2P-S COMPRESSOR ROOM AHU (SUPPLY)</v>
          </cell>
        </row>
        <row r="2621">
          <cell r="A2621" t="str">
            <v>15-4395</v>
          </cell>
          <cell r="B2621" t="str">
            <v>MEM-PRO-015-BLD-AHU-4395</v>
          </cell>
          <cell r="C2621" t="str">
            <v>MSS-LOUVER</v>
          </cell>
        </row>
        <row r="2622">
          <cell r="A2622" t="str">
            <v>15-4400</v>
          </cell>
          <cell r="B2622" t="str">
            <v>MEM-PRO-015-BLD-AHU-4400</v>
          </cell>
          <cell r="C2622" t="str">
            <v>MSS-LOUVER</v>
          </cell>
        </row>
        <row r="2623">
          <cell r="A2623" t="str">
            <v>15-4401</v>
          </cell>
          <cell r="B2623" t="str">
            <v>MEM-PRO-015-BLD-AHU-4401</v>
          </cell>
          <cell r="C2623" t="str">
            <v>MS2P SPRAY DRYER TOWER STAIRWELL FAN</v>
          </cell>
        </row>
        <row r="2624">
          <cell r="A2624" t="str">
            <v>15-4402</v>
          </cell>
          <cell r="B2624" t="str">
            <v>MEM-PRO-015-BLD-AHU-4402</v>
          </cell>
          <cell r="C2624" t="str">
            <v>MSS-COUNTER BALANCE DAMPER</v>
          </cell>
        </row>
        <row r="2625">
          <cell r="A2625" t="str">
            <v>15-4403</v>
          </cell>
          <cell r="B2625" t="str">
            <v>MEM-PRO-015-BLD-AHU-4403</v>
          </cell>
          <cell r="C2625" t="str">
            <v>MSS-LOUVER</v>
          </cell>
        </row>
        <row r="2626">
          <cell r="A2626" t="str">
            <v>15-4404</v>
          </cell>
          <cell r="B2626" t="str">
            <v>MEM-PRO-015-BLD-AHU-4404</v>
          </cell>
          <cell r="C2626" t="str">
            <v>MSS-AIR HANDLING UNIT-FLAKE GRINDING</v>
          </cell>
        </row>
        <row r="2627">
          <cell r="A2627" t="str">
            <v>15-4412</v>
          </cell>
          <cell r="B2627" t="str">
            <v>MEM-PRO-015-BLD-AHU-4412</v>
          </cell>
          <cell r="C2627" t="str">
            <v>MSS-AIR HANDLING UNIT</v>
          </cell>
        </row>
        <row r="2628">
          <cell r="A2628" t="str">
            <v>15-4415</v>
          </cell>
          <cell r="B2628" t="str">
            <v>MEM-PRO-015-BLD-AHU-4415</v>
          </cell>
          <cell r="C2628" t="str">
            <v>MSS-AIR HANDLING UNIT-MCC-FLK GRINDING</v>
          </cell>
        </row>
        <row r="2629">
          <cell r="A2629" t="str">
            <v>15-4427</v>
          </cell>
          <cell r="B2629" t="str">
            <v>MEM-PRO-015-BLD-AHU-4427</v>
          </cell>
          <cell r="C2629" t="str">
            <v>MSS-BACKDRAFT DAMPER-SPRAY DRY STAIRS</v>
          </cell>
        </row>
        <row r="2630">
          <cell r="A2630" t="str">
            <v>15-4428</v>
          </cell>
          <cell r="B2630" t="str">
            <v>MEM-PRO-015-BLD-AHU-4428</v>
          </cell>
          <cell r="C2630" t="str">
            <v>MSS-BACKDRAFT DAMPER-SPRAY DRY STAIRS</v>
          </cell>
        </row>
        <row r="2631">
          <cell r="A2631" t="str">
            <v>15-4429</v>
          </cell>
          <cell r="B2631" t="str">
            <v>MEM-PRO-015-BLD-AHU-4429</v>
          </cell>
          <cell r="C2631" t="str">
            <v>MSS-BACKDRAFT DAMPER-SPRAY DRY STAIRS</v>
          </cell>
        </row>
        <row r="2632">
          <cell r="A2632" t="str">
            <v>15-4430</v>
          </cell>
          <cell r="B2632" t="str">
            <v>MEM-PRO-015-BLD-AHU-4430</v>
          </cell>
          <cell r="C2632" t="str">
            <v>MSS-BACKDRAFT DAMPER-PKG TWR STAIRS</v>
          </cell>
        </row>
        <row r="2633">
          <cell r="A2633" t="str">
            <v>15-4431</v>
          </cell>
          <cell r="B2633" t="str">
            <v>MEM-PRO-015-BLD-AHU-4431</v>
          </cell>
          <cell r="C2633" t="str">
            <v>MSS-BACKDRAFT DAMPER-PKG TWR STAIRS</v>
          </cell>
        </row>
        <row r="2634">
          <cell r="A2634" t="str">
            <v>15-4432</v>
          </cell>
          <cell r="B2634" t="str">
            <v>MEM-PRO-015-BLD-AHU-4432</v>
          </cell>
          <cell r="C2634" t="str">
            <v>MSS-BACKDRAFT DAMPER-PKG TWR STAIRS</v>
          </cell>
        </row>
        <row r="2635">
          <cell r="A2635" t="str">
            <v>15-4444</v>
          </cell>
          <cell r="B2635" t="str">
            <v>MEM-PRO-015-BLD-AHU-4444</v>
          </cell>
          <cell r="C2635" t="str">
            <v>MSS-FIRE DAMPER-PKG TWR WALL</v>
          </cell>
        </row>
        <row r="2636">
          <cell r="A2636" t="str">
            <v>15-4800</v>
          </cell>
          <cell r="B2636" t="str">
            <v>MEM-PRO-015-BLD-AHU-4800</v>
          </cell>
          <cell r="C2636" t="str">
            <v>MSS-LOUVER (SWL) (MS2P)</v>
          </cell>
        </row>
        <row r="2637">
          <cell r="A2637" t="str">
            <v>15-4801</v>
          </cell>
          <cell r="B2637" t="str">
            <v>MEM-PRO-015-BLD-AHU-4801</v>
          </cell>
          <cell r="C2637" t="str">
            <v>MSS-STATIONARY WALL LOUVERS (MS2P) (SWL)</v>
          </cell>
        </row>
        <row r="2638">
          <cell r="A2638" t="str">
            <v>15-4802</v>
          </cell>
          <cell r="B2638" t="str">
            <v>MEM-PRO-015-BLD-AHU-4802</v>
          </cell>
          <cell r="C2638" t="str">
            <v>MSS-LOUVER (SWL) (MS2P)</v>
          </cell>
        </row>
        <row r="2639">
          <cell r="A2639" t="str">
            <v>15-4803</v>
          </cell>
          <cell r="B2639" t="str">
            <v>MEM-PRO-015-BLD-AHU-4803</v>
          </cell>
          <cell r="C2639" t="str">
            <v>MCC 41 VENT FAN ABOVE M PLANT COMP. RM</v>
          </cell>
        </row>
        <row r="2640">
          <cell r="A2640" t="str">
            <v>15-5325</v>
          </cell>
          <cell r="B2640" t="str">
            <v>MEM-PRO-015-BLD-AHU-5325</v>
          </cell>
          <cell r="C2640" t="str">
            <v>SOUTH TOWER HEATER</v>
          </cell>
        </row>
        <row r="2641">
          <cell r="A2641" t="str">
            <v>15-5326</v>
          </cell>
          <cell r="B2641" t="str">
            <v>MEM-PRO-015-BLD-AHU-5326</v>
          </cell>
          <cell r="C2641" t="str">
            <v>NORTH TOWER HEATER</v>
          </cell>
        </row>
        <row r="2642">
          <cell r="A2642" t="str">
            <v>15-9140</v>
          </cell>
          <cell r="B2642" t="str">
            <v>MEM-PRO-015-BLD-AHU-9140</v>
          </cell>
          <cell r="C2642" t="str">
            <v>MS2P Spray Dryer Tower South Vent Fan</v>
          </cell>
        </row>
        <row r="2643">
          <cell r="A2643" t="str">
            <v>15-9141</v>
          </cell>
          <cell r="B2643" t="str">
            <v>MEM-PRO-015-BLD-AHU-9141</v>
          </cell>
          <cell r="C2643" t="str">
            <v>MS2P Spray Dryer Tower North Vent Fan</v>
          </cell>
        </row>
        <row r="2644">
          <cell r="A2644" t="str">
            <v>15-9142</v>
          </cell>
          <cell r="B2644" t="str">
            <v>MEM-PRO-015-BLD-AHU-9142</v>
          </cell>
          <cell r="C2644" t="str">
            <v>MS2P SPRAY TOWER RECIRCULATION FAN</v>
          </cell>
        </row>
        <row r="2645">
          <cell r="A2645" t="str">
            <v>15-9163</v>
          </cell>
          <cell r="B2645" t="str">
            <v>MEM-PRO-015-BLD-AHU-9163</v>
          </cell>
          <cell r="C2645" t="str">
            <v>MS2P-CONTROL ROOM AC &amp; HEAT UNIT</v>
          </cell>
        </row>
        <row r="2646">
          <cell r="A2646" t="str">
            <v>15-9166</v>
          </cell>
          <cell r="B2646" t="str">
            <v>MEM-PRO-015-BLD-AHU-9166</v>
          </cell>
          <cell r="C2646" t="str">
            <v>DELETE</v>
          </cell>
        </row>
        <row r="2647">
          <cell r="A2647" t="str">
            <v>15-9223</v>
          </cell>
          <cell r="B2647" t="str">
            <v>MEM-PRO-015-BLD-AHU-9223</v>
          </cell>
          <cell r="C2647" t="str">
            <v>MS2P  DRYER TOWER 1ST FLOOR TEMPERATURE</v>
          </cell>
        </row>
        <row r="2648">
          <cell r="A2648" t="str">
            <v>15-9224</v>
          </cell>
          <cell r="B2648" t="str">
            <v>MEM-PRO-015-BLD-AHU-9224</v>
          </cell>
          <cell r="C2648" t="str">
            <v>MS2P DRYER TOWER 2ND FLOOR TEMPERATURE</v>
          </cell>
        </row>
        <row r="2649">
          <cell r="A2649" t="str">
            <v>15-9225</v>
          </cell>
          <cell r="B2649" t="str">
            <v>MEM-PRO-015-BLD-AHU-9225</v>
          </cell>
          <cell r="C2649" t="str">
            <v>MS2P DRYER TOWER 3RD FLOOR TEMPERATURE</v>
          </cell>
        </row>
        <row r="2650">
          <cell r="A2650" t="str">
            <v>15-9226</v>
          </cell>
          <cell r="B2650" t="str">
            <v>MEM-PRO-015-BLD-AHU-9226</v>
          </cell>
          <cell r="C2650" t="str">
            <v>MS2P DRYER TOWER 4TH FLOOR TEMPERATURE</v>
          </cell>
        </row>
        <row r="2651">
          <cell r="A2651" t="str">
            <v>15-9228</v>
          </cell>
          <cell r="B2651" t="str">
            <v>MEM-PRO-015-BLD-AHU-9228</v>
          </cell>
          <cell r="C2651" t="str">
            <v>MS2P DRYER TOWER 6TH FLOOR TEMPERATURE</v>
          </cell>
        </row>
        <row r="2652">
          <cell r="A2652" t="str">
            <v>15-9229</v>
          </cell>
          <cell r="B2652" t="str">
            <v>MEM-PRO-015-BLD-AHU-9229</v>
          </cell>
          <cell r="C2652" t="str">
            <v>MS2P DRYER TOWER 7TH FLOOR TEMPERATURE</v>
          </cell>
        </row>
        <row r="2653">
          <cell r="A2653" t="str">
            <v>15-6</v>
          </cell>
          <cell r="B2653" t="str">
            <v>MEM-PRO-015-BLD-HOI-0006</v>
          </cell>
          <cell r="C2653" t="str">
            <v>MS2P SAFETY, FIRE SYSTEM, EMER LIGHTS, S</v>
          </cell>
        </row>
        <row r="2654">
          <cell r="A2654" t="str">
            <v>15-10</v>
          </cell>
          <cell r="B2654" t="str">
            <v>MEM-PRO-015-BLD-HOI-0010</v>
          </cell>
          <cell r="C2654" t="str">
            <v>MS2P UTILITIES (COMP AIR, C TWR, CHILLER</v>
          </cell>
        </row>
        <row r="2655">
          <cell r="A2655" t="str">
            <v>15-3951</v>
          </cell>
          <cell r="B2655" t="str">
            <v>MEM-PRO-015-BLD-HOI-3951</v>
          </cell>
          <cell r="C2655" t="str">
            <v>MS2P-FLAKE GRINDING MOTOR TROLLEYS</v>
          </cell>
        </row>
        <row r="2656">
          <cell r="A2656" t="str">
            <v>15-3952</v>
          </cell>
          <cell r="B2656" t="str">
            <v>MEM-PRO-015-BLD-HOI-3952</v>
          </cell>
          <cell r="C2656" t="str">
            <v>MS2P-CENTRIFUGE 5-TON HOIST</v>
          </cell>
        </row>
        <row r="2657">
          <cell r="A2657" t="str">
            <v>15-3953</v>
          </cell>
          <cell r="B2657" t="str">
            <v>MEM-PRO-015-BLD-HOI-3953</v>
          </cell>
          <cell r="C2657" t="str">
            <v>MS2P-WASHING CENTRIFUGE 5-TON HOIST</v>
          </cell>
        </row>
        <row r="2658">
          <cell r="A2658" t="str">
            <v>15-4126</v>
          </cell>
          <cell r="B2658" t="str">
            <v>MEM-PRO-015-BLD-HOI-4126</v>
          </cell>
          <cell r="C2658" t="str">
            <v>MS2P UTILITIES (COMP AIR, C TWR, CHILLER</v>
          </cell>
        </row>
        <row r="2659">
          <cell r="A2659" t="str">
            <v>15-8140</v>
          </cell>
          <cell r="B2659" t="str">
            <v>MEM-PRO-015-BLD-HOI-8140</v>
          </cell>
          <cell r="C2659" t="str">
            <v>MS2P-SPRAY DRYER TOWER ELEVATOR</v>
          </cell>
        </row>
        <row r="2660">
          <cell r="A2660" t="str">
            <v>15-8413</v>
          </cell>
          <cell r="B2660" t="str">
            <v>MEM-PRO-015-BLD-HOI-8413</v>
          </cell>
          <cell r="C2660" t="str">
            <v>MS2P-SUPERSACK UNLOADING HOIST</v>
          </cell>
        </row>
        <row r="2661">
          <cell r="A2661" t="str">
            <v>15-4101D</v>
          </cell>
          <cell r="B2661" t="str">
            <v>MEM-PRO-015-BLD-OFF-4101D</v>
          </cell>
          <cell r="C2661" t="str">
            <v>MS2P-COOLING TOWER AEC213 CHEM PUMP</v>
          </cell>
        </row>
        <row r="2662">
          <cell r="A2662" t="str">
            <v>15-9021</v>
          </cell>
          <cell r="B2662" t="str">
            <v>MEM-PRO-015-BLD-OFF-9021</v>
          </cell>
          <cell r="C2662" t="str">
            <v>MS2P OPERATOR CONTROL ROOM</v>
          </cell>
        </row>
        <row r="2663">
          <cell r="A2663" t="str">
            <v>15-8</v>
          </cell>
          <cell r="B2663" t="str">
            <v>MEM-PRO-015-BLD-PPA-0008</v>
          </cell>
          <cell r="C2663" t="str">
            <v>MS2P-WET SIDE FLOORS</v>
          </cell>
        </row>
        <row r="2664">
          <cell r="A2664" t="str">
            <v>15-9</v>
          </cell>
          <cell r="B2664" t="str">
            <v>MEM-PRO-015-BLD-PPA-0009</v>
          </cell>
          <cell r="C2664" t="str">
            <v>MS2P-DRY SIDE FLOORS</v>
          </cell>
        </row>
        <row r="2665">
          <cell r="A2665" t="str">
            <v>15-4744</v>
          </cell>
          <cell r="B2665" t="str">
            <v>MEM-PRO-015-BLD-PPA-4744</v>
          </cell>
          <cell r="C2665" t="str">
            <v>MS2P-LOW TAS WHEY SWITCH STATION</v>
          </cell>
        </row>
        <row r="2666">
          <cell r="A2666" t="str">
            <v>15-8700</v>
          </cell>
          <cell r="B2666" t="str">
            <v>MEM-PRO-015-BLD-PPA-8700</v>
          </cell>
          <cell r="C2666" t="str">
            <v>MS2P-DOCK LVLR W TRUCK RESTRAINT (6)</v>
          </cell>
        </row>
        <row r="2667">
          <cell r="A2667" t="str">
            <v>15-3335</v>
          </cell>
          <cell r="B2667" t="str">
            <v>MEM-PRO-015-CHL-CCS-3335</v>
          </cell>
          <cell r="C2667" t="str">
            <v>MS2P-S CHILL TANK AGITATOR</v>
          </cell>
        </row>
        <row r="2668">
          <cell r="A2668" t="str">
            <v>15-3336</v>
          </cell>
          <cell r="B2668" t="str">
            <v>MEM-PRO-015-CHL-CCS-3336</v>
          </cell>
          <cell r="C2668" t="str">
            <v>MS2P-S CHILL TANK</v>
          </cell>
        </row>
        <row r="2669">
          <cell r="A2669" t="str">
            <v>15-3348</v>
          </cell>
          <cell r="B2669" t="str">
            <v>MEM-PRO-015-CHL-CCS-3348</v>
          </cell>
          <cell r="C2669" t="str">
            <v>MS2P-N CHILL TANK AGITATOR</v>
          </cell>
        </row>
        <row r="2670">
          <cell r="A2670" t="str">
            <v>15-3349</v>
          </cell>
          <cell r="B2670" t="str">
            <v>MEM-PRO-015-CHL-CCS-3349</v>
          </cell>
          <cell r="C2670" t="str">
            <v>MS2P-N CHILL TANK</v>
          </cell>
        </row>
        <row r="2671">
          <cell r="A2671" t="str">
            <v>15-3325</v>
          </cell>
          <cell r="B2671" t="str">
            <v>MEM-PRO-015-CHL-CUC-3325</v>
          </cell>
          <cell r="C2671" t="str">
            <v>MS2P-#4 WELL WATER TRIPLE TUBE #1</v>
          </cell>
        </row>
        <row r="2672">
          <cell r="A2672" t="str">
            <v>15-3327</v>
          </cell>
          <cell r="B2672" t="str">
            <v>MEM-PRO-015-CHL-CUC-3327</v>
          </cell>
          <cell r="C2672" t="str">
            <v>MS2P-#4 CHILLED WATER TRIPLE TUBE #2</v>
          </cell>
        </row>
        <row r="2673">
          <cell r="A2673" t="str">
            <v>15-3328</v>
          </cell>
          <cell r="B2673" t="str">
            <v>MEM-PRO-015-CHL-CUC-3328</v>
          </cell>
          <cell r="C2673" t="str">
            <v>MS2P-CHILL TANK RTD TEMP ELEMENT</v>
          </cell>
        </row>
        <row r="2674">
          <cell r="A2674" t="str">
            <v>15-3340</v>
          </cell>
          <cell r="B2674" t="str">
            <v>MEM-PRO-015-CHL-CUC-3340</v>
          </cell>
          <cell r="C2674" t="str">
            <v>MS2P-#3 WELL WATER TRIPLE TUBE #1</v>
          </cell>
        </row>
        <row r="2675">
          <cell r="A2675" t="str">
            <v>15-3342</v>
          </cell>
          <cell r="B2675" t="str">
            <v>MEM-PRO-015-CHL-CUC-3342</v>
          </cell>
          <cell r="C2675" t="str">
            <v>MS2P-#3 CHILLED WATER  TRIPLE TUBE #2</v>
          </cell>
        </row>
        <row r="2676">
          <cell r="A2676" t="str">
            <v>15-3346</v>
          </cell>
          <cell r="B2676" t="str">
            <v>MEM-PRO-015-CHL-CUC-3346</v>
          </cell>
          <cell r="C2676" t="str">
            <v>MS2P- CHILL TK SELECTING 4-WAY FV</v>
          </cell>
        </row>
        <row r="2677">
          <cell r="A2677" t="str">
            <v>15-3411</v>
          </cell>
          <cell r="B2677" t="str">
            <v>MEM-PRO-015-CHL-CUC-3411</v>
          </cell>
          <cell r="C2677" t="str">
            <v>MS2P CHILL TANK CORIOLIS METER</v>
          </cell>
        </row>
        <row r="2678">
          <cell r="A2678" t="str">
            <v>15-4064</v>
          </cell>
          <cell r="B2678" t="str">
            <v>MEM-PRO-015-CHL-CUC-4064</v>
          </cell>
          <cell r="C2678" t="str">
            <v>MS2P-#2 WELL WATER TRIPLE TUBE #1</v>
          </cell>
        </row>
        <row r="2679">
          <cell r="A2679" t="str">
            <v>15-4066</v>
          </cell>
          <cell r="B2679" t="str">
            <v>MEM-PRO-015-CHL-CUC-4066</v>
          </cell>
          <cell r="C2679" t="str">
            <v>MS2P-#2 CHILLED WATER TRIPLE TUBE #2</v>
          </cell>
        </row>
        <row r="2680">
          <cell r="A2680" t="str">
            <v>15-4079</v>
          </cell>
          <cell r="B2680" t="str">
            <v>MEM-PRO-015-CHL-CUC-4079</v>
          </cell>
          <cell r="C2680" t="str">
            <v>MS2P-#1 WELL WATER TRIPLE TUBE #1</v>
          </cell>
        </row>
        <row r="2681">
          <cell r="A2681" t="str">
            <v>15-4084</v>
          </cell>
          <cell r="B2681" t="str">
            <v>MEM-PRO-015-CHL-CUC-4084</v>
          </cell>
          <cell r="C2681" t="str">
            <v>MS2P-#1 CHILLED WATER TRIPLE TUBE #2</v>
          </cell>
        </row>
        <row r="2682">
          <cell r="A2682" t="str">
            <v>15-4653</v>
          </cell>
          <cell r="B2682" t="str">
            <v>MEM-PRO-015-CHL-CUC-4653</v>
          </cell>
          <cell r="C2682" t="str">
            <v>MS2P-TRPL TUBE TO CHILL TK/DRAIN 3WAY FV</v>
          </cell>
        </row>
        <row r="2683">
          <cell r="A2683" t="str">
            <v>15-3057</v>
          </cell>
          <cell r="B2683" t="str">
            <v>MEM-PRO-015-CIP-CAC-3057</v>
          </cell>
          <cell r="C2683" t="str">
            <v>MS2P-WET IN RAPIDMIXER CIP FV</v>
          </cell>
        </row>
        <row r="2684">
          <cell r="A2684" t="str">
            <v>15-3058</v>
          </cell>
          <cell r="B2684" t="str">
            <v>MEM-PRO-015-CIP-CAC-3058</v>
          </cell>
          <cell r="C2684" t="str">
            <v>MS2P-WET IN RAPIDMIXER CIP 3-WAY FV</v>
          </cell>
        </row>
        <row r="2685">
          <cell r="A2685" t="str">
            <v>15-3345</v>
          </cell>
          <cell r="B2685" t="str">
            <v>MEM-PRO-015-CIP-CAC-3345</v>
          </cell>
          <cell r="C2685" t="str">
            <v>MSP-CURD TRIPLE TUBE CIP RETURN VALVE</v>
          </cell>
        </row>
        <row r="2686">
          <cell r="A2686" t="str">
            <v>15-4027</v>
          </cell>
          <cell r="B2686" t="str">
            <v>MEM-PRO-015-CIP-CAC-4027</v>
          </cell>
          <cell r="C2686" t="str">
            <v>MS2P-CIP FEED PUMP TO CURD FRONT END</v>
          </cell>
        </row>
        <row r="2687">
          <cell r="A2687" t="str">
            <v>15-4028</v>
          </cell>
          <cell r="B2687" t="str">
            <v>MEM-PRO-015-CIP-CAC-4028</v>
          </cell>
          <cell r="C2687" t="str">
            <v>MS2P-CIP FEED PUMP TO CURD BACK END</v>
          </cell>
        </row>
        <row r="2688">
          <cell r="A2688" t="str">
            <v>15-4029</v>
          </cell>
          <cell r="B2688" t="str">
            <v>MEM-PRO-015-CIP-CAC-4029</v>
          </cell>
          <cell r="C2688" t="str">
            <v>MS2P-CIP RETURN 3WAY FROM CURD FRONT END</v>
          </cell>
        </row>
        <row r="2689">
          <cell r="A2689" t="str">
            <v>15-4030</v>
          </cell>
          <cell r="B2689" t="str">
            <v>MEM-PRO-015-CIP-CAC-4030</v>
          </cell>
          <cell r="C2689" t="str">
            <v>MS2P-CIP RETURN 3WAY FROM CURD BACK END</v>
          </cell>
        </row>
        <row r="2690">
          <cell r="A2690" t="str">
            <v>15-4040</v>
          </cell>
          <cell r="B2690" t="str">
            <v>MEM-PRO-015-CIP-CAC-4040</v>
          </cell>
          <cell r="C2690" t="str">
            <v>MS2P-E SANITIZER METER PUMP TO CURD AREA</v>
          </cell>
        </row>
        <row r="2691">
          <cell r="A2691" t="str">
            <v>15-5578</v>
          </cell>
          <cell r="B2691" t="str">
            <v>MEM-PRO-015-CIP-CAC-5578</v>
          </cell>
          <cell r="C2691" t="str">
            <v>MS2P-REWORK TO CIP RETURN/DRAIN FV</v>
          </cell>
        </row>
        <row r="2692">
          <cell r="A2692" t="str">
            <v>15-5579</v>
          </cell>
          <cell r="B2692" t="str">
            <v>MEM-PRO-015-CIP-CAC-5579</v>
          </cell>
          <cell r="C2692" t="str">
            <v>MS2P-CIP RETURN DIVERT FV REWORK/CURD</v>
          </cell>
        </row>
        <row r="2693">
          <cell r="A2693" t="str">
            <v>15-5580</v>
          </cell>
          <cell r="B2693" t="str">
            <v>MEM-PRO-015-CIP-CAC-5580</v>
          </cell>
          <cell r="C2693" t="str">
            <v>MS2P-CIP BLEED FV ON CURD CIP RETURN</v>
          </cell>
        </row>
        <row r="2694">
          <cell r="A2694" t="str">
            <v>15-3582</v>
          </cell>
          <cell r="B2694" t="str">
            <v>MEM-PRO-015-CIP-DAC-3582</v>
          </cell>
          <cell r="C2694" t="str">
            <v>MS2P-CIP RETURN FROM SD NOZZLES 3-WAY FV</v>
          </cell>
        </row>
        <row r="2695">
          <cell r="A2695" t="str">
            <v>15-4045</v>
          </cell>
          <cell r="B2695" t="str">
            <v>MEM-PRO-015-CIP-DAC-4045</v>
          </cell>
          <cell r="C2695" t="str">
            <v>MS2P-W SANITIZER METER PUMP TO DRYER</v>
          </cell>
        </row>
        <row r="2696">
          <cell r="A2696" t="str">
            <v>15-4050</v>
          </cell>
          <cell r="B2696" t="str">
            <v>MEM-PRO-015-CIP-DAC-4050</v>
          </cell>
          <cell r="C2696" t="str">
            <v>MS2P-CIP FEED PUMP TO SWITCH STATION</v>
          </cell>
        </row>
        <row r="2697">
          <cell r="A2697" t="str">
            <v>15-4051</v>
          </cell>
          <cell r="B2697" t="str">
            <v>MEM-PRO-015-CIP-DAC-4051</v>
          </cell>
          <cell r="C2697" t="str">
            <v>MS2P-CIP FEED PUMP TO SWITCH STATION</v>
          </cell>
        </row>
        <row r="2698">
          <cell r="A2698" t="str">
            <v>15-4656</v>
          </cell>
          <cell r="B2698" t="str">
            <v>MEM-PRO-015-CIP-DAC-4656</v>
          </cell>
          <cell r="C2698" t="str">
            <v>MS2P-CIP SUPPLY FV TO WHEY WET-IN</v>
          </cell>
        </row>
        <row r="2699">
          <cell r="A2699" t="str">
            <v>15-4660</v>
          </cell>
          <cell r="B2699" t="str">
            <v>MEM-PRO-015-CIP-DAC-4660</v>
          </cell>
          <cell r="C2699" t="str">
            <v>MS2P-CIP SUPPLY FV TO TAS WHEY</v>
          </cell>
        </row>
        <row r="2700">
          <cell r="A2700" t="str">
            <v>15-4696</v>
          </cell>
          <cell r="B2700" t="str">
            <v>MEM-PRO-015-CIP-DAC-4696</v>
          </cell>
          <cell r="C2700" t="str">
            <v>MS2P-CIP SUPPLY TO SLAM SWITCH STATION</v>
          </cell>
        </row>
        <row r="2701">
          <cell r="A2701" t="str">
            <v>15-8130</v>
          </cell>
          <cell r="B2701" t="str">
            <v>MEM-PRO-015-CIP-DAC-8130</v>
          </cell>
          <cell r="C2701" t="str">
            <v>MS2P-CIP FRESH WATER RINSE  TANK</v>
          </cell>
        </row>
        <row r="2702">
          <cell r="A2702" t="str">
            <v>15-8131</v>
          </cell>
          <cell r="B2702" t="str">
            <v>MEM-PRO-015-CIP-DAC-8131</v>
          </cell>
          <cell r="C2702" t="str">
            <v>MS2P-CIP WASH TANK</v>
          </cell>
        </row>
        <row r="2703">
          <cell r="A2703" t="str">
            <v>15-8132</v>
          </cell>
          <cell r="B2703" t="str">
            <v>MEM-PRO-015-CIP-DAC-8132</v>
          </cell>
          <cell r="C2703" t="str">
            <v>MS2P-HIGH PRESS WAND TESTING PUMP</v>
          </cell>
        </row>
        <row r="2704">
          <cell r="A2704" t="str">
            <v>15-8133</v>
          </cell>
          <cell r="B2704" t="str">
            <v>MEM-PRO-015-CIP-DAC-8133</v>
          </cell>
          <cell r="C2704" t="str">
            <v>MS2P-RINSE WATER SUPPLY PUMP</v>
          </cell>
        </row>
        <row r="2705">
          <cell r="A2705" t="str">
            <v>15-8134</v>
          </cell>
          <cell r="B2705" t="str">
            <v>MEM-PRO-015-CIP-DAC-8134</v>
          </cell>
          <cell r="C2705" t="str">
            <v>MS2P-CIP HEAT EXCHANGER</v>
          </cell>
        </row>
        <row r="2706">
          <cell r="A2706" t="str">
            <v>15-8135</v>
          </cell>
          <cell r="B2706" t="str">
            <v>MEM-PRO-015-CIP-DAC-8135</v>
          </cell>
          <cell r="C2706" t="str">
            <v>MS2P-CIP BOOSTER PUMP</v>
          </cell>
        </row>
        <row r="2707">
          <cell r="A2707" t="str">
            <v>15-8136</v>
          </cell>
          <cell r="B2707" t="str">
            <v>MEM-PRO-015-CIP-DAC-8136</v>
          </cell>
          <cell r="C2707" t="str">
            <v>MS2P-CIP SUPPLY</v>
          </cell>
        </row>
        <row r="2708">
          <cell r="A2708" t="str">
            <v>15-8137</v>
          </cell>
          <cell r="B2708" t="str">
            <v>MEM-PRO-015-CIP-DAC-8137</v>
          </cell>
          <cell r="C2708" t="str">
            <v>MS2P-CIP RETURN</v>
          </cell>
        </row>
        <row r="2709">
          <cell r="A2709" t="str">
            <v>15-8138</v>
          </cell>
          <cell r="B2709" t="str">
            <v>MEM-PRO-015-CIP-DAC-8138</v>
          </cell>
          <cell r="C2709" t="str">
            <v>MS2P-CIP VENT STACK FAN</v>
          </cell>
        </row>
        <row r="2710">
          <cell r="A2710" t="str">
            <v>15-8139</v>
          </cell>
          <cell r="B2710" t="str">
            <v>MEM-PRO-015-CIP-DAC-8139</v>
          </cell>
          <cell r="C2710" t="str">
            <v>MS2P-CIP FV TO OILY WATER TANK</v>
          </cell>
        </row>
        <row r="2711">
          <cell r="A2711" t="str">
            <v>15-8141</v>
          </cell>
          <cell r="B2711" t="str">
            <v>MEM-PRO-015-CIP-DAC-8141</v>
          </cell>
          <cell r="C2711" t="str">
            <v>MS2P-CIP LINE ON/OFF VALVE</v>
          </cell>
        </row>
        <row r="2712">
          <cell r="A2712" t="str">
            <v>15-8142</v>
          </cell>
          <cell r="B2712" t="str">
            <v>MEM-PRO-015-CIP-DAC-8142</v>
          </cell>
          <cell r="C2712" t="str">
            <v>MS2P-CIP SCRUBBER</v>
          </cell>
        </row>
        <row r="2713">
          <cell r="A2713" t="str">
            <v>15-8143</v>
          </cell>
          <cell r="B2713" t="str">
            <v>MEM-PRO-015-CIP-DAC-8143</v>
          </cell>
          <cell r="C2713" t="str">
            <v>MS2P-CIP SCRUBBER PUMP</v>
          </cell>
        </row>
        <row r="2714">
          <cell r="A2714" t="str">
            <v>15-4003</v>
          </cell>
          <cell r="B2714" t="str">
            <v>MEM-PRO-015-CIP-SAC-4003</v>
          </cell>
          <cell r="C2714" t="str">
            <v>MS2P-CIP RINSE TANK</v>
          </cell>
        </row>
        <row r="2715">
          <cell r="A2715" t="str">
            <v>15-4007</v>
          </cell>
          <cell r="B2715" t="str">
            <v>MEM-PRO-015-CIP-SAC-4007</v>
          </cell>
          <cell r="C2715" t="str">
            <v>MS2P-CIP RINSE RECIRC HEAT PUMP</v>
          </cell>
        </row>
        <row r="2716">
          <cell r="A2716" t="str">
            <v>15-4008</v>
          </cell>
          <cell r="B2716" t="str">
            <v>MEM-PRO-015-CIP-SAC-4008</v>
          </cell>
          <cell r="C2716" t="str">
            <v>MS2P-CIP RINSE TANK HYDROHEATER</v>
          </cell>
        </row>
        <row r="2717">
          <cell r="A2717" t="str">
            <v>15-4013</v>
          </cell>
          <cell r="B2717" t="str">
            <v>MEM-PRO-015-CIP-SAC-4013</v>
          </cell>
          <cell r="C2717" t="str">
            <v>MS2P-NAOH SUPPLY TO CIP CAUSTIC TANK</v>
          </cell>
        </row>
        <row r="2718">
          <cell r="A2718" t="str">
            <v>15-4014</v>
          </cell>
          <cell r="B2718" t="str">
            <v>MEM-PRO-015-CIP-SAC-4014</v>
          </cell>
          <cell r="C2718" t="str">
            <v>MS2P-CIP WEST CAUSTIC TANK</v>
          </cell>
        </row>
        <row r="2719">
          <cell r="A2719" t="str">
            <v>15-4018</v>
          </cell>
          <cell r="B2719" t="str">
            <v>MEM-PRO-015-CIP-SAC-4018</v>
          </cell>
          <cell r="C2719" t="str">
            <v>MS2P-NAOH SUPPLY FCV TO CAUSTIC TANKS</v>
          </cell>
        </row>
        <row r="2720">
          <cell r="A2720" t="str">
            <v>15-4019</v>
          </cell>
          <cell r="B2720" t="str">
            <v>MEM-PRO-015-CIP-SAC-4019</v>
          </cell>
          <cell r="C2720" t="str">
            <v>MS2P-CIP CAUSTIC RECIRC HEAT PUMP</v>
          </cell>
        </row>
        <row r="2721">
          <cell r="A2721" t="str">
            <v>15-4020</v>
          </cell>
          <cell r="B2721" t="str">
            <v>MEM-PRO-015-CIP-SAC-4020</v>
          </cell>
          <cell r="C2721" t="str">
            <v>MS2P-CIP CAUSTIC HYDROHEATER</v>
          </cell>
        </row>
        <row r="2722">
          <cell r="A2722" t="str">
            <v>15-4021</v>
          </cell>
          <cell r="B2722" t="str">
            <v>MEM-PRO-015-CIP-SAC-4021</v>
          </cell>
          <cell r="C2722" t="str">
            <v>MS2P-CIP CAUSTIC TK HYDROHEATER RTD OUT</v>
          </cell>
        </row>
        <row r="2723">
          <cell r="A2723" t="str">
            <v>15-4033</v>
          </cell>
          <cell r="B2723" t="str">
            <v>MEM-PRO-015-CIP-SAC-4033</v>
          </cell>
          <cell r="C2723" t="str">
            <v>MS2P-EXCESS CIP TANK</v>
          </cell>
        </row>
        <row r="2724">
          <cell r="A2724" t="str">
            <v>15-4034</v>
          </cell>
          <cell r="B2724" t="str">
            <v>MEM-PRO-015-CIP-SAC-4034</v>
          </cell>
          <cell r="C2724" t="str">
            <v>MS2P-CIP EAST CAUSTIC TANK</v>
          </cell>
        </row>
        <row r="2725">
          <cell r="A2725" t="str">
            <v>15-4042</v>
          </cell>
          <cell r="B2725" t="str">
            <v>MEM-PRO-015-CIP-SAC-4042</v>
          </cell>
          <cell r="C2725" t="str">
            <v>MS2P-CAUSTIC 3-WAY FV TO TANK 4014/4034</v>
          </cell>
        </row>
        <row r="2726">
          <cell r="A2726" t="str">
            <v>15-4052</v>
          </cell>
          <cell r="B2726" t="str">
            <v>MEM-PRO-015-CIP-SAC-4052</v>
          </cell>
          <cell r="C2726" t="str">
            <v>MS2P-CIP RETURN 3WAY FROM SWITCH STATION</v>
          </cell>
        </row>
        <row r="2727">
          <cell r="A2727" t="str">
            <v>15-4055</v>
          </cell>
          <cell r="B2727" t="str">
            <v>MEM-PRO-015-CIP-SAC-4055</v>
          </cell>
          <cell r="C2727" t="str">
            <v>MS2P-CIP RETURN STRAINER</v>
          </cell>
        </row>
        <row r="2728">
          <cell r="A2728" t="str">
            <v>15-4671</v>
          </cell>
          <cell r="B2728" t="str">
            <v>MEM-PRO-015-CIP-SAC-4671</v>
          </cell>
          <cell r="C2728" t="str">
            <v>MS2P-CIP RETURN TO CAUSTIC TANKS 3WAY FV</v>
          </cell>
        </row>
        <row r="2729">
          <cell r="A2729" t="str">
            <v>15-4682</v>
          </cell>
          <cell r="B2729" t="str">
            <v>MEM-PRO-015-CIP-SAC-4682</v>
          </cell>
          <cell r="C2729" t="str">
            <v>MS2P-CAUSTIC TANK CIP RETURN FV</v>
          </cell>
        </row>
        <row r="2730">
          <cell r="A2730" t="str">
            <v>15-4683</v>
          </cell>
          <cell r="B2730" t="str">
            <v>MEM-PRO-015-CIP-SAC-4683</v>
          </cell>
          <cell r="C2730" t="str">
            <v>MS2P-CIP RETURN TO TANK 4014 OR 4033</v>
          </cell>
        </row>
        <row r="2731">
          <cell r="A2731" t="str">
            <v>15-4684</v>
          </cell>
          <cell r="B2731" t="str">
            <v>MEM-PRO-015-CIP-SAC-4684</v>
          </cell>
          <cell r="C2731" t="str">
            <v>MS2P-CIP RETURN TO TANK 4033 OR 4034</v>
          </cell>
        </row>
        <row r="2732">
          <cell r="A2732" t="str">
            <v>15-4685</v>
          </cell>
          <cell r="B2732" t="str">
            <v>MEM-PRO-015-CIP-SAC-4685</v>
          </cell>
          <cell r="C2732" t="str">
            <v>MS2P-CIP RETURN TO DRAIN CONDUCTIVITY EL</v>
          </cell>
        </row>
        <row r="2733">
          <cell r="A2733" t="str">
            <v>15-9210</v>
          </cell>
          <cell r="B2733" t="str">
            <v>MEM-PRO-015-CIP-TAC-9210</v>
          </cell>
          <cell r="C2733" t="str">
            <v>MS2P-SANITIZER UNLOADING HOSE</v>
          </cell>
        </row>
        <row r="2734">
          <cell r="A2734" t="str">
            <v>15-3068</v>
          </cell>
          <cell r="B2734" t="str">
            <v>MEM-PRO-015-CLG-CLF-3068</v>
          </cell>
          <cell r="C2734" t="str">
            <v>MS2P-S CLARIFIER CLARIFIER CENTRIFUGE</v>
          </cell>
        </row>
        <row r="2735">
          <cell r="A2735" t="str">
            <v>15-3069</v>
          </cell>
          <cell r="B2735" t="str">
            <v>MEM-PRO-015-CLG-CLF-3069</v>
          </cell>
          <cell r="C2735" t="str">
            <v>MS2P-N CLARIFIER CLARIFIER CENTRIFUGE</v>
          </cell>
        </row>
        <row r="2736">
          <cell r="A2736" t="str">
            <v>15-3070</v>
          </cell>
          <cell r="B2736" t="str">
            <v>MEM-PRO-015-CLG-CLF-3070</v>
          </cell>
          <cell r="C2736" t="str">
            <v>MS2P-S CLARIFIER  SLUDGE PUMP</v>
          </cell>
        </row>
        <row r="2737">
          <cell r="A2737" t="str">
            <v>15-3071</v>
          </cell>
          <cell r="B2737" t="str">
            <v>MEM-PRO-015-CLG-CLF-3071</v>
          </cell>
          <cell r="C2737" t="str">
            <v>MS2P-N CLARIFIER  SLUDGE PUMP</v>
          </cell>
        </row>
        <row r="2738">
          <cell r="A2738" t="str">
            <v>15-3108</v>
          </cell>
          <cell r="B2738" t="str">
            <v>MEM-PRO-015-CLG-CLF-3108</v>
          </cell>
          <cell r="C2738" t="str">
            <v>HSA BYPASS CONTROL VALVE FCV</v>
          </cell>
        </row>
        <row r="2739">
          <cell r="A2739" t="str">
            <v>15-3109</v>
          </cell>
          <cell r="B2739" t="str">
            <v>MEM-PRO-015-CLG-CLF-3109</v>
          </cell>
          <cell r="C2739" t="str">
            <v>HSA BYPASS FLOW METER</v>
          </cell>
        </row>
        <row r="2740">
          <cell r="A2740" t="str">
            <v>15-3110</v>
          </cell>
          <cell r="B2740" t="str">
            <v>MEM-PRO-015-CLG-CLF-3110</v>
          </cell>
          <cell r="C2740" t="str">
            <v>HSA BYPASS HEADER PRESSURE XMITTER</v>
          </cell>
        </row>
        <row r="2741">
          <cell r="A2741" t="str">
            <v>15-3156</v>
          </cell>
          <cell r="B2741" t="str">
            <v>MEM-PRO-015-CLG-CLF-3156</v>
          </cell>
          <cell r="C2741" t="str">
            <v>MS2P-CLARIFIER FEED BOOSTER PUMP</v>
          </cell>
        </row>
        <row r="2742">
          <cell r="A2742" t="str">
            <v>15-3166</v>
          </cell>
          <cell r="B2742" t="str">
            <v>MEM-PRO-015-CLG-CLF-3166</v>
          </cell>
          <cell r="C2742" t="str">
            <v>MS2P-CLARIFIER FEED MAGNET</v>
          </cell>
        </row>
        <row r="2743">
          <cell r="A2743" t="str">
            <v>15-3296</v>
          </cell>
          <cell r="B2743" t="str">
            <v>MEM-PRO-015-CON-CON-3296</v>
          </cell>
          <cell r="C2743" t="str">
            <v>MS2P-#4 CONCENTRATION CENTRIFUGE</v>
          </cell>
        </row>
        <row r="2744">
          <cell r="A2744" t="str">
            <v>15-3297</v>
          </cell>
          <cell r="B2744" t="str">
            <v>MEM-PRO-015-CON-CON-3297</v>
          </cell>
          <cell r="C2744" t="str">
            <v>MS2P-#4 CENTRIFUGE LIQUIVETER</v>
          </cell>
        </row>
        <row r="2745">
          <cell r="A2745" t="str">
            <v>15-3304</v>
          </cell>
          <cell r="B2745" t="str">
            <v>MEM-PRO-015-CON-CON-3304</v>
          </cell>
          <cell r="C2745" t="str">
            <v>MS2P-#2 CONCENTRATION CENTRIFUGE</v>
          </cell>
        </row>
        <row r="2746">
          <cell r="A2746" t="str">
            <v>15-3319</v>
          </cell>
          <cell r="B2746" t="str">
            <v>MEM-PRO-015-CON-CON-3319</v>
          </cell>
          <cell r="C2746" t="str">
            <v>MS2P-#2 CENTRIFUGE LIQUIVERTER</v>
          </cell>
        </row>
        <row r="2747">
          <cell r="A2747" t="str">
            <v>15-3320</v>
          </cell>
          <cell r="B2747" t="str">
            <v>MEM-PRO-015-CON-CON-3320</v>
          </cell>
          <cell r="C2747" t="str">
            <v>MS2P-#3 CONCENTRATION CENTRIFUGE</v>
          </cell>
        </row>
        <row r="2748">
          <cell r="A2748" t="str">
            <v>15-3321</v>
          </cell>
          <cell r="B2748" t="str">
            <v>MEM-PRO-015-CON-CON-3321</v>
          </cell>
          <cell r="C2748" t="str">
            <v>MS2P-#3 CENTRIFUGE LIQUIVERTER</v>
          </cell>
        </row>
        <row r="2749">
          <cell r="A2749" t="str">
            <v>15-3333</v>
          </cell>
          <cell r="B2749" t="str">
            <v>MEM-PRO-015-CON-CON-3333</v>
          </cell>
          <cell r="C2749" t="str">
            <v>MS2P-#4 CONC CENTRIFUGE CURD PUMP</v>
          </cell>
        </row>
        <row r="2750">
          <cell r="A2750" t="str">
            <v>15-3344</v>
          </cell>
          <cell r="B2750" t="str">
            <v>MEM-PRO-015-CON-CON-3344</v>
          </cell>
          <cell r="C2750" t="str">
            <v>MS2P-#3 CONC CENTRIFUGE CURD PUMP</v>
          </cell>
        </row>
        <row r="2751">
          <cell r="A2751" t="str">
            <v>15-4060</v>
          </cell>
          <cell r="B2751" t="str">
            <v>MEM-PRO-015-CON-CON-4060</v>
          </cell>
          <cell r="C2751" t="str">
            <v>MS2P-#2 CONC CENTRIFUGE CURD PUMP</v>
          </cell>
        </row>
        <row r="2752">
          <cell r="A2752" t="str">
            <v>15-4085</v>
          </cell>
          <cell r="B2752" t="str">
            <v>MEM-PRO-015-CON-CON-4085</v>
          </cell>
          <cell r="C2752" t="str">
            <v>MS2P-#1 CONCENTRATION CENTRIFUGE</v>
          </cell>
        </row>
        <row r="2753">
          <cell r="A2753" t="str">
            <v>15-4092</v>
          </cell>
          <cell r="B2753" t="str">
            <v>MEM-PRO-015-CON-CON-4092</v>
          </cell>
          <cell r="C2753" t="str">
            <v>MS2P-#1 CENTRIFUGE LIQUIVERTER</v>
          </cell>
        </row>
        <row r="2754">
          <cell r="A2754" t="str">
            <v>15-4098</v>
          </cell>
          <cell r="B2754" t="str">
            <v>MEM-PRO-015-CON-CON-4098</v>
          </cell>
          <cell r="C2754" t="str">
            <v>MS2P-#1 CONC CENTRIFUGE CURD PUMP</v>
          </cell>
        </row>
        <row r="2755">
          <cell r="A2755" t="str">
            <v>15-6203</v>
          </cell>
          <cell r="B2755" t="str">
            <v>MEM-PRO-015-CON-CRE-6203</v>
          </cell>
          <cell r="C2755" t="str">
            <v>MS2P CURD EXT BIRDIE WHEY RECOVERY PUMP</v>
          </cell>
        </row>
        <row r="2756">
          <cell r="A2756" t="str">
            <v>15-6633</v>
          </cell>
          <cell r="B2756" t="str">
            <v>MEM-PRO-015-CON-CRE-6633</v>
          </cell>
          <cell r="C2756" t="str">
            <v>MS2P-CON CURD TO BIRDIE HH BLOCK VLV FV</v>
          </cell>
        </row>
        <row r="2757">
          <cell r="A2757" t="str">
            <v>15-6680</v>
          </cell>
          <cell r="B2757" t="str">
            <v>MEM-PRO-015-CON-CRE-6680</v>
          </cell>
          <cell r="C2757" t="str">
            <v>MS2P-CON CURD TO TRIPLE TUBES BLOCK FV</v>
          </cell>
        </row>
        <row r="2758">
          <cell r="A2758" t="str">
            <v>15-6681</v>
          </cell>
          <cell r="B2758" t="str">
            <v>MEM-PRO-015-CON-CRE-6681</v>
          </cell>
          <cell r="C2758" t="str">
            <v>MS2P-CON CURD TO TRIPLE TUBES FCV</v>
          </cell>
        </row>
        <row r="2759">
          <cell r="A2759" t="str">
            <v>15-4104</v>
          </cell>
          <cell r="B2759" t="str">
            <v>MEM-PRO-015-FED-BLP-4104</v>
          </cell>
          <cell r="C2759" t="str">
            <v>MS2P-BELT PRESS</v>
          </cell>
        </row>
        <row r="2760">
          <cell r="A2760" t="str">
            <v>15-4105</v>
          </cell>
          <cell r="B2760" t="str">
            <v>MEM-PRO-015-FED-BLP-4105</v>
          </cell>
          <cell r="C2760" t="str">
            <v>MS2P-BELT PRESS WASH WTR COLLECTING TANK</v>
          </cell>
        </row>
        <row r="2761">
          <cell r="A2761" t="str">
            <v>15-4107</v>
          </cell>
          <cell r="B2761" t="str">
            <v>MEM-PRO-015-FED-BLP-4107</v>
          </cell>
          <cell r="C2761" t="str">
            <v>MS2P-BELT PRESS WASH WATER CIRC PUMP</v>
          </cell>
        </row>
        <row r="2762">
          <cell r="A2762" t="str">
            <v>15-4108</v>
          </cell>
          <cell r="B2762" t="str">
            <v>MEM-PRO-015-FED-BLP-4108</v>
          </cell>
          <cell r="C2762" t="str">
            <v>MS2P-BELT PRESS DISCHARGE SCREW CONV #5</v>
          </cell>
        </row>
        <row r="2763">
          <cell r="A2763" t="str">
            <v>15-4109</v>
          </cell>
          <cell r="B2763" t="str">
            <v>MEM-PRO-015-FED-BLP-4109</v>
          </cell>
          <cell r="C2763" t="str">
            <v>MS2P-BELT PRESS DISCHARGE SCREW CONV #4</v>
          </cell>
        </row>
        <row r="2764">
          <cell r="A2764" t="str">
            <v>15-4110</v>
          </cell>
          <cell r="B2764" t="str">
            <v>MEM-PRO-015-FED-BLP-4110</v>
          </cell>
          <cell r="C2764" t="str">
            <v>MS2P-BELT PRESS PRESSURE PUMP</v>
          </cell>
        </row>
        <row r="2765">
          <cell r="A2765" t="str">
            <v>15-4111</v>
          </cell>
          <cell r="B2765" t="str">
            <v>MEM-PRO-015-FED-BLP-4111</v>
          </cell>
          <cell r="C2765" t="str">
            <v>MS2P-BELT PRESS HIGH PRESSURE PUMP</v>
          </cell>
        </row>
        <row r="2766">
          <cell r="A2766" t="str">
            <v>15-4117</v>
          </cell>
          <cell r="B2766" t="str">
            <v>MEM-PRO-015-FED-BLP-4117</v>
          </cell>
          <cell r="C2766" t="str">
            <v>CIP to Belt Press/Floor Drain 3-WAY FV</v>
          </cell>
        </row>
        <row r="2767">
          <cell r="A2767" t="str">
            <v>15-4120</v>
          </cell>
          <cell r="B2767" t="str">
            <v>MEM-PRO-015-FED-BLP-4120</v>
          </cell>
          <cell r="C2767" t="str">
            <v>CIP to Belt Press FV</v>
          </cell>
        </row>
        <row r="2768">
          <cell r="A2768" t="str">
            <v>15-4124</v>
          </cell>
          <cell r="B2768" t="str">
            <v>MEM-PRO-015-FED-BLP-4124</v>
          </cell>
          <cell r="C2768" t="str">
            <v>Process Water to Belt Press Press. Pumps</v>
          </cell>
        </row>
        <row r="2769">
          <cell r="A2769" t="str">
            <v>15-3853</v>
          </cell>
          <cell r="B2769" t="str">
            <v>MEM-PRO-015-FED-BRN-3853</v>
          </cell>
          <cell r="C2769" t="str">
            <v>MS2P-FEED DRYER BURNER</v>
          </cell>
        </row>
        <row r="2770">
          <cell r="A2770" t="str">
            <v>15-3803</v>
          </cell>
          <cell r="B2770" t="str">
            <v>MEM-PRO-015-FED-FED-3803</v>
          </cell>
          <cell r="C2770" t="str">
            <v>MS2P-FEED DRYER</v>
          </cell>
        </row>
        <row r="2771">
          <cell r="A2771" t="str">
            <v>15-3804</v>
          </cell>
          <cell r="B2771" t="str">
            <v>MEM-PRO-015-FED-FED-3804</v>
          </cell>
          <cell r="C2771" t="str">
            <v>MS2P-FEED DRYER DISCH ROTARY VALVE</v>
          </cell>
        </row>
        <row r="2772">
          <cell r="A2772" t="str">
            <v>15-3815</v>
          </cell>
          <cell r="B2772" t="str">
            <v>MEM-PRO-015-FED-FED-3815</v>
          </cell>
          <cell r="C2772" t="str">
            <v>MS2P-FEED DRUM RECEIVER DISCHARGER</v>
          </cell>
        </row>
        <row r="2773">
          <cell r="A2773" t="str">
            <v>15-3820</v>
          </cell>
          <cell r="B2773" t="str">
            <v>MEM-PRO-015-FED-FED-3820</v>
          </cell>
          <cell r="C2773" t="str">
            <v>MS2P-FEED SURGE BIN</v>
          </cell>
        </row>
        <row r="2774">
          <cell r="A2774" t="str">
            <v>15-3823</v>
          </cell>
          <cell r="B2774" t="str">
            <v>MEM-PRO-015-FED-FED-3823</v>
          </cell>
          <cell r="C2774" t="str">
            <v>MS2P-FEED SURGE BIN RECYCLE RFV</v>
          </cell>
        </row>
        <row r="2775">
          <cell r="A2775" t="str">
            <v>15-3824</v>
          </cell>
          <cell r="B2775" t="str">
            <v>MEM-PRO-015-FED-FED-3824</v>
          </cell>
          <cell r="C2775" t="str">
            <v>MS2P-FIBER SCALPING SCREENER</v>
          </cell>
        </row>
        <row r="2776">
          <cell r="A2776" t="str">
            <v>15-3826</v>
          </cell>
          <cell r="B2776" t="str">
            <v>MEM-PRO-015-FED-FED-3826</v>
          </cell>
          <cell r="C2776" t="str">
            <v>MS2P-FEED RECYCLE FILTER RECEIVER</v>
          </cell>
        </row>
        <row r="2777">
          <cell r="A2777" t="str">
            <v>15-3828</v>
          </cell>
          <cell r="B2777" t="str">
            <v>MEM-PRO-015-FED-FED-3828</v>
          </cell>
          <cell r="C2777" t="str">
            <v>MS2P-FEED RECYCLE BLOWER</v>
          </cell>
        </row>
        <row r="2778">
          <cell r="A2778" t="str">
            <v>15-3830</v>
          </cell>
          <cell r="B2778" t="str">
            <v>MEM-PRO-015-FED-FED-3830</v>
          </cell>
          <cell r="C2778" t="str">
            <v>MS2P-FEED MILL FILTER RECEIVER</v>
          </cell>
        </row>
        <row r="2779">
          <cell r="A2779" t="str">
            <v>15-3831</v>
          </cell>
          <cell r="B2779" t="str">
            <v>MEM-PRO-015-FED-FED-3831</v>
          </cell>
          <cell r="C2779" t="str">
            <v>MS2P-FEED RECYCLE RECEIVER RFV</v>
          </cell>
        </row>
        <row r="2780">
          <cell r="A2780" t="str">
            <v>15-3833</v>
          </cell>
          <cell r="B2780" t="str">
            <v>MEM-PRO-015-FED-FED-3833</v>
          </cell>
          <cell r="C2780" t="str">
            <v>MS2P-FEED MILL RCVR DISCHARGER</v>
          </cell>
        </row>
        <row r="2781">
          <cell r="A2781" t="str">
            <v>15-3835</v>
          </cell>
          <cell r="B2781" t="str">
            <v>MEM-PRO-015-FED-FED-3835</v>
          </cell>
          <cell r="C2781" t="str">
            <v>MS2P-FEED DRYER DRUM DISCHARGE RCVR</v>
          </cell>
        </row>
        <row r="2782">
          <cell r="A2782" t="str">
            <v>15-3836</v>
          </cell>
          <cell r="B2782" t="str">
            <v>MEM-PRO-015-FED-FED-3836</v>
          </cell>
          <cell r="C2782" t="str">
            <v>MS2P-FEED DRYER DRUM DISCHARGE VENT FAN</v>
          </cell>
        </row>
        <row r="2783">
          <cell r="A2783" t="str">
            <v>15-3837</v>
          </cell>
          <cell r="B2783" t="str">
            <v>MEM-PRO-015-FED-FED-3837</v>
          </cell>
          <cell r="C2783" t="str">
            <v>MS2P-FEED DRYER DRUM DISCHARGE RCVR RFV</v>
          </cell>
        </row>
        <row r="2784">
          <cell r="A2784" t="str">
            <v>15-3842</v>
          </cell>
          <cell r="B2784" t="str">
            <v>MEM-PRO-015-FED-FED-3842</v>
          </cell>
          <cell r="C2784" t="str">
            <v>MS2P-FEED DRYER FEED TRANSFER BLOWER</v>
          </cell>
        </row>
        <row r="2785">
          <cell r="A2785" t="str">
            <v>15-3843</v>
          </cell>
          <cell r="B2785" t="str">
            <v>MEM-PRO-015-FED-FED-3843</v>
          </cell>
          <cell r="C2785" t="str">
            <v>MS2P-FEED DRYER FILTER TRANSFER BLOWER</v>
          </cell>
        </row>
        <row r="2786">
          <cell r="A2786" t="str">
            <v>15-3844</v>
          </cell>
          <cell r="B2786" t="str">
            <v>MEM-PRO-015-FED-FED-3844</v>
          </cell>
          <cell r="C2786" t="str">
            <v>MS2P-FEED DRYER EXHAUST FAN</v>
          </cell>
        </row>
        <row r="2787">
          <cell r="A2787" t="str">
            <v>15-3847</v>
          </cell>
          <cell r="B2787" t="str">
            <v>MEM-PRO-015-FED-FED-3847</v>
          </cell>
          <cell r="C2787" t="str">
            <v>MS2P-FEED DRYER INLET FAN</v>
          </cell>
        </row>
        <row r="2788">
          <cell r="A2788" t="str">
            <v>15-3848</v>
          </cell>
          <cell r="B2788" t="str">
            <v>MEM-PRO-015-FED-FED-3848</v>
          </cell>
          <cell r="C2788" t="str">
            <v>MS2P-FEED DRYER COMBUSTION FAN</v>
          </cell>
        </row>
        <row r="2789">
          <cell r="A2789" t="str">
            <v>15-3856</v>
          </cell>
          <cell r="B2789" t="str">
            <v>MEM-PRO-015-FED-FED-3856</v>
          </cell>
          <cell r="C2789" t="str">
            <v>MS2P-FEED SECONDARY FINES FILTER RCVR</v>
          </cell>
        </row>
        <row r="2790">
          <cell r="A2790" t="str">
            <v>15-3857</v>
          </cell>
          <cell r="B2790" t="str">
            <v>MEM-PRO-015-FED-FED-3857</v>
          </cell>
          <cell r="C2790" t="str">
            <v>MS2P-FEED SECONDARY FINES RECEIVER RFV</v>
          </cell>
        </row>
        <row r="2791">
          <cell r="A2791" t="str">
            <v>15-3862</v>
          </cell>
          <cell r="B2791" t="str">
            <v>MEM-PRO-015-FED-FED-3862</v>
          </cell>
          <cell r="C2791" t="str">
            <v>MS2P-FEED MILL RCVR VENT FAN</v>
          </cell>
        </row>
        <row r="2792">
          <cell r="A2792" t="str">
            <v>15-3863</v>
          </cell>
          <cell r="B2792" t="str">
            <v>MEM-PRO-015-FED-FED-3863</v>
          </cell>
          <cell r="C2792" t="str">
            <v>MS2P-FEED RECYCLE RECEIVER VENT FAN</v>
          </cell>
        </row>
        <row r="2793">
          <cell r="A2793" t="str">
            <v>15-3864</v>
          </cell>
          <cell r="B2793" t="str">
            <v>MEM-PRO-015-FED-FED-3864</v>
          </cell>
          <cell r="C2793" t="str">
            <v>MS2P-FEED DRYER NORTH FILTER</v>
          </cell>
        </row>
        <row r="2794">
          <cell r="A2794" t="str">
            <v>15-3866</v>
          </cell>
          <cell r="B2794" t="str">
            <v>MEM-PRO-015-FED-FED-3866</v>
          </cell>
          <cell r="C2794" t="str">
            <v>MS2P-N FEED DRYER FILTER SCREW CONVEYOR</v>
          </cell>
        </row>
        <row r="2795">
          <cell r="A2795" t="str">
            <v>15-3883</v>
          </cell>
          <cell r="B2795" t="str">
            <v>MEM-PRO-015-FED-FED-3883</v>
          </cell>
          <cell r="C2795" t="str">
            <v>MS2P-MILL FILTER RECEIVER ROTARY VALVE</v>
          </cell>
        </row>
        <row r="2796">
          <cell r="A2796" t="str">
            <v>15-3884</v>
          </cell>
          <cell r="B2796" t="str">
            <v>MEM-PRO-015-FED-FED-3884</v>
          </cell>
          <cell r="C2796" t="str">
            <v>MS2P-FEED DRYER SOUTH FILTER</v>
          </cell>
        </row>
        <row r="2797">
          <cell r="A2797" t="str">
            <v>15-3885</v>
          </cell>
          <cell r="B2797" t="str">
            <v>MEM-PRO-015-FED-FED-3885</v>
          </cell>
          <cell r="C2797" t="str">
            <v>MS2P-N FEED DRYER FILTER RFV</v>
          </cell>
        </row>
        <row r="2798">
          <cell r="A2798" t="str">
            <v>15-3886</v>
          </cell>
          <cell r="B2798" t="str">
            <v>MEM-PRO-015-FED-FED-3886</v>
          </cell>
          <cell r="C2798" t="str">
            <v>MS2P-S FEED DRYER FILTER RFV</v>
          </cell>
        </row>
        <row r="2799">
          <cell r="A2799" t="str">
            <v>15-3888</v>
          </cell>
          <cell r="B2799" t="str">
            <v>MEM-PRO-015-FED-FED-3888</v>
          </cell>
          <cell r="C2799" t="str">
            <v>MS2P-S FEED DRYER FILTER SCREW CONVEYOR</v>
          </cell>
        </row>
        <row r="2800">
          <cell r="A2800" t="str">
            <v>15-5087</v>
          </cell>
          <cell r="B2800" t="str">
            <v>MEM-PRO-015-FED-FED-5087</v>
          </cell>
          <cell r="C2800" t="str">
            <v>MS2P-FEED LOADOUT SLIDEGATE</v>
          </cell>
        </row>
        <row r="2801">
          <cell r="A2801" t="str">
            <v>15-6667</v>
          </cell>
          <cell r="B2801" t="str">
            <v>MEM-PRO-015-FED-FED-6667</v>
          </cell>
          <cell r="C2801" t="str">
            <v>MS2P-FEED BAGHOUSE PSCU</v>
          </cell>
        </row>
        <row r="2802">
          <cell r="A2802" t="str">
            <v>15-9235</v>
          </cell>
          <cell r="B2802" t="str">
            <v>MEM-PRO-015-FED-FED-9235</v>
          </cell>
          <cell r="C2802" t="str">
            <v>MS2P SLIDE GATE TO/FROM FEED  LOADOUT</v>
          </cell>
        </row>
        <row r="2803">
          <cell r="A2803" t="str">
            <v>15-3800</v>
          </cell>
          <cell r="B2803" t="str">
            <v>MEM-PRO-015-FED-SLT-3800</v>
          </cell>
          <cell r="C2803" t="str">
            <v>MS2P-FEED PADDLE MIXER</v>
          </cell>
        </row>
        <row r="2804">
          <cell r="A2804" t="str">
            <v>15-3801</v>
          </cell>
          <cell r="B2804" t="str">
            <v>MEM-PRO-015-FED-SLT-3801</v>
          </cell>
          <cell r="C2804" t="str">
            <v>MS2P-INFEED SCREW CONVEYOR</v>
          </cell>
        </row>
        <row r="2805">
          <cell r="A2805" t="str">
            <v>15-3865</v>
          </cell>
          <cell r="B2805" t="str">
            <v>MEM-PRO-015-FED-SLT-3865</v>
          </cell>
          <cell r="C2805" t="str">
            <v>MS2P-FEED DRYER INCLINE CONVEYOR</v>
          </cell>
        </row>
        <row r="2806">
          <cell r="A2806" t="str">
            <v>15-4102</v>
          </cell>
          <cell r="B2806" t="str">
            <v>MEM-PRO-015-FED-SLT-4102</v>
          </cell>
          <cell r="C2806" t="str">
            <v>MS2P-BELT PRESS SCREW CONVEYOR #2</v>
          </cell>
        </row>
        <row r="2807">
          <cell r="A2807" t="str">
            <v>15-4103</v>
          </cell>
          <cell r="B2807" t="str">
            <v>MEM-PRO-015-FED-SLT-4103</v>
          </cell>
          <cell r="C2807" t="str">
            <v>MS2P-BELT PRESS SCREW CONVEYOR #3</v>
          </cell>
        </row>
        <row r="2808">
          <cell r="A2808" t="str">
            <v>15-3893</v>
          </cell>
          <cell r="B2808" t="str">
            <v>MEM-PRO-015-FED-SUS-3893</v>
          </cell>
          <cell r="C2808" t="str">
            <v>MS2P-FEED DRYER SNUFFING STEAM</v>
          </cell>
        </row>
        <row r="2809">
          <cell r="A2809" t="str">
            <v>15-9237</v>
          </cell>
          <cell r="B2809" t="str">
            <v>MEM-PRO-015-FED-SUS-9237</v>
          </cell>
          <cell r="C2809" t="str">
            <v>MS2P-FEED DRYER INLET SNUFFING STEAM RUP</v>
          </cell>
        </row>
        <row r="2810">
          <cell r="A2810" t="str">
            <v>15-3004</v>
          </cell>
          <cell r="B2810" t="str">
            <v>MEM-PRO-015-GRD-M2G-3004</v>
          </cell>
          <cell r="C2810" t="str">
            <v>MS2P-SURGE BIN EXHAUST FAN</v>
          </cell>
        </row>
        <row r="2811">
          <cell r="A2811" t="str">
            <v>15-3006</v>
          </cell>
          <cell r="B2811" t="str">
            <v>MEM-PRO-015-GRD-M2G-3006</v>
          </cell>
          <cell r="C2811" t="str">
            <v>MS2P-GRINDER SURGE BIN</v>
          </cell>
        </row>
        <row r="2812">
          <cell r="A2812" t="str">
            <v>15-3007</v>
          </cell>
          <cell r="B2812" t="str">
            <v>MEM-PRO-015-GRD-M2G-3007</v>
          </cell>
          <cell r="C2812" t="str">
            <v>MS2P-GRINDER SURGE BIN FILTER RECEIVER</v>
          </cell>
        </row>
        <row r="2813">
          <cell r="A2813" t="str">
            <v>15-3008</v>
          </cell>
          <cell r="B2813" t="str">
            <v>MEM-PRO-015-GRD-M2G-3008</v>
          </cell>
          <cell r="C2813" t="str">
            <v>MS2P-GRINDER SURGE BIN FLTR RCVR ASP FAN</v>
          </cell>
        </row>
        <row r="2814">
          <cell r="A2814" t="str">
            <v>15-3009</v>
          </cell>
          <cell r="B2814" t="str">
            <v>MEM-PRO-015-GRD-M2G-3009</v>
          </cell>
          <cell r="C2814" t="str">
            <v>MS2P-GRINDER FILTER RECEIVER RFV</v>
          </cell>
        </row>
        <row r="2815">
          <cell r="A2815" t="str">
            <v>15-3012</v>
          </cell>
          <cell r="B2815" t="str">
            <v>MEM-PRO-015-GRD-M2G-3012</v>
          </cell>
          <cell r="C2815" t="str">
            <v>MS2P-N GRINDING MILL RFV</v>
          </cell>
        </row>
        <row r="2816">
          <cell r="A2816" t="str">
            <v>15-3016</v>
          </cell>
          <cell r="B2816" t="str">
            <v>MEM-PRO-015-GRD-M2G-3016</v>
          </cell>
          <cell r="C2816" t="str">
            <v>MS2P-N FLAKE GRINDING MILL</v>
          </cell>
        </row>
        <row r="2817">
          <cell r="A2817" t="str">
            <v>15-3025</v>
          </cell>
          <cell r="B2817" t="str">
            <v>MEM-PRO-015-GRD-M2G-3025</v>
          </cell>
          <cell r="C2817" t="str">
            <v>MS2P-S GRINDING MILL RFV</v>
          </cell>
        </row>
        <row r="2818">
          <cell r="A2818" t="str">
            <v>15-3029</v>
          </cell>
          <cell r="B2818" t="str">
            <v>MEM-PRO-015-GRD-M2G-3029</v>
          </cell>
          <cell r="C2818" t="str">
            <v>MS2P-S FLAKE GRINDING MILL</v>
          </cell>
        </row>
        <row r="2819">
          <cell r="A2819" t="str">
            <v>15-3034</v>
          </cell>
          <cell r="B2819" t="str">
            <v>MEM-PRO-015-GRD-M2G-3034</v>
          </cell>
          <cell r="C2819" t="str">
            <v>MS2P-GROUND FLAKE TRANSFER BLOWER</v>
          </cell>
        </row>
        <row r="2820">
          <cell r="A2820" t="str">
            <v>15-3041</v>
          </cell>
          <cell r="B2820" t="str">
            <v>MEM-PRO-015-GRD-M2G-3041</v>
          </cell>
          <cell r="C2820" t="str">
            <v>MS2P-N GRIND MILL FILTER RECEIVER</v>
          </cell>
        </row>
        <row r="2821">
          <cell r="A2821" t="str">
            <v>15-3042</v>
          </cell>
          <cell r="B2821" t="str">
            <v>MEM-PRO-015-GRD-M2G-3042</v>
          </cell>
          <cell r="C2821" t="str">
            <v>MS2P-N GRIND MILL FILTER RECEIVER RFV</v>
          </cell>
        </row>
        <row r="2822">
          <cell r="A2822" t="str">
            <v>15-3043</v>
          </cell>
          <cell r="B2822" t="str">
            <v>MEM-PRO-015-GRD-M2G-3043</v>
          </cell>
          <cell r="C2822" t="str">
            <v>MS2P-N GRIND MILL RECEIVER ASP FAN</v>
          </cell>
        </row>
        <row r="2823">
          <cell r="A2823" t="str">
            <v>15-3046</v>
          </cell>
          <cell r="B2823" t="str">
            <v>MEM-PRO-015-GRD-M2G-3046</v>
          </cell>
          <cell r="C2823" t="str">
            <v>MS2P-S GRIND MILL FILTER RECEIVER</v>
          </cell>
        </row>
        <row r="2824">
          <cell r="A2824" t="str">
            <v>15-3047</v>
          </cell>
          <cell r="B2824" t="str">
            <v>MEM-PRO-015-GRD-M2G-3047</v>
          </cell>
          <cell r="C2824" t="str">
            <v>MS2P-S FILTER RECEIVER ROTARY VALVE MD75</v>
          </cell>
        </row>
        <row r="2825">
          <cell r="A2825" t="str">
            <v>15-3048</v>
          </cell>
          <cell r="B2825" t="str">
            <v>MEM-PRO-015-GRD-M2G-3048</v>
          </cell>
          <cell r="C2825" t="str">
            <v>MS2P-S GRIND MILL RECEIVER ASP FAN</v>
          </cell>
        </row>
        <row r="2826">
          <cell r="A2826" t="str">
            <v>15-3018</v>
          </cell>
          <cell r="B2826" t="str">
            <v>MEM-PRO-015-GRD-SUS-3018</v>
          </cell>
          <cell r="C2826" t="str">
            <v>MS2P FLAKE GRINDING SNUFFING STEAM</v>
          </cell>
        </row>
        <row r="2827">
          <cell r="A2827" t="str">
            <v>15-3577</v>
          </cell>
          <cell r="B2827" t="str">
            <v>MEM-PRO-015-HPF-SDF-3577</v>
          </cell>
          <cell r="C2827" t="str">
            <v>MS2P-FEED TO SSMGS PRESSURE ELEMEMNT</v>
          </cell>
        </row>
        <row r="2828">
          <cell r="A2828" t="str">
            <v>15-3581</v>
          </cell>
          <cell r="B2828" t="str">
            <v>MEM-PRO-015-HPF-SDF-3581</v>
          </cell>
          <cell r="C2828" t="str">
            <v>MS2P- SSMG FEED 3-WAY FV TO CIP RETURN</v>
          </cell>
        </row>
        <row r="2829">
          <cell r="A2829" t="str">
            <v>15-3583</v>
          </cell>
          <cell r="B2829" t="str">
            <v>MEM-PRO-015-HPF-SDF-3583</v>
          </cell>
          <cell r="C2829" t="str">
            <v>MS2P-#1 SSMG HI-PRESS DRYER FEED PUMP</v>
          </cell>
        </row>
        <row r="2830">
          <cell r="A2830" t="str">
            <v>15-3587</v>
          </cell>
          <cell r="B2830" t="str">
            <v>MEM-PRO-015-HPF-SDF-3587</v>
          </cell>
          <cell r="C2830" t="str">
            <v>MS2P-#2 SSMG HI-PRESS DRYER FEED PUMP</v>
          </cell>
        </row>
        <row r="2831">
          <cell r="A2831" t="str">
            <v>15-3593</v>
          </cell>
          <cell r="B2831" t="str">
            <v>MEM-PRO-015-HPF-SDF-3593</v>
          </cell>
          <cell r="C2831" t="str">
            <v>MS2P-PRESSURE GAUGE TO SSMG HP PUMPS</v>
          </cell>
        </row>
        <row r="2832">
          <cell r="A2832" t="str">
            <v>15-3594</v>
          </cell>
          <cell r="B2832" t="str">
            <v>MEM-PRO-015-HPF-SDF-3594</v>
          </cell>
          <cell r="C2832" t="str">
            <v>MS2P-#3 SSMG HI-PRESS DRYER FEED PUMP</v>
          </cell>
        </row>
        <row r="2833">
          <cell r="A2833" t="str">
            <v>15-3598</v>
          </cell>
          <cell r="B2833" t="str">
            <v>MEM-PRO-015-HPF-SDF-3598</v>
          </cell>
          <cell r="C2833" t="str">
            <v>MS2P-#4 SSMG HI-PRESS DRYER FEED PUMP</v>
          </cell>
        </row>
        <row r="2834">
          <cell r="A2834" t="str">
            <v>15-9254</v>
          </cell>
          <cell r="B2834" t="str">
            <v>MEM-PRO-015-HPF-SDF-9254</v>
          </cell>
          <cell r="C2834" t="str">
            <v>MS2P-SSMG SOLIDS METER</v>
          </cell>
        </row>
        <row r="2835">
          <cell r="A2835" t="str">
            <v>15-3560</v>
          </cell>
          <cell r="B2835" t="str">
            <v>MEM-PRO-015-IDN-HYS-3560</v>
          </cell>
          <cell r="C2835" t="str">
            <v>MS2P-E HYDROLYSIS TANK AGITATOR</v>
          </cell>
        </row>
        <row r="2836">
          <cell r="A2836" t="str">
            <v>15-3561</v>
          </cell>
          <cell r="B2836" t="str">
            <v>MEM-PRO-015-IDN-HYS-3561</v>
          </cell>
          <cell r="C2836" t="str">
            <v>MS2P-E HYDROLYSIS TANK</v>
          </cell>
        </row>
        <row r="2837">
          <cell r="A2837" t="str">
            <v>15-3562</v>
          </cell>
          <cell r="B2837" t="str">
            <v>MEM-PRO-015-IDN-HYS-3562</v>
          </cell>
          <cell r="C2837" t="str">
            <v>MS2P-E HYDROLYSIS DISCHARGE PUMP</v>
          </cell>
        </row>
        <row r="2838">
          <cell r="A2838" t="str">
            <v>15-3567</v>
          </cell>
          <cell r="B2838" t="str">
            <v>MEM-PRO-015-IDN-HYS-3567</v>
          </cell>
          <cell r="C2838" t="str">
            <v>MS2P-W HYDROLYSIS TANK AGITATOR</v>
          </cell>
        </row>
        <row r="2839">
          <cell r="A2839" t="str">
            <v>15-3571</v>
          </cell>
          <cell r="B2839" t="str">
            <v>MEM-PRO-015-IDN-HYS-3571</v>
          </cell>
          <cell r="C2839" t="str">
            <v>MS2P-W HYDROLYSIS TANK</v>
          </cell>
        </row>
        <row r="2840">
          <cell r="A2840" t="str">
            <v>15-3572</v>
          </cell>
          <cell r="B2840" t="str">
            <v>MEM-PRO-015-IDN-HYS-3572</v>
          </cell>
          <cell r="C2840" t="str">
            <v>MS2P-W HYDROLYSIS DISCHARGE PUMP</v>
          </cell>
        </row>
        <row r="2841">
          <cell r="A2841" t="str">
            <v>15-9256</v>
          </cell>
          <cell r="B2841" t="str">
            <v>MEM-PRO-015-IDN-HYS-9256</v>
          </cell>
          <cell r="C2841" t="str">
            <v>MS2P POST IDN CORIOLIS METER</v>
          </cell>
        </row>
        <row r="2842">
          <cell r="A2842" t="str">
            <v>15-9257</v>
          </cell>
          <cell r="B2842" t="str">
            <v>MEM-PRO-015-IDN-HYS-9257</v>
          </cell>
          <cell r="C2842" t="str">
            <v>MS2P POST IDN DIFFERENTIAL PRESSURE</v>
          </cell>
        </row>
        <row r="2843">
          <cell r="A2843" t="str">
            <v>15-3350</v>
          </cell>
          <cell r="B2843" t="str">
            <v>MEM-PRO-015-IDN-IDF-3350</v>
          </cell>
          <cell r="C2843" t="str">
            <v>MS2P-N CHILL TANK PUMP</v>
          </cell>
        </row>
        <row r="2844">
          <cell r="A2844" t="str">
            <v>15-3352</v>
          </cell>
          <cell r="B2844" t="str">
            <v>MEM-PRO-015-IDN-IDF-3352</v>
          </cell>
          <cell r="C2844" t="str">
            <v>MS2P-S. CHILL TANK PUMP</v>
          </cell>
        </row>
        <row r="2845">
          <cell r="A2845" t="str">
            <v>15-3357</v>
          </cell>
          <cell r="B2845" t="str">
            <v>MEM-PRO-015-IDN-IDF-3357</v>
          </cell>
          <cell r="C2845" t="str">
            <v>MS2P-IDN FEED TK AGITATOR</v>
          </cell>
        </row>
        <row r="2846">
          <cell r="A2846" t="str">
            <v>15-3358</v>
          </cell>
          <cell r="B2846" t="str">
            <v>MEM-PRO-015-IDN-IDF-3358</v>
          </cell>
          <cell r="C2846" t="str">
            <v>MS2P-WEST IDN FEED TANK</v>
          </cell>
        </row>
        <row r="2847">
          <cell r="A2847" t="str">
            <v>15-3361</v>
          </cell>
          <cell r="B2847" t="str">
            <v>MEM-PRO-015-IDN-IDF-3361</v>
          </cell>
          <cell r="C2847" t="str">
            <v>MS2P-IDN FEED HOMOGENIZER PUMP</v>
          </cell>
        </row>
        <row r="2848">
          <cell r="A2848" t="str">
            <v>15-3364</v>
          </cell>
          <cell r="B2848" t="str">
            <v>MEM-PRO-015-IDN-IDF-3364</v>
          </cell>
          <cell r="C2848" t="str">
            <v>MS2P-IDN FEED PUMP</v>
          </cell>
        </row>
        <row r="2849">
          <cell r="A2849" t="str">
            <v>15-3367</v>
          </cell>
          <cell r="B2849" t="str">
            <v>MEM-PRO-015-IDN-IDF-3367</v>
          </cell>
          <cell r="C2849" t="str">
            <v>MS2P-W IDN FEED PUMP DENSITY FLOW ELE</v>
          </cell>
        </row>
        <row r="2850">
          <cell r="A2850" t="str">
            <v>15-3424</v>
          </cell>
          <cell r="B2850" t="str">
            <v>MEM-PRO-015-IDN-IDF-3424</v>
          </cell>
          <cell r="C2850" t="str">
            <v>MS2P-EAST IDN FEED TANK</v>
          </cell>
        </row>
        <row r="2851">
          <cell r="A2851" t="str">
            <v>15-3425</v>
          </cell>
          <cell r="B2851" t="str">
            <v>MEM-PRO-015-IDN-IDF-3425</v>
          </cell>
          <cell r="C2851" t="str">
            <v>MS2P-E IDN TANK DISCHARGE PUMP</v>
          </cell>
        </row>
        <row r="2852">
          <cell r="A2852" t="str">
            <v>15-3432</v>
          </cell>
          <cell r="B2852" t="str">
            <v>MEM-PRO-015-IDN-IDF-3432</v>
          </cell>
          <cell r="C2852" t="str">
            <v>MS2P-EAST IDN PH PUMP</v>
          </cell>
        </row>
        <row r="2853">
          <cell r="A2853" t="str">
            <v>15-3435</v>
          </cell>
          <cell r="B2853" t="str">
            <v>MEM-PRO-015-IDN-IDF-3435</v>
          </cell>
          <cell r="C2853" t="str">
            <v>MS2P-E VACUUMIZER FEED PUMP</v>
          </cell>
        </row>
        <row r="2854">
          <cell r="A2854" t="str">
            <v>15-3505</v>
          </cell>
          <cell r="B2854" t="str">
            <v>MEM-PRO-015-IDN-IDF-3505</v>
          </cell>
          <cell r="C2854" t="str">
            <v>MS2P-W VACUUMIZER FEED PUMP</v>
          </cell>
        </row>
        <row r="2855">
          <cell r="A2855" t="str">
            <v>15-3573</v>
          </cell>
          <cell r="B2855" t="str">
            <v>MEM-PRO-015-IDN-IDF-3573</v>
          </cell>
          <cell r="C2855" t="str">
            <v>MS2P-SUPRO XT HYDROHEATER</v>
          </cell>
        </row>
        <row r="2856">
          <cell r="A2856" t="str">
            <v>15-4123</v>
          </cell>
          <cell r="B2856" t="str">
            <v>MEM-PRO-015-IDN-IDF-4123</v>
          </cell>
          <cell r="C2856" t="str">
            <v>MS2P-IDN WET GRINDER</v>
          </cell>
        </row>
        <row r="2857">
          <cell r="A2857" t="str">
            <v>15-4713</v>
          </cell>
          <cell r="B2857" t="str">
            <v>MEM-PRO-015-IDN-IDF-4713</v>
          </cell>
          <cell r="C2857" t="str">
            <v>MS2P-STEAM FV TO OLD PASTURIZATION TANK</v>
          </cell>
        </row>
        <row r="2858">
          <cell r="A2858" t="str">
            <v>15-4730</v>
          </cell>
          <cell r="B2858" t="str">
            <v>MEM-PRO-015-IDN-IDF-4730</v>
          </cell>
          <cell r="C2858" t="str">
            <v>MS2P-PROCESS WATER MAG FLOW METER</v>
          </cell>
        </row>
        <row r="2859">
          <cell r="A2859" t="str">
            <v>15-4731</v>
          </cell>
          <cell r="B2859" t="str">
            <v>MEM-PRO-015-IDN-IDF-4731</v>
          </cell>
          <cell r="C2859" t="str">
            <v>MS2P-PROCESS WATER FCV</v>
          </cell>
        </row>
        <row r="2860">
          <cell r="A2860" t="str">
            <v>15-4735</v>
          </cell>
          <cell r="B2860" t="str">
            <v>MEM-PRO-015-IDN-IDF-4735</v>
          </cell>
          <cell r="C2860" t="str">
            <v>MS2P-CATALASE MIX TANK</v>
          </cell>
        </row>
        <row r="2861">
          <cell r="A2861" t="str">
            <v>15-4736</v>
          </cell>
          <cell r="B2861" t="str">
            <v>MEM-PRO-015-IDN-IDF-4736</v>
          </cell>
          <cell r="C2861" t="str">
            <v>MS2P-CALALASE MIX TANK AGITATOR</v>
          </cell>
        </row>
        <row r="2862">
          <cell r="A2862" t="str">
            <v>15-4768</v>
          </cell>
          <cell r="B2862" t="str">
            <v>MEM-PRO-015-IDN-IDF-4768</v>
          </cell>
          <cell r="C2862" t="str">
            <v>MS2P-WHEY TRIPLE TUBES</v>
          </cell>
        </row>
        <row r="2863">
          <cell r="A2863" t="str">
            <v>15-4769</v>
          </cell>
          <cell r="B2863" t="str">
            <v>MEM-PRO-015-IDN-IDF-4769</v>
          </cell>
          <cell r="C2863" t="str">
            <v>MS2P-WHEY TRIPLE TUBES</v>
          </cell>
        </row>
        <row r="2864">
          <cell r="A2864" t="str">
            <v>15-3231</v>
          </cell>
          <cell r="B2864" t="str">
            <v>MEM-PRO-015-PCP-PCT-3231</v>
          </cell>
          <cell r="C2864" t="str">
            <v>MS2P-HOLD TANK</v>
          </cell>
        </row>
        <row r="2865">
          <cell r="A2865" t="str">
            <v>15-3221</v>
          </cell>
          <cell r="B2865" t="str">
            <v>MEM-PRO-015-PCP-PHA-3221</v>
          </cell>
          <cell r="C2865" t="str">
            <v>MS2P-CLARIFIED TANK</v>
          </cell>
        </row>
        <row r="2866">
          <cell r="A2866" t="str">
            <v>15-3222</v>
          </cell>
          <cell r="B2866" t="str">
            <v>MEM-PRO-015-PCP-PHA-3222</v>
          </cell>
          <cell r="C2866" t="str">
            <v>MS2P-HCL SUPPLY TO CLAR TANK FLOW ELE</v>
          </cell>
        </row>
        <row r="2867">
          <cell r="A2867" t="str">
            <v>15-3223</v>
          </cell>
          <cell r="B2867" t="str">
            <v>MEM-PRO-015-PCP-PHA-3223</v>
          </cell>
          <cell r="C2867" t="str">
            <v>MS2P-HCL CONTROL VALVE</v>
          </cell>
        </row>
        <row r="2868">
          <cell r="A2868" t="str">
            <v>15-3224</v>
          </cell>
          <cell r="B2868" t="str">
            <v>MEM-PRO-015-PCP-PHA-3224</v>
          </cell>
          <cell r="C2868" t="str">
            <v>MS2P-CLARIFIED TANK PUMP</v>
          </cell>
        </row>
        <row r="2869">
          <cell r="A2869" t="str">
            <v>15-3228</v>
          </cell>
          <cell r="B2869" t="str">
            <v>MEM-PRO-015-PCP-PHA-3228</v>
          </cell>
          <cell r="C2869" t="str">
            <v>MS2P-HCL TO CLARIFIED TANK PUMP FV</v>
          </cell>
        </row>
        <row r="2870">
          <cell r="A2870" t="str">
            <v>15-3710</v>
          </cell>
          <cell r="B2870" t="str">
            <v>MEM-PRO-015-PKG-BLD-3710</v>
          </cell>
          <cell r="C2870" t="str">
            <v>MS2P-BLENDER - RIBBON</v>
          </cell>
        </row>
        <row r="2871">
          <cell r="A2871" t="str">
            <v>15-3712</v>
          </cell>
          <cell r="B2871" t="str">
            <v>MEM-PRO-015-PKG-BLD-3712</v>
          </cell>
          <cell r="C2871" t="str">
            <v>MS2P-BLENDER ASP FAN</v>
          </cell>
        </row>
        <row r="2872">
          <cell r="A2872" t="str">
            <v>15-3715</v>
          </cell>
          <cell r="B2872" t="str">
            <v>MEM-PRO-015-PKG-BLD-3715</v>
          </cell>
          <cell r="C2872" t="str">
            <v>MS2P-BLENDER ROTARY VALVE TO E SCREENER</v>
          </cell>
        </row>
        <row r="2873">
          <cell r="A2873" t="str">
            <v>15-3735</v>
          </cell>
          <cell r="B2873" t="str">
            <v>MEM-PRO-015-PKG-BLD-3735</v>
          </cell>
          <cell r="C2873" t="str">
            <v>MS2P-LECITHIN TRANSFER PUMP</v>
          </cell>
        </row>
        <row r="2874">
          <cell r="A2874" t="str">
            <v>15-3759</v>
          </cell>
          <cell r="B2874" t="str">
            <v>MEM-PRO-015-PKG-BLD-3759</v>
          </cell>
          <cell r="C2874" t="str">
            <v>MS2P-LECITHIN WORK TANK</v>
          </cell>
        </row>
        <row r="2875">
          <cell r="A2875" t="str">
            <v>15-3762</v>
          </cell>
          <cell r="B2875" t="str">
            <v>MEM-PRO-015-PKG-BLD-3762</v>
          </cell>
          <cell r="C2875" t="str">
            <v>MS2P-LECITHIN WORK AGITATOR</v>
          </cell>
        </row>
        <row r="2876">
          <cell r="A2876" t="str">
            <v>15-3764</v>
          </cell>
          <cell r="B2876" t="str">
            <v>MEM-PRO-015-PKG-BLD-3764</v>
          </cell>
          <cell r="C2876" t="str">
            <v>MS2P-LECITHIN METERING PUMP</v>
          </cell>
        </row>
        <row r="2877">
          <cell r="A2877" t="str">
            <v>15-3783</v>
          </cell>
          <cell r="B2877" t="str">
            <v>MEM-PRO-015-PKG-BLD-3783</v>
          </cell>
          <cell r="C2877" t="str">
            <v>MS2P-LECITHIN WORK TANK AIR SEPARATOR</v>
          </cell>
        </row>
        <row r="2878">
          <cell r="A2878" t="str">
            <v>15-3784</v>
          </cell>
          <cell r="B2878" t="str">
            <v>MEM-PRO-015-PKG-BLD-3784</v>
          </cell>
          <cell r="C2878" t="str">
            <v>MS2P-HOT WATER JACKET PUMP</v>
          </cell>
        </row>
        <row r="2879">
          <cell r="A2879" t="str">
            <v>15-3816</v>
          </cell>
          <cell r="B2879" t="str">
            <v>MEM-PRO-015-PKG-BLD-3816</v>
          </cell>
          <cell r="C2879" t="str">
            <v xml:space="preserve"> MS2P LECITHIN METER PP PSV</v>
          </cell>
        </row>
        <row r="2880">
          <cell r="A2880" t="str">
            <v>15-3960</v>
          </cell>
          <cell r="B2880" t="str">
            <v>MEM-PRO-015-PKG-BLD-3960</v>
          </cell>
          <cell r="C2880" t="str">
            <v>MS2P-ELECTRIC AIR HEATER</v>
          </cell>
        </row>
        <row r="2881">
          <cell r="A2881" t="str">
            <v>15-8401</v>
          </cell>
          <cell r="B2881" t="str">
            <v>MEM-PRO-015-PKG-BLD-8401</v>
          </cell>
          <cell r="C2881" t="str">
            <v>MS2P-PRE-MIX SYSTEM ROTARY VALVE</v>
          </cell>
        </row>
        <row r="2882">
          <cell r="A2882" t="str">
            <v>15-8406</v>
          </cell>
          <cell r="B2882" t="str">
            <v>MEM-PRO-015-PKG-BLD-8406</v>
          </cell>
          <cell r="C2882" t="str">
            <v>MS2P-PRE-MIX BIN</v>
          </cell>
        </row>
        <row r="2883">
          <cell r="A2883" t="str">
            <v>15-8410</v>
          </cell>
          <cell r="B2883" t="str">
            <v>MEM-PRO-015-PKG-BLD-8410</v>
          </cell>
          <cell r="C2883" t="str">
            <v>MS2P-PRE-MIX BIN RFV</v>
          </cell>
        </row>
        <row r="2884">
          <cell r="A2884" t="str">
            <v>15-8411</v>
          </cell>
          <cell r="B2884" t="str">
            <v>MEM-PRO-015-PKG-BLD-8411</v>
          </cell>
          <cell r="C2884" t="str">
            <v>MS2P-PRE-MIX BIN K-TRON</v>
          </cell>
        </row>
        <row r="2885">
          <cell r="A2885" t="str">
            <v>15-8412</v>
          </cell>
          <cell r="B2885" t="str">
            <v>MEM-PRO-015-PKG-BLD-8412</v>
          </cell>
          <cell r="C2885" t="str">
            <v>MS2P-PRE-MIX K-TRON DISCHARGE RFV</v>
          </cell>
        </row>
        <row r="2886">
          <cell r="A2886" t="str">
            <v>15-3720</v>
          </cell>
          <cell r="B2886" t="str">
            <v>MEM-PRO-015-PKG-PAK-3720</v>
          </cell>
          <cell r="C2886" t="str">
            <v>MS2P-BB ROTARY SCREENER</v>
          </cell>
        </row>
        <row r="2887">
          <cell r="A2887" t="str">
            <v>15-3727</v>
          </cell>
          <cell r="B2887" t="str">
            <v>MEM-PRO-015-PKG-PAK-3727</v>
          </cell>
          <cell r="C2887" t="str">
            <v>MS2P-PACKER ROTARY SCREENER</v>
          </cell>
        </row>
        <row r="2888">
          <cell r="A2888" t="str">
            <v>15-8205</v>
          </cell>
          <cell r="B2888" t="str">
            <v>MEM-PRO-015-PKG-PAK-8205</v>
          </cell>
          <cell r="C2888" t="str">
            <v>MS2P-PACKER SURGE BIN</v>
          </cell>
        </row>
        <row r="2889">
          <cell r="A2889" t="str">
            <v>15-8206</v>
          </cell>
          <cell r="B2889" t="str">
            <v>MEM-PRO-015-PKG-PAK-8206</v>
          </cell>
          <cell r="C2889" t="str">
            <v>MS2P-PACKER SURGE BIN DISCHARGER</v>
          </cell>
        </row>
        <row r="2890">
          <cell r="A2890" t="str">
            <v>15-8208</v>
          </cell>
          <cell r="B2890" t="str">
            <v>MEM-PRO-015-PKG-PAK-8208</v>
          </cell>
          <cell r="C2890" t="str">
            <v>MS2P-PACKER PRODUCT SCREENER OVERS RFV</v>
          </cell>
        </row>
        <row r="2891">
          <cell r="A2891" t="str">
            <v>15-8210</v>
          </cell>
          <cell r="B2891" t="str">
            <v>MEM-PRO-015-PKG-PAK-8210</v>
          </cell>
          <cell r="C2891" t="str">
            <v>MS2P-CAROUSEL PACKER</v>
          </cell>
        </row>
        <row r="2892">
          <cell r="A2892" t="str">
            <v>15-8248</v>
          </cell>
          <cell r="B2892" t="str">
            <v>MEM-PRO-015-PKG-PAK-8248</v>
          </cell>
          <cell r="C2892" t="str">
            <v>MS2P-PACKER NUISANCE DUST COLLECTOR</v>
          </cell>
        </row>
        <row r="2893">
          <cell r="A2893" t="str">
            <v>15-8249</v>
          </cell>
          <cell r="B2893" t="str">
            <v>MEM-PRO-015-PKG-PAK-8249</v>
          </cell>
          <cell r="C2893" t="str">
            <v>MS2P-PACKER NUISANCE COLL EXHAUST FAN</v>
          </cell>
        </row>
        <row r="2894">
          <cell r="A2894" t="str">
            <v>15-8250</v>
          </cell>
          <cell r="B2894" t="str">
            <v>MEM-PRO-015-PKG-PAK-8250</v>
          </cell>
          <cell r="C2894" t="str">
            <v>MS2P-PACKER NUISANCE DUST COLLECTOR RFV</v>
          </cell>
        </row>
        <row r="2895">
          <cell r="A2895" t="str">
            <v>15-8322</v>
          </cell>
          <cell r="B2895" t="str">
            <v>MEM-PRO-015-PKG-PAK-8322</v>
          </cell>
          <cell r="C2895" t="str">
            <v>MS2P-ONLINE REBAG TRANSFER BLOWER</v>
          </cell>
        </row>
        <row r="2896">
          <cell r="A2896" t="str">
            <v>15-8323</v>
          </cell>
          <cell r="B2896" t="str">
            <v>MEM-PRO-015-PKG-PAK-8323</v>
          </cell>
          <cell r="C2896" t="str">
            <v>MS2P-ONLINE REBAG DUMPSTATION</v>
          </cell>
        </row>
        <row r="2897">
          <cell r="A2897" t="str">
            <v>15-8324</v>
          </cell>
          <cell r="B2897" t="str">
            <v>MEM-PRO-015-PKG-PAK-8324</v>
          </cell>
          <cell r="C2897" t="str">
            <v>MS2P-ONLINE REBAG DUMPSTATION ASP FAN</v>
          </cell>
        </row>
        <row r="2898">
          <cell r="A2898" t="str">
            <v>15-8212</v>
          </cell>
          <cell r="B2898" t="str">
            <v>MEM-PRO-015-PKG-PAL-8212</v>
          </cell>
          <cell r="C2898" t="str">
            <v>MS2P-PALLETIZER</v>
          </cell>
        </row>
        <row r="2899">
          <cell r="A2899" t="str">
            <v>15-8214</v>
          </cell>
          <cell r="B2899" t="str">
            <v>MEM-PRO-015-PKG-PAL-8214</v>
          </cell>
          <cell r="C2899" t="str">
            <v>MS2P BAG LABEL PRINT/APPLY UNIT</v>
          </cell>
        </row>
        <row r="2900">
          <cell r="A2900" t="str">
            <v>15-8216</v>
          </cell>
          <cell r="B2900" t="str">
            <v>MEM-PRO-015-PKG-PAL-8216</v>
          </cell>
          <cell r="C2900" t="str">
            <v>MS2P-PALLET SCANNING STATION</v>
          </cell>
        </row>
        <row r="2901">
          <cell r="A2901" t="str">
            <v>15-8241</v>
          </cell>
          <cell r="B2901" t="str">
            <v>MEM-PRO-015-PKG-PAL-8241</v>
          </cell>
          <cell r="C2901" t="str">
            <v>MS2P-METAL DETECTOR SYSTEM</v>
          </cell>
        </row>
        <row r="2902">
          <cell r="A2902" t="str">
            <v>15-8243</v>
          </cell>
          <cell r="B2902" t="str">
            <v>MEM-PRO-015-PKG-PAL-8243</v>
          </cell>
          <cell r="C2902" t="str">
            <v>MS2P-STRETCH WRAPPER</v>
          </cell>
        </row>
        <row r="2903">
          <cell r="A2903" t="str">
            <v>15-8315</v>
          </cell>
          <cell r="B2903" t="str">
            <v>MEM-PRO-015-PKG-SBB-8315</v>
          </cell>
          <cell r="C2903" t="str">
            <v>MS2P-BIG BAG XFER CONVEYOR TO ISOLATE SB</v>
          </cell>
        </row>
        <row r="2904">
          <cell r="A2904" t="str">
            <v>15-3732</v>
          </cell>
          <cell r="B2904" t="str">
            <v>MEM-PRO-015-PKG-SUS-3732</v>
          </cell>
          <cell r="C2904" t="str">
            <v>MS2P PACKAGING SNUFFING STEAM</v>
          </cell>
        </row>
        <row r="2905">
          <cell r="A2905" t="str">
            <v>15-3939</v>
          </cell>
          <cell r="B2905" t="str">
            <v>MEM-PRO-015-PKG-SUS-3939</v>
          </cell>
          <cell r="C2905" t="str">
            <v>MS2P-ISO SURGE &amp; REWORK BINS FENWAL Z2</v>
          </cell>
        </row>
        <row r="2906">
          <cell r="A2906" t="str">
            <v>15-3943</v>
          </cell>
          <cell r="B2906" t="str">
            <v>MEM-PRO-015-PKG-SUS-3943</v>
          </cell>
          <cell r="C2906" t="str">
            <v>MS2P-ISO BLNDR/PKER SURG BIN FENWAL UNIT</v>
          </cell>
        </row>
        <row r="2907">
          <cell r="A2907" t="str">
            <v>15-3944</v>
          </cell>
          <cell r="B2907" t="str">
            <v>MEM-PRO-015-PKG-SUS-3944</v>
          </cell>
          <cell r="C2907" t="str">
            <v>MS2P-ISO BLENDER FENWAL PRESS DETECT</v>
          </cell>
        </row>
        <row r="2908">
          <cell r="A2908" t="str">
            <v>15-8003</v>
          </cell>
          <cell r="B2908" t="str">
            <v>MEM-PRO-015-SPR-BRN-8003</v>
          </cell>
          <cell r="C2908" t="str">
            <v>MS2P-SPRAY DRYER BURNER</v>
          </cell>
        </row>
        <row r="2909">
          <cell r="A2909" t="str">
            <v>15-3500</v>
          </cell>
          <cell r="B2909" t="str">
            <v>MEM-PRO-015-SPR-DRY-3500</v>
          </cell>
          <cell r="C2909" t="str">
            <v>MS2P-SPRAY DRYER</v>
          </cell>
        </row>
        <row r="2910">
          <cell r="A2910" t="str">
            <v>15-8001</v>
          </cell>
          <cell r="B2910" t="str">
            <v>MEM-PRO-015-SPR-DRY-8001</v>
          </cell>
          <cell r="C2910" t="str">
            <v>MS2P-SPRAY DRYER INLET FAN</v>
          </cell>
        </row>
        <row r="2911">
          <cell r="A2911" t="str">
            <v>15-8006</v>
          </cell>
          <cell r="B2911" t="str">
            <v>MEM-PRO-015-SPR-DRY-8006</v>
          </cell>
          <cell r="C2911" t="str">
            <v>MS2P-COOLING RING FAN</v>
          </cell>
        </row>
        <row r="2912">
          <cell r="A2912" t="str">
            <v>15-8007</v>
          </cell>
          <cell r="B2912" t="str">
            <v>MEM-PRO-015-SPR-DRY-8007</v>
          </cell>
          <cell r="C2912" t="str">
            <v>MS2P-COOLING RING FAN AIR HEATER</v>
          </cell>
        </row>
        <row r="2913">
          <cell r="A2913" t="str">
            <v>15-8008</v>
          </cell>
          <cell r="B2913" t="str">
            <v>MEM-PRO-015-SPR-DRY-8008</v>
          </cell>
          <cell r="C2913" t="str">
            <v>MS2P-STATIC FLUID BED FAN</v>
          </cell>
        </row>
        <row r="2914">
          <cell r="A2914" t="str">
            <v>15-8010</v>
          </cell>
          <cell r="B2914" t="str">
            <v>MEM-PRO-015-SPR-DRY-8010</v>
          </cell>
          <cell r="C2914" t="str">
            <v>MS2P-SPRAY DRYER</v>
          </cell>
        </row>
        <row r="2915">
          <cell r="A2915" t="str">
            <v>15-8011</v>
          </cell>
          <cell r="B2915" t="str">
            <v>MEM-PRO-015-SPR-DRY-8011</v>
          </cell>
          <cell r="C2915" t="str">
            <v>MS2P-STATIC FLUID BED</v>
          </cell>
        </row>
        <row r="2916">
          <cell r="A2916" t="str">
            <v>15-8020</v>
          </cell>
          <cell r="B2916" t="str">
            <v>MEM-PRO-015-SPR-DRY-8020</v>
          </cell>
          <cell r="C2916" t="str">
            <v>MS2P-NE CSP CYCLONE</v>
          </cell>
        </row>
        <row r="2917">
          <cell r="A2917" t="str">
            <v>15-8021</v>
          </cell>
          <cell r="B2917" t="str">
            <v>MEM-PRO-015-SPR-DRY-8021</v>
          </cell>
          <cell r="C2917" t="str">
            <v>MS2P-NE CSP CYCLONE RFV</v>
          </cell>
        </row>
        <row r="2918">
          <cell r="A2918" t="str">
            <v>15-8022</v>
          </cell>
          <cell r="B2918" t="str">
            <v>MEM-PRO-015-SPR-DRY-8022</v>
          </cell>
          <cell r="C2918" t="str">
            <v>MS2P-NW CSP CYCLONE</v>
          </cell>
        </row>
        <row r="2919">
          <cell r="A2919" t="str">
            <v>15-8023</v>
          </cell>
          <cell r="B2919" t="str">
            <v>MEM-PRO-015-SPR-DRY-8023</v>
          </cell>
          <cell r="C2919" t="str">
            <v>MS2P-NW CSP CYCLONE RFV</v>
          </cell>
        </row>
        <row r="2920">
          <cell r="A2920" t="str">
            <v>15-8024</v>
          </cell>
          <cell r="B2920" t="str">
            <v>MEM-PRO-015-SPR-DRY-8024</v>
          </cell>
          <cell r="C2920" t="str">
            <v>MS2P-SW CSP CYCLONE</v>
          </cell>
        </row>
        <row r="2921">
          <cell r="A2921" t="str">
            <v>15-8025</v>
          </cell>
          <cell r="B2921" t="str">
            <v>MEM-PRO-015-SPR-DRY-8025</v>
          </cell>
          <cell r="C2921" t="str">
            <v>MS2P-SW CSP CYCLONE RFV</v>
          </cell>
        </row>
        <row r="2922">
          <cell r="A2922" t="str">
            <v>15-8026</v>
          </cell>
          <cell r="B2922" t="str">
            <v>MEM-PRO-015-SPR-DRY-8026</v>
          </cell>
          <cell r="C2922" t="str">
            <v>MS2P-SE CSP CYCLONE</v>
          </cell>
        </row>
        <row r="2923">
          <cell r="A2923" t="str">
            <v>15-8027</v>
          </cell>
          <cell r="B2923" t="str">
            <v>MEM-PRO-015-SPR-DRY-8027</v>
          </cell>
          <cell r="C2923" t="str">
            <v>MS2P-SE CSP CYCLONE RFV</v>
          </cell>
        </row>
        <row r="2924">
          <cell r="A2924" t="str">
            <v>15-8030</v>
          </cell>
          <cell r="B2924" t="str">
            <v>MEM-PRO-015-SPR-DRY-8030</v>
          </cell>
          <cell r="C2924" t="str">
            <v>MS2P-NE CMC CYCLONE</v>
          </cell>
        </row>
        <row r="2925">
          <cell r="A2925" t="str">
            <v>15-8031</v>
          </cell>
          <cell r="B2925" t="str">
            <v>MEM-PRO-015-SPR-DRY-8031</v>
          </cell>
          <cell r="C2925" t="str">
            <v>MS2P-NE CMC CYCLONE RFV</v>
          </cell>
        </row>
        <row r="2926">
          <cell r="A2926" t="str">
            <v>15-8032</v>
          </cell>
          <cell r="B2926" t="str">
            <v>MEM-PRO-015-SPR-DRY-8032</v>
          </cell>
          <cell r="C2926" t="str">
            <v>MS2P-NE CSP CYCLONE FINES RFV</v>
          </cell>
        </row>
        <row r="2927">
          <cell r="A2927" t="str">
            <v>15-8033</v>
          </cell>
          <cell r="B2927" t="str">
            <v>MEM-PRO-015-SPR-DRY-8033</v>
          </cell>
          <cell r="C2927" t="str">
            <v>MS2P-NW CMC CYCLONE</v>
          </cell>
        </row>
        <row r="2928">
          <cell r="A2928" t="str">
            <v>15-8034</v>
          </cell>
          <cell r="B2928" t="str">
            <v>MEM-PRO-015-SPR-DRY-8034</v>
          </cell>
          <cell r="C2928" t="str">
            <v>MS2P-NW CMC CYCLONE RFV</v>
          </cell>
        </row>
        <row r="2929">
          <cell r="A2929" t="str">
            <v>15-8035</v>
          </cell>
          <cell r="B2929" t="str">
            <v>MEM-PRO-015-SPR-DRY-8035</v>
          </cell>
          <cell r="C2929" t="str">
            <v>MS2P-NW CSP CYCLONE FINES RFV</v>
          </cell>
        </row>
        <row r="2930">
          <cell r="A2930" t="str">
            <v>15-8036</v>
          </cell>
          <cell r="B2930" t="str">
            <v>MEM-PRO-015-SPR-DRY-8036</v>
          </cell>
          <cell r="C2930" t="str">
            <v>MS2P-SW CMC CYCLONE</v>
          </cell>
        </row>
        <row r="2931">
          <cell r="A2931" t="str">
            <v>15-8037</v>
          </cell>
          <cell r="B2931" t="str">
            <v>MEM-PRO-015-SPR-DRY-8037</v>
          </cell>
          <cell r="C2931" t="str">
            <v>MS2P-SW CMC CYCLONE RFV</v>
          </cell>
        </row>
        <row r="2932">
          <cell r="A2932" t="str">
            <v>15-8038</v>
          </cell>
          <cell r="B2932" t="str">
            <v>MEM-PRO-015-SPR-DRY-8038</v>
          </cell>
          <cell r="C2932" t="str">
            <v>MS2P-SW CSP CYCLONE FINES RFV</v>
          </cell>
        </row>
        <row r="2933">
          <cell r="A2933" t="str">
            <v>15-8039</v>
          </cell>
          <cell r="B2933" t="str">
            <v>MEM-PRO-015-SPR-DRY-8039</v>
          </cell>
          <cell r="C2933" t="str">
            <v>MS2P-SE CMC CYCLONE</v>
          </cell>
        </row>
        <row r="2934">
          <cell r="A2934" t="str">
            <v>15-8040</v>
          </cell>
          <cell r="B2934" t="str">
            <v>MEM-PRO-015-SPR-DRY-8040</v>
          </cell>
          <cell r="C2934" t="str">
            <v>MS2P-SE CMC CYCLONE RFV</v>
          </cell>
        </row>
        <row r="2935">
          <cell r="A2935" t="str">
            <v>15-8041</v>
          </cell>
          <cell r="B2935" t="str">
            <v>MEM-PRO-015-SPR-DRY-8041</v>
          </cell>
          <cell r="C2935" t="str">
            <v>MS2P-SE CSP CYCLONE FINES RFV</v>
          </cell>
        </row>
        <row r="2936">
          <cell r="A2936" t="str">
            <v>15-8050</v>
          </cell>
          <cell r="B2936" t="str">
            <v>MEM-PRO-015-SPR-DRY-8050</v>
          </cell>
          <cell r="C2936" t="str">
            <v>MS2P-NE BAGHOUSE #1</v>
          </cell>
        </row>
        <row r="2937">
          <cell r="A2937" t="str">
            <v>15-8053</v>
          </cell>
          <cell r="B2937" t="str">
            <v>MEM-PRO-015-SPR-DRY-8053</v>
          </cell>
          <cell r="C2937" t="str">
            <v>MS2P-NE BAGHOUSE RFV</v>
          </cell>
        </row>
        <row r="2938">
          <cell r="A2938" t="str">
            <v>15-8054</v>
          </cell>
          <cell r="B2938" t="str">
            <v>MEM-PRO-015-SPR-DRY-8054</v>
          </cell>
          <cell r="C2938" t="str">
            <v>MS2P-NW BAGHOUSE BLOWER</v>
          </cell>
        </row>
        <row r="2939">
          <cell r="A2939" t="str">
            <v>15-8060</v>
          </cell>
          <cell r="B2939" t="str">
            <v>MEM-PRO-015-SPR-DRY-8060</v>
          </cell>
          <cell r="C2939" t="str">
            <v>MS2P-NW BAGHOUSE #2</v>
          </cell>
        </row>
        <row r="2940">
          <cell r="A2940" t="str">
            <v>15-8063</v>
          </cell>
          <cell r="B2940" t="str">
            <v>MEM-PRO-015-SPR-DRY-8063</v>
          </cell>
          <cell r="C2940" t="str">
            <v>MS2P-NW BAGHOUSE RFV</v>
          </cell>
        </row>
        <row r="2941">
          <cell r="A2941" t="str">
            <v>15-8064</v>
          </cell>
          <cell r="B2941" t="str">
            <v>MEM-PRO-015-SPR-DRY-8064</v>
          </cell>
          <cell r="C2941" t="str">
            <v>MS2P-NE BAGHOUSE BLOWER</v>
          </cell>
        </row>
        <row r="2942">
          <cell r="A2942" t="str">
            <v>15-8068</v>
          </cell>
          <cell r="B2942" t="str">
            <v>MEM-PRO-015-SPR-DRY-8068</v>
          </cell>
          <cell r="C2942" t="str">
            <v>MS2P-SPRAY DRYER N EXHAUST FAN</v>
          </cell>
        </row>
        <row r="2943">
          <cell r="A2943" t="str">
            <v>15-8069</v>
          </cell>
          <cell r="B2943" t="str">
            <v>MEM-PRO-015-SPR-DRY-8069</v>
          </cell>
          <cell r="C2943" t="str">
            <v>MS2P-NW &amp; NE BAGHOUSE CONE HEATER</v>
          </cell>
        </row>
        <row r="2944">
          <cell r="A2944" t="str">
            <v>15-8070</v>
          </cell>
          <cell r="B2944" t="str">
            <v>MEM-PRO-015-SPR-DRY-8070</v>
          </cell>
          <cell r="C2944" t="str">
            <v>MS2P-SW BAGHOUSE</v>
          </cell>
        </row>
        <row r="2945">
          <cell r="A2945" t="str">
            <v>15-8073</v>
          </cell>
          <cell r="B2945" t="str">
            <v>MEM-PRO-015-SPR-DRY-8073</v>
          </cell>
          <cell r="C2945" t="str">
            <v>MS2P-SW BAGHOUSE RFV</v>
          </cell>
        </row>
        <row r="2946">
          <cell r="A2946" t="str">
            <v>15-8074</v>
          </cell>
          <cell r="B2946" t="str">
            <v>MEM-PRO-015-SPR-DRY-8074</v>
          </cell>
          <cell r="C2946" t="str">
            <v>MS2P-SE BAGHOUSE BLOWER</v>
          </cell>
        </row>
        <row r="2947">
          <cell r="A2947" t="str">
            <v>15-8080</v>
          </cell>
          <cell r="B2947" t="str">
            <v>MEM-PRO-015-SPR-DRY-8080</v>
          </cell>
          <cell r="C2947" t="str">
            <v>MS2P-SE BAGHOUSE #4</v>
          </cell>
        </row>
        <row r="2948">
          <cell r="A2948" t="str">
            <v>15-8083</v>
          </cell>
          <cell r="B2948" t="str">
            <v>MEM-PRO-015-SPR-DRY-8083</v>
          </cell>
          <cell r="C2948" t="str">
            <v>MS2P-SE BAGHOUSE RFV</v>
          </cell>
        </row>
        <row r="2949">
          <cell r="A2949" t="str">
            <v>15-8084</v>
          </cell>
          <cell r="B2949" t="str">
            <v>MEM-PRO-015-SPR-DRY-8084</v>
          </cell>
          <cell r="C2949" t="str">
            <v>MS2P-SW BAGHOUSE BLOWER</v>
          </cell>
        </row>
        <row r="2950">
          <cell r="A2950" t="str">
            <v>15-8088</v>
          </cell>
          <cell r="B2950" t="str">
            <v>MEM-PRO-015-SPR-DRY-8088</v>
          </cell>
          <cell r="C2950" t="str">
            <v>MS2P-SPRAY DRYER S EXHAUST FAN</v>
          </cell>
        </row>
        <row r="2951">
          <cell r="A2951" t="str">
            <v>15-8089</v>
          </cell>
          <cell r="B2951" t="str">
            <v>MEM-PRO-015-SPR-DRY-8089</v>
          </cell>
          <cell r="C2951" t="str">
            <v>MS2P-SW &amp; SE BAGHOUSE CONE HEATER</v>
          </cell>
        </row>
        <row r="2952">
          <cell r="A2952" t="str">
            <v>15-8093</v>
          </cell>
          <cell r="B2952" t="str">
            <v>MEM-PRO-015-SPR-DRY-8093</v>
          </cell>
          <cell r="C2952" t="str">
            <v>MS2P-VF CYCLONE</v>
          </cell>
        </row>
        <row r="2953">
          <cell r="A2953" t="str">
            <v>15-8094</v>
          </cell>
          <cell r="B2953" t="str">
            <v>MEM-PRO-015-SPR-DRY-8094</v>
          </cell>
          <cell r="C2953" t="str">
            <v>MS2P-VF CYCLONE RFV</v>
          </cell>
        </row>
        <row r="2954">
          <cell r="A2954" t="str">
            <v>15-8095</v>
          </cell>
          <cell r="B2954" t="str">
            <v>MEM-PRO-015-SPR-DRY-8095</v>
          </cell>
          <cell r="C2954" t="str">
            <v>MS2P-VF BAGHOUSE</v>
          </cell>
        </row>
        <row r="2955">
          <cell r="A2955" t="str">
            <v>15-8100</v>
          </cell>
          <cell r="B2955" t="str">
            <v>MEM-PRO-015-SPR-DRY-8100</v>
          </cell>
          <cell r="C2955" t="str">
            <v>MS2P-VF BAGHOUSE EXHAUST FAN</v>
          </cell>
        </row>
        <row r="2956">
          <cell r="A2956" t="str">
            <v>15-8109</v>
          </cell>
          <cell r="B2956" t="str">
            <v>MEM-PRO-015-SPR-DRY-8109</v>
          </cell>
          <cell r="C2956" t="str">
            <v>MS2P-VF BAGHOUSE RFV</v>
          </cell>
        </row>
        <row r="2957">
          <cell r="A2957" t="str">
            <v>15-3700</v>
          </cell>
          <cell r="B2957" t="str">
            <v>MEM-PRO-015-SPR-PRC-3700</v>
          </cell>
          <cell r="C2957" t="str">
            <v>MS2P-ISOLATE SURGE BIN</v>
          </cell>
        </row>
        <row r="2958">
          <cell r="A2958" t="str">
            <v>15-3704</v>
          </cell>
          <cell r="B2958" t="str">
            <v>MEM-PRO-015-SPR-PRC-3704</v>
          </cell>
          <cell r="C2958" t="str">
            <v>MS2P-BLENDER FEED ROTARY VALVE</v>
          </cell>
        </row>
        <row r="2959">
          <cell r="A2959" t="str">
            <v>15-3705</v>
          </cell>
          <cell r="B2959" t="str">
            <v>MEM-PRO-015-SPR-PRC-3705</v>
          </cell>
          <cell r="C2959" t="str">
            <v>MS2P DRY REWORK BIN RFV</v>
          </cell>
        </row>
        <row r="2960">
          <cell r="A2960" t="str">
            <v>15-3706</v>
          </cell>
          <cell r="B2960" t="str">
            <v>MEM-PRO-015-SPR-PRC-3706</v>
          </cell>
          <cell r="C2960" t="str">
            <v>MS2P-ISOLATE SURGE BIN ASP FAN</v>
          </cell>
        </row>
        <row r="2961">
          <cell r="A2961" t="str">
            <v>15-3975</v>
          </cell>
          <cell r="B2961" t="str">
            <v>MEM-PRO-015-SPR-PRC-3975</v>
          </cell>
          <cell r="C2961" t="str">
            <v>MS2P-ISOLATE PARTICLE SIZING SURGE BIN</v>
          </cell>
        </row>
        <row r="2962">
          <cell r="A2962" t="str">
            <v>15-3977</v>
          </cell>
          <cell r="B2962" t="str">
            <v>MEM-PRO-015-SPR-PRC-3977</v>
          </cell>
          <cell r="C2962" t="str">
            <v>MS2P-ISO PARTICLE SIZING BIN ASP FAN</v>
          </cell>
        </row>
        <row r="2963">
          <cell r="A2963" t="str">
            <v>15-3979</v>
          </cell>
          <cell r="B2963" t="str">
            <v>MEM-PRO-015-SPR-PRC-3979</v>
          </cell>
          <cell r="C2963" t="str">
            <v>MS2P-ISO PARTICLE SIZING ROTARY VALVE</v>
          </cell>
        </row>
        <row r="2964">
          <cell r="A2964" t="str">
            <v>15-3980</v>
          </cell>
          <cell r="B2964" t="str">
            <v>MEM-PRO-015-SPR-PRC-3980</v>
          </cell>
          <cell r="C2964" t="str">
            <v>MS2P-ISOLATE PARTICLE SIZING FAN</v>
          </cell>
        </row>
        <row r="2965">
          <cell r="A2965" t="str">
            <v>15-5203</v>
          </cell>
          <cell r="B2965" t="str">
            <v>MEM-PRO-015-SPR-PRC-5203</v>
          </cell>
          <cell r="C2965" t="str">
            <v>MS2P-REWORK SURGE BIN VENT RECEIVER</v>
          </cell>
        </row>
        <row r="2966">
          <cell r="A2966" t="str">
            <v>15-5258</v>
          </cell>
          <cell r="B2966" t="str">
            <v>MEM-PRO-015-SPR-PRC-5258</v>
          </cell>
          <cell r="C2966" t="str">
            <v>MS2P-PREMIX SURGE BIN ASP FILTER</v>
          </cell>
        </row>
        <row r="2967">
          <cell r="A2967" t="str">
            <v>15-5259</v>
          </cell>
          <cell r="B2967" t="str">
            <v>MEM-PRO-015-SPR-PRC-5259</v>
          </cell>
          <cell r="C2967" t="str">
            <v>MS2P-PREMIX SURGE ASP FAN</v>
          </cell>
        </row>
        <row r="2968">
          <cell r="A2968" t="str">
            <v>15-5260</v>
          </cell>
          <cell r="B2968" t="str">
            <v>MEM-PRO-015-SPR-PRC-5260</v>
          </cell>
          <cell r="C2968" t="str">
            <v>MS2P-PREMIX BAG DUMP ROTARY VALVE</v>
          </cell>
        </row>
        <row r="2969">
          <cell r="A2969" t="str">
            <v>15-5270</v>
          </cell>
          <cell r="B2969" t="str">
            <v>MEM-PRO-015-SPR-PRC-5270</v>
          </cell>
          <cell r="C2969" t="str">
            <v>MS2P-PREMIX BAG DUMP STATION ASP FAN</v>
          </cell>
        </row>
        <row r="2970">
          <cell r="A2970" t="str">
            <v>15-5271</v>
          </cell>
          <cell r="B2970" t="str">
            <v>MEM-PRO-015-SPR-PRC-5271</v>
          </cell>
          <cell r="C2970" t="str">
            <v>MS2P-PREMIX BAG DUMP STATION</v>
          </cell>
        </row>
        <row r="2971">
          <cell r="A2971" t="str">
            <v>15-5272</v>
          </cell>
          <cell r="B2971" t="str">
            <v>MEM-PRO-015-SPR-PRC-5272</v>
          </cell>
          <cell r="C2971" t="str">
            <v>MS2P-PREMIX SURGE HOPPER</v>
          </cell>
        </row>
        <row r="2972">
          <cell r="A2972" t="str">
            <v>15-5273</v>
          </cell>
          <cell r="B2972" t="str">
            <v>MEM-PRO-015-SPR-PRC-5273</v>
          </cell>
          <cell r="C2972" t="str">
            <v>MS2P-PREMIX GRAVIMETRIC FEEDER 3RD FLOOR</v>
          </cell>
        </row>
        <row r="2973">
          <cell r="A2973" t="str">
            <v>15-5274</v>
          </cell>
          <cell r="B2973" t="str">
            <v>MEM-PRO-015-SPR-PRC-5274</v>
          </cell>
          <cell r="C2973" t="str">
            <v>MS2P-PREMIX RFV</v>
          </cell>
        </row>
        <row r="2974">
          <cell r="A2974" t="str">
            <v>15-5276</v>
          </cell>
          <cell r="B2974" t="str">
            <v>MEM-PRO-015-SPR-PRC-5276</v>
          </cell>
          <cell r="C2974" t="str">
            <v>MS2P-PREMIX BLOWER PKG.</v>
          </cell>
        </row>
        <row r="2975">
          <cell r="A2975" t="str">
            <v>15-5280</v>
          </cell>
          <cell r="B2975" t="str">
            <v>MEM-PRO-015-SPR-PRC-5280</v>
          </cell>
          <cell r="C2975" t="str">
            <v>MS2P-PREMIX SURGE ROTARY VALVE</v>
          </cell>
        </row>
        <row r="2976">
          <cell r="A2976" t="str">
            <v>15-8014</v>
          </cell>
          <cell r="B2976" t="str">
            <v>MEM-PRO-015-SPR-PRC-8014</v>
          </cell>
          <cell r="C2976" t="str">
            <v>MS2P-PC TRANSFER BLOWER TO ISO SURGE BIN</v>
          </cell>
        </row>
        <row r="2977">
          <cell r="A2977" t="str">
            <v>15-8121</v>
          </cell>
          <cell r="B2977" t="str">
            <v>MEM-PRO-015-SPR-PRC-8121</v>
          </cell>
          <cell r="C2977" t="str">
            <v>MS2P SURGE BIN AUTOSAMPLER &amp; CONTROLLER</v>
          </cell>
        </row>
        <row r="2978">
          <cell r="A2978" t="str">
            <v>15-5235</v>
          </cell>
          <cell r="B2978" t="str">
            <v>MEM-PRO-015-SPR-SUS-5235</v>
          </cell>
          <cell r="C2978" t="str">
            <v>MS2P-BB REWORK/PREMIX SURGE BIN FENWAL</v>
          </cell>
        </row>
        <row r="2979">
          <cell r="A2979" t="str">
            <v>15-5237</v>
          </cell>
          <cell r="B2979" t="str">
            <v>MEM-PRO-015-SPR-SUS-5237</v>
          </cell>
          <cell r="C2979" t="str">
            <v>MS2P-BB REWORK FENWAL EXTINGUISHER</v>
          </cell>
        </row>
        <row r="2980">
          <cell r="A2980" t="str">
            <v>15-5240</v>
          </cell>
          <cell r="B2980" t="str">
            <v>MEM-PRO-015-SPR-SUS-5240</v>
          </cell>
          <cell r="C2980" t="str">
            <v>MS2P-PREMIX SURGE BIN FENWAL EXTINGUISHR</v>
          </cell>
        </row>
        <row r="2981">
          <cell r="A2981" t="str">
            <v>15-5297</v>
          </cell>
          <cell r="B2981" t="str">
            <v>MEM-PRO-015-SPR-SUS-5297</v>
          </cell>
          <cell r="C2981" t="str">
            <v>MS2P-BURST ALARM MONITOR</v>
          </cell>
        </row>
        <row r="2982">
          <cell r="A2982" t="str">
            <v>15-5543</v>
          </cell>
          <cell r="B2982" t="str">
            <v>MEM-PRO-015-SPR-SUS-5543</v>
          </cell>
          <cell r="C2982" t="str">
            <v>MS2P-BURST ALARM MONITOR</v>
          </cell>
        </row>
        <row r="2983">
          <cell r="A2983" t="str">
            <v>15-8013</v>
          </cell>
          <cell r="B2983" t="str">
            <v>MEM-PRO-015-SPR-SUS-8013</v>
          </cell>
          <cell r="C2983" t="str">
            <v>MS2P-SPRAY DRYER FIRE QUENCH SYSTEM</v>
          </cell>
        </row>
        <row r="2984">
          <cell r="A2984" t="str">
            <v>15-8096</v>
          </cell>
          <cell r="B2984" t="str">
            <v>MEM-PRO-015-SPR-SUS-8096</v>
          </cell>
          <cell r="C2984" t="str">
            <v>MS2P-VF BAGHOUSE FIRE QUENCH DUMP VALVE</v>
          </cell>
        </row>
        <row r="2985">
          <cell r="A2985" t="str">
            <v>15-4500</v>
          </cell>
          <cell r="B2985" t="str">
            <v>MEM-PRO-015-UTL-AHU-4500</v>
          </cell>
          <cell r="C2985" t="str">
            <v>SOUTH  PLANT REFRIG AIR DRYER</v>
          </cell>
        </row>
        <row r="2986">
          <cell r="A2986" t="str">
            <v>15-4501</v>
          </cell>
          <cell r="B2986" t="str">
            <v>MEM-PRO-015-UTL-AHU-4501</v>
          </cell>
          <cell r="C2986" t="str">
            <v>S PLANT REFRIG AIR DRYER S PRE-FILTER</v>
          </cell>
        </row>
        <row r="2987">
          <cell r="A2987" t="str">
            <v>15-4502</v>
          </cell>
          <cell r="B2987" t="str">
            <v>MEM-PRO-015-UTL-AHU-4502</v>
          </cell>
          <cell r="C2987" t="str">
            <v>S PLANT REFRIG AIR DRYER N PRE-FILTER</v>
          </cell>
        </row>
        <row r="2988">
          <cell r="A2988" t="str">
            <v>15-3026</v>
          </cell>
          <cell r="B2988" t="str">
            <v>MEM-PRO-015-UTL-CHS-3026</v>
          </cell>
          <cell r="C2988" t="str">
            <v>MS2P-HOT WTR PUMP PRESS IND OUT</v>
          </cell>
        </row>
        <row r="2989">
          <cell r="A2989" t="str">
            <v>15-4151</v>
          </cell>
          <cell r="B2989" t="str">
            <v>MEM-PRO-015-UTL-CHS-4151</v>
          </cell>
          <cell r="C2989" t="str">
            <v>MS2P-WEST CHILLER</v>
          </cell>
        </row>
        <row r="2990">
          <cell r="A2990" t="str">
            <v>15-4152</v>
          </cell>
          <cell r="B2990" t="str">
            <v>MEM-PRO-015-UTL-CHS-4152</v>
          </cell>
          <cell r="C2990" t="str">
            <v>MS2P-EAST CHILLER</v>
          </cell>
        </row>
        <row r="2991">
          <cell r="A2991" t="str">
            <v>15-4154</v>
          </cell>
          <cell r="B2991" t="str">
            <v>MEM-PRO-015-UTL-CHS-4154</v>
          </cell>
          <cell r="C2991" t="str">
            <v>MS2P-CHILLED WATER STORAGE TANK</v>
          </cell>
        </row>
        <row r="2992">
          <cell r="A2992" t="str">
            <v>15-4155</v>
          </cell>
          <cell r="B2992" t="str">
            <v>MEM-PRO-015-UTL-CHS-4155</v>
          </cell>
          <cell r="C2992" t="str">
            <v>MS2P-CHLL WTR BACKFLOW FLOW VALVE</v>
          </cell>
        </row>
        <row r="2993">
          <cell r="A2993" t="str">
            <v>15-4160</v>
          </cell>
          <cell r="B2993" t="str">
            <v>MEM-PRO-015-UTL-CHS-4160</v>
          </cell>
          <cell r="C2993" t="str">
            <v>MS2P-WEST CHILLED WATER SUPPLY PUMP</v>
          </cell>
        </row>
        <row r="2994">
          <cell r="A2994" t="str">
            <v>15-4161</v>
          </cell>
          <cell r="B2994" t="str">
            <v>MEM-PRO-015-UTL-CHS-4161</v>
          </cell>
          <cell r="C2994" t="str">
            <v>MS2P-CENTER CHILLED WATER SUPPLY PUMP</v>
          </cell>
        </row>
        <row r="2995">
          <cell r="A2995" t="str">
            <v>15-4162</v>
          </cell>
          <cell r="B2995" t="str">
            <v>MEM-PRO-015-UTL-CHS-4162</v>
          </cell>
          <cell r="C2995" t="str">
            <v>MS2P-EAST CHILLED WATER SUPPLY PUMP</v>
          </cell>
        </row>
        <row r="2996">
          <cell r="A2996" t="str">
            <v>15-4166</v>
          </cell>
          <cell r="B2996" t="str">
            <v>MEM-PRO-015-UTL-CHS-4166</v>
          </cell>
          <cell r="C2996" t="str">
            <v>MS2P-GLYCOL DRUM PUMP</v>
          </cell>
        </row>
        <row r="2997">
          <cell r="A2997" t="str">
            <v>15-4203</v>
          </cell>
          <cell r="B2997" t="str">
            <v>MEM-PRO-015-UTL-CHS-4203</v>
          </cell>
          <cell r="C2997" t="str">
            <v>MS2P-HOT WTR PUMP PRESS IND IN</v>
          </cell>
        </row>
        <row r="2998">
          <cell r="A2998" t="str">
            <v>15-4204</v>
          </cell>
          <cell r="B2998" t="str">
            <v>MEM-PRO-015-UTL-CHS-4204</v>
          </cell>
          <cell r="C2998" t="str">
            <v>MS2P-HYDROHEATER TO 90 DEG PROC WTR TK</v>
          </cell>
        </row>
        <row r="2999">
          <cell r="A2999" t="str">
            <v>15-4205</v>
          </cell>
          <cell r="B2999" t="str">
            <v>MEM-PRO-015-UTL-CHS-4205</v>
          </cell>
          <cell r="C2999" t="str">
            <v>MS2P-HOT WTR H-HEATER OUT TEMP ELE</v>
          </cell>
        </row>
        <row r="3000">
          <cell r="A3000" t="str">
            <v>15-2736</v>
          </cell>
          <cell r="B3000" t="str">
            <v>MEM-PRO-015-UTL-CSY-2736</v>
          </cell>
          <cell r="C3000" t="str">
            <v>MS2P-IDN LIME SLURRY PUMP</v>
          </cell>
        </row>
        <row r="3001">
          <cell r="A3001" t="str">
            <v>15-2740</v>
          </cell>
          <cell r="B3001" t="str">
            <v>MEM-PRO-015-UTL-CSY-2740</v>
          </cell>
          <cell r="C3001" t="str">
            <v>MS2P-LIME SLURRY EAST IDN/FLOOR 3-WAY FV</v>
          </cell>
        </row>
        <row r="3002">
          <cell r="A3002" t="str">
            <v>15-3104</v>
          </cell>
          <cell r="B3002" t="str">
            <v>MEM-PRO-015-UTL-CSY-3104</v>
          </cell>
          <cell r="C3002" t="str">
            <v>MS2P-SULFITE PUMP</v>
          </cell>
        </row>
        <row r="3003">
          <cell r="A3003" t="str">
            <v>15-3403</v>
          </cell>
          <cell r="B3003" t="str">
            <v>MEM-PRO-015-UTL-CSY-3403</v>
          </cell>
          <cell r="C3003" t="str">
            <v>MS2P-CAUSTIC WORK TANK</v>
          </cell>
        </row>
        <row r="3004">
          <cell r="A3004" t="str">
            <v>15-3404</v>
          </cell>
          <cell r="B3004" t="str">
            <v>MEM-PRO-015-UTL-CSY-3404</v>
          </cell>
          <cell r="C3004" t="str">
            <v>MS2P-IDN CAUSTIC SUPPLY PUMP</v>
          </cell>
        </row>
        <row r="3005">
          <cell r="A3005" t="str">
            <v>15-3412</v>
          </cell>
          <cell r="B3005" t="str">
            <v>MEM-PRO-015-UTL-CSY-3412</v>
          </cell>
          <cell r="C3005" t="str">
            <v>MS2P-1ST EXT. RESLURRY CAUSTIC PUMP</v>
          </cell>
        </row>
        <row r="3006">
          <cell r="A3006" t="str">
            <v>15-3423</v>
          </cell>
          <cell r="B3006" t="str">
            <v>MEM-PRO-015-UTL-CSY-3423</v>
          </cell>
          <cell r="C3006" t="str">
            <v>MS2P-E IDN TK AGITATOR</v>
          </cell>
        </row>
        <row r="3007">
          <cell r="A3007" t="str">
            <v>15-3465</v>
          </cell>
          <cell r="B3007" t="str">
            <v>MEM-PRO-015-UTL-CSY-3465</v>
          </cell>
          <cell r="C3007" t="str">
            <v>MS2P-ALKALI SPECIAL BLEND TANK AGITATOR</v>
          </cell>
        </row>
        <row r="3008">
          <cell r="A3008" t="str">
            <v>15-3491</v>
          </cell>
          <cell r="B3008" t="str">
            <v>MEM-PRO-015-UTL-CSY-3491</v>
          </cell>
          <cell r="C3008" t="str">
            <v>MS2P-ALKALI SPECIAL BLEND WORK TANK</v>
          </cell>
        </row>
        <row r="3009">
          <cell r="A3009" t="str">
            <v>15-3497</v>
          </cell>
          <cell r="B3009" t="str">
            <v>MEM-PRO-015-UTL-CSY-3497</v>
          </cell>
          <cell r="C3009" t="str">
            <v>MS2P-ENZYME WORK TANK AGITATOR</v>
          </cell>
        </row>
        <row r="3010">
          <cell r="A3010" t="str">
            <v>15-3498</v>
          </cell>
          <cell r="B3010" t="str">
            <v>MEM-PRO-015-UTL-CSY-3498</v>
          </cell>
          <cell r="C3010" t="str">
            <v>MS2P-ENZYME TANK</v>
          </cell>
        </row>
        <row r="3011">
          <cell r="A3011" t="str">
            <v>15-3499</v>
          </cell>
          <cell r="B3011" t="str">
            <v>MEM-PRO-015-UTL-CSY-3499</v>
          </cell>
          <cell r="C3011" t="str">
            <v>MS2P-ALKALI SPECIAL BLEND DISCHARGE PUMP</v>
          </cell>
        </row>
        <row r="3012">
          <cell r="A3012" t="str">
            <v>15-3533</v>
          </cell>
          <cell r="B3012" t="str">
            <v>MEM-PRO-015-UTL-CSY-3533</v>
          </cell>
          <cell r="C3012" t="str">
            <v>MS2P-ALKALI MAG FLOW ELEMENT</v>
          </cell>
        </row>
        <row r="3013">
          <cell r="A3013" t="str">
            <v>15-3541</v>
          </cell>
          <cell r="B3013" t="str">
            <v>MEM-PRO-015-UTL-CSY-3541</v>
          </cell>
          <cell r="C3013" t="str">
            <v>MS2P-ALKALI WORK TANK</v>
          </cell>
        </row>
        <row r="3014">
          <cell r="A3014" t="str">
            <v>15-3542</v>
          </cell>
          <cell r="B3014" t="str">
            <v>MEM-PRO-015-UTL-CSY-3542</v>
          </cell>
          <cell r="C3014" t="str">
            <v>MS2P-ALKALI WORK PUMP</v>
          </cell>
        </row>
        <row r="3015">
          <cell r="A3015" t="str">
            <v>15-3543</v>
          </cell>
          <cell r="B3015" t="str">
            <v>MEM-PRO-015-UTL-CSY-3543</v>
          </cell>
          <cell r="C3015" t="str">
            <v>MS2P-ALKALI WORK TANK FILTER PRES GUAGE</v>
          </cell>
        </row>
        <row r="3016">
          <cell r="A3016" t="str">
            <v>15-3545</v>
          </cell>
          <cell r="B3016" t="str">
            <v>MEM-PRO-015-UTL-CSY-3545</v>
          </cell>
          <cell r="C3016" t="str">
            <v>MS2P-ENZYME TANK DISCHARGE PUMP</v>
          </cell>
        </row>
        <row r="3017">
          <cell r="A3017" t="str">
            <v>15-3558</v>
          </cell>
          <cell r="B3017" t="str">
            <v>MEM-PRO-015-UTL-CSY-3558</v>
          </cell>
          <cell r="C3017" t="str">
            <v>MS2P-ENZYME CONC TRANSFER PUMP TO WK TK</v>
          </cell>
        </row>
        <row r="3018">
          <cell r="A3018" t="str">
            <v>15-3576</v>
          </cell>
          <cell r="B3018" t="str">
            <v>MEM-PRO-015-UTL-CSY-3576</v>
          </cell>
          <cell r="C3018" t="str">
            <v>MS2P-HCL SUPPLY BLOCK VLV TO HYDR TKS</v>
          </cell>
        </row>
        <row r="3019">
          <cell r="A3019" t="str">
            <v>15-3578</v>
          </cell>
          <cell r="B3019" t="str">
            <v>MEM-PRO-015-UTL-CSY-3578</v>
          </cell>
          <cell r="C3019" t="str">
            <v>MS2P-HCL TO HYDROLYSIS TANKS FCV</v>
          </cell>
        </row>
        <row r="3020">
          <cell r="A3020" t="str">
            <v>15-3579</v>
          </cell>
          <cell r="B3020" t="str">
            <v>MEM-PRO-015-UTL-CSY-3579</v>
          </cell>
          <cell r="C3020" t="str">
            <v>MS2P-HCL SUPPLY BLOCK VLV TO W HYDR TK</v>
          </cell>
        </row>
        <row r="3021">
          <cell r="A3021" t="str">
            <v>15-3580</v>
          </cell>
          <cell r="B3021" t="str">
            <v>MEM-PRO-015-UTL-CSY-3580</v>
          </cell>
          <cell r="C3021" t="str">
            <v>MS2P-HCL SUPPLY BLOCK VLV TO E HYDR TK</v>
          </cell>
        </row>
        <row r="3022">
          <cell r="A3022" t="str">
            <v>15-3913</v>
          </cell>
          <cell r="B3022" t="str">
            <v>MEM-PRO-015-UTL-CSY-3913</v>
          </cell>
          <cell r="C3022" t="str">
            <v>MS2P-PROCESS DEFOAMER PUMP</v>
          </cell>
        </row>
        <row r="3023">
          <cell r="A3023" t="str">
            <v>15-3920</v>
          </cell>
          <cell r="B3023" t="str">
            <v>MEM-PRO-015-UTL-CSY-3920</v>
          </cell>
          <cell r="C3023" t="str">
            <v>MS2P-SEWER DEFOAMER PUMP</v>
          </cell>
        </row>
        <row r="3024">
          <cell r="A3024" t="str">
            <v>15-5430</v>
          </cell>
          <cell r="B3024" t="str">
            <v>MEM-PRO-015-UTL-CSY-5430</v>
          </cell>
          <cell r="C3024" t="str">
            <v>MS2P CALPRO SUPPLY PUMP</v>
          </cell>
        </row>
        <row r="3025">
          <cell r="A3025" t="str">
            <v>15-6400</v>
          </cell>
          <cell r="B3025" t="str">
            <v>MEM-PRO-015-UTL-CSY-6400</v>
          </cell>
          <cell r="C3025" t="str">
            <v>MS2P-ALKALI TRANSFER PUMP</v>
          </cell>
        </row>
        <row r="3026">
          <cell r="A3026" t="str">
            <v>15-1</v>
          </cell>
          <cell r="B3026" t="str">
            <v>MEM-PRO-015-UTL-CWS-0001</v>
          </cell>
          <cell r="C3026" t="str">
            <v>MS2P-C.T.CHEM/WTR TREATMENT SYSTEM</v>
          </cell>
        </row>
        <row r="3027">
          <cell r="A3027" t="str">
            <v>15-4101</v>
          </cell>
          <cell r="B3027" t="str">
            <v>MEM-PRO-015-UTL-CWS-4101</v>
          </cell>
          <cell r="C3027" t="str">
            <v>MS2P-COOLING TOWER</v>
          </cell>
        </row>
        <row r="3028">
          <cell r="A3028" t="str">
            <v>15-4103</v>
          </cell>
          <cell r="B3028" t="str">
            <v>MEM-PRO-015-UTL-CWS-4103</v>
          </cell>
          <cell r="C3028" t="str">
            <v>MS2P-COOLING TOWER N FAN</v>
          </cell>
        </row>
        <row r="3029">
          <cell r="A3029" t="str">
            <v>15-4104</v>
          </cell>
          <cell r="B3029" t="str">
            <v>MEM-PRO-015-UTL-CWS-4104</v>
          </cell>
          <cell r="C3029" t="str">
            <v>MS2P-COOLING TOWER S FAN</v>
          </cell>
        </row>
        <row r="3030">
          <cell r="A3030" t="str">
            <v>15-4111</v>
          </cell>
          <cell r="B3030" t="str">
            <v>MEM-PRO-015-UTL-CWS-4111</v>
          </cell>
          <cell r="C3030" t="str">
            <v>MS2P-COOLING TOWER E WATER PUMP</v>
          </cell>
        </row>
        <row r="3031">
          <cell r="A3031" t="str">
            <v>15-4112</v>
          </cell>
          <cell r="B3031" t="str">
            <v>MEM-PRO-015-UTL-CWS-4112</v>
          </cell>
          <cell r="C3031" t="str">
            <v>MS2P UT COOL TOWER W. PUMP B&amp;G 1510</v>
          </cell>
        </row>
        <row r="3032">
          <cell r="A3032" t="str">
            <v>15-4113</v>
          </cell>
          <cell r="B3032" t="str">
            <v>MEM-PRO-015-UTL-CWS-4113</v>
          </cell>
          <cell r="C3032" t="str">
            <v>MS2P-COOLING TOWER CTR WTR PUMP</v>
          </cell>
        </row>
        <row r="3033">
          <cell r="A3033" t="str">
            <v>15-411302</v>
          </cell>
          <cell r="B3033" t="str">
            <v>MEM-PRO-015-UTL-CWS-411302</v>
          </cell>
          <cell r="C3033" t="str">
            <v>MS2P UT CTR C TWR WTR PUMP STANDBY MOTOR</v>
          </cell>
        </row>
        <row r="3034">
          <cell r="A3034" t="str">
            <v>15-411305</v>
          </cell>
          <cell r="B3034" t="str">
            <v>MEM-PRO-015-UTL-CWS-411305</v>
          </cell>
          <cell r="C3034" t="str">
            <v>MS2P UT CTR C. TWR CTR WTR PUMP 4113 IN</v>
          </cell>
        </row>
        <row r="3035">
          <cell r="A3035" t="str">
            <v>15-4114</v>
          </cell>
          <cell r="B3035" t="str">
            <v>MEM-PRO-015-UTL-CWS-4114</v>
          </cell>
          <cell r="C3035" t="str">
            <v>MS2P-COOLING TOWER W WATER PUMP</v>
          </cell>
        </row>
        <row r="3036">
          <cell r="A3036" t="str">
            <v>15-411405</v>
          </cell>
          <cell r="B3036" t="str">
            <v>MEM-PRO-015-UTL-CWS-411405</v>
          </cell>
          <cell r="C3036" t="str">
            <v>MS2P UT C. TOWER WATER W. PUMP 4114 IN</v>
          </cell>
        </row>
        <row r="3037">
          <cell r="A3037" t="str">
            <v>15-4126</v>
          </cell>
          <cell r="B3037" t="str">
            <v>MEM-PRO-015-UTL-CWS-4126</v>
          </cell>
          <cell r="C3037" t="str">
            <v>MS2P-COOLING TOWER E. BOOST PUMP</v>
          </cell>
        </row>
        <row r="3038">
          <cell r="A3038" t="str">
            <v>15-4203</v>
          </cell>
          <cell r="B3038" t="str">
            <v>MEM-PRO-015-UTL-CWS-4203</v>
          </cell>
          <cell r="C3038" t="str">
            <v>MS2P-AIR COMPRESSOR TANK</v>
          </cell>
        </row>
        <row r="3039">
          <cell r="A3039" t="str">
            <v>15-7</v>
          </cell>
          <cell r="B3039" t="str">
            <v>MEM-PRO-015-UTL-ELE-0007</v>
          </cell>
          <cell r="C3039" t="str">
            <v xml:space="preserve"> MS2P ELEVETOR DOOR - FAC</v>
          </cell>
        </row>
        <row r="3040">
          <cell r="A3040" t="str">
            <v>15-5430</v>
          </cell>
          <cell r="B3040" t="str">
            <v>MEM-PRO-015-UTL-HPO-5430</v>
          </cell>
          <cell r="C3040" t="str">
            <v>MS2P CALPRO SUPPLY PUMP</v>
          </cell>
        </row>
        <row r="3041">
          <cell r="A3041" t="str">
            <v>15-4450</v>
          </cell>
          <cell r="B3041" t="str">
            <v>MEM-PRO-015-UTL-HRC-4450</v>
          </cell>
          <cell r="C3041" t="str">
            <v>MS2P-WASTE WATER TANK</v>
          </cell>
        </row>
        <row r="3042">
          <cell r="A3042" t="str">
            <v>15-4452</v>
          </cell>
          <cell r="B3042" t="str">
            <v>MEM-PRO-015-UTL-HRC-4452</v>
          </cell>
          <cell r="C3042" t="str">
            <v>MS2P-WASTE WATER PUMP</v>
          </cell>
        </row>
        <row r="3043">
          <cell r="A3043" t="str">
            <v>15-4454</v>
          </cell>
          <cell r="B3043" t="str">
            <v>MEM-PRO-015-UTL-HRC-4454</v>
          </cell>
          <cell r="C3043" t="str">
            <v>MS2P-WASTEWATER HEAT RECOVERY EXCHANGER</v>
          </cell>
        </row>
        <row r="3044">
          <cell r="A3044" t="str">
            <v>15-4460</v>
          </cell>
          <cell r="B3044" t="str">
            <v>MEM-PRO-015-UTL-HRC-4460</v>
          </cell>
          <cell r="C3044" t="str">
            <v>MS2P-WASTE WATER HEAT RECOVERY PUMP</v>
          </cell>
        </row>
        <row r="3045">
          <cell r="A3045" t="str">
            <v>15-4461</v>
          </cell>
          <cell r="B3045" t="str">
            <v>MEM-PRO-015-UTL-HRC-4461</v>
          </cell>
          <cell r="C3045" t="str">
            <v>MS2P-HEAT RECOVERY AIR SEPARATOR</v>
          </cell>
        </row>
        <row r="3046">
          <cell r="A3046" t="str">
            <v>15-4462</v>
          </cell>
          <cell r="B3046" t="str">
            <v>MEM-PRO-015-UTL-HRC-4462</v>
          </cell>
          <cell r="C3046" t="str">
            <v>MS2P-WASTE WATER EXPANSION TANK</v>
          </cell>
        </row>
        <row r="3047">
          <cell r="A3047" t="str">
            <v>15-4126</v>
          </cell>
          <cell r="B3047" t="str">
            <v>MEM-PRO-015-UTL-IAS-4126</v>
          </cell>
          <cell r="C3047" t="str">
            <v>MS2P-E. 400 HP AIR COMPRESSOR</v>
          </cell>
        </row>
        <row r="3048">
          <cell r="A3048" t="str">
            <v>15-4127</v>
          </cell>
          <cell r="B3048" t="str">
            <v>MEM-PRO-015-UTL-IAS-4127</v>
          </cell>
          <cell r="C3048" t="str">
            <v>MS2P-W. 400 HP AIR COMPRESSOR</v>
          </cell>
        </row>
        <row r="3049">
          <cell r="A3049" t="str">
            <v>15-412709</v>
          </cell>
          <cell r="B3049" t="str">
            <v>MEM-PRO-015-UTL-IAS-412709</v>
          </cell>
          <cell r="C3049" t="str">
            <v>MS2P-CHWS TEMP GAUGE TO AIR COMPR</v>
          </cell>
        </row>
        <row r="3050">
          <cell r="A3050" t="str">
            <v>15-412712</v>
          </cell>
          <cell r="B3050" t="str">
            <v>MEM-PRO-015-UTL-IAS-412712</v>
          </cell>
          <cell r="C3050" t="str">
            <v>MS2P-WEST COMPRESSOR CURRENT TRANSDUCER</v>
          </cell>
        </row>
        <row r="3051">
          <cell r="A3051" t="str">
            <v>15-4130</v>
          </cell>
          <cell r="B3051" t="str">
            <v>MEM-PRO-015-UTL-IAS-4130</v>
          </cell>
          <cell r="C3051" t="str">
            <v>MS2P-400 HP REFRIG AIR DRYER</v>
          </cell>
        </row>
        <row r="3052">
          <cell r="A3052" t="str">
            <v>15-4131</v>
          </cell>
          <cell r="B3052" t="str">
            <v>MEM-PRO-015-UTL-IAS-4131</v>
          </cell>
          <cell r="C3052" t="str">
            <v>MS2P-400 HP AIR AMPLIFIER</v>
          </cell>
        </row>
        <row r="3053">
          <cell r="A3053" t="str">
            <v>15-4133</v>
          </cell>
          <cell r="B3053" t="str">
            <v>MEM-PRO-015-UTL-IAS-4133</v>
          </cell>
          <cell r="C3053" t="str">
            <v>MS2P-400 HP AIR RECEIVER</v>
          </cell>
        </row>
        <row r="3054">
          <cell r="A3054" t="str">
            <v>15-413303</v>
          </cell>
          <cell r="B3054" t="str">
            <v>MEM-PRO-015-UTL-IAS-413303</v>
          </cell>
          <cell r="C3054" t="str">
            <v>MS2P-400 HP AIR REC'R PRESS INDICATOR</v>
          </cell>
        </row>
        <row r="3055">
          <cell r="A3055" t="str">
            <v>15-4136</v>
          </cell>
          <cell r="B3055" t="str">
            <v>MEM-PRO-015-UTL-IAS-4136</v>
          </cell>
          <cell r="C3055" t="str">
            <v>MS2P-400 HP DESSICANT AIR DRYER</v>
          </cell>
        </row>
        <row r="3056">
          <cell r="A3056" t="str">
            <v>15-4137</v>
          </cell>
          <cell r="B3056" t="str">
            <v>MEM-PRO-015-UTL-IAS-4137</v>
          </cell>
          <cell r="C3056" t="str">
            <v>MS2P AIR FLOW METER (VORTEX)</v>
          </cell>
        </row>
        <row r="3057">
          <cell r="A3057" t="str">
            <v>15-4140</v>
          </cell>
          <cell r="B3057" t="str">
            <v>MEM-PRO-015-UTL-IAS-4140</v>
          </cell>
          <cell r="C3057" t="str">
            <v>SOUTH PLANT BASKET STRAINER</v>
          </cell>
        </row>
        <row r="3058">
          <cell r="A3058" t="str">
            <v>15-3016</v>
          </cell>
          <cell r="B3058" t="str">
            <v>MEM-PRO-015-UTL-M2G-3016</v>
          </cell>
          <cell r="C3058" t="str">
            <v>MS2P-N FLAKE GRINDING MILL</v>
          </cell>
        </row>
        <row r="3059">
          <cell r="A3059" t="str">
            <v>15-953</v>
          </cell>
          <cell r="B3059" t="str">
            <v>MEM-PRO-015-UTL-MOA-0953</v>
          </cell>
          <cell r="C3059" t="str">
            <v>MSS-RUNOFF CONTAINMENT BASIN SUMP PUMP</v>
          </cell>
        </row>
        <row r="3060">
          <cell r="A3060" t="str">
            <v>15-1099</v>
          </cell>
          <cell r="B3060" t="str">
            <v>MEM-PRO-015-UTL-MOA-1099</v>
          </cell>
          <cell r="C3060" t="str">
            <v>MS2P CAUSTIC/ ALKY HOUSE TANKS MOAT</v>
          </cell>
        </row>
        <row r="3061">
          <cell r="A3061" t="str">
            <v>15-4000</v>
          </cell>
          <cell r="B3061" t="str">
            <v>MEM-PRO-015-UTL-NPW-4000</v>
          </cell>
          <cell r="C3061" t="str">
            <v>MS2P-CIP MAIN WTR HEADER SHUT-OFF VALVE</v>
          </cell>
        </row>
        <row r="3062">
          <cell r="A3062" t="str">
            <v>15-4001</v>
          </cell>
          <cell r="B3062" t="str">
            <v>MEM-PRO-015-UTL-NPW-4001</v>
          </cell>
          <cell r="C3062" t="str">
            <v>MS2P-PW LCV TO CIP RINSE TANKS</v>
          </cell>
        </row>
        <row r="3063">
          <cell r="A3063" t="str">
            <v>15-4002</v>
          </cell>
          <cell r="B3063" t="str">
            <v>MEM-PRO-015-UTL-NPW-4002</v>
          </cell>
          <cell r="C3063" t="str">
            <v>MS2P-PW 3WAY FV TO CIP RINSE/CAUSTIC TK</v>
          </cell>
        </row>
        <row r="3064">
          <cell r="A3064" t="str">
            <v>15-4219</v>
          </cell>
          <cell r="B3064" t="str">
            <v>MEM-PRO-015-UTL-NPW-4219</v>
          </cell>
          <cell r="C3064" t="str">
            <v>MS2P-WW FILTER #1 TO CONCEN CENTRIFUGES</v>
          </cell>
        </row>
        <row r="3065">
          <cell r="A3065" t="str">
            <v>15-4220</v>
          </cell>
          <cell r="B3065" t="str">
            <v>MEM-PRO-015-UTL-NPW-4220</v>
          </cell>
          <cell r="C3065" t="str">
            <v>MS2P-WW FILTER #2 TO CONCEN CENTRIFUGES</v>
          </cell>
        </row>
        <row r="3066">
          <cell r="A3066" t="str">
            <v>15-4221</v>
          </cell>
          <cell r="B3066" t="str">
            <v>MEM-PRO-015-UTL-NPW-4221</v>
          </cell>
          <cell r="C3066" t="str">
            <v>MS2P-WELL WATER FILTER #3 TO IDN AREA</v>
          </cell>
        </row>
        <row r="3067">
          <cell r="A3067" t="str">
            <v>15-4222</v>
          </cell>
          <cell r="B3067" t="str">
            <v>MEM-PRO-015-UTL-NPW-4222</v>
          </cell>
          <cell r="C3067" t="str">
            <v>MS2P-WELL WATER FILTER #4 TO IDN AREA</v>
          </cell>
        </row>
        <row r="3068">
          <cell r="A3068" t="str">
            <v>15-4253</v>
          </cell>
          <cell r="B3068" t="str">
            <v>MEM-PRO-015-UTL-NPW-4253</v>
          </cell>
          <cell r="C3068" t="str">
            <v>MS2P-CHILLED WTR BACKFLOW PREVENTER</v>
          </cell>
        </row>
        <row r="3069">
          <cell r="A3069" t="str">
            <v>15-4619</v>
          </cell>
          <cell r="B3069" t="str">
            <v>MEM-PRO-015-UTL-NPW-4619</v>
          </cell>
          <cell r="C3069" t="str">
            <v>MS2P-PW TO EAST/WEST CAUSTIC TANKS</v>
          </cell>
        </row>
        <row r="3070">
          <cell r="A3070" t="str">
            <v>15-4117</v>
          </cell>
          <cell r="B3070" t="str">
            <v>MEM-PRO-015-UTL-PRW-4117</v>
          </cell>
          <cell r="C3070" t="str">
            <v>MS2P-90 DEGREE WATER PREHEATER</v>
          </cell>
        </row>
        <row r="3071">
          <cell r="A3071" t="str">
            <v>15-4201</v>
          </cell>
          <cell r="B3071" t="str">
            <v>MEM-PRO-015-UTL-PRW-4201</v>
          </cell>
          <cell r="C3071" t="str">
            <v>MS2P-90 DEG WATER TANK</v>
          </cell>
        </row>
        <row r="3072">
          <cell r="A3072" t="str">
            <v>15-4203</v>
          </cell>
          <cell r="B3072" t="str">
            <v>MEM-PRO-015-UTL-PRW-4203</v>
          </cell>
          <cell r="C3072" t="str">
            <v>MS2P-HOT WATER PUMP TO HYDRO-HEATER</v>
          </cell>
        </row>
        <row r="3073">
          <cell r="A3073" t="str">
            <v>15-4208</v>
          </cell>
          <cell r="B3073" t="str">
            <v>MEM-PRO-015-UTL-PRW-4208</v>
          </cell>
          <cell r="C3073" t="str">
            <v>MS2P-90 DEG F PROCESS WTR PUMP</v>
          </cell>
        </row>
        <row r="3074">
          <cell r="A3074" t="str">
            <v>15-4209</v>
          </cell>
          <cell r="B3074" t="str">
            <v>MEM-PRO-015-UTL-PRW-4209</v>
          </cell>
          <cell r="C3074" t="str">
            <v>MS2P-90 DEG F PROCESS WTR PUMP #2</v>
          </cell>
        </row>
        <row r="3075">
          <cell r="A3075" t="str">
            <v>15-4265</v>
          </cell>
          <cell r="B3075" t="str">
            <v>MEM-PRO-015-UTL-PRW-4265</v>
          </cell>
          <cell r="C3075" t="str">
            <v>MS2P-WASH DOWN BOOSTER PUMP</v>
          </cell>
        </row>
        <row r="3076">
          <cell r="A3076" t="str">
            <v>15-3028</v>
          </cell>
          <cell r="B3076" t="str">
            <v>MEM-PRO-015-UTL-PWS-3028</v>
          </cell>
          <cell r="C3076" t="str">
            <v>MS2P-CUNO WATER FILTER</v>
          </cell>
        </row>
        <row r="3077">
          <cell r="A3077" t="str">
            <v>15-3045</v>
          </cell>
          <cell r="B3077" t="str">
            <v>MEM-PRO-015-UTL-PWS-3045</v>
          </cell>
          <cell r="C3077" t="str">
            <v>MS2P-CUNO WATER FILTER</v>
          </cell>
        </row>
        <row r="3078">
          <cell r="A3078" t="str">
            <v>15-4259</v>
          </cell>
          <cell r="B3078" t="str">
            <v>MEM-PRO-015-UTL-PWS-4259</v>
          </cell>
          <cell r="C3078" t="str">
            <v>MS2P-BKFLOW PREVENTER-CITY WATER</v>
          </cell>
        </row>
        <row r="3079">
          <cell r="A3079" t="str">
            <v>15-4260</v>
          </cell>
          <cell r="B3079" t="str">
            <v>MEM-PRO-015-UTL-PWS-4260</v>
          </cell>
          <cell r="C3079" t="str">
            <v>MS2P-WTR FILTER BKFLOW PREVENTER</v>
          </cell>
        </row>
        <row r="3080">
          <cell r="A3080" t="str">
            <v>15-4181</v>
          </cell>
          <cell r="B3080" t="str">
            <v>MEM-PRO-015-UTL-VAC-4181</v>
          </cell>
          <cell r="C3080" t="str">
            <v>MS2P-PACKAGING VACUUM SYSTEM VENT FILTER</v>
          </cell>
        </row>
        <row r="3081">
          <cell r="A3081" t="str">
            <v>15-4190</v>
          </cell>
          <cell r="B3081" t="str">
            <v>MEM-PRO-015-UTL-VAC-4190</v>
          </cell>
          <cell r="C3081" t="str">
            <v>MS2P-SPRAY TOWER VACUUM SYSTEM EXHAUSTER</v>
          </cell>
        </row>
        <row r="3082">
          <cell r="A3082" t="str">
            <v>15-4192</v>
          </cell>
          <cell r="B3082" t="str">
            <v>MEM-PRO-015-UTL-VAC-4192</v>
          </cell>
          <cell r="C3082" t="str">
            <v>MS2P-SD VACUUM SYSTEM VENT RECEIVER</v>
          </cell>
        </row>
        <row r="3083">
          <cell r="A3083" t="str">
            <v>15-4194</v>
          </cell>
          <cell r="B3083" t="str">
            <v>MEM-PRO-015-UTL-VAC-4194</v>
          </cell>
          <cell r="C3083" t="str">
            <v>MS2P-SD VACUUM SYSTEM VENT RECEIVER RFV</v>
          </cell>
        </row>
        <row r="3084">
          <cell r="A3084" t="str">
            <v>15-3037</v>
          </cell>
          <cell r="B3084" t="str">
            <v>MEM-PRO-015-WEI-WIS-3037</v>
          </cell>
          <cell r="C3084" t="str">
            <v>MS2P-FLAKE FEEDER VENT FILTER</v>
          </cell>
        </row>
        <row r="3085">
          <cell r="A3085" t="str">
            <v>15-3038</v>
          </cell>
          <cell r="B3085" t="str">
            <v>MEM-PRO-015-WEI-WIS-3038</v>
          </cell>
          <cell r="C3085" t="str">
            <v>MS2P-GROUND FLAKE BIN RFV</v>
          </cell>
        </row>
        <row r="3086">
          <cell r="A3086" t="str">
            <v>15-3050</v>
          </cell>
          <cell r="B3086" t="str">
            <v>MEM-PRO-015-WEI-WIS-3050</v>
          </cell>
          <cell r="C3086" t="str">
            <v>MS2P-GROUND FLAKE BIN ASP FAN</v>
          </cell>
        </row>
        <row r="3087">
          <cell r="A3087" t="str">
            <v>15-3051</v>
          </cell>
          <cell r="B3087" t="str">
            <v>MEM-PRO-015-WEI-WIS-3051</v>
          </cell>
          <cell r="C3087" t="str">
            <v>MS2P-GROUND FLAKE BIN</v>
          </cell>
        </row>
        <row r="3088">
          <cell r="A3088" t="str">
            <v>15-3052</v>
          </cell>
          <cell r="B3088" t="str">
            <v>MEM-PRO-015-WEI-WIS-3052</v>
          </cell>
          <cell r="C3088" t="str">
            <v>MS2P-FLAKE BIN LIVE BOTTOM</v>
          </cell>
        </row>
        <row r="3089">
          <cell r="A3089" t="str">
            <v>15-3053</v>
          </cell>
          <cell r="B3089" t="str">
            <v>MEM-PRO-015-WEI-WIS-3053</v>
          </cell>
          <cell r="C3089" t="str">
            <v>MS2P-FLAKE FEEDER SCREW CONV ASP FAN</v>
          </cell>
        </row>
        <row r="3090">
          <cell r="A3090" t="str">
            <v>15-3081</v>
          </cell>
          <cell r="B3090" t="str">
            <v>MEM-PRO-015-WEI-WIS-3081</v>
          </cell>
          <cell r="C3090" t="str">
            <v>MS2P-FLAKE FEEDER ASP FILTER RECEIVER</v>
          </cell>
        </row>
        <row r="3091">
          <cell r="A3091" t="str">
            <v>15-3082</v>
          </cell>
          <cell r="B3091" t="str">
            <v>MEM-PRO-015-WEI-WIS-3082</v>
          </cell>
          <cell r="C3091" t="str">
            <v>MS2P-FLAKE FEEDER ASP FILTER RCVR RFV</v>
          </cell>
        </row>
        <row r="3092">
          <cell r="A3092" t="str">
            <v>15-3085</v>
          </cell>
          <cell r="B3092" t="str">
            <v>MEM-PRO-015-WEI-WIS-3085</v>
          </cell>
          <cell r="C3092" t="str">
            <v>MS2P-WET-IN FLAKE SCREW CONVEYOR</v>
          </cell>
        </row>
        <row r="3093">
          <cell r="A3093" t="str">
            <v>15-3087</v>
          </cell>
          <cell r="B3093" t="str">
            <v>MEM-PRO-015-WEI-WIS-3087</v>
          </cell>
          <cell r="C3093" t="str">
            <v>MS2P-GROUND FLAKE FEEDER</v>
          </cell>
        </row>
        <row r="3094">
          <cell r="A3094" t="str">
            <v>15-3089</v>
          </cell>
          <cell r="B3094" t="str">
            <v>MEM-PRO-015-WEI-WIS-3089</v>
          </cell>
          <cell r="C3094" t="str">
            <v>MS2P-WET IN RAPIDMIXER</v>
          </cell>
        </row>
        <row r="3095">
          <cell r="A3095" t="str">
            <v>15-3090</v>
          </cell>
          <cell r="B3095" t="str">
            <v>MEM-PRO-015-WEI-WIS-3090</v>
          </cell>
          <cell r="C3095" t="str">
            <v>MS2P-WET IN TRANSFER PUMP</v>
          </cell>
        </row>
        <row r="3096">
          <cell r="A3096" t="str">
            <v>15-3233</v>
          </cell>
          <cell r="B3096" t="str">
            <v>MEM-PRO-015-WSH-CWH-3233</v>
          </cell>
          <cell r="C3096" t="str">
            <v>MS2P-HOLD TANK PUMP TO #1 &amp; #2 WASH CENT</v>
          </cell>
        </row>
        <row r="3097">
          <cell r="A3097" t="str">
            <v>15-3234</v>
          </cell>
          <cell r="B3097" t="str">
            <v>MEM-PRO-015-WSH-CWH-3234</v>
          </cell>
          <cell r="C3097" t="str">
            <v>MS2P-HOLD TANK PUMP TO #3 &amp; #4 WASH CENT</v>
          </cell>
        </row>
        <row r="3098">
          <cell r="A3098" t="str">
            <v>15-3246</v>
          </cell>
          <cell r="B3098" t="str">
            <v>MEM-PRO-015-WSH-CWH-3246</v>
          </cell>
          <cell r="C3098" t="str">
            <v>MS2P-#1 WASHING CENTRIFUGE</v>
          </cell>
        </row>
        <row r="3099">
          <cell r="A3099" t="str">
            <v>15-3256</v>
          </cell>
          <cell r="B3099" t="str">
            <v>MEM-PRO-015-WSH-CWH-3256</v>
          </cell>
          <cell r="C3099" t="str">
            <v>MS2P-#2 WASHING CENTRIFUGE</v>
          </cell>
        </row>
        <row r="3100">
          <cell r="A3100" t="str">
            <v>15-3266</v>
          </cell>
          <cell r="B3100" t="str">
            <v>MEM-PRO-015-WSH-CWH-3266</v>
          </cell>
          <cell r="C3100" t="str">
            <v>MS2P-#3 WASHING CENTRIFUGE</v>
          </cell>
        </row>
        <row r="3101">
          <cell r="A3101" t="str">
            <v>15-3276</v>
          </cell>
          <cell r="B3101" t="str">
            <v>MEM-PRO-015-WSH-CWH-3276</v>
          </cell>
          <cell r="C3101" t="str">
            <v>MS2P-#4 WASHING CENTRIFUGE</v>
          </cell>
        </row>
        <row r="3102">
          <cell r="A3102" t="str">
            <v>15-4638</v>
          </cell>
          <cell r="B3102" t="str">
            <v>MEM-PRO-015-WSH-CWH-4638</v>
          </cell>
          <cell r="C3102" t="str">
            <v>MS2P-#1 &amp; #2 WASHING CENT TO DRAIN 3-WAY</v>
          </cell>
        </row>
        <row r="3103">
          <cell r="A3103" t="str">
            <v>15-4639</v>
          </cell>
          <cell r="B3103" t="str">
            <v>MEM-PRO-015-WSH-CWH-4639</v>
          </cell>
          <cell r="C3103" t="str">
            <v>MS2P-#3 &amp; #4 WASHING CENT TO DRAIN 3-WAY</v>
          </cell>
        </row>
        <row r="3104">
          <cell r="A3104" t="str">
            <v>15-6203</v>
          </cell>
          <cell r="B3104" t="str">
            <v>MEM-PRO-015-WSH-CWH-6203</v>
          </cell>
          <cell r="C3104" t="str">
            <v>MS2P-BIRDIE WATER PUMP</v>
          </cell>
        </row>
        <row r="3105">
          <cell r="A3105" t="str">
            <v>15-3210</v>
          </cell>
          <cell r="B3105" t="str">
            <v>MEM-PRO-015-WSH-WRE-3210</v>
          </cell>
          <cell r="C3105" t="str">
            <v>MS2P-E WASHING RESLURRY TANK</v>
          </cell>
        </row>
        <row r="3106">
          <cell r="A3106" t="str">
            <v>15-3237</v>
          </cell>
          <cell r="B3106" t="str">
            <v>MEM-PRO-015-WSH-WRE-3237</v>
          </cell>
          <cell r="C3106" t="str">
            <v>MS2P-E WASHING RESLURRY TANK PUMP</v>
          </cell>
        </row>
        <row r="3107">
          <cell r="A3107" t="str">
            <v>15-3286</v>
          </cell>
          <cell r="B3107" t="str">
            <v>MEM-PRO-015-WSH-WRE-3286</v>
          </cell>
          <cell r="C3107" t="str">
            <v>MS2P-W WASHING RESLURRY TANK</v>
          </cell>
        </row>
        <row r="3108">
          <cell r="A3108" t="str">
            <v>15-3289</v>
          </cell>
          <cell r="B3108" t="str">
            <v>MEM-PRO-015-WSH-WRE-3289</v>
          </cell>
          <cell r="C3108" t="str">
            <v>MS2P-W WASHING RESLURRY TANK PUMP</v>
          </cell>
        </row>
        <row r="3109">
          <cell r="A3109" t="str">
            <v>15-3290</v>
          </cell>
          <cell r="B3109" t="str">
            <v>MEM-PRO-015-WSH-WRE-3290</v>
          </cell>
          <cell r="C3109" t="str">
            <v>MS2P-E CONCENTRATOR HYDROHEATER</v>
          </cell>
        </row>
        <row r="3110">
          <cell r="A3110" t="str">
            <v>15-3326</v>
          </cell>
          <cell r="B3110" t="str">
            <v>MEM-PRO-015-WSH-WRE-3326</v>
          </cell>
          <cell r="C3110" t="str">
            <v>MS2P-W CONCENTRATOR HYDROHEATER</v>
          </cell>
        </row>
        <row r="3111">
          <cell r="A3111" t="str">
            <v>15-3022</v>
          </cell>
          <cell r="B3111" t="str">
            <v>MEM-PRO-015-XTR-1EX-3022</v>
          </cell>
          <cell r="C3111" t="str">
            <v>MS2P-3-WAY FV 1ST EXT TO CURD STRAIN/FLR</v>
          </cell>
        </row>
        <row r="3112">
          <cell r="A3112" t="str">
            <v>15-3112</v>
          </cell>
          <cell r="B3112" t="str">
            <v>MEM-PRO-015-XTR-1EX-3112</v>
          </cell>
          <cell r="C3112" t="str">
            <v>MS2P-1ST EXTRACTION TANK AGITATOR</v>
          </cell>
        </row>
        <row r="3113">
          <cell r="A3113" t="str">
            <v>15-3113</v>
          </cell>
          <cell r="B3113" t="str">
            <v>MEM-PRO-015-XTR-1EX-3113</v>
          </cell>
          <cell r="C3113" t="str">
            <v>MS2P-1ST EXTRACTION TANK</v>
          </cell>
        </row>
        <row r="3114">
          <cell r="A3114" t="str">
            <v>15-3114</v>
          </cell>
          <cell r="B3114" t="str">
            <v>MEM-PRO-015-XTR-1EX-3114</v>
          </cell>
          <cell r="C3114" t="str">
            <v>MS2P-1ST EXTRACTION TANK FEED PUMP</v>
          </cell>
        </row>
        <row r="3115">
          <cell r="A3115" t="str">
            <v>15-3132</v>
          </cell>
          <cell r="B3115" t="str">
            <v>MEM-PRO-015-XTR-1EX-3132</v>
          </cell>
          <cell r="C3115" t="str">
            <v>MS2P-#9 CENTRIFUGE 1ST EXT DEFOAMER POT</v>
          </cell>
        </row>
        <row r="3116">
          <cell r="A3116" t="str">
            <v>15-3133</v>
          </cell>
          <cell r="B3116" t="str">
            <v>MEM-PRO-015-XTR-1EX-3133</v>
          </cell>
          <cell r="C3116" t="str">
            <v>MS2P-#9 CENTRIFUGE DEFOAMER PUMP</v>
          </cell>
        </row>
        <row r="3117">
          <cell r="A3117" t="str">
            <v>15-3136</v>
          </cell>
          <cell r="B3117" t="str">
            <v>MEM-PRO-015-XTR-1EX-3136</v>
          </cell>
          <cell r="C3117" t="str">
            <v>MS2P-#8 CENTRIFUGE 1ST EXT DEFOAMER POT</v>
          </cell>
        </row>
        <row r="3118">
          <cell r="A3118" t="str">
            <v>15-3137</v>
          </cell>
          <cell r="B3118" t="str">
            <v>MEM-PRO-015-XTR-1EX-3137</v>
          </cell>
          <cell r="C3118" t="str">
            <v>MS2P-#8 CENTRIFUGE DEFOAMER PUMP</v>
          </cell>
        </row>
        <row r="3119">
          <cell r="A3119" t="str">
            <v>15-3141</v>
          </cell>
          <cell r="B3119" t="str">
            <v>MEM-PRO-015-XTR-1EX-3141</v>
          </cell>
          <cell r="C3119" t="str">
            <v>MS2P-#9 1ST EXTRACTION CENTRIFUGE</v>
          </cell>
        </row>
        <row r="3120">
          <cell r="A3120" t="str">
            <v>15-3151</v>
          </cell>
          <cell r="B3120" t="str">
            <v>MEM-PRO-015-XTR-1EX-3151</v>
          </cell>
          <cell r="C3120" t="str">
            <v>MS2P-#8 1ST EXTRACTION CENTRIFUGE</v>
          </cell>
        </row>
        <row r="3121">
          <cell r="A3121" t="str">
            <v>15-3161</v>
          </cell>
          <cell r="B3121" t="str">
            <v>MEM-PRO-015-XTR-1EX-3161</v>
          </cell>
          <cell r="C3121" t="str">
            <v>MS2P-#7 1ST EXTRACTION CENTRIFUGE</v>
          </cell>
        </row>
        <row r="3122">
          <cell r="A3122" t="str">
            <v>15-3206</v>
          </cell>
          <cell r="B3122" t="str">
            <v>MEM-PRO-015-XTR-1EX-3206</v>
          </cell>
          <cell r="C3122" t="str">
            <v>MS2P-#7 CENTIFUGE DEFOAMER POT</v>
          </cell>
        </row>
        <row r="3123">
          <cell r="A3123" t="str">
            <v>15-3207</v>
          </cell>
          <cell r="B3123" t="str">
            <v>MEM-PRO-015-XTR-1EX-3207</v>
          </cell>
          <cell r="C3123" t="str">
            <v>MS2P-#7 CENTRIFUGE DEFOAMER PUMP</v>
          </cell>
        </row>
        <row r="3124">
          <cell r="A3124" t="str">
            <v>15-3215</v>
          </cell>
          <cell r="B3124" t="str">
            <v>MEM-PRO-015-XTR-1EX-3215</v>
          </cell>
          <cell r="C3124" t="str">
            <v>MS2P-CURD EXTRACTION STRAINER #1</v>
          </cell>
        </row>
        <row r="3125">
          <cell r="A3125" t="str">
            <v>15-3216</v>
          </cell>
          <cell r="B3125" t="str">
            <v>MEM-PRO-015-XTR-1EX-3216</v>
          </cell>
          <cell r="C3125" t="str">
            <v>MS2P-CURD EXTRACTION STRAINER #2</v>
          </cell>
        </row>
        <row r="3126">
          <cell r="A3126" t="str">
            <v>15-3217</v>
          </cell>
          <cell r="B3126" t="str">
            <v>MEM-PRO-015-XTR-1EX-3217</v>
          </cell>
          <cell r="C3126" t="str">
            <v>MS2P-CURD EXTRACTION STRAINER #3</v>
          </cell>
        </row>
        <row r="3127">
          <cell r="A3127" t="str">
            <v>15-3218</v>
          </cell>
          <cell r="B3127" t="str">
            <v>MEM-PRO-015-XTR-1EX-3218</v>
          </cell>
          <cell r="C3127" t="str">
            <v>MS2P-CURD EXTRACTION STRAINER #4</v>
          </cell>
        </row>
        <row r="3128">
          <cell r="A3128" t="str">
            <v>15-3023</v>
          </cell>
          <cell r="B3128" t="str">
            <v>MEM-PRO-015-XTR-2EX-3023</v>
          </cell>
          <cell r="C3128" t="str">
            <v>MS2P-3 WAY FV 2ND EXT. TO CC TANK/STRNRS</v>
          </cell>
        </row>
        <row r="3129">
          <cell r="A3129" t="str">
            <v>15-3128</v>
          </cell>
          <cell r="B3129" t="str">
            <v>MEM-PRO-015-XTR-2EX-3128</v>
          </cell>
          <cell r="C3129" t="str">
            <v>MS2P-1ST EXTRACTION RESLURRY POT</v>
          </cell>
        </row>
        <row r="3130">
          <cell r="A3130" t="str">
            <v>15-3130</v>
          </cell>
          <cell r="B3130" t="str">
            <v>MEM-PRO-015-XTR-2EX-3130</v>
          </cell>
          <cell r="C3130" t="str">
            <v>MS2P-2ND EXTRACTION FEED PUMP</v>
          </cell>
        </row>
        <row r="3131">
          <cell r="A3131" t="str">
            <v>15-3146</v>
          </cell>
          <cell r="B3131" t="str">
            <v>MEM-PRO-015-XTR-2EX-3146</v>
          </cell>
          <cell r="C3131" t="str">
            <v>MS2P-2ND EXT DEFOAMER TO WET-IN 3 WAY FV</v>
          </cell>
        </row>
        <row r="3132">
          <cell r="A3132" t="str">
            <v>15-3149</v>
          </cell>
          <cell r="B3132" t="str">
            <v>MEM-PRO-015-XTR-2EX-3149</v>
          </cell>
          <cell r="C3132" t="str">
            <v>MS2P-#6 2ND EXTRACTION CENTRIFUGE</v>
          </cell>
        </row>
        <row r="3133">
          <cell r="A3133" t="str">
            <v>15-3179</v>
          </cell>
          <cell r="B3133" t="str">
            <v>MEM-PRO-015-XTR-2EX-3179</v>
          </cell>
          <cell r="C3133" t="str">
            <v>MS2P-#6 CENTRIFUGE DEFOAMER PUMP</v>
          </cell>
        </row>
        <row r="3134">
          <cell r="A3134" t="str">
            <v>15-3182</v>
          </cell>
          <cell r="B3134" t="str">
            <v>MEM-PRO-015-XTR-2EX-3182</v>
          </cell>
          <cell r="C3134" t="str">
            <v>MS2P-CIP BYPASS TO 1ST EXT CENT 3-WAY FV</v>
          </cell>
        </row>
        <row r="3135">
          <cell r="A3135" t="str">
            <v>15-3203</v>
          </cell>
          <cell r="B3135" t="str">
            <v>MEM-PRO-015-XTR-2EX-3203</v>
          </cell>
          <cell r="C3135" t="str">
            <v>MS2P-#6 CENTRIFUGE SLUDGE TRANS CONVEYOR</v>
          </cell>
        </row>
        <row r="3136">
          <cell r="A3136" t="str">
            <v>15-3129</v>
          </cell>
          <cell r="B3136" t="str">
            <v>MEM-PRO-015-XTR-3EX-3129</v>
          </cell>
          <cell r="C3136" t="str">
            <v>MS2P-3RD EXT RESLURRY/CIP RETURN PUMP</v>
          </cell>
        </row>
        <row r="3137">
          <cell r="A3137" t="str">
            <v>15-3171</v>
          </cell>
          <cell r="B3137" t="str">
            <v>MEM-PRO-015-XTR-3EX-3171</v>
          </cell>
          <cell r="C3137" t="str">
            <v>MS2P-#5 3RD EXTRACTION CENTRIFUGE</v>
          </cell>
        </row>
        <row r="3138">
          <cell r="A3138" t="str">
            <v>15-3205</v>
          </cell>
          <cell r="B3138" t="str">
            <v>MEM-PRO-015-XTR-3EX-3205</v>
          </cell>
          <cell r="C3138" t="str">
            <v>MS2P-3RD EXT POT/CIP COLLECTION HOPPER</v>
          </cell>
        </row>
        <row r="3139">
          <cell r="A3139" t="str">
            <v>15-3212</v>
          </cell>
          <cell r="B3139" t="str">
            <v>MEM-PRO-015-XTR-3EX-3212</v>
          </cell>
          <cell r="C3139" t="str">
            <v>MS2P-#5 CENTRIFUGE DEFOAMER PUMP</v>
          </cell>
        </row>
        <row r="3140">
          <cell r="A3140" t="str">
            <v>15-3219</v>
          </cell>
          <cell r="B3140" t="str">
            <v>MEM-PRO-015-XTR-3EX-3219</v>
          </cell>
          <cell r="C3140" t="str">
            <v>MS2P-#5 CENTRIFUGE SLUDGE TRANS CONVEYOR</v>
          </cell>
        </row>
        <row r="3141">
          <cell r="A3141" t="str">
            <v>20-100</v>
          </cell>
          <cell r="B3141" t="str">
            <v>MEM-PRO-020-BLD-PPA-0100</v>
          </cell>
          <cell r="C3141" t="str">
            <v>RRDC PALLET INVE</v>
          </cell>
        </row>
        <row r="3142">
          <cell r="A3142" t="str">
            <v>20-110</v>
          </cell>
          <cell r="B3142" t="str">
            <v>MEM-PRO-020-BLD-PPA-0110</v>
          </cell>
          <cell r="C3142" t="str">
            <v>DDC Trailer Jack Stands</v>
          </cell>
        </row>
        <row r="3143">
          <cell r="A3143" t="str">
            <v>21-9133</v>
          </cell>
          <cell r="B3143" t="str">
            <v>MEM-PRO-021-BLD-AHU-9133</v>
          </cell>
          <cell r="C3143" t="str">
            <v>MSS-E/I SHOP AC UNIT - NORTH</v>
          </cell>
        </row>
        <row r="3144">
          <cell r="A3144" t="str">
            <v>21-9134</v>
          </cell>
          <cell r="B3144" t="str">
            <v>MEM-PRO-021-BLD-AHU-9134</v>
          </cell>
          <cell r="C3144" t="str">
            <v>MSS-E/I SHOP AC UNIT - SOUTH</v>
          </cell>
        </row>
        <row r="3145">
          <cell r="A3145" t="str">
            <v>21-8988</v>
          </cell>
          <cell r="B3145" t="str">
            <v>MEM-PRO-021-BLD-HOI-8988</v>
          </cell>
          <cell r="C3145" t="str">
            <v>MSS-SHOP 3/4 TON LEVER HOIST</v>
          </cell>
        </row>
        <row r="3146">
          <cell r="A3146" t="str">
            <v>21-8989</v>
          </cell>
          <cell r="B3146" t="str">
            <v>MEM-PRO-021-BLD-HOI-8989</v>
          </cell>
          <cell r="C3146" t="str">
            <v>MSS-SHOP 3/4 TON LEVER HOIST</v>
          </cell>
        </row>
        <row r="3147">
          <cell r="A3147" t="str">
            <v>21-8990</v>
          </cell>
          <cell r="B3147" t="str">
            <v>MEM-PRO-021-BLD-HOI-8990</v>
          </cell>
          <cell r="C3147" t="str">
            <v>MSS-SHOP, WEST JIB 1 TON CRANE</v>
          </cell>
        </row>
        <row r="3148">
          <cell r="A3148" t="str">
            <v>21-8991</v>
          </cell>
          <cell r="B3148" t="str">
            <v>MEM-PRO-021-BLD-HOI-8991</v>
          </cell>
          <cell r="C3148" t="str">
            <v>MSS-SHOP, EAST JIB CRANE</v>
          </cell>
        </row>
        <row r="3149">
          <cell r="A3149" t="str">
            <v>21-8992</v>
          </cell>
          <cell r="B3149" t="str">
            <v>MEM-PRO-021-BLD-HOI-8992</v>
          </cell>
          <cell r="C3149" t="str">
            <v>MSS-SHOP, EAST TABLE FIXED DAVIT</v>
          </cell>
        </row>
        <row r="3150">
          <cell r="A3150" t="str">
            <v>21-9173</v>
          </cell>
          <cell r="B3150" t="str">
            <v>MEM-PRO-021-BLD-OFF-9173</v>
          </cell>
          <cell r="C3150" t="str">
            <v>MSS-MAINT TRAILER COMPLEX</v>
          </cell>
        </row>
        <row r="3151">
          <cell r="A3151" t="str">
            <v>21-1000</v>
          </cell>
          <cell r="B3151" t="str">
            <v>MEM-PRO-021-BLD-POT-1000</v>
          </cell>
          <cell r="C3151" t="str">
            <v>MAINTENANCE TOOLS</v>
          </cell>
        </row>
        <row r="3152">
          <cell r="A3152" t="str">
            <v>21-8993</v>
          </cell>
          <cell r="B3152" t="str">
            <v>MEM-PRO-021-BLD-POT-8993</v>
          </cell>
          <cell r="C3152" t="str">
            <v>MSS-SHOP, PORTABLE BOOM LIFT-RUGER 60</v>
          </cell>
        </row>
        <row r="3153">
          <cell r="A3153" t="str">
            <v>21-8994</v>
          </cell>
          <cell r="B3153" t="str">
            <v>MEM-PRO-021-BLD-POT-8994</v>
          </cell>
          <cell r="C3153" t="str">
            <v>MSS-SHOP, PORTABLE BOOM LIFT-RUGER HP2A</v>
          </cell>
        </row>
        <row r="3154">
          <cell r="A3154" t="str">
            <v>21-8995</v>
          </cell>
          <cell r="B3154" t="str">
            <v>MEM-PRO-021-BLD-POT-8995</v>
          </cell>
          <cell r="C3154" t="str">
            <v>MSS-ROTOALIGN PRO LASER II</v>
          </cell>
        </row>
        <row r="3155">
          <cell r="A3155" t="str">
            <v>21-8996</v>
          </cell>
          <cell r="B3155" t="str">
            <v>MEM-PRO-021-BLD-POT-8996</v>
          </cell>
          <cell r="C3155" t="str">
            <v>MSS-ROTOALIGN PRO LASER I</v>
          </cell>
        </row>
        <row r="3156">
          <cell r="A3156" t="str">
            <v>21-9000</v>
          </cell>
          <cell r="B3156" t="str">
            <v>MEM-PRO-021-BLD-POT-9000</v>
          </cell>
          <cell r="C3156" t="str">
            <v>Fork Mount P P ATT</v>
          </cell>
        </row>
        <row r="3157">
          <cell r="A3157" t="str">
            <v>21-1</v>
          </cell>
          <cell r="B3157" t="str">
            <v>MEM-PRO-021-BLD-SHP-0001</v>
          </cell>
          <cell r="C3157" t="str">
            <v>MSS-MILLER PIPEWORKS 400A WELDING MACHIN</v>
          </cell>
        </row>
        <row r="3158">
          <cell r="A3158" t="str">
            <v>22-552</v>
          </cell>
          <cell r="B3158" t="str">
            <v>MEM-PRO-022-BLD-C8T-0552</v>
          </cell>
          <cell r="C3158" t="str">
            <v>MSS-CENTRAL 800T SILO ASP RUPTURE PANEL</v>
          </cell>
        </row>
        <row r="3159">
          <cell r="A3159" t="str">
            <v>22-10</v>
          </cell>
          <cell r="B3159" t="str">
            <v>MEM-PRO-022-BLD-TK1-0010</v>
          </cell>
          <cell r="C3159" t="str">
            <v>MSS-RAILROAD TRACK 1</v>
          </cell>
        </row>
        <row r="3160">
          <cell r="A3160" t="str">
            <v>22-994</v>
          </cell>
          <cell r="B3160" t="str">
            <v>MEM-PRO-022-BLD-TK1-0994</v>
          </cell>
          <cell r="C3160" t="str">
            <v>MSS-TRACK 1 &amp; 2 SUMP PUMP</v>
          </cell>
        </row>
        <row r="3161">
          <cell r="A3161" t="str">
            <v>22-50</v>
          </cell>
          <cell r="B3161" t="str">
            <v>MEM-PRO-022-BLD-TK5-0050</v>
          </cell>
          <cell r="C3161" t="str">
            <v>MSS-RAILROAD TRACK 5</v>
          </cell>
        </row>
        <row r="3162">
          <cell r="A3162" t="str">
            <v>22-60</v>
          </cell>
          <cell r="B3162" t="str">
            <v>MEM-PRO-022-BLD-TK6-0060</v>
          </cell>
          <cell r="C3162" t="str">
            <v>MSS-RAILROAD TRACK 6</v>
          </cell>
        </row>
        <row r="3163">
          <cell r="A3163" t="str">
            <v>22-70</v>
          </cell>
          <cell r="B3163" t="str">
            <v>MEM-PRO-022-BLD-TK7-0070</v>
          </cell>
          <cell r="C3163" t="str">
            <v>MSS-RAILROAD TRACK 7</v>
          </cell>
        </row>
        <row r="3164">
          <cell r="A3164" t="str">
            <v>22-80</v>
          </cell>
          <cell r="B3164" t="str">
            <v>MEM-PRO-022-BLD-TK8-0080</v>
          </cell>
          <cell r="C3164" t="str">
            <v>MSS-RAILROAD TRACK 8</v>
          </cell>
        </row>
        <row r="3165">
          <cell r="A3165" t="str">
            <v>22-551</v>
          </cell>
          <cell r="B3165" t="str">
            <v>MEM-PRO-022-BLD-W8T-0551</v>
          </cell>
          <cell r="C3165" t="str">
            <v>MSS-WEST 800T SILO ASP RUPTURE PANEL</v>
          </cell>
        </row>
        <row r="3166">
          <cell r="A3166" t="str">
            <v>22-5001</v>
          </cell>
          <cell r="B3166" t="str">
            <v>MEM-PRO-022-STS-C8T-5001</v>
          </cell>
          <cell r="C3166" t="str">
            <v>MSS-CENTRAL 800T BIN</v>
          </cell>
        </row>
        <row r="3167">
          <cell r="A3167" t="str">
            <v>22-5004</v>
          </cell>
          <cell r="B3167" t="str">
            <v>MEM-PRO-022-STS-C8T-5004</v>
          </cell>
          <cell r="C3167" t="str">
            <v>MSS-CENTRAL 800T BIN LIVE BOTTOM</v>
          </cell>
        </row>
        <row r="3168">
          <cell r="A3168" t="str">
            <v>22-5007</v>
          </cell>
          <cell r="B3168" t="str">
            <v>MEM-PRO-022-STS-C8T-5007</v>
          </cell>
          <cell r="C3168" t="str">
            <v>CENTER 800T BIN DSCH RFV</v>
          </cell>
        </row>
        <row r="3169">
          <cell r="A3169" t="str">
            <v>22-5015</v>
          </cell>
          <cell r="B3169" t="str">
            <v>MEM-PRO-022-STS-C8T-5015</v>
          </cell>
          <cell r="C3169" t="str">
            <v>MSS-800T SILO DISCH DUST COLLECTOR</v>
          </cell>
        </row>
        <row r="3170">
          <cell r="A3170" t="str">
            <v>22-5028</v>
          </cell>
          <cell r="B3170" t="str">
            <v>MEM-PRO-022-STS-C8T-5028</v>
          </cell>
          <cell r="C3170" t="str">
            <v>CENTER 800T BIN BLOWER</v>
          </cell>
        </row>
        <row r="3171">
          <cell r="A3171" t="str">
            <v>22-5049</v>
          </cell>
          <cell r="B3171" t="str">
            <v>MEM-PRO-022-STS-C8T-5049</v>
          </cell>
          <cell r="C3171" t="str">
            <v>MSS-CTR 800T BIN VENT FAN</v>
          </cell>
        </row>
        <row r="3172">
          <cell r="A3172" t="str">
            <v>22-5003</v>
          </cell>
          <cell r="B3172" t="str">
            <v>MEM-PRO-022-STS-E8T-5003</v>
          </cell>
          <cell r="C3172" t="str">
            <v>MSS-E 800T BIN</v>
          </cell>
        </row>
        <row r="3173">
          <cell r="A3173" t="str">
            <v>22-5006</v>
          </cell>
          <cell r="B3173" t="str">
            <v>MEM-PRO-022-STS-E8T-5006</v>
          </cell>
          <cell r="C3173" t="str">
            <v>MSS-E 800T BIN LIVE BOTTOM</v>
          </cell>
        </row>
        <row r="3174">
          <cell r="A3174" t="str">
            <v>22-5010</v>
          </cell>
          <cell r="B3174" t="str">
            <v>MEM-PRO-022-STS-E8T-5010</v>
          </cell>
          <cell r="C3174" t="str">
            <v>MSS-E 800T BIN DISCH ROTARY VALVE</v>
          </cell>
        </row>
        <row r="3175">
          <cell r="A3175" t="str">
            <v>22-5030</v>
          </cell>
          <cell r="B3175" t="str">
            <v>MEM-PRO-022-STS-E8T-5030</v>
          </cell>
          <cell r="C3175" t="str">
            <v>MSPG AB 800T  EMG ES-3</v>
          </cell>
        </row>
        <row r="3176">
          <cell r="A3176" t="str">
            <v>22-5032</v>
          </cell>
          <cell r="B3176" t="str">
            <v>MEM-PRO-022-STS-E8T-5032</v>
          </cell>
          <cell r="C3176" t="str">
            <v>MSS-E 800T BIN TRANSFER BLOWER</v>
          </cell>
        </row>
        <row r="3177">
          <cell r="A3177" t="str">
            <v>22-5060</v>
          </cell>
          <cell r="B3177" t="str">
            <v>MEM-PRO-022-STS-E8T-5060</v>
          </cell>
          <cell r="C3177" t="str">
            <v>MSS-E 800T BIN VENT FAN</v>
          </cell>
        </row>
        <row r="3178">
          <cell r="A3178" t="str">
            <v>22-660</v>
          </cell>
          <cell r="B3178" t="str">
            <v>MEM-PRO-022-STS-N3T-0660</v>
          </cell>
          <cell r="C3178" t="str">
            <v>MSS-NORTH 300 TON BIN</v>
          </cell>
        </row>
        <row r="3179">
          <cell r="A3179" t="str">
            <v>22-2006</v>
          </cell>
          <cell r="B3179" t="str">
            <v>MEM-PRO-022-STS-N3T-2006</v>
          </cell>
          <cell r="C3179" t="str">
            <v>MSS-NORTH 300T DCE FILTER #1 VENT FAN</v>
          </cell>
        </row>
        <row r="3180">
          <cell r="A3180" t="str">
            <v>22-2011</v>
          </cell>
          <cell r="B3180" t="str">
            <v>MEM-PRO-022-STS-N3T-2011</v>
          </cell>
          <cell r="C3180" t="str">
            <v>MSS-NORTH 300T DCE FILTER #2 VENT FAN</v>
          </cell>
        </row>
        <row r="3181">
          <cell r="A3181" t="str">
            <v>22-3778</v>
          </cell>
          <cell r="B3181" t="str">
            <v>MEM-PRO-022-STS-N3T-3778</v>
          </cell>
          <cell r="C3181" t="str">
            <v>MSS-N 300T DISCH VIBRATING HOPPER</v>
          </cell>
        </row>
        <row r="3182">
          <cell r="A3182" t="str">
            <v>22-665</v>
          </cell>
          <cell r="B3182" t="str">
            <v>MEM-PRO-022-STS-S3T-0665</v>
          </cell>
          <cell r="C3182" t="str">
            <v>MSS-SOUTH 300 TON BIN</v>
          </cell>
        </row>
        <row r="3183">
          <cell r="A3183" t="str">
            <v>22-3777</v>
          </cell>
          <cell r="B3183" t="str">
            <v>MEM-PRO-022-STS-S3T-3777</v>
          </cell>
          <cell r="C3183" t="str">
            <v>MSS-S 300T DISCH VIBRATING HOPPER</v>
          </cell>
        </row>
        <row r="3184">
          <cell r="A3184" t="str">
            <v>22-5002</v>
          </cell>
          <cell r="B3184" t="str">
            <v>MEM-PRO-022-STS-W8T-5002</v>
          </cell>
          <cell r="C3184" t="str">
            <v>MSS-W 800T BIN</v>
          </cell>
        </row>
        <row r="3185">
          <cell r="A3185" t="str">
            <v>22-5005</v>
          </cell>
          <cell r="B3185" t="str">
            <v>MEM-PRO-022-STS-W8T-5005</v>
          </cell>
          <cell r="C3185" t="str">
            <v>MSS-W 800T BIN LIVE BOTTOM</v>
          </cell>
        </row>
        <row r="3186">
          <cell r="A3186" t="str">
            <v>22-5008</v>
          </cell>
          <cell r="B3186" t="str">
            <v>MEM-PRO-022-STS-W8T-5008</v>
          </cell>
          <cell r="C3186" t="str">
            <v>MSS-W 800T BIN DISCH ROTARY VALVE</v>
          </cell>
        </row>
        <row r="3187">
          <cell r="A3187" t="str">
            <v>22-5031</v>
          </cell>
          <cell r="B3187" t="str">
            <v>MEM-PRO-022-STS-W8T-5031</v>
          </cell>
          <cell r="C3187" t="str">
            <v>MSS-WEST 800T TRANSFER BLOWER</v>
          </cell>
        </row>
        <row r="3188">
          <cell r="A3188" t="str">
            <v>22-5052</v>
          </cell>
          <cell r="B3188" t="str">
            <v>MEM-PRO-022-STS-W8T-5052</v>
          </cell>
          <cell r="C3188" t="str">
            <v>MSS-W.800T BIN VENT FAN</v>
          </cell>
        </row>
        <row r="3189">
          <cell r="A3189" t="str">
            <v>22-110</v>
          </cell>
          <cell r="B3189" t="str">
            <v>MEM-PRO-022-UNL-TK1-0110</v>
          </cell>
          <cell r="C3189" t="str">
            <v>DDC  TRAILER JACK STANDS</v>
          </cell>
        </row>
        <row r="3190">
          <cell r="A3190" t="str">
            <v>22-604</v>
          </cell>
          <cell r="B3190" t="str">
            <v>MEM-PRO-022-UNL-TK1-0604</v>
          </cell>
          <cell r="C3190" t="str">
            <v>MSS-N FLAKE BLOWER @ TRACK #1</v>
          </cell>
        </row>
        <row r="3191">
          <cell r="A3191" t="str">
            <v>22-614</v>
          </cell>
          <cell r="B3191" t="str">
            <v>MEM-PRO-022-UNL-TK1-0614</v>
          </cell>
          <cell r="C3191" t="str">
            <v>MSS-S FLAKE BLOWER @ TRACK #1</v>
          </cell>
        </row>
        <row r="3192">
          <cell r="A3192" t="str">
            <v>22-617</v>
          </cell>
          <cell r="B3192" t="str">
            <v>MEM-PRO-022-UNL-TK1-0617</v>
          </cell>
          <cell r="C3192" t="str">
            <v>MSS-W RAIL S FLAKE UNLOAD BLOWER 3" PSV</v>
          </cell>
        </row>
        <row r="3193">
          <cell r="A3193" t="str">
            <v>22-618</v>
          </cell>
          <cell r="B3193" t="str">
            <v>MEM-PRO-022-UNL-TK1-0618</v>
          </cell>
          <cell r="C3193" t="str">
            <v>MSS-W RAIL S FLAKE UNLOAD BLOWER 2" PSV</v>
          </cell>
        </row>
        <row r="3194">
          <cell r="A3194" t="str">
            <v>22-666</v>
          </cell>
          <cell r="B3194" t="str">
            <v>MEM-PRO-022-UNL-TK1-0666</v>
          </cell>
          <cell r="C3194" t="str">
            <v>MSS-P3 FLAKE BIN DIVERT VALVE</v>
          </cell>
        </row>
        <row r="3195">
          <cell r="A3195" t="str">
            <v>22-668</v>
          </cell>
          <cell r="B3195" t="str">
            <v>MEM-PRO-022-UNL-TK1-0668</v>
          </cell>
          <cell r="C3195" t="str">
            <v>MSS-300T BIN OR P3 FLAKE BIN DIVERT VALV</v>
          </cell>
        </row>
        <row r="3196">
          <cell r="A3196" t="str">
            <v>22-674</v>
          </cell>
          <cell r="B3196" t="str">
            <v>MEM-PRO-022-UNL-TK1-0674</v>
          </cell>
          <cell r="C3196" t="str">
            <v>MSS-TRACK 1 UNLOADING RECEIVER</v>
          </cell>
        </row>
        <row r="3197">
          <cell r="A3197" t="str">
            <v>22-680</v>
          </cell>
          <cell r="B3197" t="str">
            <v>MEM-PRO-022-UNL-TK1-0680</v>
          </cell>
          <cell r="C3197" t="str">
            <v>MSS-TRACK 1 RECEIVER DISCH RFV</v>
          </cell>
        </row>
        <row r="3198">
          <cell r="A3198" t="str">
            <v>22-687</v>
          </cell>
          <cell r="B3198" t="str">
            <v>MEM-PRO-022-UNL-TK1-0687</v>
          </cell>
          <cell r="C3198" t="str">
            <v>MSS-TRACK 1 VACUUM BLOWER</v>
          </cell>
        </row>
        <row r="3199">
          <cell r="A3199" t="str">
            <v>22-972</v>
          </cell>
          <cell r="B3199" t="str">
            <v>MEM-PRO-022-UNL-TK1-0972</v>
          </cell>
          <cell r="C3199" t="str">
            <v>MSS-TRACK 1 FLAKE UNLOADING RFV #1</v>
          </cell>
        </row>
        <row r="3200">
          <cell r="A3200" t="str">
            <v>22-973</v>
          </cell>
          <cell r="B3200" t="str">
            <v>MEM-PRO-022-UNL-TK1-0973</v>
          </cell>
          <cell r="C3200" t="str">
            <v>MSS-TRACK 1 FLAKE UNLOADING RFV #2</v>
          </cell>
        </row>
        <row r="3201">
          <cell r="A3201" t="str">
            <v>22-974</v>
          </cell>
          <cell r="B3201" t="str">
            <v>MEM-PRO-022-UNL-TK1-0974</v>
          </cell>
          <cell r="C3201" t="str">
            <v>MSS-TRACK 1 FLAKE UNLOADING RFV #3</v>
          </cell>
        </row>
        <row r="3202">
          <cell r="A3202" t="str">
            <v>22-975</v>
          </cell>
          <cell r="B3202" t="str">
            <v>MEM-PRO-022-UNL-TK1-0975</v>
          </cell>
          <cell r="C3202" t="str">
            <v>MSS-TRACK 1 FLAKE UNLOADING RFV #4</v>
          </cell>
        </row>
        <row r="3203">
          <cell r="A3203" t="str">
            <v>22-986</v>
          </cell>
          <cell r="B3203" t="str">
            <v>MEM-PRO-022-UNL-TK1-0986</v>
          </cell>
          <cell r="C3203" t="str">
            <v>MSS-TRK 1 FLK UNLOAD BOOTLIFT SYS #1</v>
          </cell>
        </row>
        <row r="3204">
          <cell r="A3204" t="str">
            <v>22-987</v>
          </cell>
          <cell r="B3204" t="str">
            <v>MEM-PRO-022-UNL-TK1-0987</v>
          </cell>
          <cell r="C3204" t="str">
            <v>MSS-TRK 1 FLK UNLOAD BOOTLIFT SYS #2</v>
          </cell>
        </row>
        <row r="3205">
          <cell r="A3205" t="str">
            <v>22-988</v>
          </cell>
          <cell r="B3205" t="str">
            <v>MEM-PRO-022-UNL-TK1-0988</v>
          </cell>
          <cell r="C3205" t="str">
            <v>MSS-TRK 1 FLK UNLOAD BOOTLIFT SYS #3</v>
          </cell>
        </row>
        <row r="3206">
          <cell r="A3206" t="str">
            <v>22-989</v>
          </cell>
          <cell r="B3206" t="str">
            <v>MEM-PRO-022-UNL-TK1-0989</v>
          </cell>
          <cell r="C3206" t="str">
            <v>MSS-TRK 1 FLK UNLOAD BOOTLIFT SYS #4</v>
          </cell>
        </row>
        <row r="3207">
          <cell r="A3207" t="str">
            <v>22-997</v>
          </cell>
          <cell r="B3207" t="str">
            <v>MEM-PRO-022-UNL-TK1-0997</v>
          </cell>
          <cell r="C3207" t="str">
            <v>MSS-TRK 1 FLK UNLOAD DOWNSTREAM XMTR #1</v>
          </cell>
        </row>
        <row r="3208">
          <cell r="A3208" t="str">
            <v>22-998</v>
          </cell>
          <cell r="B3208" t="str">
            <v>MEM-PRO-022-UNL-TK1-0998</v>
          </cell>
          <cell r="C3208" t="str">
            <v>MSS-TRK 1 FLK UNLOAD UPSTREAM XMTR #2</v>
          </cell>
        </row>
        <row r="3209">
          <cell r="A3209" t="str">
            <v>22-1000</v>
          </cell>
          <cell r="B3209" t="str">
            <v>MEM-PRO-022-UNL-TK1-1000</v>
          </cell>
          <cell r="C3209" t="str">
            <v>MSS-FLAKE UNLOADING RAILCAR OPENER</v>
          </cell>
        </row>
        <row r="3210">
          <cell r="A3210" t="str">
            <v>22-2045</v>
          </cell>
          <cell r="B3210" t="str">
            <v>MEM-PRO-022-UNL-TK1-2045</v>
          </cell>
          <cell r="C3210" t="str">
            <v>MSS-RAIL UNLOAD SUBMERSIBLE PUMP</v>
          </cell>
        </row>
        <row r="3211">
          <cell r="A3211" t="str">
            <v>22-2046</v>
          </cell>
          <cell r="B3211" t="str">
            <v>MEM-PRO-022-UNL-TK1-2046</v>
          </cell>
          <cell r="C3211" t="str">
            <v>MSS-RAIL UNLOADING SUMP PUMP</v>
          </cell>
        </row>
        <row r="3212">
          <cell r="A3212" t="str">
            <v>22-5013</v>
          </cell>
          <cell r="B3212" t="str">
            <v>MEM-PRO-022-UNL-TK1-5013</v>
          </cell>
          <cell r="C3212" t="str">
            <v>MSS-TRACK 1 TO CENT/EAST 800T DIVERT</v>
          </cell>
        </row>
        <row r="3213">
          <cell r="A3213" t="str">
            <v>22-5043</v>
          </cell>
          <cell r="B3213" t="str">
            <v>MEM-PRO-022-UNL-TK1-5043</v>
          </cell>
          <cell r="C3213" t="str">
            <v>MSS-TRUCK RECEIVING BLOWER PACKAGE</v>
          </cell>
        </row>
        <row r="3214">
          <cell r="A3214" t="str">
            <v>22-5048</v>
          </cell>
          <cell r="B3214" t="str">
            <v>MEM-PRO-022-UNL-TK1-5048</v>
          </cell>
          <cell r="C3214" t="str">
            <v>MSS-TRACK 1 TO WEST/OTHER 800T DIVERT</v>
          </cell>
        </row>
        <row r="3215">
          <cell r="A3215" t="str">
            <v>22-5053</v>
          </cell>
          <cell r="B3215" t="str">
            <v>MEM-PRO-022-UNL-TK1-5053</v>
          </cell>
          <cell r="C3215" t="str">
            <v>MSS-TRACK 1 TO 300/800T DIVERT SLIDEGATE</v>
          </cell>
        </row>
        <row r="3216">
          <cell r="A3216" t="str">
            <v>22-901</v>
          </cell>
          <cell r="B3216" t="str">
            <v>MEM-PRO-022-UNL-TK3-0901</v>
          </cell>
          <cell r="C3216" t="str">
            <v>MSS-RAILCAR UNLOADING PCV</v>
          </cell>
        </row>
        <row r="3217">
          <cell r="A3217" t="str">
            <v>22-903</v>
          </cell>
          <cell r="B3217" t="str">
            <v>MEM-PRO-022-UNL-TK3-0903</v>
          </cell>
          <cell r="C3217" t="str">
            <v>MSS-RAILCAR UNLOADING DRAIN STRAINER</v>
          </cell>
        </row>
        <row r="3218">
          <cell r="A3218" t="str">
            <v>22-2040</v>
          </cell>
          <cell r="B3218" t="str">
            <v>MEM-PRO-022-UNL-TK5-2040</v>
          </cell>
          <cell r="C3218" t="str">
            <v>MSS-CYCLONAIRE EAST RAIL UNLOAD SYS</v>
          </cell>
        </row>
        <row r="3219">
          <cell r="A3219" t="str">
            <v>22-5011</v>
          </cell>
          <cell r="B3219" t="str">
            <v>MEM-PRO-022-UNL-TK5-5011</v>
          </cell>
          <cell r="C3219" t="str">
            <v>MSS-TRACK 5 TO EAST/OTHER 800T DIVERT</v>
          </cell>
        </row>
        <row r="3220">
          <cell r="A3220" t="str">
            <v>22-5012</v>
          </cell>
          <cell r="B3220" t="str">
            <v>MEM-PRO-022-UNL-TK5-5012</v>
          </cell>
          <cell r="C3220" t="str">
            <v>MSS-TRACK 5 TO CENT/WEST 800T DIVERT</v>
          </cell>
        </row>
        <row r="3221">
          <cell r="A3221" t="str">
            <v>22-4122</v>
          </cell>
          <cell r="B3221" t="str">
            <v>MEM-PRO-022-UTL-IAS-4122</v>
          </cell>
          <cell r="C3221" t="str">
            <v>MSS-60 HP 800T NORTH DESSICANT DRYER</v>
          </cell>
        </row>
        <row r="3222">
          <cell r="A3222" t="str">
            <v>22-4123</v>
          </cell>
          <cell r="B3222" t="str">
            <v>MEM-PRO-022-UTL-IAS-4123</v>
          </cell>
          <cell r="C3222" t="str">
            <v>MSS-60 HP 800T AIR DRYER AFTER-FILTER</v>
          </cell>
        </row>
        <row r="3223">
          <cell r="A3223" t="str">
            <v>23-30</v>
          </cell>
          <cell r="B3223" t="str">
            <v>MEM-PRO-023-BLD-TK3-0030</v>
          </cell>
          <cell r="C3223" t="str">
            <v>MSS-RAILROAD TRACK 3</v>
          </cell>
        </row>
        <row r="3224">
          <cell r="A3224" t="str">
            <v>23-40</v>
          </cell>
          <cell r="B3224" t="str">
            <v>MEM-PRO-023-BLD-TK4-0040</v>
          </cell>
          <cell r="C3224" t="str">
            <v>MSS-RAILROAD TRACK 4</v>
          </cell>
        </row>
        <row r="3225">
          <cell r="A3225" t="str">
            <v>23-992</v>
          </cell>
          <cell r="B3225" t="str">
            <v>MEM-PRO-023-BLD-TK4-0992</v>
          </cell>
          <cell r="C3225" t="str">
            <v>RAIL UNLOADING CHEMICAL MOAT</v>
          </cell>
        </row>
        <row r="3226">
          <cell r="A3226" t="str">
            <v>23-3770</v>
          </cell>
          <cell r="B3226" t="str">
            <v>MEM-PRO-023-DIS-ALK-3770</v>
          </cell>
          <cell r="C3226" t="str">
            <v>MSS-ALKALI/BLEND TANK DISCH PUMP</v>
          </cell>
        </row>
        <row r="3227">
          <cell r="A3227" t="str">
            <v>23-5108</v>
          </cell>
          <cell r="B3227" t="str">
            <v>MEM-PRO-023-DIS-ALK-5108</v>
          </cell>
          <cell r="C3227" t="str">
            <v>MSP-ALKALI TRANSFER PUMP</v>
          </cell>
        </row>
        <row r="3228">
          <cell r="A3228" t="str">
            <v>23-5110</v>
          </cell>
          <cell r="B3228" t="str">
            <v>MEM-PRO-023-DIS-ALK-5110</v>
          </cell>
          <cell r="C3228" t="str">
            <v>MSS-ALKALI TRANSFER STANDBY PUMP</v>
          </cell>
        </row>
        <row r="3229">
          <cell r="A3229" t="str">
            <v>23-1380</v>
          </cell>
          <cell r="B3229" t="str">
            <v>MEM-PRO-023-DIS-CAU-1380</v>
          </cell>
          <cell r="C3229" t="str">
            <v>MSS-CAUSTIC SUPPLY TANK</v>
          </cell>
        </row>
        <row r="3230">
          <cell r="A3230" t="str">
            <v>23-1382</v>
          </cell>
          <cell r="B3230" t="str">
            <v>MEM-PRO-023-DIS-CAU-1382</v>
          </cell>
          <cell r="C3230" t="str">
            <v>MSS-MN PLT CAUSTIC STOR TK E DISCH PUMP</v>
          </cell>
        </row>
        <row r="3231">
          <cell r="A3231" t="str">
            <v>23-1383</v>
          </cell>
          <cell r="B3231" t="str">
            <v>MEM-PRO-023-DIS-CAU-1383</v>
          </cell>
          <cell r="C3231" t="str">
            <v>MSS-MN PLT CAUS STOR TK SUP FLTR TO P1</v>
          </cell>
        </row>
        <row r="3232">
          <cell r="A3232" t="str">
            <v>23-4690</v>
          </cell>
          <cell r="B3232" t="str">
            <v>MEM-PRO-023-DIS-CAU-4690</v>
          </cell>
          <cell r="C3232" t="str">
            <v>P1/P3 CIP TNK CAU  ADDITIO MAG FLOW TUBE</v>
          </cell>
        </row>
        <row r="3233">
          <cell r="A3233" t="str">
            <v>23-5148</v>
          </cell>
          <cell r="B3233" t="str">
            <v>MEM-PRO-023-DIS-CAU-5148</v>
          </cell>
          <cell r="C3233" t="str">
            <v>MSS-E. NAOH TRANSFER PUMP</v>
          </cell>
        </row>
        <row r="3234">
          <cell r="A3234" t="str">
            <v>23-5149</v>
          </cell>
          <cell r="B3234" t="str">
            <v>MEM-PRO-023-DIS-CAU-5149</v>
          </cell>
          <cell r="C3234" t="str">
            <v>MSS-W. NAOH TRANSFER PUMP</v>
          </cell>
        </row>
        <row r="3235">
          <cell r="A3235" t="str">
            <v>23-5154</v>
          </cell>
          <cell r="B3235" t="str">
            <v>MEM-PRO-023-DIS-CAU-5154</v>
          </cell>
          <cell r="C3235" t="str">
            <v>MSS-MSP NAOH TRANSFER PUMP</v>
          </cell>
        </row>
        <row r="3236">
          <cell r="A3236" t="str">
            <v>23-5184</v>
          </cell>
          <cell r="B3236" t="str">
            <v>MEM-PRO-023-DIS-CAU-5184</v>
          </cell>
          <cell r="C3236" t="str">
            <v>MSS-W NAOH FEED PUMP</v>
          </cell>
        </row>
        <row r="3237">
          <cell r="A3237" t="str">
            <v>23-5189</v>
          </cell>
          <cell r="B3237" t="str">
            <v>MEM-PRO-023-DIS-CAU-5189</v>
          </cell>
          <cell r="C3237" t="str">
            <v>MSS-W NAOH FEED PUMP (STANDBY)</v>
          </cell>
        </row>
        <row r="3238">
          <cell r="A3238" t="str">
            <v>23-5158</v>
          </cell>
          <cell r="B3238" t="str">
            <v>MEM-PRO-023-DIS-HCL-5158</v>
          </cell>
          <cell r="C3238" t="str">
            <v>MSS-HCL TK'S FILTER #1 (STRAINER)</v>
          </cell>
        </row>
        <row r="3239">
          <cell r="A3239" t="str">
            <v>23-5159</v>
          </cell>
          <cell r="B3239" t="str">
            <v>MEM-PRO-023-DIS-HCL-5159</v>
          </cell>
          <cell r="C3239" t="str">
            <v>MSS-HCL TK'S FILTER #2 (STRAINER)</v>
          </cell>
        </row>
        <row r="3240">
          <cell r="A3240" t="str">
            <v>23-5200</v>
          </cell>
          <cell r="B3240" t="str">
            <v>MEM-PRO-023-DIS-HCL-5200</v>
          </cell>
          <cell r="C3240" t="str">
            <v>E. HCL TRANS PUMP FR TNK FARM TO PROCESS</v>
          </cell>
        </row>
        <row r="3241">
          <cell r="A3241" t="str">
            <v>23-5201</v>
          </cell>
          <cell r="B3241" t="str">
            <v>MEM-PRO-023-DIS-HCL-5201</v>
          </cell>
          <cell r="C3241" t="str">
            <v>HCI TRANS PUMP FR TANK FARM TO PROC UNIT</v>
          </cell>
        </row>
        <row r="3242">
          <cell r="A3242" t="str">
            <v>23-5203</v>
          </cell>
          <cell r="B3242" t="str">
            <v>MEM-PRO-023-DIS-HCL-5203</v>
          </cell>
          <cell r="C3242" t="str">
            <v>HCI TRANFER PUMP INLET BASKET STRAINER</v>
          </cell>
        </row>
        <row r="3243">
          <cell r="A3243" t="str">
            <v>23-5209</v>
          </cell>
          <cell r="B3243" t="str">
            <v>MEM-PRO-023-DIS-HCL-5209</v>
          </cell>
          <cell r="C3243" t="str">
            <v>S. PLANT W.W. NORTH HCL TRANSFER PUMP</v>
          </cell>
        </row>
        <row r="3244">
          <cell r="A3244" t="str">
            <v>23-7493</v>
          </cell>
          <cell r="B3244" t="str">
            <v>MEM-PRO-023-DIS-PHO-7493</v>
          </cell>
          <cell r="C3244" t="str">
            <v>MSS-PHOS ACID TO CALPR/SHOT TNK 3-WAY FV</v>
          </cell>
        </row>
        <row r="3245">
          <cell r="A3245" t="str">
            <v>23-945</v>
          </cell>
          <cell r="B3245" t="str">
            <v>MEM-PRO-023-STS-ALK-0945</v>
          </cell>
          <cell r="C3245" t="str">
            <v>SODIUM SULFITE STORAGE TANK</v>
          </cell>
        </row>
        <row r="3246">
          <cell r="A3246" t="str">
            <v>23-952</v>
          </cell>
          <cell r="B3246" t="str">
            <v>MEM-PRO-023-STS-ALK-0952</v>
          </cell>
          <cell r="C3246" t="str">
            <v>MSS-HCL SCRUBBER SUMP PUMP</v>
          </cell>
        </row>
        <row r="3247">
          <cell r="A3247" t="str">
            <v>23-3390</v>
          </cell>
          <cell r="B3247" t="str">
            <v>MEM-PRO-023-STS-ALK-3390</v>
          </cell>
          <cell r="C3247" t="str">
            <v>MS2P-ALKALI PUMP</v>
          </cell>
        </row>
        <row r="3248">
          <cell r="A3248" t="str">
            <v>23-5101</v>
          </cell>
          <cell r="B3248" t="str">
            <v>MEM-PRO-023-STS-ALK-5101</v>
          </cell>
          <cell r="C3248" t="str">
            <v>MSP-ALKALI TANK AGITATOR</v>
          </cell>
        </row>
        <row r="3249">
          <cell r="A3249" t="str">
            <v>23-5103</v>
          </cell>
          <cell r="B3249" t="str">
            <v>MEM-PRO-023-STS-ALK-5103</v>
          </cell>
          <cell r="C3249" t="str">
            <v>MSP-ALKALI STORAGE TANK</v>
          </cell>
        </row>
        <row r="3250">
          <cell r="A3250" t="str">
            <v>23-5113</v>
          </cell>
          <cell r="B3250" t="str">
            <v>MEM-PRO-023-STS-ALK-5113</v>
          </cell>
          <cell r="C3250" t="str">
            <v>MSP-ALKALI STORAGE TK AIR SUPPLY PCV</v>
          </cell>
        </row>
        <row r="3251">
          <cell r="A3251" t="str">
            <v>23-6401</v>
          </cell>
          <cell r="B3251" t="str">
            <v>MEM-PRO-023-STS-ALK-6401</v>
          </cell>
          <cell r="C3251" t="str">
            <v>MSP-ALKALI PRESSURE CONTROL VALVE</v>
          </cell>
        </row>
        <row r="3252">
          <cell r="A3252" t="str">
            <v>23-6001</v>
          </cell>
          <cell r="B3252" t="str">
            <v>MEM-PRO-023-STS-CAC-6001</v>
          </cell>
          <cell r="C3252" t="str">
            <v>MSS-CaCL2 STORAGE TANK (POLYMER #1)</v>
          </cell>
        </row>
        <row r="3253">
          <cell r="A3253" t="str">
            <v>23-966</v>
          </cell>
          <cell r="B3253" t="str">
            <v>MEM-PRO-023-STS-CAU-0966</v>
          </cell>
          <cell r="C3253" t="str">
            <v>MSS-CAUSTIC UNLOADING MOAT SUMP PUMP</v>
          </cell>
        </row>
        <row r="3254">
          <cell r="A3254" t="str">
            <v>23-967</v>
          </cell>
          <cell r="B3254" t="str">
            <v>MEM-PRO-023-STS-CAU-0967</v>
          </cell>
          <cell r="C3254" t="str">
            <v>MSS-S CHEMICAL UNLOADING MOAT SUMP PUMP</v>
          </cell>
        </row>
        <row r="3255">
          <cell r="A3255" t="str">
            <v>23-970</v>
          </cell>
          <cell r="B3255" t="str">
            <v>MEM-PRO-023-STS-CAU-0970</v>
          </cell>
          <cell r="C3255" t="str">
            <v>MSS-CHEMICAL UNLOADING CAUSTIC PUMP</v>
          </cell>
        </row>
        <row r="3256">
          <cell r="A3256" t="str">
            <v>23-993</v>
          </cell>
          <cell r="B3256" t="str">
            <v>MEM-PRO-023-STS-CAU-0993</v>
          </cell>
          <cell r="C3256" t="str">
            <v>TRACK THREE CAUSTIC MOAT</v>
          </cell>
        </row>
        <row r="3257">
          <cell r="A3257" t="str">
            <v>23-1031</v>
          </cell>
          <cell r="B3257" t="str">
            <v>MEM-PRO-023-STS-CAU-1031</v>
          </cell>
          <cell r="C3257" t="str">
            <v>MSS-CHEM STOR TK MOAT W SUMP PUMP</v>
          </cell>
        </row>
        <row r="3258">
          <cell r="A3258" t="str">
            <v>23-1099</v>
          </cell>
          <cell r="B3258" t="str">
            <v>MEM-PRO-023-STS-CAU-1099</v>
          </cell>
          <cell r="C3258" t="str">
            <v>MSS-CHEM TANK FARM MOAT</v>
          </cell>
        </row>
        <row r="3259">
          <cell r="A3259" t="str">
            <v>23-5140</v>
          </cell>
          <cell r="B3259" t="str">
            <v>MEM-PRO-023-STS-CAU-5140</v>
          </cell>
          <cell r="C3259" t="str">
            <v>MSS-NaOH STORAGE TANK</v>
          </cell>
        </row>
        <row r="3260">
          <cell r="A3260" t="str">
            <v>23-9</v>
          </cell>
          <cell r="B3260" t="str">
            <v>MEM-PRO-023-STS-DSL-0009</v>
          </cell>
          <cell r="C3260" t="str">
            <v>DIESEL TANK 500 GAL. STORAGE TANK</v>
          </cell>
        </row>
        <row r="3261">
          <cell r="A3261" t="str">
            <v>23-10</v>
          </cell>
          <cell r="B3261" t="str">
            <v>MEM-PRO-023-STS-HCL-0010</v>
          </cell>
          <cell r="C3261" t="str">
            <v>USED OIL STORAGE TANK</v>
          </cell>
        </row>
        <row r="3262">
          <cell r="A3262" t="str">
            <v>23-910</v>
          </cell>
          <cell r="B3262" t="str">
            <v>MEM-PRO-023-STS-HCL-0910</v>
          </cell>
          <cell r="C3262" t="str">
            <v>MSS-E. HCL STORAGE TANK</v>
          </cell>
        </row>
        <row r="3263">
          <cell r="A3263" t="str">
            <v>23-954</v>
          </cell>
          <cell r="B3263" t="str">
            <v>MEM-PRO-023-STS-HCL-0954</v>
          </cell>
          <cell r="C3263" t="str">
            <v>MSS-HCL UNLOADING PUMP</v>
          </cell>
        </row>
        <row r="3264">
          <cell r="A3264" t="str">
            <v>23-971</v>
          </cell>
          <cell r="B3264" t="str">
            <v>MEM-PRO-023-STS-HCL-0971</v>
          </cell>
          <cell r="C3264" t="str">
            <v>MSS-CHEM UNLOAD PHOS ACID PUMP</v>
          </cell>
        </row>
        <row r="3265">
          <cell r="A3265" t="str">
            <v>23-974</v>
          </cell>
          <cell r="B3265" t="str">
            <v>MEM-PRO-023-STS-HCL-0974</v>
          </cell>
          <cell r="C3265" t="str">
            <v>MSS-ALKALI/BLEND UNLOADING PUMP</v>
          </cell>
        </row>
        <row r="3266">
          <cell r="A3266" t="str">
            <v>23-991</v>
          </cell>
          <cell r="B3266" t="str">
            <v>MEM-PRO-023-STS-HCL-0991</v>
          </cell>
          <cell r="C3266" t="str">
            <v>HCL SCRUBBER MOAT</v>
          </cell>
        </row>
        <row r="3267">
          <cell r="A3267" t="str">
            <v>23-994</v>
          </cell>
          <cell r="B3267" t="str">
            <v>MEM-PRO-023-STS-HCL-0994</v>
          </cell>
          <cell r="C3267" t="str">
            <v>TRACK FOUR MOAT</v>
          </cell>
        </row>
        <row r="3268">
          <cell r="A3268" t="str">
            <v>23-1029</v>
          </cell>
          <cell r="B3268" t="str">
            <v>MEM-PRO-023-STS-HCL-1029</v>
          </cell>
          <cell r="C3268" t="str">
            <v>MSS-CHEM STOR TK MOAT N SUMP PUMP</v>
          </cell>
        </row>
        <row r="3269">
          <cell r="A3269" t="str">
            <v>23-1030</v>
          </cell>
          <cell r="B3269" t="str">
            <v>MEM-PRO-023-STS-HCL-1030</v>
          </cell>
          <cell r="C3269" t="str">
            <v>MSS-CHEM STOR TK MOAT E SUMP PUMP</v>
          </cell>
        </row>
        <row r="3270">
          <cell r="A3270" t="str">
            <v>23-5123</v>
          </cell>
          <cell r="B3270" t="str">
            <v>MEM-PRO-023-STS-HCL-5123</v>
          </cell>
          <cell r="C3270" t="str">
            <v>MSS-HCL PUMP</v>
          </cell>
        </row>
        <row r="3271">
          <cell r="A3271" t="str">
            <v>23-5124</v>
          </cell>
          <cell r="B3271" t="str">
            <v>MEM-PRO-023-STS-HCL-5124</v>
          </cell>
          <cell r="C3271" t="str">
            <v>MSS-HCL STANDBY PUMP</v>
          </cell>
        </row>
        <row r="3272">
          <cell r="A3272" t="str">
            <v>23-5161</v>
          </cell>
          <cell r="B3272" t="str">
            <v>MEM-PRO-023-STS-HCL-5161</v>
          </cell>
          <cell r="C3272" t="str">
            <v>MSS-W. HCL STORAGE TANK 30000gal FRP</v>
          </cell>
        </row>
        <row r="3273">
          <cell r="A3273" t="str">
            <v>23-5210</v>
          </cell>
          <cell r="B3273" t="str">
            <v>MEM-PRO-023-STS-HCL-5210</v>
          </cell>
          <cell r="C3273" t="str">
            <v>HCI SCRUBBER</v>
          </cell>
        </row>
        <row r="3274">
          <cell r="A3274" t="str">
            <v>23-5215</v>
          </cell>
          <cell r="B3274" t="str">
            <v>MEM-PRO-023-STS-HCL-5215</v>
          </cell>
          <cell r="C3274" t="str">
            <v>HCI SCRUBBER RECIRCULATION PUMP</v>
          </cell>
        </row>
        <row r="3275">
          <cell r="A3275" t="str">
            <v>23-5639</v>
          </cell>
          <cell r="B3275" t="str">
            <v>MEM-PRO-023-STS-HCL-5639</v>
          </cell>
          <cell r="C3275" t="str">
            <v>MSS-HCL PIPING</v>
          </cell>
        </row>
        <row r="3276">
          <cell r="A3276" t="str">
            <v>23-4719</v>
          </cell>
          <cell r="B3276" t="str">
            <v>MEM-PRO-023-STS-LIM-4719</v>
          </cell>
          <cell r="C3276" t="str">
            <v>LIME BIN HIGH LEVEL ALARM BEACON @TR.UNL</v>
          </cell>
        </row>
        <row r="3277">
          <cell r="A3277" t="str">
            <v>23-10</v>
          </cell>
          <cell r="B3277" t="str">
            <v>MEM-PRO-023-STS-OIL-010</v>
          </cell>
          <cell r="C3277" t="str">
            <v xml:space="preserve"> USED OIL STORAGE TANK</v>
          </cell>
        </row>
        <row r="3278">
          <cell r="A3278" t="str">
            <v>23-1351</v>
          </cell>
          <cell r="B3278" t="str">
            <v>MEM-PRO-023-STS-PHO-1351</v>
          </cell>
          <cell r="C3278" t="str">
            <v>MSS-PHOS ACID STORAGE TANK (TANK FARM)</v>
          </cell>
        </row>
        <row r="3279">
          <cell r="A3279" t="str">
            <v>23-5122</v>
          </cell>
          <cell r="B3279" t="str">
            <v>MEM-PRO-023-STS-PHO-5122</v>
          </cell>
          <cell r="C3279" t="str">
            <v>MSS-PHOS ACID STOR TK X-FER PUMP</v>
          </cell>
        </row>
        <row r="3280">
          <cell r="A3280" t="str">
            <v>23-5120</v>
          </cell>
          <cell r="B3280" t="str">
            <v>MEM-PRO-023-STS-SUL-5120</v>
          </cell>
          <cell r="C3280" t="str">
            <v>MSS-MSP/MS2P SULFITE SUPPLY PUMP</v>
          </cell>
        </row>
        <row r="3281">
          <cell r="A3281" t="str">
            <v>23-5680</v>
          </cell>
          <cell r="B3281" t="str">
            <v>MEM-PRO-023-STS-SUL-5680</v>
          </cell>
          <cell r="C3281" t="str">
            <v>MSS-ALKALI/BLEND STORAGE TANK</v>
          </cell>
        </row>
        <row r="3282">
          <cell r="A3282" t="str">
            <v>23-5177</v>
          </cell>
          <cell r="B3282" t="str">
            <v>MEM-PRO-023-UTL-STM-5177</v>
          </cell>
          <cell r="C3282" t="str">
            <v>MSS-RAIL UNLOADING STEAM PRESS REG</v>
          </cell>
        </row>
        <row r="3283">
          <cell r="A3283" t="str">
            <v>24-5659</v>
          </cell>
          <cell r="B3283" t="str">
            <v>MEM-PRO-024-UTL-WE1-5659</v>
          </cell>
          <cell r="C3283" t="str">
            <v>MSS-WELL PUMP #1 (SOUTHEAST)</v>
          </cell>
        </row>
        <row r="3284">
          <cell r="A3284" t="str">
            <v>24-5650</v>
          </cell>
          <cell r="B3284" t="str">
            <v>MEM-PRO-024-UTL-WE2-5650</v>
          </cell>
          <cell r="C3284" t="str">
            <v>MSS-WELL PUMP #2 (SOUTHEAST)</v>
          </cell>
        </row>
        <row r="3285">
          <cell r="A3285" t="str">
            <v>24-5651</v>
          </cell>
          <cell r="B3285" t="str">
            <v>MEM-PRO-024-UTL-WE3-5651</v>
          </cell>
          <cell r="C3285" t="str">
            <v>MSS-WELL PUMP #3 (CENTER EAST)</v>
          </cell>
        </row>
        <row r="3286">
          <cell r="A3286" t="str">
            <v>24-5652</v>
          </cell>
          <cell r="B3286" t="str">
            <v>MEM-PRO-024-UTL-WE4-5652</v>
          </cell>
          <cell r="C3286" t="str">
            <v>MSS-WELL PUMP #4 (EXISTING) (COOLING TOW</v>
          </cell>
        </row>
        <row r="3287">
          <cell r="A3287" t="str">
            <v>24-5658</v>
          </cell>
          <cell r="B3287" t="str">
            <v>MEM-PRO-024-UTL-WE5-5658</v>
          </cell>
          <cell r="C3287" t="str">
            <v>MSS-WELL PUMP #5 (PARKING LOT)</v>
          </cell>
        </row>
        <row r="3288">
          <cell r="A3288" t="str">
            <v>24-5653</v>
          </cell>
          <cell r="B3288" t="str">
            <v>MEM-PRO-024-UTL-WE6-5653</v>
          </cell>
          <cell r="C3288" t="str">
            <v>MSS-WELL PUMP #6 (EXISTING) (NORTHWEST)</v>
          </cell>
        </row>
        <row r="3289">
          <cell r="A3289" t="str">
            <v>24-5654</v>
          </cell>
          <cell r="B3289" t="str">
            <v>MEM-PRO-024-UTL-WE7-5654</v>
          </cell>
          <cell r="C3289" t="str">
            <v>MSS-WELL PUMP #7 (EXISTING) (CENTER WEST</v>
          </cell>
        </row>
        <row r="3290">
          <cell r="A3290" t="str">
            <v>24-5655</v>
          </cell>
          <cell r="B3290" t="str">
            <v>MEM-PRO-024-UTL-WE8-5655</v>
          </cell>
          <cell r="C3290" t="str">
            <v>MSS-WELL PUMP #8 (EXISTING) (SOUTHWEST)</v>
          </cell>
        </row>
        <row r="3291">
          <cell r="A3291" t="str">
            <v>25-8500</v>
          </cell>
          <cell r="B3291" t="str">
            <v>MEM-PRO-025-BLD-PPA-8500</v>
          </cell>
          <cell r="C3291" t="str">
            <v>BOILER ROOM GAS MONITOR, 8500-01</v>
          </cell>
        </row>
        <row r="3292">
          <cell r="A3292" t="str">
            <v>25-101</v>
          </cell>
          <cell r="B3292" t="str">
            <v>MEM-PRO-025-UTL-1BL-0101</v>
          </cell>
          <cell r="C3292" t="str">
            <v>MSS-#1 BOILER ISOLATION POINTS</v>
          </cell>
        </row>
        <row r="3293">
          <cell r="A3293" t="str">
            <v>25-156</v>
          </cell>
          <cell r="B3293" t="str">
            <v>MEM-PRO-025-UTL-1BL-0156</v>
          </cell>
          <cell r="C3293" t="str">
            <v>MSS-#1 BOILER SYSTEM</v>
          </cell>
        </row>
        <row r="3294">
          <cell r="A3294" t="str">
            <v>25-4231</v>
          </cell>
          <cell r="B3294" t="str">
            <v>MEM-PRO-025-UTL-1BL-4231</v>
          </cell>
          <cell r="C3294" t="str">
            <v>MSS-#1 BOILER BLOWDOWN FLASH VESSEL</v>
          </cell>
        </row>
        <row r="3295">
          <cell r="A3295" t="str">
            <v>25-4275</v>
          </cell>
          <cell r="B3295" t="str">
            <v>MEM-PRO-025-UTL-1BL-4275</v>
          </cell>
          <cell r="C3295" t="str">
            <v>MSS-#1 BOILER</v>
          </cell>
        </row>
        <row r="3296">
          <cell r="A3296" t="str">
            <v>25-8597</v>
          </cell>
          <cell r="B3296" t="str">
            <v>MEM-PRO-025-UTL-3BL-8597</v>
          </cell>
          <cell r="C3296" t="str">
            <v>MSS-#3 BOILER STEAM FLOW METER</v>
          </cell>
        </row>
        <row r="3297">
          <cell r="A3297" t="str">
            <v>25-8685</v>
          </cell>
          <cell r="B3297" t="str">
            <v>MEM-PRO-025-UTL-3BL-8685</v>
          </cell>
          <cell r="C3297" t="str">
            <v>#3 BOILER SYSTEM</v>
          </cell>
        </row>
        <row r="3298">
          <cell r="A3298" t="str">
            <v>25-4272</v>
          </cell>
          <cell r="B3298" t="str">
            <v>MEM-PRO-025-UTL-4BL-4272</v>
          </cell>
          <cell r="C3298" t="str">
            <v>MSS-#4 BOILER</v>
          </cell>
        </row>
        <row r="3299">
          <cell r="A3299" t="str">
            <v>25-8598</v>
          </cell>
          <cell r="B3299" t="str">
            <v>MEM-PRO-025-UTL-4BL-8598</v>
          </cell>
          <cell r="C3299" t="str">
            <v>MSS-#4 BOILER STACK TEMP BEFORE ECON RTD</v>
          </cell>
        </row>
        <row r="3300">
          <cell r="A3300" t="str">
            <v>25-8599</v>
          </cell>
          <cell r="B3300" t="str">
            <v>MEM-PRO-025-UTL-4BL-8599</v>
          </cell>
          <cell r="C3300" t="str">
            <v>MSS #4 BOILER STACK TEMP AFTER ECON RTD</v>
          </cell>
        </row>
        <row r="3301">
          <cell r="A3301" t="str">
            <v>25-8650</v>
          </cell>
          <cell r="B3301" t="str">
            <v>MEM-PRO-025-UTL-4BL-8650</v>
          </cell>
          <cell r="C3301" t="str">
            <v>MSS-#4 BOILER SYSTEM</v>
          </cell>
        </row>
        <row r="3302">
          <cell r="A3302" t="str">
            <v>25-6600</v>
          </cell>
          <cell r="B3302" t="str">
            <v>MEM-PRO-025-UTL-BGS-6600</v>
          </cell>
          <cell r="C3302" t="str">
            <v>MSS LFG INLET SEPARATOR TANK</v>
          </cell>
        </row>
        <row r="3303">
          <cell r="A3303" t="str">
            <v>25-6603</v>
          </cell>
          <cell r="B3303" t="str">
            <v>MEM-PRO-025-UTL-BGS-6603</v>
          </cell>
          <cell r="C3303" t="str">
            <v>MSS RDF GAS OXYGEN CONTENT (ANALYZER)</v>
          </cell>
        </row>
        <row r="3304">
          <cell r="A3304" t="str">
            <v>25-6604</v>
          </cell>
          <cell r="B3304" t="str">
            <v>MEM-PRO-025-UTL-BGS-6604</v>
          </cell>
          <cell r="C3304" t="str">
            <v>MSS WOBBE BTU ANALYZER BTU VALUE TRANSM</v>
          </cell>
        </row>
        <row r="3305">
          <cell r="A3305" t="str">
            <v>25-6605</v>
          </cell>
          <cell r="B3305" t="str">
            <v>MEM-PRO-025-UTL-BGS-6605</v>
          </cell>
          <cell r="C3305" t="str">
            <v>MSS-RDF GAS FLOW COMPUTER</v>
          </cell>
        </row>
        <row r="3306">
          <cell r="A3306" t="str">
            <v>25-6638</v>
          </cell>
          <cell r="B3306" t="str">
            <v>MEM-PRO-025-UTL-BGS-6638</v>
          </cell>
          <cell r="C3306" t="str">
            <v>MSS VALVE, ON/OFF RDF GAS BLOCK VLV</v>
          </cell>
        </row>
        <row r="3307">
          <cell r="A3307" t="str">
            <v>25-4281</v>
          </cell>
          <cell r="B3307" t="str">
            <v>MEM-PRO-025-UTL-CHR-4281</v>
          </cell>
          <cell r="C3307" t="str">
            <v>MSS-BLOWDOWN FLASH VESSEL FLOW VALVE</v>
          </cell>
        </row>
        <row r="3308">
          <cell r="A3308" t="str">
            <v>25-8681</v>
          </cell>
          <cell r="B3308" t="str">
            <v>MEM-PRO-025-UTL-CHR-8681</v>
          </cell>
          <cell r="C3308" t="str">
            <v>MSS-#4 BOILER BLOWDOWN FLASH VESSEL</v>
          </cell>
        </row>
        <row r="3309">
          <cell r="A3309" t="str">
            <v>25-4226</v>
          </cell>
          <cell r="B3309" t="str">
            <v>MEM-PRO-025-UTL-NDR-4226</v>
          </cell>
          <cell r="C3309" t="str">
            <v>N. DEARATOR TK SYSTEM</v>
          </cell>
        </row>
        <row r="3310">
          <cell r="A3310" t="str">
            <v>25-4277</v>
          </cell>
          <cell r="B3310" t="str">
            <v>MEM-PRO-025-UTL-NDR-4277</v>
          </cell>
          <cell r="C3310" t="str">
            <v>MSS-NE BFW  PUMP</v>
          </cell>
        </row>
        <row r="3311">
          <cell r="A3311" t="str">
            <v>25-4278</v>
          </cell>
          <cell r="B3311" t="str">
            <v>MEM-PRO-025-UTL-NDR-4278</v>
          </cell>
          <cell r="C3311" t="str">
            <v>MSS-C BFW  PUMP</v>
          </cell>
        </row>
        <row r="3312">
          <cell r="A3312" t="str">
            <v>25-4280</v>
          </cell>
          <cell r="B3312" t="str">
            <v>MEM-PRO-025-UTL-NDR-4280</v>
          </cell>
          <cell r="C3312" t="str">
            <v>MSS-NW BFW PUMP</v>
          </cell>
        </row>
        <row r="3313">
          <cell r="A3313" t="str">
            <v>25-1001</v>
          </cell>
          <cell r="B3313" t="str">
            <v>MEM-PRO-025-UTL-NGS-1001</v>
          </cell>
          <cell r="C3313" t="str">
            <v>SHARED GENERAL PLANT NATURAL GAS LINES</v>
          </cell>
        </row>
        <row r="3314">
          <cell r="A3314" t="str">
            <v>25-1002</v>
          </cell>
          <cell r="B3314" t="str">
            <v>MEM-PRO-025-UTL-NGS-1002</v>
          </cell>
          <cell r="C3314" t="str">
            <v>SHARED GENERAL PLANT LFG GAS LINES</v>
          </cell>
        </row>
        <row r="3315">
          <cell r="A3315" t="str">
            <v>25-4299</v>
          </cell>
          <cell r="B3315" t="str">
            <v>MEM-PRO-025-UTL-PWS-4299</v>
          </cell>
          <cell r="C3315" t="str">
            <v>#1 BOILER FEEDWATER PIPING</v>
          </cell>
        </row>
        <row r="3316">
          <cell r="A3316" t="str">
            <v>25-6551</v>
          </cell>
          <cell r="B3316" t="str">
            <v>MEM-PRO-025-UTL-PWS-6551</v>
          </cell>
          <cell r="C3316" t="str">
            <v>WELL WATER TO BOILER ROOM - FLOW ELEMENT</v>
          </cell>
        </row>
        <row r="3317">
          <cell r="A3317" t="str">
            <v>25-1</v>
          </cell>
          <cell r="B3317" t="str">
            <v>MEM-PRO-025-UTL-RBL-0001</v>
          </cell>
          <cell r="C3317" t="str">
            <v>#2 BOILER SYSTEM</v>
          </cell>
        </row>
        <row r="3318">
          <cell r="A3318" t="str">
            <v>25-101</v>
          </cell>
          <cell r="B3318" t="str">
            <v>MEM-PRO-025-UTL-RBL-0101</v>
          </cell>
          <cell r="C3318" t="str">
            <v>MSS-#2 BOILER ISOLATION POINTS</v>
          </cell>
        </row>
        <row r="3319">
          <cell r="A3319" t="str">
            <v>25-8853</v>
          </cell>
          <cell r="B3319" t="str">
            <v>MEM-PRO-025-UTL-STM-8853</v>
          </cell>
          <cell r="C3319" t="str">
            <v>MAIN PLANT STEAM HEADER FLOW TRANSMITTER</v>
          </cell>
        </row>
        <row r="3320">
          <cell r="A3320" t="str">
            <v>25-4229</v>
          </cell>
          <cell r="B3320" t="str">
            <v>MEM-PRO-025-UTL-WTR-4229</v>
          </cell>
          <cell r="C3320" t="str">
            <v>WATER SOFTENER SYSTEM</v>
          </cell>
        </row>
        <row r="3321">
          <cell r="A3321" t="str">
            <v>25-4271</v>
          </cell>
          <cell r="B3321" t="str">
            <v>MEM-PRO-025-UTL-WTR-4271</v>
          </cell>
          <cell r="C3321" t="str">
            <v>MSS-WATER SOFTENER BRINE TANK AGITATOR</v>
          </cell>
        </row>
        <row r="3322">
          <cell r="A3322" t="str">
            <v>25-4279</v>
          </cell>
          <cell r="B3322" t="str">
            <v>MEM-PRO-025-UTL-WTR-4279</v>
          </cell>
          <cell r="C3322" t="str">
            <v>MSS-#1 BOILER WATER SOFTENER</v>
          </cell>
        </row>
        <row r="3323">
          <cell r="A3323" t="str">
            <v>25-6560</v>
          </cell>
          <cell r="B3323" t="str">
            <v>MEM-PRO-025-UTL-WTR-6560</v>
          </cell>
          <cell r="C3323" t="str">
            <v>MSS-SULFITE (OXYGEN SCAVENER) TANK</v>
          </cell>
        </row>
        <row r="3324">
          <cell r="A3324" t="str">
            <v>25-6563</v>
          </cell>
          <cell r="B3324" t="str">
            <v>MEM-PRO-025-UTL-WTR-6563</v>
          </cell>
          <cell r="C3324" t="str">
            <v>MSS-BOILER TREATMENT CHEMICAL TANK</v>
          </cell>
        </row>
        <row r="3325">
          <cell r="A3325" t="str">
            <v>25-6566</v>
          </cell>
          <cell r="B3325" t="str">
            <v>MEM-PRO-025-UTL-WTR-6566</v>
          </cell>
          <cell r="C3325" t="str">
            <v>MSS-PURINA BLEND TANK</v>
          </cell>
        </row>
        <row r="3326">
          <cell r="A3326" t="str">
            <v>25-6572</v>
          </cell>
          <cell r="B3326" t="str">
            <v>MEM-PRO-025-UTL-WTR-6572</v>
          </cell>
          <cell r="C3326" t="str">
            <v>MSS-BLR CONTROL RM BRINE TK (SOFTENER)</v>
          </cell>
        </row>
        <row r="3327">
          <cell r="A3327" t="str">
            <v>25-8601</v>
          </cell>
          <cell r="B3327" t="str">
            <v>MEM-PRO-025-UTL-WTR-8601</v>
          </cell>
          <cell r="C3327" t="str">
            <v>MSS-FEED WATER SOFTNER #1</v>
          </cell>
        </row>
        <row r="3328">
          <cell r="A3328" t="str">
            <v>25-8602</v>
          </cell>
          <cell r="B3328" t="str">
            <v>MEM-PRO-025-UTL-WTR-8602</v>
          </cell>
          <cell r="C3328" t="str">
            <v>MSS-CTR FEEDWTR SOFTENER 2</v>
          </cell>
        </row>
        <row r="3329">
          <cell r="A3329" t="str">
            <v>25-8603</v>
          </cell>
          <cell r="B3329" t="str">
            <v>MEM-PRO-025-UTL-WTR-8603</v>
          </cell>
          <cell r="C3329" t="str">
            <v>MSS-FEED WATER SOFTNER #3</v>
          </cell>
        </row>
        <row r="3330">
          <cell r="A3330" t="str">
            <v>25-8606</v>
          </cell>
          <cell r="B3330" t="str">
            <v>MEM-PRO-025-UTL-WTR-8606</v>
          </cell>
          <cell r="C3330" t="str">
            <v>MSS-#4 FD WTR SOFT #3 BR TK AGITATOR SW</v>
          </cell>
        </row>
        <row r="3331">
          <cell r="A3331" t="str">
            <v>26-9219</v>
          </cell>
          <cell r="B3331" t="str">
            <v>MEM-PRO-026-BLD-NSP-9219</v>
          </cell>
          <cell r="C3331" t="str">
            <v>N. PLANT W.W. TOC ANALYZERr</v>
          </cell>
        </row>
        <row r="3332">
          <cell r="A3332" t="str">
            <v>26-5700</v>
          </cell>
          <cell r="B3332" t="str">
            <v>MEM-PRO-026-BLD-SSP-5700</v>
          </cell>
          <cell r="C3332" t="str">
            <v>S. PLANT W.W. SAMPLE PUMP</v>
          </cell>
        </row>
        <row r="3333">
          <cell r="A3333" t="str">
            <v>26-6006</v>
          </cell>
          <cell r="B3333" t="str">
            <v>MEM-PRO-026-STS-ECS-6006</v>
          </cell>
          <cell r="C3333" t="str">
            <v>MSS-EXCESS CIP TANK (POLYMER #6)</v>
          </cell>
        </row>
        <row r="3334">
          <cell r="A3334" t="str">
            <v>26-6007</v>
          </cell>
          <cell r="B3334" t="str">
            <v>MEM-PRO-026-STS-ECS-6007</v>
          </cell>
          <cell r="C3334" t="str">
            <v>MSS-EXCESS CIP TANK (POLYMER #7)</v>
          </cell>
        </row>
        <row r="3335">
          <cell r="A3335" t="str">
            <v>26-6008</v>
          </cell>
          <cell r="B3335" t="str">
            <v>MEM-PRO-026-STS-ECS-6008</v>
          </cell>
          <cell r="C3335" t="str">
            <v>MSS-EXCESS CIP TANK (POLYMER #8)</v>
          </cell>
        </row>
        <row r="3336">
          <cell r="A3336" t="str">
            <v>26-6009</v>
          </cell>
          <cell r="B3336" t="str">
            <v>MEM-PRO-026-STS-ECS-6009</v>
          </cell>
          <cell r="C3336" t="str">
            <v>MSS-EXCESS CIP TANK (POLYMER #9)</v>
          </cell>
        </row>
        <row r="3337">
          <cell r="A3337" t="str">
            <v>26-2714</v>
          </cell>
          <cell r="B3337" t="str">
            <v>MEM-PRO-026-STS-NES-2714</v>
          </cell>
          <cell r="C3337" t="str">
            <v>MS2P-LIME SCREW CONVEYOR</v>
          </cell>
        </row>
        <row r="3338">
          <cell r="A3338" t="str">
            <v>26-2719</v>
          </cell>
          <cell r="B3338" t="str">
            <v>MEM-PRO-026-STS-NES-2719</v>
          </cell>
          <cell r="C3338" t="str">
            <v>MS2P-LIME SLURRY TANK AGITATOR</v>
          </cell>
        </row>
        <row r="3339">
          <cell r="A3339" t="str">
            <v>26-2720</v>
          </cell>
          <cell r="B3339" t="str">
            <v>MEM-PRO-026-STS-NES-2720</v>
          </cell>
          <cell r="C3339" t="str">
            <v>MS2P-LIME SLURRY TANK</v>
          </cell>
        </row>
        <row r="3340">
          <cell r="A3340" t="str">
            <v>26-2725</v>
          </cell>
          <cell r="B3340" t="str">
            <v>MEM-PRO-026-STS-NES-2725</v>
          </cell>
          <cell r="C3340" t="str">
            <v>MS2P-SEWER LIME SLURRY PUMP</v>
          </cell>
        </row>
        <row r="3341">
          <cell r="A3341" t="str">
            <v>26-2728</v>
          </cell>
          <cell r="B3341" t="str">
            <v>MEM-PRO-026-STS-NES-2728</v>
          </cell>
          <cell r="C3341" t="str">
            <v>LIME SLURRY RECIRC/FLOOR DRAIN 3-WAY FV</v>
          </cell>
        </row>
        <row r="3342">
          <cell r="A3342" t="str">
            <v>26-2730</v>
          </cell>
          <cell r="B3342" t="str">
            <v>MEM-PRO-026-STS-NES-2730</v>
          </cell>
          <cell r="C3342" t="str">
            <v>MSS-LIME SLURRY TO SOUTH SEWER PIT FCV</v>
          </cell>
        </row>
        <row r="3343">
          <cell r="A3343" t="str">
            <v>26-3001</v>
          </cell>
          <cell r="B3343" t="str">
            <v>MEM-PRO-026-STS-NES-3001</v>
          </cell>
          <cell r="C3343" t="str">
            <v>MS2P-LIME FEEDER VENT FILTER</v>
          </cell>
        </row>
        <row r="3344">
          <cell r="A3344" t="str">
            <v>26-3002</v>
          </cell>
          <cell r="B3344" t="str">
            <v>MEM-PRO-026-STS-NES-3002</v>
          </cell>
          <cell r="C3344" t="str">
            <v>MSS-LIME FEEDER ASPIRATION FAN</v>
          </cell>
        </row>
        <row r="3345">
          <cell r="A3345" t="str">
            <v>26-3084</v>
          </cell>
          <cell r="B3345" t="str">
            <v>MEM-PRO-026-STS-NES-3084</v>
          </cell>
          <cell r="C3345" t="str">
            <v>MS2P-FLAKE LIME LUMP BREAKER</v>
          </cell>
        </row>
        <row r="3346">
          <cell r="A3346" t="str">
            <v>26-3094</v>
          </cell>
          <cell r="B3346" t="str">
            <v>MEM-PRO-026-STS-NES-3094</v>
          </cell>
          <cell r="C3346" t="str">
            <v>MS2P-LIME BIN</v>
          </cell>
        </row>
        <row r="3347">
          <cell r="A3347" t="str">
            <v>26-3097</v>
          </cell>
          <cell r="B3347" t="str">
            <v>MEM-PRO-026-STS-NES-3097</v>
          </cell>
          <cell r="C3347" t="str">
            <v>MS2P-LIME BIN LIVE BOTTOM</v>
          </cell>
        </row>
        <row r="3348">
          <cell r="A3348" t="str">
            <v>26-3099</v>
          </cell>
          <cell r="B3348" t="str">
            <v>MEM-PRO-026-STS-NES-3099</v>
          </cell>
          <cell r="C3348" t="str">
            <v>MS2P-LIME FEEDER</v>
          </cell>
        </row>
        <row r="3349">
          <cell r="A3349" t="str">
            <v>26-3100</v>
          </cell>
          <cell r="B3349" t="str">
            <v>MEM-PRO-026-STS-NES-3100</v>
          </cell>
          <cell r="C3349" t="str">
            <v>MSS-LIME BIN ASP FAN</v>
          </cell>
        </row>
        <row r="3350">
          <cell r="A3350" t="str">
            <v>26-5604</v>
          </cell>
          <cell r="B3350" t="str">
            <v>MEM-PRO-026-STS-NES-5604</v>
          </cell>
          <cell r="C3350" t="str">
            <v>MSS-WASTE WATER NEUTRALIZATION PUMP</v>
          </cell>
        </row>
        <row r="3351">
          <cell r="A3351" t="str">
            <v>26-5605</v>
          </cell>
          <cell r="B3351" t="str">
            <v>MEM-PRO-026-STS-NES-5605</v>
          </cell>
          <cell r="C3351" t="str">
            <v>MSS-WASTE WATER NEUTRALIZATION PUMP</v>
          </cell>
        </row>
        <row r="3352">
          <cell r="A3352" t="str">
            <v>26-5617</v>
          </cell>
          <cell r="B3352" t="str">
            <v>MEM-PRO-026-STS-NES-5617</v>
          </cell>
          <cell r="C3352" t="str">
            <v>MSS-WASTE WTR FINAL NEUTRALIZ AGITATOR</v>
          </cell>
        </row>
        <row r="3353">
          <cell r="A3353" t="str">
            <v>26-5620</v>
          </cell>
          <cell r="B3353" t="str">
            <v>MEM-PRO-026-STS-NES-5620</v>
          </cell>
          <cell r="C3353" t="str">
            <v>MSS-WASTE WATER NEUTRALIZATION PIT</v>
          </cell>
        </row>
        <row r="3354">
          <cell r="A3354" t="str">
            <v>26-8605</v>
          </cell>
          <cell r="B3354" t="str">
            <v>MEM-PRO-026-STS-NES-8605</v>
          </cell>
          <cell r="C3354" t="str">
            <v>MSS-WASTE WTR FINAL NEUTRALIZATION TANKM</v>
          </cell>
        </row>
        <row r="3355">
          <cell r="A3355" t="str">
            <v>26-9215</v>
          </cell>
          <cell r="B3355" t="str">
            <v>MEM-PRO-026-STS-NES-9215</v>
          </cell>
          <cell r="C3355" t="str">
            <v>MSS-CITY SEWER PIT RECIRC PUMP</v>
          </cell>
        </row>
        <row r="3356">
          <cell r="A3356" t="str">
            <v>26-9216</v>
          </cell>
          <cell r="B3356" t="str">
            <v>MEM-PRO-026-STS-NES-9216</v>
          </cell>
          <cell r="C3356" t="str">
            <v>MSS-MN PLT SEWER PIT RECIRC PUMP</v>
          </cell>
        </row>
        <row r="3357">
          <cell r="A3357" t="str">
            <v>26-9221</v>
          </cell>
          <cell r="B3357" t="str">
            <v>MEM-PRO-026-STS-NES-9221</v>
          </cell>
          <cell r="C3357" t="str">
            <v>N. PLANT W.W. SAMPLE PUMP</v>
          </cell>
        </row>
        <row r="3358">
          <cell r="A3358" t="str">
            <v>26-9225</v>
          </cell>
          <cell r="B3358" t="str">
            <v>MEM-PRO-026-STS-NES-9225</v>
          </cell>
          <cell r="C3358" t="str">
            <v>N. PLANT W.W. CAUSTIC FLOW TRANSMITTER</v>
          </cell>
        </row>
        <row r="3359">
          <cell r="A3359" t="str">
            <v>26-9226</v>
          </cell>
          <cell r="B3359" t="str">
            <v>MEM-PRO-026-STS-NES-9226</v>
          </cell>
          <cell r="C3359" t="str">
            <v>N. PLANT W.W. CAUSTIC FLOW CONTROL VLV</v>
          </cell>
        </row>
        <row r="3360">
          <cell r="A3360" t="str">
            <v>26-9227</v>
          </cell>
          <cell r="B3360" t="str">
            <v>MEM-PRO-026-STS-NES-9227</v>
          </cell>
          <cell r="C3360" t="str">
            <v>N. PLANT W.W. HCL BLOCK</v>
          </cell>
        </row>
        <row r="3361">
          <cell r="A3361" t="str">
            <v>26-9228</v>
          </cell>
          <cell r="B3361" t="str">
            <v>MEM-PRO-026-STS-NES-9228</v>
          </cell>
          <cell r="C3361" t="str">
            <v>N. PLANT W.W. HCL FLOW TRANSMITTER</v>
          </cell>
        </row>
        <row r="3362">
          <cell r="A3362" t="str">
            <v>26-9229</v>
          </cell>
          <cell r="B3362" t="str">
            <v>MEM-PRO-026-STS-NES-9229</v>
          </cell>
          <cell r="C3362" t="str">
            <v>N. PLANT W.W. HCL CONTROL VLV</v>
          </cell>
        </row>
        <row r="3363">
          <cell r="A3363" t="str">
            <v>26-1099</v>
          </cell>
          <cell r="B3363" t="str">
            <v>MEM-PRO-026-STS-NSP-1099</v>
          </cell>
          <cell r="C3363" t="str">
            <v>SHARED SEWER CONTAINMENT</v>
          </cell>
        </row>
        <row r="3364">
          <cell r="A3364" t="str">
            <v>26-4515</v>
          </cell>
          <cell r="B3364" t="str">
            <v>MEM-PRO-026-STS-NSP-4515</v>
          </cell>
          <cell r="C3364" t="str">
            <v>MP1-SEWER DEFOAMER TANK</v>
          </cell>
        </row>
        <row r="3365">
          <cell r="A3365" t="str">
            <v>26-3904</v>
          </cell>
          <cell r="B3365" t="str">
            <v>MEM-PRO-026-STS-SSP-3904</v>
          </cell>
          <cell r="C3365" t="str">
            <v>MS2P-PROCESS DEFOAMER WEIGH PLATFORM #1</v>
          </cell>
        </row>
        <row r="3366">
          <cell r="A3366" t="str">
            <v>26-3905</v>
          </cell>
          <cell r="B3366" t="str">
            <v>MEM-PRO-026-STS-SSP-3905</v>
          </cell>
          <cell r="C3366" t="str">
            <v>MS2P-PROCESS DEFOAMER WEIGH PLATFORM #2</v>
          </cell>
        </row>
        <row r="3367">
          <cell r="A3367" t="str">
            <v>26-3906</v>
          </cell>
          <cell r="B3367" t="str">
            <v>MEM-PRO-026-STS-SSP-3906</v>
          </cell>
          <cell r="C3367" t="str">
            <v>MS2P-WHEY DEFOAMER PUMP</v>
          </cell>
        </row>
        <row r="3368">
          <cell r="A3368" t="str">
            <v>26-3909</v>
          </cell>
          <cell r="B3368" t="str">
            <v>MEM-PRO-026-STS-SSP-3909</v>
          </cell>
          <cell r="C3368" t="str">
            <v>MS2P-SEWER DEFOAMER WEIGH PLATFORM</v>
          </cell>
        </row>
        <row r="3369">
          <cell r="A3369" t="str">
            <v>26-3918</v>
          </cell>
          <cell r="B3369" t="str">
            <v>MEM-PRO-026-STS-SSP-3918</v>
          </cell>
          <cell r="C3369" t="str">
            <v>MS2P-SEWER DEFOAMER DRUM PUMP</v>
          </cell>
        </row>
        <row r="3370">
          <cell r="A3370" t="str">
            <v>26-3919</v>
          </cell>
          <cell r="B3370" t="str">
            <v>MEM-PRO-026-STS-SSP-3919</v>
          </cell>
          <cell r="C3370" t="str">
            <v>MS2P-SEWER DEFOAMER TANK</v>
          </cell>
        </row>
        <row r="3371">
          <cell r="A3371" t="str">
            <v>26-3920</v>
          </cell>
          <cell r="B3371" t="str">
            <v>MEM-PRO-026-STS-SSP-3920</v>
          </cell>
          <cell r="C3371" t="str">
            <v>MS2P-SEWER DEFOAMER PUMP</v>
          </cell>
        </row>
        <row r="3372">
          <cell r="A3372" t="str">
            <v>26-5601</v>
          </cell>
          <cell r="B3372" t="str">
            <v>MEM-PRO-026-STS-SSP-5601</v>
          </cell>
          <cell r="C3372" t="str">
            <v>SOUTH PLANT SEWER</v>
          </cell>
        </row>
        <row r="3373">
          <cell r="A3373" t="str">
            <v>26-6201</v>
          </cell>
          <cell r="B3373" t="str">
            <v>MEM-PRO-026-STS-SSP-6201</v>
          </cell>
          <cell r="C3373" t="str">
            <v>MSS-WASTE WATER 1ST NEUTRAL TK AGITATOR</v>
          </cell>
        </row>
        <row r="3374">
          <cell r="A3374" t="str">
            <v>26-9217</v>
          </cell>
          <cell r="B3374" t="str">
            <v>MEM-PRO-026-STS-SSP-9217</v>
          </cell>
          <cell r="C3374" t="str">
            <v>MSS-SO PLT SEWER PIT RECIRC PUMP</v>
          </cell>
        </row>
        <row r="3375">
          <cell r="A3375" t="str">
            <v>26-6200</v>
          </cell>
          <cell r="B3375" t="str">
            <v>MEM-PRO-026-UTL-PHA-6200</v>
          </cell>
          <cell r="C3375" t="str">
            <v>MSS-FIRST NEUT TK LEVEL CONTROL VALVE</v>
          </cell>
        </row>
        <row r="3376">
          <cell r="A3376" t="str">
            <v>26-6201</v>
          </cell>
          <cell r="B3376" t="str">
            <v>MEM-PRO-026-UTL-PHA-6201</v>
          </cell>
          <cell r="C3376" t="str">
            <v>MSS-WASTE WATER 1ST NEUTRAL TK AGITATOR</v>
          </cell>
        </row>
        <row r="3377">
          <cell r="A3377" t="str">
            <v>26-5627</v>
          </cell>
          <cell r="B3377" t="str">
            <v>MEM-PRO-026-UTL-PWS-5627</v>
          </cell>
          <cell r="C3377" t="str">
            <v>MSS-WASTE WTR DOMEST WTR BKFLOW PREVENT</v>
          </cell>
        </row>
        <row r="3378">
          <cell r="A3378" t="str">
            <v>27-5016</v>
          </cell>
          <cell r="B3378" t="str">
            <v>MEM-PRO-027-PSA-HPA-5016</v>
          </cell>
          <cell r="C3378" t="str">
            <v>Primary Switch 1, 23KV</v>
          </cell>
        </row>
        <row r="3379">
          <cell r="A3379" t="str">
            <v>27-8821</v>
          </cell>
          <cell r="B3379" t="str">
            <v>MEM-PRO-027-PSA-HPA-8821</v>
          </cell>
          <cell r="C3379" t="str">
            <v>Unit Sub 16 23KV Primary Switch</v>
          </cell>
        </row>
        <row r="3380">
          <cell r="A3380" t="str">
            <v>27-882102</v>
          </cell>
          <cell r="B3380" t="str">
            <v>MEM-PRO-027-PSA-HPA-882102</v>
          </cell>
          <cell r="C3380" t="str">
            <v>Unit Sub 16 Transformer</v>
          </cell>
        </row>
        <row r="3381">
          <cell r="A3381" t="str">
            <v>27-8821</v>
          </cell>
          <cell r="B3381" t="str">
            <v>MEM-PRO-027-PSA-LPA-8821</v>
          </cell>
          <cell r="C3381" t="str">
            <v>Unit Sub 16 Low Voltage Sections</v>
          </cell>
        </row>
        <row r="3382">
          <cell r="A3382" t="str">
            <v>27-4501</v>
          </cell>
          <cell r="B3382" t="str">
            <v>MEM-PRO-027-PSB-HPB-4501</v>
          </cell>
          <cell r="C3382" t="str">
            <v>Unit Sub 8 23KV Primary Switch</v>
          </cell>
        </row>
        <row r="3383">
          <cell r="A3383" t="str">
            <v>27-450102</v>
          </cell>
          <cell r="B3383" t="str">
            <v>MEM-PRO-027-PSB-HPB-450102</v>
          </cell>
          <cell r="C3383" t="str">
            <v>Unit Sub 8 Transformer</v>
          </cell>
        </row>
        <row r="3384">
          <cell r="A3384" t="str">
            <v>27-4502</v>
          </cell>
          <cell r="B3384" t="str">
            <v>MEM-PRO-027-PSB-HPB-4502</v>
          </cell>
          <cell r="C3384" t="str">
            <v>Unit Sub 11 23 KV Primary Switch</v>
          </cell>
        </row>
        <row r="3385">
          <cell r="A3385" t="str">
            <v>27-450202</v>
          </cell>
          <cell r="B3385" t="str">
            <v>MEM-PRO-027-PSB-HPB-450202</v>
          </cell>
          <cell r="C3385" t="str">
            <v>Unit Sub 11 Transformer</v>
          </cell>
        </row>
        <row r="3386">
          <cell r="A3386" t="str">
            <v>27-4520</v>
          </cell>
          <cell r="B3386" t="str">
            <v>MEM-PRO-027-PSB-HPB-4520</v>
          </cell>
          <cell r="C3386" t="str">
            <v>Unit Sub 9 23KV Primary  Switch</v>
          </cell>
        </row>
        <row r="3387">
          <cell r="A3387" t="str">
            <v>27-452002</v>
          </cell>
          <cell r="B3387" t="str">
            <v>MEM-PRO-027-PSB-HPB-452002</v>
          </cell>
          <cell r="C3387" t="str">
            <v>Unit Sub 9 Transformer</v>
          </cell>
        </row>
        <row r="3388">
          <cell r="A3388" t="str">
            <v>27-4521</v>
          </cell>
          <cell r="B3388" t="str">
            <v>MEM-PRO-027-PSB-HPB-4521</v>
          </cell>
          <cell r="C3388" t="str">
            <v>Unit Sub 12 23KV Primary Switch</v>
          </cell>
        </row>
        <row r="3389">
          <cell r="A3389" t="str">
            <v>27-452102</v>
          </cell>
          <cell r="B3389" t="str">
            <v>MEM-PRO-027-PSB-HPB-452102</v>
          </cell>
          <cell r="C3389" t="str">
            <v>Unit Sub 12 Transformer</v>
          </cell>
        </row>
        <row r="3390">
          <cell r="A3390" t="str">
            <v>27-5017</v>
          </cell>
          <cell r="B3390" t="str">
            <v>MEM-PRO-027-PSB-HPB-5017</v>
          </cell>
          <cell r="C3390" t="str">
            <v>Primary Switch 2, 23KV</v>
          </cell>
        </row>
        <row r="3391">
          <cell r="A3391" t="str">
            <v>27-4501</v>
          </cell>
          <cell r="B3391" t="str">
            <v>MEM-PRO-027-PSB-LPB-4501</v>
          </cell>
          <cell r="C3391" t="str">
            <v>Unit Sub 8 Low Voltage Sections</v>
          </cell>
        </row>
        <row r="3392">
          <cell r="A3392" t="str">
            <v>27-4502</v>
          </cell>
          <cell r="B3392" t="str">
            <v>MEM-PRO-027-PSB-LPB-4502</v>
          </cell>
          <cell r="C3392" t="str">
            <v>Unit Sub 11 Low Voltage Section</v>
          </cell>
        </row>
        <row r="3393">
          <cell r="A3393" t="str">
            <v>27-4520</v>
          </cell>
          <cell r="B3393" t="str">
            <v>MEM-PRO-027-PSB-LPB-4520</v>
          </cell>
          <cell r="C3393" t="str">
            <v>Unit Sub 9 Low Voltage Sections</v>
          </cell>
        </row>
        <row r="3394">
          <cell r="A3394" t="str">
            <v>27-4521</v>
          </cell>
          <cell r="B3394" t="str">
            <v>MEM-PRO-027-PSB-LPB-4521</v>
          </cell>
          <cell r="C3394" t="str">
            <v>Unit Sub 12 Low Voltage Sections</v>
          </cell>
        </row>
        <row r="3395">
          <cell r="A3395" t="str">
            <v>27-4527</v>
          </cell>
          <cell r="B3395" t="str">
            <v>MEM-PRO-027-PSC-HPC-4527</v>
          </cell>
          <cell r="C3395" t="str">
            <v>Unit Sub 5 23KV Primary Switch</v>
          </cell>
        </row>
        <row r="3396">
          <cell r="A3396" t="str">
            <v>27-452702</v>
          </cell>
          <cell r="B3396" t="str">
            <v>MEM-PRO-027-PSC-HPC-452702</v>
          </cell>
          <cell r="C3396" t="str">
            <v>Unit Sub 5 Transformer</v>
          </cell>
        </row>
        <row r="3397">
          <cell r="A3397" t="str">
            <v>27-4528</v>
          </cell>
          <cell r="B3397" t="str">
            <v>MEM-PRO-027-PSC-HPC-4528</v>
          </cell>
          <cell r="C3397" t="str">
            <v>Unit Sub 6 23KV Primary Switch</v>
          </cell>
        </row>
        <row r="3398">
          <cell r="A3398" t="str">
            <v>27-452802</v>
          </cell>
          <cell r="B3398" t="str">
            <v>MEM-PRO-027-PSC-HPC-452802</v>
          </cell>
          <cell r="C3398" t="str">
            <v>Unit Sub 6 Transformer</v>
          </cell>
        </row>
        <row r="3399">
          <cell r="A3399" t="str">
            <v>27-4529</v>
          </cell>
          <cell r="B3399" t="str">
            <v>MEM-PRO-027-PSC-HPC-4529</v>
          </cell>
          <cell r="C3399" t="str">
            <v>Unit Sub 7 23KV Primary Switch</v>
          </cell>
        </row>
        <row r="3400">
          <cell r="A3400" t="str">
            <v>27-452902</v>
          </cell>
          <cell r="B3400" t="str">
            <v>MEM-PRO-027-PSC-HPC-452902</v>
          </cell>
          <cell r="C3400" t="str">
            <v>Unit Sub 7 Transformer</v>
          </cell>
        </row>
        <row r="3401">
          <cell r="A3401" t="str">
            <v>27-5018</v>
          </cell>
          <cell r="B3401" t="str">
            <v>MEM-PRO-027-PSC-HPC-5018</v>
          </cell>
          <cell r="C3401" t="str">
            <v>Primary Switch 3, 23KV</v>
          </cell>
        </row>
        <row r="3402">
          <cell r="A3402" t="str">
            <v>27-4527</v>
          </cell>
          <cell r="B3402" t="str">
            <v>MEM-PRO-027-PSC-LPC-4527</v>
          </cell>
          <cell r="C3402" t="str">
            <v>Unit Sub 5 Low Voltage Sections</v>
          </cell>
        </row>
        <row r="3403">
          <cell r="A3403" t="str">
            <v>27-4528</v>
          </cell>
          <cell r="B3403" t="str">
            <v>MEM-PRO-027-PSC-LPC-4528</v>
          </cell>
          <cell r="C3403" t="str">
            <v>Unit Sub 6 Low Voltage Sections</v>
          </cell>
        </row>
        <row r="3404">
          <cell r="A3404" t="str">
            <v>27-4529</v>
          </cell>
          <cell r="B3404" t="str">
            <v>MEM-PRO-027-PSC-LPC-4529</v>
          </cell>
          <cell r="C3404" t="str">
            <v>Unit Sub 7 Low Voltage Sections</v>
          </cell>
        </row>
        <row r="3405">
          <cell r="A3405" t="str">
            <v>27-4516</v>
          </cell>
          <cell r="B3405" t="str">
            <v>MEM-PRO-027-PSD-HPD-4516</v>
          </cell>
          <cell r="C3405" t="str">
            <v>Unit Sub 10 23KV Primary Switch</v>
          </cell>
        </row>
        <row r="3406">
          <cell r="A3406" t="str">
            <v>27-451602</v>
          </cell>
          <cell r="B3406" t="str">
            <v>MEM-PRO-027-PSD-HPD-451602</v>
          </cell>
          <cell r="C3406" t="str">
            <v>Unit Substation 10 Transformer</v>
          </cell>
        </row>
        <row r="3407">
          <cell r="A3407" t="str">
            <v>27-4518</v>
          </cell>
          <cell r="B3407" t="str">
            <v>MEM-PRO-027-PSD-HPD-4518</v>
          </cell>
          <cell r="C3407" t="str">
            <v>Unit Sub 15 23KV Primary Switch</v>
          </cell>
        </row>
        <row r="3408">
          <cell r="A3408" t="str">
            <v>27-451802</v>
          </cell>
          <cell r="B3408" t="str">
            <v>MEM-PRO-027-PSD-HPD-451802</v>
          </cell>
          <cell r="C3408" t="str">
            <v>Unit Sub 15 Transformer</v>
          </cell>
        </row>
        <row r="3409">
          <cell r="A3409" t="str">
            <v>27-4523</v>
          </cell>
          <cell r="B3409" t="str">
            <v>MEM-PRO-027-PSD-HPD-4523</v>
          </cell>
          <cell r="C3409" t="str">
            <v>Unit Sub 1, 23KV Primary Switch</v>
          </cell>
        </row>
        <row r="3410">
          <cell r="A3410" t="str">
            <v>27-452302</v>
          </cell>
          <cell r="B3410" t="str">
            <v>MEM-PRO-027-PSD-HPD-452302</v>
          </cell>
          <cell r="C3410" t="str">
            <v>Unit Sub 1 Transformer</v>
          </cell>
        </row>
        <row r="3411">
          <cell r="A3411" t="str">
            <v>27-4524</v>
          </cell>
          <cell r="B3411" t="str">
            <v>MEM-PRO-027-PSD-HPD-4524</v>
          </cell>
          <cell r="C3411" t="str">
            <v>Unit Sub 2 23KV Primary Switch</v>
          </cell>
        </row>
        <row r="3412">
          <cell r="A3412" t="str">
            <v>27-452402</v>
          </cell>
          <cell r="B3412" t="str">
            <v>MEM-PRO-027-PSD-HPD-452402</v>
          </cell>
          <cell r="C3412" t="str">
            <v>Unit Sub 2 Transformer</v>
          </cell>
        </row>
        <row r="3413">
          <cell r="A3413" t="str">
            <v>27-4525</v>
          </cell>
          <cell r="B3413" t="str">
            <v>MEM-PRO-027-PSD-HPD-4525</v>
          </cell>
          <cell r="C3413" t="str">
            <v>Unit Sub 3 23KV Primary Switch</v>
          </cell>
        </row>
        <row r="3414">
          <cell r="A3414" t="str">
            <v>27-452502</v>
          </cell>
          <cell r="B3414" t="str">
            <v>MEM-PRO-027-PSD-HPD-452502</v>
          </cell>
          <cell r="C3414" t="str">
            <v>Unit Sub 3 Transformer</v>
          </cell>
        </row>
        <row r="3415">
          <cell r="A3415" t="str">
            <v>27-4526</v>
          </cell>
          <cell r="B3415" t="str">
            <v>MEM-PRO-027-PSD-HPD-4526</v>
          </cell>
          <cell r="C3415" t="str">
            <v>Unit Sub 4 23KV Primary Switch</v>
          </cell>
        </row>
        <row r="3416">
          <cell r="A3416" t="str">
            <v>27-452602</v>
          </cell>
          <cell r="B3416" t="str">
            <v>MEM-PRO-027-PSD-HPD-452602</v>
          </cell>
          <cell r="C3416" t="str">
            <v>Unit Sub 4 Transfomer</v>
          </cell>
        </row>
        <row r="3417">
          <cell r="A3417" t="str">
            <v>27-5019</v>
          </cell>
          <cell r="B3417" t="str">
            <v>MEM-PRO-027-PSD-HPD-5019</v>
          </cell>
          <cell r="C3417" t="str">
            <v>Primary Switch 4, 23KV</v>
          </cell>
        </row>
        <row r="3418">
          <cell r="A3418" t="str">
            <v>27-4516</v>
          </cell>
          <cell r="B3418" t="str">
            <v>MEM-PRO-027-PSD-LPD-4516</v>
          </cell>
          <cell r="C3418" t="str">
            <v>Unit Substation 10 Low Voltage Sections</v>
          </cell>
        </row>
        <row r="3419">
          <cell r="A3419" t="str">
            <v>27-4518</v>
          </cell>
          <cell r="B3419" t="str">
            <v>MEM-PRO-027-PSD-LPD-4518</v>
          </cell>
          <cell r="C3419" t="str">
            <v>Unit Sub 15 Low Voltage Sections</v>
          </cell>
        </row>
        <row r="3420">
          <cell r="A3420" t="str">
            <v>27-4523</v>
          </cell>
          <cell r="B3420" t="str">
            <v>MEM-PRO-027-PSD-LPD-4523</v>
          </cell>
          <cell r="C3420" t="str">
            <v>Unit Substation 1 Low Voltage Sections</v>
          </cell>
        </row>
        <row r="3421">
          <cell r="A3421" t="str">
            <v>27-4524</v>
          </cell>
          <cell r="B3421" t="str">
            <v>MEM-PRO-027-PSD-LPD-4524</v>
          </cell>
          <cell r="C3421" t="str">
            <v>Unit Sub 2 Low Voltage Sections</v>
          </cell>
        </row>
        <row r="3422">
          <cell r="A3422" t="str">
            <v>27-4525</v>
          </cell>
          <cell r="B3422" t="str">
            <v>MEM-PRO-027-PSD-LPD-4525</v>
          </cell>
          <cell r="C3422" t="str">
            <v>Unit Sub 3 Low Voltage Sections</v>
          </cell>
        </row>
        <row r="3423">
          <cell r="A3423" t="str">
            <v>27-4526</v>
          </cell>
          <cell r="B3423" t="str">
            <v>MEM-PRO-027-PSD-LPD-4526</v>
          </cell>
          <cell r="C3423" t="str">
            <v>Unit Sub 4 Low Voltage Sections</v>
          </cell>
        </row>
        <row r="3424">
          <cell r="A3424" t="str">
            <v>27-4517</v>
          </cell>
          <cell r="B3424" t="str">
            <v>MEM-PRO-027-PSE-HPE-4517</v>
          </cell>
          <cell r="C3424" t="str">
            <v>Unit Sub 13 23KV Primary Switch</v>
          </cell>
        </row>
        <row r="3425">
          <cell r="A3425" t="str">
            <v>27-451702</v>
          </cell>
          <cell r="B3425" t="str">
            <v>MEM-PRO-027-PSE-HPE-451702</v>
          </cell>
          <cell r="C3425" t="str">
            <v>Unit Sub 13 Transformer</v>
          </cell>
        </row>
        <row r="3426">
          <cell r="A3426" t="str">
            <v>27-4522</v>
          </cell>
          <cell r="B3426" t="str">
            <v>MEM-PRO-027-PSE-HPE-4522</v>
          </cell>
          <cell r="C3426" t="str">
            <v>Unit Sub 14 23KV Primary Switch</v>
          </cell>
        </row>
        <row r="3427">
          <cell r="A3427" t="str">
            <v>27-452202</v>
          </cell>
          <cell r="B3427" t="str">
            <v>MEM-PRO-027-PSE-HPE-452202</v>
          </cell>
          <cell r="C3427" t="str">
            <v>Unit Sub 14 Transformer</v>
          </cell>
        </row>
        <row r="3428">
          <cell r="A3428" t="str">
            <v>27-5020</v>
          </cell>
          <cell r="B3428" t="str">
            <v>MEM-PRO-027-PSE-HPE-5020</v>
          </cell>
          <cell r="C3428" t="str">
            <v>Primary Switch 5, 23KV</v>
          </cell>
        </row>
        <row r="3429">
          <cell r="A3429" t="str">
            <v>27-4517</v>
          </cell>
          <cell r="B3429" t="str">
            <v>MEM-PRO-027-PSE-LPE-4517</v>
          </cell>
          <cell r="C3429" t="str">
            <v>Unit Sub 13 Low Voltage Sections</v>
          </cell>
        </row>
        <row r="3430">
          <cell r="A3430" t="str">
            <v>27-4522</v>
          </cell>
          <cell r="B3430" t="str">
            <v>MEM-PRO-027-PSE-LPE-4522</v>
          </cell>
          <cell r="C3430" t="str">
            <v>Unit Sub 14 Low Voltage Sections</v>
          </cell>
        </row>
        <row r="3431">
          <cell r="A3431" t="str">
            <v>27-MCC</v>
          </cell>
          <cell r="B3431" t="str">
            <v>MEM-PRO-027-UTL-300-MCC</v>
          </cell>
          <cell r="C3431" t="str">
            <v>MOTOR CONTROL CENTER</v>
          </cell>
        </row>
        <row r="3432">
          <cell r="A3432" t="str">
            <v>27-800</v>
          </cell>
          <cell r="B3432" t="str">
            <v>MEM-PRO-027-UTL-800-800</v>
          </cell>
          <cell r="C3432" t="str">
            <v>800T MCC ROOM</v>
          </cell>
        </row>
        <row r="3433">
          <cell r="A3433" t="str">
            <v>27-MCC</v>
          </cell>
          <cell r="B3433" t="str">
            <v>MEM-PRO-027-UTL-BLR-MCC</v>
          </cell>
          <cell r="C3433" t="str">
            <v>MOTOR CONTROL CENTER</v>
          </cell>
        </row>
        <row r="3434">
          <cell r="A3434" t="str">
            <v>27-MCC</v>
          </cell>
          <cell r="B3434" t="str">
            <v>MEM-PRO-027-UTL-CTR-MCC</v>
          </cell>
          <cell r="C3434" t="str">
            <v>MOTOR CONTROL CENTER</v>
          </cell>
        </row>
        <row r="3435">
          <cell r="A3435" t="str">
            <v>27-100_200</v>
          </cell>
          <cell r="B3435" t="str">
            <v>MEM-PRO-027-UTL-M2P-100_200</v>
          </cell>
          <cell r="C3435" t="str">
            <v>MSP 100/200 MCC</v>
          </cell>
        </row>
        <row r="3436">
          <cell r="A3436" t="str">
            <v>27-WHSE</v>
          </cell>
          <cell r="B3436" t="str">
            <v>MEM-PRO-027-UTL-M2P-WHSE</v>
          </cell>
          <cell r="C3436" t="str">
            <v>MS2P WAREHOUSE MCC</v>
          </cell>
        </row>
        <row r="3437">
          <cell r="A3437" t="str">
            <v>27-MCC</v>
          </cell>
          <cell r="B3437" t="str">
            <v>MEM-PRO-027-UTL-MDU-MCC</v>
          </cell>
          <cell r="C3437" t="str">
            <v>MDU MCC ROOM</v>
          </cell>
        </row>
        <row r="3438">
          <cell r="A3438" t="str">
            <v>27-MCC</v>
          </cell>
          <cell r="B3438" t="str">
            <v>MEM-PRO-027-UTL-MPW-MCC</v>
          </cell>
          <cell r="C3438" t="str">
            <v>MOTOR CONTROL CENTER</v>
          </cell>
        </row>
        <row r="3439">
          <cell r="A3439" t="str">
            <v>27-200</v>
          </cell>
          <cell r="B3439" t="str">
            <v>MEM-PRO-027-UTL-MSP-200</v>
          </cell>
          <cell r="C3439" t="str">
            <v>MSP 200 MCC</v>
          </cell>
        </row>
        <row r="3440">
          <cell r="A3440" t="str">
            <v>27-300</v>
          </cell>
          <cell r="B3440" t="str">
            <v>MEM-PRO-027-UTL-MSP-300</v>
          </cell>
          <cell r="C3440" t="str">
            <v>MSP 300 MCC</v>
          </cell>
        </row>
        <row r="3441">
          <cell r="A3441" t="str">
            <v>27-WHSE</v>
          </cell>
          <cell r="B3441" t="str">
            <v>MEM-PRO-027-UTL-MSP-WHSE</v>
          </cell>
          <cell r="C3441" t="str">
            <v>MS2P WAREHOUSE MCC</v>
          </cell>
        </row>
        <row r="3442">
          <cell r="A3442" t="str">
            <v>27-P1CD</v>
          </cell>
          <cell r="B3442" t="str">
            <v>MEM-PRO-027-UTL-P1C-P1CD</v>
          </cell>
          <cell r="C3442" t="str">
            <v>P1 CURD MCC</v>
          </cell>
        </row>
        <row r="3443">
          <cell r="A3443" t="str">
            <v>27-P1ST</v>
          </cell>
          <cell r="B3443" t="str">
            <v>MEM-PRO-027-UTL-P1D-P1ST</v>
          </cell>
          <cell r="C3443" t="str">
            <v>P1 SPRAY TOWER MCC</v>
          </cell>
        </row>
        <row r="3444">
          <cell r="A3444" t="str">
            <v>27-MCC</v>
          </cell>
          <cell r="B3444" t="str">
            <v>MEM-PRO-027-UTL-P3A-MCC</v>
          </cell>
          <cell r="C3444" t="str">
            <v>MOTOR CONTROL CENTER</v>
          </cell>
        </row>
        <row r="3445">
          <cell r="A3445" t="str">
            <v>27-SPT</v>
          </cell>
          <cell r="B3445" t="str">
            <v>MEM-PRO-027-UTL-P3B-SPT</v>
          </cell>
          <cell r="C3445" t="str">
            <v>SPRAY TOWER MCC ROOM</v>
          </cell>
        </row>
        <row r="3446">
          <cell r="A3446" t="str">
            <v>27-MCC</v>
          </cell>
          <cell r="B3446" t="str">
            <v>MEM-PRO-027-UTL-P3C-MCC</v>
          </cell>
          <cell r="C3446" t="str">
            <v>MOTOR CONTROL CENTER</v>
          </cell>
        </row>
        <row r="3447">
          <cell r="A3447" t="str">
            <v>27-MCC</v>
          </cell>
          <cell r="B3447" t="str">
            <v>MEM-PRO-027-UTL-PH2-MCC</v>
          </cell>
          <cell r="C3447" t="str">
            <v>MOTOR CONTROL CENTER</v>
          </cell>
        </row>
        <row r="3448">
          <cell r="A3448" t="str">
            <v>27-MCC</v>
          </cell>
          <cell r="B3448" t="str">
            <v>MEM-PRO-027-UTL-RAL-MCC</v>
          </cell>
          <cell r="C3448" t="str">
            <v>MOTOR CONTROL CENTER</v>
          </cell>
        </row>
        <row r="3449">
          <cell r="A3449" t="str">
            <v>27-1015</v>
          </cell>
          <cell r="B3449" t="str">
            <v>MEM-PRO-027-UTL-SUB-1015</v>
          </cell>
          <cell r="C3449" t="str">
            <v>SUBS 10&amp;15</v>
          </cell>
        </row>
        <row r="3450">
          <cell r="A3450" t="str">
            <v>27-1112</v>
          </cell>
          <cell r="B3450" t="str">
            <v>MEM-PRO-027-UTL-SUB-1112</v>
          </cell>
          <cell r="C3450" t="str">
            <v>SUBS 11&amp;12</v>
          </cell>
        </row>
        <row r="3451">
          <cell r="A3451" t="str">
            <v>27-1234</v>
          </cell>
          <cell r="B3451" t="str">
            <v>MEM-PRO-027-UTL-SUB-1234</v>
          </cell>
          <cell r="C3451" t="str">
            <v>SUBS 1-4 (MAIN PLANT ROOF)</v>
          </cell>
        </row>
        <row r="3452">
          <cell r="A3452" t="str">
            <v>27-1314</v>
          </cell>
          <cell r="B3452" t="str">
            <v>MEM-PRO-027-UTL-SUB-1314</v>
          </cell>
          <cell r="C3452" t="str">
            <v xml:space="preserve"> SUBS 13&amp;14</v>
          </cell>
        </row>
        <row r="3453">
          <cell r="A3453" t="str">
            <v>27-16</v>
          </cell>
          <cell r="B3453" t="str">
            <v>MEM-PRO-027-UTL-SUB-16</v>
          </cell>
          <cell r="C3453" t="str">
            <v>SUB 16(P3BST)</v>
          </cell>
        </row>
        <row r="3454">
          <cell r="A3454" t="str">
            <v>27-5</v>
          </cell>
          <cell r="B3454" t="str">
            <v>MEM-PRO-027-UTL-SUB-5</v>
          </cell>
          <cell r="C3454" t="str">
            <v>SUB 5 (RALCON)</v>
          </cell>
        </row>
        <row r="3455">
          <cell r="A3455" t="str">
            <v>27-67</v>
          </cell>
          <cell r="B3455" t="str">
            <v>MEM-PRO-027-UTL-SUB-67</v>
          </cell>
          <cell r="C3455" t="str">
            <v>SUBS 6 &amp;7 (P3 ROOF)</v>
          </cell>
        </row>
        <row r="3456">
          <cell r="A3456" t="str">
            <v>27-89</v>
          </cell>
          <cell r="B3456" t="str">
            <v>MEM-PRO-027-UTL-SUB-89</v>
          </cell>
          <cell r="C3456" t="str">
            <v>SUBS 8&amp;9</v>
          </cell>
        </row>
        <row r="3457">
          <cell r="A3457" t="str">
            <v>28-8844</v>
          </cell>
          <cell r="B3457" t="str">
            <v>MEM-PRO-028-BLD-ALB-8844</v>
          </cell>
          <cell r="C3457" t="str">
            <v>DETERMINATOR OVEN</v>
          </cell>
        </row>
        <row r="3458">
          <cell r="A3458" t="str">
            <v>28-8816</v>
          </cell>
          <cell r="B3458" t="str">
            <v>MEM-PRO-028-UTL-ALB-8816</v>
          </cell>
          <cell r="C3458" t="str">
            <v>LAB SAMPLE MIXER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 referance"/>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 val="Victor Foster Reliability Progr"/>
    </sheetNames>
    <sheetDataSet>
      <sheetData sheetId="0"/>
      <sheetData sheetId="1"/>
      <sheetData sheetId="2">
        <row r="3">
          <cell r="K3" t="str">
            <v>10-8094</v>
          </cell>
        </row>
      </sheetData>
      <sheetData sheetId="3"/>
      <sheetData sheetId="4">
        <row r="10">
          <cell r="A10" t="str">
            <v>MEM-PRO-014-WSH-CWH-3246</v>
          </cell>
        </row>
      </sheetData>
      <sheetData sheetId="5">
        <row r="1">
          <cell r="C1" t="str">
            <v>Route</v>
          </cell>
        </row>
      </sheetData>
      <sheetData sheetId="6"/>
      <sheetData sheetId="7">
        <row r="3">
          <cell r="B3" t="str">
            <v>MEM-PRO-013-SPR-DRY-2506</v>
          </cell>
        </row>
      </sheetData>
      <sheetData sheetId="8"/>
      <sheetData sheetId="9"/>
      <sheetData sheetId="10"/>
      <sheetData sheetId="11">
        <row r="2">
          <cell r="A2" t="str">
            <v>MEM-PRO-022-STS-C8T-5001</v>
          </cell>
        </row>
      </sheetData>
      <sheetData sheetId="12"/>
      <sheetData sheetId="13"/>
      <sheetData sheetId="14"/>
      <sheetData sheetId="15"/>
      <sheetData sheetId="16">
        <row r="2">
          <cell r="L2" t="str">
            <v>2P 3246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8E5970-3B83-447D-9F4B-44B9572F294E}" name="Vib_PDM" displayName="Vib_PDM" ref="A8:CA376" totalsRowShown="0" headerRowDxfId="638" dataDxfId="636" headerRowBorderDxfId="637" tableBorderDxfId="635" dataCellStyle="Normal 5">
  <autoFilter ref="A8:CA376" xr:uid="{81168035-9952-4B56-8070-61D25CDCA808}">
    <filterColumn colId="2">
      <filters>
        <filter val="300 TON"/>
        <filter val="800 TON"/>
        <filter val="MS2P CURD"/>
        <filter val="MS2P DRYER DRY"/>
        <filter val="MS2P DRYER WET"/>
        <filter val="MS2P FEED DRYR"/>
        <filter val="MSP CURD"/>
        <filter val="MSP DRYER DRY"/>
        <filter val="MSP DRYER WET"/>
        <filter val="MSP FEED DRYER"/>
        <filter val="NORTH UTIL"/>
        <filter val="P3 ALJET DRYER"/>
        <filter val="P3 CURD A"/>
        <filter val="P3 CURD B"/>
        <filter val="P3 DRYER"/>
        <filter val="SOUTH UTIL"/>
      </filters>
    </filterColumn>
  </autoFilter>
  <sortState xmlns:xlrd2="http://schemas.microsoft.com/office/spreadsheetml/2017/richdata2" ref="A18:CA376">
    <sortCondition ref="D8:D376"/>
  </sortState>
  <tableColumns count="79">
    <tableColumn id="1" xr3:uid="{8DDB4A1F-8A19-47D0-9E09-9FA2ED617978}" name="SAP Flocation" dataDxfId="634" dataCellStyle="Normal 5"/>
    <tableColumn id="2" xr3:uid="{3FD69C2D-E5D4-4309-8E2E-A35DA034B33F}" name="SAP Description" dataDxfId="633" dataCellStyle="Normal 5"/>
    <tableColumn id="3" xr3:uid="{0BCD7C62-8699-48ED-9077-8333DDCD5484}" name="Route" dataDxfId="632" dataCellStyle="Normal 5"/>
    <tableColumn id="4" xr3:uid="{C288C35E-C4DA-48EC-B2C2-F52CA28A3BC5}" name="New Number" dataDxfId="631"/>
    <tableColumn id="5" xr3:uid="{745A229F-3C13-4370-9742-F8AF96CABE21}" name="2140 Description" dataDxfId="630"/>
    <tableColumn id="6" xr3:uid="{46D87AD5-AE73-442B-86D2-04DC7D11D708}" name="comments" dataDxfId="629" dataCellStyle="Normal 5"/>
    <tableColumn id="7" xr3:uid="{D9EE93B7-7D5A-47F8-B3BC-3F2D414C27D7}" name="April-20" dataDxfId="628" dataCellStyle="Normal 5"/>
    <tableColumn id="8" xr3:uid="{71F641C0-4E1E-4C9E-B0A2-12843CBD63BB}" name="May-20" dataDxfId="627" dataCellStyle="Normal 5"/>
    <tableColumn id="9" xr3:uid="{7BABD3EA-63A7-4ADD-80A7-A697ACFB2D41}" name="June-20" dataDxfId="626" dataCellStyle="Normal 5"/>
    <tableColumn id="10" xr3:uid="{0593DEAF-E46F-45C9-8FD2-C1E29AC34878}" name="July-20" dataDxfId="625" dataCellStyle="Normal 5"/>
    <tableColumn id="11" xr3:uid="{0FFCE0C8-736E-4F66-B74C-0B77A4174823}" name="August-20" dataDxfId="624" dataCellStyle="Normal 5"/>
    <tableColumn id="12" xr3:uid="{068DCC09-13B4-4C46-A536-2EC3854DEE8F}" name="September-20" dataDxfId="623" dataCellStyle="Normal 5"/>
    <tableColumn id="13" xr3:uid="{E1359523-F729-48E7-85E6-24E8C1914304}" name="October-20" dataDxfId="622" dataCellStyle="Normal 5"/>
    <tableColumn id="14" xr3:uid="{57E75BBE-14A9-4D24-9BA3-3C8F14C4CD91}" name="November-20" dataDxfId="621" dataCellStyle="Normal 5"/>
    <tableColumn id="15" xr3:uid="{E489DDD8-1A6C-488F-9497-A3B6274E6558}" name="December-20" dataDxfId="620" dataCellStyle="Normal 5"/>
    <tableColumn id="16" xr3:uid="{7E47C353-011B-41C1-8450-571C2A110B57}" name="January-21" dataDxfId="619" dataCellStyle="Normal 5"/>
    <tableColumn id="17" xr3:uid="{DFE457BE-225A-4BAC-A124-53D268A46648}" name="February-21" dataDxfId="618" dataCellStyle="Normal 5"/>
    <tableColumn id="18" xr3:uid="{6D5EBD84-3EF1-4241-A512-B920917ED4D5}" name="March-21" dataDxfId="617" dataCellStyle="Normal 5"/>
    <tableColumn id="19" xr3:uid="{6A243F3D-549E-47B6-BDA4-EC82013D5633}" name="April-21" dataDxfId="616" dataCellStyle="Normal 5"/>
    <tableColumn id="20" xr3:uid="{8C9BA6BC-70F5-4DF0-91DC-398D8B22D6D0}" name="May-21" dataDxfId="615" dataCellStyle="Normal 5"/>
    <tableColumn id="21" xr3:uid="{7A26A5F4-0310-4525-AB8C-D3C1973807D2}" name="June-21" dataDxfId="614" dataCellStyle="Normal 5"/>
    <tableColumn id="22" xr3:uid="{E137649C-517E-4A97-941B-DD7B8A8C3B05}" name="July-21" dataDxfId="613" dataCellStyle="Normal 5"/>
    <tableColumn id="23" xr3:uid="{BB7B92FA-ED63-4FD8-B2E7-2946C15124C7}" name="August-21" dataDxfId="612" dataCellStyle="Normal 5"/>
    <tableColumn id="24" xr3:uid="{0A77D883-3184-4F7F-BBE3-B68D03B44E9C}" name="September-21" dataDxfId="611" dataCellStyle="Normal 5"/>
    <tableColumn id="25" xr3:uid="{CD932C5A-DCBA-426D-A9B4-9CDB68CEEFBD}" name="October-21" dataDxfId="610" dataCellStyle="Normal 5"/>
    <tableColumn id="26" xr3:uid="{E1BA3550-892F-4417-9B50-6AC0B8B9C548}" name="November-21" dataDxfId="609" dataCellStyle="Normal 5"/>
    <tableColumn id="27" xr3:uid="{857AB582-3590-4290-A07E-B705B84EDD89}" name="December-21" dataDxfId="608" dataCellStyle="Normal 5"/>
    <tableColumn id="28" xr3:uid="{3E55A9AE-51AB-4491-A803-58FBF3AE2270}" name="January-22" dataDxfId="607" dataCellStyle="Normal 5"/>
    <tableColumn id="29" xr3:uid="{5A1F5A11-6190-4D72-8242-1FCB5F341AB3}" name="February-22" dataDxfId="606" dataCellStyle="Normal 5"/>
    <tableColumn id="30" xr3:uid="{8F8AF2B1-438D-4797-AE74-5A3298E9E035}" name="March-22" dataDxfId="605" dataCellStyle="Normal 5"/>
    <tableColumn id="31" xr3:uid="{AC9570CB-67B0-46CD-A8B0-A0BEFA42E36D}" name="April-22" dataDxfId="604" dataCellStyle="Normal 5"/>
    <tableColumn id="32" xr3:uid="{BEBB7352-DFFE-4008-86DA-77C9FDC5FD43}" name="May-22" dataDxfId="603" dataCellStyle="Normal 5"/>
    <tableColumn id="33" xr3:uid="{B4E33BA6-DA42-44E7-93FA-424140C0EDF6}" name="June-22" dataDxfId="602" dataCellStyle="Normal 5"/>
    <tableColumn id="34" xr3:uid="{BDB0FA58-9C2B-441F-8875-F27A3745285F}" name="July-22" dataDxfId="601" dataCellStyle="Normal 5"/>
    <tableColumn id="35" xr3:uid="{21819DA2-9D0B-4EAE-9BCC-30BCCF10CB0F}" name="August-22" dataDxfId="600" dataCellStyle="Normal 5"/>
    <tableColumn id="36" xr3:uid="{A1248278-D3B9-4427-8E79-4844F9A1FDE2}" name="September-22" dataDxfId="599" dataCellStyle="Normal 5"/>
    <tableColumn id="37" xr3:uid="{DB1841A5-BB6A-4BBA-BFCF-1A7908C297CF}" name="October-22" dataDxfId="598" dataCellStyle="Normal 5"/>
    <tableColumn id="38" xr3:uid="{BE7C84FE-B438-4367-AA5E-DA14D5D64A58}" name="November-22" dataDxfId="597" dataCellStyle="Normal 5"/>
    <tableColumn id="39" xr3:uid="{23C11EB5-35FC-4AA9-9F5C-A8CD49BD12BD}" name="December-22" dataDxfId="596" dataCellStyle="Normal 5"/>
    <tableColumn id="40" xr3:uid="{0F30D572-E0ED-4468-B858-B227E79E98BD}" name="January-23" dataDxfId="595" dataCellStyle="Normal 5"/>
    <tableColumn id="41" xr3:uid="{3268C984-C761-4DBE-960A-B4B8D75C7DBE}" name="February-23" dataDxfId="594" dataCellStyle="Normal 5"/>
    <tableColumn id="42" xr3:uid="{4F96FFB0-3E2E-46E0-84CD-6E5F8A90462C}" name="March-23" dataDxfId="593" dataCellStyle="Normal 5"/>
    <tableColumn id="43" xr3:uid="{2387F4F6-42E3-4D57-9E2E-EEF9B415A4F3}" name="April-23" dataDxfId="592" dataCellStyle="Normal 5"/>
    <tableColumn id="58" xr3:uid="{0379C184-3EA2-43EA-ABD2-B0B51D0E07CF}" name="May-23" dataDxfId="591" dataCellStyle="Normal 5"/>
    <tableColumn id="59" xr3:uid="{1475B979-4289-43F5-A2D1-4CB0DC43EAA2}" name="August-23" dataDxfId="590" dataCellStyle="Normal 5">
      <calculatedColumnFormula>VLOOKUP(Vib_PDM[[#This Row],[New Number]],#REF!,2,FALSE)</calculatedColumnFormula>
    </tableColumn>
    <tableColumn id="62" xr3:uid="{912FD319-901C-4390-A179-6AA1C7335EB9}" name="December-24" dataDxfId="589" dataCellStyle="Normal 5"/>
    <tableColumn id="61" xr3:uid="{1B7CDC14-6F48-4D69-8F2A-5E55ECFF1E36}" name="January-24" dataDxfId="588" dataCellStyle="Normal 5"/>
    <tableColumn id="65" xr3:uid="{9D007AFA-92DC-45EE-B1A0-5777B55EB8B3}" name="February-24" dataDxfId="587" dataCellStyle="Normal 5"/>
    <tableColumn id="64" xr3:uid="{B8F365B1-541B-4B75-ADF4-9D530D589F27}" name="March-24" dataDxfId="586" dataCellStyle="Normal 5"/>
    <tableColumn id="63" xr3:uid="{66D920E3-2C38-4156-B159-0001AE8DD4A6}" name="April-24" dataDxfId="585" dataCellStyle="Normal 5"/>
    <tableColumn id="60" xr3:uid="{CEF7BB16-D01E-4269-B0DE-1D16D3C85809}" name="April-242" dataDxfId="584" dataCellStyle="Normal 5"/>
    <tableColumn id="44" xr3:uid="{28EA7C6E-3CDA-4D14-AEE3-928301D3F5ED}" name="April-25" dataDxfId="583" dataCellStyle="Normal 5"/>
    <tableColumn id="57" xr3:uid="{9BE89258-E268-4C1A-9984-5E55628C493C}" name="May-24" dataDxfId="582" dataCellStyle="Normal 5"/>
    <tableColumn id="45" xr3:uid="{AD100C02-7977-4DFE-8FE2-68B7A75EF550}" name="June-24" dataDxfId="581" dataCellStyle="Normal 5"/>
    <tableColumn id="67" xr3:uid="{8A6E43D0-9683-41A8-A510-750A8DACF73E}" name="July-24" dataDxfId="580" dataCellStyle="Normal 5"/>
    <tableColumn id="66" xr3:uid="{996A7A44-F312-446F-A59A-FC66690F7636}" name="Aug-24" dataDxfId="579" dataCellStyle="Normal 5"/>
    <tableColumn id="69" xr3:uid="{4F88D436-1A10-427D-883D-BE8160F5DC2F}" name="Sept-24" dataDxfId="578" dataCellStyle="Normal 5"/>
    <tableColumn id="70" xr3:uid="{7580F0A4-2DBC-436C-B577-2D5CD2DB5B2A}" name="Oct-24" dataDxfId="577" dataCellStyle="Normal 5">
      <calculatedColumnFormula>VLOOKUP(Vib_PDM[[#This Row],[New Number]],#REF!,2,FALSE)</calculatedColumnFormula>
    </tableColumn>
    <tableColumn id="71" xr3:uid="{0906008A-0595-4333-9CDC-9F4650F6C173}" name="Nov-24" dataDxfId="576" dataCellStyle="Normal 5"/>
    <tableColumn id="72" xr3:uid="{E9788C76-8996-4692-8607-A89D9742BC37}" name="Dec-24" dataDxfId="575" dataCellStyle="Normal 5"/>
    <tableColumn id="76" xr3:uid="{13747A47-595F-4A40-9604-CA60C1AEE983}" name="Jan -25" dataDxfId="574" dataCellStyle="Normal 5"/>
    <tableColumn id="75" xr3:uid="{C18C273D-AFF5-474B-A187-F264A2618944}" name="Feb-25" dataDxfId="573" dataCellStyle="Normal 5"/>
    <tableColumn id="74" xr3:uid="{483260DB-EE0A-4AA5-85E4-ED649EFE3C71}" name="March 25"/>
    <tableColumn id="77" xr3:uid="{329CE0F0-AE9B-49FC-82BD-22FDA9990ED5}" name="April 25" dataDxfId="572" dataCellStyle="Normal 5"/>
    <tableColumn id="78" xr3:uid="{21C848DB-0164-4F4C-A32F-A66CDF42D907}" name="May 25" dataDxfId="571" dataCellStyle="Normal 5"/>
    <tableColumn id="79" xr3:uid="{8E0AA7C5-F555-47E5-A38C-4A966286B3DD}" name="June 25" dataDxfId="570" dataCellStyle="Normal 5"/>
    <tableColumn id="73" xr3:uid="{1FFA5AA9-B164-4BBE-8E73-C5F2BBB1C54A}" name="WO" dataDxfId="569">
      <calculatedColumnFormula>VLOOKUP(Vib_PDM[[#This Row],[SAP Flocation]],'[4]Sheet1 (2)'!B:E,2,FALSE)</calculatedColumnFormula>
    </tableColumn>
    <tableColumn id="68" xr3:uid="{0956C36B-3AE5-4B72-BEA2-7D8323E7A037}" name="Column1" dataDxfId="568"/>
    <tableColumn id="56" xr3:uid="{E9F5022E-0F95-423B-A1B1-837A5A84F315}" name="Column2"/>
    <tableColumn id="46" xr3:uid="{9FF7775D-4F33-44D4-A946-9413A4F8D293}" name="Last Reading" dataDxfId="567" dataCellStyle="Normal 5">
      <calculatedColumnFormula>VLOOKUP(Vib_PDM[[#This Row],[New Number]],'[4]Monthly AMS report'!NN1:NO352,2,FALSE)</calculatedColumnFormula>
    </tableColumn>
    <tableColumn id="47" xr3:uid="{5A23B5C5-323D-4FBA-94BB-D36C3ACE889F}" name="Best Case Loss Hours" dataDxfId="566" dataCellStyle="Normal 5"/>
    <tableColumn id="48" xr3:uid="{3D73961F-36BB-4C9C-83BA-42879383331B}" name="1" dataDxfId="565" dataCellStyle="Normal 5">
      <calculatedColumnFormula>COUNTIF(G9:AO9,$BT$8)</calculatedColumnFormula>
    </tableColumn>
    <tableColumn id="49" xr3:uid="{7603EB76-0B05-41DE-910D-766EB3D73820}" name="2" dataDxfId="564" dataCellStyle="Normal 5">
      <calculatedColumnFormula>COUNTIF(G9:AO9,$BU$8)</calculatedColumnFormula>
    </tableColumn>
    <tableColumn id="50" xr3:uid="{6BDBC946-F9C1-4AD0-9147-FC52EE9476D9}" name="3" dataDxfId="563" dataCellStyle="Normal 5">
      <calculatedColumnFormula>COUNTIF(G9:AO9,$BV$8)</calculatedColumnFormula>
    </tableColumn>
    <tableColumn id="51" xr3:uid="{59C49C9E-B084-4A04-AFB9-E96887FF4C02}" name="4" dataDxfId="562" dataCellStyle="Normal 5">
      <calculatedColumnFormula>COUNTIF(G9:AO9,$BW$8)</calculatedColumnFormula>
    </tableColumn>
    <tableColumn id="52" xr3:uid="{9B999512-DAFF-487A-9F57-90D8B15F89FF}" name="OK" dataDxfId="561" dataCellStyle="Normal 5">
      <calculatedColumnFormula>COUNTIF(G9:AO9,$BX$8)</calculatedColumnFormula>
    </tableColumn>
    <tableColumn id="53" xr3:uid="{0A8A42A8-C5D9-4591-AEAE-3BE86BAFB52D}" name="NR" dataDxfId="560" dataCellStyle="Normal 5">
      <calculatedColumnFormula>COUNTIF(G9:AO9,$BY$8)</calculatedColumnFormula>
    </tableColumn>
    <tableColumn id="54" xr3:uid="{181177A9-0DA9-47B5-981B-566FED6A9B32}" name="WR" dataDxfId="559" dataCellStyle="Normal 5">
      <calculatedColumnFormula>COUNTIF(G9:AO9,$BZ$8)</calculatedColumnFormula>
    </tableColumn>
    <tableColumn id="55" xr3:uid="{81DB673E-91EF-408D-B3BA-295DBC0B8E72}" name="% Missed" dataDxfId="558" dataCellStyle="Percent">
      <calculatedColumnFormula>(BY9)/(BZ9+BY9+BX9+BW9+BV9+BU9+BT9)</calculatedColumnFormula>
    </tableColumn>
  </tableColumns>
  <tableStyleInfo name="TableStyleLight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2C57-D532-469D-88BF-0319B2C40DD4}">
  <sheetPr>
    <pageSetUpPr fitToPage="1"/>
  </sheetPr>
  <dimension ref="A1:CC850"/>
  <sheetViews>
    <sheetView tabSelected="1" topLeftCell="B8" zoomScale="80" zoomScaleNormal="80" workbookViewId="0">
      <selection activeCell="BP377" sqref="BP377"/>
    </sheetView>
  </sheetViews>
  <sheetFormatPr defaultColWidth="9.21875" defaultRowHeight="13.2" x14ac:dyDescent="0.3"/>
  <cols>
    <col min="1" max="1" width="29.77734375" style="16" customWidth="1"/>
    <col min="2" max="2" width="26.21875" style="161" customWidth="1"/>
    <col min="3" max="3" width="19.44140625" style="72" customWidth="1"/>
    <col min="4" max="4" width="11.77734375" style="73" customWidth="1"/>
    <col min="5" max="5" width="36.77734375" style="74" customWidth="1"/>
    <col min="6" max="6" width="22.77734375" style="72" customWidth="1"/>
    <col min="7" max="26" width="6.21875" style="72" hidden="1" customWidth="1"/>
    <col min="27" max="32" width="6.21875" style="326" hidden="1" customWidth="1"/>
    <col min="33" max="36" width="6.21875" style="327" hidden="1" customWidth="1"/>
    <col min="37" max="39" width="6.21875" style="158" hidden="1" customWidth="1"/>
    <col min="40" max="44" width="6.21875" style="328" hidden="1" customWidth="1"/>
    <col min="45" max="45" width="9" style="328" hidden="1" customWidth="1"/>
    <col min="46" max="52" width="6.21875" style="328" hidden="1" customWidth="1"/>
    <col min="53" max="53" width="9.21875" style="328" hidden="1" customWidth="1"/>
    <col min="54" max="55" width="10.21875" style="329" hidden="1" customWidth="1"/>
    <col min="56" max="56" width="9.5546875" style="329" hidden="1" customWidth="1"/>
    <col min="57" max="57" width="10.21875" style="329" hidden="1" customWidth="1"/>
    <col min="58" max="58" width="9.21875" style="329" hidden="1" customWidth="1"/>
    <col min="59" max="59" width="10.21875" style="329" hidden="1" customWidth="1"/>
    <col min="60" max="60" width="8.77734375" style="329" hidden="1" customWidth="1"/>
    <col min="61" max="61" width="9.21875" style="329" hidden="1" customWidth="1"/>
    <col min="62" max="62" width="8.77734375" style="329" customWidth="1"/>
    <col min="63" max="66" width="9" style="329" customWidth="1"/>
    <col min="67" max="67" width="14.77734375" style="330" customWidth="1"/>
    <col min="68" max="68" width="9.21875" style="329" customWidth="1"/>
    <col min="69" max="69" width="54" style="328" customWidth="1"/>
    <col min="70" max="70" width="33.77734375" style="329" customWidth="1"/>
    <col min="71" max="71" width="15.21875" style="328" customWidth="1"/>
    <col min="72" max="72" width="10.77734375" style="431" bestFit="1" customWidth="1"/>
    <col min="73" max="73" width="17.5546875" style="432" customWidth="1"/>
    <col min="74" max="74" width="27.5546875" style="16" customWidth="1"/>
    <col min="75" max="78" width="4.21875" style="16" customWidth="1"/>
    <col min="79" max="80" width="5.77734375" style="16" customWidth="1"/>
    <col min="81" max="81" width="6.21875" style="16" customWidth="1"/>
    <col min="82" max="82" width="11.44140625" style="16" customWidth="1"/>
    <col min="83" max="16384" width="9.21875" style="16"/>
  </cols>
  <sheetData>
    <row r="1" spans="1:79" ht="106.2" hidden="1" thickBot="1" x14ac:dyDescent="0.35">
      <c r="A1" s="438" t="s">
        <v>0</v>
      </c>
      <c r="B1" s="439"/>
      <c r="C1" s="1">
        <v>1</v>
      </c>
      <c r="D1" s="1" t="s">
        <v>1</v>
      </c>
      <c r="E1" s="2" t="s">
        <v>2</v>
      </c>
      <c r="F1" s="3"/>
      <c r="G1" s="4"/>
      <c r="H1" s="4"/>
      <c r="I1" s="4"/>
      <c r="J1" s="4"/>
      <c r="K1" s="4"/>
      <c r="L1" s="4"/>
      <c r="M1" s="4"/>
      <c r="N1" s="4"/>
      <c r="O1" s="4"/>
      <c r="P1" s="4"/>
      <c r="Q1" s="4"/>
      <c r="R1" s="4"/>
      <c r="S1" s="4"/>
      <c r="T1" s="4"/>
      <c r="U1" s="4"/>
      <c r="V1" s="4"/>
      <c r="W1" s="4"/>
      <c r="X1" s="4"/>
      <c r="Y1" s="4"/>
      <c r="Z1" s="4"/>
      <c r="AA1" s="5"/>
      <c r="AB1" s="4"/>
      <c r="AC1" s="4"/>
      <c r="AD1" s="4"/>
      <c r="AE1" s="4"/>
      <c r="AF1" s="4"/>
      <c r="AG1" s="4"/>
      <c r="AH1" s="4"/>
      <c r="AI1" s="4"/>
      <c r="AJ1" s="4"/>
      <c r="AK1" s="4"/>
      <c r="AL1" s="4"/>
      <c r="AM1" s="4"/>
      <c r="AN1" s="4"/>
      <c r="AO1" s="4"/>
      <c r="AP1" s="4"/>
      <c r="AQ1" s="4"/>
      <c r="AR1" s="6"/>
      <c r="AS1" s="6"/>
      <c r="AT1" s="6"/>
      <c r="AU1" s="6"/>
      <c r="AV1" s="6"/>
      <c r="AW1" s="6"/>
      <c r="AX1" s="6"/>
      <c r="AY1" s="6"/>
      <c r="AZ1" s="6"/>
      <c r="BA1" s="6"/>
      <c r="BB1" s="6"/>
      <c r="BC1" s="6"/>
      <c r="BD1" s="6"/>
      <c r="BE1" s="6"/>
      <c r="BF1" s="6"/>
      <c r="BG1" s="7">
        <v>13</v>
      </c>
      <c r="BH1" s="6"/>
      <c r="BI1" s="8"/>
      <c r="BJ1" s="6"/>
      <c r="BK1" s="6"/>
      <c r="BL1" s="6"/>
      <c r="BM1" s="6"/>
      <c r="BN1" s="6"/>
      <c r="BO1" s="9"/>
      <c r="BP1" s="10"/>
      <c r="BQ1" s="11"/>
      <c r="BR1" s="12"/>
      <c r="BS1" s="13"/>
      <c r="BT1" s="14"/>
      <c r="BU1" s="15"/>
    </row>
    <row r="2" spans="1:79" ht="79.8" hidden="1" thickBot="1" x14ac:dyDescent="0.35">
      <c r="A2" s="440"/>
      <c r="B2" s="441"/>
      <c r="C2" s="17">
        <v>2</v>
      </c>
      <c r="D2" s="17" t="s">
        <v>3</v>
      </c>
      <c r="E2" s="18" t="s">
        <v>4</v>
      </c>
      <c r="F2" s="19"/>
      <c r="G2" s="20"/>
      <c r="H2" s="20"/>
      <c r="I2" s="20"/>
      <c r="J2" s="20"/>
      <c r="K2" s="20"/>
      <c r="L2" s="20"/>
      <c r="M2" s="20"/>
      <c r="N2" s="20"/>
      <c r="O2" s="20"/>
      <c r="P2" s="20"/>
      <c r="Q2" s="20"/>
      <c r="R2" s="20"/>
      <c r="S2" s="20"/>
      <c r="T2" s="20"/>
      <c r="U2" s="20"/>
      <c r="V2" s="20"/>
      <c r="W2" s="20"/>
      <c r="X2" s="20"/>
      <c r="Y2" s="20"/>
      <c r="Z2" s="20"/>
      <c r="AA2" s="21"/>
      <c r="AB2" s="20"/>
      <c r="AC2" s="20"/>
      <c r="AD2" s="20"/>
      <c r="AE2" s="20"/>
      <c r="AF2" s="20"/>
      <c r="AG2" s="20"/>
      <c r="AH2" s="20"/>
      <c r="AI2" s="20"/>
      <c r="AJ2" s="20"/>
      <c r="AK2" s="20"/>
      <c r="AL2" s="20"/>
      <c r="AM2" s="20"/>
      <c r="AN2" s="20"/>
      <c r="AO2" s="20"/>
      <c r="AP2" s="20"/>
      <c r="AQ2" s="20"/>
      <c r="AR2" s="6"/>
      <c r="AS2" s="6"/>
      <c r="AT2" s="6"/>
      <c r="AU2" s="6"/>
      <c r="AV2" s="6"/>
      <c r="AW2" s="6"/>
      <c r="AX2" s="6"/>
      <c r="AY2" s="6"/>
      <c r="AZ2" s="6"/>
      <c r="BA2" s="6"/>
      <c r="BB2" s="6"/>
      <c r="BC2" s="6"/>
      <c r="BD2" s="6"/>
      <c r="BE2" s="6"/>
      <c r="BF2" s="6"/>
      <c r="BG2" s="7">
        <v>1</v>
      </c>
      <c r="BH2" s="6"/>
      <c r="BI2" s="8"/>
      <c r="BJ2" s="6"/>
      <c r="BK2" s="6"/>
      <c r="BL2" s="6"/>
      <c r="BM2" s="6"/>
      <c r="BN2" s="6"/>
      <c r="BO2" s="9"/>
      <c r="BP2" s="10"/>
      <c r="BQ2" s="11"/>
      <c r="BR2" s="22" t="s">
        <v>5</v>
      </c>
      <c r="BS2" s="23" t="s">
        <v>6</v>
      </c>
      <c r="BT2" s="24"/>
      <c r="BU2" s="25"/>
    </row>
    <row r="3" spans="1:79" ht="66.599999999999994" hidden="1" thickBot="1" x14ac:dyDescent="0.35">
      <c r="A3" s="440"/>
      <c r="B3" s="441"/>
      <c r="C3" s="26">
        <v>3</v>
      </c>
      <c r="D3" s="26" t="s">
        <v>7</v>
      </c>
      <c r="E3" s="18" t="s">
        <v>8</v>
      </c>
      <c r="F3" s="19"/>
      <c r="G3" s="20"/>
      <c r="H3" s="20"/>
      <c r="I3" s="20"/>
      <c r="J3" s="20"/>
      <c r="K3" s="20"/>
      <c r="L3" s="20"/>
      <c r="M3" s="20"/>
      <c r="N3" s="20"/>
      <c r="O3" s="20"/>
      <c r="P3" s="20"/>
      <c r="Q3" s="20"/>
      <c r="R3" s="20"/>
      <c r="S3" s="20"/>
      <c r="T3" s="20"/>
      <c r="U3" s="20"/>
      <c r="V3" s="20"/>
      <c r="W3" s="20"/>
      <c r="X3" s="20"/>
      <c r="Y3" s="20"/>
      <c r="Z3" s="20"/>
      <c r="AA3" s="21"/>
      <c r="AB3" s="20"/>
      <c r="AC3" s="20"/>
      <c r="AD3" s="20"/>
      <c r="AE3" s="20"/>
      <c r="AF3" s="20"/>
      <c r="AG3" s="20"/>
      <c r="AH3" s="20"/>
      <c r="AI3" s="20"/>
      <c r="AJ3" s="20"/>
      <c r="AK3" s="20"/>
      <c r="AL3" s="20"/>
      <c r="AM3" s="20"/>
      <c r="AN3" s="20"/>
      <c r="AO3" s="20"/>
      <c r="AP3" s="20"/>
      <c r="AQ3" s="20"/>
      <c r="AR3" s="6"/>
      <c r="AS3" s="6"/>
      <c r="AT3" s="6"/>
      <c r="AU3" s="6"/>
      <c r="AV3" s="6"/>
      <c r="AW3" s="6"/>
      <c r="AX3" s="6"/>
      <c r="AY3" s="6"/>
      <c r="AZ3" s="6"/>
      <c r="BA3" s="6"/>
      <c r="BB3" s="6"/>
      <c r="BC3" s="6"/>
      <c r="BD3" s="6"/>
      <c r="BE3" s="6"/>
      <c r="BF3" s="6"/>
      <c r="BG3" s="7">
        <v>1</v>
      </c>
      <c r="BH3" s="6"/>
      <c r="BI3" s="8"/>
      <c r="BJ3" s="6"/>
      <c r="BK3" s="6"/>
      <c r="BL3" s="6"/>
      <c r="BM3" s="6"/>
      <c r="BN3" s="6"/>
      <c r="BO3" s="9"/>
      <c r="BP3" s="10"/>
      <c r="BQ3" s="11"/>
      <c r="BR3" s="22" t="s">
        <v>9</v>
      </c>
      <c r="BS3" s="23" t="s">
        <v>6</v>
      </c>
      <c r="BT3" s="27"/>
      <c r="BU3" s="25"/>
    </row>
    <row r="4" spans="1:79" ht="40.200000000000003" hidden="1" thickBot="1" x14ac:dyDescent="0.35">
      <c r="A4" s="440"/>
      <c r="B4" s="441"/>
      <c r="C4" s="28">
        <v>4</v>
      </c>
      <c r="D4" s="28" t="s">
        <v>10</v>
      </c>
      <c r="E4" s="18" t="s">
        <v>11</v>
      </c>
      <c r="F4" s="19"/>
      <c r="G4" s="29"/>
      <c r="H4" s="20"/>
      <c r="I4" s="20"/>
      <c r="J4" s="20"/>
      <c r="K4" s="20"/>
      <c r="L4" s="20"/>
      <c r="M4" s="20"/>
      <c r="N4" s="20"/>
      <c r="O4" s="20"/>
      <c r="P4" s="20"/>
      <c r="Q4" s="20"/>
      <c r="R4" s="20"/>
      <c r="S4" s="20"/>
      <c r="T4" s="20"/>
      <c r="U4" s="20"/>
      <c r="V4" s="20"/>
      <c r="W4" s="20"/>
      <c r="X4" s="20"/>
      <c r="Y4" s="20"/>
      <c r="Z4" s="20"/>
      <c r="AA4" s="21"/>
      <c r="AB4" s="20"/>
      <c r="AC4" s="20"/>
      <c r="AD4" s="20"/>
      <c r="AE4" s="20"/>
      <c r="AF4" s="20"/>
      <c r="AG4" s="20"/>
      <c r="AH4" s="20"/>
      <c r="AI4" s="20"/>
      <c r="AJ4" s="20"/>
      <c r="AK4" s="20"/>
      <c r="AL4" s="20"/>
      <c r="AM4" s="20"/>
      <c r="AN4" s="20"/>
      <c r="AO4" s="20"/>
      <c r="AP4" s="20"/>
      <c r="AQ4" s="20"/>
      <c r="AR4" s="6"/>
      <c r="AS4" s="6"/>
      <c r="AT4" s="6"/>
      <c r="AU4" s="6"/>
      <c r="AV4" s="6"/>
      <c r="AW4" s="6"/>
      <c r="AX4" s="6"/>
      <c r="AY4" s="6"/>
      <c r="AZ4" s="6"/>
      <c r="BA4" s="6"/>
      <c r="BB4" s="6"/>
      <c r="BC4" s="6"/>
      <c r="BD4" s="6"/>
      <c r="BE4" s="6"/>
      <c r="BF4" s="6"/>
      <c r="BG4" s="7">
        <v>15</v>
      </c>
      <c r="BH4" s="6"/>
      <c r="BI4" s="8"/>
      <c r="BJ4" s="6"/>
      <c r="BK4" s="6"/>
      <c r="BL4" s="6"/>
      <c r="BM4" s="6"/>
      <c r="BN4" s="6"/>
      <c r="BO4" s="9"/>
      <c r="BP4" s="10"/>
      <c r="BQ4" s="11"/>
      <c r="BR4" s="12"/>
      <c r="BS4" s="13"/>
      <c r="BT4" s="24"/>
      <c r="BU4" s="25"/>
    </row>
    <row r="5" spans="1:79" ht="18" hidden="1" thickBot="1" x14ac:dyDescent="0.35">
      <c r="A5" s="440"/>
      <c r="B5" s="441"/>
      <c r="C5" s="30" t="s">
        <v>12</v>
      </c>
      <c r="D5" s="30" t="s">
        <v>13</v>
      </c>
      <c r="E5" s="18" t="s">
        <v>14</v>
      </c>
      <c r="F5" s="19"/>
      <c r="G5" s="20"/>
      <c r="H5" s="20"/>
      <c r="I5" s="20"/>
      <c r="J5" s="20"/>
      <c r="K5" s="20"/>
      <c r="L5" s="20"/>
      <c r="M5" s="20"/>
      <c r="N5" s="20"/>
      <c r="O5" s="20"/>
      <c r="P5" s="20"/>
      <c r="Q5" s="20"/>
      <c r="R5" s="20"/>
      <c r="S5" s="20"/>
      <c r="T5" s="20"/>
      <c r="U5" s="20"/>
      <c r="V5" s="20"/>
      <c r="W5" s="20"/>
      <c r="X5" s="20"/>
      <c r="Y5" s="20"/>
      <c r="Z5" s="20"/>
      <c r="AA5" s="21"/>
      <c r="AB5" s="20"/>
      <c r="AC5" s="20"/>
      <c r="AD5" s="20"/>
      <c r="AE5" s="20"/>
      <c r="AF5" s="20"/>
      <c r="AG5" s="20"/>
      <c r="AH5" s="20"/>
      <c r="AI5" s="20"/>
      <c r="AJ5" s="20"/>
      <c r="AK5" s="20"/>
      <c r="AL5" s="20"/>
      <c r="AM5" s="20"/>
      <c r="AN5" s="20"/>
      <c r="AO5" s="20"/>
      <c r="AP5" s="20"/>
      <c r="AQ5" s="20"/>
      <c r="AR5" s="6"/>
      <c r="AS5" s="6"/>
      <c r="AT5" s="6"/>
      <c r="AU5" s="6"/>
      <c r="AV5" s="6"/>
      <c r="AW5" s="6"/>
      <c r="AX5" s="6"/>
      <c r="AY5" s="6"/>
      <c r="AZ5" s="6"/>
      <c r="BA5" s="6"/>
      <c r="BB5" s="6"/>
      <c r="BC5" s="6"/>
      <c r="BD5" s="6"/>
      <c r="BE5" s="6"/>
      <c r="BF5" s="6"/>
      <c r="BG5" s="7">
        <v>37</v>
      </c>
      <c r="BH5" s="6"/>
      <c r="BI5" s="8"/>
      <c r="BJ5" s="6"/>
      <c r="BK5" s="6"/>
      <c r="BL5" s="6"/>
      <c r="BM5" s="6"/>
      <c r="BN5" s="6"/>
      <c r="BO5" s="9"/>
      <c r="BP5" s="10"/>
      <c r="BQ5" s="11"/>
      <c r="BR5" s="12"/>
      <c r="BS5" s="13"/>
      <c r="BT5" s="24"/>
      <c r="BU5" s="25"/>
    </row>
    <row r="6" spans="1:79" ht="27" hidden="1" thickBot="1" x14ac:dyDescent="0.35">
      <c r="A6" s="440"/>
      <c r="B6" s="441"/>
      <c r="C6" s="31" t="s">
        <v>15</v>
      </c>
      <c r="D6" s="31" t="s">
        <v>16</v>
      </c>
      <c r="E6" s="18" t="s">
        <v>17</v>
      </c>
      <c r="F6" s="32"/>
      <c r="G6" s="33"/>
      <c r="H6" s="33"/>
      <c r="I6" s="33"/>
      <c r="J6" s="33"/>
      <c r="K6" s="33"/>
      <c r="L6" s="33"/>
      <c r="M6" s="33"/>
      <c r="N6" s="33"/>
      <c r="O6" s="33"/>
      <c r="P6" s="33"/>
      <c r="Q6" s="33"/>
      <c r="R6" s="33"/>
      <c r="S6" s="33"/>
      <c r="T6" s="33"/>
      <c r="U6" s="33"/>
      <c r="V6" s="33"/>
      <c r="W6" s="33"/>
      <c r="X6" s="33"/>
      <c r="Y6" s="33"/>
      <c r="Z6" s="33"/>
      <c r="AA6" s="34"/>
      <c r="AB6" s="33"/>
      <c r="AC6" s="33"/>
      <c r="AD6" s="33"/>
      <c r="AE6" s="33"/>
      <c r="AF6" s="33"/>
      <c r="AG6" s="33"/>
      <c r="AH6" s="33"/>
      <c r="AI6" s="33"/>
      <c r="AJ6" s="33"/>
      <c r="AK6" s="33"/>
      <c r="AL6" s="33"/>
      <c r="AM6" s="33"/>
      <c r="AN6" s="33"/>
      <c r="AO6" s="33"/>
      <c r="AP6" s="33"/>
      <c r="AQ6" s="33"/>
      <c r="AR6" s="35"/>
      <c r="AS6" s="35"/>
      <c r="AT6" s="35"/>
      <c r="AU6" s="35"/>
      <c r="AV6" s="35"/>
      <c r="AW6" s="35"/>
      <c r="AX6" s="35"/>
      <c r="AY6" s="35"/>
      <c r="AZ6" s="35"/>
      <c r="BA6" s="35"/>
      <c r="BB6" s="35"/>
      <c r="BC6" s="35"/>
      <c r="BD6" s="35"/>
      <c r="BE6" s="35"/>
      <c r="BF6" s="35"/>
      <c r="BG6" s="36">
        <v>67</v>
      </c>
      <c r="BH6" s="35"/>
      <c r="BI6" s="8"/>
      <c r="BJ6" s="35"/>
      <c r="BK6" s="35"/>
      <c r="BL6" s="35"/>
      <c r="BM6" s="35"/>
      <c r="BN6" s="35"/>
      <c r="BO6" s="37"/>
      <c r="BP6" s="10"/>
      <c r="BQ6" s="11"/>
      <c r="BR6" s="12"/>
      <c r="BS6" s="13"/>
      <c r="BT6" s="24"/>
      <c r="BU6" s="25"/>
    </row>
    <row r="7" spans="1:79" ht="27" hidden="1" thickBot="1" x14ac:dyDescent="0.35">
      <c r="A7" s="442"/>
      <c r="B7" s="443"/>
      <c r="C7" s="38" t="s">
        <v>18</v>
      </c>
      <c r="D7" s="38" t="s">
        <v>19</v>
      </c>
      <c r="E7" s="39"/>
      <c r="F7" s="444" t="s">
        <v>20</v>
      </c>
      <c r="G7" s="445"/>
      <c r="H7" s="445"/>
      <c r="I7" s="445"/>
      <c r="J7" s="445"/>
      <c r="K7" s="445"/>
      <c r="L7" s="445"/>
      <c r="M7" s="445"/>
      <c r="N7" s="445"/>
      <c r="O7" s="40">
        <f>226/388</f>
        <v>0.58247422680412375</v>
      </c>
      <c r="P7" s="40">
        <f>(370-53)/370</f>
        <v>0.85675675675675678</v>
      </c>
      <c r="Q7" s="40">
        <f>333/366</f>
        <v>0.9098360655737705</v>
      </c>
      <c r="R7" s="40">
        <f>(367-26)/367</f>
        <v>0.92915531335149859</v>
      </c>
      <c r="S7" s="40">
        <f>333/367</f>
        <v>0.9073569482288828</v>
      </c>
      <c r="T7" s="40">
        <f>290/367</f>
        <v>0.7901907356948229</v>
      </c>
      <c r="U7" s="40">
        <f>336/435</f>
        <v>0.77241379310344827</v>
      </c>
      <c r="V7" s="40">
        <f>322/(426)</f>
        <v>0.755868544600939</v>
      </c>
      <c r="W7" s="40">
        <f>375/413</f>
        <v>0.90799031476997583</v>
      </c>
      <c r="X7" s="40">
        <f>352/412</f>
        <v>0.85436893203883491</v>
      </c>
      <c r="Y7" s="40">
        <f>323/412</f>
        <v>0.78398058252427183</v>
      </c>
      <c r="Z7" s="40">
        <f>343/411</f>
        <v>0.83454987834549876</v>
      </c>
      <c r="AA7" s="40">
        <f>349/411</f>
        <v>0.84914841849148415</v>
      </c>
      <c r="AB7" s="40">
        <v>0.85644768856447684</v>
      </c>
      <c r="AC7" s="40">
        <v>0.8978102189781022</v>
      </c>
      <c r="AD7" s="40">
        <v>0.94395280235988199</v>
      </c>
      <c r="AE7" s="40">
        <v>0.89</v>
      </c>
      <c r="AF7" s="40">
        <v>0.90379746835443042</v>
      </c>
      <c r="AG7" s="40">
        <v>0.89367088607594936</v>
      </c>
      <c r="AH7" s="40">
        <v>0.89400000000000002</v>
      </c>
      <c r="AI7" s="40">
        <f>(387/392)</f>
        <v>0.98724489795918369</v>
      </c>
      <c r="AJ7" s="40">
        <f>301/392</f>
        <v>0.7678571428571429</v>
      </c>
      <c r="AK7" s="40">
        <f>277/392</f>
        <v>0.70663265306122447</v>
      </c>
      <c r="AL7" s="40">
        <f>330/392</f>
        <v>0.84183673469387754</v>
      </c>
      <c r="AM7" s="40">
        <f>305/392</f>
        <v>0.77806122448979587</v>
      </c>
      <c r="AN7" s="40">
        <f>196/392</f>
        <v>0.5</v>
      </c>
      <c r="AO7" s="40">
        <f>367/392</f>
        <v>0.93622448979591832</v>
      </c>
      <c r="AP7" s="41">
        <v>0.83333333333333337</v>
      </c>
      <c r="AQ7" s="41">
        <v>0.67948717948717952</v>
      </c>
      <c r="AR7" s="42">
        <v>0.87179487179487181</v>
      </c>
      <c r="AS7" s="43"/>
      <c r="AT7" s="43">
        <v>0.30674846625766872</v>
      </c>
      <c r="AU7" s="43">
        <f>171/368</f>
        <v>0.46467391304347827</v>
      </c>
      <c r="AV7" s="43">
        <v>0</v>
      </c>
      <c r="AW7" s="43">
        <f>112/368</f>
        <v>0.30434782608695654</v>
      </c>
      <c r="AX7" s="43">
        <f>105/368</f>
        <v>0.28532608695652173</v>
      </c>
      <c r="AY7" s="43"/>
      <c r="AZ7" s="43"/>
      <c r="BA7" s="43">
        <f>247/368</f>
        <v>0.67119565217391308</v>
      </c>
      <c r="BB7" s="43">
        <v>0.61494252873563215</v>
      </c>
      <c r="BC7" s="43"/>
      <c r="BD7" s="44">
        <f>173/368</f>
        <v>0.47010869565217389</v>
      </c>
      <c r="BE7" s="44">
        <v>0.68</v>
      </c>
      <c r="BF7" s="44">
        <v>0.89</v>
      </c>
      <c r="BG7" s="44">
        <v>0.95</v>
      </c>
      <c r="BH7" s="44">
        <f>309/368</f>
        <v>0.83967391304347827</v>
      </c>
      <c r="BI7" s="44">
        <f>317/368</f>
        <v>0.86141304347826086</v>
      </c>
      <c r="BJ7" s="44"/>
      <c r="BK7" s="44">
        <f>297/368</f>
        <v>0.80706521739130432</v>
      </c>
      <c r="BL7" s="44">
        <f>302/368</f>
        <v>0.82065217391304346</v>
      </c>
      <c r="BM7" s="44">
        <f>54/368</f>
        <v>0.14673913043478262</v>
      </c>
      <c r="BN7" s="44">
        <f>51/368</f>
        <v>0.13858695652173914</v>
      </c>
      <c r="BO7" s="45"/>
      <c r="BP7" s="10"/>
      <c r="BQ7" s="11"/>
      <c r="BR7" s="12"/>
      <c r="BS7" s="46"/>
      <c r="BT7" s="47"/>
      <c r="BU7" s="25"/>
    </row>
    <row r="8" spans="1:79" s="69" customFormat="1" ht="84.6" x14ac:dyDescent="0.3">
      <c r="A8" s="48" t="s">
        <v>21</v>
      </c>
      <c r="B8" s="49" t="s">
        <v>22</v>
      </c>
      <c r="C8" s="50" t="s">
        <v>23</v>
      </c>
      <c r="D8" s="50" t="s">
        <v>24</v>
      </c>
      <c r="E8" s="50" t="s">
        <v>25</v>
      </c>
      <c r="F8" s="51" t="s">
        <v>26</v>
      </c>
      <c r="G8" s="52" t="s">
        <v>27</v>
      </c>
      <c r="H8" s="52" t="s">
        <v>28</v>
      </c>
      <c r="I8" s="52" t="s">
        <v>29</v>
      </c>
      <c r="J8" s="52" t="s">
        <v>30</v>
      </c>
      <c r="K8" s="52" t="s">
        <v>31</v>
      </c>
      <c r="L8" s="52" t="s">
        <v>32</v>
      </c>
      <c r="M8" s="52" t="s">
        <v>33</v>
      </c>
      <c r="N8" s="52" t="s">
        <v>34</v>
      </c>
      <c r="O8" s="52" t="s">
        <v>35</v>
      </c>
      <c r="P8" s="52" t="s">
        <v>36</v>
      </c>
      <c r="Q8" s="52" t="s">
        <v>37</v>
      </c>
      <c r="R8" s="52" t="s">
        <v>38</v>
      </c>
      <c r="S8" s="52" t="s">
        <v>39</v>
      </c>
      <c r="T8" s="52" t="s">
        <v>40</v>
      </c>
      <c r="U8" s="52" t="s">
        <v>41</v>
      </c>
      <c r="V8" s="52" t="s">
        <v>42</v>
      </c>
      <c r="W8" s="52" t="s">
        <v>43</v>
      </c>
      <c r="X8" s="52" t="s">
        <v>44</v>
      </c>
      <c r="Y8" s="52" t="s">
        <v>45</v>
      </c>
      <c r="Z8" s="52" t="s">
        <v>46</v>
      </c>
      <c r="AA8" s="53" t="s">
        <v>47</v>
      </c>
      <c r="AB8" s="53" t="s">
        <v>48</v>
      </c>
      <c r="AC8" s="53" t="s">
        <v>49</v>
      </c>
      <c r="AD8" s="53" t="s">
        <v>50</v>
      </c>
      <c r="AE8" s="53" t="s">
        <v>51</v>
      </c>
      <c r="AF8" s="53" t="s">
        <v>52</v>
      </c>
      <c r="AG8" s="54" t="s">
        <v>53</v>
      </c>
      <c r="AH8" s="54" t="s">
        <v>54</v>
      </c>
      <c r="AI8" s="54" t="s">
        <v>55</v>
      </c>
      <c r="AJ8" s="54" t="s">
        <v>56</v>
      </c>
      <c r="AK8" s="54" t="s">
        <v>57</v>
      </c>
      <c r="AL8" s="54" t="s">
        <v>58</v>
      </c>
      <c r="AM8" s="54" t="s">
        <v>59</v>
      </c>
      <c r="AN8" s="54" t="s">
        <v>60</v>
      </c>
      <c r="AO8" s="54" t="s">
        <v>61</v>
      </c>
      <c r="AP8" s="54" t="s">
        <v>62</v>
      </c>
      <c r="AQ8" s="54" t="s">
        <v>63</v>
      </c>
      <c r="AR8" s="55" t="s">
        <v>64</v>
      </c>
      <c r="AS8" s="56" t="s">
        <v>65</v>
      </c>
      <c r="AT8" s="56" t="s">
        <v>66</v>
      </c>
      <c r="AU8" s="56" t="s">
        <v>67</v>
      </c>
      <c r="AV8" s="56" t="s">
        <v>68</v>
      </c>
      <c r="AW8" s="56" t="s">
        <v>69</v>
      </c>
      <c r="AX8" s="56" t="s">
        <v>70</v>
      </c>
      <c r="AY8" s="56" t="s">
        <v>71</v>
      </c>
      <c r="AZ8" s="56" t="s">
        <v>72</v>
      </c>
      <c r="BA8" s="56" t="s">
        <v>73</v>
      </c>
      <c r="BB8" s="56" t="s">
        <v>74</v>
      </c>
      <c r="BC8" s="56" t="s">
        <v>75</v>
      </c>
      <c r="BD8" s="57" t="s">
        <v>76</v>
      </c>
      <c r="BE8" s="57" t="s">
        <v>77</v>
      </c>
      <c r="BF8" s="57" t="s">
        <v>78</v>
      </c>
      <c r="BG8" s="57" t="s">
        <v>79</v>
      </c>
      <c r="BH8" s="57" t="s">
        <v>80</v>
      </c>
      <c r="BI8" s="57" t="s">
        <v>81</v>
      </c>
      <c r="BJ8" s="57" t="s">
        <v>82</v>
      </c>
      <c r="BK8" s="57" t="s">
        <v>83</v>
      </c>
      <c r="BL8" s="57" t="s">
        <v>84</v>
      </c>
      <c r="BM8" s="57" t="s">
        <v>85</v>
      </c>
      <c r="BN8" s="57" t="s">
        <v>86</v>
      </c>
      <c r="BO8" s="58" t="s">
        <v>87</v>
      </c>
      <c r="BP8" s="59" t="s">
        <v>88</v>
      </c>
      <c r="BQ8" s="59" t="s">
        <v>89</v>
      </c>
      <c r="BR8" s="60" t="s">
        <v>90</v>
      </c>
      <c r="BS8" s="61" t="s">
        <v>91</v>
      </c>
      <c r="BT8" s="1" t="s">
        <v>92</v>
      </c>
      <c r="BU8" s="62" t="s">
        <v>93</v>
      </c>
      <c r="BV8" s="63" t="s">
        <v>94</v>
      </c>
      <c r="BW8" s="64" t="s">
        <v>95</v>
      </c>
      <c r="BX8" s="65" t="s">
        <v>12</v>
      </c>
      <c r="BY8" s="66" t="s">
        <v>15</v>
      </c>
      <c r="BZ8" s="67" t="s">
        <v>18</v>
      </c>
      <c r="CA8" s="68" t="s">
        <v>96</v>
      </c>
    </row>
    <row r="9" spans="1:79" x14ac:dyDescent="0.25">
      <c r="A9" s="70" t="s">
        <v>97</v>
      </c>
      <c r="B9" s="71" t="s">
        <v>98</v>
      </c>
      <c r="C9" s="72" t="s">
        <v>99</v>
      </c>
      <c r="D9" s="73" t="s">
        <v>100</v>
      </c>
      <c r="E9" s="74" t="s">
        <v>101</v>
      </c>
      <c r="F9" s="75"/>
      <c r="G9" s="76" t="s">
        <v>15</v>
      </c>
      <c r="H9" s="76" t="s">
        <v>12</v>
      </c>
      <c r="I9" s="76" t="s">
        <v>12</v>
      </c>
      <c r="J9" s="76" t="s">
        <v>12</v>
      </c>
      <c r="K9" s="76" t="s">
        <v>12</v>
      </c>
      <c r="L9" s="76" t="s">
        <v>15</v>
      </c>
      <c r="M9" s="76" t="s">
        <v>12</v>
      </c>
      <c r="N9" s="76" t="s">
        <v>15</v>
      </c>
      <c r="O9" s="76" t="s">
        <v>12</v>
      </c>
      <c r="P9" s="76" t="s">
        <v>12</v>
      </c>
      <c r="Q9" s="76" t="s">
        <v>12</v>
      </c>
      <c r="R9" s="76" t="s">
        <v>12</v>
      </c>
      <c r="S9" s="76" t="s">
        <v>12</v>
      </c>
      <c r="T9" s="76" t="s">
        <v>102</v>
      </c>
      <c r="U9" s="76" t="s">
        <v>12</v>
      </c>
      <c r="V9" s="76" t="s">
        <v>12</v>
      </c>
      <c r="W9" s="76" t="s">
        <v>12</v>
      </c>
      <c r="X9" s="76" t="s">
        <v>12</v>
      </c>
      <c r="Y9" s="76" t="s">
        <v>12</v>
      </c>
      <c r="Z9" s="76" t="s">
        <v>102</v>
      </c>
      <c r="AA9" s="77" t="s">
        <v>102</v>
      </c>
      <c r="AB9" s="77" t="s">
        <v>12</v>
      </c>
      <c r="AC9" s="77" t="s">
        <v>102</v>
      </c>
      <c r="AD9" s="77" t="s">
        <v>12</v>
      </c>
      <c r="AE9" s="77" t="s">
        <v>102</v>
      </c>
      <c r="AF9" s="77" t="s">
        <v>102</v>
      </c>
      <c r="AG9" s="78" t="s">
        <v>12</v>
      </c>
      <c r="AH9" s="78" t="s">
        <v>12</v>
      </c>
      <c r="AI9" s="78" t="s">
        <v>12</v>
      </c>
      <c r="AJ9" s="78" t="s">
        <v>12</v>
      </c>
      <c r="AK9" s="79" t="s">
        <v>12</v>
      </c>
      <c r="AL9" s="79" t="s">
        <v>102</v>
      </c>
      <c r="AM9" s="79" t="s">
        <v>15</v>
      </c>
      <c r="AN9" s="79" t="s">
        <v>15</v>
      </c>
      <c r="AO9" s="79" t="s">
        <v>12</v>
      </c>
      <c r="AP9" s="79" t="s">
        <v>15</v>
      </c>
      <c r="AQ9" s="79" t="s">
        <v>15</v>
      </c>
      <c r="AR9" s="79" t="s">
        <v>15</v>
      </c>
      <c r="AS9" s="79" t="e">
        <f>VLOOKUP(Vib_PDM[[#This Row],[New Number]],#REF!,2,FALSE)</f>
        <v>#REF!</v>
      </c>
      <c r="AT9" s="79" t="s">
        <v>12</v>
      </c>
      <c r="AU9" s="79" t="s">
        <v>12</v>
      </c>
      <c r="AV9" s="79" t="s">
        <v>15</v>
      </c>
      <c r="AW9" s="79" t="s">
        <v>15</v>
      </c>
      <c r="AX9" s="79" t="s">
        <v>15</v>
      </c>
      <c r="AY9" s="79"/>
      <c r="AZ9" s="79"/>
      <c r="BA9" s="79" t="s">
        <v>12</v>
      </c>
      <c r="BB9" s="79" t="s">
        <v>102</v>
      </c>
      <c r="BC9" s="79" t="s">
        <v>15</v>
      </c>
      <c r="BD9" s="80" t="s">
        <v>12</v>
      </c>
      <c r="BE9" s="80" t="s">
        <v>15</v>
      </c>
      <c r="BF9" s="80" t="s">
        <v>12</v>
      </c>
      <c r="BG9" s="80" t="s">
        <v>12</v>
      </c>
      <c r="BH9" s="80" t="s">
        <v>12</v>
      </c>
      <c r="BI9" s="81" t="s">
        <v>12</v>
      </c>
      <c r="BJ9" s="80" t="s">
        <v>15</v>
      </c>
      <c r="BK9" s="80" t="s">
        <v>12</v>
      </c>
      <c r="BL9" s="80" t="s">
        <v>12</v>
      </c>
      <c r="BM9" s="80"/>
      <c r="BN9" s="80"/>
      <c r="BO9" s="82" t="e">
        <f>VLOOKUP(Vib_PDM[[#This Row],[SAP Flocation]],'[4]Sheet1 (2)'!B:E,2,FALSE)</f>
        <v>#N/A</v>
      </c>
      <c r="BP9" s="83" t="s">
        <v>15</v>
      </c>
      <c r="BQ9" s="84"/>
      <c r="BR9" s="85">
        <f>VLOOKUP(Vib_PDM[[#This Row],[New Number]],'[4]Monthly AMS report'!NN1:NO352,2,FALSE)</f>
        <v>45756</v>
      </c>
      <c r="BS9" s="86"/>
      <c r="BT9" s="87">
        <f>COUNTIF(G9:AO9,$BT$8)</f>
        <v>0</v>
      </c>
      <c r="BU9" s="88">
        <f>COUNTIF(G9:AO9,$BU$8)</f>
        <v>0</v>
      </c>
      <c r="BV9" s="88">
        <f>COUNTIF(G9:AO9,$BV$8)</f>
        <v>0</v>
      </c>
      <c r="BW9" s="88">
        <f>COUNTIF(G9:AO9,$BW$8)</f>
        <v>0</v>
      </c>
      <c r="BX9" s="88">
        <f>COUNTIF(G9:AO9,$BX$8)</f>
        <v>30</v>
      </c>
      <c r="BY9" s="88">
        <f>COUNTIF(G9:AO9,$BY$8)</f>
        <v>5</v>
      </c>
      <c r="BZ9" s="88">
        <f>COUNTIF(G9:AO9,$BZ$8)</f>
        <v>0</v>
      </c>
      <c r="CA9" s="89">
        <f>(BY9)/(BZ9+BY9+BX9+BW9+BV9+BU9+BT9)</f>
        <v>0.14285714285714285</v>
      </c>
    </row>
    <row r="10" spans="1:79" x14ac:dyDescent="0.25">
      <c r="A10" s="95" t="s">
        <v>113</v>
      </c>
      <c r="B10" s="96" t="s">
        <v>114</v>
      </c>
      <c r="C10" s="97" t="s">
        <v>105</v>
      </c>
      <c r="D10" s="98" t="s">
        <v>115</v>
      </c>
      <c r="E10" s="99" t="s">
        <v>116</v>
      </c>
      <c r="F10" s="100" t="s">
        <v>117</v>
      </c>
      <c r="G10" s="101" t="s">
        <v>15</v>
      </c>
      <c r="H10" s="101" t="s">
        <v>12</v>
      </c>
      <c r="I10" s="101" t="s">
        <v>12</v>
      </c>
      <c r="J10" s="101" t="s">
        <v>15</v>
      </c>
      <c r="K10" s="101" t="s">
        <v>12</v>
      </c>
      <c r="L10" s="101" t="s">
        <v>12</v>
      </c>
      <c r="M10" s="101" t="s">
        <v>15</v>
      </c>
      <c r="N10" s="101" t="s">
        <v>15</v>
      </c>
      <c r="O10" s="101" t="s">
        <v>15</v>
      </c>
      <c r="P10" s="101" t="s">
        <v>15</v>
      </c>
      <c r="Q10" s="101" t="s">
        <v>15</v>
      </c>
      <c r="R10" s="101" t="s">
        <v>12</v>
      </c>
      <c r="S10" s="101" t="s">
        <v>15</v>
      </c>
      <c r="T10" s="101" t="s">
        <v>15</v>
      </c>
      <c r="U10" s="101" t="s">
        <v>102</v>
      </c>
      <c r="V10" s="101" t="s">
        <v>102</v>
      </c>
      <c r="W10" s="101" t="s">
        <v>15</v>
      </c>
      <c r="X10" s="101" t="s">
        <v>102</v>
      </c>
      <c r="Y10" s="101" t="s">
        <v>102</v>
      </c>
      <c r="Z10" s="101" t="s">
        <v>102</v>
      </c>
      <c r="AA10" s="102" t="s">
        <v>15</v>
      </c>
      <c r="AB10" s="102" t="s">
        <v>15</v>
      </c>
      <c r="AC10" s="102" t="s">
        <v>102</v>
      </c>
      <c r="AD10" s="102" t="s">
        <v>15</v>
      </c>
      <c r="AE10" s="102" t="s">
        <v>102</v>
      </c>
      <c r="AF10" s="102" t="s">
        <v>102</v>
      </c>
      <c r="AG10" s="103" t="s">
        <v>15</v>
      </c>
      <c r="AH10" s="103" t="s">
        <v>15</v>
      </c>
      <c r="AI10" s="103" t="s">
        <v>12</v>
      </c>
      <c r="AJ10" s="103" t="s">
        <v>12</v>
      </c>
      <c r="AK10" s="105" t="s">
        <v>12</v>
      </c>
      <c r="AL10" s="105" t="s">
        <v>102</v>
      </c>
      <c r="AM10" s="105" t="s">
        <v>102</v>
      </c>
      <c r="AN10" s="105" t="s">
        <v>15</v>
      </c>
      <c r="AO10" s="105" t="s">
        <v>12</v>
      </c>
      <c r="AP10" s="105" t="s">
        <v>15</v>
      </c>
      <c r="AQ10" s="105" t="s">
        <v>15</v>
      </c>
      <c r="AR10" s="105" t="s">
        <v>18</v>
      </c>
      <c r="AS10" s="105" t="e">
        <f>VLOOKUP(Vib_PDM[[#This Row],[New Number]],#REF!,2,FALSE)</f>
        <v>#REF!</v>
      </c>
      <c r="AT10" s="105" t="s">
        <v>15</v>
      </c>
      <c r="AU10" s="105" t="s">
        <v>15</v>
      </c>
      <c r="AV10" s="105" t="s">
        <v>15</v>
      </c>
      <c r="AW10" s="105" t="s">
        <v>15</v>
      </c>
      <c r="AX10" s="105" t="s">
        <v>15</v>
      </c>
      <c r="AY10" s="105"/>
      <c r="AZ10" s="105"/>
      <c r="BA10" s="105" t="s">
        <v>15</v>
      </c>
      <c r="BB10" s="105" t="s">
        <v>15</v>
      </c>
      <c r="BC10" s="105" t="s">
        <v>15</v>
      </c>
      <c r="BD10" s="106" t="s">
        <v>15</v>
      </c>
      <c r="BE10" s="106" t="s">
        <v>15</v>
      </c>
      <c r="BF10" s="106" t="s">
        <v>15</v>
      </c>
      <c r="BG10" s="106" t="s">
        <v>15</v>
      </c>
      <c r="BH10" s="106" t="s">
        <v>15</v>
      </c>
      <c r="BI10" s="80" t="s">
        <v>15</v>
      </c>
      <c r="BJ10" s="80" t="s">
        <v>15</v>
      </c>
      <c r="BK10" s="80" t="s">
        <v>15</v>
      </c>
      <c r="BL10" s="80" t="s">
        <v>15</v>
      </c>
      <c r="BM10" s="80"/>
      <c r="BN10" s="80"/>
      <c r="BO10" s="82" t="e">
        <f>VLOOKUP(Vib_PDM[[#This Row],[SAP Flocation]],'[4]Sheet1 (2)'!B:E,2,FALSE)</f>
        <v>#N/A</v>
      </c>
      <c r="BP10" s="83" t="s">
        <v>15</v>
      </c>
      <c r="BQ10" s="84"/>
      <c r="BR10" s="107">
        <f>VLOOKUP(Vib_PDM[[#This Row],[New Number]],'[4]Monthly AMS report'!NN4:NO355,2,FALSE)</f>
        <v>45709</v>
      </c>
      <c r="BS10" s="108">
        <v>4</v>
      </c>
      <c r="BT10" s="109">
        <f>COUNTIF(G10:AO10,$BT$8)</f>
        <v>0</v>
      </c>
      <c r="BU10" s="110">
        <f>COUNTIF(G10:AO10,$BU$8)</f>
        <v>0</v>
      </c>
      <c r="BV10" s="110">
        <f>COUNTIF(G10:AO10,$BV$8)</f>
        <v>0</v>
      </c>
      <c r="BW10" s="110">
        <f>COUNTIF(G10:AO10,$BW$8)</f>
        <v>0</v>
      </c>
      <c r="BX10" s="110">
        <f>COUNTIF(G10:AO10,$BX$8)</f>
        <v>19</v>
      </c>
      <c r="BY10" s="110">
        <f>COUNTIF(G10:AO10,$BY$8)</f>
        <v>16</v>
      </c>
      <c r="BZ10" s="110">
        <f>COUNTIF(G10:AO10,$BZ$8)</f>
        <v>0</v>
      </c>
      <c r="CA10" s="111">
        <f>(BY10)/(BZ10+BY10+BX10+BW10+BV10+BU10+BT10)</f>
        <v>0.45714285714285713</v>
      </c>
    </row>
    <row r="11" spans="1:79" ht="79.2" x14ac:dyDescent="0.25">
      <c r="A11" s="70" t="s">
        <v>118</v>
      </c>
      <c r="B11" s="71" t="s">
        <v>119</v>
      </c>
      <c r="C11" s="72" t="s">
        <v>105</v>
      </c>
      <c r="D11" s="73" t="s">
        <v>120</v>
      </c>
      <c r="E11" s="74" t="s">
        <v>121</v>
      </c>
      <c r="F11" s="75" t="s">
        <v>122</v>
      </c>
      <c r="G11" s="76" t="s">
        <v>12</v>
      </c>
      <c r="H11" s="76" t="s">
        <v>12</v>
      </c>
      <c r="I11" s="76" t="s">
        <v>12</v>
      </c>
      <c r="J11" s="76" t="s">
        <v>12</v>
      </c>
      <c r="K11" s="76">
        <v>4</v>
      </c>
      <c r="L11" s="76">
        <v>4</v>
      </c>
      <c r="M11" s="76" t="s">
        <v>12</v>
      </c>
      <c r="N11" s="76" t="s">
        <v>15</v>
      </c>
      <c r="O11" s="76">
        <v>3</v>
      </c>
      <c r="P11" s="76">
        <v>3</v>
      </c>
      <c r="Q11" s="76">
        <v>3</v>
      </c>
      <c r="R11" s="76">
        <v>2</v>
      </c>
      <c r="S11" s="76">
        <v>2</v>
      </c>
      <c r="T11" s="76">
        <v>3</v>
      </c>
      <c r="U11" s="76">
        <v>2</v>
      </c>
      <c r="V11" s="76">
        <v>3</v>
      </c>
      <c r="W11" s="76">
        <v>3</v>
      </c>
      <c r="X11" s="76" t="s">
        <v>102</v>
      </c>
      <c r="Y11" s="76" t="s">
        <v>102</v>
      </c>
      <c r="Z11" s="76" t="s">
        <v>102</v>
      </c>
      <c r="AA11" s="77">
        <v>3</v>
      </c>
      <c r="AB11" s="77">
        <v>3</v>
      </c>
      <c r="AC11" s="77">
        <v>3</v>
      </c>
      <c r="AD11" s="77">
        <v>3</v>
      </c>
      <c r="AE11" s="77">
        <v>2</v>
      </c>
      <c r="AF11" s="77">
        <v>4</v>
      </c>
      <c r="AG11" s="78">
        <v>4</v>
      </c>
      <c r="AH11" s="78">
        <v>4</v>
      </c>
      <c r="AI11" s="78">
        <v>4</v>
      </c>
      <c r="AJ11" s="78">
        <v>3</v>
      </c>
      <c r="AK11" s="79">
        <v>3</v>
      </c>
      <c r="AL11" s="79">
        <v>3</v>
      </c>
      <c r="AM11" s="79">
        <v>3</v>
      </c>
      <c r="AN11" s="79">
        <v>3</v>
      </c>
      <c r="AO11" s="79">
        <v>3</v>
      </c>
      <c r="AP11" s="79">
        <v>3</v>
      </c>
      <c r="AQ11" s="79" t="s">
        <v>15</v>
      </c>
      <c r="AR11" s="79" t="s">
        <v>18</v>
      </c>
      <c r="AS11" s="79">
        <v>3</v>
      </c>
      <c r="AT11" s="79" t="s">
        <v>15</v>
      </c>
      <c r="AU11" s="79">
        <v>3</v>
      </c>
      <c r="AV11" s="79" t="s">
        <v>15</v>
      </c>
      <c r="AW11" s="79" t="s">
        <v>15</v>
      </c>
      <c r="AX11" s="79" t="s">
        <v>15</v>
      </c>
      <c r="AY11" s="79"/>
      <c r="AZ11" s="79"/>
      <c r="BA11" s="79">
        <v>3</v>
      </c>
      <c r="BB11" s="79">
        <v>3</v>
      </c>
      <c r="BC11" s="79">
        <v>3</v>
      </c>
      <c r="BD11" s="80">
        <v>3</v>
      </c>
      <c r="BE11" s="80" t="s">
        <v>15</v>
      </c>
      <c r="BF11" s="80">
        <v>4</v>
      </c>
      <c r="BG11" s="80">
        <v>4</v>
      </c>
      <c r="BH11" s="80">
        <v>3</v>
      </c>
      <c r="BI11" s="91">
        <v>3</v>
      </c>
      <c r="BJ11" s="91">
        <v>3</v>
      </c>
      <c r="BK11" s="80">
        <v>3</v>
      </c>
      <c r="BL11" s="80">
        <v>3</v>
      </c>
      <c r="BM11" s="80"/>
      <c r="BN11" s="80" t="s">
        <v>18</v>
      </c>
      <c r="BO11" s="92">
        <f>VLOOKUP(Vib_PDM[[#This Row],[SAP Flocation]],'[4]Sheet1 (2)'!B:E,2,FALSE)</f>
        <v>0</v>
      </c>
      <c r="BP11" s="83">
        <v>3</v>
      </c>
      <c r="BQ11" s="84" t="s">
        <v>2159</v>
      </c>
      <c r="BR11" s="85">
        <f>VLOOKUP(Vib_PDM[[#This Row],[New Number]],'[4]Monthly AMS report'!NN5:NO356,2,FALSE)</f>
        <v>45828</v>
      </c>
      <c r="BS11" s="86"/>
      <c r="BT11" s="87">
        <f>COUNTIF(G11:AO11,$BT$8)</f>
        <v>0</v>
      </c>
      <c r="BU11" s="88">
        <f>COUNTIF(G11:AO11,$BU$8)</f>
        <v>4</v>
      </c>
      <c r="BV11" s="88">
        <f>COUNTIF(G11:AO11,$BV$8)</f>
        <v>16</v>
      </c>
      <c r="BW11" s="88">
        <f>COUNTIF(G11:AO11,$BW$8)</f>
        <v>6</v>
      </c>
      <c r="BX11" s="88">
        <f>COUNTIF(G11:AO11,$BX$8)</f>
        <v>8</v>
      </c>
      <c r="BY11" s="88">
        <f>COUNTIF(G11:AO11,$BY$8)</f>
        <v>1</v>
      </c>
      <c r="BZ11" s="88">
        <f>COUNTIF(G11:AO11,$BZ$8)</f>
        <v>0</v>
      </c>
      <c r="CA11" s="89">
        <f>(BY11)/(BZ11+BY11+BX11+BW11+BV11+BU11+BT11)</f>
        <v>2.8571428571428571E-2</v>
      </c>
    </row>
    <row r="12" spans="1:79" s="112" customFormat="1" x14ac:dyDescent="0.25">
      <c r="A12" s="70" t="s">
        <v>103</v>
      </c>
      <c r="B12" s="71" t="s">
        <v>104</v>
      </c>
      <c r="C12" s="72" t="s">
        <v>105</v>
      </c>
      <c r="D12" s="73" t="s">
        <v>106</v>
      </c>
      <c r="E12" s="74" t="s">
        <v>107</v>
      </c>
      <c r="F12" s="75" t="s">
        <v>108</v>
      </c>
      <c r="G12" s="76" t="s">
        <v>12</v>
      </c>
      <c r="H12" s="76" t="s">
        <v>12</v>
      </c>
      <c r="I12" s="76" t="s">
        <v>12</v>
      </c>
      <c r="J12" s="76" t="s">
        <v>12</v>
      </c>
      <c r="K12" s="76" t="s">
        <v>12</v>
      </c>
      <c r="L12" s="76" t="s">
        <v>12</v>
      </c>
      <c r="M12" s="76" t="s">
        <v>12</v>
      </c>
      <c r="N12" s="76" t="s">
        <v>15</v>
      </c>
      <c r="O12" s="76">
        <v>2</v>
      </c>
      <c r="P12" s="76">
        <v>3</v>
      </c>
      <c r="Q12" s="76">
        <v>3</v>
      </c>
      <c r="R12" s="76">
        <v>3</v>
      </c>
      <c r="S12" s="76">
        <v>2</v>
      </c>
      <c r="T12" s="76">
        <v>3</v>
      </c>
      <c r="U12" s="76">
        <v>2</v>
      </c>
      <c r="V12" s="76">
        <v>2</v>
      </c>
      <c r="W12" s="76">
        <v>3</v>
      </c>
      <c r="X12" s="76">
        <v>2</v>
      </c>
      <c r="Y12" s="76">
        <v>2</v>
      </c>
      <c r="Z12" s="76">
        <v>3</v>
      </c>
      <c r="AA12" s="77">
        <v>3</v>
      </c>
      <c r="AB12" s="77">
        <v>3</v>
      </c>
      <c r="AC12" s="77">
        <v>2</v>
      </c>
      <c r="AD12" s="77">
        <v>3</v>
      </c>
      <c r="AE12" s="77">
        <v>3</v>
      </c>
      <c r="AF12" s="77">
        <v>3</v>
      </c>
      <c r="AG12" s="78">
        <v>3</v>
      </c>
      <c r="AH12" s="78">
        <v>3</v>
      </c>
      <c r="AI12" s="78">
        <v>4</v>
      </c>
      <c r="AJ12" s="79">
        <v>4</v>
      </c>
      <c r="AK12" s="79">
        <v>4</v>
      </c>
      <c r="AL12" s="79">
        <v>4</v>
      </c>
      <c r="AM12" s="79">
        <v>4</v>
      </c>
      <c r="AN12" s="79">
        <v>3</v>
      </c>
      <c r="AO12" s="79">
        <v>3</v>
      </c>
      <c r="AP12" s="79">
        <v>3</v>
      </c>
      <c r="AQ12" s="79" t="s">
        <v>15</v>
      </c>
      <c r="AR12" s="79" t="s">
        <v>18</v>
      </c>
      <c r="AS12" s="79" t="e">
        <f>VLOOKUP(Vib_PDM[[#This Row],[New Number]],#REF!,2,FALSE)</f>
        <v>#REF!</v>
      </c>
      <c r="AT12" s="79">
        <v>3</v>
      </c>
      <c r="AU12" s="79">
        <v>3</v>
      </c>
      <c r="AV12" s="79" t="s">
        <v>15</v>
      </c>
      <c r="AW12" s="79" t="s">
        <v>15</v>
      </c>
      <c r="AX12" s="79" t="s">
        <v>15</v>
      </c>
      <c r="AY12" s="79"/>
      <c r="AZ12" s="79"/>
      <c r="BA12" s="79">
        <v>3</v>
      </c>
      <c r="BB12" s="79">
        <v>3</v>
      </c>
      <c r="BC12" s="79">
        <v>2</v>
      </c>
      <c r="BD12" s="80">
        <v>2</v>
      </c>
      <c r="BE12" s="80" t="s">
        <v>15</v>
      </c>
      <c r="BF12" s="80">
        <v>2</v>
      </c>
      <c r="BG12" s="80">
        <v>2</v>
      </c>
      <c r="BH12" s="80" t="s">
        <v>12</v>
      </c>
      <c r="BI12" s="81" t="s">
        <v>12</v>
      </c>
      <c r="BJ12" s="91">
        <v>3</v>
      </c>
      <c r="BK12" s="80">
        <v>3</v>
      </c>
      <c r="BL12" s="80">
        <v>4</v>
      </c>
      <c r="BM12" s="80"/>
      <c r="BN12" s="80" t="s">
        <v>18</v>
      </c>
      <c r="BO12" s="92">
        <f>VLOOKUP(Vib_PDM[[#This Row],[SAP Flocation]],'[4]Sheet1 (2)'!B:E,2,FALSE)</f>
        <v>0</v>
      </c>
      <c r="BP12" s="83" t="s">
        <v>12</v>
      </c>
      <c r="BQ12" s="84"/>
      <c r="BR12" s="85">
        <f>VLOOKUP(Vib_PDM[[#This Row],[New Number]],'[4]Monthly AMS report'!NN2:NO353,2,FALSE)</f>
        <v>45828</v>
      </c>
      <c r="BS12" s="86">
        <v>1</v>
      </c>
      <c r="BT12" s="87">
        <f>COUNTIF(G12:AO12,$BT$8)</f>
        <v>0</v>
      </c>
      <c r="BU12" s="88">
        <f>COUNTIF(G12:AO12,$BU$8)</f>
        <v>7</v>
      </c>
      <c r="BV12" s="88">
        <f>COUNTIF(G12:AO12,$BV$8)</f>
        <v>15</v>
      </c>
      <c r="BW12" s="88">
        <f>COUNTIF(G12:AO12,$BW$8)</f>
        <v>5</v>
      </c>
      <c r="BX12" s="88">
        <f>COUNTIF(G12:AO12,$BX$8)</f>
        <v>7</v>
      </c>
      <c r="BY12" s="88">
        <f>COUNTIF(G12:AO12,$BY$8)</f>
        <v>1</v>
      </c>
      <c r="BZ12" s="88">
        <f>COUNTIF(G12:AO12,$BZ$8)</f>
        <v>0</v>
      </c>
      <c r="CA12" s="89">
        <f>(BY12)/(BZ12+BY12+BX12+BW12+BV12+BU12+BT12)</f>
        <v>2.8571428571428571E-2</v>
      </c>
    </row>
    <row r="13" spans="1:79" ht="26.4" x14ac:dyDescent="0.25">
      <c r="A13" s="70" t="s">
        <v>123</v>
      </c>
      <c r="B13" s="71" t="s">
        <v>124</v>
      </c>
      <c r="C13" s="72" t="s">
        <v>105</v>
      </c>
      <c r="D13" s="73" t="s">
        <v>125</v>
      </c>
      <c r="E13" s="74" t="s">
        <v>126</v>
      </c>
      <c r="F13" s="75"/>
      <c r="G13" s="76" t="s">
        <v>12</v>
      </c>
      <c r="H13" s="76" t="s">
        <v>15</v>
      </c>
      <c r="I13" s="76" t="s">
        <v>12</v>
      </c>
      <c r="J13" s="76" t="s">
        <v>12</v>
      </c>
      <c r="K13" s="76" t="s">
        <v>12</v>
      </c>
      <c r="L13" s="76" t="s">
        <v>12</v>
      </c>
      <c r="M13" s="76" t="s">
        <v>12</v>
      </c>
      <c r="N13" s="76" t="s">
        <v>15</v>
      </c>
      <c r="O13" s="76">
        <v>4</v>
      </c>
      <c r="P13" s="76" t="s">
        <v>12</v>
      </c>
      <c r="Q13" s="76" t="s">
        <v>102</v>
      </c>
      <c r="R13" s="76" t="s">
        <v>12</v>
      </c>
      <c r="S13" s="76" t="s">
        <v>12</v>
      </c>
      <c r="T13" s="76">
        <v>2</v>
      </c>
      <c r="U13" s="76">
        <v>2</v>
      </c>
      <c r="V13" s="76">
        <v>3</v>
      </c>
      <c r="W13" s="76" t="s">
        <v>15</v>
      </c>
      <c r="X13" s="76">
        <v>3</v>
      </c>
      <c r="Y13" s="76">
        <v>3</v>
      </c>
      <c r="Z13" s="76">
        <v>3</v>
      </c>
      <c r="AA13" s="77">
        <v>3</v>
      </c>
      <c r="AB13" s="77">
        <v>3</v>
      </c>
      <c r="AC13" s="77">
        <v>3</v>
      </c>
      <c r="AD13" s="77">
        <v>4</v>
      </c>
      <c r="AE13" s="77">
        <v>4</v>
      </c>
      <c r="AF13" s="77">
        <v>4</v>
      </c>
      <c r="AG13" s="78">
        <v>4</v>
      </c>
      <c r="AH13" s="78" t="s">
        <v>12</v>
      </c>
      <c r="AI13" s="78" t="s">
        <v>12</v>
      </c>
      <c r="AJ13" s="113" t="s">
        <v>12</v>
      </c>
      <c r="AK13" s="79" t="s">
        <v>12</v>
      </c>
      <c r="AL13" s="79" t="s">
        <v>102</v>
      </c>
      <c r="AM13" s="79" t="s">
        <v>102</v>
      </c>
      <c r="AN13" s="79">
        <v>4</v>
      </c>
      <c r="AO13" s="79">
        <v>4</v>
      </c>
      <c r="AP13" s="79">
        <v>4</v>
      </c>
      <c r="AQ13" s="79">
        <v>4</v>
      </c>
      <c r="AR13" s="79" t="s">
        <v>18</v>
      </c>
      <c r="AS13" s="79" t="e">
        <f>VLOOKUP(Vib_PDM[[#This Row],[New Number]],#REF!,2,FALSE)</f>
        <v>#REF!</v>
      </c>
      <c r="AT13" s="79" t="s">
        <v>15</v>
      </c>
      <c r="AU13" s="79" t="s">
        <v>12</v>
      </c>
      <c r="AV13" s="79" t="s">
        <v>15</v>
      </c>
      <c r="AW13" s="79" t="s">
        <v>15</v>
      </c>
      <c r="AX13" s="79" t="s">
        <v>15</v>
      </c>
      <c r="AY13" s="79"/>
      <c r="AZ13" s="79"/>
      <c r="BA13" s="79" t="s">
        <v>12</v>
      </c>
      <c r="BB13" s="79">
        <v>4</v>
      </c>
      <c r="BC13" s="79">
        <v>4</v>
      </c>
      <c r="BD13" s="80">
        <v>2</v>
      </c>
      <c r="BE13" s="80" t="s">
        <v>15</v>
      </c>
      <c r="BF13" s="80" t="s">
        <v>12</v>
      </c>
      <c r="BG13" s="80" t="s">
        <v>12</v>
      </c>
      <c r="BH13" s="80">
        <v>3</v>
      </c>
      <c r="BI13" s="91">
        <v>3</v>
      </c>
      <c r="BJ13" s="114">
        <v>2</v>
      </c>
      <c r="BK13" s="80">
        <v>2</v>
      </c>
      <c r="BL13" s="80">
        <v>2</v>
      </c>
      <c r="BM13" s="80"/>
      <c r="BN13" s="80" t="s">
        <v>18</v>
      </c>
      <c r="BO13" s="92">
        <f>VLOOKUP(Vib_PDM[[#This Row],[SAP Flocation]],'[4]Sheet1 (2)'!B:E,2,FALSE)</f>
        <v>0</v>
      </c>
      <c r="BP13" s="83" t="s">
        <v>12</v>
      </c>
      <c r="BQ13" s="84"/>
      <c r="BR13" s="85">
        <f>VLOOKUP(Vib_PDM[[#This Row],[New Number]],'[4]Monthly AMS report'!NN6:NO357,2,FALSE)</f>
        <v>45828</v>
      </c>
      <c r="BS13" s="86"/>
      <c r="BT13" s="87">
        <f>COUNTIF(G13:AO13,$BT$8)</f>
        <v>0</v>
      </c>
      <c r="BU13" s="88">
        <f>COUNTIF(G13:AO13,$BU$8)</f>
        <v>2</v>
      </c>
      <c r="BV13" s="88">
        <f>COUNTIF(G13:AO13,$BV$8)</f>
        <v>7</v>
      </c>
      <c r="BW13" s="88">
        <f>COUNTIF(G13:AO13,$BW$8)</f>
        <v>7</v>
      </c>
      <c r="BX13" s="88">
        <f>COUNTIF(G13:AO13,$BX$8)</f>
        <v>16</v>
      </c>
      <c r="BY13" s="88">
        <f>COUNTIF(G13:AO13,$BY$8)</f>
        <v>3</v>
      </c>
      <c r="BZ13" s="88">
        <f>COUNTIF(G13:AO13,$BZ$8)</f>
        <v>0</v>
      </c>
      <c r="CA13" s="89">
        <f>(BY13)/(BZ13+BY13+BX13+BW13+BV13+BU13+BT13)</f>
        <v>8.5714285714285715E-2</v>
      </c>
    </row>
    <row r="14" spans="1:79" ht="26.4" x14ac:dyDescent="0.25">
      <c r="A14" s="70" t="s">
        <v>109</v>
      </c>
      <c r="B14" s="71" t="s">
        <v>110</v>
      </c>
      <c r="C14" s="72" t="s">
        <v>105</v>
      </c>
      <c r="D14" s="73" t="s">
        <v>111</v>
      </c>
      <c r="E14" s="74" t="s">
        <v>112</v>
      </c>
      <c r="F14" s="75"/>
      <c r="G14" s="76" t="s">
        <v>12</v>
      </c>
      <c r="H14" s="76" t="s">
        <v>15</v>
      </c>
      <c r="I14" s="76" t="s">
        <v>12</v>
      </c>
      <c r="J14" s="76" t="s">
        <v>12</v>
      </c>
      <c r="K14" s="76" t="s">
        <v>12</v>
      </c>
      <c r="L14" s="76" t="s">
        <v>12</v>
      </c>
      <c r="M14" s="76" t="s">
        <v>12</v>
      </c>
      <c r="N14" s="76" t="s">
        <v>15</v>
      </c>
      <c r="O14" s="76" t="s">
        <v>12</v>
      </c>
      <c r="P14" s="76" t="s">
        <v>12</v>
      </c>
      <c r="Q14" s="76" t="s">
        <v>102</v>
      </c>
      <c r="R14" s="76" t="s">
        <v>12</v>
      </c>
      <c r="S14" s="76" t="s">
        <v>12</v>
      </c>
      <c r="T14" s="76" t="s">
        <v>102</v>
      </c>
      <c r="U14" s="76" t="s">
        <v>102</v>
      </c>
      <c r="V14" s="76" t="s">
        <v>102</v>
      </c>
      <c r="W14" s="76" t="s">
        <v>102</v>
      </c>
      <c r="X14" s="76" t="s">
        <v>102</v>
      </c>
      <c r="Y14" s="76" t="s">
        <v>102</v>
      </c>
      <c r="Z14" s="76" t="s">
        <v>102</v>
      </c>
      <c r="AA14" s="77" t="s">
        <v>102</v>
      </c>
      <c r="AB14" s="77" t="s">
        <v>102</v>
      </c>
      <c r="AC14" s="77" t="s">
        <v>102</v>
      </c>
      <c r="AD14" s="77" t="s">
        <v>12</v>
      </c>
      <c r="AE14" s="77" t="s">
        <v>102</v>
      </c>
      <c r="AF14" s="77" t="s">
        <v>102</v>
      </c>
      <c r="AG14" s="78" t="s">
        <v>12</v>
      </c>
      <c r="AH14" s="78" t="s">
        <v>12</v>
      </c>
      <c r="AI14" s="78" t="s">
        <v>12</v>
      </c>
      <c r="AJ14" s="78" t="s">
        <v>12</v>
      </c>
      <c r="AK14" s="79" t="s">
        <v>12</v>
      </c>
      <c r="AL14" s="79" t="s">
        <v>102</v>
      </c>
      <c r="AM14" s="79" t="s">
        <v>102</v>
      </c>
      <c r="AN14" s="79" t="s">
        <v>12</v>
      </c>
      <c r="AO14" s="79" t="s">
        <v>12</v>
      </c>
      <c r="AP14" s="79" t="s">
        <v>102</v>
      </c>
      <c r="AQ14" s="79" t="s">
        <v>12</v>
      </c>
      <c r="AR14" s="79" t="s">
        <v>18</v>
      </c>
      <c r="AS14" s="79" t="e">
        <f>VLOOKUP(Vib_PDM[[#This Row],[New Number]],#REF!,2,FALSE)</f>
        <v>#REF!</v>
      </c>
      <c r="AT14" s="79" t="s">
        <v>15</v>
      </c>
      <c r="AU14" s="79" t="s">
        <v>12</v>
      </c>
      <c r="AV14" s="79" t="s">
        <v>15</v>
      </c>
      <c r="AW14" s="79" t="s">
        <v>15</v>
      </c>
      <c r="AX14" s="79" t="s">
        <v>15</v>
      </c>
      <c r="AY14" s="79"/>
      <c r="AZ14" s="79"/>
      <c r="BA14" s="79" t="s">
        <v>12</v>
      </c>
      <c r="BB14" s="79" t="s">
        <v>12</v>
      </c>
      <c r="BC14" s="79" t="s">
        <v>15</v>
      </c>
      <c r="BD14" s="80">
        <v>3</v>
      </c>
      <c r="BE14" s="80" t="s">
        <v>15</v>
      </c>
      <c r="BF14" s="80" t="s">
        <v>12</v>
      </c>
      <c r="BG14" s="80" t="s">
        <v>12</v>
      </c>
      <c r="BH14" s="80" t="s">
        <v>12</v>
      </c>
      <c r="BI14" s="81" t="s">
        <v>12</v>
      </c>
      <c r="BJ14" s="93" t="s">
        <v>12</v>
      </c>
      <c r="BK14" s="93" t="s">
        <v>12</v>
      </c>
      <c r="BL14" s="80">
        <v>3</v>
      </c>
      <c r="BM14" s="93"/>
      <c r="BN14" s="80" t="s">
        <v>18</v>
      </c>
      <c r="BO14" s="94" t="e">
        <f>VLOOKUP(Vib_PDM[[#This Row],[SAP Flocation]],'[4]Sheet1 (2)'!B:E,2,FALSE)</f>
        <v>#N/A</v>
      </c>
      <c r="BP14" s="83" t="s">
        <v>12</v>
      </c>
      <c r="BQ14" s="84"/>
      <c r="BR14" s="85">
        <f>VLOOKUP(Vib_PDM[[#This Row],[New Number]],'[4]Monthly AMS report'!NN3:NO354,2,FALSE)</f>
        <v>45828</v>
      </c>
      <c r="BS14" s="86">
        <v>1</v>
      </c>
      <c r="BT14" s="87">
        <f>COUNTIF(G14:AO14,$BT$8)</f>
        <v>0</v>
      </c>
      <c r="BU14" s="88">
        <f>COUNTIF(G14:AO14,$BU$8)</f>
        <v>0</v>
      </c>
      <c r="BV14" s="88">
        <f>COUNTIF(G14:AO14,$BV$8)</f>
        <v>0</v>
      </c>
      <c r="BW14" s="88">
        <f>COUNTIF(G14:AO14,$BW$8)</f>
        <v>0</v>
      </c>
      <c r="BX14" s="88">
        <f>COUNTIF(G14:AO14,$BX$8)</f>
        <v>33</v>
      </c>
      <c r="BY14" s="88">
        <f>COUNTIF(G14:AO14,$BY$8)</f>
        <v>2</v>
      </c>
      <c r="BZ14" s="88">
        <f>COUNTIF(G14:AO14,$BZ$8)</f>
        <v>0</v>
      </c>
      <c r="CA14" s="89">
        <f>(BY14)/(BZ14+BY14+BX14+BW14+BV14+BU14+BT14)</f>
        <v>5.7142857142857141E-2</v>
      </c>
    </row>
    <row r="15" spans="1:79" ht="26.4" x14ac:dyDescent="0.25">
      <c r="A15" s="70" t="s">
        <v>127</v>
      </c>
      <c r="B15" s="71" t="s">
        <v>128</v>
      </c>
      <c r="C15" s="72" t="s">
        <v>129</v>
      </c>
      <c r="D15" s="73" t="s">
        <v>130</v>
      </c>
      <c r="E15" s="74" t="s">
        <v>131</v>
      </c>
      <c r="F15" s="75"/>
      <c r="G15" s="76" t="s">
        <v>12</v>
      </c>
      <c r="H15" s="76" t="s">
        <v>12</v>
      </c>
      <c r="I15" s="76" t="s">
        <v>12</v>
      </c>
      <c r="J15" s="76" t="s">
        <v>12</v>
      </c>
      <c r="K15" s="76" t="s">
        <v>12</v>
      </c>
      <c r="L15" s="76" t="s">
        <v>12</v>
      </c>
      <c r="M15" s="76" t="s">
        <v>15</v>
      </c>
      <c r="N15" s="76" t="s">
        <v>15</v>
      </c>
      <c r="O15" s="76" t="s">
        <v>12</v>
      </c>
      <c r="P15" s="76" t="s">
        <v>12</v>
      </c>
      <c r="Q15" s="76" t="s">
        <v>102</v>
      </c>
      <c r="R15" s="76" t="s">
        <v>12</v>
      </c>
      <c r="S15" s="76" t="s">
        <v>102</v>
      </c>
      <c r="T15" s="76" t="s">
        <v>102</v>
      </c>
      <c r="U15" s="76" t="s">
        <v>102</v>
      </c>
      <c r="V15" s="76" t="s">
        <v>102</v>
      </c>
      <c r="W15" s="76" t="s">
        <v>102</v>
      </c>
      <c r="X15" s="76" t="s">
        <v>102</v>
      </c>
      <c r="Y15" s="76" t="s">
        <v>102</v>
      </c>
      <c r="Z15" s="76" t="s">
        <v>102</v>
      </c>
      <c r="AA15" s="77" t="s">
        <v>102</v>
      </c>
      <c r="AB15" s="90" t="s">
        <v>12</v>
      </c>
      <c r="AC15" s="77" t="s">
        <v>102</v>
      </c>
      <c r="AD15" s="77" t="s">
        <v>102</v>
      </c>
      <c r="AE15" s="77" t="s">
        <v>102</v>
      </c>
      <c r="AF15" s="77" t="s">
        <v>102</v>
      </c>
      <c r="AG15" s="78" t="s">
        <v>12</v>
      </c>
      <c r="AH15" s="78" t="s">
        <v>12</v>
      </c>
      <c r="AI15" s="78" t="s">
        <v>12</v>
      </c>
      <c r="AJ15" s="78" t="s">
        <v>102</v>
      </c>
      <c r="AK15" s="79" t="s">
        <v>12</v>
      </c>
      <c r="AL15" s="79" t="s">
        <v>102</v>
      </c>
      <c r="AM15" s="79" t="s">
        <v>12</v>
      </c>
      <c r="AN15" s="79" t="s">
        <v>15</v>
      </c>
      <c r="AO15" s="79" t="s">
        <v>12</v>
      </c>
      <c r="AP15" s="79" t="s">
        <v>15</v>
      </c>
      <c r="AQ15" s="79" t="s">
        <v>102</v>
      </c>
      <c r="AR15" s="79" t="s">
        <v>18</v>
      </c>
      <c r="AS15" s="79" t="e">
        <f>VLOOKUP(Vib_PDM[[#This Row],[New Number]],#REF!,2,FALSE)</f>
        <v>#REF!</v>
      </c>
      <c r="AT15" s="79" t="s">
        <v>15</v>
      </c>
      <c r="AU15" s="79" t="s">
        <v>15</v>
      </c>
      <c r="AV15" s="79" t="s">
        <v>15</v>
      </c>
      <c r="AW15" s="79" t="s">
        <v>15</v>
      </c>
      <c r="AX15" s="79" t="s">
        <v>15</v>
      </c>
      <c r="AY15" s="79"/>
      <c r="AZ15" s="79"/>
      <c r="BA15" s="79" t="s">
        <v>102</v>
      </c>
      <c r="BB15" s="79" t="s">
        <v>102</v>
      </c>
      <c r="BC15" s="79" t="s">
        <v>15</v>
      </c>
      <c r="BD15" s="80" t="s">
        <v>12</v>
      </c>
      <c r="BE15" s="80" t="s">
        <v>12</v>
      </c>
      <c r="BF15" s="80" t="s">
        <v>12</v>
      </c>
      <c r="BG15" s="80" t="s">
        <v>15</v>
      </c>
      <c r="BH15" s="80" t="s">
        <v>15</v>
      </c>
      <c r="BI15" s="81" t="s">
        <v>12</v>
      </c>
      <c r="BJ15" s="93" t="s">
        <v>12</v>
      </c>
      <c r="BK15" s="80" t="s">
        <v>15</v>
      </c>
      <c r="BL15" s="80" t="s">
        <v>12</v>
      </c>
      <c r="BM15" s="80"/>
      <c r="BN15" s="80" t="s">
        <v>18</v>
      </c>
      <c r="BO15" s="94" t="e">
        <f>VLOOKUP(Vib_PDM[[#This Row],[SAP Flocation]],'[4]Sheet1 (2)'!B:E,2,FALSE)</f>
        <v>#N/A</v>
      </c>
      <c r="BP15" s="83" t="s">
        <v>15</v>
      </c>
      <c r="BQ15" s="84"/>
      <c r="BR15" s="85">
        <f>VLOOKUP(Vib_PDM[[#This Row],[New Number]],'[4]Monthly AMS report'!NN7:NO358,2,FALSE)</f>
        <v>45812</v>
      </c>
      <c r="BS15" s="86"/>
      <c r="BT15" s="87">
        <f>COUNTIF(G15:AO15,$BT$8)</f>
        <v>0</v>
      </c>
      <c r="BU15" s="88">
        <f>COUNTIF(G15:AO15,$BU$8)</f>
        <v>0</v>
      </c>
      <c r="BV15" s="88">
        <f>COUNTIF(G15:AO15,$BV$8)</f>
        <v>0</v>
      </c>
      <c r="BW15" s="88">
        <f>COUNTIF(G15:AO15,$BW$8)</f>
        <v>0</v>
      </c>
      <c r="BX15" s="88">
        <f>COUNTIF(G15:AO15,$BX$8)</f>
        <v>32</v>
      </c>
      <c r="BY15" s="88">
        <f>COUNTIF(G15:AO15,$BY$8)</f>
        <v>3</v>
      </c>
      <c r="BZ15" s="88">
        <f>COUNTIF(G15:AO15,$BZ$8)</f>
        <v>0</v>
      </c>
      <c r="CA15" s="89">
        <f>(BY15)/(BZ15+BY15+BX15+BW15+BV15+BU15+BT15)</f>
        <v>8.5714285714285715E-2</v>
      </c>
    </row>
    <row r="16" spans="1:79" ht="14.4" x14ac:dyDescent="0.25">
      <c r="A16" s="70" t="s">
        <v>132</v>
      </c>
      <c r="B16" s="88" t="s">
        <v>133</v>
      </c>
      <c r="C16" s="72" t="s">
        <v>129</v>
      </c>
      <c r="D16" s="115" t="s">
        <v>134</v>
      </c>
      <c r="E16" s="116" t="s">
        <v>135</v>
      </c>
      <c r="F16" s="75"/>
      <c r="G16" s="117" t="s">
        <v>15</v>
      </c>
      <c r="H16" s="117" t="s">
        <v>15</v>
      </c>
      <c r="I16" s="117" t="s">
        <v>15</v>
      </c>
      <c r="J16" s="117" t="s">
        <v>15</v>
      </c>
      <c r="K16" s="117" t="s">
        <v>15</v>
      </c>
      <c r="L16" s="117" t="s">
        <v>15</v>
      </c>
      <c r="M16" s="117" t="s">
        <v>15</v>
      </c>
      <c r="N16" s="117" t="s">
        <v>15</v>
      </c>
      <c r="O16" s="117" t="s">
        <v>15</v>
      </c>
      <c r="P16" s="117" t="s">
        <v>15</v>
      </c>
      <c r="Q16" s="117" t="s">
        <v>15</v>
      </c>
      <c r="R16" s="117" t="s">
        <v>15</v>
      </c>
      <c r="S16" s="117" t="s">
        <v>15</v>
      </c>
      <c r="T16" s="117" t="s">
        <v>15</v>
      </c>
      <c r="U16" s="76" t="s">
        <v>12</v>
      </c>
      <c r="V16" s="76" t="s">
        <v>102</v>
      </c>
      <c r="W16" s="76" t="s">
        <v>102</v>
      </c>
      <c r="X16" s="76" t="s">
        <v>102</v>
      </c>
      <c r="Y16" s="76" t="s">
        <v>102</v>
      </c>
      <c r="Z16" s="76" t="s">
        <v>102</v>
      </c>
      <c r="AA16" s="77" t="s">
        <v>102</v>
      </c>
      <c r="AB16" s="90" t="s">
        <v>12</v>
      </c>
      <c r="AC16" s="77" t="s">
        <v>102</v>
      </c>
      <c r="AD16" s="77" t="s">
        <v>102</v>
      </c>
      <c r="AE16" s="77" t="s">
        <v>102</v>
      </c>
      <c r="AF16" s="77" t="s">
        <v>102</v>
      </c>
      <c r="AG16" s="78" t="s">
        <v>12</v>
      </c>
      <c r="AH16" s="78" t="s">
        <v>12</v>
      </c>
      <c r="AI16" s="113" t="s">
        <v>12</v>
      </c>
      <c r="AJ16" s="79" t="s">
        <v>15</v>
      </c>
      <c r="AK16" s="79" t="s">
        <v>15</v>
      </c>
      <c r="AL16" s="79" t="s">
        <v>102</v>
      </c>
      <c r="AM16" s="79" t="s">
        <v>15</v>
      </c>
      <c r="AN16" s="79" t="s">
        <v>15</v>
      </c>
      <c r="AO16" s="79" t="s">
        <v>12</v>
      </c>
      <c r="AP16" s="79" t="s">
        <v>12</v>
      </c>
      <c r="AQ16" s="79" t="s">
        <v>12</v>
      </c>
      <c r="AR16" s="79" t="s">
        <v>18</v>
      </c>
      <c r="AS16" s="79" t="e">
        <f>VLOOKUP(Vib_PDM[[#This Row],[New Number]],#REF!,2,FALSE)</f>
        <v>#REF!</v>
      </c>
      <c r="AT16" s="79" t="s">
        <v>15</v>
      </c>
      <c r="AU16" s="79" t="s">
        <v>15</v>
      </c>
      <c r="AV16" s="79" t="s">
        <v>15</v>
      </c>
      <c r="AW16" s="79" t="s">
        <v>15</v>
      </c>
      <c r="AX16" s="79" t="s">
        <v>15</v>
      </c>
      <c r="AY16" s="79"/>
      <c r="AZ16" s="79"/>
      <c r="BA16" s="79" t="s">
        <v>102</v>
      </c>
      <c r="BB16" s="79" t="s">
        <v>136</v>
      </c>
      <c r="BC16" s="79" t="s">
        <v>18</v>
      </c>
      <c r="BD16" s="80" t="s">
        <v>12</v>
      </c>
      <c r="BE16" s="80" t="s">
        <v>12</v>
      </c>
      <c r="BF16" s="80" t="s">
        <v>12</v>
      </c>
      <c r="BG16" s="80" t="s">
        <v>12</v>
      </c>
      <c r="BH16" s="80" t="s">
        <v>12</v>
      </c>
      <c r="BI16" s="81" t="s">
        <v>12</v>
      </c>
      <c r="BJ16" s="93" t="s">
        <v>12</v>
      </c>
      <c r="BK16" s="93" t="s">
        <v>12</v>
      </c>
      <c r="BL16" s="80" t="s">
        <v>12</v>
      </c>
      <c r="BM16" s="93"/>
      <c r="BN16" s="80" t="s">
        <v>18</v>
      </c>
      <c r="BO16" s="94" t="e">
        <f>VLOOKUP(Vib_PDM[[#This Row],[SAP Flocation]],'[4]Sheet1 (2)'!B:E,2,FALSE)</f>
        <v>#N/A</v>
      </c>
      <c r="BP16" s="83" t="s">
        <v>12</v>
      </c>
      <c r="BQ16" s="84"/>
      <c r="BR16" s="85">
        <f>VLOOKUP(Vib_PDM[[#This Row],[New Number]],'[4]Monthly AMS report'!NN8:NO359,2,FALSE)</f>
        <v>45812</v>
      </c>
      <c r="BS16" s="86"/>
      <c r="BT16" s="87">
        <f>COUNTIF(G16:AO16,$BT$8)</f>
        <v>0</v>
      </c>
      <c r="BU16" s="88">
        <f>COUNTIF(G16:AO16,$BU$8)</f>
        <v>0</v>
      </c>
      <c r="BV16" s="88">
        <f>COUNTIF(G16:AO16,$BV$8)</f>
        <v>0</v>
      </c>
      <c r="BW16" s="88">
        <f>COUNTIF(G16:AO16,$BW$8)</f>
        <v>0</v>
      </c>
      <c r="BX16" s="88">
        <f>COUNTIF(G16:AO16,$BX$8)</f>
        <v>17</v>
      </c>
      <c r="BY16" s="88">
        <f>COUNTIF(G16:AO16,$BY$8)</f>
        <v>18</v>
      </c>
      <c r="BZ16" s="88">
        <f>COUNTIF(G16:AO16,$BZ$8)</f>
        <v>0</v>
      </c>
      <c r="CA16" s="89">
        <f>(BY16)/(BZ16+BY16+BX16+BW16+BV16+BU16+BT16)</f>
        <v>0.51428571428571423</v>
      </c>
    </row>
    <row r="17" spans="1:79" ht="26.4" x14ac:dyDescent="0.25">
      <c r="A17" s="70" t="s">
        <v>137</v>
      </c>
      <c r="B17" s="71" t="s">
        <v>138</v>
      </c>
      <c r="C17" s="72" t="s">
        <v>129</v>
      </c>
      <c r="D17" s="73" t="s">
        <v>139</v>
      </c>
      <c r="E17" s="72" t="s">
        <v>140</v>
      </c>
      <c r="F17" s="75"/>
      <c r="G17" s="76" t="s">
        <v>12</v>
      </c>
      <c r="H17" s="76" t="s">
        <v>12</v>
      </c>
      <c r="I17" s="76" t="s">
        <v>12</v>
      </c>
      <c r="J17" s="76" t="s">
        <v>12</v>
      </c>
      <c r="K17" s="76" t="s">
        <v>12</v>
      </c>
      <c r="L17" s="76" t="s">
        <v>12</v>
      </c>
      <c r="M17" s="76" t="s">
        <v>15</v>
      </c>
      <c r="N17" s="76" t="s">
        <v>15</v>
      </c>
      <c r="O17" s="76" t="s">
        <v>12</v>
      </c>
      <c r="P17" s="76" t="s">
        <v>12</v>
      </c>
      <c r="Q17" s="76" t="s">
        <v>102</v>
      </c>
      <c r="R17" s="76" t="s">
        <v>12</v>
      </c>
      <c r="S17" s="76" t="s">
        <v>102</v>
      </c>
      <c r="T17" s="76" t="s">
        <v>15</v>
      </c>
      <c r="U17" s="76" t="s">
        <v>15</v>
      </c>
      <c r="V17" s="76" t="s">
        <v>15</v>
      </c>
      <c r="W17" s="76" t="s">
        <v>15</v>
      </c>
      <c r="X17" s="76" t="s">
        <v>15</v>
      </c>
      <c r="Y17" s="76" t="s">
        <v>15</v>
      </c>
      <c r="Z17" s="76" t="s">
        <v>15</v>
      </c>
      <c r="AA17" s="77" t="s">
        <v>15</v>
      </c>
      <c r="AB17" s="77" t="s">
        <v>15</v>
      </c>
      <c r="AC17" s="77" t="s">
        <v>102</v>
      </c>
      <c r="AD17" s="77" t="s">
        <v>15</v>
      </c>
      <c r="AE17" s="77" t="s">
        <v>15</v>
      </c>
      <c r="AF17" s="77" t="s">
        <v>15</v>
      </c>
      <c r="AG17" s="78" t="s">
        <v>15</v>
      </c>
      <c r="AH17" s="78" t="s">
        <v>15</v>
      </c>
      <c r="AI17" s="78" t="s">
        <v>15</v>
      </c>
      <c r="AJ17" s="113" t="s">
        <v>102</v>
      </c>
      <c r="AK17" s="79" t="s">
        <v>12</v>
      </c>
      <c r="AL17" s="79" t="s">
        <v>102</v>
      </c>
      <c r="AM17" s="79" t="s">
        <v>12</v>
      </c>
      <c r="AN17" s="79" t="s">
        <v>15</v>
      </c>
      <c r="AO17" s="79" t="s">
        <v>18</v>
      </c>
      <c r="AP17" s="79" t="s">
        <v>12</v>
      </c>
      <c r="AQ17" s="79" t="s">
        <v>12</v>
      </c>
      <c r="AR17" s="79" t="s">
        <v>18</v>
      </c>
      <c r="AS17" s="79" t="e">
        <f>VLOOKUP(Vib_PDM[[#This Row],[New Number]],#REF!,2,FALSE)</f>
        <v>#REF!</v>
      </c>
      <c r="AT17" s="79" t="s">
        <v>15</v>
      </c>
      <c r="AU17" s="79" t="s">
        <v>15</v>
      </c>
      <c r="AV17" s="79" t="s">
        <v>15</v>
      </c>
      <c r="AW17" s="79" t="s">
        <v>15</v>
      </c>
      <c r="AX17" s="79" t="s">
        <v>15</v>
      </c>
      <c r="AY17" s="79"/>
      <c r="AZ17" s="79"/>
      <c r="BA17" s="79" t="s">
        <v>15</v>
      </c>
      <c r="BB17" s="79" t="s">
        <v>102</v>
      </c>
      <c r="BC17" s="79" t="s">
        <v>18</v>
      </c>
      <c r="BD17" s="80" t="s">
        <v>15</v>
      </c>
      <c r="BE17" s="80" t="s">
        <v>15</v>
      </c>
      <c r="BF17" s="80" t="s">
        <v>15</v>
      </c>
      <c r="BG17" s="80" t="s">
        <v>12</v>
      </c>
      <c r="BH17" s="80" t="s">
        <v>12</v>
      </c>
      <c r="BI17" s="81" t="s">
        <v>12</v>
      </c>
      <c r="BJ17" s="80" t="s">
        <v>15</v>
      </c>
      <c r="BK17" s="93" t="s">
        <v>12</v>
      </c>
      <c r="BL17" s="80" t="s">
        <v>15</v>
      </c>
      <c r="BM17" s="80"/>
      <c r="BN17" s="80"/>
      <c r="BO17" s="82" t="e">
        <f>VLOOKUP(Vib_PDM[[#This Row],[SAP Flocation]],'[4]Sheet1 (2)'!B:E,2,FALSE)</f>
        <v>#N/A</v>
      </c>
      <c r="BP17" s="83" t="s">
        <v>12</v>
      </c>
      <c r="BQ17" s="84"/>
      <c r="BR17" s="85">
        <f>VLOOKUP(Vib_PDM[[#This Row],[New Number]],'[4]Monthly AMS report'!NN9:NO360,2,FALSE)</f>
        <v>45740</v>
      </c>
      <c r="BS17" s="86"/>
      <c r="BT17" s="87">
        <f>COUNTIF(G17:AO17,$BT$8)</f>
        <v>0</v>
      </c>
      <c r="BU17" s="88">
        <f>COUNTIF(G17:AO17,$BU$8)</f>
        <v>0</v>
      </c>
      <c r="BV17" s="88">
        <f>COUNTIF(G17:AO17,$BV$8)</f>
        <v>0</v>
      </c>
      <c r="BW17" s="88">
        <f>COUNTIF(G17:AO17,$BW$8)</f>
        <v>0</v>
      </c>
      <c r="BX17" s="88">
        <f>COUNTIF(G17:AO17,$BX$8)</f>
        <v>16</v>
      </c>
      <c r="BY17" s="88">
        <f>COUNTIF(G17:AO17,$BY$8)</f>
        <v>18</v>
      </c>
      <c r="BZ17" s="88">
        <f>COUNTIF(G17:AO17,$BZ$8)</f>
        <v>1</v>
      </c>
      <c r="CA17" s="89">
        <f>(BY17)/(BZ17+BY17+BX17+BW17+BV17+BU17+BT17)</f>
        <v>0.51428571428571423</v>
      </c>
    </row>
    <row r="18" spans="1:79" ht="26.4" x14ac:dyDescent="0.25">
      <c r="A18" s="70" t="s">
        <v>164</v>
      </c>
      <c r="B18" s="71" t="s">
        <v>165</v>
      </c>
      <c r="C18" s="72" t="s">
        <v>143</v>
      </c>
      <c r="D18" s="73" t="s">
        <v>166</v>
      </c>
      <c r="E18" s="74" t="s">
        <v>167</v>
      </c>
      <c r="F18" s="75" t="s">
        <v>168</v>
      </c>
      <c r="G18" s="76" t="s">
        <v>15</v>
      </c>
      <c r="H18" s="76" t="s">
        <v>12</v>
      </c>
      <c r="I18" s="76" t="s">
        <v>12</v>
      </c>
      <c r="J18" s="76" t="s">
        <v>12</v>
      </c>
      <c r="K18" s="76" t="s">
        <v>12</v>
      </c>
      <c r="L18" s="76" t="s">
        <v>12</v>
      </c>
      <c r="M18" s="76" t="s">
        <v>12</v>
      </c>
      <c r="N18" s="76" t="s">
        <v>15</v>
      </c>
      <c r="O18" s="76" t="s">
        <v>12</v>
      </c>
      <c r="P18" s="76">
        <v>2</v>
      </c>
      <c r="Q18" s="76">
        <v>3</v>
      </c>
      <c r="R18" s="76">
        <v>3</v>
      </c>
      <c r="S18" s="76">
        <v>3</v>
      </c>
      <c r="T18" s="76">
        <v>3</v>
      </c>
      <c r="U18" s="76">
        <v>3</v>
      </c>
      <c r="V18" s="76">
        <v>3</v>
      </c>
      <c r="W18" s="76">
        <v>3</v>
      </c>
      <c r="X18" s="76">
        <v>3</v>
      </c>
      <c r="Y18" s="76">
        <v>3</v>
      </c>
      <c r="Z18" s="76">
        <v>3</v>
      </c>
      <c r="AA18" s="77">
        <v>3</v>
      </c>
      <c r="AB18" s="77">
        <v>3</v>
      </c>
      <c r="AC18" s="77">
        <v>3</v>
      </c>
      <c r="AD18" s="77">
        <v>3</v>
      </c>
      <c r="AE18" s="77">
        <v>3</v>
      </c>
      <c r="AF18" s="77">
        <v>4</v>
      </c>
      <c r="AG18" s="78">
        <v>3</v>
      </c>
      <c r="AH18" s="78">
        <v>3</v>
      </c>
      <c r="AI18" s="113">
        <v>4</v>
      </c>
      <c r="AJ18" s="79">
        <v>4</v>
      </c>
      <c r="AK18" s="79">
        <v>4</v>
      </c>
      <c r="AL18" s="79">
        <v>4</v>
      </c>
      <c r="AM18" s="79" t="s">
        <v>15</v>
      </c>
      <c r="AN18" s="79" t="s">
        <v>15</v>
      </c>
      <c r="AO18" s="79" t="s">
        <v>12</v>
      </c>
      <c r="AP18" s="79">
        <v>4</v>
      </c>
      <c r="AQ18" s="79">
        <v>4</v>
      </c>
      <c r="AR18" s="79" t="s">
        <v>18</v>
      </c>
      <c r="AS18" s="79" t="e">
        <f>VLOOKUP(Vib_PDM[[#This Row],[New Number]],#REF!,2,FALSE)</f>
        <v>#REF!</v>
      </c>
      <c r="AT18" s="79" t="s">
        <v>15</v>
      </c>
      <c r="AU18" s="79" t="s">
        <v>15</v>
      </c>
      <c r="AV18" s="79" t="s">
        <v>15</v>
      </c>
      <c r="AW18" s="79" t="s">
        <v>15</v>
      </c>
      <c r="AX18" s="79" t="s">
        <v>15</v>
      </c>
      <c r="AY18" s="79"/>
      <c r="AZ18" s="79"/>
      <c r="BA18" s="79"/>
      <c r="BB18" s="79" t="s">
        <v>15</v>
      </c>
      <c r="BC18" s="79" t="s">
        <v>15</v>
      </c>
      <c r="BD18" s="80" t="s">
        <v>12</v>
      </c>
      <c r="BE18" s="80" t="s">
        <v>15</v>
      </c>
      <c r="BF18" s="80" t="s">
        <v>12</v>
      </c>
      <c r="BG18" s="80" t="s">
        <v>12</v>
      </c>
      <c r="BH18" s="80" t="s">
        <v>12</v>
      </c>
      <c r="BI18" s="114">
        <v>2</v>
      </c>
      <c r="BJ18" s="80" t="s">
        <v>15</v>
      </c>
      <c r="BK18" s="80">
        <v>4</v>
      </c>
      <c r="BL18" s="80">
        <v>4</v>
      </c>
      <c r="BM18" s="80"/>
      <c r="BN18" s="80" t="s">
        <v>18</v>
      </c>
      <c r="BO18" s="82" t="e">
        <f>VLOOKUP(Vib_PDM[[#This Row],[SAP Flocation]],'[4]Sheet1 (2)'!B:E,2,FALSE)</f>
        <v>#N/A</v>
      </c>
      <c r="BP18" s="83" t="s">
        <v>12</v>
      </c>
      <c r="BQ18" s="84"/>
      <c r="BR18" s="85">
        <f>VLOOKUP(Vib_PDM[[#This Row],[New Number]],'[4]Monthly AMS report'!NN15:NO366,2,FALSE)</f>
        <v>45827</v>
      </c>
      <c r="BS18" s="86"/>
      <c r="BT18" s="87">
        <f>COUNTIF(G18:AO18,$BT$8)</f>
        <v>0</v>
      </c>
      <c r="BU18" s="88">
        <f>COUNTIF(G18:AO18,$BU$8)</f>
        <v>1</v>
      </c>
      <c r="BV18" s="88">
        <f>COUNTIF(G18:AO18,$BV$8)</f>
        <v>17</v>
      </c>
      <c r="BW18" s="88">
        <f>COUNTIF(G18:AO18,$BW$8)</f>
        <v>5</v>
      </c>
      <c r="BX18" s="88">
        <f>COUNTIF(G18:AO18,$BX$8)</f>
        <v>8</v>
      </c>
      <c r="BY18" s="88">
        <f>COUNTIF(G18:AO18,$BY$8)</f>
        <v>4</v>
      </c>
      <c r="BZ18" s="88">
        <f>COUNTIF(G18:AO18,$BZ$8)</f>
        <v>0</v>
      </c>
      <c r="CA18" s="89">
        <f>(BY18)/(BZ18+BY18+BX18+BW18+BV18+BU18+BT18)</f>
        <v>0.11428571428571428</v>
      </c>
    </row>
    <row r="19" spans="1:79" ht="26.4" x14ac:dyDescent="0.25">
      <c r="A19" s="70" t="s">
        <v>169</v>
      </c>
      <c r="B19" s="71" t="s">
        <v>170</v>
      </c>
      <c r="C19" s="72" t="s">
        <v>143</v>
      </c>
      <c r="D19" s="73" t="s">
        <v>171</v>
      </c>
      <c r="E19" s="74" t="s">
        <v>172</v>
      </c>
      <c r="F19" s="75"/>
      <c r="G19" s="76" t="s">
        <v>15</v>
      </c>
      <c r="H19" s="76" t="s">
        <v>12</v>
      </c>
      <c r="I19" s="76" t="s">
        <v>12</v>
      </c>
      <c r="J19" s="76" t="s">
        <v>12</v>
      </c>
      <c r="K19" s="76" t="s">
        <v>12</v>
      </c>
      <c r="L19" s="76" t="s">
        <v>12</v>
      </c>
      <c r="M19" s="76" t="s">
        <v>12</v>
      </c>
      <c r="N19" s="76" t="s">
        <v>15</v>
      </c>
      <c r="O19" s="76" t="s">
        <v>12</v>
      </c>
      <c r="P19" s="76" t="s">
        <v>12</v>
      </c>
      <c r="Q19" s="76" t="s">
        <v>102</v>
      </c>
      <c r="R19" s="76" t="s">
        <v>12</v>
      </c>
      <c r="S19" s="76" t="s">
        <v>12</v>
      </c>
      <c r="T19" s="76" t="s">
        <v>15</v>
      </c>
      <c r="U19" s="76" t="s">
        <v>102</v>
      </c>
      <c r="V19" s="76" t="s">
        <v>102</v>
      </c>
      <c r="W19" s="76" t="s">
        <v>102</v>
      </c>
      <c r="X19" s="76" t="s">
        <v>102</v>
      </c>
      <c r="Y19" s="76" t="s">
        <v>102</v>
      </c>
      <c r="Z19" s="76" t="s">
        <v>102</v>
      </c>
      <c r="AA19" s="77" t="s">
        <v>102</v>
      </c>
      <c r="AB19" s="77" t="s">
        <v>102</v>
      </c>
      <c r="AC19" s="77" t="s">
        <v>102</v>
      </c>
      <c r="AD19" s="77" t="s">
        <v>12</v>
      </c>
      <c r="AE19" s="77" t="s">
        <v>102</v>
      </c>
      <c r="AF19" s="77" t="s">
        <v>102</v>
      </c>
      <c r="AG19" s="78" t="s">
        <v>12</v>
      </c>
      <c r="AH19" s="78" t="s">
        <v>12</v>
      </c>
      <c r="AI19" s="113" t="s">
        <v>12</v>
      </c>
      <c r="AJ19" s="113" t="s">
        <v>12</v>
      </c>
      <c r="AK19" s="79" t="s">
        <v>12</v>
      </c>
      <c r="AL19" s="79" t="s">
        <v>102</v>
      </c>
      <c r="AM19" s="79" t="s">
        <v>15</v>
      </c>
      <c r="AN19" s="79" t="s">
        <v>15</v>
      </c>
      <c r="AO19" s="79" t="s">
        <v>12</v>
      </c>
      <c r="AP19" s="79" t="s">
        <v>12</v>
      </c>
      <c r="AQ19" s="79" t="s">
        <v>12</v>
      </c>
      <c r="AR19" s="79" t="s">
        <v>18</v>
      </c>
      <c r="AS19" s="79" t="e">
        <f>VLOOKUP(Vib_PDM[[#This Row],[New Number]],#REF!,2,FALSE)</f>
        <v>#REF!</v>
      </c>
      <c r="AT19" s="79" t="s">
        <v>15</v>
      </c>
      <c r="AU19" s="79" t="s">
        <v>15</v>
      </c>
      <c r="AV19" s="79" t="s">
        <v>15</v>
      </c>
      <c r="AW19" s="79" t="s">
        <v>15</v>
      </c>
      <c r="AX19" s="79" t="s">
        <v>15</v>
      </c>
      <c r="AY19" s="79"/>
      <c r="AZ19" s="79"/>
      <c r="BA19" s="79"/>
      <c r="BB19" s="79" t="s">
        <v>15</v>
      </c>
      <c r="BC19" s="79" t="s">
        <v>15</v>
      </c>
      <c r="BD19" s="80" t="s">
        <v>12</v>
      </c>
      <c r="BE19" s="80" t="s">
        <v>15</v>
      </c>
      <c r="BF19" s="80" t="s">
        <v>12</v>
      </c>
      <c r="BG19" s="80" t="s">
        <v>12</v>
      </c>
      <c r="BH19" s="80" t="s">
        <v>12</v>
      </c>
      <c r="BI19" s="81" t="s">
        <v>12</v>
      </c>
      <c r="BJ19" s="93" t="s">
        <v>12</v>
      </c>
      <c r="BK19" s="93" t="s">
        <v>12</v>
      </c>
      <c r="BL19" s="80" t="s">
        <v>12</v>
      </c>
      <c r="BM19" s="93"/>
      <c r="BN19" s="93"/>
      <c r="BO19" s="94" t="e">
        <f>VLOOKUP(Vib_PDM[[#This Row],[SAP Flocation]],'[4]Sheet1 (2)'!B:E,2,FALSE)</f>
        <v>#N/A</v>
      </c>
      <c r="BP19" s="83" t="s">
        <v>15</v>
      </c>
      <c r="BQ19" s="84"/>
      <c r="BR19" s="85">
        <f>VLOOKUP(Vib_PDM[[#This Row],[New Number]],'[4]Monthly AMS report'!NN16:NO367,2,FALSE)</f>
        <v>45749</v>
      </c>
      <c r="BS19" s="86"/>
      <c r="BT19" s="87">
        <f>COUNTIF(G19:AO19,$BT$8)</f>
        <v>0</v>
      </c>
      <c r="BU19" s="88">
        <f>COUNTIF(G19:AO19,$BU$8)</f>
        <v>0</v>
      </c>
      <c r="BV19" s="88">
        <f>COUNTIF(G19:AO19,$BV$8)</f>
        <v>0</v>
      </c>
      <c r="BW19" s="88">
        <f>COUNTIF(G19:AO19,$BW$8)</f>
        <v>0</v>
      </c>
      <c r="BX19" s="88">
        <f>COUNTIF(G19:AO19,$BX$8)</f>
        <v>30</v>
      </c>
      <c r="BY19" s="88">
        <f>COUNTIF(G19:AO19,$BY$8)</f>
        <v>5</v>
      </c>
      <c r="BZ19" s="88">
        <f>COUNTIF(G19:AO19,$BZ$8)</f>
        <v>0</v>
      </c>
      <c r="CA19" s="89">
        <f>(BY19)/(BZ19+BY19+BX19+BW19+BV19+BU19+BT19)</f>
        <v>0.14285714285714285</v>
      </c>
    </row>
    <row r="20" spans="1:79" ht="26.4" x14ac:dyDescent="0.25">
      <c r="A20" s="70" t="s">
        <v>173</v>
      </c>
      <c r="B20" s="71" t="s">
        <v>174</v>
      </c>
      <c r="C20" s="72" t="s">
        <v>143</v>
      </c>
      <c r="D20" s="73" t="s">
        <v>175</v>
      </c>
      <c r="E20" s="74" t="s">
        <v>176</v>
      </c>
      <c r="F20" s="75"/>
      <c r="G20" s="76" t="s">
        <v>15</v>
      </c>
      <c r="H20" s="76" t="s">
        <v>12</v>
      </c>
      <c r="I20" s="76" t="s">
        <v>12</v>
      </c>
      <c r="J20" s="76" t="s">
        <v>12</v>
      </c>
      <c r="K20" s="76" t="s">
        <v>12</v>
      </c>
      <c r="L20" s="76" t="s">
        <v>12</v>
      </c>
      <c r="M20" s="76" t="s">
        <v>12</v>
      </c>
      <c r="N20" s="76" t="s">
        <v>15</v>
      </c>
      <c r="O20" s="76" t="s">
        <v>12</v>
      </c>
      <c r="P20" s="76" t="s">
        <v>12</v>
      </c>
      <c r="Q20" s="76" t="s">
        <v>102</v>
      </c>
      <c r="R20" s="76" t="s">
        <v>12</v>
      </c>
      <c r="S20" s="76" t="s">
        <v>15</v>
      </c>
      <c r="T20" s="76" t="s">
        <v>15</v>
      </c>
      <c r="U20" s="76" t="s">
        <v>102</v>
      </c>
      <c r="V20" s="76" t="s">
        <v>102</v>
      </c>
      <c r="W20" s="76" t="s">
        <v>102</v>
      </c>
      <c r="X20" s="76" t="s">
        <v>102</v>
      </c>
      <c r="Y20" s="76" t="s">
        <v>102</v>
      </c>
      <c r="Z20" s="76" t="s">
        <v>102</v>
      </c>
      <c r="AA20" s="77" t="s">
        <v>102</v>
      </c>
      <c r="AB20" s="77" t="s">
        <v>102</v>
      </c>
      <c r="AC20" s="77" t="s">
        <v>102</v>
      </c>
      <c r="AD20" s="77" t="s">
        <v>12</v>
      </c>
      <c r="AE20" s="77" t="s">
        <v>102</v>
      </c>
      <c r="AF20" s="77" t="s">
        <v>15</v>
      </c>
      <c r="AG20" s="78"/>
      <c r="AH20" s="78" t="s">
        <v>15</v>
      </c>
      <c r="AI20" s="113" t="s">
        <v>12</v>
      </c>
      <c r="AJ20" s="113" t="s">
        <v>12</v>
      </c>
      <c r="AK20" s="79" t="s">
        <v>12</v>
      </c>
      <c r="AL20" s="79" t="s">
        <v>102</v>
      </c>
      <c r="AM20" s="79" t="s">
        <v>15</v>
      </c>
      <c r="AN20" s="79" t="s">
        <v>15</v>
      </c>
      <c r="AO20" s="79" t="s">
        <v>12</v>
      </c>
      <c r="AP20" s="79" t="s">
        <v>15</v>
      </c>
      <c r="AQ20" s="79" t="s">
        <v>15</v>
      </c>
      <c r="AR20" s="79" t="s">
        <v>15</v>
      </c>
      <c r="AS20" s="79" t="e">
        <f>VLOOKUP(Vib_PDM[[#This Row],[New Number]],#REF!,2,FALSE)</f>
        <v>#REF!</v>
      </c>
      <c r="AT20" s="79" t="s">
        <v>15</v>
      </c>
      <c r="AU20" s="79" t="s">
        <v>15</v>
      </c>
      <c r="AV20" s="79" t="s">
        <v>15</v>
      </c>
      <c r="AW20" s="79" t="s">
        <v>15</v>
      </c>
      <c r="AX20" s="79" t="s">
        <v>15</v>
      </c>
      <c r="AY20" s="79"/>
      <c r="AZ20" s="79"/>
      <c r="BA20" s="79"/>
      <c r="BB20" s="79" t="s">
        <v>15</v>
      </c>
      <c r="BC20" s="79" t="s">
        <v>15</v>
      </c>
      <c r="BD20" s="80" t="s">
        <v>15</v>
      </c>
      <c r="BE20" s="80" t="s">
        <v>15</v>
      </c>
      <c r="BF20" s="80" t="s">
        <v>12</v>
      </c>
      <c r="BG20" s="80" t="s">
        <v>15</v>
      </c>
      <c r="BH20" s="80" t="s">
        <v>12</v>
      </c>
      <c r="BI20" s="81" t="s">
        <v>12</v>
      </c>
      <c r="BJ20" s="93" t="s">
        <v>12</v>
      </c>
      <c r="BK20" s="93" t="s">
        <v>12</v>
      </c>
      <c r="BL20" s="80" t="s">
        <v>12</v>
      </c>
      <c r="BM20" s="93"/>
      <c r="BN20" s="80" t="s">
        <v>18</v>
      </c>
      <c r="BO20" s="94" t="e">
        <f>VLOOKUP(Vib_PDM[[#This Row],[SAP Flocation]],'[4]Sheet1 (2)'!B:E,2,FALSE)</f>
        <v>#N/A</v>
      </c>
      <c r="BP20" s="83" t="s">
        <v>12</v>
      </c>
      <c r="BQ20" s="84"/>
      <c r="BR20" s="85">
        <f>VLOOKUP(Vib_PDM[[#This Row],[New Number]],'[4]Monthly AMS report'!NN17:NO368,2,FALSE)</f>
        <v>45827</v>
      </c>
      <c r="BS20" s="86"/>
      <c r="BT20" s="87">
        <f>COUNTIF(G20:AO20,$BT$8)</f>
        <v>0</v>
      </c>
      <c r="BU20" s="88">
        <f>COUNTIF(G20:AO20,$BU$8)</f>
        <v>0</v>
      </c>
      <c r="BV20" s="88">
        <f>COUNTIF(G20:AO20,$BV$8)</f>
        <v>0</v>
      </c>
      <c r="BW20" s="88">
        <f>COUNTIF(G20:AO20,$BW$8)</f>
        <v>0</v>
      </c>
      <c r="BX20" s="88">
        <f>COUNTIF(G20:AO20,$BX$8)</f>
        <v>26</v>
      </c>
      <c r="BY20" s="88">
        <f>COUNTIF(G20:AO20,$BY$8)</f>
        <v>8</v>
      </c>
      <c r="BZ20" s="88">
        <f>COUNTIF(G20:AO20,$BZ$8)</f>
        <v>0</v>
      </c>
      <c r="CA20" s="89">
        <f>(BY20)/(BZ20+BY20+BX20+BW20+BV20+BU20+BT20)</f>
        <v>0.23529411764705882</v>
      </c>
    </row>
    <row r="21" spans="1:79" ht="26.4" x14ac:dyDescent="0.25">
      <c r="A21" s="70" t="s">
        <v>177</v>
      </c>
      <c r="B21" s="71" t="s">
        <v>178</v>
      </c>
      <c r="C21" s="72" t="s">
        <v>143</v>
      </c>
      <c r="D21" s="73" t="s">
        <v>179</v>
      </c>
      <c r="E21" s="74" t="s">
        <v>180</v>
      </c>
      <c r="F21" s="75"/>
      <c r="G21" s="76" t="s">
        <v>15</v>
      </c>
      <c r="H21" s="76" t="s">
        <v>12</v>
      </c>
      <c r="I21" s="76" t="s">
        <v>12</v>
      </c>
      <c r="J21" s="76" t="s">
        <v>12</v>
      </c>
      <c r="K21" s="76" t="s">
        <v>12</v>
      </c>
      <c r="L21" s="76" t="s">
        <v>12</v>
      </c>
      <c r="M21" s="76" t="s">
        <v>12</v>
      </c>
      <c r="N21" s="76" t="s">
        <v>15</v>
      </c>
      <c r="O21" s="76" t="s">
        <v>12</v>
      </c>
      <c r="P21" s="76" t="s">
        <v>12</v>
      </c>
      <c r="Q21" s="76" t="s">
        <v>102</v>
      </c>
      <c r="R21" s="76" t="s">
        <v>12</v>
      </c>
      <c r="S21" s="76" t="s">
        <v>12</v>
      </c>
      <c r="T21" s="76" t="s">
        <v>15</v>
      </c>
      <c r="U21" s="76" t="s">
        <v>102</v>
      </c>
      <c r="V21" s="76" t="s">
        <v>102</v>
      </c>
      <c r="W21" s="76" t="s">
        <v>102</v>
      </c>
      <c r="X21" s="76" t="s">
        <v>102</v>
      </c>
      <c r="Y21" s="76" t="s">
        <v>102</v>
      </c>
      <c r="Z21" s="76" t="s">
        <v>102</v>
      </c>
      <c r="AA21" s="77" t="s">
        <v>102</v>
      </c>
      <c r="AB21" s="77" t="s">
        <v>102</v>
      </c>
      <c r="AC21" s="77" t="s">
        <v>102</v>
      </c>
      <c r="AD21" s="77" t="s">
        <v>12</v>
      </c>
      <c r="AE21" s="77" t="s">
        <v>102</v>
      </c>
      <c r="AF21" s="77" t="s">
        <v>102</v>
      </c>
      <c r="AG21" s="78" t="s">
        <v>12</v>
      </c>
      <c r="AH21" s="78" t="s">
        <v>12</v>
      </c>
      <c r="AI21" s="113" t="s">
        <v>102</v>
      </c>
      <c r="AJ21" s="113" t="s">
        <v>12</v>
      </c>
      <c r="AK21" s="79" t="s">
        <v>12</v>
      </c>
      <c r="AL21" s="79" t="s">
        <v>102</v>
      </c>
      <c r="AM21" s="79" t="s">
        <v>15</v>
      </c>
      <c r="AN21" s="79" t="s">
        <v>15</v>
      </c>
      <c r="AO21" s="79">
        <v>4</v>
      </c>
      <c r="AP21" s="79">
        <v>4</v>
      </c>
      <c r="AQ21" s="79">
        <v>4</v>
      </c>
      <c r="AR21" s="79" t="s">
        <v>18</v>
      </c>
      <c r="AS21" s="79" t="e">
        <f>VLOOKUP(Vib_PDM[[#This Row],[New Number]],#REF!,2,FALSE)</f>
        <v>#REF!</v>
      </c>
      <c r="AT21" s="79" t="s">
        <v>15</v>
      </c>
      <c r="AU21" s="79" t="s">
        <v>15</v>
      </c>
      <c r="AV21" s="79" t="s">
        <v>15</v>
      </c>
      <c r="AW21" s="79" t="s">
        <v>15</v>
      </c>
      <c r="AX21" s="79" t="s">
        <v>15</v>
      </c>
      <c r="AY21" s="79"/>
      <c r="AZ21" s="79"/>
      <c r="BA21" s="79"/>
      <c r="BB21" s="79" t="s">
        <v>15</v>
      </c>
      <c r="BC21" s="79" t="s">
        <v>15</v>
      </c>
      <c r="BD21" s="80" t="s">
        <v>12</v>
      </c>
      <c r="BE21" s="80" t="s">
        <v>15</v>
      </c>
      <c r="BF21" s="80" t="s">
        <v>12</v>
      </c>
      <c r="BG21" s="80" t="s">
        <v>12</v>
      </c>
      <c r="BH21" s="80" t="s">
        <v>12</v>
      </c>
      <c r="BI21" s="91">
        <v>3</v>
      </c>
      <c r="BJ21" s="91">
        <v>3</v>
      </c>
      <c r="BK21" s="80">
        <v>3</v>
      </c>
      <c r="BL21" s="80">
        <v>3</v>
      </c>
      <c r="BM21" s="80"/>
      <c r="BN21" s="80" t="s">
        <v>18</v>
      </c>
      <c r="BO21" s="92">
        <f>VLOOKUP(Vib_PDM[[#This Row],[SAP Flocation]],'[4]Sheet1 (2)'!B:E,2,FALSE)</f>
        <v>0</v>
      </c>
      <c r="BP21" s="83">
        <v>3</v>
      </c>
      <c r="BQ21" s="120" t="s">
        <v>2203</v>
      </c>
      <c r="BR21" s="85">
        <f>VLOOKUP(Vib_PDM[[#This Row],[New Number]],'[4]Monthly AMS report'!NN18:NO369,2,FALSE)</f>
        <v>45827</v>
      </c>
      <c r="BS21" s="86"/>
      <c r="BT21" s="87">
        <f>COUNTIF(G21:AO21,$BT$8)</f>
        <v>0</v>
      </c>
      <c r="BU21" s="88">
        <f>COUNTIF(G21:AO21,$BU$8)</f>
        <v>0</v>
      </c>
      <c r="BV21" s="88">
        <f>COUNTIF(G21:AO21,$BV$8)</f>
        <v>0</v>
      </c>
      <c r="BW21" s="88">
        <f>COUNTIF(G21:AO21,$BW$8)</f>
        <v>1</v>
      </c>
      <c r="BX21" s="88">
        <f>COUNTIF(G21:AO21,$BX$8)</f>
        <v>29</v>
      </c>
      <c r="BY21" s="88">
        <f>COUNTIF(G21:AO21,$BY$8)</f>
        <v>5</v>
      </c>
      <c r="BZ21" s="88">
        <f>COUNTIF(G21:AO21,$BZ$8)</f>
        <v>0</v>
      </c>
      <c r="CA21" s="89">
        <f>(BY21)/(BZ21+BY21+BX21+BW21+BV21+BU21+BT21)</f>
        <v>0.14285714285714285</v>
      </c>
    </row>
    <row r="22" spans="1:79" ht="39.6" x14ac:dyDescent="0.25">
      <c r="A22" s="70" t="s">
        <v>181</v>
      </c>
      <c r="B22" s="71" t="s">
        <v>182</v>
      </c>
      <c r="C22" s="72" t="s">
        <v>143</v>
      </c>
      <c r="D22" s="73" t="s">
        <v>183</v>
      </c>
      <c r="E22" s="74" t="s">
        <v>184</v>
      </c>
      <c r="F22" s="75"/>
      <c r="G22" s="76" t="s">
        <v>15</v>
      </c>
      <c r="H22" s="76" t="s">
        <v>12</v>
      </c>
      <c r="I22" s="76" t="s">
        <v>12</v>
      </c>
      <c r="J22" s="76" t="s">
        <v>15</v>
      </c>
      <c r="K22" s="76" t="s">
        <v>15</v>
      </c>
      <c r="L22" s="76" t="s">
        <v>15</v>
      </c>
      <c r="M22" s="76" t="s">
        <v>15</v>
      </c>
      <c r="N22" s="76" t="s">
        <v>15</v>
      </c>
      <c r="O22" s="76" t="s">
        <v>15</v>
      </c>
      <c r="P22" s="76" t="s">
        <v>15</v>
      </c>
      <c r="Q22" s="76" t="s">
        <v>102</v>
      </c>
      <c r="R22" s="76" t="s">
        <v>15</v>
      </c>
      <c r="S22" s="76" t="s">
        <v>15</v>
      </c>
      <c r="T22" s="76" t="s">
        <v>102</v>
      </c>
      <c r="U22" s="76" t="s">
        <v>15</v>
      </c>
      <c r="V22" s="76" t="s">
        <v>15</v>
      </c>
      <c r="W22" s="76" t="s">
        <v>102</v>
      </c>
      <c r="X22" s="76" t="s">
        <v>15</v>
      </c>
      <c r="Y22" s="76" t="s">
        <v>15</v>
      </c>
      <c r="Z22" s="76" t="s">
        <v>15</v>
      </c>
      <c r="AA22" s="77" t="s">
        <v>15</v>
      </c>
      <c r="AB22" s="77" t="s">
        <v>15</v>
      </c>
      <c r="AC22" s="77" t="s">
        <v>15</v>
      </c>
      <c r="AD22" s="77" t="s">
        <v>12</v>
      </c>
      <c r="AE22" s="77" t="s">
        <v>15</v>
      </c>
      <c r="AF22" s="77" t="s">
        <v>15</v>
      </c>
      <c r="AG22" s="90" t="s">
        <v>15</v>
      </c>
      <c r="AH22" s="78" t="s">
        <v>15</v>
      </c>
      <c r="AI22" s="113" t="s">
        <v>12</v>
      </c>
      <c r="AJ22" s="113" t="s">
        <v>12</v>
      </c>
      <c r="AK22" s="79" t="s">
        <v>12</v>
      </c>
      <c r="AL22" s="79" t="s">
        <v>18</v>
      </c>
      <c r="AM22" s="79" t="s">
        <v>15</v>
      </c>
      <c r="AN22" s="79" t="s">
        <v>15</v>
      </c>
      <c r="AO22" s="79" t="s">
        <v>18</v>
      </c>
      <c r="AP22" s="79" t="s">
        <v>12</v>
      </c>
      <c r="AQ22" s="79" t="s">
        <v>12</v>
      </c>
      <c r="AR22" s="79" t="s">
        <v>18</v>
      </c>
      <c r="AS22" s="79" t="e">
        <f>VLOOKUP(Vib_PDM[[#This Row],[New Number]],#REF!,2,FALSE)</f>
        <v>#REF!</v>
      </c>
      <c r="AT22" s="79" t="s">
        <v>15</v>
      </c>
      <c r="AU22" s="79" t="s">
        <v>15</v>
      </c>
      <c r="AV22" s="79" t="s">
        <v>15</v>
      </c>
      <c r="AW22" s="79" t="s">
        <v>15</v>
      </c>
      <c r="AX22" s="79" t="s">
        <v>15</v>
      </c>
      <c r="AY22" s="79"/>
      <c r="AZ22" s="79"/>
      <c r="BA22" s="79"/>
      <c r="BB22" s="79" t="s">
        <v>15</v>
      </c>
      <c r="BC22" s="79" t="s">
        <v>15</v>
      </c>
      <c r="BD22" s="80">
        <v>4</v>
      </c>
      <c r="BE22" s="80" t="s">
        <v>15</v>
      </c>
      <c r="BF22" s="80" t="s">
        <v>12</v>
      </c>
      <c r="BG22" s="80" t="s">
        <v>12</v>
      </c>
      <c r="BH22" s="80" t="s">
        <v>12</v>
      </c>
      <c r="BI22" s="81" t="s">
        <v>12</v>
      </c>
      <c r="BJ22" s="93" t="s">
        <v>12</v>
      </c>
      <c r="BK22" s="80" t="s">
        <v>15</v>
      </c>
      <c r="BL22" s="80" t="s">
        <v>12</v>
      </c>
      <c r="BM22" s="80"/>
      <c r="BN22" s="80" t="s">
        <v>18</v>
      </c>
      <c r="BO22" s="94" t="e">
        <f>VLOOKUP(Vib_PDM[[#This Row],[SAP Flocation]],'[4]Sheet1 (2)'!B:E,2,FALSE)</f>
        <v>#N/A</v>
      </c>
      <c r="BP22" s="83">
        <v>4</v>
      </c>
      <c r="BQ22" s="119" t="s">
        <v>2204</v>
      </c>
      <c r="BR22" s="85">
        <f>VLOOKUP(Vib_PDM[[#This Row],[New Number]],'[4]Monthly AMS report'!NN19:NO370,2,FALSE)</f>
        <v>45827</v>
      </c>
      <c r="BS22" s="86"/>
      <c r="BT22" s="87">
        <f>COUNTIF(G22:AO22,$BT$8)</f>
        <v>0</v>
      </c>
      <c r="BU22" s="88">
        <f>COUNTIF(G22:AO22,$BU$8)</f>
        <v>0</v>
      </c>
      <c r="BV22" s="88">
        <f>COUNTIF(G22:AO22,$BV$8)</f>
        <v>0</v>
      </c>
      <c r="BW22" s="88">
        <f>COUNTIF(G22:AO22,$BW$8)</f>
        <v>0</v>
      </c>
      <c r="BX22" s="88">
        <f>COUNTIF(G22:AO22,$BX$8)</f>
        <v>9</v>
      </c>
      <c r="BY22" s="88">
        <f>COUNTIF(G22:AO22,$BY$8)</f>
        <v>24</v>
      </c>
      <c r="BZ22" s="88">
        <f>COUNTIF(G22:AO22,$BZ$8)</f>
        <v>2</v>
      </c>
      <c r="CA22" s="89">
        <f>(BY22)/(BZ22+BY22+BX22+BW22+BV22+BU22+BT22)</f>
        <v>0.68571428571428572</v>
      </c>
    </row>
    <row r="23" spans="1:79" ht="26.4" x14ac:dyDescent="0.25">
      <c r="A23" s="70" t="s">
        <v>199</v>
      </c>
      <c r="B23" s="71" t="s">
        <v>200</v>
      </c>
      <c r="C23" s="72" t="s">
        <v>143</v>
      </c>
      <c r="D23" s="73" t="s">
        <v>201</v>
      </c>
      <c r="E23" s="74" t="s">
        <v>202</v>
      </c>
      <c r="F23" s="75"/>
      <c r="G23" s="76" t="s">
        <v>12</v>
      </c>
      <c r="H23" s="76" t="s">
        <v>12</v>
      </c>
      <c r="I23" s="76" t="s">
        <v>12</v>
      </c>
      <c r="J23" s="76" t="s">
        <v>12</v>
      </c>
      <c r="K23" s="76" t="s">
        <v>15</v>
      </c>
      <c r="L23" s="76" t="s">
        <v>12</v>
      </c>
      <c r="M23" s="76" t="s">
        <v>15</v>
      </c>
      <c r="N23" s="76" t="s">
        <v>15</v>
      </c>
      <c r="O23" s="76" t="s">
        <v>12</v>
      </c>
      <c r="P23" s="76" t="s">
        <v>12</v>
      </c>
      <c r="Q23" s="76" t="s">
        <v>102</v>
      </c>
      <c r="R23" s="76" t="s">
        <v>15</v>
      </c>
      <c r="S23" s="76" t="s">
        <v>15</v>
      </c>
      <c r="T23" s="76" t="s">
        <v>102</v>
      </c>
      <c r="U23" s="76" t="s">
        <v>102</v>
      </c>
      <c r="V23" s="76" t="s">
        <v>102</v>
      </c>
      <c r="W23" s="76" t="s">
        <v>102</v>
      </c>
      <c r="X23" s="76" t="s">
        <v>102</v>
      </c>
      <c r="Y23" s="76" t="s">
        <v>102</v>
      </c>
      <c r="Z23" s="76" t="s">
        <v>102</v>
      </c>
      <c r="AA23" s="77" t="s">
        <v>102</v>
      </c>
      <c r="AB23" s="77" t="s">
        <v>102</v>
      </c>
      <c r="AC23" s="77" t="s">
        <v>102</v>
      </c>
      <c r="AD23" s="77" t="s">
        <v>12</v>
      </c>
      <c r="AE23" s="77" t="s">
        <v>102</v>
      </c>
      <c r="AF23" s="77" t="s">
        <v>102</v>
      </c>
      <c r="AG23" s="78" t="s">
        <v>12</v>
      </c>
      <c r="AH23" s="78" t="s">
        <v>12</v>
      </c>
      <c r="AI23" s="78" t="s">
        <v>12</v>
      </c>
      <c r="AJ23" s="113" t="s">
        <v>12</v>
      </c>
      <c r="AK23" s="79" t="s">
        <v>12</v>
      </c>
      <c r="AL23" s="79" t="s">
        <v>102</v>
      </c>
      <c r="AM23" s="79" t="s">
        <v>15</v>
      </c>
      <c r="AN23" s="79" t="s">
        <v>15</v>
      </c>
      <c r="AO23" s="79">
        <v>3</v>
      </c>
      <c r="AP23" s="79" t="s">
        <v>12</v>
      </c>
      <c r="AQ23" s="79" t="s">
        <v>12</v>
      </c>
      <c r="AR23" s="79" t="s">
        <v>18</v>
      </c>
      <c r="AS23" s="79" t="e">
        <f>VLOOKUP(Vib_PDM[[#This Row],[New Number]],#REF!,2,FALSE)</f>
        <v>#REF!</v>
      </c>
      <c r="AT23" s="79" t="s">
        <v>15</v>
      </c>
      <c r="AU23" s="79" t="s">
        <v>18</v>
      </c>
      <c r="AV23" s="79" t="s">
        <v>15</v>
      </c>
      <c r="AW23" s="79" t="s">
        <v>15</v>
      </c>
      <c r="AX23" s="79" t="s">
        <v>15</v>
      </c>
      <c r="AY23" s="79"/>
      <c r="AZ23" s="79"/>
      <c r="BA23" s="79" t="s">
        <v>102</v>
      </c>
      <c r="BB23" s="79" t="s">
        <v>15</v>
      </c>
      <c r="BC23" s="79" t="s">
        <v>15</v>
      </c>
      <c r="BD23" s="80" t="s">
        <v>12</v>
      </c>
      <c r="BE23" s="80" t="s">
        <v>15</v>
      </c>
      <c r="BF23" s="80">
        <v>4</v>
      </c>
      <c r="BG23" s="80">
        <v>4</v>
      </c>
      <c r="BH23" s="80">
        <v>4</v>
      </c>
      <c r="BI23" s="124">
        <v>4</v>
      </c>
      <c r="BJ23" s="124">
        <v>4</v>
      </c>
      <c r="BK23" s="80">
        <v>4</v>
      </c>
      <c r="BL23" s="80">
        <v>4</v>
      </c>
      <c r="BM23" s="80"/>
      <c r="BN23" s="80" t="s">
        <v>18</v>
      </c>
      <c r="BO23" s="94" t="e">
        <f>VLOOKUP(Vib_PDM[[#This Row],[SAP Flocation]],'[4]Sheet1 (2)'!B:E,2,FALSE)</f>
        <v>#N/A</v>
      </c>
      <c r="BP23" s="83">
        <v>4</v>
      </c>
      <c r="BQ23" s="84" t="s">
        <v>2205</v>
      </c>
      <c r="BR23" s="85">
        <f>VLOOKUP(Vib_PDM[[#This Row],[New Number]],'[4]Monthly AMS report'!NN23:NO374,2,FALSE)</f>
        <v>45828</v>
      </c>
      <c r="BS23" s="86"/>
      <c r="BT23" s="87">
        <f>COUNTIF(G23:AO23,$BT$8)</f>
        <v>0</v>
      </c>
      <c r="BU23" s="88">
        <f>COUNTIF(G23:AO23,$BU$8)</f>
        <v>0</v>
      </c>
      <c r="BV23" s="88">
        <f>COUNTIF(G23:AO23,$BV$8)</f>
        <v>1</v>
      </c>
      <c r="BW23" s="88">
        <f>COUNTIF(G23:AO23,$BW$8)</f>
        <v>0</v>
      </c>
      <c r="BX23" s="88">
        <f>COUNTIF(G23:AO23,$BX$8)</f>
        <v>27</v>
      </c>
      <c r="BY23" s="88">
        <f>COUNTIF(G23:AO23,$BY$8)</f>
        <v>7</v>
      </c>
      <c r="BZ23" s="88">
        <f>COUNTIF(G23:AO23,$BZ$8)</f>
        <v>0</v>
      </c>
      <c r="CA23" s="89">
        <f>(BY23)/(BZ23+BY23+BX23+BW23+BV23+BU23+BT23)</f>
        <v>0.2</v>
      </c>
    </row>
    <row r="24" spans="1:79" ht="39.6" x14ac:dyDescent="0.25">
      <c r="A24" s="70" t="s">
        <v>203</v>
      </c>
      <c r="B24" s="71" t="s">
        <v>204</v>
      </c>
      <c r="C24" s="72" t="s">
        <v>143</v>
      </c>
      <c r="D24" s="73" t="s">
        <v>205</v>
      </c>
      <c r="E24" s="74" t="s">
        <v>206</v>
      </c>
      <c r="F24" s="75"/>
      <c r="G24" s="76" t="s">
        <v>15</v>
      </c>
      <c r="H24" s="76" t="s">
        <v>15</v>
      </c>
      <c r="I24" s="76" t="s">
        <v>12</v>
      </c>
      <c r="J24" s="76" t="s">
        <v>12</v>
      </c>
      <c r="K24" s="76" t="s">
        <v>12</v>
      </c>
      <c r="L24" s="76" t="s">
        <v>12</v>
      </c>
      <c r="M24" s="76" t="s">
        <v>12</v>
      </c>
      <c r="N24" s="76" t="s">
        <v>15</v>
      </c>
      <c r="O24" s="76" t="s">
        <v>15</v>
      </c>
      <c r="P24" s="76" t="s">
        <v>12</v>
      </c>
      <c r="Q24" s="76" t="s">
        <v>102</v>
      </c>
      <c r="R24" s="76" t="s">
        <v>12</v>
      </c>
      <c r="S24" s="76" t="s">
        <v>12</v>
      </c>
      <c r="T24" s="76" t="s">
        <v>102</v>
      </c>
      <c r="U24" s="76" t="s">
        <v>102</v>
      </c>
      <c r="V24" s="76" t="s">
        <v>102</v>
      </c>
      <c r="W24" s="76" t="s">
        <v>102</v>
      </c>
      <c r="X24" s="76" t="s">
        <v>102</v>
      </c>
      <c r="Y24" s="76" t="s">
        <v>102</v>
      </c>
      <c r="Z24" s="76" t="s">
        <v>102</v>
      </c>
      <c r="AA24" s="77" t="s">
        <v>102</v>
      </c>
      <c r="AB24" s="77" t="s">
        <v>15</v>
      </c>
      <c r="AC24" s="77" t="s">
        <v>102</v>
      </c>
      <c r="AD24" s="77" t="s">
        <v>12</v>
      </c>
      <c r="AE24" s="77" t="s">
        <v>102</v>
      </c>
      <c r="AF24" s="77" t="s">
        <v>102</v>
      </c>
      <c r="AG24" s="78" t="s">
        <v>12</v>
      </c>
      <c r="AH24" s="78" t="s">
        <v>12</v>
      </c>
      <c r="AI24" s="113" t="s">
        <v>12</v>
      </c>
      <c r="AJ24" s="113" t="s">
        <v>12</v>
      </c>
      <c r="AK24" s="79" t="s">
        <v>12</v>
      </c>
      <c r="AL24" s="79" t="s">
        <v>102</v>
      </c>
      <c r="AM24" s="79" t="s">
        <v>15</v>
      </c>
      <c r="AN24" s="79" t="s">
        <v>15</v>
      </c>
      <c r="AO24" s="79" t="s">
        <v>12</v>
      </c>
      <c r="AP24" s="79">
        <v>4</v>
      </c>
      <c r="AQ24" s="79">
        <v>4</v>
      </c>
      <c r="AR24" s="79" t="s">
        <v>18</v>
      </c>
      <c r="AS24" s="79" t="e">
        <f>VLOOKUP(Vib_PDM[[#This Row],[New Number]],#REF!,2,FALSE)</f>
        <v>#REF!</v>
      </c>
      <c r="AT24" s="79" t="s">
        <v>15</v>
      </c>
      <c r="AU24" s="79" t="s">
        <v>18</v>
      </c>
      <c r="AV24" s="79" t="s">
        <v>15</v>
      </c>
      <c r="AW24" s="79" t="s">
        <v>15</v>
      </c>
      <c r="AX24" s="79" t="s">
        <v>15</v>
      </c>
      <c r="AY24" s="79"/>
      <c r="AZ24" s="79"/>
      <c r="BA24" s="79">
        <v>4</v>
      </c>
      <c r="BB24" s="79" t="s">
        <v>15</v>
      </c>
      <c r="BC24" s="79" t="s">
        <v>15</v>
      </c>
      <c r="BD24" s="80">
        <v>4</v>
      </c>
      <c r="BE24" s="80" t="s">
        <v>15</v>
      </c>
      <c r="BF24" s="80">
        <v>4</v>
      </c>
      <c r="BG24" s="80">
        <v>4</v>
      </c>
      <c r="BH24" s="80">
        <v>4</v>
      </c>
      <c r="BI24" s="124">
        <v>4</v>
      </c>
      <c r="BJ24" s="124">
        <v>4</v>
      </c>
      <c r="BK24" s="80">
        <v>4</v>
      </c>
      <c r="BL24" s="80">
        <v>4</v>
      </c>
      <c r="BM24" s="80"/>
      <c r="BN24" s="80" t="s">
        <v>18</v>
      </c>
      <c r="BO24" s="94" t="e">
        <f>VLOOKUP(Vib_PDM[[#This Row],[SAP Flocation]],'[4]Sheet1 (2)'!B:E,2,FALSE)</f>
        <v>#N/A</v>
      </c>
      <c r="BP24" s="83">
        <v>4</v>
      </c>
      <c r="BQ24" s="84" t="s">
        <v>2206</v>
      </c>
      <c r="BR24" s="85">
        <f>VLOOKUP(Vib_PDM[[#This Row],[New Number]],'[4]Monthly AMS report'!NN24:NO375,2,FALSE)</f>
        <v>45828</v>
      </c>
      <c r="BS24" s="86"/>
      <c r="BT24" s="87">
        <f>COUNTIF(G24:AO24,$BT$8)</f>
        <v>0</v>
      </c>
      <c r="BU24" s="88">
        <f>COUNTIF(G24:AO24,$BU$8)</f>
        <v>0</v>
      </c>
      <c r="BV24" s="88">
        <f>COUNTIF(G24:AO24,$BV$8)</f>
        <v>0</v>
      </c>
      <c r="BW24" s="88">
        <f>COUNTIF(G24:AO24,$BW$8)</f>
        <v>0</v>
      </c>
      <c r="BX24" s="88">
        <f>COUNTIF(G24:AO24,$BX$8)</f>
        <v>28</v>
      </c>
      <c r="BY24" s="88">
        <f>COUNTIF(G24:AO24,$BY$8)</f>
        <v>7</v>
      </c>
      <c r="BZ24" s="88">
        <f>COUNTIF(G24:AO24,$BZ$8)</f>
        <v>0</v>
      </c>
      <c r="CA24" s="89">
        <f>(BY24)/(BZ24+BY24+BX24+BW24+BV24+BU24+BT24)</f>
        <v>0.2</v>
      </c>
    </row>
    <row r="25" spans="1:79" ht="39.6" x14ac:dyDescent="0.25">
      <c r="A25" s="70" t="s">
        <v>207</v>
      </c>
      <c r="B25" s="71" t="s">
        <v>208</v>
      </c>
      <c r="C25" s="72" t="s">
        <v>143</v>
      </c>
      <c r="D25" s="73" t="s">
        <v>209</v>
      </c>
      <c r="E25" s="74" t="s">
        <v>210</v>
      </c>
      <c r="F25" s="75"/>
      <c r="G25" s="76" t="s">
        <v>12</v>
      </c>
      <c r="H25" s="76" t="s">
        <v>12</v>
      </c>
      <c r="I25" s="76" t="s">
        <v>15</v>
      </c>
      <c r="J25" s="76" t="s">
        <v>12</v>
      </c>
      <c r="K25" s="76" t="s">
        <v>12</v>
      </c>
      <c r="L25" s="76">
        <v>4</v>
      </c>
      <c r="M25" s="76" t="s">
        <v>12</v>
      </c>
      <c r="N25" s="76" t="s">
        <v>15</v>
      </c>
      <c r="O25" s="76">
        <v>4</v>
      </c>
      <c r="P25" s="76" t="s">
        <v>12</v>
      </c>
      <c r="Q25" s="76" t="s">
        <v>102</v>
      </c>
      <c r="R25" s="76" t="s">
        <v>12</v>
      </c>
      <c r="S25" s="76" t="s">
        <v>12</v>
      </c>
      <c r="T25" s="76" t="s">
        <v>102</v>
      </c>
      <c r="U25" s="76" t="s">
        <v>102</v>
      </c>
      <c r="V25" s="76" t="s">
        <v>102</v>
      </c>
      <c r="W25" s="76" t="s">
        <v>102</v>
      </c>
      <c r="X25" s="76" t="s">
        <v>102</v>
      </c>
      <c r="Y25" s="76" t="s">
        <v>102</v>
      </c>
      <c r="Z25" s="76" t="s">
        <v>102</v>
      </c>
      <c r="AA25" s="77" t="s">
        <v>102</v>
      </c>
      <c r="AB25" s="77" t="s">
        <v>102</v>
      </c>
      <c r="AC25" s="77" t="s">
        <v>102</v>
      </c>
      <c r="AD25" s="77" t="s">
        <v>12</v>
      </c>
      <c r="AE25" s="77" t="s">
        <v>102</v>
      </c>
      <c r="AF25" s="77" t="s">
        <v>102</v>
      </c>
      <c r="AG25" s="78" t="s">
        <v>12</v>
      </c>
      <c r="AH25" s="78" t="s">
        <v>12</v>
      </c>
      <c r="AI25" s="78" t="s">
        <v>12</v>
      </c>
      <c r="AJ25" s="113" t="s">
        <v>12</v>
      </c>
      <c r="AK25" s="79" t="s">
        <v>12</v>
      </c>
      <c r="AL25" s="79" t="s">
        <v>102</v>
      </c>
      <c r="AM25" s="79" t="s">
        <v>15</v>
      </c>
      <c r="AN25" s="79" t="s">
        <v>15</v>
      </c>
      <c r="AO25" s="79" t="s">
        <v>12</v>
      </c>
      <c r="AP25" s="79" t="s">
        <v>15</v>
      </c>
      <c r="AQ25" s="79" t="s">
        <v>15</v>
      </c>
      <c r="AR25" s="79" t="s">
        <v>18</v>
      </c>
      <c r="AS25" s="79" t="e">
        <f>VLOOKUP(Vib_PDM[[#This Row],[New Number]],#REF!,2,FALSE)</f>
        <v>#REF!</v>
      </c>
      <c r="AT25" s="79" t="s">
        <v>15</v>
      </c>
      <c r="AU25" s="79" t="s">
        <v>18</v>
      </c>
      <c r="AV25" s="79" t="s">
        <v>15</v>
      </c>
      <c r="AW25" s="79" t="s">
        <v>15</v>
      </c>
      <c r="AX25" s="79" t="s">
        <v>15</v>
      </c>
      <c r="AY25" s="79"/>
      <c r="AZ25" s="79"/>
      <c r="BA25" s="79">
        <v>4</v>
      </c>
      <c r="BB25" s="79" t="s">
        <v>15</v>
      </c>
      <c r="BC25" s="79" t="s">
        <v>15</v>
      </c>
      <c r="BD25" s="80">
        <v>3</v>
      </c>
      <c r="BE25" s="80" t="s">
        <v>15</v>
      </c>
      <c r="BF25" s="80">
        <v>4</v>
      </c>
      <c r="BG25" s="80">
        <v>4</v>
      </c>
      <c r="BH25" s="80">
        <v>4</v>
      </c>
      <c r="BI25" s="124">
        <v>4</v>
      </c>
      <c r="BJ25" s="124">
        <v>4</v>
      </c>
      <c r="BK25" s="80">
        <v>4</v>
      </c>
      <c r="BL25" s="80">
        <v>4</v>
      </c>
      <c r="BM25" s="80"/>
      <c r="BN25" s="80" t="s">
        <v>18</v>
      </c>
      <c r="BO25" s="94" t="e">
        <f>VLOOKUP(Vib_PDM[[#This Row],[SAP Flocation]],'[4]Sheet1 (2)'!B:E,2,FALSE)</f>
        <v>#N/A</v>
      </c>
      <c r="BP25" s="83">
        <v>4</v>
      </c>
      <c r="BQ25" s="84" t="s">
        <v>2206</v>
      </c>
      <c r="BR25" s="85">
        <f>VLOOKUP(Vib_PDM[[#This Row],[New Number]],'[4]Monthly AMS report'!NN25:NO376,2,FALSE)</f>
        <v>45828</v>
      </c>
      <c r="BS25" s="86"/>
      <c r="BT25" s="87">
        <f>COUNTIF(G25:AO25,$BT$8)</f>
        <v>0</v>
      </c>
      <c r="BU25" s="88">
        <f>COUNTIF(G25:AO25,$BU$8)</f>
        <v>0</v>
      </c>
      <c r="BV25" s="88">
        <f>COUNTIF(G25:AO25,$BV$8)</f>
        <v>0</v>
      </c>
      <c r="BW25" s="88">
        <f>COUNTIF(G25:AO25,$BW$8)</f>
        <v>2</v>
      </c>
      <c r="BX25" s="88">
        <f>COUNTIF(G25:AO25,$BX$8)</f>
        <v>29</v>
      </c>
      <c r="BY25" s="88">
        <f>COUNTIF(G25:AO25,$BY$8)</f>
        <v>4</v>
      </c>
      <c r="BZ25" s="88">
        <f>COUNTIF(G25:AO25,$BZ$8)</f>
        <v>0</v>
      </c>
      <c r="CA25" s="89">
        <f>(BY25)/(BZ25+BY25+BX25+BW25+BV25+BU25+BT25)</f>
        <v>0.11428571428571428</v>
      </c>
    </row>
    <row r="26" spans="1:79" ht="79.2" x14ac:dyDescent="0.25">
      <c r="A26" s="70" t="s">
        <v>211</v>
      </c>
      <c r="B26" s="71" t="s">
        <v>212</v>
      </c>
      <c r="C26" s="72" t="s">
        <v>143</v>
      </c>
      <c r="D26" s="73" t="s">
        <v>213</v>
      </c>
      <c r="E26" s="74" t="s">
        <v>214</v>
      </c>
      <c r="F26" s="75"/>
      <c r="G26" s="76" t="s">
        <v>12</v>
      </c>
      <c r="H26" s="76" t="s">
        <v>12</v>
      </c>
      <c r="I26" s="76" t="s">
        <v>12</v>
      </c>
      <c r="J26" s="76" t="s">
        <v>12</v>
      </c>
      <c r="K26" s="76">
        <v>4</v>
      </c>
      <c r="L26" s="76">
        <v>3</v>
      </c>
      <c r="M26" s="76" t="s">
        <v>12</v>
      </c>
      <c r="N26" s="76" t="s">
        <v>15</v>
      </c>
      <c r="O26" s="76">
        <v>3</v>
      </c>
      <c r="P26" s="76">
        <v>3</v>
      </c>
      <c r="Q26" s="76">
        <v>3</v>
      </c>
      <c r="R26" s="76">
        <v>3</v>
      </c>
      <c r="S26" s="76" t="s">
        <v>12</v>
      </c>
      <c r="T26" s="76" t="s">
        <v>102</v>
      </c>
      <c r="U26" s="76" t="s">
        <v>102</v>
      </c>
      <c r="V26" s="76" t="s">
        <v>102</v>
      </c>
      <c r="W26" s="76" t="s">
        <v>102</v>
      </c>
      <c r="X26" s="76" t="s">
        <v>102</v>
      </c>
      <c r="Y26" s="76" t="s">
        <v>102</v>
      </c>
      <c r="Z26" s="76" t="s">
        <v>102</v>
      </c>
      <c r="AA26" s="77" t="s">
        <v>102</v>
      </c>
      <c r="AB26" s="77" t="s">
        <v>102</v>
      </c>
      <c r="AC26" s="77" t="s">
        <v>102</v>
      </c>
      <c r="AD26" s="77" t="s">
        <v>12</v>
      </c>
      <c r="AE26" s="77" t="s">
        <v>102</v>
      </c>
      <c r="AF26" s="77" t="s">
        <v>102</v>
      </c>
      <c r="AG26" s="78" t="s">
        <v>12</v>
      </c>
      <c r="AH26" s="78" t="s">
        <v>12</v>
      </c>
      <c r="AI26" s="78" t="s">
        <v>12</v>
      </c>
      <c r="AJ26" s="113" t="s">
        <v>12</v>
      </c>
      <c r="AK26" s="79" t="s">
        <v>12</v>
      </c>
      <c r="AL26" s="79" t="s">
        <v>102</v>
      </c>
      <c r="AM26" s="79" t="s">
        <v>15</v>
      </c>
      <c r="AN26" s="79" t="s">
        <v>15</v>
      </c>
      <c r="AO26" s="79" t="s">
        <v>12</v>
      </c>
      <c r="AP26" s="79" t="s">
        <v>18</v>
      </c>
      <c r="AQ26" s="79" t="s">
        <v>15</v>
      </c>
      <c r="AR26" s="79" t="s">
        <v>18</v>
      </c>
      <c r="AS26" s="79" t="e">
        <f>VLOOKUP(Vib_PDM[[#This Row],[New Number]],#REF!,2,FALSE)</f>
        <v>#REF!</v>
      </c>
      <c r="AT26" s="79" t="s">
        <v>15</v>
      </c>
      <c r="AU26" s="79" t="s">
        <v>18</v>
      </c>
      <c r="AV26" s="79" t="s">
        <v>15</v>
      </c>
      <c r="AW26" s="79" t="s">
        <v>15</v>
      </c>
      <c r="AX26" s="79" t="s">
        <v>15</v>
      </c>
      <c r="AY26" s="79"/>
      <c r="AZ26" s="79"/>
      <c r="BA26" s="79">
        <v>2</v>
      </c>
      <c r="BB26" s="79" t="s">
        <v>15</v>
      </c>
      <c r="BC26" s="79" t="s">
        <v>15</v>
      </c>
      <c r="BD26" s="80">
        <v>2</v>
      </c>
      <c r="BE26" s="80" t="s">
        <v>15</v>
      </c>
      <c r="BF26" s="80">
        <v>2</v>
      </c>
      <c r="BG26" s="80">
        <v>2</v>
      </c>
      <c r="BH26" s="80">
        <v>2</v>
      </c>
      <c r="BI26" s="114">
        <v>2</v>
      </c>
      <c r="BJ26" s="114">
        <v>2</v>
      </c>
      <c r="BK26" s="80">
        <v>2</v>
      </c>
      <c r="BL26" s="80">
        <v>2</v>
      </c>
      <c r="BM26" s="80"/>
      <c r="BN26" s="80" t="s">
        <v>18</v>
      </c>
      <c r="BO26" s="94" t="e">
        <f>VLOOKUP(Vib_PDM[[#This Row],[SAP Flocation]],'[4]Sheet1 (2)'!B:E,2,FALSE)</f>
        <v>#N/A</v>
      </c>
      <c r="BP26" s="83">
        <v>2</v>
      </c>
      <c r="BQ26" s="84" t="s">
        <v>2207</v>
      </c>
      <c r="BR26" s="85">
        <f>VLOOKUP(Vib_PDM[[#This Row],[New Number]],'[4]Monthly AMS report'!NN26:NO377,2,FALSE)</f>
        <v>45828</v>
      </c>
      <c r="BS26" s="86"/>
      <c r="BT26" s="87">
        <f>COUNTIF(G26:AO26,$BT$8)</f>
        <v>0</v>
      </c>
      <c r="BU26" s="88">
        <f>COUNTIF(G26:AO26,$BU$8)</f>
        <v>0</v>
      </c>
      <c r="BV26" s="88">
        <f>COUNTIF(G26:AO26,$BV$8)</f>
        <v>5</v>
      </c>
      <c r="BW26" s="88">
        <f>COUNTIF(G26:AO26,$BW$8)</f>
        <v>1</v>
      </c>
      <c r="BX26" s="88">
        <f>COUNTIF(G26:AO26,$BX$8)</f>
        <v>26</v>
      </c>
      <c r="BY26" s="88">
        <f>COUNTIF(G26:AO26,$BY$8)</f>
        <v>3</v>
      </c>
      <c r="BZ26" s="88">
        <f>COUNTIF(G26:AO26,$BZ$8)</f>
        <v>0</v>
      </c>
      <c r="CA26" s="89">
        <f>(BY26)/(BZ26+BY26+BX26+BW26+BV26+BU26+BT26)</f>
        <v>8.5714285714285715E-2</v>
      </c>
    </row>
    <row r="27" spans="1:79" ht="28.8" x14ac:dyDescent="0.25">
      <c r="A27" s="70" t="s">
        <v>185</v>
      </c>
      <c r="B27" s="121" t="s">
        <v>186</v>
      </c>
      <c r="C27" s="72" t="s">
        <v>143</v>
      </c>
      <c r="D27" s="73" t="s">
        <v>187</v>
      </c>
      <c r="E27" s="74" t="s">
        <v>188</v>
      </c>
      <c r="F27" s="75"/>
      <c r="G27" s="76" t="s">
        <v>15</v>
      </c>
      <c r="H27" s="76" t="s">
        <v>12</v>
      </c>
      <c r="I27" s="76" t="s">
        <v>12</v>
      </c>
      <c r="J27" s="76" t="s">
        <v>12</v>
      </c>
      <c r="K27" s="76" t="s">
        <v>12</v>
      </c>
      <c r="L27" s="76" t="s">
        <v>15</v>
      </c>
      <c r="M27" s="76" t="s">
        <v>12</v>
      </c>
      <c r="N27" s="76" t="s">
        <v>15</v>
      </c>
      <c r="O27" s="76" t="s">
        <v>12</v>
      </c>
      <c r="P27" s="76" t="s">
        <v>12</v>
      </c>
      <c r="Q27" s="76" t="s">
        <v>102</v>
      </c>
      <c r="R27" s="76" t="s">
        <v>12</v>
      </c>
      <c r="S27" s="76" t="s">
        <v>12</v>
      </c>
      <c r="T27" s="76" t="s">
        <v>102</v>
      </c>
      <c r="U27" s="76" t="s">
        <v>102</v>
      </c>
      <c r="V27" s="76" t="s">
        <v>102</v>
      </c>
      <c r="W27" s="76" t="s">
        <v>102</v>
      </c>
      <c r="X27" s="76" t="s">
        <v>102</v>
      </c>
      <c r="Y27" s="76" t="s">
        <v>102</v>
      </c>
      <c r="Z27" s="76" t="s">
        <v>102</v>
      </c>
      <c r="AA27" s="77" t="s">
        <v>102</v>
      </c>
      <c r="AB27" s="77" t="s">
        <v>102</v>
      </c>
      <c r="AC27" s="77" t="s">
        <v>102</v>
      </c>
      <c r="AD27" s="77" t="s">
        <v>12</v>
      </c>
      <c r="AE27" s="77" t="s">
        <v>102</v>
      </c>
      <c r="AF27" s="77" t="s">
        <v>102</v>
      </c>
      <c r="AG27" s="78" t="s">
        <v>12</v>
      </c>
      <c r="AH27" s="78" t="s">
        <v>12</v>
      </c>
      <c r="AI27" s="78" t="s">
        <v>12</v>
      </c>
      <c r="AJ27" s="113" t="s">
        <v>12</v>
      </c>
      <c r="AK27" s="79" t="s">
        <v>12</v>
      </c>
      <c r="AL27" s="79" t="s">
        <v>102</v>
      </c>
      <c r="AM27" s="79" t="s">
        <v>15</v>
      </c>
      <c r="AN27" s="79" t="s">
        <v>15</v>
      </c>
      <c r="AO27" s="79" t="s">
        <v>12</v>
      </c>
      <c r="AP27" s="79">
        <v>2</v>
      </c>
      <c r="AQ27" s="79">
        <v>2</v>
      </c>
      <c r="AR27" s="79" t="s">
        <v>15</v>
      </c>
      <c r="AS27" s="79" t="e">
        <f>VLOOKUP(Vib_PDM[[#This Row],[New Number]],#REF!,2,FALSE)</f>
        <v>#REF!</v>
      </c>
      <c r="AT27" s="79" t="s">
        <v>15</v>
      </c>
      <c r="AU27" s="79" t="s">
        <v>18</v>
      </c>
      <c r="AV27" s="79" t="s">
        <v>15</v>
      </c>
      <c r="AW27" s="79" t="s">
        <v>15</v>
      </c>
      <c r="AX27" s="79" t="s">
        <v>15</v>
      </c>
      <c r="AY27" s="79"/>
      <c r="AZ27" s="79"/>
      <c r="BA27" s="79" t="s">
        <v>102</v>
      </c>
      <c r="BB27" s="79" t="s">
        <v>15</v>
      </c>
      <c r="BC27" s="79" t="s">
        <v>15</v>
      </c>
      <c r="BD27" s="80" t="s">
        <v>15</v>
      </c>
      <c r="BE27" s="80" t="s">
        <v>15</v>
      </c>
      <c r="BF27" s="80" t="s">
        <v>12</v>
      </c>
      <c r="BG27" s="80" t="s">
        <v>15</v>
      </c>
      <c r="BH27" s="80" t="s">
        <v>15</v>
      </c>
      <c r="BI27" s="80" t="s">
        <v>15</v>
      </c>
      <c r="BJ27" s="80" t="s">
        <v>15</v>
      </c>
      <c r="BK27" s="80" t="s">
        <v>15</v>
      </c>
      <c r="BL27" s="80" t="s">
        <v>15</v>
      </c>
      <c r="BM27" s="80"/>
      <c r="BN27" s="80"/>
      <c r="BO27" s="82" t="e">
        <f>VLOOKUP(Vib_PDM[[#This Row],[SAP Flocation]],'[4]Sheet1 (2)'!B:E,2,FALSE)</f>
        <v>#N/A</v>
      </c>
      <c r="BP27" s="83" t="s">
        <v>15</v>
      </c>
      <c r="BQ27" s="84"/>
      <c r="BR27" s="85">
        <f>VLOOKUP(Vib_PDM[[#This Row],[New Number]],'[4]Monthly AMS report'!NN20:NO371,2,FALSE)</f>
        <v>45575</v>
      </c>
      <c r="BS27" s="86"/>
      <c r="BT27" s="87">
        <f>COUNTIF(G27:AO27,$BT$8)</f>
        <v>0</v>
      </c>
      <c r="BU27" s="88">
        <f>COUNTIF(G27:AO27,$BU$8)</f>
        <v>0</v>
      </c>
      <c r="BV27" s="88">
        <f>COUNTIF(G27:AO27,$BV$8)</f>
        <v>0</v>
      </c>
      <c r="BW27" s="88">
        <f>COUNTIF(G27:AO27,$BW$8)</f>
        <v>0</v>
      </c>
      <c r="BX27" s="88">
        <f>COUNTIF(G27:AO27,$BX$8)</f>
        <v>30</v>
      </c>
      <c r="BY27" s="88">
        <f>COUNTIF(G27:AO27,$BY$8)</f>
        <v>5</v>
      </c>
      <c r="BZ27" s="88">
        <f>COUNTIF(G27:AO27,$BZ$8)</f>
        <v>0</v>
      </c>
      <c r="CA27" s="89">
        <f>(BY27)/(BZ27+BY27+BX27+BW27+BV27+BU27+BT27)</f>
        <v>0.14285714285714285</v>
      </c>
    </row>
    <row r="28" spans="1:79" ht="26.4" x14ac:dyDescent="0.25">
      <c r="A28" s="70" t="s">
        <v>141</v>
      </c>
      <c r="B28" s="71" t="s">
        <v>142</v>
      </c>
      <c r="C28" s="72" t="s">
        <v>143</v>
      </c>
      <c r="D28" s="73" t="s">
        <v>144</v>
      </c>
      <c r="E28" s="74" t="s">
        <v>145</v>
      </c>
      <c r="F28" s="75" t="s">
        <v>146</v>
      </c>
      <c r="G28" s="76" t="s">
        <v>12</v>
      </c>
      <c r="H28" s="76" t="s">
        <v>12</v>
      </c>
      <c r="I28" s="76" t="s">
        <v>12</v>
      </c>
      <c r="J28" s="76" t="s">
        <v>12</v>
      </c>
      <c r="K28" s="76" t="s">
        <v>12</v>
      </c>
      <c r="L28" s="76" t="s">
        <v>12</v>
      </c>
      <c r="M28" s="76" t="s">
        <v>12</v>
      </c>
      <c r="N28" s="76" t="s">
        <v>15</v>
      </c>
      <c r="O28" s="76" t="s">
        <v>15</v>
      </c>
      <c r="P28" s="76" t="s">
        <v>15</v>
      </c>
      <c r="Q28" s="76" t="s">
        <v>15</v>
      </c>
      <c r="R28" s="76" t="s">
        <v>12</v>
      </c>
      <c r="S28" s="76" t="s">
        <v>12</v>
      </c>
      <c r="T28" s="76" t="s">
        <v>15</v>
      </c>
      <c r="U28" s="76" t="s">
        <v>102</v>
      </c>
      <c r="V28" s="76" t="s">
        <v>102</v>
      </c>
      <c r="W28" s="76" t="s">
        <v>102</v>
      </c>
      <c r="X28" s="76" t="s">
        <v>102</v>
      </c>
      <c r="Y28" s="76" t="s">
        <v>102</v>
      </c>
      <c r="Z28" s="76" t="s">
        <v>102</v>
      </c>
      <c r="AA28" s="77" t="s">
        <v>102</v>
      </c>
      <c r="AB28" s="77" t="s">
        <v>102</v>
      </c>
      <c r="AC28" s="77">
        <v>3</v>
      </c>
      <c r="AD28" s="77">
        <v>3</v>
      </c>
      <c r="AE28" s="77">
        <v>3</v>
      </c>
      <c r="AF28" s="77">
        <v>3</v>
      </c>
      <c r="AG28" s="78">
        <v>3</v>
      </c>
      <c r="AH28" s="78">
        <v>4</v>
      </c>
      <c r="AI28" s="78">
        <v>4</v>
      </c>
      <c r="AJ28" s="90">
        <v>4</v>
      </c>
      <c r="AK28" s="79">
        <v>4</v>
      </c>
      <c r="AL28" s="79">
        <v>4</v>
      </c>
      <c r="AM28" s="79" t="s">
        <v>15</v>
      </c>
      <c r="AN28" s="79">
        <v>4</v>
      </c>
      <c r="AO28" s="79" t="s">
        <v>12</v>
      </c>
      <c r="AP28" s="79" t="s">
        <v>12</v>
      </c>
      <c r="AQ28" s="79" t="s">
        <v>12</v>
      </c>
      <c r="AR28" s="79" t="s">
        <v>18</v>
      </c>
      <c r="AS28" s="79" t="e">
        <f>VLOOKUP(Vib_PDM[[#This Row],[New Number]],#REF!,2,FALSE)</f>
        <v>#REF!</v>
      </c>
      <c r="AT28" s="79" t="s">
        <v>15</v>
      </c>
      <c r="AU28" s="79" t="s">
        <v>18</v>
      </c>
      <c r="AV28" s="79" t="s">
        <v>15</v>
      </c>
      <c r="AW28" s="79" t="s">
        <v>15</v>
      </c>
      <c r="AX28" s="79" t="s">
        <v>15</v>
      </c>
      <c r="AY28" s="79"/>
      <c r="AZ28" s="79"/>
      <c r="BA28" s="79">
        <v>1</v>
      </c>
      <c r="BB28" s="79">
        <v>4</v>
      </c>
      <c r="BC28" s="79" t="s">
        <v>15</v>
      </c>
      <c r="BD28" s="80" t="s">
        <v>12</v>
      </c>
      <c r="BE28" s="80" t="s">
        <v>15</v>
      </c>
      <c r="BF28" s="80" t="s">
        <v>12</v>
      </c>
      <c r="BG28" s="80" t="s">
        <v>12</v>
      </c>
      <c r="BH28" s="80" t="s">
        <v>12</v>
      </c>
      <c r="BI28" s="81" t="s">
        <v>12</v>
      </c>
      <c r="BJ28" s="91">
        <v>3</v>
      </c>
      <c r="BK28" s="80">
        <v>3</v>
      </c>
      <c r="BL28" s="80">
        <v>3</v>
      </c>
      <c r="BM28" s="80"/>
      <c r="BN28" s="80"/>
      <c r="BO28" s="92">
        <f>VLOOKUP(Vib_PDM[[#This Row],[SAP Flocation]],'[4]Sheet1 (2)'!B:E,2,FALSE)</f>
        <v>0</v>
      </c>
      <c r="BP28" s="83" t="s">
        <v>15</v>
      </c>
      <c r="BQ28" s="84"/>
      <c r="BR28" s="85">
        <f>VLOOKUP(Vib_PDM[[#This Row],[New Number]],'[4]Monthly AMS report'!NN10:NO361,2,FALSE)</f>
        <v>45749</v>
      </c>
      <c r="BS28" s="86"/>
      <c r="BT28" s="87">
        <f>COUNTIF(G28:AO28,$BT$8)</f>
        <v>0</v>
      </c>
      <c r="BU28" s="88">
        <f>COUNTIF(G28:AO28,$BU$8)</f>
        <v>0</v>
      </c>
      <c r="BV28" s="88">
        <f>COUNTIF(G28:AO28,$BV$8)</f>
        <v>5</v>
      </c>
      <c r="BW28" s="88">
        <f>COUNTIF(G28:AO28,$BW$8)</f>
        <v>6</v>
      </c>
      <c r="BX28" s="88">
        <f>COUNTIF(G28:AO28,$BX$8)</f>
        <v>18</v>
      </c>
      <c r="BY28" s="88">
        <f>COUNTIF(G28:AO28,$BY$8)</f>
        <v>6</v>
      </c>
      <c r="BZ28" s="88">
        <f>COUNTIF(G28:AO28,$BZ$8)</f>
        <v>0</v>
      </c>
      <c r="CA28" s="89">
        <f>(BY28)/(BZ28+BY28+BX28+BW28+BV28+BU28+BT28)</f>
        <v>0.17142857142857143</v>
      </c>
    </row>
    <row r="29" spans="1:79" ht="28.8" x14ac:dyDescent="0.25">
      <c r="A29" s="122" t="s">
        <v>189</v>
      </c>
      <c r="B29" s="121" t="s">
        <v>190</v>
      </c>
      <c r="C29" s="72" t="s">
        <v>191</v>
      </c>
      <c r="D29" s="73" t="s">
        <v>192</v>
      </c>
      <c r="E29" s="74" t="s">
        <v>193</v>
      </c>
      <c r="F29" s="75"/>
      <c r="G29" s="76" t="s">
        <v>15</v>
      </c>
      <c r="H29" s="76" t="s">
        <v>12</v>
      </c>
      <c r="I29" s="76" t="s">
        <v>15</v>
      </c>
      <c r="J29" s="76" t="s">
        <v>12</v>
      </c>
      <c r="K29" s="76" t="s">
        <v>12</v>
      </c>
      <c r="L29" s="76" t="s">
        <v>102</v>
      </c>
      <c r="M29" s="76" t="s">
        <v>15</v>
      </c>
      <c r="N29" s="76" t="s">
        <v>15</v>
      </c>
      <c r="O29" s="76" t="s">
        <v>15</v>
      </c>
      <c r="P29" s="76" t="s">
        <v>12</v>
      </c>
      <c r="Q29" s="76" t="s">
        <v>12</v>
      </c>
      <c r="R29" s="76" t="s">
        <v>12</v>
      </c>
      <c r="S29" s="76" t="s">
        <v>12</v>
      </c>
      <c r="T29" s="76" t="s">
        <v>102</v>
      </c>
      <c r="U29" s="76" t="s">
        <v>102</v>
      </c>
      <c r="V29" s="76" t="s">
        <v>102</v>
      </c>
      <c r="W29" s="76" t="s">
        <v>102</v>
      </c>
      <c r="X29" s="76" t="s">
        <v>102</v>
      </c>
      <c r="Y29" s="76" t="s">
        <v>102</v>
      </c>
      <c r="Z29" s="76" t="s">
        <v>102</v>
      </c>
      <c r="AA29" s="77" t="s">
        <v>15</v>
      </c>
      <c r="AB29" s="77" t="s">
        <v>102</v>
      </c>
      <c r="AC29" s="77" t="s">
        <v>102</v>
      </c>
      <c r="AD29" s="77" t="s">
        <v>12</v>
      </c>
      <c r="AE29" s="77" t="s">
        <v>102</v>
      </c>
      <c r="AF29" s="77" t="s">
        <v>102</v>
      </c>
      <c r="AG29" s="113" t="s">
        <v>12</v>
      </c>
      <c r="AH29" s="78" t="s">
        <v>12</v>
      </c>
      <c r="AI29" s="78" t="s">
        <v>12</v>
      </c>
      <c r="AJ29" s="113" t="s">
        <v>12</v>
      </c>
      <c r="AK29" s="79" t="s">
        <v>12</v>
      </c>
      <c r="AL29" s="79" t="s">
        <v>102</v>
      </c>
      <c r="AM29" s="79" t="s">
        <v>102</v>
      </c>
      <c r="AN29" s="79" t="s">
        <v>15</v>
      </c>
      <c r="AO29" s="79" t="s">
        <v>12</v>
      </c>
      <c r="AP29" s="79" t="s">
        <v>12</v>
      </c>
      <c r="AQ29" s="79" t="s">
        <v>12</v>
      </c>
      <c r="AR29" s="79" t="s">
        <v>18</v>
      </c>
      <c r="AS29" s="79" t="e">
        <f>VLOOKUP(Vib_PDM[[#This Row],[New Number]],#REF!,2,FALSE)</f>
        <v>#REF!</v>
      </c>
      <c r="AT29" s="79" t="s">
        <v>15</v>
      </c>
      <c r="AU29" s="79" t="s">
        <v>15</v>
      </c>
      <c r="AV29" s="79" t="s">
        <v>15</v>
      </c>
      <c r="AW29" s="79" t="s">
        <v>15</v>
      </c>
      <c r="AX29" s="79" t="s">
        <v>15</v>
      </c>
      <c r="AY29" s="79"/>
      <c r="AZ29" s="79"/>
      <c r="BA29" s="79" t="s">
        <v>12</v>
      </c>
      <c r="BB29" s="79" t="s">
        <v>102</v>
      </c>
      <c r="BC29" s="79" t="s">
        <v>15</v>
      </c>
      <c r="BD29" s="80" t="s">
        <v>12</v>
      </c>
      <c r="BE29" s="80" t="s">
        <v>12</v>
      </c>
      <c r="BF29" s="80" t="s">
        <v>12</v>
      </c>
      <c r="BG29" s="80" t="s">
        <v>15</v>
      </c>
      <c r="BH29" s="80" t="s">
        <v>12</v>
      </c>
      <c r="BI29" s="81" t="s">
        <v>12</v>
      </c>
      <c r="BJ29" s="93" t="s">
        <v>12</v>
      </c>
      <c r="BK29" s="93" t="s">
        <v>12</v>
      </c>
      <c r="BL29" s="80" t="s">
        <v>12</v>
      </c>
      <c r="BM29" s="93"/>
      <c r="BN29" s="93"/>
      <c r="BO29" s="94" t="e">
        <f>VLOOKUP(Vib_PDM[[#This Row],[SAP Flocation]],'[4]Sheet1 (2)'!B:E,2,FALSE)</f>
        <v>#N/A</v>
      </c>
      <c r="BP29" s="83" t="s">
        <v>15</v>
      </c>
      <c r="BQ29" s="84"/>
      <c r="BR29" s="85">
        <f>VLOOKUP(Vib_PDM[[#This Row],[New Number]],'[4]Monthly AMS report'!NN21:NO372,2,FALSE)</f>
        <v>45749</v>
      </c>
      <c r="BS29" s="86"/>
      <c r="BT29" s="87">
        <f>COUNTIF(G29:AO29,$BT$8)</f>
        <v>0</v>
      </c>
      <c r="BU29" s="88">
        <f>COUNTIF(G29:AO29,$BU$8)</f>
        <v>0</v>
      </c>
      <c r="BV29" s="88">
        <f>COUNTIF(G29:AO29,$BV$8)</f>
        <v>0</v>
      </c>
      <c r="BW29" s="88">
        <f>COUNTIF(G29:AO29,$BW$8)</f>
        <v>0</v>
      </c>
      <c r="BX29" s="88">
        <f>COUNTIF(G29:AO29,$BX$8)</f>
        <v>28</v>
      </c>
      <c r="BY29" s="88">
        <f>COUNTIF(G29:AO29,$BY$8)</f>
        <v>7</v>
      </c>
      <c r="BZ29" s="88">
        <f>COUNTIF(G29:AO29,$BZ$8)</f>
        <v>0</v>
      </c>
      <c r="CA29" s="89">
        <f>(BY29)/(BZ29+BY29+BX29+BW29+BV29+BU29+BT29)</f>
        <v>0.2</v>
      </c>
    </row>
    <row r="30" spans="1:79" ht="28.8" x14ac:dyDescent="0.25">
      <c r="A30" s="122" t="s">
        <v>194</v>
      </c>
      <c r="B30" s="121" t="s">
        <v>195</v>
      </c>
      <c r="C30" s="72" t="s">
        <v>191</v>
      </c>
      <c r="D30" s="73" t="s">
        <v>196</v>
      </c>
      <c r="E30" s="74" t="s">
        <v>197</v>
      </c>
      <c r="F30" s="75"/>
      <c r="G30" s="76" t="s">
        <v>15</v>
      </c>
      <c r="H30" s="76" t="s">
        <v>12</v>
      </c>
      <c r="I30" s="76" t="s">
        <v>15</v>
      </c>
      <c r="J30" s="76" t="s">
        <v>12</v>
      </c>
      <c r="K30" s="76" t="s">
        <v>12</v>
      </c>
      <c r="L30" s="76" t="s">
        <v>102</v>
      </c>
      <c r="M30" s="76" t="s">
        <v>12</v>
      </c>
      <c r="N30" s="76" t="s">
        <v>15</v>
      </c>
      <c r="O30" s="76" t="s">
        <v>15</v>
      </c>
      <c r="P30" s="76" t="s">
        <v>12</v>
      </c>
      <c r="Q30" s="76" t="s">
        <v>102</v>
      </c>
      <c r="R30" s="76">
        <v>1</v>
      </c>
      <c r="S30" s="76">
        <v>3</v>
      </c>
      <c r="T30" s="76">
        <v>2</v>
      </c>
      <c r="U30" s="76" t="s">
        <v>15</v>
      </c>
      <c r="V30" s="76">
        <v>4</v>
      </c>
      <c r="W30" s="76">
        <v>4</v>
      </c>
      <c r="X30" s="76">
        <v>4</v>
      </c>
      <c r="Y30" s="76">
        <v>4</v>
      </c>
      <c r="Z30" s="76">
        <v>4</v>
      </c>
      <c r="AA30" s="77">
        <v>4</v>
      </c>
      <c r="AB30" s="77">
        <v>4</v>
      </c>
      <c r="AC30" s="77">
        <v>4</v>
      </c>
      <c r="AD30" s="77">
        <v>4</v>
      </c>
      <c r="AE30" s="77">
        <v>4</v>
      </c>
      <c r="AF30" s="77" t="s">
        <v>198</v>
      </c>
      <c r="AG30" s="78" t="s">
        <v>12</v>
      </c>
      <c r="AH30" s="78">
        <v>3</v>
      </c>
      <c r="AI30" s="78">
        <v>4</v>
      </c>
      <c r="AJ30" s="113">
        <v>3</v>
      </c>
      <c r="AK30" s="79">
        <v>3</v>
      </c>
      <c r="AL30" s="79">
        <v>3</v>
      </c>
      <c r="AM30" s="79">
        <v>3</v>
      </c>
      <c r="AN30" s="79" t="s">
        <v>15</v>
      </c>
      <c r="AO30" s="79">
        <v>2</v>
      </c>
      <c r="AP30" s="79">
        <v>3</v>
      </c>
      <c r="AQ30" s="79" t="s">
        <v>18</v>
      </c>
      <c r="AR30" s="79" t="s">
        <v>15</v>
      </c>
      <c r="AS30" s="79" t="e">
        <f>VLOOKUP(Vib_PDM[[#This Row],[New Number]],#REF!,2,FALSE)</f>
        <v>#REF!</v>
      </c>
      <c r="AT30" s="79" t="s">
        <v>15</v>
      </c>
      <c r="AU30" s="79" t="s">
        <v>15</v>
      </c>
      <c r="AV30" s="79" t="s">
        <v>15</v>
      </c>
      <c r="AW30" s="79" t="s">
        <v>15</v>
      </c>
      <c r="AX30" s="79" t="s">
        <v>15</v>
      </c>
      <c r="AY30" s="79"/>
      <c r="AZ30" s="79"/>
      <c r="BA30" s="79" t="s">
        <v>15</v>
      </c>
      <c r="BB30" s="79">
        <v>3</v>
      </c>
      <c r="BC30" s="79" t="s">
        <v>15</v>
      </c>
      <c r="BD30" s="80">
        <v>3</v>
      </c>
      <c r="BE30" s="80">
        <v>3</v>
      </c>
      <c r="BF30" s="80">
        <v>3</v>
      </c>
      <c r="BG30" s="80" t="s">
        <v>15</v>
      </c>
      <c r="BH30" s="80">
        <v>3</v>
      </c>
      <c r="BI30" s="91">
        <v>3</v>
      </c>
      <c r="BJ30" s="114">
        <v>2</v>
      </c>
      <c r="BK30" s="80" t="s">
        <v>15</v>
      </c>
      <c r="BL30" s="80" t="s">
        <v>15</v>
      </c>
      <c r="BM30" s="80"/>
      <c r="BN30" s="80"/>
      <c r="BO30" s="123">
        <f>VLOOKUP(Vib_PDM[[#This Row],[SAP Flocation]],'[4]Sheet1 (2)'!B:E,2,FALSE)</f>
        <v>0</v>
      </c>
      <c r="BP30" s="83" t="s">
        <v>15</v>
      </c>
      <c r="BQ30" s="84"/>
      <c r="BR30" s="85">
        <f>VLOOKUP(Vib_PDM[[#This Row],[New Number]],'[4]Monthly AMS report'!NN22:NO373,2,FALSE)</f>
        <v>45712</v>
      </c>
      <c r="BS30" s="86"/>
      <c r="BT30" s="87">
        <f>COUNTIF(G30:AO30,$BT$8)</f>
        <v>1</v>
      </c>
      <c r="BU30" s="88">
        <f>COUNTIF(G30:AO30,$BU$8)</f>
        <v>2</v>
      </c>
      <c r="BV30" s="88">
        <f>COUNTIF(G30:AO30,$BV$8)</f>
        <v>6</v>
      </c>
      <c r="BW30" s="88">
        <f>COUNTIF(G30:AO30,$BW$8)</f>
        <v>11</v>
      </c>
      <c r="BX30" s="88">
        <f>COUNTIF(G30:AO30,$BX$8)</f>
        <v>8</v>
      </c>
      <c r="BY30" s="88">
        <f>COUNTIF(G30:AO30,$BY$8)</f>
        <v>6</v>
      </c>
      <c r="BZ30" s="88">
        <f>COUNTIF(G30:AO30,$BZ$8)</f>
        <v>0</v>
      </c>
      <c r="CA30" s="89">
        <f>(BY30)/(BZ30+BY30+BX30+BW30+BV30+BU30+BT30)</f>
        <v>0.17647058823529413</v>
      </c>
    </row>
    <row r="31" spans="1:79" ht="26.4" x14ac:dyDescent="0.25">
      <c r="A31" s="70" t="s">
        <v>147</v>
      </c>
      <c r="B31" s="71" t="s">
        <v>148</v>
      </c>
      <c r="C31" s="72" t="s">
        <v>143</v>
      </c>
      <c r="D31" s="73" t="s">
        <v>149</v>
      </c>
      <c r="E31" s="74" t="s">
        <v>150</v>
      </c>
      <c r="F31" s="75" t="s">
        <v>146</v>
      </c>
      <c r="G31" s="76" t="s">
        <v>12</v>
      </c>
      <c r="H31" s="76" t="s">
        <v>15</v>
      </c>
      <c r="I31" s="76" t="s">
        <v>12</v>
      </c>
      <c r="J31" s="76" t="s">
        <v>12</v>
      </c>
      <c r="K31" s="76" t="s">
        <v>12</v>
      </c>
      <c r="L31" s="76" t="s">
        <v>12</v>
      </c>
      <c r="M31" s="76" t="s">
        <v>12</v>
      </c>
      <c r="N31" s="76" t="s">
        <v>15</v>
      </c>
      <c r="O31" s="76" t="s">
        <v>12</v>
      </c>
      <c r="P31" s="76" t="s">
        <v>12</v>
      </c>
      <c r="Q31" s="76" t="s">
        <v>102</v>
      </c>
      <c r="R31" s="76" t="s">
        <v>12</v>
      </c>
      <c r="S31" s="76" t="s">
        <v>12</v>
      </c>
      <c r="T31" s="76" t="s">
        <v>15</v>
      </c>
      <c r="U31" s="76" t="s">
        <v>102</v>
      </c>
      <c r="V31" s="76" t="s">
        <v>102</v>
      </c>
      <c r="W31" s="76" t="s">
        <v>102</v>
      </c>
      <c r="X31" s="76" t="s">
        <v>102</v>
      </c>
      <c r="Y31" s="76" t="s">
        <v>102</v>
      </c>
      <c r="Z31" s="76" t="s">
        <v>102</v>
      </c>
      <c r="AA31" s="77" t="s">
        <v>102</v>
      </c>
      <c r="AB31" s="77" t="s">
        <v>102</v>
      </c>
      <c r="AC31" s="77" t="s">
        <v>102</v>
      </c>
      <c r="AD31" s="77" t="s">
        <v>12</v>
      </c>
      <c r="AE31" s="77">
        <v>3</v>
      </c>
      <c r="AF31" s="77">
        <v>3</v>
      </c>
      <c r="AG31" s="78">
        <v>3</v>
      </c>
      <c r="AH31" s="78">
        <v>4</v>
      </c>
      <c r="AI31" s="78">
        <v>4</v>
      </c>
      <c r="AJ31" s="79">
        <v>4</v>
      </c>
      <c r="AK31" s="79">
        <v>4</v>
      </c>
      <c r="AL31" s="79">
        <v>4</v>
      </c>
      <c r="AM31" s="79" t="s">
        <v>15</v>
      </c>
      <c r="AN31" s="79">
        <v>4</v>
      </c>
      <c r="AO31" s="79" t="s">
        <v>12</v>
      </c>
      <c r="AP31" s="79" t="s">
        <v>12</v>
      </c>
      <c r="AQ31" s="79" t="s">
        <v>12</v>
      </c>
      <c r="AR31" s="79" t="s">
        <v>18</v>
      </c>
      <c r="AS31" s="79" t="e">
        <f>VLOOKUP(Vib_PDM[[#This Row],[New Number]],#REF!,2,FALSE)</f>
        <v>#REF!</v>
      </c>
      <c r="AT31" s="79" t="s">
        <v>15</v>
      </c>
      <c r="AU31" s="79" t="s">
        <v>15</v>
      </c>
      <c r="AV31" s="79" t="s">
        <v>15</v>
      </c>
      <c r="AW31" s="79" t="s">
        <v>15</v>
      </c>
      <c r="AX31" s="79" t="s">
        <v>15</v>
      </c>
      <c r="AY31" s="79"/>
      <c r="AZ31" s="79"/>
      <c r="BA31" s="79" t="s">
        <v>102</v>
      </c>
      <c r="BB31" s="79" t="s">
        <v>102</v>
      </c>
      <c r="BC31" s="79" t="s">
        <v>15</v>
      </c>
      <c r="BD31" s="80" t="s">
        <v>12</v>
      </c>
      <c r="BE31" s="80" t="s">
        <v>15</v>
      </c>
      <c r="BF31" s="80" t="s">
        <v>12</v>
      </c>
      <c r="BG31" s="80" t="s">
        <v>12</v>
      </c>
      <c r="BH31" s="80" t="s">
        <v>12</v>
      </c>
      <c r="BI31" s="81" t="s">
        <v>12</v>
      </c>
      <c r="BJ31" s="93" t="s">
        <v>12</v>
      </c>
      <c r="BK31" s="93" t="s">
        <v>12</v>
      </c>
      <c r="BL31" s="80" t="s">
        <v>12</v>
      </c>
      <c r="BM31" s="93"/>
      <c r="BN31" s="93"/>
      <c r="BO31" s="94" t="e">
        <f>VLOOKUP(Vib_PDM[[#This Row],[SAP Flocation]],'[4]Sheet1 (2)'!B:E,2,FALSE)</f>
        <v>#N/A</v>
      </c>
      <c r="BP31" s="83" t="s">
        <v>15</v>
      </c>
      <c r="BQ31" s="84"/>
      <c r="BR31" s="85">
        <f>VLOOKUP(Vib_PDM[[#This Row],[New Number]],'[4]Monthly AMS report'!NN11:NO362,2,FALSE)</f>
        <v>45749</v>
      </c>
      <c r="BS31" s="86"/>
      <c r="BT31" s="87">
        <f>COUNTIF(G31:AO31,$BT$8)</f>
        <v>0</v>
      </c>
      <c r="BU31" s="88">
        <f>COUNTIF(G31:AO31,$BU$8)</f>
        <v>0</v>
      </c>
      <c r="BV31" s="88">
        <f>COUNTIF(G31:AO31,$BV$8)</f>
        <v>3</v>
      </c>
      <c r="BW31" s="88">
        <f>COUNTIF(G31:AO31,$BW$8)</f>
        <v>6</v>
      </c>
      <c r="BX31" s="88">
        <f>COUNTIF(G31:AO31,$BX$8)</f>
        <v>22</v>
      </c>
      <c r="BY31" s="88">
        <f>COUNTIF(G31:AO31,$BY$8)</f>
        <v>4</v>
      </c>
      <c r="BZ31" s="88">
        <f>COUNTIF(G31:AO31,$BZ$8)</f>
        <v>0</v>
      </c>
      <c r="CA31" s="89">
        <f>(BY31)/(BZ31+BY31+BX31+BW31+BV31+BU31+BT31)</f>
        <v>0.11428571428571428</v>
      </c>
    </row>
    <row r="32" spans="1:79" ht="26.4" x14ac:dyDescent="0.25">
      <c r="A32" s="70" t="s">
        <v>151</v>
      </c>
      <c r="B32" s="71" t="s">
        <v>152</v>
      </c>
      <c r="C32" s="72" t="s">
        <v>143</v>
      </c>
      <c r="D32" s="73" t="s">
        <v>153</v>
      </c>
      <c r="E32" s="72" t="s">
        <v>154</v>
      </c>
      <c r="F32" s="118" t="s">
        <v>155</v>
      </c>
      <c r="G32" s="76" t="s">
        <v>15</v>
      </c>
      <c r="H32" s="76" t="s">
        <v>15</v>
      </c>
      <c r="I32" s="76" t="s">
        <v>12</v>
      </c>
      <c r="J32" s="76" t="s">
        <v>12</v>
      </c>
      <c r="K32" s="76" t="s">
        <v>12</v>
      </c>
      <c r="L32" s="76" t="s">
        <v>12</v>
      </c>
      <c r="M32" s="76" t="s">
        <v>12</v>
      </c>
      <c r="N32" s="76" t="s">
        <v>12</v>
      </c>
      <c r="O32" s="76" t="s">
        <v>12</v>
      </c>
      <c r="P32" s="76" t="s">
        <v>12</v>
      </c>
      <c r="Q32" s="76" t="s">
        <v>12</v>
      </c>
      <c r="R32" s="76" t="s">
        <v>12</v>
      </c>
      <c r="S32" s="76" t="s">
        <v>12</v>
      </c>
      <c r="T32" s="76" t="s">
        <v>12</v>
      </c>
      <c r="U32" s="76" t="s">
        <v>12</v>
      </c>
      <c r="V32" s="76" t="s">
        <v>12</v>
      </c>
      <c r="W32" s="76" t="s">
        <v>12</v>
      </c>
      <c r="X32" s="76" t="s">
        <v>12</v>
      </c>
      <c r="Y32" s="76" t="s">
        <v>12</v>
      </c>
      <c r="Z32" s="76" t="s">
        <v>12</v>
      </c>
      <c r="AA32" s="77" t="s">
        <v>12</v>
      </c>
      <c r="AB32" s="77" t="s">
        <v>12</v>
      </c>
      <c r="AC32" s="77" t="s">
        <v>12</v>
      </c>
      <c r="AD32" s="77" t="s">
        <v>12</v>
      </c>
      <c r="AE32" s="77" t="s">
        <v>12</v>
      </c>
      <c r="AF32" s="77" t="s">
        <v>12</v>
      </c>
      <c r="AG32" s="78" t="s">
        <v>15</v>
      </c>
      <c r="AH32" s="78" t="s">
        <v>12</v>
      </c>
      <c r="AI32" s="90" t="s">
        <v>15</v>
      </c>
      <c r="AJ32" s="79" t="s">
        <v>15</v>
      </c>
      <c r="AK32" s="79" t="s">
        <v>15</v>
      </c>
      <c r="AL32" s="79" t="s">
        <v>15</v>
      </c>
      <c r="AM32" s="79" t="s">
        <v>15</v>
      </c>
      <c r="AN32" s="79" t="s">
        <v>15</v>
      </c>
      <c r="AO32" s="79" t="s">
        <v>15</v>
      </c>
      <c r="AP32" s="79" t="s">
        <v>15</v>
      </c>
      <c r="AQ32" s="79" t="s">
        <v>15</v>
      </c>
      <c r="AR32" s="79" t="s">
        <v>15</v>
      </c>
      <c r="AS32" s="79" t="e">
        <f>VLOOKUP(Vib_PDM[[#This Row],[New Number]],#REF!,2,FALSE)</f>
        <v>#REF!</v>
      </c>
      <c r="AT32" s="79" t="s">
        <v>15</v>
      </c>
      <c r="AU32" s="79" t="s">
        <v>15</v>
      </c>
      <c r="AV32" s="79" t="s">
        <v>15</v>
      </c>
      <c r="AW32" s="79" t="s">
        <v>15</v>
      </c>
      <c r="AX32" s="79" t="s">
        <v>15</v>
      </c>
      <c r="AY32" s="79"/>
      <c r="AZ32" s="79"/>
      <c r="BA32" s="79"/>
      <c r="BB32" s="79" t="s">
        <v>15</v>
      </c>
      <c r="BC32" s="79" t="s">
        <v>15</v>
      </c>
      <c r="BD32" s="80" t="s">
        <v>15</v>
      </c>
      <c r="BE32" s="80" t="s">
        <v>15</v>
      </c>
      <c r="BF32" s="80" t="s">
        <v>15</v>
      </c>
      <c r="BG32" s="80" t="s">
        <v>15</v>
      </c>
      <c r="BH32" s="80" t="s">
        <v>15</v>
      </c>
      <c r="BI32" s="80" t="s">
        <v>15</v>
      </c>
      <c r="BJ32" s="80" t="s">
        <v>15</v>
      </c>
      <c r="BK32" s="80" t="s">
        <v>15</v>
      </c>
      <c r="BL32" s="80" t="s">
        <v>15</v>
      </c>
      <c r="BM32" s="80"/>
      <c r="BN32" s="80"/>
      <c r="BO32" s="82" t="e">
        <f>VLOOKUP(Vib_PDM[[#This Row],[SAP Flocation]],'[4]Sheet1 (2)'!B:E,2,FALSE)</f>
        <v>#N/A</v>
      </c>
      <c r="BP32" s="83" t="s">
        <v>15</v>
      </c>
      <c r="BQ32" s="84"/>
      <c r="BR32" s="85" t="e">
        <f>VLOOKUP(Vib_PDM[[#This Row],[New Number]],'[4]Monthly AMS report'!NN12:NO363,2,FALSE)</f>
        <v>#N/A</v>
      </c>
      <c r="BS32" s="86">
        <v>4</v>
      </c>
      <c r="BT32" s="87">
        <f>COUNTIF(G32:AO32,$BT$8)</f>
        <v>0</v>
      </c>
      <c r="BU32" s="88">
        <f>COUNTIF(G32:AO32,$BU$8)</f>
        <v>0</v>
      </c>
      <c r="BV32" s="88">
        <f>COUNTIF(G32:AO32,$BV$8)</f>
        <v>0</v>
      </c>
      <c r="BW32" s="88">
        <f>COUNTIF(G32:AO32,$BW$8)</f>
        <v>0</v>
      </c>
      <c r="BX32" s="88">
        <f>COUNTIF(G32:AO32,$BX$8)</f>
        <v>25</v>
      </c>
      <c r="BY32" s="88">
        <f>COUNTIF(G32:AO32,$BY$8)</f>
        <v>10</v>
      </c>
      <c r="BZ32" s="88">
        <f>COUNTIF(G32:AO32,$BZ$8)</f>
        <v>0</v>
      </c>
      <c r="CA32" s="89">
        <f>(BY32)/(BZ32+BY32+BX32+BW32+BV32+BU32+BT32)</f>
        <v>0.2857142857142857</v>
      </c>
    </row>
    <row r="33" spans="1:79" ht="26.4" x14ac:dyDescent="0.25">
      <c r="A33" s="70" t="s">
        <v>156</v>
      </c>
      <c r="B33" s="71" t="s">
        <v>157</v>
      </c>
      <c r="C33" s="72" t="s">
        <v>143</v>
      </c>
      <c r="D33" s="73" t="s">
        <v>158</v>
      </c>
      <c r="E33" s="74" t="s">
        <v>159</v>
      </c>
      <c r="F33" s="75"/>
      <c r="G33" s="76" t="s">
        <v>12</v>
      </c>
      <c r="H33" s="76" t="s">
        <v>12</v>
      </c>
      <c r="I33" s="76" t="s">
        <v>12</v>
      </c>
      <c r="J33" s="76" t="s">
        <v>12</v>
      </c>
      <c r="K33" s="76" t="s">
        <v>12</v>
      </c>
      <c r="L33" s="76" t="s">
        <v>12</v>
      </c>
      <c r="M33" s="76" t="s">
        <v>12</v>
      </c>
      <c r="N33" s="76" t="s">
        <v>15</v>
      </c>
      <c r="O33" s="76" t="s">
        <v>12</v>
      </c>
      <c r="P33" s="76" t="s">
        <v>12</v>
      </c>
      <c r="Q33" s="76" t="s">
        <v>102</v>
      </c>
      <c r="R33" s="76" t="s">
        <v>12</v>
      </c>
      <c r="S33" s="76" t="s">
        <v>12</v>
      </c>
      <c r="T33" s="76" t="s">
        <v>102</v>
      </c>
      <c r="U33" s="76" t="s">
        <v>102</v>
      </c>
      <c r="V33" s="76" t="s">
        <v>102</v>
      </c>
      <c r="W33" s="76" t="s">
        <v>102</v>
      </c>
      <c r="X33" s="76" t="s">
        <v>102</v>
      </c>
      <c r="Y33" s="76" t="s">
        <v>102</v>
      </c>
      <c r="Z33" s="76" t="s">
        <v>102</v>
      </c>
      <c r="AA33" s="76" t="s">
        <v>102</v>
      </c>
      <c r="AB33" s="79" t="s">
        <v>12</v>
      </c>
      <c r="AC33" s="76" t="s">
        <v>102</v>
      </c>
      <c r="AD33" s="76" t="s">
        <v>12</v>
      </c>
      <c r="AE33" s="76" t="s">
        <v>102</v>
      </c>
      <c r="AF33" s="76" t="s">
        <v>102</v>
      </c>
      <c r="AG33" s="78" t="s">
        <v>12</v>
      </c>
      <c r="AH33" s="78" t="s">
        <v>12</v>
      </c>
      <c r="AI33" s="78" t="s">
        <v>12</v>
      </c>
      <c r="AJ33" s="113" t="s">
        <v>12</v>
      </c>
      <c r="AK33" s="79" t="s">
        <v>12</v>
      </c>
      <c r="AL33" s="79" t="s">
        <v>102</v>
      </c>
      <c r="AM33" s="79" t="s">
        <v>15</v>
      </c>
      <c r="AN33" s="79" t="s">
        <v>15</v>
      </c>
      <c r="AO33" s="79" t="s">
        <v>12</v>
      </c>
      <c r="AP33" s="79" t="s">
        <v>12</v>
      </c>
      <c r="AQ33" s="79" t="s">
        <v>12</v>
      </c>
      <c r="AR33" s="79" t="s">
        <v>18</v>
      </c>
      <c r="AS33" s="79" t="e">
        <f>VLOOKUP(Vib_PDM[[#This Row],[New Number]],#REF!,2,FALSE)</f>
        <v>#REF!</v>
      </c>
      <c r="AT33" s="79" t="s">
        <v>15</v>
      </c>
      <c r="AU33" s="79" t="s">
        <v>18</v>
      </c>
      <c r="AV33" s="79" t="s">
        <v>15</v>
      </c>
      <c r="AW33" s="79" t="s">
        <v>15</v>
      </c>
      <c r="AX33" s="79" t="s">
        <v>15</v>
      </c>
      <c r="AY33" s="79"/>
      <c r="AZ33" s="79"/>
      <c r="BA33" s="79" t="s">
        <v>102</v>
      </c>
      <c r="BB33" s="79" t="s">
        <v>102</v>
      </c>
      <c r="BC33" s="79" t="s">
        <v>15</v>
      </c>
      <c r="BD33" s="80" t="s">
        <v>12</v>
      </c>
      <c r="BE33" s="80" t="s">
        <v>15</v>
      </c>
      <c r="BF33" s="80" t="s">
        <v>12</v>
      </c>
      <c r="BG33" s="80" t="s">
        <v>12</v>
      </c>
      <c r="BH33" s="80" t="s">
        <v>12</v>
      </c>
      <c r="BI33" s="81" t="s">
        <v>12</v>
      </c>
      <c r="BJ33" s="93" t="s">
        <v>12</v>
      </c>
      <c r="BK33" s="93" t="s">
        <v>12</v>
      </c>
      <c r="BL33" s="80" t="s">
        <v>12</v>
      </c>
      <c r="BM33" s="93"/>
      <c r="BN33" s="93"/>
      <c r="BO33" s="94" t="e">
        <f>VLOOKUP(Vib_PDM[[#This Row],[SAP Flocation]],'[4]Sheet1 (2)'!B:E,2,FALSE)</f>
        <v>#N/A</v>
      </c>
      <c r="BP33" s="83" t="s">
        <v>15</v>
      </c>
      <c r="BQ33" s="84"/>
      <c r="BR33" s="85">
        <f>VLOOKUP(Vib_PDM[[#This Row],[New Number]],'[4]Monthly AMS report'!NN13:NO364,2,FALSE)</f>
        <v>45749</v>
      </c>
      <c r="BS33" s="86"/>
      <c r="BT33" s="87">
        <f>COUNTIF(G33:AO33,$BT$8)</f>
        <v>0</v>
      </c>
      <c r="BU33" s="88">
        <f>COUNTIF(G33:AO33,$BU$8)</f>
        <v>0</v>
      </c>
      <c r="BV33" s="88">
        <f>COUNTIF(G33:AO33,$BV$8)</f>
        <v>0</v>
      </c>
      <c r="BW33" s="88">
        <f>COUNTIF(G33:AO33,$BW$8)</f>
        <v>0</v>
      </c>
      <c r="BX33" s="88">
        <f>COUNTIF(G33:AO33,$BX$8)</f>
        <v>32</v>
      </c>
      <c r="BY33" s="88">
        <f>COUNTIF(G33:AO33,$BY$8)</f>
        <v>3</v>
      </c>
      <c r="BZ33" s="88">
        <f>COUNTIF(G33:AO33,$BZ$8)</f>
        <v>0</v>
      </c>
      <c r="CA33" s="89">
        <f>(BY33)/(BZ33+BY33+BX33+BW33+BV33+BU33+BT33)</f>
        <v>8.5714285714285715E-2</v>
      </c>
    </row>
    <row r="34" spans="1:79" ht="26.4" x14ac:dyDescent="0.25">
      <c r="A34" s="70" t="s">
        <v>160</v>
      </c>
      <c r="B34" s="71" t="s">
        <v>161</v>
      </c>
      <c r="C34" s="72" t="s">
        <v>143</v>
      </c>
      <c r="D34" s="73" t="s">
        <v>162</v>
      </c>
      <c r="E34" s="74" t="s">
        <v>163</v>
      </c>
      <c r="F34" s="75"/>
      <c r="G34" s="76" t="s">
        <v>12</v>
      </c>
      <c r="H34" s="76" t="s">
        <v>12</v>
      </c>
      <c r="I34" s="76" t="s">
        <v>12</v>
      </c>
      <c r="J34" s="76" t="s">
        <v>12</v>
      </c>
      <c r="K34" s="76" t="s">
        <v>12</v>
      </c>
      <c r="L34" s="76" t="s">
        <v>12</v>
      </c>
      <c r="M34" s="76" t="s">
        <v>12</v>
      </c>
      <c r="N34" s="76" t="s">
        <v>15</v>
      </c>
      <c r="O34" s="76" t="s">
        <v>12</v>
      </c>
      <c r="P34" s="76" t="s">
        <v>12</v>
      </c>
      <c r="Q34" s="76" t="s">
        <v>102</v>
      </c>
      <c r="R34" s="76" t="s">
        <v>12</v>
      </c>
      <c r="S34" s="76" t="s">
        <v>12</v>
      </c>
      <c r="T34" s="76" t="s">
        <v>15</v>
      </c>
      <c r="U34" s="76" t="s">
        <v>102</v>
      </c>
      <c r="V34" s="76" t="s">
        <v>102</v>
      </c>
      <c r="W34" s="76" t="s">
        <v>102</v>
      </c>
      <c r="X34" s="76" t="s">
        <v>102</v>
      </c>
      <c r="Y34" s="76" t="s">
        <v>102</v>
      </c>
      <c r="Z34" s="76">
        <v>1</v>
      </c>
      <c r="AA34" s="77">
        <v>1</v>
      </c>
      <c r="AB34" s="90" t="s">
        <v>15</v>
      </c>
      <c r="AC34" s="77" t="s">
        <v>102</v>
      </c>
      <c r="AD34" s="77" t="s">
        <v>12</v>
      </c>
      <c r="AE34" s="77" t="s">
        <v>102</v>
      </c>
      <c r="AF34" s="77" t="s">
        <v>102</v>
      </c>
      <c r="AG34" s="113" t="s">
        <v>12</v>
      </c>
      <c r="AH34" s="78" t="s">
        <v>12</v>
      </c>
      <c r="AI34" s="78" t="s">
        <v>12</v>
      </c>
      <c r="AJ34" s="78" t="s">
        <v>12</v>
      </c>
      <c r="AK34" s="79" t="s">
        <v>12</v>
      </c>
      <c r="AL34" s="79" t="s">
        <v>102</v>
      </c>
      <c r="AM34" s="79" t="s">
        <v>15</v>
      </c>
      <c r="AN34" s="79" t="s">
        <v>12</v>
      </c>
      <c r="AO34" s="79" t="s">
        <v>12</v>
      </c>
      <c r="AP34" s="79" t="s">
        <v>12</v>
      </c>
      <c r="AQ34" s="79" t="s">
        <v>12</v>
      </c>
      <c r="AR34" s="79" t="s">
        <v>18</v>
      </c>
      <c r="AS34" s="79" t="e">
        <f>VLOOKUP(Vib_PDM[[#This Row],[New Number]],#REF!,2,FALSE)</f>
        <v>#REF!</v>
      </c>
      <c r="AT34" s="79" t="s">
        <v>15</v>
      </c>
      <c r="AU34" s="79" t="s">
        <v>18</v>
      </c>
      <c r="AV34" s="79" t="s">
        <v>15</v>
      </c>
      <c r="AW34" s="79" t="s">
        <v>15</v>
      </c>
      <c r="AX34" s="79" t="s">
        <v>15</v>
      </c>
      <c r="AY34" s="79"/>
      <c r="AZ34" s="79"/>
      <c r="BA34" s="79" t="s">
        <v>102</v>
      </c>
      <c r="BB34" s="79" t="s">
        <v>102</v>
      </c>
      <c r="BC34" s="79" t="s">
        <v>15</v>
      </c>
      <c r="BD34" s="80" t="s">
        <v>12</v>
      </c>
      <c r="BE34" s="80" t="s">
        <v>15</v>
      </c>
      <c r="BF34" s="80" t="s">
        <v>12</v>
      </c>
      <c r="BG34" s="80" t="s">
        <v>12</v>
      </c>
      <c r="BH34" s="80" t="s">
        <v>12</v>
      </c>
      <c r="BI34" s="81" t="s">
        <v>12</v>
      </c>
      <c r="BJ34" s="93" t="s">
        <v>12</v>
      </c>
      <c r="BK34" s="93" t="s">
        <v>12</v>
      </c>
      <c r="BL34" s="80" t="s">
        <v>12</v>
      </c>
      <c r="BM34" s="93"/>
      <c r="BN34" s="93"/>
      <c r="BO34" s="94" t="e">
        <f>VLOOKUP(Vib_PDM[[#This Row],[SAP Flocation]],'[4]Sheet1 (2)'!B:E,2,FALSE)</f>
        <v>#N/A</v>
      </c>
      <c r="BP34" s="83" t="s">
        <v>15</v>
      </c>
      <c r="BQ34" s="84"/>
      <c r="BR34" s="85">
        <f>VLOOKUP(Vib_PDM[[#This Row],[New Number]],'[4]Monthly AMS report'!NN14:NO365,2,FALSE)</f>
        <v>45749</v>
      </c>
      <c r="BS34" s="86"/>
      <c r="BT34" s="87">
        <f>COUNTIF(G34:AO34,$BT$8)</f>
        <v>2</v>
      </c>
      <c r="BU34" s="88">
        <f>COUNTIF(G34:AO34,$BU$8)</f>
        <v>0</v>
      </c>
      <c r="BV34" s="88">
        <f>COUNTIF(G34:AO34,$BV$8)</f>
        <v>0</v>
      </c>
      <c r="BW34" s="88">
        <f>COUNTIF(G34:AO34,$BW$8)</f>
        <v>0</v>
      </c>
      <c r="BX34" s="88">
        <f>COUNTIF(G34:AO34,$BX$8)</f>
        <v>29</v>
      </c>
      <c r="BY34" s="88">
        <f>COUNTIF(G34:AO34,$BY$8)</f>
        <v>4</v>
      </c>
      <c r="BZ34" s="88">
        <f>COUNTIF(G34:AO34,$BZ$8)</f>
        <v>0</v>
      </c>
      <c r="CA34" s="89">
        <f>(BY34)/(BZ34+BY34+BX34+BW34+BV34+BU34+BT34)</f>
        <v>0.11428571428571428</v>
      </c>
    </row>
    <row r="35" spans="1:79" ht="26.4" x14ac:dyDescent="0.25">
      <c r="A35" s="95" t="s">
        <v>215</v>
      </c>
      <c r="B35" s="96" t="s">
        <v>216</v>
      </c>
      <c r="C35" s="97" t="s">
        <v>217</v>
      </c>
      <c r="D35" s="98" t="s">
        <v>218</v>
      </c>
      <c r="E35" s="99" t="s">
        <v>219</v>
      </c>
      <c r="F35" s="100" t="s">
        <v>220</v>
      </c>
      <c r="G35" s="101" t="s">
        <v>15</v>
      </c>
      <c r="H35" s="101" t="s">
        <v>12</v>
      </c>
      <c r="I35" s="101" t="s">
        <v>15</v>
      </c>
      <c r="J35" s="101" t="s">
        <v>12</v>
      </c>
      <c r="K35" s="101" t="s">
        <v>15</v>
      </c>
      <c r="L35" s="101" t="s">
        <v>15</v>
      </c>
      <c r="M35" s="101" t="s">
        <v>12</v>
      </c>
      <c r="N35" s="101" t="s">
        <v>15</v>
      </c>
      <c r="O35" s="101" t="s">
        <v>12</v>
      </c>
      <c r="P35" s="101" t="s">
        <v>15</v>
      </c>
      <c r="Q35" s="101" t="s">
        <v>102</v>
      </c>
      <c r="R35" s="101" t="s">
        <v>12</v>
      </c>
      <c r="S35" s="101" t="s">
        <v>102</v>
      </c>
      <c r="T35" s="101" t="s">
        <v>15</v>
      </c>
      <c r="U35" s="101" t="s">
        <v>102</v>
      </c>
      <c r="V35" s="101" t="s">
        <v>102</v>
      </c>
      <c r="W35" s="101" t="s">
        <v>102</v>
      </c>
      <c r="X35" s="101" t="s">
        <v>102</v>
      </c>
      <c r="Y35" s="101" t="s">
        <v>102</v>
      </c>
      <c r="Z35" s="101" t="s">
        <v>102</v>
      </c>
      <c r="AA35" s="102" t="s">
        <v>102</v>
      </c>
      <c r="AB35" s="102" t="s">
        <v>102</v>
      </c>
      <c r="AC35" s="102" t="s">
        <v>102</v>
      </c>
      <c r="AD35" s="102" t="s">
        <v>102</v>
      </c>
      <c r="AE35" s="102" t="s">
        <v>102</v>
      </c>
      <c r="AF35" s="102" t="s">
        <v>15</v>
      </c>
      <c r="AG35" s="103" t="s">
        <v>12</v>
      </c>
      <c r="AH35" s="103" t="s">
        <v>12</v>
      </c>
      <c r="AI35" s="104" t="s">
        <v>12</v>
      </c>
      <c r="AJ35" s="104" t="s">
        <v>102</v>
      </c>
      <c r="AK35" s="105" t="s">
        <v>12</v>
      </c>
      <c r="AL35" s="105" t="s">
        <v>18</v>
      </c>
      <c r="AM35" s="105" t="s">
        <v>15</v>
      </c>
      <c r="AN35" s="105" t="s">
        <v>15</v>
      </c>
      <c r="AO35" s="105" t="s">
        <v>15</v>
      </c>
      <c r="AP35" s="105" t="s">
        <v>15</v>
      </c>
      <c r="AQ35" s="105" t="s">
        <v>15</v>
      </c>
      <c r="AR35" s="105" t="s">
        <v>18</v>
      </c>
      <c r="AS35" s="105" t="e">
        <f>VLOOKUP(Vib_PDM[[#This Row],[New Number]],#REF!,2,FALSE)</f>
        <v>#REF!</v>
      </c>
      <c r="AT35" s="105" t="s">
        <v>15</v>
      </c>
      <c r="AU35" s="105" t="s">
        <v>15</v>
      </c>
      <c r="AV35" s="105" t="s">
        <v>15</v>
      </c>
      <c r="AW35" s="105" t="s">
        <v>15</v>
      </c>
      <c r="AX35" s="105" t="s">
        <v>15</v>
      </c>
      <c r="AY35" s="105"/>
      <c r="AZ35" s="105"/>
      <c r="BA35" s="105"/>
      <c r="BB35" s="105" t="s">
        <v>15</v>
      </c>
      <c r="BC35" s="105" t="s">
        <v>15</v>
      </c>
      <c r="BD35" s="106" t="s">
        <v>15</v>
      </c>
      <c r="BE35" s="106" t="s">
        <v>15</v>
      </c>
      <c r="BF35" s="106" t="s">
        <v>15</v>
      </c>
      <c r="BG35" s="106" t="s">
        <v>15</v>
      </c>
      <c r="BH35" s="106" t="s">
        <v>15</v>
      </c>
      <c r="BI35" s="80" t="s">
        <v>15</v>
      </c>
      <c r="BJ35" s="80" t="s">
        <v>15</v>
      </c>
      <c r="BK35" s="80" t="s">
        <v>15</v>
      </c>
      <c r="BL35" s="80" t="s">
        <v>15</v>
      </c>
      <c r="BM35" s="80"/>
      <c r="BN35" s="80"/>
      <c r="BO35" s="82" t="e">
        <f>VLOOKUP(Vib_PDM[[#This Row],[SAP Flocation]],'[4]Sheet1 (2)'!B:E,2,FALSE)</f>
        <v>#N/A</v>
      </c>
      <c r="BP35" s="83" t="s">
        <v>15</v>
      </c>
      <c r="BQ35" s="84"/>
      <c r="BR35" s="107">
        <f>VLOOKUP(Vib_PDM[[#This Row],[New Number]],'[4]Monthly AMS report'!NN27:NO378,2,FALSE)</f>
        <v>45539</v>
      </c>
      <c r="BS35" s="108"/>
      <c r="BT35" s="109">
        <f>COUNTIF(G35:AO35,$BT$8)</f>
        <v>0</v>
      </c>
      <c r="BU35" s="110">
        <f>COUNTIF(G35:AO35,$BU$8)</f>
        <v>0</v>
      </c>
      <c r="BV35" s="110">
        <f>COUNTIF(G35:AO35,$BV$8)</f>
        <v>0</v>
      </c>
      <c r="BW35" s="110">
        <f>COUNTIF(G35:AO35,$BW$8)</f>
        <v>0</v>
      </c>
      <c r="BX35" s="110">
        <f>COUNTIF(G35:AO35,$BX$8)</f>
        <v>23</v>
      </c>
      <c r="BY35" s="110">
        <f>COUNTIF(G35:AO35,$BY$8)</f>
        <v>11</v>
      </c>
      <c r="BZ35" s="110">
        <f>COUNTIF(G35:AO35,$BZ$8)</f>
        <v>1</v>
      </c>
      <c r="CA35" s="111">
        <f>(BY35)/(BZ35+BY35+BX35+BW35+BV35+BU35+BT35)</f>
        <v>0.31428571428571428</v>
      </c>
    </row>
    <row r="36" spans="1:79" s="112" customFormat="1" x14ac:dyDescent="0.25">
      <c r="A36" s="95" t="s">
        <v>221</v>
      </c>
      <c r="B36" s="96" t="s">
        <v>222</v>
      </c>
      <c r="C36" s="97" t="s">
        <v>217</v>
      </c>
      <c r="D36" s="98" t="s">
        <v>223</v>
      </c>
      <c r="E36" s="99" t="s">
        <v>222</v>
      </c>
      <c r="F36" s="100" t="s">
        <v>220</v>
      </c>
      <c r="G36" s="101" t="s">
        <v>12</v>
      </c>
      <c r="H36" s="101" t="s">
        <v>12</v>
      </c>
      <c r="I36" s="101" t="s">
        <v>12</v>
      </c>
      <c r="J36" s="101" t="s">
        <v>12</v>
      </c>
      <c r="K36" s="101" t="s">
        <v>15</v>
      </c>
      <c r="L36" s="101" t="s">
        <v>15</v>
      </c>
      <c r="M36" s="101" t="s">
        <v>12</v>
      </c>
      <c r="N36" s="101" t="s">
        <v>15</v>
      </c>
      <c r="O36" s="101">
        <v>3</v>
      </c>
      <c r="P36" s="101">
        <v>3</v>
      </c>
      <c r="Q36" s="101">
        <v>3</v>
      </c>
      <c r="R36" s="101">
        <v>2</v>
      </c>
      <c r="S36" s="101">
        <v>2</v>
      </c>
      <c r="T36" s="101">
        <v>1</v>
      </c>
      <c r="U36" s="101">
        <v>2</v>
      </c>
      <c r="V36" s="101">
        <v>2</v>
      </c>
      <c r="W36" s="101">
        <v>2</v>
      </c>
      <c r="X36" s="101" t="s">
        <v>102</v>
      </c>
      <c r="Y36" s="101" t="s">
        <v>102</v>
      </c>
      <c r="Z36" s="101" t="s">
        <v>102</v>
      </c>
      <c r="AA36" s="102" t="s">
        <v>102</v>
      </c>
      <c r="AB36" s="102" t="s">
        <v>102</v>
      </c>
      <c r="AC36" s="102" t="s">
        <v>102</v>
      </c>
      <c r="AD36" s="102" t="s">
        <v>102</v>
      </c>
      <c r="AE36" s="102">
        <v>4</v>
      </c>
      <c r="AF36" s="102">
        <v>3</v>
      </c>
      <c r="AG36" s="103">
        <v>3</v>
      </c>
      <c r="AH36" s="103">
        <v>3</v>
      </c>
      <c r="AI36" s="103">
        <v>3</v>
      </c>
      <c r="AJ36" s="104" t="s">
        <v>15</v>
      </c>
      <c r="AK36" s="105" t="s">
        <v>12</v>
      </c>
      <c r="AL36" s="105" t="s">
        <v>102</v>
      </c>
      <c r="AM36" s="105" t="s">
        <v>102</v>
      </c>
      <c r="AN36" s="105" t="s">
        <v>15</v>
      </c>
      <c r="AO36" s="105">
        <v>4</v>
      </c>
      <c r="AP36" s="105">
        <v>4</v>
      </c>
      <c r="AQ36" s="105">
        <v>4</v>
      </c>
      <c r="AR36" s="105" t="s">
        <v>18</v>
      </c>
      <c r="AS36" s="105" t="e">
        <f>VLOOKUP(Vib_PDM[[#This Row],[New Number]],#REF!,2,FALSE)</f>
        <v>#REF!</v>
      </c>
      <c r="AT36" s="105" t="s">
        <v>15</v>
      </c>
      <c r="AU36" s="105" t="s">
        <v>15</v>
      </c>
      <c r="AV36" s="105" t="s">
        <v>15</v>
      </c>
      <c r="AW36" s="105" t="s">
        <v>15</v>
      </c>
      <c r="AX36" s="105" t="s">
        <v>15</v>
      </c>
      <c r="AY36" s="105"/>
      <c r="AZ36" s="105"/>
      <c r="BA36" s="105"/>
      <c r="BB36" s="105" t="s">
        <v>15</v>
      </c>
      <c r="BC36" s="105" t="s">
        <v>15</v>
      </c>
      <c r="BD36" s="106" t="s">
        <v>15</v>
      </c>
      <c r="BE36" s="106" t="s">
        <v>15</v>
      </c>
      <c r="BF36" s="106" t="s">
        <v>15</v>
      </c>
      <c r="BG36" s="106" t="s">
        <v>15</v>
      </c>
      <c r="BH36" s="106" t="s">
        <v>15</v>
      </c>
      <c r="BI36" s="80" t="s">
        <v>15</v>
      </c>
      <c r="BJ36" s="80" t="s">
        <v>15</v>
      </c>
      <c r="BK36" s="80" t="s">
        <v>15</v>
      </c>
      <c r="BL36" s="80" t="s">
        <v>15</v>
      </c>
      <c r="BM36" s="80"/>
      <c r="BN36" s="80"/>
      <c r="BO36" s="82" t="e">
        <f>VLOOKUP(Vib_PDM[[#This Row],[SAP Flocation]],'[4]Sheet1 (2)'!B:E,2,FALSE)</f>
        <v>#N/A</v>
      </c>
      <c r="BP36" s="83" t="s">
        <v>15</v>
      </c>
      <c r="BQ36" s="84"/>
      <c r="BR36" s="107" t="e">
        <f>VLOOKUP(Vib_PDM[[#This Row],[New Number]],'[4]Monthly AMS report'!NN28:NO379,2,FALSE)</f>
        <v>#N/A</v>
      </c>
      <c r="BS36" s="108">
        <v>12</v>
      </c>
      <c r="BT36" s="109">
        <f>COUNTIF(G36:AO36,$BT$8)</f>
        <v>1</v>
      </c>
      <c r="BU36" s="110">
        <f>COUNTIF(G36:AO36,$BU$8)</f>
        <v>5</v>
      </c>
      <c r="BV36" s="110">
        <f>COUNTIF(G36:AO36,$BV$8)</f>
        <v>7</v>
      </c>
      <c r="BW36" s="110">
        <f>COUNTIF(G36:AO36,$BW$8)</f>
        <v>2</v>
      </c>
      <c r="BX36" s="110">
        <f>COUNTIF(G36:AO36,$BX$8)</f>
        <v>15</v>
      </c>
      <c r="BY36" s="110">
        <f>COUNTIF(G36:AO36,$BY$8)</f>
        <v>5</v>
      </c>
      <c r="BZ36" s="110">
        <f>COUNTIF(G36:AO36,$BZ$8)</f>
        <v>0</v>
      </c>
      <c r="CA36" s="111">
        <f>(BY36)/(BZ36+BY36+BX36+BW36+BV36+BU36+BT36)</f>
        <v>0.14285714285714285</v>
      </c>
    </row>
    <row r="37" spans="1:79" s="112" customFormat="1" ht="14.4" x14ac:dyDescent="0.25">
      <c r="A37" s="125" t="s">
        <v>224</v>
      </c>
      <c r="B37" s="126" t="s">
        <v>225</v>
      </c>
      <c r="C37" s="97" t="s">
        <v>217</v>
      </c>
      <c r="D37" s="98" t="s">
        <v>226</v>
      </c>
      <c r="E37" s="99" t="s">
        <v>227</v>
      </c>
      <c r="F37" s="100" t="s">
        <v>220</v>
      </c>
      <c r="G37" s="101" t="s">
        <v>12</v>
      </c>
      <c r="H37" s="101" t="s">
        <v>12</v>
      </c>
      <c r="I37" s="101" t="s">
        <v>15</v>
      </c>
      <c r="J37" s="101" t="s">
        <v>12</v>
      </c>
      <c r="K37" s="101" t="s">
        <v>15</v>
      </c>
      <c r="L37" s="101" t="s">
        <v>15</v>
      </c>
      <c r="M37" s="101" t="s">
        <v>12</v>
      </c>
      <c r="N37" s="101" t="s">
        <v>15</v>
      </c>
      <c r="O37" s="101" t="s">
        <v>12</v>
      </c>
      <c r="P37" s="101" t="s">
        <v>15</v>
      </c>
      <c r="Q37" s="101">
        <v>2</v>
      </c>
      <c r="R37" s="101">
        <v>2</v>
      </c>
      <c r="S37" s="101">
        <v>2</v>
      </c>
      <c r="T37" s="101" t="s">
        <v>15</v>
      </c>
      <c r="U37" s="101" t="s">
        <v>102</v>
      </c>
      <c r="V37" s="101" t="s">
        <v>15</v>
      </c>
      <c r="W37" s="101" t="s">
        <v>15</v>
      </c>
      <c r="X37" s="101" t="s">
        <v>102</v>
      </c>
      <c r="Y37" s="101" t="s">
        <v>102</v>
      </c>
      <c r="Z37" s="101" t="s">
        <v>102</v>
      </c>
      <c r="AA37" s="102" t="s">
        <v>102</v>
      </c>
      <c r="AB37" s="102" t="s">
        <v>102</v>
      </c>
      <c r="AC37" s="102" t="s">
        <v>15</v>
      </c>
      <c r="AD37" s="102" t="s">
        <v>102</v>
      </c>
      <c r="AE37" s="102" t="s">
        <v>102</v>
      </c>
      <c r="AF37" s="102" t="s">
        <v>102</v>
      </c>
      <c r="AG37" s="104" t="s">
        <v>12</v>
      </c>
      <c r="AH37" s="103" t="s">
        <v>12</v>
      </c>
      <c r="AI37" s="103" t="s">
        <v>12</v>
      </c>
      <c r="AJ37" s="104" t="s">
        <v>102</v>
      </c>
      <c r="AK37" s="105" t="s">
        <v>12</v>
      </c>
      <c r="AL37" s="105" t="s">
        <v>102</v>
      </c>
      <c r="AM37" s="105" t="s">
        <v>15</v>
      </c>
      <c r="AN37" s="105" t="s">
        <v>15</v>
      </c>
      <c r="AO37" s="105" t="s">
        <v>18</v>
      </c>
      <c r="AP37" s="105" t="s">
        <v>15</v>
      </c>
      <c r="AQ37" s="105" t="s">
        <v>15</v>
      </c>
      <c r="AR37" s="105" t="s">
        <v>18</v>
      </c>
      <c r="AS37" s="105" t="e">
        <f>VLOOKUP(Vib_PDM[[#This Row],[New Number]],#REF!,2,FALSE)</f>
        <v>#REF!</v>
      </c>
      <c r="AT37" s="105" t="s">
        <v>15</v>
      </c>
      <c r="AU37" s="105" t="s">
        <v>15</v>
      </c>
      <c r="AV37" s="105" t="s">
        <v>15</v>
      </c>
      <c r="AW37" s="105" t="s">
        <v>15</v>
      </c>
      <c r="AX37" s="105" t="s">
        <v>15</v>
      </c>
      <c r="AY37" s="105"/>
      <c r="AZ37" s="105"/>
      <c r="BA37" s="105"/>
      <c r="BB37" s="105" t="s">
        <v>15</v>
      </c>
      <c r="BC37" s="105" t="s">
        <v>15</v>
      </c>
      <c r="BD37" s="106" t="s">
        <v>15</v>
      </c>
      <c r="BE37" s="106" t="s">
        <v>15</v>
      </c>
      <c r="BF37" s="106" t="s">
        <v>15</v>
      </c>
      <c r="BG37" s="106" t="s">
        <v>15</v>
      </c>
      <c r="BH37" s="106" t="s">
        <v>15</v>
      </c>
      <c r="BI37" s="80" t="s">
        <v>15</v>
      </c>
      <c r="BJ37" s="80" t="s">
        <v>15</v>
      </c>
      <c r="BK37" s="80" t="s">
        <v>15</v>
      </c>
      <c r="BL37" s="80" t="s">
        <v>15</v>
      </c>
      <c r="BM37" s="80"/>
      <c r="BN37" s="80"/>
      <c r="BO37" s="82" t="e">
        <f>VLOOKUP(Vib_PDM[[#This Row],[SAP Flocation]],'[4]Sheet1 (2)'!B:E,2,FALSE)</f>
        <v>#N/A</v>
      </c>
      <c r="BP37" s="83" t="s">
        <v>15</v>
      </c>
      <c r="BQ37" s="84"/>
      <c r="BR37" s="107" t="e">
        <f>VLOOKUP(Vib_PDM[[#This Row],[New Number]],'[4]Monthly AMS report'!NN29:NO380,2,FALSE)</f>
        <v>#N/A</v>
      </c>
      <c r="BS37" s="108">
        <v>4</v>
      </c>
      <c r="BT37" s="109">
        <f>COUNTIF(G37:AO37,$BT$8)</f>
        <v>0</v>
      </c>
      <c r="BU37" s="110">
        <f>COUNTIF(G37:AO37,$BU$8)</f>
        <v>3</v>
      </c>
      <c r="BV37" s="110">
        <f>COUNTIF(G37:AO37,$BV$8)</f>
        <v>0</v>
      </c>
      <c r="BW37" s="110">
        <f>COUNTIF(G37:AO37,$BW$8)</f>
        <v>0</v>
      </c>
      <c r="BX37" s="110">
        <f>COUNTIF(G37:AO37,$BX$8)</f>
        <v>20</v>
      </c>
      <c r="BY37" s="110">
        <f>COUNTIF(G37:AO37,$BY$8)</f>
        <v>11</v>
      </c>
      <c r="BZ37" s="110">
        <f>COUNTIF(G37:AO37,$BZ$8)</f>
        <v>1</v>
      </c>
      <c r="CA37" s="111">
        <f>(BY37)/(BZ37+BY37+BX37+BW37+BV37+BU37+BT37)</f>
        <v>0.31428571428571428</v>
      </c>
    </row>
    <row r="38" spans="1:79" s="112" customFormat="1" ht="28.8" x14ac:dyDescent="0.25">
      <c r="A38" s="122" t="s">
        <v>228</v>
      </c>
      <c r="B38" s="121" t="s">
        <v>229</v>
      </c>
      <c r="C38" s="72" t="s">
        <v>230</v>
      </c>
      <c r="D38" s="73" t="s">
        <v>231</v>
      </c>
      <c r="E38" s="74" t="s">
        <v>232</v>
      </c>
      <c r="F38" s="75"/>
      <c r="G38" s="76" t="s">
        <v>15</v>
      </c>
      <c r="H38" s="76" t="s">
        <v>12</v>
      </c>
      <c r="I38" s="76">
        <v>3</v>
      </c>
      <c r="J38" s="76">
        <v>3</v>
      </c>
      <c r="K38" s="76" t="s">
        <v>18</v>
      </c>
      <c r="L38" s="76" t="s">
        <v>15</v>
      </c>
      <c r="M38" s="76" t="s">
        <v>12</v>
      </c>
      <c r="N38" s="76" t="s">
        <v>15</v>
      </c>
      <c r="O38" s="76" t="s">
        <v>12</v>
      </c>
      <c r="P38" s="76" t="s">
        <v>15</v>
      </c>
      <c r="Q38" s="76">
        <v>3</v>
      </c>
      <c r="R38" s="76">
        <v>3</v>
      </c>
      <c r="S38" s="76">
        <v>3</v>
      </c>
      <c r="T38" s="76">
        <v>4</v>
      </c>
      <c r="U38" s="76">
        <v>3</v>
      </c>
      <c r="V38" s="76" t="s">
        <v>15</v>
      </c>
      <c r="W38" s="76">
        <v>3</v>
      </c>
      <c r="X38" s="76" t="s">
        <v>18</v>
      </c>
      <c r="Y38" s="76">
        <v>4</v>
      </c>
      <c r="Z38" s="76">
        <v>3</v>
      </c>
      <c r="AA38" s="77" t="s">
        <v>15</v>
      </c>
      <c r="AB38" s="77">
        <v>4</v>
      </c>
      <c r="AC38" s="77" t="s">
        <v>102</v>
      </c>
      <c r="AD38" s="77">
        <v>3</v>
      </c>
      <c r="AE38" s="77">
        <v>3</v>
      </c>
      <c r="AF38" s="77">
        <v>3</v>
      </c>
      <c r="AG38" s="78" t="s">
        <v>12</v>
      </c>
      <c r="AH38" s="78" t="s">
        <v>12</v>
      </c>
      <c r="AI38" s="78" t="s">
        <v>12</v>
      </c>
      <c r="AJ38" s="113" t="s">
        <v>12</v>
      </c>
      <c r="AK38" s="79" t="s">
        <v>12</v>
      </c>
      <c r="AL38" s="79" t="s">
        <v>102</v>
      </c>
      <c r="AM38" s="79" t="s">
        <v>102</v>
      </c>
      <c r="AN38" s="79" t="s">
        <v>12</v>
      </c>
      <c r="AO38" s="79" t="s">
        <v>12</v>
      </c>
      <c r="AP38" s="79" t="s">
        <v>12</v>
      </c>
      <c r="AQ38" s="79" t="s">
        <v>12</v>
      </c>
      <c r="AR38" s="79" t="s">
        <v>18</v>
      </c>
      <c r="AS38" s="79" t="e">
        <f>VLOOKUP(Vib_PDM[[#This Row],[New Number]],#REF!,2,FALSE)</f>
        <v>#REF!</v>
      </c>
      <c r="AT38" s="79" t="s">
        <v>15</v>
      </c>
      <c r="AU38" s="79" t="s">
        <v>15</v>
      </c>
      <c r="AV38" s="79" t="s">
        <v>15</v>
      </c>
      <c r="AW38" s="79" t="s">
        <v>15</v>
      </c>
      <c r="AX38" s="79" t="s">
        <v>15</v>
      </c>
      <c r="AY38" s="79"/>
      <c r="AZ38" s="79"/>
      <c r="BA38" s="79"/>
      <c r="BB38" s="79" t="s">
        <v>15</v>
      </c>
      <c r="BC38" s="79" t="s">
        <v>15</v>
      </c>
      <c r="BD38" s="80" t="s">
        <v>15</v>
      </c>
      <c r="BE38" s="80" t="s">
        <v>15</v>
      </c>
      <c r="BF38" s="80">
        <v>0</v>
      </c>
      <c r="BG38" s="80">
        <v>0</v>
      </c>
      <c r="BH38" s="80" t="s">
        <v>15</v>
      </c>
      <c r="BI38" s="80" t="s">
        <v>15</v>
      </c>
      <c r="BJ38" s="80" t="s">
        <v>15</v>
      </c>
      <c r="BK38" s="80" t="s">
        <v>15</v>
      </c>
      <c r="BL38" s="80" t="s">
        <v>15</v>
      </c>
      <c r="BM38" s="80"/>
      <c r="BN38" s="80"/>
      <c r="BO38" s="82" t="e">
        <f>VLOOKUP(Vib_PDM[[#This Row],[SAP Flocation]],'[4]Sheet1 (2)'!B:E,2,FALSE)</f>
        <v>#N/A</v>
      </c>
      <c r="BP38" s="83" t="s">
        <v>15</v>
      </c>
      <c r="BQ38" s="84"/>
      <c r="BR38" s="85" t="e">
        <f>VLOOKUP(Vib_PDM[[#This Row],[New Number]],'[4]Monthly AMS report'!NN30:NO381,2,FALSE)</f>
        <v>#N/A</v>
      </c>
      <c r="BS38" s="86">
        <v>6</v>
      </c>
      <c r="BT38" s="87">
        <f>COUNTIF(G38:AO38,$BT$8)</f>
        <v>0</v>
      </c>
      <c r="BU38" s="88">
        <f>COUNTIF(G38:AO38,$BU$8)</f>
        <v>0</v>
      </c>
      <c r="BV38" s="88">
        <f>COUNTIF(G38:AO38,$BV$8)</f>
        <v>11</v>
      </c>
      <c r="BW38" s="88">
        <f>COUNTIF(G38:AO38,$BW$8)</f>
        <v>3</v>
      </c>
      <c r="BX38" s="88">
        <f>COUNTIF(G38:AO38,$BX$8)</f>
        <v>13</v>
      </c>
      <c r="BY38" s="88">
        <f>COUNTIF(G38:AO38,$BY$8)</f>
        <v>6</v>
      </c>
      <c r="BZ38" s="88">
        <f>COUNTIF(G38:AO38,$BZ$8)</f>
        <v>2</v>
      </c>
      <c r="CA38" s="89">
        <f>(BY38)/(BZ38+BY38+BX38+BW38+BV38+BU38+BT38)</f>
        <v>0.17142857142857143</v>
      </c>
    </row>
    <row r="39" spans="1:79" ht="26.4" x14ac:dyDescent="0.25">
      <c r="A39" s="70" t="s">
        <v>233</v>
      </c>
      <c r="B39" s="71" t="s">
        <v>234</v>
      </c>
      <c r="C39" s="72" t="s">
        <v>230</v>
      </c>
      <c r="D39" s="73" t="s">
        <v>235</v>
      </c>
      <c r="E39" s="74" t="s">
        <v>234</v>
      </c>
      <c r="F39" s="75"/>
      <c r="G39" s="76" t="s">
        <v>15</v>
      </c>
      <c r="H39" s="76" t="s">
        <v>12</v>
      </c>
      <c r="I39" s="76" t="s">
        <v>15</v>
      </c>
      <c r="J39" s="76" t="s">
        <v>12</v>
      </c>
      <c r="K39" s="76" t="s">
        <v>12</v>
      </c>
      <c r="L39" s="76" t="s">
        <v>15</v>
      </c>
      <c r="M39" s="76" t="s">
        <v>12</v>
      </c>
      <c r="N39" s="76" t="s">
        <v>15</v>
      </c>
      <c r="O39" s="76" t="s">
        <v>15</v>
      </c>
      <c r="P39" s="76" t="s">
        <v>15</v>
      </c>
      <c r="Q39" s="76" t="s">
        <v>102</v>
      </c>
      <c r="R39" s="76" t="s">
        <v>12</v>
      </c>
      <c r="S39" s="76" t="s">
        <v>15</v>
      </c>
      <c r="T39" s="76" t="s">
        <v>102</v>
      </c>
      <c r="U39" s="76" t="s">
        <v>12</v>
      </c>
      <c r="V39" s="76" t="s">
        <v>15</v>
      </c>
      <c r="W39" s="76" t="s">
        <v>12</v>
      </c>
      <c r="X39" s="76" t="s">
        <v>15</v>
      </c>
      <c r="Y39" s="76" t="s">
        <v>15</v>
      </c>
      <c r="Z39" s="76" t="s">
        <v>15</v>
      </c>
      <c r="AA39" s="77" t="s">
        <v>15</v>
      </c>
      <c r="AB39" s="77" t="s">
        <v>12</v>
      </c>
      <c r="AC39" s="77" t="s">
        <v>102</v>
      </c>
      <c r="AD39" s="77" t="s">
        <v>102</v>
      </c>
      <c r="AE39" s="77" t="s">
        <v>102</v>
      </c>
      <c r="AF39" s="77" t="s">
        <v>102</v>
      </c>
      <c r="AG39" s="78" t="s">
        <v>12</v>
      </c>
      <c r="AH39" s="78" t="s">
        <v>15</v>
      </c>
      <c r="AI39" s="78" t="s">
        <v>12</v>
      </c>
      <c r="AJ39" s="113" t="s">
        <v>12</v>
      </c>
      <c r="AK39" s="79" t="s">
        <v>12</v>
      </c>
      <c r="AL39" s="79" t="s">
        <v>102</v>
      </c>
      <c r="AM39" s="79" t="s">
        <v>102</v>
      </c>
      <c r="AN39" s="79" t="s">
        <v>12</v>
      </c>
      <c r="AO39" s="79" t="s">
        <v>12</v>
      </c>
      <c r="AP39" s="79" t="s">
        <v>12</v>
      </c>
      <c r="AQ39" s="79" t="s">
        <v>12</v>
      </c>
      <c r="AR39" s="79" t="s">
        <v>18</v>
      </c>
      <c r="AS39" s="79" t="e">
        <f>VLOOKUP(Vib_PDM[[#This Row],[New Number]],#REF!,2,FALSE)</f>
        <v>#REF!</v>
      </c>
      <c r="AT39" s="79" t="s">
        <v>15</v>
      </c>
      <c r="AU39" s="79" t="s">
        <v>15</v>
      </c>
      <c r="AV39" s="79" t="s">
        <v>15</v>
      </c>
      <c r="AW39" s="79" t="s">
        <v>15</v>
      </c>
      <c r="AX39" s="79" t="s">
        <v>15</v>
      </c>
      <c r="AY39" s="79"/>
      <c r="AZ39" s="79"/>
      <c r="BA39" s="79"/>
      <c r="BB39" s="79" t="s">
        <v>15</v>
      </c>
      <c r="BC39" s="79" t="s">
        <v>15</v>
      </c>
      <c r="BD39" s="80" t="s">
        <v>15</v>
      </c>
      <c r="BE39" s="80" t="s">
        <v>15</v>
      </c>
      <c r="BF39" s="80">
        <v>2</v>
      </c>
      <c r="BG39" s="80" t="s">
        <v>15</v>
      </c>
      <c r="BH39" s="80" t="s">
        <v>15</v>
      </c>
      <c r="BI39" s="80" t="s">
        <v>15</v>
      </c>
      <c r="BJ39" s="80" t="s">
        <v>15</v>
      </c>
      <c r="BK39" s="80" t="s">
        <v>15</v>
      </c>
      <c r="BL39" s="80" t="s">
        <v>15</v>
      </c>
      <c r="BM39" s="80"/>
      <c r="BN39" s="80"/>
      <c r="BO39" s="82" t="e">
        <f>VLOOKUP(Vib_PDM[[#This Row],[SAP Flocation]],'[4]Sheet1 (2)'!B:E,2,FALSE)</f>
        <v>#N/A</v>
      </c>
      <c r="BP39" s="83" t="s">
        <v>15</v>
      </c>
      <c r="BQ39" s="84"/>
      <c r="BR39" s="85" t="e">
        <f>VLOOKUP(Vib_PDM[[#This Row],[New Number]],'[4]Monthly AMS report'!NN31:NO382,2,FALSE)</f>
        <v>#N/A</v>
      </c>
      <c r="BS39" s="86"/>
      <c r="BT39" s="87">
        <f>COUNTIF(G39:AO39,$BT$8)</f>
        <v>0</v>
      </c>
      <c r="BU39" s="88">
        <f>COUNTIF(G39:AO39,$BU$8)</f>
        <v>0</v>
      </c>
      <c r="BV39" s="88">
        <f>COUNTIF(G39:AO39,$BV$8)</f>
        <v>0</v>
      </c>
      <c r="BW39" s="88">
        <f>COUNTIF(G39:AO39,$BW$8)</f>
        <v>0</v>
      </c>
      <c r="BX39" s="88">
        <f>COUNTIF(G39:AO39,$BX$8)</f>
        <v>22</v>
      </c>
      <c r="BY39" s="88">
        <f>COUNTIF(G39:AO39,$BY$8)</f>
        <v>13</v>
      </c>
      <c r="BZ39" s="88">
        <f>COUNTIF(G39:AO39,$BZ$8)</f>
        <v>0</v>
      </c>
      <c r="CA39" s="89">
        <f>(BY39)/(BZ39+BY39+BX39+BW39+BV39+BU39+BT39)</f>
        <v>0.37142857142857144</v>
      </c>
    </row>
    <row r="40" spans="1:79" ht="26.4" x14ac:dyDescent="0.25">
      <c r="A40" s="70" t="s">
        <v>236</v>
      </c>
      <c r="B40" s="71" t="s">
        <v>237</v>
      </c>
      <c r="C40" s="72" t="s">
        <v>105</v>
      </c>
      <c r="D40" s="73" t="s">
        <v>238</v>
      </c>
      <c r="E40" s="74" t="s">
        <v>239</v>
      </c>
      <c r="F40" s="75"/>
      <c r="G40" s="76" t="s">
        <v>12</v>
      </c>
      <c r="H40" s="76" t="s">
        <v>12</v>
      </c>
      <c r="I40" s="76" t="s">
        <v>12</v>
      </c>
      <c r="J40" s="76" t="s">
        <v>15</v>
      </c>
      <c r="K40" s="76" t="s">
        <v>12</v>
      </c>
      <c r="L40" s="76" t="s">
        <v>12</v>
      </c>
      <c r="M40" s="76" t="s">
        <v>15</v>
      </c>
      <c r="N40" s="76" t="s">
        <v>15</v>
      </c>
      <c r="O40" s="76" t="s">
        <v>12</v>
      </c>
      <c r="P40" s="76" t="s">
        <v>15</v>
      </c>
      <c r="Q40" s="76" t="s">
        <v>15</v>
      </c>
      <c r="R40" s="76" t="s">
        <v>12</v>
      </c>
      <c r="S40" s="76" t="s">
        <v>15</v>
      </c>
      <c r="T40" s="76" t="s">
        <v>15</v>
      </c>
      <c r="U40" s="76" t="s">
        <v>15</v>
      </c>
      <c r="V40" s="76" t="s">
        <v>15</v>
      </c>
      <c r="W40" s="76" t="s">
        <v>15</v>
      </c>
      <c r="X40" s="76" t="s">
        <v>102</v>
      </c>
      <c r="Y40" s="76" t="s">
        <v>102</v>
      </c>
      <c r="Z40" s="76" t="s">
        <v>102</v>
      </c>
      <c r="AA40" s="77" t="s">
        <v>15</v>
      </c>
      <c r="AB40" s="77" t="s">
        <v>15</v>
      </c>
      <c r="AC40" s="77" t="s">
        <v>102</v>
      </c>
      <c r="AD40" s="77" t="s">
        <v>12</v>
      </c>
      <c r="AE40" s="77" t="s">
        <v>102</v>
      </c>
      <c r="AF40" s="77" t="s">
        <v>102</v>
      </c>
      <c r="AG40" s="78" t="s">
        <v>12</v>
      </c>
      <c r="AH40" s="78" t="s">
        <v>12</v>
      </c>
      <c r="AI40" s="78" t="s">
        <v>12</v>
      </c>
      <c r="AJ40" s="113" t="s">
        <v>15</v>
      </c>
      <c r="AK40" s="79" t="s">
        <v>12</v>
      </c>
      <c r="AL40" s="79" t="s">
        <v>102</v>
      </c>
      <c r="AM40" s="79" t="s">
        <v>102</v>
      </c>
      <c r="AN40" s="79" t="s">
        <v>15</v>
      </c>
      <c r="AO40" s="79" t="s">
        <v>12</v>
      </c>
      <c r="AP40" s="79" t="s">
        <v>102</v>
      </c>
      <c r="AQ40" s="79" t="s">
        <v>12</v>
      </c>
      <c r="AR40" s="79" t="s">
        <v>18</v>
      </c>
      <c r="AS40" s="79" t="e">
        <f>VLOOKUP(Vib_PDM[[#This Row],[New Number]],#REF!,2,FALSE)</f>
        <v>#REF!</v>
      </c>
      <c r="AT40" s="79" t="s">
        <v>15</v>
      </c>
      <c r="AU40" s="79" t="s">
        <v>15</v>
      </c>
      <c r="AV40" s="79" t="s">
        <v>15</v>
      </c>
      <c r="AW40" s="79" t="s">
        <v>15</v>
      </c>
      <c r="AX40" s="79" t="s">
        <v>15</v>
      </c>
      <c r="AY40" s="79"/>
      <c r="AZ40" s="79"/>
      <c r="BA40" s="79" t="s">
        <v>15</v>
      </c>
      <c r="BB40" s="79" t="s">
        <v>15</v>
      </c>
      <c r="BC40" s="79" t="s">
        <v>15</v>
      </c>
      <c r="BD40" s="80" t="s">
        <v>15</v>
      </c>
      <c r="BE40" s="80" t="s">
        <v>15</v>
      </c>
      <c r="BF40" s="80" t="s">
        <v>12</v>
      </c>
      <c r="BG40" s="80" t="s">
        <v>15</v>
      </c>
      <c r="BH40" s="80" t="s">
        <v>15</v>
      </c>
      <c r="BI40" s="80" t="s">
        <v>15</v>
      </c>
      <c r="BJ40" s="80" t="s">
        <v>15</v>
      </c>
      <c r="BK40" s="80" t="s">
        <v>15</v>
      </c>
      <c r="BL40" s="80" t="s">
        <v>15</v>
      </c>
      <c r="BM40" s="80"/>
      <c r="BN40" s="80"/>
      <c r="BO40" s="82" t="e">
        <f>VLOOKUP(Vib_PDM[[#This Row],[SAP Flocation]],'[4]Sheet1 (2)'!B:E,2,FALSE)</f>
        <v>#N/A</v>
      </c>
      <c r="BP40" s="83" t="s">
        <v>15</v>
      </c>
      <c r="BQ40" s="84"/>
      <c r="BR40" s="85" t="e">
        <f>VLOOKUP(Vib_PDM[[#This Row],[New Number]],'[4]Monthly AMS report'!NN32:NO383,2,FALSE)</f>
        <v>#N/A</v>
      </c>
      <c r="BS40" s="86">
        <v>4</v>
      </c>
      <c r="BT40" s="87">
        <f>COUNTIF(G40:AO40,$BT$8)</f>
        <v>0</v>
      </c>
      <c r="BU40" s="88">
        <f>COUNTIF(G40:AO40,$BU$8)</f>
        <v>0</v>
      </c>
      <c r="BV40" s="88">
        <f>COUNTIF(G40:AO40,$BV$8)</f>
        <v>0</v>
      </c>
      <c r="BW40" s="88">
        <f>COUNTIF(G40:AO40,$BW$8)</f>
        <v>0</v>
      </c>
      <c r="BX40" s="88">
        <f>COUNTIF(G40:AO40,$BX$8)</f>
        <v>21</v>
      </c>
      <c r="BY40" s="88">
        <f>COUNTIF(G40:AO40,$BY$8)</f>
        <v>14</v>
      </c>
      <c r="BZ40" s="88">
        <f>COUNTIF(G40:AO40,$BZ$8)</f>
        <v>0</v>
      </c>
      <c r="CA40" s="89">
        <f>(BY40)/(BZ40+BY40+BX40+BW40+BV40+BU40+BT40)</f>
        <v>0.4</v>
      </c>
    </row>
    <row r="41" spans="1:79" ht="14.4" x14ac:dyDescent="0.25">
      <c r="A41" s="70" t="s">
        <v>475</v>
      </c>
      <c r="B41" s="144" t="s">
        <v>476</v>
      </c>
      <c r="C41" s="72" t="s">
        <v>242</v>
      </c>
      <c r="D41" s="115" t="s">
        <v>477</v>
      </c>
      <c r="E41" s="72" t="s">
        <v>476</v>
      </c>
      <c r="F41" s="118" t="s">
        <v>478</v>
      </c>
      <c r="G41" s="117" t="s">
        <v>15</v>
      </c>
      <c r="H41" s="117" t="s">
        <v>15</v>
      </c>
      <c r="I41" s="117" t="s">
        <v>15</v>
      </c>
      <c r="J41" s="117" t="s">
        <v>15</v>
      </c>
      <c r="K41" s="117" t="s">
        <v>15</v>
      </c>
      <c r="L41" s="117" t="s">
        <v>15</v>
      </c>
      <c r="M41" s="117" t="s">
        <v>15</v>
      </c>
      <c r="N41" s="117" t="s">
        <v>15</v>
      </c>
      <c r="O41" s="117" t="s">
        <v>15</v>
      </c>
      <c r="P41" s="117" t="s">
        <v>15</v>
      </c>
      <c r="Q41" s="117" t="s">
        <v>15</v>
      </c>
      <c r="R41" s="117" t="s">
        <v>15</v>
      </c>
      <c r="S41" s="117" t="s">
        <v>15</v>
      </c>
      <c r="T41" s="117" t="s">
        <v>15</v>
      </c>
      <c r="U41" s="76" t="s">
        <v>15</v>
      </c>
      <c r="V41" s="76" t="s">
        <v>15</v>
      </c>
      <c r="W41" s="76" t="s">
        <v>15</v>
      </c>
      <c r="X41" s="76" t="s">
        <v>102</v>
      </c>
      <c r="Y41" s="76" t="s">
        <v>15</v>
      </c>
      <c r="Z41" s="76" t="s">
        <v>15</v>
      </c>
      <c r="AA41" s="77" t="s">
        <v>102</v>
      </c>
      <c r="AB41" s="77" t="s">
        <v>15</v>
      </c>
      <c r="AC41" s="77" t="s">
        <v>15</v>
      </c>
      <c r="AD41" s="77" t="s">
        <v>15</v>
      </c>
      <c r="AE41" s="77" t="s">
        <v>15</v>
      </c>
      <c r="AF41" s="77" t="s">
        <v>15</v>
      </c>
      <c r="AG41" s="113" t="s">
        <v>15</v>
      </c>
      <c r="AH41" s="78" t="s">
        <v>15</v>
      </c>
      <c r="AI41" s="90" t="s">
        <v>15</v>
      </c>
      <c r="AJ41" s="79" t="s">
        <v>15</v>
      </c>
      <c r="AK41" s="79" t="s">
        <v>15</v>
      </c>
      <c r="AL41" s="79" t="s">
        <v>15</v>
      </c>
      <c r="AM41" s="79" t="s">
        <v>15</v>
      </c>
      <c r="AN41" s="79" t="s">
        <v>15</v>
      </c>
      <c r="AO41" s="79" t="s">
        <v>102</v>
      </c>
      <c r="AP41" s="79" t="s">
        <v>102</v>
      </c>
      <c r="AQ41" s="79" t="s">
        <v>102</v>
      </c>
      <c r="AR41" s="79" t="s">
        <v>15</v>
      </c>
      <c r="AS41" s="79" t="e">
        <f>VLOOKUP(Vib_PDM[[#This Row],[New Number]],#REF!,2,FALSE)</f>
        <v>#REF!</v>
      </c>
      <c r="AT41" s="79" t="s">
        <v>15</v>
      </c>
      <c r="AU41" s="79" t="s">
        <v>15</v>
      </c>
      <c r="AV41" s="79" t="s">
        <v>15</v>
      </c>
      <c r="AW41" s="79" t="s">
        <v>15</v>
      </c>
      <c r="AX41" s="79" t="s">
        <v>15</v>
      </c>
      <c r="AY41" s="79"/>
      <c r="AZ41" s="79"/>
      <c r="BA41" s="79"/>
      <c r="BB41" s="79" t="s">
        <v>136</v>
      </c>
      <c r="BC41" s="79" t="s">
        <v>15</v>
      </c>
      <c r="BD41" s="80" t="s">
        <v>15</v>
      </c>
      <c r="BE41" s="80" t="s">
        <v>15</v>
      </c>
      <c r="BF41" s="80" t="s">
        <v>15</v>
      </c>
      <c r="BG41" s="80" t="s">
        <v>15</v>
      </c>
      <c r="BH41" s="80" t="s">
        <v>12</v>
      </c>
      <c r="BI41" s="128">
        <v>1</v>
      </c>
      <c r="BJ41" s="80" t="s">
        <v>15</v>
      </c>
      <c r="BK41" s="80" t="s">
        <v>15</v>
      </c>
      <c r="BL41" s="80" t="s">
        <v>15</v>
      </c>
      <c r="BM41" s="80"/>
      <c r="BN41" s="80"/>
      <c r="BO41" s="123" t="str">
        <f>VLOOKUP(Vib_PDM[[#This Row],[SAP Flocation]],'[4]Sheet1 (2)'!B:E,2,FALSE)</f>
        <v>MEM25W13</v>
      </c>
      <c r="BP41" s="83" t="s">
        <v>15</v>
      </c>
      <c r="BQ41" s="84"/>
      <c r="BR41" s="85">
        <f>VLOOKUP(Vib_PDM[[#This Row],[New Number]],'[4]Monthly AMS report'!NN94:NO445,2,FALSE)</f>
        <v>45686</v>
      </c>
      <c r="BS41" s="86">
        <v>4</v>
      </c>
      <c r="BT41" s="87">
        <f>COUNTIF(G41:AO41,$BT$8)</f>
        <v>0</v>
      </c>
      <c r="BU41" s="88">
        <f>COUNTIF(G41:AO41,$BU$8)</f>
        <v>0</v>
      </c>
      <c r="BV41" s="88">
        <f>COUNTIF(G41:AO41,$BV$8)</f>
        <v>0</v>
      </c>
      <c r="BW41" s="88">
        <f>COUNTIF(G41:AO41,$BW$8)</f>
        <v>0</v>
      </c>
      <c r="BX41" s="88">
        <f>COUNTIF(G41:AO41,$BX$8)</f>
        <v>3</v>
      </c>
      <c r="BY41" s="88">
        <f>COUNTIF(G41:AO41,$BY$8)</f>
        <v>32</v>
      </c>
      <c r="BZ41" s="88">
        <f>COUNTIF(G41:AO41,$BZ$8)</f>
        <v>0</v>
      </c>
      <c r="CA41" s="89">
        <f>(BY41)/(BZ41+BY41+BX41+BW41+BV41+BU41+BT41)</f>
        <v>0.91428571428571426</v>
      </c>
    </row>
    <row r="42" spans="1:79" ht="14.4" x14ac:dyDescent="0.25">
      <c r="A42" s="70" t="s">
        <v>465</v>
      </c>
      <c r="B42" s="144" t="s">
        <v>466</v>
      </c>
      <c r="C42" s="72" t="s">
        <v>242</v>
      </c>
      <c r="D42" s="115" t="s">
        <v>467</v>
      </c>
      <c r="E42" s="74" t="s">
        <v>466</v>
      </c>
      <c r="F42" s="75"/>
      <c r="G42" s="117" t="s">
        <v>15</v>
      </c>
      <c r="H42" s="117" t="s">
        <v>15</v>
      </c>
      <c r="I42" s="117" t="s">
        <v>15</v>
      </c>
      <c r="J42" s="117" t="s">
        <v>15</v>
      </c>
      <c r="K42" s="117" t="s">
        <v>15</v>
      </c>
      <c r="L42" s="117" t="s">
        <v>15</v>
      </c>
      <c r="M42" s="117" t="s">
        <v>15</v>
      </c>
      <c r="N42" s="117" t="s">
        <v>15</v>
      </c>
      <c r="O42" s="117" t="s">
        <v>15</v>
      </c>
      <c r="P42" s="117" t="s">
        <v>15</v>
      </c>
      <c r="Q42" s="117" t="s">
        <v>15</v>
      </c>
      <c r="R42" s="117" t="s">
        <v>15</v>
      </c>
      <c r="S42" s="117" t="s">
        <v>15</v>
      </c>
      <c r="T42" s="117" t="s">
        <v>15</v>
      </c>
      <c r="U42" s="76" t="s">
        <v>15</v>
      </c>
      <c r="V42" s="76" t="s">
        <v>102</v>
      </c>
      <c r="W42" s="76" t="s">
        <v>102</v>
      </c>
      <c r="X42" s="76" t="s">
        <v>102</v>
      </c>
      <c r="Y42" s="76" t="s">
        <v>102</v>
      </c>
      <c r="Z42" s="76" t="s">
        <v>102</v>
      </c>
      <c r="AA42" s="77" t="s">
        <v>102</v>
      </c>
      <c r="AB42" s="77" t="s">
        <v>102</v>
      </c>
      <c r="AC42" s="77" t="s">
        <v>102</v>
      </c>
      <c r="AD42" s="77" t="s">
        <v>102</v>
      </c>
      <c r="AE42" s="77" t="s">
        <v>102</v>
      </c>
      <c r="AF42" s="77" t="s">
        <v>102</v>
      </c>
      <c r="AG42" s="78" t="s">
        <v>12</v>
      </c>
      <c r="AH42" s="78" t="s">
        <v>12</v>
      </c>
      <c r="AI42" s="78" t="s">
        <v>12</v>
      </c>
      <c r="AJ42" s="78" t="s">
        <v>102</v>
      </c>
      <c r="AK42" s="79" t="s">
        <v>12</v>
      </c>
      <c r="AL42" s="79" t="s">
        <v>102</v>
      </c>
      <c r="AM42" s="79" t="s">
        <v>12</v>
      </c>
      <c r="AN42" s="79" t="s">
        <v>12</v>
      </c>
      <c r="AO42" s="79" t="s">
        <v>12</v>
      </c>
      <c r="AP42" s="79" t="s">
        <v>12</v>
      </c>
      <c r="AQ42" s="79" t="s">
        <v>12</v>
      </c>
      <c r="AR42" s="79" t="s">
        <v>18</v>
      </c>
      <c r="AS42" s="79" t="e">
        <f>VLOOKUP(Vib_PDM[[#This Row],[New Number]],#REF!,2,FALSE)</f>
        <v>#REF!</v>
      </c>
      <c r="AT42" s="79" t="s">
        <v>15</v>
      </c>
      <c r="AU42" s="79" t="s">
        <v>15</v>
      </c>
      <c r="AV42" s="79" t="s">
        <v>15</v>
      </c>
      <c r="AW42" s="79" t="s">
        <v>15</v>
      </c>
      <c r="AX42" s="79" t="s">
        <v>15</v>
      </c>
      <c r="AY42" s="79"/>
      <c r="AZ42" s="79"/>
      <c r="BA42" s="79" t="s">
        <v>102</v>
      </c>
      <c r="BB42" s="79" t="s">
        <v>102</v>
      </c>
      <c r="BC42" s="79" t="s">
        <v>15</v>
      </c>
      <c r="BD42" s="80" t="s">
        <v>12</v>
      </c>
      <c r="BE42" s="80" t="s">
        <v>12</v>
      </c>
      <c r="BF42" s="80" t="s">
        <v>12</v>
      </c>
      <c r="BG42" s="80" t="s">
        <v>12</v>
      </c>
      <c r="BH42" s="80" t="s">
        <v>12</v>
      </c>
      <c r="BI42" s="93" t="s">
        <v>12</v>
      </c>
      <c r="BJ42" s="93" t="s">
        <v>12</v>
      </c>
      <c r="BK42" s="93" t="s">
        <v>12</v>
      </c>
      <c r="BL42" s="80" t="s">
        <v>12</v>
      </c>
      <c r="BM42" s="93"/>
      <c r="BN42" s="93"/>
      <c r="BO42" s="94" t="e">
        <f>VLOOKUP(Vib_PDM[[#This Row],[SAP Flocation]],'[4]Sheet1 (2)'!B:E,2,FALSE)</f>
        <v>#N/A</v>
      </c>
      <c r="BP42" s="83" t="s">
        <v>15</v>
      </c>
      <c r="BQ42" s="84"/>
      <c r="BR42" s="85">
        <f>VLOOKUP(Vib_PDM[[#This Row],[New Number]],'[4]Monthly AMS report'!NN91:NO442,2,FALSE)</f>
        <v>45768</v>
      </c>
      <c r="BS42" s="86">
        <v>3</v>
      </c>
      <c r="BT42" s="87">
        <f>COUNTIF(G42:AO42,$BT$8)</f>
        <v>0</v>
      </c>
      <c r="BU42" s="88">
        <f>COUNTIF(G42:AO42,$BU$8)</f>
        <v>0</v>
      </c>
      <c r="BV42" s="88">
        <f>COUNTIF(G42:AO42,$BV$8)</f>
        <v>0</v>
      </c>
      <c r="BW42" s="88">
        <f>COUNTIF(G42:AO42,$BW$8)</f>
        <v>0</v>
      </c>
      <c r="BX42" s="88">
        <f>COUNTIF(G42:AO42,$BX$8)</f>
        <v>20</v>
      </c>
      <c r="BY42" s="88">
        <f>COUNTIF(G42:AO42,$BY$8)</f>
        <v>15</v>
      </c>
      <c r="BZ42" s="88">
        <f>COUNTIF(G42:AO42,$BZ$8)</f>
        <v>0</v>
      </c>
      <c r="CA42" s="89">
        <f>(BY42)/(BZ42+BY42+BX42+BW42+BV42+BU42+BT42)</f>
        <v>0.42857142857142855</v>
      </c>
    </row>
    <row r="43" spans="1:79" x14ac:dyDescent="0.25">
      <c r="A43" s="70" t="s">
        <v>468</v>
      </c>
      <c r="B43" s="139" t="s">
        <v>469</v>
      </c>
      <c r="C43" s="72" t="s">
        <v>242</v>
      </c>
      <c r="D43" s="73" t="s">
        <v>470</v>
      </c>
      <c r="E43" s="74" t="s">
        <v>469</v>
      </c>
      <c r="F43" s="131" t="s">
        <v>471</v>
      </c>
      <c r="G43" s="76" t="s">
        <v>15</v>
      </c>
      <c r="H43" s="76" t="s">
        <v>15</v>
      </c>
      <c r="I43" s="76" t="s">
        <v>12</v>
      </c>
      <c r="J43" s="76" t="s">
        <v>12</v>
      </c>
      <c r="K43" s="76" t="s">
        <v>15</v>
      </c>
      <c r="L43" s="76" t="s">
        <v>12</v>
      </c>
      <c r="M43" s="76" t="s">
        <v>15</v>
      </c>
      <c r="N43" s="76" t="s">
        <v>15</v>
      </c>
      <c r="O43" s="76" t="s">
        <v>12</v>
      </c>
      <c r="P43" s="76" t="s">
        <v>12</v>
      </c>
      <c r="Q43" s="76" t="s">
        <v>102</v>
      </c>
      <c r="R43" s="76" t="s">
        <v>12</v>
      </c>
      <c r="S43" s="76">
        <v>2</v>
      </c>
      <c r="T43" s="76">
        <v>3</v>
      </c>
      <c r="U43" s="76">
        <v>2</v>
      </c>
      <c r="V43" s="76">
        <v>2</v>
      </c>
      <c r="W43" s="76">
        <v>2</v>
      </c>
      <c r="X43" s="76">
        <v>2</v>
      </c>
      <c r="Y43" s="76">
        <v>2</v>
      </c>
      <c r="Z43" s="76">
        <v>2</v>
      </c>
      <c r="AA43" s="77">
        <v>2</v>
      </c>
      <c r="AB43" s="77">
        <v>2</v>
      </c>
      <c r="AC43" s="77" t="s">
        <v>102</v>
      </c>
      <c r="AD43" s="77" t="s">
        <v>102</v>
      </c>
      <c r="AE43" s="77" t="s">
        <v>102</v>
      </c>
      <c r="AF43" s="77" t="s">
        <v>102</v>
      </c>
      <c r="AG43" s="78" t="s">
        <v>12</v>
      </c>
      <c r="AH43" s="78" t="s">
        <v>12</v>
      </c>
      <c r="AI43" s="78" t="s">
        <v>12</v>
      </c>
      <c r="AJ43" s="113" t="s">
        <v>15</v>
      </c>
      <c r="AK43" s="79" t="s">
        <v>12</v>
      </c>
      <c r="AL43" s="79" t="s">
        <v>102</v>
      </c>
      <c r="AM43" s="79" t="s">
        <v>12</v>
      </c>
      <c r="AN43" s="79" t="s">
        <v>12</v>
      </c>
      <c r="AO43" s="79" t="s">
        <v>12</v>
      </c>
      <c r="AP43" s="79" t="s">
        <v>12</v>
      </c>
      <c r="AQ43" s="79" t="s">
        <v>12</v>
      </c>
      <c r="AR43" s="79" t="s">
        <v>18</v>
      </c>
      <c r="AS43" s="79" t="e">
        <f>VLOOKUP(Vib_PDM[[#This Row],[New Number]],#REF!,2,FALSE)</f>
        <v>#REF!</v>
      </c>
      <c r="AT43" s="79" t="s">
        <v>15</v>
      </c>
      <c r="AU43" s="79" t="s">
        <v>15</v>
      </c>
      <c r="AV43" s="79" t="s">
        <v>15</v>
      </c>
      <c r="AW43" s="79" t="s">
        <v>15</v>
      </c>
      <c r="AX43" s="79" t="s">
        <v>15</v>
      </c>
      <c r="AY43" s="79"/>
      <c r="AZ43" s="79"/>
      <c r="BA43" s="79" t="s">
        <v>136</v>
      </c>
      <c r="BB43" s="79" t="s">
        <v>136</v>
      </c>
      <c r="BC43" s="79" t="s">
        <v>15</v>
      </c>
      <c r="BD43" s="80" t="s">
        <v>12</v>
      </c>
      <c r="BE43" s="80" t="s">
        <v>12</v>
      </c>
      <c r="BF43" s="80">
        <v>2</v>
      </c>
      <c r="BG43" s="80">
        <v>1</v>
      </c>
      <c r="BH43" s="80">
        <v>1</v>
      </c>
      <c r="BI43" s="114">
        <v>2</v>
      </c>
      <c r="BJ43" s="128">
        <v>1</v>
      </c>
      <c r="BK43" s="80" t="s">
        <v>15</v>
      </c>
      <c r="BL43" s="80">
        <v>4</v>
      </c>
      <c r="BM43" s="80"/>
      <c r="BN43" s="80"/>
      <c r="BO43" s="94" t="e">
        <f>VLOOKUP(Vib_PDM[[#This Row],[SAP Flocation]],'[4]Sheet1 (2)'!B:E,2,FALSE)</f>
        <v>#N/A</v>
      </c>
      <c r="BP43" s="83" t="s">
        <v>15</v>
      </c>
      <c r="BQ43" s="84"/>
      <c r="BR43" s="85">
        <f>VLOOKUP(Vib_PDM[[#This Row],[New Number]],'[4]Monthly AMS report'!NN92:NO443,2,FALSE)</f>
        <v>45768</v>
      </c>
      <c r="BS43" s="86"/>
      <c r="BT43" s="87">
        <f>COUNTIF(G43:AO43,$BT$8)</f>
        <v>0</v>
      </c>
      <c r="BU43" s="88">
        <f>COUNTIF(G43:AO43,$BU$8)</f>
        <v>9</v>
      </c>
      <c r="BV43" s="88">
        <f>COUNTIF(G43:AO43,$BV$8)</f>
        <v>1</v>
      </c>
      <c r="BW43" s="88">
        <f>COUNTIF(G43:AO43,$BW$8)</f>
        <v>0</v>
      </c>
      <c r="BX43" s="88">
        <f>COUNTIF(G43:AO43,$BX$8)</f>
        <v>19</v>
      </c>
      <c r="BY43" s="88">
        <f>COUNTIF(G43:AO43,$BY$8)</f>
        <v>6</v>
      </c>
      <c r="BZ43" s="88">
        <f>COUNTIF(G43:AO43,$BZ$8)</f>
        <v>0</v>
      </c>
      <c r="CA43" s="89">
        <f>(BY43)/(BZ43+BY43+BX43+BW43+BV43+BU43+BT43)</f>
        <v>0.17142857142857143</v>
      </c>
    </row>
    <row r="44" spans="1:79" ht="26.4" x14ac:dyDescent="0.25">
      <c r="A44" s="70" t="s">
        <v>266</v>
      </c>
      <c r="B44" s="71" t="s">
        <v>267</v>
      </c>
      <c r="C44" s="72" t="s">
        <v>242</v>
      </c>
      <c r="D44" s="73" t="s">
        <v>268</v>
      </c>
      <c r="E44" s="74" t="s">
        <v>269</v>
      </c>
      <c r="F44" s="75"/>
      <c r="G44" s="76" t="s">
        <v>12</v>
      </c>
      <c r="H44" s="76" t="s">
        <v>15</v>
      </c>
      <c r="I44" s="76" t="s">
        <v>12</v>
      </c>
      <c r="J44" s="76" t="s">
        <v>12</v>
      </c>
      <c r="K44" s="76" t="s">
        <v>12</v>
      </c>
      <c r="L44" s="76" t="s">
        <v>12</v>
      </c>
      <c r="M44" s="76" t="s">
        <v>12</v>
      </c>
      <c r="N44" s="76" t="s">
        <v>15</v>
      </c>
      <c r="O44" s="76" t="s">
        <v>12</v>
      </c>
      <c r="P44" s="76" t="s">
        <v>12</v>
      </c>
      <c r="Q44" s="76">
        <v>2</v>
      </c>
      <c r="R44" s="76" t="s">
        <v>12</v>
      </c>
      <c r="S44" s="76" t="s">
        <v>102</v>
      </c>
      <c r="T44" s="76" t="s">
        <v>15</v>
      </c>
      <c r="U44" s="76" t="s">
        <v>102</v>
      </c>
      <c r="V44" s="76" t="s">
        <v>102</v>
      </c>
      <c r="W44" s="76" t="s">
        <v>102</v>
      </c>
      <c r="X44" s="76" t="s">
        <v>102</v>
      </c>
      <c r="Y44" s="76" t="s">
        <v>102</v>
      </c>
      <c r="Z44" s="76" t="s">
        <v>102</v>
      </c>
      <c r="AA44" s="77" t="s">
        <v>102</v>
      </c>
      <c r="AB44" s="77" t="s">
        <v>102</v>
      </c>
      <c r="AC44" s="77" t="s">
        <v>102</v>
      </c>
      <c r="AD44" s="77" t="s">
        <v>102</v>
      </c>
      <c r="AE44" s="77" t="s">
        <v>102</v>
      </c>
      <c r="AF44" s="77" t="s">
        <v>102</v>
      </c>
      <c r="AG44" s="78" t="s">
        <v>102</v>
      </c>
      <c r="AH44" s="78" t="s">
        <v>12</v>
      </c>
      <c r="AI44" s="78" t="s">
        <v>12</v>
      </c>
      <c r="AJ44" s="113" t="s">
        <v>15</v>
      </c>
      <c r="AK44" s="79" t="s">
        <v>12</v>
      </c>
      <c r="AL44" s="79" t="s">
        <v>102</v>
      </c>
      <c r="AM44" s="79" t="s">
        <v>12</v>
      </c>
      <c r="AN44" s="79" t="s">
        <v>12</v>
      </c>
      <c r="AO44" s="79" t="s">
        <v>12</v>
      </c>
      <c r="AP44" s="79" t="s">
        <v>12</v>
      </c>
      <c r="AQ44" s="79" t="s">
        <v>12</v>
      </c>
      <c r="AR44" s="79" t="s">
        <v>18</v>
      </c>
      <c r="AS44" s="79" t="e">
        <f>VLOOKUP(Vib_PDM[[#This Row],[New Number]],#REF!,2,FALSE)</f>
        <v>#REF!</v>
      </c>
      <c r="AT44" s="79" t="s">
        <v>15</v>
      </c>
      <c r="AU44" s="79" t="s">
        <v>15</v>
      </c>
      <c r="AV44" s="79" t="s">
        <v>15</v>
      </c>
      <c r="AW44" s="79" t="s">
        <v>15</v>
      </c>
      <c r="AX44" s="79" t="s">
        <v>15</v>
      </c>
      <c r="AY44" s="79"/>
      <c r="AZ44" s="79"/>
      <c r="BA44" s="79" t="s">
        <v>102</v>
      </c>
      <c r="BB44" s="79" t="s">
        <v>102</v>
      </c>
      <c r="BC44" s="79" t="s">
        <v>15</v>
      </c>
      <c r="BD44" s="80" t="s">
        <v>15</v>
      </c>
      <c r="BE44" s="80" t="s">
        <v>15</v>
      </c>
      <c r="BF44" s="80" t="s">
        <v>12</v>
      </c>
      <c r="BG44" s="80" t="s">
        <v>12</v>
      </c>
      <c r="BH44" s="80" t="s">
        <v>12</v>
      </c>
      <c r="BI44" s="81" t="s">
        <v>12</v>
      </c>
      <c r="BJ44" s="80" t="s">
        <v>15</v>
      </c>
      <c r="BK44" s="80" t="s">
        <v>15</v>
      </c>
      <c r="BL44" s="80" t="s">
        <v>12</v>
      </c>
      <c r="BM44" s="80"/>
      <c r="BN44" s="80"/>
      <c r="BO44" s="82" t="e">
        <f>VLOOKUP(Vib_PDM[[#This Row],[SAP Flocation]],'[4]Sheet1 (2)'!B:E,2,FALSE)</f>
        <v>#N/A</v>
      </c>
      <c r="BP44" s="83" t="s">
        <v>15</v>
      </c>
      <c r="BQ44" s="84"/>
      <c r="BR44" s="85">
        <f>VLOOKUP(Vib_PDM[[#This Row],[New Number]],'[4]Monthly AMS report'!NN39:NO390,2,FALSE)</f>
        <v>45768</v>
      </c>
      <c r="BS44" s="86">
        <v>8</v>
      </c>
      <c r="BT44" s="87">
        <f>COUNTIF(G44:AO44,$BT$8)</f>
        <v>0</v>
      </c>
      <c r="BU44" s="88">
        <f>COUNTIF(G44:AO44,$BU$8)</f>
        <v>1</v>
      </c>
      <c r="BV44" s="88">
        <f>COUNTIF(G44:AO44,$BV$8)</f>
        <v>0</v>
      </c>
      <c r="BW44" s="88">
        <f>COUNTIF(G44:AO44,$BW$8)</f>
        <v>0</v>
      </c>
      <c r="BX44" s="88">
        <f>COUNTIF(G44:AO44,$BX$8)</f>
        <v>30</v>
      </c>
      <c r="BY44" s="88">
        <f>COUNTIF(G44:AO44,$BY$8)</f>
        <v>4</v>
      </c>
      <c r="BZ44" s="88">
        <f>COUNTIF(G44:AO44,$BZ$8)</f>
        <v>0</v>
      </c>
      <c r="CA44" s="89">
        <f>(BY44)/(BZ44+BY44+BX44+BW44+BV44+BU44+BT44)</f>
        <v>0.11428571428571428</v>
      </c>
    </row>
    <row r="45" spans="1:79" x14ac:dyDescent="0.25">
      <c r="A45" s="70" t="s">
        <v>395</v>
      </c>
      <c r="B45" s="71" t="s">
        <v>396</v>
      </c>
      <c r="C45" s="72" t="s">
        <v>242</v>
      </c>
      <c r="D45" s="73" t="s">
        <v>397</v>
      </c>
      <c r="E45" s="74" t="s">
        <v>398</v>
      </c>
      <c r="F45" s="75"/>
      <c r="G45" s="76" t="s">
        <v>12</v>
      </c>
      <c r="H45" s="76" t="s">
        <v>15</v>
      </c>
      <c r="I45" s="76">
        <v>4</v>
      </c>
      <c r="J45" s="76" t="s">
        <v>12</v>
      </c>
      <c r="K45" s="76" t="s">
        <v>12</v>
      </c>
      <c r="L45" s="76" t="s">
        <v>12</v>
      </c>
      <c r="M45" s="76" t="s">
        <v>12</v>
      </c>
      <c r="N45" s="76" t="s">
        <v>15</v>
      </c>
      <c r="O45" s="76" t="s">
        <v>12</v>
      </c>
      <c r="P45" s="76">
        <v>3</v>
      </c>
      <c r="Q45" s="76">
        <v>3</v>
      </c>
      <c r="R45" s="76">
        <v>3</v>
      </c>
      <c r="S45" s="76">
        <v>3</v>
      </c>
      <c r="T45" s="76" t="s">
        <v>15</v>
      </c>
      <c r="U45" s="76" t="s">
        <v>102</v>
      </c>
      <c r="V45" s="76" t="s">
        <v>102</v>
      </c>
      <c r="W45" s="76" t="s">
        <v>102</v>
      </c>
      <c r="X45" s="76" t="s">
        <v>102</v>
      </c>
      <c r="Y45" s="76" t="s">
        <v>102</v>
      </c>
      <c r="Z45" s="76" t="s">
        <v>102</v>
      </c>
      <c r="AA45" s="77" t="s">
        <v>102</v>
      </c>
      <c r="AB45" s="77" t="s">
        <v>102</v>
      </c>
      <c r="AC45" s="77" t="s">
        <v>102</v>
      </c>
      <c r="AD45" s="77" t="s">
        <v>102</v>
      </c>
      <c r="AE45" s="77" t="s">
        <v>102</v>
      </c>
      <c r="AF45" s="77">
        <v>3</v>
      </c>
      <c r="AG45" s="78">
        <v>4</v>
      </c>
      <c r="AH45" s="78">
        <v>4</v>
      </c>
      <c r="AI45" s="113">
        <v>3</v>
      </c>
      <c r="AJ45" s="113" t="s">
        <v>15</v>
      </c>
      <c r="AK45" s="79" t="s">
        <v>15</v>
      </c>
      <c r="AL45" s="79">
        <v>3</v>
      </c>
      <c r="AM45" s="79" t="s">
        <v>15</v>
      </c>
      <c r="AN45" s="79" t="s">
        <v>12</v>
      </c>
      <c r="AO45" s="79" t="s">
        <v>12</v>
      </c>
      <c r="AP45" s="79" t="s">
        <v>12</v>
      </c>
      <c r="AQ45" s="79" t="s">
        <v>12</v>
      </c>
      <c r="AR45" s="79" t="s">
        <v>18</v>
      </c>
      <c r="AS45" s="79" t="e">
        <f>VLOOKUP(Vib_PDM[[#This Row],[New Number]],#REF!,2,FALSE)</f>
        <v>#REF!</v>
      </c>
      <c r="AT45" s="79" t="s">
        <v>15</v>
      </c>
      <c r="AU45" s="79" t="s">
        <v>15</v>
      </c>
      <c r="AV45" s="79" t="s">
        <v>15</v>
      </c>
      <c r="AW45" s="79" t="s">
        <v>15</v>
      </c>
      <c r="AX45" s="79" t="s">
        <v>15</v>
      </c>
      <c r="AY45" s="79"/>
      <c r="AZ45" s="79"/>
      <c r="BA45" s="79" t="s">
        <v>102</v>
      </c>
      <c r="BB45" s="79" t="s">
        <v>102</v>
      </c>
      <c r="BC45" s="79" t="s">
        <v>15</v>
      </c>
      <c r="BD45" s="80" t="s">
        <v>12</v>
      </c>
      <c r="BE45" s="80" t="s">
        <v>15</v>
      </c>
      <c r="BF45" s="80" t="s">
        <v>12</v>
      </c>
      <c r="BG45" s="80" t="s">
        <v>12</v>
      </c>
      <c r="BH45" s="80" t="s">
        <v>12</v>
      </c>
      <c r="BI45" s="81" t="s">
        <v>12</v>
      </c>
      <c r="BJ45" s="80" t="s">
        <v>15</v>
      </c>
      <c r="BK45" s="80">
        <v>3</v>
      </c>
      <c r="BL45" s="80" t="s">
        <v>12</v>
      </c>
      <c r="BM45" s="80"/>
      <c r="BN45" s="80"/>
      <c r="BO45" s="82" t="e">
        <f>VLOOKUP(Vib_PDM[[#This Row],[SAP Flocation]],'[4]Sheet1 (2)'!B:E,2,FALSE)</f>
        <v>#N/A</v>
      </c>
      <c r="BP45" s="83" t="s">
        <v>12</v>
      </c>
      <c r="BQ45" s="84"/>
      <c r="BR45" s="85">
        <f>VLOOKUP(Vib_PDM[[#This Row],[New Number]],'[4]Monthly AMS report'!NN73:NO424,2,FALSE)</f>
        <v>45762</v>
      </c>
      <c r="BS45" s="86">
        <v>6</v>
      </c>
      <c r="BT45" s="87">
        <f>COUNTIF(G45:AO45,$BT$8)</f>
        <v>0</v>
      </c>
      <c r="BU45" s="88">
        <f>COUNTIF(G45:AO45,$BU$8)</f>
        <v>0</v>
      </c>
      <c r="BV45" s="88">
        <f>COUNTIF(G45:AO45,$BV$8)</f>
        <v>7</v>
      </c>
      <c r="BW45" s="88">
        <f>COUNTIF(G45:AO45,$BW$8)</f>
        <v>3</v>
      </c>
      <c r="BX45" s="88">
        <f>COUNTIF(G45:AO45,$BX$8)</f>
        <v>19</v>
      </c>
      <c r="BY45" s="88">
        <f>COUNTIF(G45:AO45,$BY$8)</f>
        <v>6</v>
      </c>
      <c r="BZ45" s="88">
        <f>COUNTIF(G45:AO45,$BZ$8)</f>
        <v>0</v>
      </c>
      <c r="CA45" s="89">
        <f>(BY45)/(BZ45+BY45+BX45+BW45+BV45+BU45+BT45)</f>
        <v>0.17142857142857143</v>
      </c>
    </row>
    <row r="46" spans="1:79" x14ac:dyDescent="0.25">
      <c r="A46" s="70" t="s">
        <v>412</v>
      </c>
      <c r="B46" s="71" t="s">
        <v>413</v>
      </c>
      <c r="C46" s="72" t="s">
        <v>217</v>
      </c>
      <c r="D46" s="73" t="s">
        <v>414</v>
      </c>
      <c r="E46" s="74" t="s">
        <v>415</v>
      </c>
      <c r="F46" s="75"/>
      <c r="G46" s="76" t="s">
        <v>12</v>
      </c>
      <c r="H46" s="76" t="s">
        <v>12</v>
      </c>
      <c r="I46" s="76" t="s">
        <v>15</v>
      </c>
      <c r="J46" s="76">
        <v>4</v>
      </c>
      <c r="K46" s="76">
        <v>4</v>
      </c>
      <c r="L46" s="76" t="s">
        <v>15</v>
      </c>
      <c r="M46" s="76">
        <v>3</v>
      </c>
      <c r="N46" s="76" t="s">
        <v>15</v>
      </c>
      <c r="O46" s="76" t="s">
        <v>12</v>
      </c>
      <c r="P46" s="76" t="s">
        <v>15</v>
      </c>
      <c r="Q46" s="76">
        <v>2</v>
      </c>
      <c r="R46" s="76">
        <v>3</v>
      </c>
      <c r="S46" s="76">
        <v>3</v>
      </c>
      <c r="T46" s="76">
        <v>3</v>
      </c>
      <c r="U46" s="76">
        <v>3</v>
      </c>
      <c r="V46" s="76">
        <v>3</v>
      </c>
      <c r="W46" s="76">
        <v>3</v>
      </c>
      <c r="X46" s="76">
        <v>4</v>
      </c>
      <c r="Y46" s="76" t="s">
        <v>102</v>
      </c>
      <c r="Z46" s="76" t="s">
        <v>102</v>
      </c>
      <c r="AA46" s="77" t="s">
        <v>15</v>
      </c>
      <c r="AB46" s="77">
        <v>4</v>
      </c>
      <c r="AC46" s="77">
        <v>4</v>
      </c>
      <c r="AD46" s="77">
        <v>4</v>
      </c>
      <c r="AE46" s="77">
        <v>4</v>
      </c>
      <c r="AF46" s="77">
        <v>4</v>
      </c>
      <c r="AG46" s="113">
        <v>4</v>
      </c>
      <c r="AH46" s="78">
        <v>4</v>
      </c>
      <c r="AI46" s="78">
        <v>4</v>
      </c>
      <c r="AJ46" s="113" t="s">
        <v>15</v>
      </c>
      <c r="AK46" s="79">
        <v>4</v>
      </c>
      <c r="AL46" s="79">
        <v>4</v>
      </c>
      <c r="AM46" s="79">
        <v>4</v>
      </c>
      <c r="AN46" s="79" t="s">
        <v>15</v>
      </c>
      <c r="AO46" s="79">
        <v>4</v>
      </c>
      <c r="AP46" s="79">
        <v>4</v>
      </c>
      <c r="AQ46" s="79">
        <v>4</v>
      </c>
      <c r="AR46" s="79" t="s">
        <v>18</v>
      </c>
      <c r="AS46" s="79" t="e">
        <f>VLOOKUP(Vib_PDM[[#This Row],[New Number]],#REF!,2,FALSE)</f>
        <v>#REF!</v>
      </c>
      <c r="AT46" s="79">
        <v>4</v>
      </c>
      <c r="AU46" s="79">
        <v>4</v>
      </c>
      <c r="AV46" s="79" t="s">
        <v>15</v>
      </c>
      <c r="AW46" s="79" t="s">
        <v>15</v>
      </c>
      <c r="AX46" s="79" t="s">
        <v>15</v>
      </c>
      <c r="AY46" s="79"/>
      <c r="AZ46" s="79"/>
      <c r="BA46" s="79">
        <v>4</v>
      </c>
      <c r="BB46" s="79" t="s">
        <v>15</v>
      </c>
      <c r="BC46" s="79" t="s">
        <v>15</v>
      </c>
      <c r="BD46" s="80">
        <v>3</v>
      </c>
      <c r="BE46" s="80">
        <v>3</v>
      </c>
      <c r="BF46" s="80">
        <v>3</v>
      </c>
      <c r="BG46" s="80">
        <v>3</v>
      </c>
      <c r="BH46" s="80">
        <v>3</v>
      </c>
      <c r="BI46" s="91">
        <v>3</v>
      </c>
      <c r="BJ46" s="91">
        <v>3</v>
      </c>
      <c r="BK46" s="91">
        <v>3</v>
      </c>
      <c r="BL46" s="80">
        <v>4</v>
      </c>
      <c r="BM46" s="93" t="s">
        <v>18</v>
      </c>
      <c r="BN46" s="93"/>
      <c r="BO46" s="123">
        <f>VLOOKUP(Vib_PDM[[#This Row],[SAP Flocation]],'[4]Sheet1 (2)'!B:E,2,FALSE)</f>
        <v>0</v>
      </c>
      <c r="BP46" s="83" t="s">
        <v>15</v>
      </c>
      <c r="BQ46" s="84"/>
      <c r="BR46" s="85">
        <f>VLOOKUP(Vib_PDM[[#This Row],[New Number]],'[4]Monthly AMS report'!NN77:NO428,2,FALSE)</f>
        <v>45778</v>
      </c>
      <c r="BS46" s="86">
        <v>8</v>
      </c>
      <c r="BT46" s="87">
        <f>COUNTIF(G46:AO46,$BT$8)</f>
        <v>0</v>
      </c>
      <c r="BU46" s="88">
        <f>COUNTIF(G46:AO46,$BU$8)</f>
        <v>1</v>
      </c>
      <c r="BV46" s="88">
        <f>COUNTIF(G46:AO46,$BV$8)</f>
        <v>7</v>
      </c>
      <c r="BW46" s="88">
        <f>COUNTIF(G46:AO46,$BW$8)</f>
        <v>15</v>
      </c>
      <c r="BX46" s="88">
        <f>COUNTIF(G46:AO46,$BX$8)</f>
        <v>5</v>
      </c>
      <c r="BY46" s="88">
        <f>COUNTIF(G46:AO46,$BY$8)</f>
        <v>7</v>
      </c>
      <c r="BZ46" s="88">
        <f>COUNTIF(G46:AO46,$BZ$8)</f>
        <v>0</v>
      </c>
      <c r="CA46" s="89">
        <f>(BY46)/(BZ46+BY46+BX46+BW46+BV46+BU46+BT46)</f>
        <v>0.2</v>
      </c>
    </row>
    <row r="47" spans="1:79" ht="26.4" x14ac:dyDescent="0.25">
      <c r="A47" s="70" t="s">
        <v>240</v>
      </c>
      <c r="B47" s="71" t="s">
        <v>241</v>
      </c>
      <c r="C47" s="72" t="s">
        <v>242</v>
      </c>
      <c r="D47" s="127" t="s">
        <v>243</v>
      </c>
      <c r="E47" s="72" t="s">
        <v>244</v>
      </c>
      <c r="F47" s="75"/>
      <c r="G47" s="76" t="s">
        <v>12</v>
      </c>
      <c r="H47" s="76" t="s">
        <v>15</v>
      </c>
      <c r="I47" s="76" t="s">
        <v>12</v>
      </c>
      <c r="J47" s="76" t="s">
        <v>12</v>
      </c>
      <c r="K47" s="76" t="s">
        <v>12</v>
      </c>
      <c r="L47" s="76" t="s">
        <v>15</v>
      </c>
      <c r="M47" s="76" t="s">
        <v>12</v>
      </c>
      <c r="N47" s="76" t="s">
        <v>15</v>
      </c>
      <c r="O47" s="76" t="s">
        <v>15</v>
      </c>
      <c r="P47" s="76" t="s">
        <v>15</v>
      </c>
      <c r="Q47" s="76" t="s">
        <v>102</v>
      </c>
      <c r="R47" s="76" t="s">
        <v>12</v>
      </c>
      <c r="S47" s="76" t="s">
        <v>102</v>
      </c>
      <c r="T47" s="76" t="s">
        <v>15</v>
      </c>
      <c r="U47" s="76" t="s">
        <v>102</v>
      </c>
      <c r="V47" s="76" t="s">
        <v>102</v>
      </c>
      <c r="W47" s="76" t="s">
        <v>102</v>
      </c>
      <c r="X47" s="76" t="s">
        <v>102</v>
      </c>
      <c r="Y47" s="76" t="s">
        <v>102</v>
      </c>
      <c r="Z47" s="76" t="s">
        <v>15</v>
      </c>
      <c r="AA47" s="77" t="s">
        <v>102</v>
      </c>
      <c r="AB47" s="77" t="s">
        <v>102</v>
      </c>
      <c r="AC47" s="77" t="s">
        <v>102</v>
      </c>
      <c r="AD47" s="77" t="s">
        <v>102</v>
      </c>
      <c r="AE47" s="77" t="s">
        <v>102</v>
      </c>
      <c r="AF47" s="77" t="s">
        <v>102</v>
      </c>
      <c r="AG47" s="78" t="s">
        <v>102</v>
      </c>
      <c r="AH47" s="78" t="s">
        <v>12</v>
      </c>
      <c r="AI47" s="78" t="s">
        <v>12</v>
      </c>
      <c r="AJ47" s="113" t="s">
        <v>15</v>
      </c>
      <c r="AK47" s="79" t="s">
        <v>12</v>
      </c>
      <c r="AL47" s="79" t="s">
        <v>102</v>
      </c>
      <c r="AM47" s="79" t="s">
        <v>12</v>
      </c>
      <c r="AN47" s="79" t="s">
        <v>15</v>
      </c>
      <c r="AO47" s="79">
        <v>3</v>
      </c>
      <c r="AP47" s="79" t="s">
        <v>15</v>
      </c>
      <c r="AQ47" s="79" t="s">
        <v>15</v>
      </c>
      <c r="AR47" s="79" t="s">
        <v>18</v>
      </c>
      <c r="AS47" s="79" t="e">
        <f>VLOOKUP(Vib_PDM[[#This Row],[New Number]],#REF!,2,FALSE)</f>
        <v>#REF!</v>
      </c>
      <c r="AT47" s="79" t="s">
        <v>15</v>
      </c>
      <c r="AU47" s="79" t="s">
        <v>15</v>
      </c>
      <c r="AV47" s="79" t="s">
        <v>15</v>
      </c>
      <c r="AW47" s="79" t="s">
        <v>15</v>
      </c>
      <c r="AX47" s="79" t="s">
        <v>15</v>
      </c>
      <c r="AY47" s="79"/>
      <c r="AZ47" s="79"/>
      <c r="BA47" s="79" t="s">
        <v>15</v>
      </c>
      <c r="BB47" s="79" t="s">
        <v>102</v>
      </c>
      <c r="BC47" s="79" t="s">
        <v>15</v>
      </c>
      <c r="BD47" s="80" t="s">
        <v>15</v>
      </c>
      <c r="BE47" s="80" t="s">
        <v>15</v>
      </c>
      <c r="BF47" s="80" t="s">
        <v>12</v>
      </c>
      <c r="BG47" s="80" t="s">
        <v>12</v>
      </c>
      <c r="BH47" s="80" t="s">
        <v>12</v>
      </c>
      <c r="BI47" s="81" t="s">
        <v>12</v>
      </c>
      <c r="BJ47" s="80" t="s">
        <v>15</v>
      </c>
      <c r="BK47" s="80" t="s">
        <v>12</v>
      </c>
      <c r="BL47" s="80" t="s">
        <v>12</v>
      </c>
      <c r="BM47" s="80"/>
      <c r="BN47" s="80"/>
      <c r="BO47" s="82" t="e">
        <f>VLOOKUP(Vib_PDM[[#This Row],[SAP Flocation]],'[4]Sheet1 (2)'!B:E,2,FALSE)</f>
        <v>#N/A</v>
      </c>
      <c r="BP47" s="83" t="s">
        <v>12</v>
      </c>
      <c r="BQ47" s="84"/>
      <c r="BR47" s="85">
        <f>VLOOKUP(Vib_PDM[[#This Row],[New Number]],'[4]Monthly AMS report'!NN33:NO384,2,FALSE)</f>
        <v>45768</v>
      </c>
      <c r="BS47" s="86">
        <v>4</v>
      </c>
      <c r="BT47" s="87">
        <f>COUNTIF(G47:AO47,$BT$8)</f>
        <v>0</v>
      </c>
      <c r="BU47" s="88">
        <f>COUNTIF(G47:AO47,$BU$8)</f>
        <v>0</v>
      </c>
      <c r="BV47" s="88">
        <f>COUNTIF(G47:AO47,$BV$8)</f>
        <v>1</v>
      </c>
      <c r="BW47" s="88">
        <f>COUNTIF(G47:AO47,$BW$8)</f>
        <v>0</v>
      </c>
      <c r="BX47" s="88">
        <f>COUNTIF(G47:AO47,$BX$8)</f>
        <v>25</v>
      </c>
      <c r="BY47" s="88">
        <f>COUNTIF(G47:AO47,$BY$8)</f>
        <v>9</v>
      </c>
      <c r="BZ47" s="88">
        <f>COUNTIF(G47:AO47,$BZ$8)</f>
        <v>0</v>
      </c>
      <c r="CA47" s="89">
        <f>(BY47)/(BZ47+BY47+BX47+BW47+BV47+BU47+BT47)</f>
        <v>0.25714285714285712</v>
      </c>
    </row>
    <row r="48" spans="1:79" x14ac:dyDescent="0.25">
      <c r="A48" s="70" t="s">
        <v>479</v>
      </c>
      <c r="B48" s="139" t="s">
        <v>480</v>
      </c>
      <c r="C48" s="72" t="s">
        <v>129</v>
      </c>
      <c r="D48" s="73" t="s">
        <v>481</v>
      </c>
      <c r="E48" s="74" t="s">
        <v>480</v>
      </c>
      <c r="F48" s="75"/>
      <c r="G48" s="76" t="s">
        <v>12</v>
      </c>
      <c r="H48" s="76" t="s">
        <v>12</v>
      </c>
      <c r="I48" s="76" t="s">
        <v>12</v>
      </c>
      <c r="J48" s="76" t="s">
        <v>15</v>
      </c>
      <c r="K48" s="76" t="s">
        <v>15</v>
      </c>
      <c r="L48" s="76" t="s">
        <v>12</v>
      </c>
      <c r="M48" s="76" t="s">
        <v>15</v>
      </c>
      <c r="N48" s="76" t="s">
        <v>15</v>
      </c>
      <c r="O48" s="76" t="s">
        <v>12</v>
      </c>
      <c r="P48" s="76">
        <v>3</v>
      </c>
      <c r="Q48" s="76">
        <v>3</v>
      </c>
      <c r="R48" s="76">
        <v>3</v>
      </c>
      <c r="S48" s="76">
        <v>3</v>
      </c>
      <c r="T48" s="76" t="s">
        <v>102</v>
      </c>
      <c r="U48" s="76" t="s">
        <v>102</v>
      </c>
      <c r="V48" s="76" t="s">
        <v>102</v>
      </c>
      <c r="W48" s="76" t="s">
        <v>102</v>
      </c>
      <c r="X48" s="76" t="s">
        <v>102</v>
      </c>
      <c r="Y48" s="76">
        <v>3</v>
      </c>
      <c r="Z48" s="76">
        <v>3</v>
      </c>
      <c r="AA48" s="77">
        <v>3</v>
      </c>
      <c r="AB48" s="90">
        <v>3</v>
      </c>
      <c r="AC48" s="77" t="s">
        <v>102</v>
      </c>
      <c r="AD48" s="77" t="s">
        <v>102</v>
      </c>
      <c r="AE48" s="77" t="s">
        <v>102</v>
      </c>
      <c r="AF48" s="77" t="s">
        <v>15</v>
      </c>
      <c r="AG48" s="78" t="s">
        <v>12</v>
      </c>
      <c r="AH48" s="78" t="s">
        <v>12</v>
      </c>
      <c r="AI48" s="78" t="s">
        <v>12</v>
      </c>
      <c r="AJ48" s="113" t="s">
        <v>15</v>
      </c>
      <c r="AK48" s="79" t="s">
        <v>12</v>
      </c>
      <c r="AL48" s="79" t="s">
        <v>102</v>
      </c>
      <c r="AM48" s="79" t="s">
        <v>15</v>
      </c>
      <c r="AN48" s="79" t="s">
        <v>15</v>
      </c>
      <c r="AO48" s="79" t="s">
        <v>12</v>
      </c>
      <c r="AP48" s="79" t="s">
        <v>12</v>
      </c>
      <c r="AQ48" s="79" t="s">
        <v>12</v>
      </c>
      <c r="AR48" s="79" t="s">
        <v>18</v>
      </c>
      <c r="AS48" s="79" t="e">
        <f>VLOOKUP(Vib_PDM[[#This Row],[New Number]],#REF!,2,FALSE)</f>
        <v>#REF!</v>
      </c>
      <c r="AT48" s="79" t="s">
        <v>15</v>
      </c>
      <c r="AU48" s="79" t="s">
        <v>15</v>
      </c>
      <c r="AV48" s="79" t="s">
        <v>15</v>
      </c>
      <c r="AW48" s="79" t="s">
        <v>15</v>
      </c>
      <c r="AX48" s="79" t="s">
        <v>15</v>
      </c>
      <c r="AY48" s="79"/>
      <c r="AZ48" s="79"/>
      <c r="BA48" s="79">
        <v>3</v>
      </c>
      <c r="BB48" s="79">
        <v>3</v>
      </c>
      <c r="BC48" s="79" t="s">
        <v>15</v>
      </c>
      <c r="BD48" s="80" t="s">
        <v>15</v>
      </c>
      <c r="BE48" s="80" t="s">
        <v>15</v>
      </c>
      <c r="BF48" s="80" t="s">
        <v>12</v>
      </c>
      <c r="BG48" s="80" t="s">
        <v>12</v>
      </c>
      <c r="BH48" s="80" t="s">
        <v>12</v>
      </c>
      <c r="BI48" s="81" t="s">
        <v>12</v>
      </c>
      <c r="BJ48" s="93" t="s">
        <v>12</v>
      </c>
      <c r="BK48" s="80" t="s">
        <v>15</v>
      </c>
      <c r="BL48" s="80" t="s">
        <v>15</v>
      </c>
      <c r="BM48" s="80"/>
      <c r="BN48" s="80" t="s">
        <v>18</v>
      </c>
      <c r="BO48" s="94" t="e">
        <f>VLOOKUP(Vib_PDM[[#This Row],[SAP Flocation]],'[4]Sheet1 (2)'!B:E,2,FALSE)</f>
        <v>#N/A</v>
      </c>
      <c r="BP48" s="83" t="s">
        <v>12</v>
      </c>
      <c r="BQ48" s="84"/>
      <c r="BR48" s="85">
        <f>VLOOKUP(Vib_PDM[[#This Row],[New Number]],'[4]Monthly AMS report'!NN95:NO446,2,FALSE)</f>
        <v>45812</v>
      </c>
      <c r="BS48" s="86">
        <v>4</v>
      </c>
      <c r="BT48" s="87">
        <f>COUNTIF(G48:AO48,$BT$8)</f>
        <v>0</v>
      </c>
      <c r="BU48" s="88">
        <f>COUNTIF(G48:AO48,$BU$8)</f>
        <v>0</v>
      </c>
      <c r="BV48" s="88">
        <f>COUNTIF(G48:AO48,$BV$8)</f>
        <v>8</v>
      </c>
      <c r="BW48" s="88">
        <f>COUNTIF(G48:AO48,$BW$8)</f>
        <v>0</v>
      </c>
      <c r="BX48" s="88">
        <f>COUNTIF(G48:AO48,$BX$8)</f>
        <v>19</v>
      </c>
      <c r="BY48" s="88">
        <f>COUNTIF(G48:AO48,$BY$8)</f>
        <v>8</v>
      </c>
      <c r="BZ48" s="88">
        <f>COUNTIF(G48:AO48,$BZ$8)</f>
        <v>0</v>
      </c>
      <c r="CA48" s="89">
        <f>(BY48)/(BZ48+BY48+BX48+BW48+BV48+BU48+BT48)</f>
        <v>0.22857142857142856</v>
      </c>
    </row>
    <row r="49" spans="1:79" ht="39.6" x14ac:dyDescent="0.25">
      <c r="A49" s="70" t="s">
        <v>510</v>
      </c>
      <c r="B49" s="139" t="s">
        <v>511</v>
      </c>
      <c r="C49" s="72" t="s">
        <v>129</v>
      </c>
      <c r="D49" s="73" t="s">
        <v>512</v>
      </c>
      <c r="E49" s="74" t="s">
        <v>513</v>
      </c>
      <c r="F49" s="150" t="s">
        <v>514</v>
      </c>
      <c r="G49" s="76" t="s">
        <v>12</v>
      </c>
      <c r="H49" s="76" t="s">
        <v>12</v>
      </c>
      <c r="I49" s="76" t="s">
        <v>12</v>
      </c>
      <c r="J49" s="76" t="s">
        <v>12</v>
      </c>
      <c r="K49" s="76" t="s">
        <v>15</v>
      </c>
      <c r="L49" s="76" t="s">
        <v>12</v>
      </c>
      <c r="M49" s="76" t="s">
        <v>15</v>
      </c>
      <c r="N49" s="76" t="s">
        <v>15</v>
      </c>
      <c r="O49" s="76" t="s">
        <v>12</v>
      </c>
      <c r="P49" s="76" t="s">
        <v>12</v>
      </c>
      <c r="Q49" s="76" t="s">
        <v>102</v>
      </c>
      <c r="R49" s="76" t="s">
        <v>12</v>
      </c>
      <c r="S49" s="76" t="s">
        <v>102</v>
      </c>
      <c r="T49" s="76" t="s">
        <v>102</v>
      </c>
      <c r="U49" s="76" t="s">
        <v>102</v>
      </c>
      <c r="V49" s="76" t="s">
        <v>102</v>
      </c>
      <c r="W49" s="76" t="s">
        <v>102</v>
      </c>
      <c r="X49" s="76" t="s">
        <v>102</v>
      </c>
      <c r="Y49" s="76" t="s">
        <v>102</v>
      </c>
      <c r="Z49" s="76" t="s">
        <v>102</v>
      </c>
      <c r="AA49" s="77" t="s">
        <v>102</v>
      </c>
      <c r="AB49" s="77" t="s">
        <v>102</v>
      </c>
      <c r="AC49" s="77" t="s">
        <v>102</v>
      </c>
      <c r="AD49" s="77" t="s">
        <v>102</v>
      </c>
      <c r="AE49" s="77" t="s">
        <v>102</v>
      </c>
      <c r="AF49" s="77" t="s">
        <v>102</v>
      </c>
      <c r="AG49" s="113" t="s">
        <v>12</v>
      </c>
      <c r="AH49" s="78" t="s">
        <v>12</v>
      </c>
      <c r="AI49" s="78" t="s">
        <v>12</v>
      </c>
      <c r="AJ49" s="90">
        <v>4</v>
      </c>
      <c r="AK49" s="79">
        <v>4</v>
      </c>
      <c r="AL49" s="79">
        <v>4</v>
      </c>
      <c r="AM49" s="79">
        <v>4</v>
      </c>
      <c r="AN49" s="79" t="s">
        <v>15</v>
      </c>
      <c r="AO49" s="79">
        <v>3</v>
      </c>
      <c r="AP49" s="79">
        <v>4</v>
      </c>
      <c r="AQ49" s="79">
        <v>4</v>
      </c>
      <c r="AR49" s="79" t="s">
        <v>18</v>
      </c>
      <c r="AS49" s="79" t="e">
        <f>VLOOKUP(Vib_PDM[[#This Row],[New Number]],#REF!,2,FALSE)</f>
        <v>#REF!</v>
      </c>
      <c r="AT49" s="79" t="s">
        <v>15</v>
      </c>
      <c r="AU49" s="79" t="s">
        <v>15</v>
      </c>
      <c r="AV49" s="79" t="s">
        <v>15</v>
      </c>
      <c r="AW49" s="79" t="s">
        <v>15</v>
      </c>
      <c r="AX49" s="79" t="s">
        <v>15</v>
      </c>
      <c r="AY49" s="79"/>
      <c r="AZ49" s="79"/>
      <c r="BA49" s="79">
        <v>4</v>
      </c>
      <c r="BB49" s="79">
        <v>4</v>
      </c>
      <c r="BC49" s="79" t="s">
        <v>15</v>
      </c>
      <c r="BD49" s="80">
        <v>4</v>
      </c>
      <c r="BE49" s="80">
        <v>4</v>
      </c>
      <c r="BF49" s="80" t="s">
        <v>12</v>
      </c>
      <c r="BG49" s="80" t="s">
        <v>12</v>
      </c>
      <c r="BH49" s="80" t="s">
        <v>12</v>
      </c>
      <c r="BI49" s="91">
        <v>3</v>
      </c>
      <c r="BJ49" s="91">
        <v>3</v>
      </c>
      <c r="BK49" s="91">
        <v>3</v>
      </c>
      <c r="BL49" s="80">
        <v>2</v>
      </c>
      <c r="BM49" s="80"/>
      <c r="BN49" s="80" t="s">
        <v>18</v>
      </c>
      <c r="BO49" s="94" t="e">
        <f>VLOOKUP(Vib_PDM[[#This Row],[SAP Flocation]],'[4]Sheet1 (2)'!B:E,2,FALSE)</f>
        <v>#N/A</v>
      </c>
      <c r="BP49" s="83">
        <v>3</v>
      </c>
      <c r="BQ49" s="84" t="s">
        <v>2148</v>
      </c>
      <c r="BR49" s="85">
        <f>VLOOKUP(Vib_PDM[[#This Row],[New Number]],'[4]Monthly AMS report'!NN103:NO454,2,FALSE)</f>
        <v>45812</v>
      </c>
      <c r="BS49" s="86">
        <v>12</v>
      </c>
      <c r="BT49" s="87">
        <f>COUNTIF(G49:AO49,$BT$8)</f>
        <v>0</v>
      </c>
      <c r="BU49" s="88">
        <f>COUNTIF(G49:AO49,$BU$8)</f>
        <v>0</v>
      </c>
      <c r="BV49" s="88">
        <f>COUNTIF(G49:AO49,$BV$8)</f>
        <v>1</v>
      </c>
      <c r="BW49" s="88">
        <f>COUNTIF(G49:AO49,$BW$8)</f>
        <v>4</v>
      </c>
      <c r="BX49" s="88">
        <f>COUNTIF(G49:AO49,$BX$8)</f>
        <v>26</v>
      </c>
      <c r="BY49" s="88">
        <f>COUNTIF(G49:AO49,$BY$8)</f>
        <v>4</v>
      </c>
      <c r="BZ49" s="88">
        <f>COUNTIF(G49:AO49,$BZ$8)</f>
        <v>0</v>
      </c>
      <c r="CA49" s="89">
        <f>(BY49)/(BZ49+BY49+BX49+BW49+BV49+BU49+BT49)</f>
        <v>0.11428571428571428</v>
      </c>
    </row>
    <row r="50" spans="1:79" ht="26.4" x14ac:dyDescent="0.25">
      <c r="A50" s="145" t="s">
        <v>502</v>
      </c>
      <c r="B50" s="146" t="s">
        <v>503</v>
      </c>
      <c r="C50" s="72" t="s">
        <v>129</v>
      </c>
      <c r="D50" s="127" t="s">
        <v>504</v>
      </c>
      <c r="E50" s="72" t="s">
        <v>505</v>
      </c>
      <c r="F50" s="75"/>
      <c r="G50" s="76" t="s">
        <v>12</v>
      </c>
      <c r="H50" s="76" t="s">
        <v>12</v>
      </c>
      <c r="I50" s="76">
        <v>2</v>
      </c>
      <c r="J50" s="76" t="s">
        <v>12</v>
      </c>
      <c r="K50" s="76" t="s">
        <v>12</v>
      </c>
      <c r="L50" s="76" t="s">
        <v>12</v>
      </c>
      <c r="M50" s="147" t="s">
        <v>15</v>
      </c>
      <c r="N50" s="147" t="s">
        <v>15</v>
      </c>
      <c r="O50" s="147" t="s">
        <v>12</v>
      </c>
      <c r="P50" s="147" t="s">
        <v>12</v>
      </c>
      <c r="Q50" s="147" t="s">
        <v>102</v>
      </c>
      <c r="R50" s="147" t="s">
        <v>12</v>
      </c>
      <c r="S50" s="147" t="s">
        <v>102</v>
      </c>
      <c r="T50" s="147" t="s">
        <v>102</v>
      </c>
      <c r="U50" s="147" t="s">
        <v>102</v>
      </c>
      <c r="V50" s="147" t="s">
        <v>102</v>
      </c>
      <c r="W50" s="147" t="s">
        <v>102</v>
      </c>
      <c r="X50" s="147" t="s">
        <v>102</v>
      </c>
      <c r="Y50" s="147" t="s">
        <v>102</v>
      </c>
      <c r="Z50" s="147" t="s">
        <v>102</v>
      </c>
      <c r="AA50" s="77" t="s">
        <v>102</v>
      </c>
      <c r="AB50" s="77" t="s">
        <v>102</v>
      </c>
      <c r="AC50" s="77" t="s">
        <v>102</v>
      </c>
      <c r="AD50" s="77" t="s">
        <v>102</v>
      </c>
      <c r="AE50" s="77">
        <v>1</v>
      </c>
      <c r="AF50" s="77" t="s">
        <v>102</v>
      </c>
      <c r="AG50" s="113" t="s">
        <v>12</v>
      </c>
      <c r="AH50" s="78" t="s">
        <v>12</v>
      </c>
      <c r="AI50" s="78" t="s">
        <v>12</v>
      </c>
      <c r="AJ50" s="113" t="s">
        <v>102</v>
      </c>
      <c r="AK50" s="79" t="s">
        <v>12</v>
      </c>
      <c r="AL50" s="79" t="s">
        <v>102</v>
      </c>
      <c r="AM50" s="79" t="s">
        <v>12</v>
      </c>
      <c r="AN50" s="79" t="s">
        <v>15</v>
      </c>
      <c r="AO50" s="79" t="s">
        <v>12</v>
      </c>
      <c r="AP50" s="79" t="s">
        <v>12</v>
      </c>
      <c r="AQ50" s="79" t="s">
        <v>12</v>
      </c>
      <c r="AR50" s="79" t="s">
        <v>18</v>
      </c>
      <c r="AS50" s="79" t="e">
        <f>VLOOKUP(Vib_PDM[[#This Row],[New Number]],#REF!,2,FALSE)</f>
        <v>#REF!</v>
      </c>
      <c r="AT50" s="79" t="s">
        <v>15</v>
      </c>
      <c r="AU50" s="79" t="s">
        <v>15</v>
      </c>
      <c r="AV50" s="79" t="s">
        <v>15</v>
      </c>
      <c r="AW50" s="79" t="s">
        <v>15</v>
      </c>
      <c r="AX50" s="79" t="s">
        <v>15</v>
      </c>
      <c r="AY50" s="79"/>
      <c r="AZ50" s="79"/>
      <c r="BA50" s="79" t="s">
        <v>102</v>
      </c>
      <c r="BB50" s="79" t="s">
        <v>102</v>
      </c>
      <c r="BC50" s="79" t="s">
        <v>18</v>
      </c>
      <c r="BD50" s="80" t="s">
        <v>12</v>
      </c>
      <c r="BE50" s="80" t="s">
        <v>12</v>
      </c>
      <c r="BF50" s="80" t="s">
        <v>12</v>
      </c>
      <c r="BG50" s="80">
        <v>2</v>
      </c>
      <c r="BH50" s="80">
        <v>2</v>
      </c>
      <c r="BI50" s="114">
        <v>2</v>
      </c>
      <c r="BJ50" s="114">
        <v>2</v>
      </c>
      <c r="BK50" s="80">
        <v>2</v>
      </c>
      <c r="BL50" s="80" t="s">
        <v>12</v>
      </c>
      <c r="BM50" s="93" t="s">
        <v>18</v>
      </c>
      <c r="BN50" s="80" t="s">
        <v>18</v>
      </c>
      <c r="BO50" s="92" t="str">
        <f>VLOOKUP(Vib_PDM[[#This Row],[SAP Flocation]],'[4]Sheet1 (2)'!B:E,2,FALSE)</f>
        <v>MPHS25T1</v>
      </c>
      <c r="BP50" s="83" t="s">
        <v>12</v>
      </c>
      <c r="BQ50" s="84"/>
      <c r="BR50" s="85">
        <f>VLOOKUP(Vib_PDM[[#This Row],[New Number]],'[4]Monthly AMS report'!NN101:NO452,2,FALSE)</f>
        <v>45812</v>
      </c>
      <c r="BS50" s="148">
        <v>6</v>
      </c>
      <c r="BT50" s="87">
        <f>COUNTIF(G50:AO50,$BT$8)</f>
        <v>1</v>
      </c>
      <c r="BU50" s="88">
        <f>COUNTIF(G50:AO50,$BU$8)</f>
        <v>1</v>
      </c>
      <c r="BV50" s="88">
        <f>COUNTIF(G50:AO50,$BV$8)</f>
        <v>0</v>
      </c>
      <c r="BW50" s="88">
        <f>COUNTIF(G50:AO50,$BW$8)</f>
        <v>0</v>
      </c>
      <c r="BX50" s="88">
        <f>COUNTIF(G50:AO50,$BX$8)</f>
        <v>30</v>
      </c>
      <c r="BY50" s="88">
        <f>COUNTIF(G50:AO50,$BY$8)</f>
        <v>3</v>
      </c>
      <c r="BZ50" s="88">
        <f>COUNTIF(G50:AO50,$BZ$8)</f>
        <v>0</v>
      </c>
      <c r="CA50" s="89">
        <f>(BY50)/(BZ50+BY50+BX50+BW50+BV50+BU50+BT50)</f>
        <v>8.5714285714285715E-2</v>
      </c>
    </row>
    <row r="51" spans="1:79" ht="52.8" x14ac:dyDescent="0.25">
      <c r="A51" s="129" t="s">
        <v>270</v>
      </c>
      <c r="B51" s="130" t="s">
        <v>271</v>
      </c>
      <c r="C51" s="72" t="s">
        <v>129</v>
      </c>
      <c r="D51" s="73" t="s">
        <v>272</v>
      </c>
      <c r="E51" s="74" t="s">
        <v>273</v>
      </c>
      <c r="F51" s="131" t="s">
        <v>274</v>
      </c>
      <c r="G51" s="76" t="s">
        <v>12</v>
      </c>
      <c r="H51" s="76" t="s">
        <v>12</v>
      </c>
      <c r="I51" s="76">
        <v>4</v>
      </c>
      <c r="J51" s="76" t="s">
        <v>12</v>
      </c>
      <c r="K51" s="76" t="s">
        <v>12</v>
      </c>
      <c r="L51" s="76" t="s">
        <v>12</v>
      </c>
      <c r="M51" s="76" t="s">
        <v>15</v>
      </c>
      <c r="N51" s="76" t="s">
        <v>15</v>
      </c>
      <c r="O51" s="76" t="s">
        <v>12</v>
      </c>
      <c r="P51" s="76">
        <v>3</v>
      </c>
      <c r="Q51" s="76">
        <v>1</v>
      </c>
      <c r="R51" s="76">
        <v>3</v>
      </c>
      <c r="S51" s="76">
        <v>3</v>
      </c>
      <c r="T51" s="76">
        <v>3</v>
      </c>
      <c r="U51" s="76" t="s">
        <v>15</v>
      </c>
      <c r="V51" s="76" t="s">
        <v>102</v>
      </c>
      <c r="W51" s="76" t="s">
        <v>102</v>
      </c>
      <c r="X51" s="76" t="s">
        <v>102</v>
      </c>
      <c r="Y51" s="76" t="s">
        <v>102</v>
      </c>
      <c r="Z51" s="76" t="s">
        <v>102</v>
      </c>
      <c r="AA51" s="77" t="s">
        <v>102</v>
      </c>
      <c r="AB51" s="77" t="s">
        <v>102</v>
      </c>
      <c r="AC51" s="77" t="s">
        <v>102</v>
      </c>
      <c r="AD51" s="77" t="s">
        <v>102</v>
      </c>
      <c r="AE51" s="77" t="s">
        <v>102</v>
      </c>
      <c r="AF51" s="77" t="s">
        <v>102</v>
      </c>
      <c r="AG51" s="78">
        <v>3</v>
      </c>
      <c r="AH51" s="78">
        <v>3</v>
      </c>
      <c r="AI51" s="78">
        <v>3</v>
      </c>
      <c r="AJ51" s="113" t="s">
        <v>15</v>
      </c>
      <c r="AK51" s="79" t="s">
        <v>15</v>
      </c>
      <c r="AL51" s="79">
        <v>3</v>
      </c>
      <c r="AM51" s="79">
        <v>3</v>
      </c>
      <c r="AN51" s="79" t="s">
        <v>15</v>
      </c>
      <c r="AO51" s="79">
        <v>3</v>
      </c>
      <c r="AP51" s="79">
        <v>3</v>
      </c>
      <c r="AQ51" s="79">
        <v>4</v>
      </c>
      <c r="AR51" s="79" t="s">
        <v>18</v>
      </c>
      <c r="AS51" s="79" t="e">
        <f>VLOOKUP(Vib_PDM[[#This Row],[New Number]],#REF!,2,FALSE)</f>
        <v>#REF!</v>
      </c>
      <c r="AT51" s="79" t="s">
        <v>15</v>
      </c>
      <c r="AU51" s="79" t="s">
        <v>15</v>
      </c>
      <c r="AV51" s="79" t="s">
        <v>15</v>
      </c>
      <c r="AW51" s="79" t="s">
        <v>15</v>
      </c>
      <c r="AX51" s="79" t="s">
        <v>15</v>
      </c>
      <c r="AY51" s="79"/>
      <c r="AZ51" s="79"/>
      <c r="BA51" s="79">
        <v>3</v>
      </c>
      <c r="BB51" s="79">
        <v>3</v>
      </c>
      <c r="BC51" s="79" t="s">
        <v>18</v>
      </c>
      <c r="BD51" s="80" t="s">
        <v>12</v>
      </c>
      <c r="BE51" s="80" t="s">
        <v>12</v>
      </c>
      <c r="BF51" s="80">
        <v>2</v>
      </c>
      <c r="BG51" s="80">
        <v>2</v>
      </c>
      <c r="BH51" s="80">
        <v>2</v>
      </c>
      <c r="BI51" s="128">
        <v>1</v>
      </c>
      <c r="BJ51" s="128">
        <v>1</v>
      </c>
      <c r="BK51" s="80">
        <v>1</v>
      </c>
      <c r="BL51" s="80">
        <v>1</v>
      </c>
      <c r="BM51" s="80"/>
      <c r="BN51" s="80" t="s">
        <v>18</v>
      </c>
      <c r="BO51" s="94" t="e">
        <f>VLOOKUP(Vib_PDM[[#This Row],[SAP Flocation]],'[4]Sheet1 (2)'!B:E,2,FALSE)</f>
        <v>#N/A</v>
      </c>
      <c r="BP51" s="132">
        <v>2</v>
      </c>
      <c r="BQ51" s="84" t="s">
        <v>2149</v>
      </c>
      <c r="BR51" s="85">
        <f>VLOOKUP(Vib_PDM[[#This Row],[New Number]],'[4]Monthly AMS report'!NN40:NO391,2,FALSE)</f>
        <v>45812</v>
      </c>
      <c r="BS51" s="86"/>
      <c r="BT51" s="87">
        <f>COUNTIF(G51:AO51,$BT$8)</f>
        <v>1</v>
      </c>
      <c r="BU51" s="88">
        <f>COUNTIF(G51:AO51,$BU$8)</f>
        <v>0</v>
      </c>
      <c r="BV51" s="88">
        <f>COUNTIF(G51:AO51,$BV$8)</f>
        <v>10</v>
      </c>
      <c r="BW51" s="88">
        <f>COUNTIF(G51:AO51,$BW$8)</f>
        <v>1</v>
      </c>
      <c r="BX51" s="88">
        <f>COUNTIF(G51:AO51,$BX$8)</f>
        <v>17</v>
      </c>
      <c r="BY51" s="88">
        <f>COUNTIF(G51:AO51,$BY$8)</f>
        <v>6</v>
      </c>
      <c r="BZ51" s="88">
        <f>COUNTIF(G51:AO51,$BZ$8)</f>
        <v>0</v>
      </c>
      <c r="CA51" s="89">
        <f>(BY51)/(BZ51+BY51+BX51+BW51+BV51+BU51+BT51)</f>
        <v>0.17142857142857143</v>
      </c>
    </row>
    <row r="52" spans="1:79" ht="26.4" x14ac:dyDescent="0.25">
      <c r="A52" s="133" t="s">
        <v>270</v>
      </c>
      <c r="B52" s="71" t="s">
        <v>271</v>
      </c>
      <c r="C52" s="72" t="s">
        <v>129</v>
      </c>
      <c r="D52" s="73" t="s">
        <v>275</v>
      </c>
      <c r="E52" s="74" t="s">
        <v>276</v>
      </c>
      <c r="F52" s="75"/>
      <c r="G52" s="76" t="s">
        <v>12</v>
      </c>
      <c r="H52" s="76" t="s">
        <v>12</v>
      </c>
      <c r="I52" s="76" t="s">
        <v>12</v>
      </c>
      <c r="J52" s="76" t="s">
        <v>12</v>
      </c>
      <c r="K52" s="76" t="s">
        <v>15</v>
      </c>
      <c r="L52" s="76" t="s">
        <v>12</v>
      </c>
      <c r="M52" s="76" t="s">
        <v>15</v>
      </c>
      <c r="N52" s="76" t="s">
        <v>15</v>
      </c>
      <c r="O52" s="76" t="s">
        <v>12</v>
      </c>
      <c r="P52" s="76" t="s">
        <v>12</v>
      </c>
      <c r="Q52" s="76" t="s">
        <v>102</v>
      </c>
      <c r="R52" s="76" t="s">
        <v>12</v>
      </c>
      <c r="S52" s="76" t="s">
        <v>102</v>
      </c>
      <c r="T52" s="76" t="s">
        <v>15</v>
      </c>
      <c r="U52" s="76" t="s">
        <v>102</v>
      </c>
      <c r="V52" s="76" t="s">
        <v>102</v>
      </c>
      <c r="W52" s="76" t="s">
        <v>102</v>
      </c>
      <c r="X52" s="76" t="s">
        <v>102</v>
      </c>
      <c r="Y52" s="76" t="s">
        <v>102</v>
      </c>
      <c r="Z52" s="76" t="s">
        <v>102</v>
      </c>
      <c r="AA52" s="77" t="s">
        <v>102</v>
      </c>
      <c r="AB52" s="77" t="s">
        <v>102</v>
      </c>
      <c r="AC52" s="77" t="s">
        <v>102</v>
      </c>
      <c r="AD52" s="77" t="s">
        <v>102</v>
      </c>
      <c r="AE52" s="77" t="s">
        <v>102</v>
      </c>
      <c r="AF52" s="77" t="s">
        <v>102</v>
      </c>
      <c r="AG52" s="78" t="s">
        <v>12</v>
      </c>
      <c r="AH52" s="78" t="s">
        <v>12</v>
      </c>
      <c r="AI52" s="78" t="s">
        <v>12</v>
      </c>
      <c r="AJ52" s="78" t="s">
        <v>102</v>
      </c>
      <c r="AK52" s="79" t="s">
        <v>12</v>
      </c>
      <c r="AL52" s="79" t="s">
        <v>102</v>
      </c>
      <c r="AM52" s="79" t="s">
        <v>12</v>
      </c>
      <c r="AN52" s="79" t="s">
        <v>15</v>
      </c>
      <c r="AO52" s="79" t="s">
        <v>12</v>
      </c>
      <c r="AP52" s="79" t="s">
        <v>12</v>
      </c>
      <c r="AQ52" s="79" t="s">
        <v>12</v>
      </c>
      <c r="AR52" s="79" t="s">
        <v>18</v>
      </c>
      <c r="AS52" s="79" t="e">
        <f>VLOOKUP(Vib_PDM[[#This Row],[New Number]],#REF!,2,FALSE)</f>
        <v>#REF!</v>
      </c>
      <c r="AT52" s="79" t="s">
        <v>15</v>
      </c>
      <c r="AU52" s="79" t="s">
        <v>15</v>
      </c>
      <c r="AV52" s="79" t="s">
        <v>15</v>
      </c>
      <c r="AW52" s="79" t="s">
        <v>15</v>
      </c>
      <c r="AX52" s="79" t="s">
        <v>15</v>
      </c>
      <c r="AY52" s="79"/>
      <c r="AZ52" s="79"/>
      <c r="BA52" s="79" t="s">
        <v>102</v>
      </c>
      <c r="BB52" s="79" t="s">
        <v>102</v>
      </c>
      <c r="BC52" s="79" t="s">
        <v>18</v>
      </c>
      <c r="BD52" s="80" t="s">
        <v>12</v>
      </c>
      <c r="BE52" s="80" t="s">
        <v>12</v>
      </c>
      <c r="BF52" s="80" t="s">
        <v>12</v>
      </c>
      <c r="BG52" s="80" t="s">
        <v>12</v>
      </c>
      <c r="BH52" s="80" t="s">
        <v>12</v>
      </c>
      <c r="BI52" s="81" t="s">
        <v>12</v>
      </c>
      <c r="BJ52" s="93" t="s">
        <v>12</v>
      </c>
      <c r="BK52" s="93" t="s">
        <v>12</v>
      </c>
      <c r="BL52" s="80" t="s">
        <v>12</v>
      </c>
      <c r="BM52" s="93"/>
      <c r="BN52" s="80" t="s">
        <v>18</v>
      </c>
      <c r="BO52" s="94" t="e">
        <f>VLOOKUP(Vib_PDM[[#This Row],[SAP Flocation]],'[4]Sheet1 (2)'!B:E,2,FALSE)</f>
        <v>#N/A</v>
      </c>
      <c r="BP52" s="132" t="s">
        <v>12</v>
      </c>
      <c r="BQ52" s="84"/>
      <c r="BR52" s="85">
        <f>VLOOKUP(Vib_PDM[[#This Row],[New Number]],'[4]Monthly AMS report'!NN41:NO392,2,FALSE)</f>
        <v>45812</v>
      </c>
      <c r="BS52" s="86"/>
      <c r="BT52" s="87">
        <f>COUNTIF(G52:AO52,$BT$8)</f>
        <v>0</v>
      </c>
      <c r="BU52" s="88">
        <f>COUNTIF(G52:AO52,$BU$8)</f>
        <v>0</v>
      </c>
      <c r="BV52" s="88">
        <f>COUNTIF(G52:AO52,$BV$8)</f>
        <v>0</v>
      </c>
      <c r="BW52" s="88">
        <f>COUNTIF(G52:AO52,$BW$8)</f>
        <v>0</v>
      </c>
      <c r="BX52" s="88">
        <f>COUNTIF(G52:AO52,$BX$8)</f>
        <v>30</v>
      </c>
      <c r="BY52" s="88">
        <f>COUNTIF(G52:AO52,$BY$8)</f>
        <v>5</v>
      </c>
      <c r="BZ52" s="88">
        <f>COUNTIF(G52:AO52,$BZ$8)</f>
        <v>0</v>
      </c>
      <c r="CA52" s="89">
        <f>(BY52)/(BZ52+BY52+BX52+BW52+BV52+BU52+BT52)</f>
        <v>0.14285714285714285</v>
      </c>
    </row>
    <row r="53" spans="1:79" ht="26.4" x14ac:dyDescent="0.25">
      <c r="A53" s="70" t="s">
        <v>408</v>
      </c>
      <c r="B53" s="71" t="s">
        <v>409</v>
      </c>
      <c r="C53" s="72" t="s">
        <v>129</v>
      </c>
      <c r="D53" s="73" t="s">
        <v>410</v>
      </c>
      <c r="E53" s="74" t="s">
        <v>411</v>
      </c>
      <c r="F53" s="75"/>
      <c r="G53" s="76" t="s">
        <v>12</v>
      </c>
      <c r="H53" s="76" t="s">
        <v>12</v>
      </c>
      <c r="I53" s="76" t="s">
        <v>12</v>
      </c>
      <c r="J53" s="76" t="s">
        <v>15</v>
      </c>
      <c r="K53" s="76" t="s">
        <v>15</v>
      </c>
      <c r="L53" s="76" t="s">
        <v>12</v>
      </c>
      <c r="M53" s="76" t="s">
        <v>15</v>
      </c>
      <c r="N53" s="76" t="s">
        <v>15</v>
      </c>
      <c r="O53" s="76" t="s">
        <v>12</v>
      </c>
      <c r="P53" s="76" t="s">
        <v>12</v>
      </c>
      <c r="Q53" s="76" t="s">
        <v>102</v>
      </c>
      <c r="R53" s="76" t="s">
        <v>12</v>
      </c>
      <c r="S53" s="76" t="s">
        <v>102</v>
      </c>
      <c r="T53" s="76" t="s">
        <v>102</v>
      </c>
      <c r="U53" s="76" t="s">
        <v>102</v>
      </c>
      <c r="V53" s="76" t="s">
        <v>102</v>
      </c>
      <c r="W53" s="76" t="s">
        <v>102</v>
      </c>
      <c r="X53" s="76" t="s">
        <v>102</v>
      </c>
      <c r="Y53" s="76" t="s">
        <v>102</v>
      </c>
      <c r="Z53" s="76" t="s">
        <v>102</v>
      </c>
      <c r="AA53" s="77" t="s">
        <v>102</v>
      </c>
      <c r="AB53" s="77" t="s">
        <v>102</v>
      </c>
      <c r="AC53" s="77" t="s">
        <v>102</v>
      </c>
      <c r="AD53" s="77" t="s">
        <v>102</v>
      </c>
      <c r="AE53" s="77" t="s">
        <v>102</v>
      </c>
      <c r="AF53" s="77" t="s">
        <v>102</v>
      </c>
      <c r="AG53" s="78" t="s">
        <v>12</v>
      </c>
      <c r="AH53" s="78" t="s">
        <v>12</v>
      </c>
      <c r="AI53" s="78" t="s">
        <v>12</v>
      </c>
      <c r="AJ53" s="113" t="s">
        <v>102</v>
      </c>
      <c r="AK53" s="79" t="s">
        <v>12</v>
      </c>
      <c r="AL53" s="79" t="s">
        <v>102</v>
      </c>
      <c r="AM53" s="79" t="s">
        <v>12</v>
      </c>
      <c r="AN53" s="79" t="s">
        <v>15</v>
      </c>
      <c r="AO53" s="79" t="s">
        <v>12</v>
      </c>
      <c r="AP53" s="79" t="s">
        <v>12</v>
      </c>
      <c r="AQ53" s="79" t="s">
        <v>12</v>
      </c>
      <c r="AR53" s="79" t="s">
        <v>18</v>
      </c>
      <c r="AS53" s="79" t="e">
        <f>VLOOKUP(Vib_PDM[[#This Row],[New Number]],#REF!,2,FALSE)</f>
        <v>#REF!</v>
      </c>
      <c r="AT53" s="79" t="s">
        <v>15</v>
      </c>
      <c r="AU53" s="79" t="s">
        <v>15</v>
      </c>
      <c r="AV53" s="79" t="s">
        <v>15</v>
      </c>
      <c r="AW53" s="79" t="s">
        <v>15</v>
      </c>
      <c r="AX53" s="79" t="s">
        <v>15</v>
      </c>
      <c r="AY53" s="79"/>
      <c r="AZ53" s="79"/>
      <c r="BA53" s="79">
        <v>3</v>
      </c>
      <c r="BB53" s="79">
        <v>3</v>
      </c>
      <c r="BC53" s="79" t="s">
        <v>15</v>
      </c>
      <c r="BD53" s="80" t="s">
        <v>12</v>
      </c>
      <c r="BE53" s="80" t="s">
        <v>12</v>
      </c>
      <c r="BF53" s="80" t="s">
        <v>12</v>
      </c>
      <c r="BG53" s="80" t="s">
        <v>12</v>
      </c>
      <c r="BH53" s="80" t="s">
        <v>12</v>
      </c>
      <c r="BI53" s="81" t="s">
        <v>12</v>
      </c>
      <c r="BJ53" s="93" t="s">
        <v>12</v>
      </c>
      <c r="BK53" s="93" t="s">
        <v>12</v>
      </c>
      <c r="BL53" s="80" t="s">
        <v>12</v>
      </c>
      <c r="BM53" s="93"/>
      <c r="BN53" s="80" t="s">
        <v>18</v>
      </c>
      <c r="BO53" s="94" t="e">
        <f>VLOOKUP(Vib_PDM[[#This Row],[SAP Flocation]],'[4]Sheet1 (2)'!B:E,2,FALSE)</f>
        <v>#N/A</v>
      </c>
      <c r="BP53" s="83" t="s">
        <v>12</v>
      </c>
      <c r="BQ53" s="84"/>
      <c r="BR53" s="85">
        <f>VLOOKUP(Vib_PDM[[#This Row],[New Number]],'[4]Monthly AMS report'!NN76:NO427,2,FALSE)</f>
        <v>45812</v>
      </c>
      <c r="BS53" s="86">
        <v>6</v>
      </c>
      <c r="BT53" s="87">
        <f>COUNTIF(G53:AO53,$BT$8)</f>
        <v>0</v>
      </c>
      <c r="BU53" s="88">
        <f>COUNTIF(G53:AO53,$BU$8)</f>
        <v>0</v>
      </c>
      <c r="BV53" s="88">
        <f>COUNTIF(G53:AO53,$BV$8)</f>
        <v>0</v>
      </c>
      <c r="BW53" s="88">
        <f>COUNTIF(G53:AO53,$BW$8)</f>
        <v>0</v>
      </c>
      <c r="BX53" s="88">
        <f>COUNTIF(G53:AO53,$BX$8)</f>
        <v>30</v>
      </c>
      <c r="BY53" s="88">
        <f>COUNTIF(G53:AO53,$BY$8)</f>
        <v>5</v>
      </c>
      <c r="BZ53" s="88">
        <f>COUNTIF(G53:AO53,$BZ$8)</f>
        <v>0</v>
      </c>
      <c r="CA53" s="89">
        <f>(BY53)/(BZ53+BY53+BX53+BW53+BV53+BU53+BT53)</f>
        <v>0.14285714285714285</v>
      </c>
    </row>
    <row r="54" spans="1:79" ht="26.4" x14ac:dyDescent="0.25">
      <c r="A54" s="138" t="s">
        <v>404</v>
      </c>
      <c r="B54" s="130" t="s">
        <v>405</v>
      </c>
      <c r="C54" s="72" t="s">
        <v>129</v>
      </c>
      <c r="D54" s="73" t="s">
        <v>406</v>
      </c>
      <c r="E54" s="74" t="s">
        <v>407</v>
      </c>
      <c r="F54" s="75"/>
      <c r="G54" s="76" t="s">
        <v>12</v>
      </c>
      <c r="H54" s="76" t="s">
        <v>12</v>
      </c>
      <c r="I54" s="76" t="s">
        <v>12</v>
      </c>
      <c r="J54" s="76" t="s">
        <v>15</v>
      </c>
      <c r="K54" s="76" t="s">
        <v>15</v>
      </c>
      <c r="L54" s="76" t="s">
        <v>12</v>
      </c>
      <c r="M54" s="76" t="s">
        <v>15</v>
      </c>
      <c r="N54" s="76" t="s">
        <v>15</v>
      </c>
      <c r="O54" s="76" t="s">
        <v>12</v>
      </c>
      <c r="P54" s="76" t="s">
        <v>12</v>
      </c>
      <c r="Q54" s="76" t="s">
        <v>102</v>
      </c>
      <c r="R54" s="76" t="s">
        <v>12</v>
      </c>
      <c r="S54" s="76" t="s">
        <v>102</v>
      </c>
      <c r="T54" s="76" t="s">
        <v>102</v>
      </c>
      <c r="U54" s="76" t="s">
        <v>102</v>
      </c>
      <c r="V54" s="76" t="s">
        <v>102</v>
      </c>
      <c r="W54" s="76" t="s">
        <v>102</v>
      </c>
      <c r="X54" s="76" t="s">
        <v>102</v>
      </c>
      <c r="Y54" s="76">
        <v>3</v>
      </c>
      <c r="Z54" s="76">
        <v>3</v>
      </c>
      <c r="AA54" s="77" t="s">
        <v>102</v>
      </c>
      <c r="AB54" s="77" t="s">
        <v>102</v>
      </c>
      <c r="AC54" s="77" t="s">
        <v>102</v>
      </c>
      <c r="AD54" s="77" t="s">
        <v>102</v>
      </c>
      <c r="AE54" s="77" t="s">
        <v>102</v>
      </c>
      <c r="AF54" s="77" t="s">
        <v>102</v>
      </c>
      <c r="AG54" s="78" t="s">
        <v>12</v>
      </c>
      <c r="AH54" s="78" t="s">
        <v>12</v>
      </c>
      <c r="AI54" s="78" t="s">
        <v>12</v>
      </c>
      <c r="AJ54" s="113" t="s">
        <v>102</v>
      </c>
      <c r="AK54" s="79" t="s">
        <v>12</v>
      </c>
      <c r="AL54" s="79" t="s">
        <v>102</v>
      </c>
      <c r="AM54" s="79" t="s">
        <v>12</v>
      </c>
      <c r="AN54" s="79" t="s">
        <v>15</v>
      </c>
      <c r="AO54" s="79" t="s">
        <v>12</v>
      </c>
      <c r="AP54" s="79" t="s">
        <v>12</v>
      </c>
      <c r="AQ54" s="79" t="s">
        <v>12</v>
      </c>
      <c r="AR54" s="79" t="s">
        <v>18</v>
      </c>
      <c r="AS54" s="79" t="e">
        <f>VLOOKUP(Vib_PDM[[#This Row],[New Number]],#REF!,2,FALSE)</f>
        <v>#REF!</v>
      </c>
      <c r="AT54" s="79" t="s">
        <v>15</v>
      </c>
      <c r="AU54" s="79" t="s">
        <v>15</v>
      </c>
      <c r="AV54" s="79" t="s">
        <v>15</v>
      </c>
      <c r="AW54" s="79" t="s">
        <v>15</v>
      </c>
      <c r="AX54" s="79" t="s">
        <v>15</v>
      </c>
      <c r="AY54" s="79"/>
      <c r="AZ54" s="79"/>
      <c r="BA54" s="79">
        <v>3</v>
      </c>
      <c r="BB54" s="79">
        <v>3</v>
      </c>
      <c r="BC54" s="79" t="s">
        <v>15</v>
      </c>
      <c r="BD54" s="80" t="s">
        <v>12</v>
      </c>
      <c r="BE54" s="80" t="s">
        <v>12</v>
      </c>
      <c r="BF54" s="80" t="s">
        <v>12</v>
      </c>
      <c r="BG54" s="80" t="s">
        <v>12</v>
      </c>
      <c r="BH54" s="80" t="s">
        <v>12</v>
      </c>
      <c r="BI54" s="81" t="s">
        <v>12</v>
      </c>
      <c r="BJ54" s="93" t="s">
        <v>12</v>
      </c>
      <c r="BK54" s="93" t="s">
        <v>12</v>
      </c>
      <c r="BL54" s="80" t="s">
        <v>12</v>
      </c>
      <c r="BM54" s="93"/>
      <c r="BN54" s="80" t="s">
        <v>18</v>
      </c>
      <c r="BO54" s="94" t="e">
        <f>VLOOKUP(Vib_PDM[[#This Row],[SAP Flocation]],'[4]Sheet1 (2)'!B:E,2,FALSE)</f>
        <v>#N/A</v>
      </c>
      <c r="BP54" s="83" t="s">
        <v>12</v>
      </c>
      <c r="BQ54" s="84"/>
      <c r="BR54" s="85">
        <f>VLOOKUP(Vib_PDM[[#This Row],[New Number]],'[4]Monthly AMS report'!NN75:NO426,2,FALSE)</f>
        <v>45812</v>
      </c>
      <c r="BS54" s="86">
        <v>6</v>
      </c>
      <c r="BT54" s="87">
        <f>COUNTIF(G54:AO54,$BT$8)</f>
        <v>0</v>
      </c>
      <c r="BU54" s="88">
        <f>COUNTIF(G54:AO54,$BU$8)</f>
        <v>0</v>
      </c>
      <c r="BV54" s="88">
        <f>COUNTIF(G54:AO54,$BV$8)</f>
        <v>2</v>
      </c>
      <c r="BW54" s="88">
        <f>COUNTIF(G54:AO54,$BW$8)</f>
        <v>0</v>
      </c>
      <c r="BX54" s="88">
        <f>COUNTIF(G54:AO54,$BX$8)</f>
        <v>28</v>
      </c>
      <c r="BY54" s="88">
        <f>COUNTIF(G54:AO54,$BY$8)</f>
        <v>5</v>
      </c>
      <c r="BZ54" s="88">
        <f>COUNTIF(G54:AO54,$BZ$8)</f>
        <v>0</v>
      </c>
      <c r="CA54" s="89">
        <f>(BY54)/(BZ54+BY54+BX54+BW54+BV54+BU54+BT54)</f>
        <v>0.14285714285714285</v>
      </c>
    </row>
    <row r="55" spans="1:79" ht="26.4" x14ac:dyDescent="0.25">
      <c r="A55" s="70" t="s">
        <v>482</v>
      </c>
      <c r="B55" s="139" t="s">
        <v>483</v>
      </c>
      <c r="C55" s="72" t="s">
        <v>129</v>
      </c>
      <c r="D55" s="73" t="s">
        <v>484</v>
      </c>
      <c r="E55" s="74" t="s">
        <v>485</v>
      </c>
      <c r="F55" s="75"/>
      <c r="G55" s="76" t="s">
        <v>12</v>
      </c>
      <c r="H55" s="76" t="s">
        <v>12</v>
      </c>
      <c r="I55" s="76">
        <v>4</v>
      </c>
      <c r="J55" s="76" t="s">
        <v>12</v>
      </c>
      <c r="K55" s="76" t="s">
        <v>12</v>
      </c>
      <c r="L55" s="76" t="s">
        <v>12</v>
      </c>
      <c r="M55" s="76" t="s">
        <v>15</v>
      </c>
      <c r="N55" s="76" t="s">
        <v>15</v>
      </c>
      <c r="O55" s="76">
        <v>1</v>
      </c>
      <c r="P55" s="76">
        <v>3</v>
      </c>
      <c r="Q55" s="76">
        <v>3</v>
      </c>
      <c r="R55" s="76">
        <v>3</v>
      </c>
      <c r="S55" s="76">
        <v>3</v>
      </c>
      <c r="T55" s="76">
        <v>3</v>
      </c>
      <c r="U55" s="76">
        <v>3</v>
      </c>
      <c r="V55" s="76">
        <v>3</v>
      </c>
      <c r="W55" s="76">
        <v>2</v>
      </c>
      <c r="X55" s="76" t="s">
        <v>102</v>
      </c>
      <c r="Y55" s="76" t="s">
        <v>102</v>
      </c>
      <c r="Z55" s="76" t="s">
        <v>102</v>
      </c>
      <c r="AA55" s="77" t="s">
        <v>102</v>
      </c>
      <c r="AB55" s="77" t="s">
        <v>102</v>
      </c>
      <c r="AC55" s="77" t="s">
        <v>102</v>
      </c>
      <c r="AD55" s="77" t="s">
        <v>102</v>
      </c>
      <c r="AE55" s="77">
        <v>3</v>
      </c>
      <c r="AF55" s="77">
        <v>3</v>
      </c>
      <c r="AG55" s="78">
        <v>3</v>
      </c>
      <c r="AH55" s="78">
        <v>3</v>
      </c>
      <c r="AI55" s="113">
        <v>3</v>
      </c>
      <c r="AJ55" s="113">
        <v>3</v>
      </c>
      <c r="AK55" s="79">
        <v>4</v>
      </c>
      <c r="AL55" s="79">
        <v>4</v>
      </c>
      <c r="AM55" s="79">
        <v>4</v>
      </c>
      <c r="AN55" s="79" t="s">
        <v>15</v>
      </c>
      <c r="AO55" s="79" t="s">
        <v>12</v>
      </c>
      <c r="AP55" s="79" t="s">
        <v>12</v>
      </c>
      <c r="AQ55" s="79" t="s">
        <v>12</v>
      </c>
      <c r="AR55" s="79" t="s">
        <v>15</v>
      </c>
      <c r="AS55" s="79" t="e">
        <f>VLOOKUP(Vib_PDM[[#This Row],[New Number]],#REF!,2,FALSE)</f>
        <v>#REF!</v>
      </c>
      <c r="AT55" s="79" t="s">
        <v>15</v>
      </c>
      <c r="AU55" s="79" t="s">
        <v>15</v>
      </c>
      <c r="AV55" s="79" t="s">
        <v>15</v>
      </c>
      <c r="AW55" s="79" t="s">
        <v>15</v>
      </c>
      <c r="AX55" s="79" t="s">
        <v>15</v>
      </c>
      <c r="AY55" s="79"/>
      <c r="AZ55" s="79"/>
      <c r="BA55" s="79">
        <v>3</v>
      </c>
      <c r="BB55" s="79">
        <v>3</v>
      </c>
      <c r="BC55" s="79" t="s">
        <v>18</v>
      </c>
      <c r="BD55" s="80">
        <v>4</v>
      </c>
      <c r="BE55" s="80">
        <v>4</v>
      </c>
      <c r="BF55" s="80" t="s">
        <v>12</v>
      </c>
      <c r="BG55" s="80">
        <v>4</v>
      </c>
      <c r="BH55" s="80">
        <v>4</v>
      </c>
      <c r="BI55" s="124">
        <v>4</v>
      </c>
      <c r="BJ55" s="124">
        <v>4</v>
      </c>
      <c r="BK55" s="80">
        <v>4</v>
      </c>
      <c r="BL55" s="80">
        <v>3</v>
      </c>
      <c r="BM55" s="93" t="s">
        <v>18</v>
      </c>
      <c r="BN55" s="93"/>
      <c r="BO55" s="94" t="e">
        <f>VLOOKUP(Vib_PDM[[#This Row],[SAP Flocation]],'[4]Sheet1 (2)'!B:E,2,FALSE)</f>
        <v>#N/A</v>
      </c>
      <c r="BP55" s="132" t="s">
        <v>15</v>
      </c>
      <c r="BQ55" s="84"/>
      <c r="BR55" s="85">
        <f>VLOOKUP(Vib_PDM[[#This Row],[New Number]],'[4]Monthly AMS report'!NN96:NO447,2,FALSE)</f>
        <v>45778</v>
      </c>
      <c r="BS55" s="86"/>
      <c r="BT55" s="87">
        <f>COUNTIF(G55:AO55,$BT$8)</f>
        <v>1</v>
      </c>
      <c r="BU55" s="88">
        <f>COUNTIF(G55:AO55,$BU$8)</f>
        <v>1</v>
      </c>
      <c r="BV55" s="88">
        <f>COUNTIF(G55:AO55,$BV$8)</f>
        <v>13</v>
      </c>
      <c r="BW55" s="88">
        <f>COUNTIF(G55:AO55,$BW$8)</f>
        <v>4</v>
      </c>
      <c r="BX55" s="88">
        <f>COUNTIF(G55:AO55,$BX$8)</f>
        <v>13</v>
      </c>
      <c r="BY55" s="88">
        <f>COUNTIF(G55:AO55,$BY$8)</f>
        <v>3</v>
      </c>
      <c r="BZ55" s="88">
        <f>COUNTIF(G55:AO55,$BZ$8)</f>
        <v>0</v>
      </c>
      <c r="CA55" s="89">
        <f>(BY55)/(BZ55+BY55+BX55+BW55+BV55+BU55+BT55)</f>
        <v>8.5714285714285715E-2</v>
      </c>
    </row>
    <row r="56" spans="1:79" ht="26.4" x14ac:dyDescent="0.25">
      <c r="A56" s="133" t="s">
        <v>486</v>
      </c>
      <c r="B56" s="139" t="s">
        <v>487</v>
      </c>
      <c r="C56" s="72" t="s">
        <v>129</v>
      </c>
      <c r="D56" s="73" t="s">
        <v>488</v>
      </c>
      <c r="E56" s="74" t="s">
        <v>489</v>
      </c>
      <c r="F56" s="75"/>
      <c r="G56" s="76" t="s">
        <v>12</v>
      </c>
      <c r="H56" s="76" t="s">
        <v>12</v>
      </c>
      <c r="I56" s="76">
        <v>4</v>
      </c>
      <c r="J56" s="76" t="s">
        <v>12</v>
      </c>
      <c r="K56" s="76">
        <v>1</v>
      </c>
      <c r="L56" s="76" t="s">
        <v>12</v>
      </c>
      <c r="M56" s="76" t="s">
        <v>15</v>
      </c>
      <c r="N56" s="76" t="s">
        <v>15</v>
      </c>
      <c r="O56" s="76" t="s">
        <v>12</v>
      </c>
      <c r="P56" s="76" t="s">
        <v>12</v>
      </c>
      <c r="Q56" s="76" t="s">
        <v>102</v>
      </c>
      <c r="R56" s="76" t="s">
        <v>12</v>
      </c>
      <c r="S56" s="76" t="s">
        <v>102</v>
      </c>
      <c r="T56" s="76" t="s">
        <v>102</v>
      </c>
      <c r="U56" s="76" t="s">
        <v>102</v>
      </c>
      <c r="V56" s="76">
        <v>3</v>
      </c>
      <c r="W56" s="76" t="s">
        <v>102</v>
      </c>
      <c r="X56" s="76" t="s">
        <v>102</v>
      </c>
      <c r="Y56" s="76" t="s">
        <v>102</v>
      </c>
      <c r="Z56" s="76" t="s">
        <v>102</v>
      </c>
      <c r="AA56" s="77" t="s">
        <v>102</v>
      </c>
      <c r="AB56" s="77" t="s">
        <v>102</v>
      </c>
      <c r="AC56" s="77" t="s">
        <v>102</v>
      </c>
      <c r="AD56" s="77" t="s">
        <v>102</v>
      </c>
      <c r="AE56" s="77" t="s">
        <v>102</v>
      </c>
      <c r="AF56" s="77" t="s">
        <v>102</v>
      </c>
      <c r="AG56" s="78" t="s">
        <v>12</v>
      </c>
      <c r="AH56" s="78" t="s">
        <v>12</v>
      </c>
      <c r="AI56" s="78" t="s">
        <v>12</v>
      </c>
      <c r="AJ56" s="78" t="s">
        <v>102</v>
      </c>
      <c r="AK56" s="79" t="s">
        <v>12</v>
      </c>
      <c r="AL56" s="79" t="s">
        <v>102</v>
      </c>
      <c r="AM56" s="79" t="s">
        <v>12</v>
      </c>
      <c r="AN56" s="79" t="s">
        <v>15</v>
      </c>
      <c r="AO56" s="79">
        <v>4</v>
      </c>
      <c r="AP56" s="79" t="s">
        <v>12</v>
      </c>
      <c r="AQ56" s="79" t="s">
        <v>12</v>
      </c>
      <c r="AR56" s="79" t="s">
        <v>18</v>
      </c>
      <c r="AS56" s="79" t="e">
        <f>VLOOKUP(Vib_PDM[[#This Row],[New Number]],#REF!,2,FALSE)</f>
        <v>#REF!</v>
      </c>
      <c r="AT56" s="79" t="s">
        <v>15</v>
      </c>
      <c r="AU56" s="79" t="s">
        <v>15</v>
      </c>
      <c r="AV56" s="79" t="s">
        <v>15</v>
      </c>
      <c r="AW56" s="79" t="s">
        <v>15</v>
      </c>
      <c r="AX56" s="79" t="s">
        <v>15</v>
      </c>
      <c r="AY56" s="79"/>
      <c r="AZ56" s="79"/>
      <c r="BA56" s="79">
        <v>4</v>
      </c>
      <c r="BB56" s="79">
        <v>4</v>
      </c>
      <c r="BC56" s="79" t="s">
        <v>18</v>
      </c>
      <c r="BD56" s="80">
        <v>4</v>
      </c>
      <c r="BE56" s="80">
        <v>4</v>
      </c>
      <c r="BF56" s="80">
        <v>4</v>
      </c>
      <c r="BG56" s="80">
        <v>4</v>
      </c>
      <c r="BH56" s="80">
        <v>4</v>
      </c>
      <c r="BI56" s="124">
        <v>4</v>
      </c>
      <c r="BJ56" s="124">
        <v>4</v>
      </c>
      <c r="BK56" s="80">
        <v>4</v>
      </c>
      <c r="BL56" s="80">
        <v>3</v>
      </c>
      <c r="BM56" s="93" t="s">
        <v>18</v>
      </c>
      <c r="BN56" s="80" t="s">
        <v>18</v>
      </c>
      <c r="BO56" s="94" t="e">
        <f>VLOOKUP(Vib_PDM[[#This Row],[SAP Flocation]],'[4]Sheet1 (2)'!B:E,2,FALSE)</f>
        <v>#N/A</v>
      </c>
      <c r="BP56" s="132" t="s">
        <v>12</v>
      </c>
      <c r="BQ56" s="84"/>
      <c r="BR56" s="85">
        <f>VLOOKUP(Vib_PDM[[#This Row],[New Number]],'[4]Monthly AMS report'!NN97:NO448,2,FALSE)</f>
        <v>45812</v>
      </c>
      <c r="BS56" s="86"/>
      <c r="BT56" s="87">
        <f>COUNTIF(G56:AO56,$BT$8)</f>
        <v>1</v>
      </c>
      <c r="BU56" s="88">
        <f>COUNTIF(G56:AO56,$BU$8)</f>
        <v>0</v>
      </c>
      <c r="BV56" s="88">
        <f>COUNTIF(G56:AO56,$BV$8)</f>
        <v>1</v>
      </c>
      <c r="BW56" s="88">
        <f>COUNTIF(G56:AO56,$BW$8)</f>
        <v>2</v>
      </c>
      <c r="BX56" s="88">
        <f>COUNTIF(G56:AO56,$BX$8)</f>
        <v>28</v>
      </c>
      <c r="BY56" s="88">
        <f>COUNTIF(G56:AO56,$BY$8)</f>
        <v>3</v>
      </c>
      <c r="BZ56" s="88">
        <f>COUNTIF(G56:AO56,$BZ$8)</f>
        <v>0</v>
      </c>
      <c r="CA56" s="89">
        <f>(BY56)/(BZ56+BY56+BX56+BW56+BV56+BU56+BT56)</f>
        <v>8.5714285714285715E-2</v>
      </c>
    </row>
    <row r="57" spans="1:79" ht="26.4" x14ac:dyDescent="0.25">
      <c r="A57" s="133" t="s">
        <v>490</v>
      </c>
      <c r="B57" s="139" t="s">
        <v>491</v>
      </c>
      <c r="C57" s="72" t="s">
        <v>129</v>
      </c>
      <c r="D57" s="73" t="s">
        <v>492</v>
      </c>
      <c r="E57" s="74" t="s">
        <v>493</v>
      </c>
      <c r="F57" s="75"/>
      <c r="G57" s="76" t="s">
        <v>12</v>
      </c>
      <c r="H57" s="76" t="s">
        <v>12</v>
      </c>
      <c r="I57" s="76" t="s">
        <v>12</v>
      </c>
      <c r="J57" s="76" t="s">
        <v>12</v>
      </c>
      <c r="K57" s="76" t="s">
        <v>12</v>
      </c>
      <c r="L57" s="76" t="s">
        <v>12</v>
      </c>
      <c r="M57" s="76" t="s">
        <v>15</v>
      </c>
      <c r="N57" s="76" t="s">
        <v>15</v>
      </c>
      <c r="O57" s="76" t="s">
        <v>12</v>
      </c>
      <c r="P57" s="76" t="s">
        <v>12</v>
      </c>
      <c r="Q57" s="76" t="s">
        <v>102</v>
      </c>
      <c r="R57" s="76" t="s">
        <v>12</v>
      </c>
      <c r="S57" s="76" t="s">
        <v>102</v>
      </c>
      <c r="T57" s="76">
        <v>3</v>
      </c>
      <c r="U57" s="76">
        <v>2</v>
      </c>
      <c r="V57" s="76">
        <v>2</v>
      </c>
      <c r="W57" s="76">
        <v>2</v>
      </c>
      <c r="X57" s="76">
        <v>2</v>
      </c>
      <c r="Y57" s="76" t="s">
        <v>102</v>
      </c>
      <c r="Z57" s="76" t="s">
        <v>102</v>
      </c>
      <c r="AA57" s="77" t="s">
        <v>102</v>
      </c>
      <c r="AB57" s="77" t="s">
        <v>102</v>
      </c>
      <c r="AC57" s="77" t="s">
        <v>102</v>
      </c>
      <c r="AD57" s="77">
        <v>2</v>
      </c>
      <c r="AE57" s="77" t="s">
        <v>102</v>
      </c>
      <c r="AF57" s="77" t="s">
        <v>102</v>
      </c>
      <c r="AG57" s="78">
        <v>2</v>
      </c>
      <c r="AH57" s="78">
        <v>3</v>
      </c>
      <c r="AI57" s="78">
        <v>3</v>
      </c>
      <c r="AJ57" s="113">
        <v>3</v>
      </c>
      <c r="AK57" s="79" t="s">
        <v>15</v>
      </c>
      <c r="AL57" s="79" t="s">
        <v>18</v>
      </c>
      <c r="AM57" s="79" t="s">
        <v>15</v>
      </c>
      <c r="AN57" s="79" t="s">
        <v>15</v>
      </c>
      <c r="AO57" s="79">
        <v>2</v>
      </c>
      <c r="AP57" s="79" t="s">
        <v>102</v>
      </c>
      <c r="AQ57" s="79" t="s">
        <v>102</v>
      </c>
      <c r="AR57" s="79" t="s">
        <v>18</v>
      </c>
      <c r="AS57" s="79" t="e">
        <f>VLOOKUP(Vib_PDM[[#This Row],[New Number]],#REF!,2,FALSE)</f>
        <v>#REF!</v>
      </c>
      <c r="AT57" s="79" t="s">
        <v>15</v>
      </c>
      <c r="AU57" s="79" t="s">
        <v>15</v>
      </c>
      <c r="AV57" s="79" t="s">
        <v>15</v>
      </c>
      <c r="AW57" s="79" t="s">
        <v>15</v>
      </c>
      <c r="AX57" s="79" t="s">
        <v>15</v>
      </c>
      <c r="AY57" s="79"/>
      <c r="AZ57" s="79"/>
      <c r="BA57" s="79" t="s">
        <v>102</v>
      </c>
      <c r="BB57" s="79" t="s">
        <v>102</v>
      </c>
      <c r="BC57" s="79" t="s">
        <v>18</v>
      </c>
      <c r="BD57" s="80" t="s">
        <v>12</v>
      </c>
      <c r="BE57" s="80" t="s">
        <v>12</v>
      </c>
      <c r="BF57" s="80" t="s">
        <v>12</v>
      </c>
      <c r="BG57" s="80" t="s">
        <v>12</v>
      </c>
      <c r="BH57" s="80" t="s">
        <v>12</v>
      </c>
      <c r="BI57" s="91">
        <v>3</v>
      </c>
      <c r="BJ57" s="91">
        <v>3</v>
      </c>
      <c r="BK57" s="80">
        <v>4</v>
      </c>
      <c r="BL57" s="80">
        <v>4</v>
      </c>
      <c r="BM57" s="93" t="s">
        <v>18</v>
      </c>
      <c r="BN57" s="80" t="s">
        <v>18</v>
      </c>
      <c r="BO57" s="92">
        <f>VLOOKUP(Vib_PDM[[#This Row],[SAP Flocation]],'[4]Sheet1 (2)'!B:E,2,FALSE)</f>
        <v>0</v>
      </c>
      <c r="BP57" s="132" t="s">
        <v>12</v>
      </c>
      <c r="BQ57" s="84"/>
      <c r="BR57" s="85">
        <f>VLOOKUP(Vib_PDM[[#This Row],[New Number]],'[4]Monthly AMS report'!NN98:NO449,2,FALSE)</f>
        <v>45812</v>
      </c>
      <c r="BS57" s="86"/>
      <c r="BT57" s="87">
        <f>COUNTIF(G57:AO57,$BT$8)</f>
        <v>0</v>
      </c>
      <c r="BU57" s="88">
        <f>COUNTIF(G57:AO57,$BU$8)</f>
        <v>7</v>
      </c>
      <c r="BV57" s="88">
        <f>COUNTIF(G57:AO57,$BV$8)</f>
        <v>4</v>
      </c>
      <c r="BW57" s="88">
        <f>COUNTIF(G57:AO57,$BW$8)</f>
        <v>0</v>
      </c>
      <c r="BX57" s="88">
        <f>COUNTIF(G57:AO57,$BX$8)</f>
        <v>18</v>
      </c>
      <c r="BY57" s="88">
        <f>COUNTIF(G57:AO57,$BY$8)</f>
        <v>5</v>
      </c>
      <c r="BZ57" s="88">
        <f>COUNTIF(G57:AO57,$BZ$8)</f>
        <v>1</v>
      </c>
      <c r="CA57" s="89">
        <f>(BY57)/(BZ57+BY57+BX57+BW57+BV57+BU57+BT57)</f>
        <v>0.14285714285714285</v>
      </c>
    </row>
    <row r="58" spans="1:79" ht="26.4" x14ac:dyDescent="0.25">
      <c r="A58" s="133" t="s">
        <v>277</v>
      </c>
      <c r="B58" s="71" t="s">
        <v>278</v>
      </c>
      <c r="C58" s="72" t="s">
        <v>129</v>
      </c>
      <c r="D58" s="73" t="s">
        <v>279</v>
      </c>
      <c r="E58" s="74" t="s">
        <v>280</v>
      </c>
      <c r="F58" s="75"/>
      <c r="G58" s="76" t="s">
        <v>12</v>
      </c>
      <c r="H58" s="76" t="s">
        <v>12</v>
      </c>
      <c r="I58" s="76" t="s">
        <v>12</v>
      </c>
      <c r="J58" s="76" t="s">
        <v>12</v>
      </c>
      <c r="K58" s="76" t="s">
        <v>12</v>
      </c>
      <c r="L58" s="76" t="s">
        <v>12</v>
      </c>
      <c r="M58" s="76" t="s">
        <v>15</v>
      </c>
      <c r="N58" s="76" t="s">
        <v>15</v>
      </c>
      <c r="O58" s="76" t="s">
        <v>12</v>
      </c>
      <c r="P58" s="76">
        <v>3</v>
      </c>
      <c r="Q58" s="76">
        <v>3</v>
      </c>
      <c r="R58" s="76">
        <v>2</v>
      </c>
      <c r="S58" s="76">
        <v>2</v>
      </c>
      <c r="T58" s="76">
        <v>2</v>
      </c>
      <c r="U58" s="76">
        <v>2</v>
      </c>
      <c r="V58" s="76">
        <v>3</v>
      </c>
      <c r="W58" s="76">
        <v>3</v>
      </c>
      <c r="X58" s="76">
        <v>3</v>
      </c>
      <c r="Y58" s="76">
        <v>3</v>
      </c>
      <c r="Z58" s="76">
        <v>3</v>
      </c>
      <c r="AA58" s="77">
        <v>3</v>
      </c>
      <c r="AB58" s="77">
        <v>1</v>
      </c>
      <c r="AC58" s="77">
        <v>1</v>
      </c>
      <c r="AD58" s="77">
        <v>2</v>
      </c>
      <c r="AE58" s="77">
        <v>2</v>
      </c>
      <c r="AF58" s="77">
        <v>2</v>
      </c>
      <c r="AG58" s="78">
        <v>2</v>
      </c>
      <c r="AH58" s="78">
        <v>3</v>
      </c>
      <c r="AI58" s="78">
        <v>4</v>
      </c>
      <c r="AJ58" s="113">
        <v>3</v>
      </c>
      <c r="AK58" s="79" t="s">
        <v>12</v>
      </c>
      <c r="AL58" s="79" t="s">
        <v>15</v>
      </c>
      <c r="AM58" s="79" t="s">
        <v>12</v>
      </c>
      <c r="AN58" s="79" t="s">
        <v>102</v>
      </c>
      <c r="AO58" s="79" t="s">
        <v>15</v>
      </c>
      <c r="AP58" s="79">
        <v>3</v>
      </c>
      <c r="AQ58" s="79">
        <v>1</v>
      </c>
      <c r="AR58" s="79" t="s">
        <v>18</v>
      </c>
      <c r="AS58" s="79" t="e">
        <f>VLOOKUP(Vib_PDM[[#This Row],[New Number]],#REF!,2,FALSE)</f>
        <v>#REF!</v>
      </c>
      <c r="AT58" s="79" t="s">
        <v>15</v>
      </c>
      <c r="AU58" s="79" t="s">
        <v>15</v>
      </c>
      <c r="AV58" s="79" t="s">
        <v>15</v>
      </c>
      <c r="AW58" s="79" t="s">
        <v>15</v>
      </c>
      <c r="AX58" s="79" t="s">
        <v>15</v>
      </c>
      <c r="AY58" s="79"/>
      <c r="AZ58" s="79"/>
      <c r="BA58" s="79">
        <v>2</v>
      </c>
      <c r="BB58" s="79">
        <v>2</v>
      </c>
      <c r="BC58" s="79" t="s">
        <v>18</v>
      </c>
      <c r="BD58" s="80">
        <v>2</v>
      </c>
      <c r="BE58" s="80">
        <v>2</v>
      </c>
      <c r="BF58" s="80">
        <v>3</v>
      </c>
      <c r="BG58" s="80">
        <v>3</v>
      </c>
      <c r="BH58" s="80">
        <v>3</v>
      </c>
      <c r="BI58" s="91">
        <v>3</v>
      </c>
      <c r="BJ58" s="91">
        <v>3</v>
      </c>
      <c r="BK58" s="91">
        <v>3</v>
      </c>
      <c r="BL58" s="80" t="s">
        <v>15</v>
      </c>
      <c r="BM58" s="80"/>
      <c r="BN58" s="80"/>
      <c r="BO58" s="92">
        <f>VLOOKUP(Vib_PDM[[#This Row],[SAP Flocation]],'[4]Sheet1 (2)'!B:E,2,FALSE)</f>
        <v>0</v>
      </c>
      <c r="BP58" s="132" t="s">
        <v>12</v>
      </c>
      <c r="BQ58" s="84"/>
      <c r="BR58" s="85">
        <f>VLOOKUP(Vib_PDM[[#This Row],[New Number]],'[4]Monthly AMS report'!NN42:NO393,2,FALSE)</f>
        <v>45796</v>
      </c>
      <c r="BS58" s="86"/>
      <c r="BT58" s="87">
        <f>COUNTIF(G58:AO58,$BT$8)</f>
        <v>2</v>
      </c>
      <c r="BU58" s="88">
        <f>COUNTIF(G58:AO58,$BU$8)</f>
        <v>8</v>
      </c>
      <c r="BV58" s="88">
        <f>COUNTIF(G58:AO58,$BV$8)</f>
        <v>10</v>
      </c>
      <c r="BW58" s="88">
        <f>COUNTIF(G58:AO58,$BW$8)</f>
        <v>1</v>
      </c>
      <c r="BX58" s="88">
        <f>COUNTIF(G58:AO58,$BX$8)</f>
        <v>10</v>
      </c>
      <c r="BY58" s="88">
        <f>COUNTIF(G58:AO58,$BY$8)</f>
        <v>4</v>
      </c>
      <c r="BZ58" s="88">
        <f>COUNTIF(G58:AO58,$BZ$8)</f>
        <v>0</v>
      </c>
      <c r="CA58" s="89">
        <f>(BY58)/(BZ58+BY58+BX58+BW58+BV58+BU58+BT58)</f>
        <v>0.11428571428571428</v>
      </c>
    </row>
    <row r="59" spans="1:79" ht="26.4" x14ac:dyDescent="0.25">
      <c r="A59" s="133" t="s">
        <v>277</v>
      </c>
      <c r="B59" s="71" t="s">
        <v>278</v>
      </c>
      <c r="C59" s="72" t="s">
        <v>129</v>
      </c>
      <c r="D59" s="73" t="s">
        <v>281</v>
      </c>
      <c r="E59" s="74" t="s">
        <v>282</v>
      </c>
      <c r="F59" s="75"/>
      <c r="G59" s="76" t="s">
        <v>15</v>
      </c>
      <c r="H59" s="76" t="s">
        <v>12</v>
      </c>
      <c r="I59" s="76" t="s">
        <v>12</v>
      </c>
      <c r="J59" s="76">
        <v>3</v>
      </c>
      <c r="K59" s="76" t="s">
        <v>12</v>
      </c>
      <c r="L59" s="76" t="s">
        <v>12</v>
      </c>
      <c r="M59" s="76" t="s">
        <v>15</v>
      </c>
      <c r="N59" s="76" t="s">
        <v>15</v>
      </c>
      <c r="O59" s="76" t="s">
        <v>12</v>
      </c>
      <c r="P59" s="76" t="s">
        <v>12</v>
      </c>
      <c r="Q59" s="76" t="s">
        <v>102</v>
      </c>
      <c r="R59" s="76" t="s">
        <v>12</v>
      </c>
      <c r="S59" s="76" t="s">
        <v>102</v>
      </c>
      <c r="T59" s="76" t="s">
        <v>102</v>
      </c>
      <c r="U59" s="76" t="s">
        <v>12</v>
      </c>
      <c r="V59" s="76" t="s">
        <v>12</v>
      </c>
      <c r="W59" s="76" t="s">
        <v>12</v>
      </c>
      <c r="X59" s="76" t="s">
        <v>12</v>
      </c>
      <c r="Y59" s="76" t="s">
        <v>12</v>
      </c>
      <c r="Z59" s="76" t="s">
        <v>12</v>
      </c>
      <c r="AA59" s="77" t="s">
        <v>102</v>
      </c>
      <c r="AB59" s="77" t="s">
        <v>102</v>
      </c>
      <c r="AC59" s="77" t="s">
        <v>102</v>
      </c>
      <c r="AD59" s="77" t="s">
        <v>102</v>
      </c>
      <c r="AE59" s="77" t="s">
        <v>102</v>
      </c>
      <c r="AF59" s="77" t="s">
        <v>102</v>
      </c>
      <c r="AG59" s="78" t="s">
        <v>12</v>
      </c>
      <c r="AH59" s="78" t="s">
        <v>12</v>
      </c>
      <c r="AI59" s="113" t="s">
        <v>12</v>
      </c>
      <c r="AJ59" s="113" t="s">
        <v>102</v>
      </c>
      <c r="AK59" s="79" t="s">
        <v>12</v>
      </c>
      <c r="AL59" s="79" t="s">
        <v>15</v>
      </c>
      <c r="AM59" s="79" t="s">
        <v>12</v>
      </c>
      <c r="AN59" s="79" t="s">
        <v>18</v>
      </c>
      <c r="AO59" s="79" t="s">
        <v>15</v>
      </c>
      <c r="AP59" s="79" t="s">
        <v>12</v>
      </c>
      <c r="AQ59" s="79" t="s">
        <v>12</v>
      </c>
      <c r="AR59" s="79" t="s">
        <v>18</v>
      </c>
      <c r="AS59" s="79" t="e">
        <f>VLOOKUP(Vib_PDM[[#This Row],[New Number]],#REF!,2,FALSE)</f>
        <v>#REF!</v>
      </c>
      <c r="AT59" s="79" t="s">
        <v>15</v>
      </c>
      <c r="AU59" s="79" t="s">
        <v>15</v>
      </c>
      <c r="AV59" s="79" t="s">
        <v>15</v>
      </c>
      <c r="AW59" s="79" t="s">
        <v>15</v>
      </c>
      <c r="AX59" s="79" t="s">
        <v>15</v>
      </c>
      <c r="AY59" s="79"/>
      <c r="AZ59" s="79"/>
      <c r="BA59" s="79" t="s">
        <v>102</v>
      </c>
      <c r="BB59" s="79" t="s">
        <v>102</v>
      </c>
      <c r="BC59" s="79" t="s">
        <v>18</v>
      </c>
      <c r="BD59" s="80" t="s">
        <v>12</v>
      </c>
      <c r="BE59" s="80" t="s">
        <v>12</v>
      </c>
      <c r="BF59" s="80" t="s">
        <v>12</v>
      </c>
      <c r="BG59" s="80" t="s">
        <v>12</v>
      </c>
      <c r="BH59" s="80" t="s">
        <v>12</v>
      </c>
      <c r="BI59" s="81" t="s">
        <v>12</v>
      </c>
      <c r="BJ59" s="93" t="s">
        <v>12</v>
      </c>
      <c r="BK59" s="93" t="s">
        <v>12</v>
      </c>
      <c r="BL59" s="80" t="s">
        <v>12</v>
      </c>
      <c r="BM59" s="93"/>
      <c r="BN59" s="80" t="s">
        <v>18</v>
      </c>
      <c r="BO59" s="92">
        <f>VLOOKUP(Vib_PDM[[#This Row],[SAP Flocation]],'[4]Sheet1 (2)'!B:E,2,FALSE)</f>
        <v>0</v>
      </c>
      <c r="BP59" s="132" t="s">
        <v>12</v>
      </c>
      <c r="BQ59" s="84"/>
      <c r="BR59" s="85">
        <f>VLOOKUP(Vib_PDM[[#This Row],[New Number]],'[4]Monthly AMS report'!NN43:NO394,2,FALSE)</f>
        <v>45812</v>
      </c>
      <c r="BS59" s="86"/>
      <c r="BT59" s="87">
        <f>COUNTIF(G59:AO59,$BT$8)</f>
        <v>0</v>
      </c>
      <c r="BU59" s="88">
        <f>COUNTIF(G59:AO59,$BU$8)</f>
        <v>0</v>
      </c>
      <c r="BV59" s="88">
        <f>COUNTIF(G59:AO59,$BV$8)</f>
        <v>1</v>
      </c>
      <c r="BW59" s="88">
        <f>COUNTIF(G59:AO59,$BW$8)</f>
        <v>0</v>
      </c>
      <c r="BX59" s="88">
        <f>COUNTIF(G59:AO59,$BX$8)</f>
        <v>28</v>
      </c>
      <c r="BY59" s="88">
        <f>COUNTIF(G59:AO59,$BY$8)</f>
        <v>5</v>
      </c>
      <c r="BZ59" s="88">
        <f>COUNTIF(G59:AO59,$BZ$8)</f>
        <v>1</v>
      </c>
      <c r="CA59" s="89">
        <f>(BY59)/(BZ59+BY59+BX59+BW59+BV59+BU59+BT59)</f>
        <v>0.14285714285714285</v>
      </c>
    </row>
    <row r="60" spans="1:79" ht="26.4" x14ac:dyDescent="0.25">
      <c r="A60" s="134" t="s">
        <v>283</v>
      </c>
      <c r="B60" s="71" t="s">
        <v>284</v>
      </c>
      <c r="C60" s="72" t="s">
        <v>129</v>
      </c>
      <c r="D60" s="73" t="s">
        <v>285</v>
      </c>
      <c r="E60" s="74" t="s">
        <v>286</v>
      </c>
      <c r="F60" s="75" t="s">
        <v>287</v>
      </c>
      <c r="G60" s="76">
        <v>2</v>
      </c>
      <c r="H60" s="76" t="s">
        <v>12</v>
      </c>
      <c r="I60" s="76">
        <v>4</v>
      </c>
      <c r="J60" s="76" t="s">
        <v>12</v>
      </c>
      <c r="K60" s="76" t="s">
        <v>12</v>
      </c>
      <c r="L60" s="76" t="s">
        <v>12</v>
      </c>
      <c r="M60" s="76" t="s">
        <v>15</v>
      </c>
      <c r="N60" s="76" t="s">
        <v>15</v>
      </c>
      <c r="O60" s="76">
        <v>3</v>
      </c>
      <c r="P60" s="76">
        <v>3</v>
      </c>
      <c r="Q60" s="76">
        <v>3</v>
      </c>
      <c r="R60" s="76" t="s">
        <v>12</v>
      </c>
      <c r="S60" s="76" t="s">
        <v>102</v>
      </c>
      <c r="T60" s="76">
        <v>2</v>
      </c>
      <c r="U60" s="76">
        <v>3</v>
      </c>
      <c r="V60" s="76">
        <v>2</v>
      </c>
      <c r="W60" s="76">
        <v>2</v>
      </c>
      <c r="X60" s="76">
        <v>2</v>
      </c>
      <c r="Y60" s="76" t="s">
        <v>102</v>
      </c>
      <c r="Z60" s="76" t="s">
        <v>102</v>
      </c>
      <c r="AA60" s="77" t="s">
        <v>102</v>
      </c>
      <c r="AB60" s="77">
        <v>2</v>
      </c>
      <c r="AC60" s="77">
        <v>3</v>
      </c>
      <c r="AD60" s="77">
        <v>3</v>
      </c>
      <c r="AE60" s="77" t="s">
        <v>15</v>
      </c>
      <c r="AF60" s="77" t="s">
        <v>15</v>
      </c>
      <c r="AG60" s="78"/>
      <c r="AH60" s="78" t="s">
        <v>15</v>
      </c>
      <c r="AI60" s="78"/>
      <c r="AJ60" s="113" t="s">
        <v>15</v>
      </c>
      <c r="AK60" s="79">
        <v>4</v>
      </c>
      <c r="AL60" s="79">
        <v>4</v>
      </c>
      <c r="AM60" s="79">
        <v>4</v>
      </c>
      <c r="AN60" s="79" t="s">
        <v>15</v>
      </c>
      <c r="AO60" s="79">
        <v>4</v>
      </c>
      <c r="AP60" s="79">
        <v>4</v>
      </c>
      <c r="AQ60" s="79">
        <v>4</v>
      </c>
      <c r="AR60" s="79" t="s">
        <v>18</v>
      </c>
      <c r="AS60" s="79" t="e">
        <f>VLOOKUP(Vib_PDM[[#This Row],[New Number]],#REF!,2,FALSE)</f>
        <v>#REF!</v>
      </c>
      <c r="AT60" s="79" t="s">
        <v>15</v>
      </c>
      <c r="AU60" s="79" t="s">
        <v>15</v>
      </c>
      <c r="AV60" s="79" t="s">
        <v>15</v>
      </c>
      <c r="AW60" s="79" t="s">
        <v>15</v>
      </c>
      <c r="AX60" s="79" t="s">
        <v>15</v>
      </c>
      <c r="AY60" s="79"/>
      <c r="AZ60" s="79"/>
      <c r="BA60" s="79">
        <v>3</v>
      </c>
      <c r="BB60" s="79">
        <v>3</v>
      </c>
      <c r="BC60" s="79" t="s">
        <v>18</v>
      </c>
      <c r="BD60" s="80" t="s">
        <v>12</v>
      </c>
      <c r="BE60" s="80" t="s">
        <v>12</v>
      </c>
      <c r="BF60" s="80" t="s">
        <v>12</v>
      </c>
      <c r="BG60" s="80">
        <v>1</v>
      </c>
      <c r="BH60" s="80" t="s">
        <v>12</v>
      </c>
      <c r="BI60" s="81" t="s">
        <v>12</v>
      </c>
      <c r="BJ60" s="93" t="s">
        <v>12</v>
      </c>
      <c r="BK60" s="80">
        <v>1</v>
      </c>
      <c r="BL60" s="80" t="s">
        <v>12</v>
      </c>
      <c r="BM60" s="80"/>
      <c r="BN60" s="80" t="s">
        <v>18</v>
      </c>
      <c r="BO60" s="94" t="e">
        <f>VLOOKUP(Vib_PDM[[#This Row],[SAP Flocation]],'[4]Sheet1 (2)'!B:E,2,FALSE)</f>
        <v>#N/A</v>
      </c>
      <c r="BP60" s="132">
        <v>3</v>
      </c>
      <c r="BQ60" s="84" t="s">
        <v>2150</v>
      </c>
      <c r="BR60" s="85">
        <f>VLOOKUP(Vib_PDM[[#This Row],[New Number]],'[4]Monthly AMS report'!NN44:NO395,2,FALSE)</f>
        <v>45812</v>
      </c>
      <c r="BS60" s="86"/>
      <c r="BT60" s="87">
        <f>COUNTIF(G60:AO60,$BT$8)</f>
        <v>0</v>
      </c>
      <c r="BU60" s="88">
        <f>COUNTIF(G60:AO60,$BU$8)</f>
        <v>6</v>
      </c>
      <c r="BV60" s="88">
        <f>COUNTIF(G60:AO60,$BV$8)</f>
        <v>6</v>
      </c>
      <c r="BW60" s="88">
        <f>COUNTIF(G60:AO60,$BW$8)</f>
        <v>5</v>
      </c>
      <c r="BX60" s="88">
        <f>COUNTIF(G60:AO60,$BX$8)</f>
        <v>9</v>
      </c>
      <c r="BY60" s="88">
        <f>COUNTIF(G60:AO60,$BY$8)</f>
        <v>7</v>
      </c>
      <c r="BZ60" s="88">
        <f>COUNTIF(G60:AO60,$BZ$8)</f>
        <v>0</v>
      </c>
      <c r="CA60" s="89">
        <f>(BY60)/(BZ60+BY60+BX60+BW60+BV60+BU60+BT60)</f>
        <v>0.21212121212121213</v>
      </c>
    </row>
    <row r="61" spans="1:79" ht="26.4" x14ac:dyDescent="0.25">
      <c r="A61" s="133" t="s">
        <v>283</v>
      </c>
      <c r="B61" s="71" t="s">
        <v>284</v>
      </c>
      <c r="C61" s="72" t="s">
        <v>129</v>
      </c>
      <c r="D61" s="73" t="s">
        <v>288</v>
      </c>
      <c r="E61" s="74" t="s">
        <v>289</v>
      </c>
      <c r="F61" s="75"/>
      <c r="G61" s="76" t="s">
        <v>15</v>
      </c>
      <c r="H61" s="76" t="s">
        <v>12</v>
      </c>
      <c r="I61" s="76" t="s">
        <v>12</v>
      </c>
      <c r="J61" s="76" t="s">
        <v>12</v>
      </c>
      <c r="K61" s="76" t="s">
        <v>15</v>
      </c>
      <c r="L61" s="76" t="s">
        <v>12</v>
      </c>
      <c r="M61" s="76" t="s">
        <v>15</v>
      </c>
      <c r="N61" s="76" t="s">
        <v>15</v>
      </c>
      <c r="O61" s="76" t="s">
        <v>12</v>
      </c>
      <c r="P61" s="76" t="s">
        <v>12</v>
      </c>
      <c r="Q61" s="76" t="s">
        <v>102</v>
      </c>
      <c r="R61" s="76" t="s">
        <v>12</v>
      </c>
      <c r="S61" s="76" t="s">
        <v>102</v>
      </c>
      <c r="T61" s="76" t="s">
        <v>102</v>
      </c>
      <c r="U61" s="76" t="s">
        <v>102</v>
      </c>
      <c r="V61" s="76" t="s">
        <v>102</v>
      </c>
      <c r="W61" s="76" t="s">
        <v>102</v>
      </c>
      <c r="X61" s="76" t="s">
        <v>102</v>
      </c>
      <c r="Y61" s="76" t="s">
        <v>102</v>
      </c>
      <c r="Z61" s="76" t="s">
        <v>102</v>
      </c>
      <c r="AA61" s="77" t="s">
        <v>102</v>
      </c>
      <c r="AB61" s="77" t="s">
        <v>102</v>
      </c>
      <c r="AC61" s="77" t="s">
        <v>102</v>
      </c>
      <c r="AD61" s="77" t="s">
        <v>102</v>
      </c>
      <c r="AE61" s="77" t="s">
        <v>102</v>
      </c>
      <c r="AF61" s="77" t="s">
        <v>15</v>
      </c>
      <c r="AG61" s="78"/>
      <c r="AH61" s="78" t="s">
        <v>12</v>
      </c>
      <c r="AI61" s="78"/>
      <c r="AJ61" s="78" t="s">
        <v>15</v>
      </c>
      <c r="AK61" s="79" t="s">
        <v>12</v>
      </c>
      <c r="AL61" s="79" t="s">
        <v>102</v>
      </c>
      <c r="AM61" s="79" t="s">
        <v>12</v>
      </c>
      <c r="AN61" s="79" t="s">
        <v>15</v>
      </c>
      <c r="AO61" s="79" t="s">
        <v>12</v>
      </c>
      <c r="AP61" s="79" t="s">
        <v>12</v>
      </c>
      <c r="AQ61" s="79" t="s">
        <v>12</v>
      </c>
      <c r="AR61" s="79" t="s">
        <v>18</v>
      </c>
      <c r="AS61" s="79" t="e">
        <f>VLOOKUP(Vib_PDM[[#This Row],[New Number]],#REF!,2,FALSE)</f>
        <v>#REF!</v>
      </c>
      <c r="AT61" s="79" t="s">
        <v>15</v>
      </c>
      <c r="AU61" s="79" t="s">
        <v>15</v>
      </c>
      <c r="AV61" s="79" t="s">
        <v>15</v>
      </c>
      <c r="AW61" s="79" t="s">
        <v>15</v>
      </c>
      <c r="AX61" s="79" t="s">
        <v>15</v>
      </c>
      <c r="AY61" s="79"/>
      <c r="AZ61" s="79"/>
      <c r="BA61" s="79" t="s">
        <v>102</v>
      </c>
      <c r="BB61" s="79" t="s">
        <v>102</v>
      </c>
      <c r="BC61" s="79" t="s">
        <v>18</v>
      </c>
      <c r="BD61" s="80" t="s">
        <v>12</v>
      </c>
      <c r="BE61" s="80" t="s">
        <v>12</v>
      </c>
      <c r="BF61" s="80" t="s">
        <v>12</v>
      </c>
      <c r="BG61" s="80" t="s">
        <v>12</v>
      </c>
      <c r="BH61" s="80" t="s">
        <v>12</v>
      </c>
      <c r="BI61" s="81" t="s">
        <v>12</v>
      </c>
      <c r="BJ61" s="93" t="s">
        <v>12</v>
      </c>
      <c r="BK61" s="93" t="s">
        <v>12</v>
      </c>
      <c r="BL61" s="80" t="s">
        <v>12</v>
      </c>
      <c r="BM61" s="93"/>
      <c r="BN61" s="80" t="s">
        <v>18</v>
      </c>
      <c r="BO61" s="94" t="e">
        <f>VLOOKUP(Vib_PDM[[#This Row],[SAP Flocation]],'[4]Sheet1 (2)'!B:E,2,FALSE)</f>
        <v>#N/A</v>
      </c>
      <c r="BP61" s="132" t="s">
        <v>12</v>
      </c>
      <c r="BQ61" s="84"/>
      <c r="BR61" s="85">
        <f>VLOOKUP(Vib_PDM[[#This Row],[New Number]],'[4]Monthly AMS report'!NN45:NO396,2,FALSE)</f>
        <v>45812</v>
      </c>
      <c r="BS61" s="86"/>
      <c r="BT61" s="87">
        <f>COUNTIF(G61:AO61,$BT$8)</f>
        <v>0</v>
      </c>
      <c r="BU61" s="88">
        <f>COUNTIF(G61:AO61,$BU$8)</f>
        <v>0</v>
      </c>
      <c r="BV61" s="88">
        <f>COUNTIF(G61:AO61,$BV$8)</f>
        <v>0</v>
      </c>
      <c r="BW61" s="88">
        <f>COUNTIF(G61:AO61,$BW$8)</f>
        <v>0</v>
      </c>
      <c r="BX61" s="88">
        <f>COUNTIF(G61:AO61,$BX$8)</f>
        <v>26</v>
      </c>
      <c r="BY61" s="88">
        <f>COUNTIF(G61:AO61,$BY$8)</f>
        <v>7</v>
      </c>
      <c r="BZ61" s="88">
        <f>COUNTIF(G61:AO61,$BZ$8)</f>
        <v>0</v>
      </c>
      <c r="CA61" s="89">
        <f>(BY61)/(BZ61+BY61+BX61+BW61+BV61+BU61+BT61)</f>
        <v>0.21212121212121213</v>
      </c>
    </row>
    <row r="62" spans="1:79" ht="52.8" x14ac:dyDescent="0.25">
      <c r="A62" s="122" t="s">
        <v>290</v>
      </c>
      <c r="B62" s="71" t="s">
        <v>291</v>
      </c>
      <c r="C62" s="72" t="s">
        <v>129</v>
      </c>
      <c r="D62" s="73" t="s">
        <v>292</v>
      </c>
      <c r="E62" s="74" t="s">
        <v>293</v>
      </c>
      <c r="F62" s="75"/>
      <c r="G62" s="76" t="s">
        <v>12</v>
      </c>
      <c r="H62" s="76" t="s">
        <v>12</v>
      </c>
      <c r="I62" s="76" t="s">
        <v>12</v>
      </c>
      <c r="J62" s="76" t="s">
        <v>12</v>
      </c>
      <c r="K62" s="76" t="s">
        <v>12</v>
      </c>
      <c r="L62" s="76" t="s">
        <v>12</v>
      </c>
      <c r="M62" s="76" t="s">
        <v>15</v>
      </c>
      <c r="N62" s="76" t="s">
        <v>15</v>
      </c>
      <c r="O62" s="76" t="s">
        <v>12</v>
      </c>
      <c r="P62" s="76">
        <v>3</v>
      </c>
      <c r="Q62" s="76">
        <v>3</v>
      </c>
      <c r="R62" s="76">
        <v>3</v>
      </c>
      <c r="S62" s="76">
        <v>3</v>
      </c>
      <c r="T62" s="76">
        <v>3</v>
      </c>
      <c r="U62" s="76">
        <v>3</v>
      </c>
      <c r="V62" s="76">
        <v>2</v>
      </c>
      <c r="W62" s="76">
        <v>3</v>
      </c>
      <c r="X62" s="76">
        <v>3</v>
      </c>
      <c r="Y62" s="76">
        <v>3</v>
      </c>
      <c r="Z62" s="76">
        <v>3</v>
      </c>
      <c r="AA62" s="77" t="s">
        <v>102</v>
      </c>
      <c r="AB62" s="77">
        <v>4</v>
      </c>
      <c r="AC62" s="77">
        <v>2</v>
      </c>
      <c r="AD62" s="77">
        <v>3</v>
      </c>
      <c r="AE62" s="77">
        <v>3</v>
      </c>
      <c r="AF62" s="77">
        <v>2</v>
      </c>
      <c r="AG62" s="78">
        <v>2</v>
      </c>
      <c r="AH62" s="78">
        <v>2</v>
      </c>
      <c r="AI62" s="78">
        <v>3</v>
      </c>
      <c r="AJ62" s="78">
        <v>3</v>
      </c>
      <c r="AK62" s="79" t="s">
        <v>12</v>
      </c>
      <c r="AL62" s="79" t="s">
        <v>102</v>
      </c>
      <c r="AM62" s="79" t="s">
        <v>12</v>
      </c>
      <c r="AN62" s="79" t="s">
        <v>15</v>
      </c>
      <c r="AO62" s="79" t="s">
        <v>12</v>
      </c>
      <c r="AP62" s="79" t="s">
        <v>12</v>
      </c>
      <c r="AQ62" s="79" t="s">
        <v>12</v>
      </c>
      <c r="AR62" s="79" t="s">
        <v>18</v>
      </c>
      <c r="AS62" s="79" t="e">
        <f>VLOOKUP(Vib_PDM[[#This Row],[New Number]],#REF!,2,FALSE)</f>
        <v>#REF!</v>
      </c>
      <c r="AT62" s="79" t="s">
        <v>15</v>
      </c>
      <c r="AU62" s="79" t="s">
        <v>15</v>
      </c>
      <c r="AV62" s="79" t="s">
        <v>15</v>
      </c>
      <c r="AW62" s="79" t="s">
        <v>15</v>
      </c>
      <c r="AX62" s="79" t="s">
        <v>15</v>
      </c>
      <c r="AY62" s="79"/>
      <c r="AZ62" s="79"/>
      <c r="BA62" s="79">
        <v>1</v>
      </c>
      <c r="BB62" s="79">
        <v>3</v>
      </c>
      <c r="BC62" s="79" t="s">
        <v>18</v>
      </c>
      <c r="BD62" s="80" t="s">
        <v>12</v>
      </c>
      <c r="BE62" s="80" t="s">
        <v>12</v>
      </c>
      <c r="BF62" s="80">
        <v>3</v>
      </c>
      <c r="BG62" s="80" t="s">
        <v>12</v>
      </c>
      <c r="BH62" s="80" t="s">
        <v>12</v>
      </c>
      <c r="BI62" s="81" t="s">
        <v>12</v>
      </c>
      <c r="BJ62" s="93" t="s">
        <v>12</v>
      </c>
      <c r="BK62" s="93" t="s">
        <v>12</v>
      </c>
      <c r="BL62" s="80" t="s">
        <v>12</v>
      </c>
      <c r="BM62" s="93"/>
      <c r="BN62" s="80" t="s">
        <v>18</v>
      </c>
      <c r="BO62" s="94" t="e">
        <f>VLOOKUP(Vib_PDM[[#This Row],[SAP Flocation]],'[4]Sheet1 (2)'!B:E,2,FALSE)</f>
        <v>#N/A</v>
      </c>
      <c r="BP62" s="132">
        <v>3</v>
      </c>
      <c r="BQ62" s="84" t="s">
        <v>2151</v>
      </c>
      <c r="BR62" s="85">
        <f>VLOOKUP(Vib_PDM[[#This Row],[New Number]],'[4]Monthly AMS report'!NN46:NO397,2,FALSE)</f>
        <v>45812</v>
      </c>
      <c r="BS62" s="86"/>
      <c r="BT62" s="87">
        <f>COUNTIF(G62:AO62,$BT$8)</f>
        <v>0</v>
      </c>
      <c r="BU62" s="88">
        <f>COUNTIF(G62:AO62,$BU$8)</f>
        <v>5</v>
      </c>
      <c r="BV62" s="88">
        <f>COUNTIF(G62:AO62,$BV$8)</f>
        <v>14</v>
      </c>
      <c r="BW62" s="88">
        <f>COUNTIF(G62:AO62,$BW$8)</f>
        <v>1</v>
      </c>
      <c r="BX62" s="88">
        <f>COUNTIF(G62:AO62,$BX$8)</f>
        <v>12</v>
      </c>
      <c r="BY62" s="88">
        <f>COUNTIF(G62:AO62,$BY$8)</f>
        <v>3</v>
      </c>
      <c r="BZ62" s="88">
        <f>COUNTIF(G62:AO62,$BZ$8)</f>
        <v>0</v>
      </c>
      <c r="CA62" s="89">
        <f>(BY62)/(BZ62+BY62+BX62+BW62+BV62+BU62+BT62)</f>
        <v>8.5714285714285715E-2</v>
      </c>
    </row>
    <row r="63" spans="1:79" ht="26.4" x14ac:dyDescent="0.25">
      <c r="A63" s="133" t="s">
        <v>290</v>
      </c>
      <c r="B63" s="71" t="s">
        <v>291</v>
      </c>
      <c r="C63" s="72" t="s">
        <v>129</v>
      </c>
      <c r="D63" s="73" t="s">
        <v>294</v>
      </c>
      <c r="E63" s="74" t="s">
        <v>295</v>
      </c>
      <c r="F63" s="75"/>
      <c r="G63" s="76" t="s">
        <v>15</v>
      </c>
      <c r="H63" s="76" t="s">
        <v>12</v>
      </c>
      <c r="I63" s="76" t="s">
        <v>12</v>
      </c>
      <c r="J63" s="76" t="s">
        <v>12</v>
      </c>
      <c r="K63" s="76" t="s">
        <v>12</v>
      </c>
      <c r="L63" s="76" t="s">
        <v>12</v>
      </c>
      <c r="M63" s="76" t="s">
        <v>15</v>
      </c>
      <c r="N63" s="76" t="s">
        <v>15</v>
      </c>
      <c r="O63" s="76" t="s">
        <v>12</v>
      </c>
      <c r="P63" s="76" t="s">
        <v>12</v>
      </c>
      <c r="Q63" s="76" t="s">
        <v>102</v>
      </c>
      <c r="R63" s="76" t="s">
        <v>12</v>
      </c>
      <c r="S63" s="76" t="s">
        <v>102</v>
      </c>
      <c r="T63" s="76" t="s">
        <v>15</v>
      </c>
      <c r="U63" s="76" t="s">
        <v>102</v>
      </c>
      <c r="V63" s="76" t="s">
        <v>102</v>
      </c>
      <c r="W63" s="76" t="s">
        <v>102</v>
      </c>
      <c r="X63" s="76" t="s">
        <v>102</v>
      </c>
      <c r="Y63" s="76" t="s">
        <v>102</v>
      </c>
      <c r="Z63" s="76" t="s">
        <v>102</v>
      </c>
      <c r="AA63" s="77" t="s">
        <v>102</v>
      </c>
      <c r="AB63" s="77" t="s">
        <v>102</v>
      </c>
      <c r="AC63" s="77" t="s">
        <v>102</v>
      </c>
      <c r="AD63" s="77" t="s">
        <v>102</v>
      </c>
      <c r="AE63" s="77" t="s">
        <v>102</v>
      </c>
      <c r="AF63" s="77" t="s">
        <v>102</v>
      </c>
      <c r="AG63" s="78" t="s">
        <v>12</v>
      </c>
      <c r="AH63" s="78" t="s">
        <v>12</v>
      </c>
      <c r="AI63" s="78" t="s">
        <v>12</v>
      </c>
      <c r="AJ63" s="78" t="s">
        <v>102</v>
      </c>
      <c r="AK63" s="79" t="s">
        <v>12</v>
      </c>
      <c r="AL63" s="79" t="s">
        <v>102</v>
      </c>
      <c r="AM63" s="79" t="s">
        <v>12</v>
      </c>
      <c r="AN63" s="79" t="s">
        <v>15</v>
      </c>
      <c r="AO63" s="79" t="s">
        <v>12</v>
      </c>
      <c r="AP63" s="79" t="s">
        <v>12</v>
      </c>
      <c r="AQ63" s="79" t="s">
        <v>12</v>
      </c>
      <c r="AR63" s="79" t="s">
        <v>18</v>
      </c>
      <c r="AS63" s="79" t="e">
        <f>VLOOKUP(Vib_PDM[[#This Row],[New Number]],#REF!,2,FALSE)</f>
        <v>#REF!</v>
      </c>
      <c r="AT63" s="79" t="s">
        <v>15</v>
      </c>
      <c r="AU63" s="79" t="s">
        <v>15</v>
      </c>
      <c r="AV63" s="79" t="s">
        <v>15</v>
      </c>
      <c r="AW63" s="79" t="s">
        <v>15</v>
      </c>
      <c r="AX63" s="79" t="s">
        <v>15</v>
      </c>
      <c r="AY63" s="79"/>
      <c r="AZ63" s="79"/>
      <c r="BA63" s="79" t="s">
        <v>102</v>
      </c>
      <c r="BB63" s="79" t="s">
        <v>102</v>
      </c>
      <c r="BC63" s="79" t="s">
        <v>18</v>
      </c>
      <c r="BD63" s="80" t="s">
        <v>12</v>
      </c>
      <c r="BE63" s="80" t="s">
        <v>12</v>
      </c>
      <c r="BF63" s="80" t="s">
        <v>12</v>
      </c>
      <c r="BG63" s="80" t="s">
        <v>12</v>
      </c>
      <c r="BH63" s="80" t="s">
        <v>12</v>
      </c>
      <c r="BI63" s="81" t="s">
        <v>12</v>
      </c>
      <c r="BJ63" s="93" t="s">
        <v>12</v>
      </c>
      <c r="BK63" s="93" t="s">
        <v>12</v>
      </c>
      <c r="BL63" s="80" t="s">
        <v>12</v>
      </c>
      <c r="BM63" s="93"/>
      <c r="BN63" s="80" t="s">
        <v>18</v>
      </c>
      <c r="BO63" s="94" t="e">
        <f>VLOOKUP(Vib_PDM[[#This Row],[SAP Flocation]],'[4]Sheet1 (2)'!B:E,2,FALSE)</f>
        <v>#N/A</v>
      </c>
      <c r="BP63" s="132" t="s">
        <v>12</v>
      </c>
      <c r="BQ63" s="84"/>
      <c r="BR63" s="85">
        <f>VLOOKUP(Vib_PDM[[#This Row],[New Number]],'[4]Monthly AMS report'!NN47:NO398,2,FALSE)</f>
        <v>45812</v>
      </c>
      <c r="BS63" s="86"/>
      <c r="BT63" s="87">
        <f>COUNTIF(G63:AO63,$BT$8)</f>
        <v>0</v>
      </c>
      <c r="BU63" s="88">
        <f>COUNTIF(G63:AO63,$BU$8)</f>
        <v>0</v>
      </c>
      <c r="BV63" s="88">
        <f>COUNTIF(G63:AO63,$BV$8)</f>
        <v>0</v>
      </c>
      <c r="BW63" s="88">
        <f>COUNTIF(G63:AO63,$BW$8)</f>
        <v>0</v>
      </c>
      <c r="BX63" s="88">
        <f>COUNTIF(G63:AO63,$BX$8)</f>
        <v>30</v>
      </c>
      <c r="BY63" s="88">
        <f>COUNTIF(G63:AO63,$BY$8)</f>
        <v>5</v>
      </c>
      <c r="BZ63" s="88">
        <f>COUNTIF(G63:AO63,$BZ$8)</f>
        <v>0</v>
      </c>
      <c r="CA63" s="89">
        <f>(BY63)/(BZ63+BY63+BX63+BW63+BV63+BU63+BT63)</f>
        <v>0.14285714285714285</v>
      </c>
    </row>
    <row r="64" spans="1:79" ht="14.4" x14ac:dyDescent="0.25">
      <c r="A64" s="122" t="s">
        <v>506</v>
      </c>
      <c r="B64" s="149" t="s">
        <v>507</v>
      </c>
      <c r="C64" s="72" t="s">
        <v>129</v>
      </c>
      <c r="D64" s="73" t="s">
        <v>508</v>
      </c>
      <c r="E64" s="74" t="s">
        <v>509</v>
      </c>
      <c r="F64" s="75"/>
      <c r="G64" s="76" t="s">
        <v>12</v>
      </c>
      <c r="H64" s="76" t="s">
        <v>12</v>
      </c>
      <c r="I64" s="76" t="s">
        <v>12</v>
      </c>
      <c r="J64" s="76" t="s">
        <v>12</v>
      </c>
      <c r="K64" s="76">
        <v>3</v>
      </c>
      <c r="L64" s="76">
        <v>4</v>
      </c>
      <c r="M64" s="76" t="s">
        <v>15</v>
      </c>
      <c r="N64" s="76" t="s">
        <v>15</v>
      </c>
      <c r="O64" s="76">
        <v>4</v>
      </c>
      <c r="P64" s="76">
        <v>3</v>
      </c>
      <c r="Q64" s="76" t="s">
        <v>102</v>
      </c>
      <c r="R64" s="76" t="s">
        <v>12</v>
      </c>
      <c r="S64" s="76" t="s">
        <v>102</v>
      </c>
      <c r="T64" s="76" t="s">
        <v>102</v>
      </c>
      <c r="U64" s="76" t="s">
        <v>102</v>
      </c>
      <c r="V64" s="76" t="s">
        <v>102</v>
      </c>
      <c r="W64" s="76" t="s">
        <v>102</v>
      </c>
      <c r="X64" s="76" t="s">
        <v>102</v>
      </c>
      <c r="Y64" s="76" t="s">
        <v>102</v>
      </c>
      <c r="Z64" s="76" t="s">
        <v>102</v>
      </c>
      <c r="AA64" s="77" t="s">
        <v>102</v>
      </c>
      <c r="AB64" s="77" t="s">
        <v>102</v>
      </c>
      <c r="AC64" s="77" t="s">
        <v>102</v>
      </c>
      <c r="AD64" s="77" t="s">
        <v>102</v>
      </c>
      <c r="AE64" s="77" t="s">
        <v>102</v>
      </c>
      <c r="AF64" s="77" t="s">
        <v>102</v>
      </c>
      <c r="AG64" s="78" t="s">
        <v>12</v>
      </c>
      <c r="AH64" s="78" t="s">
        <v>12</v>
      </c>
      <c r="AI64" s="78" t="s">
        <v>12</v>
      </c>
      <c r="AJ64" s="78" t="s">
        <v>102</v>
      </c>
      <c r="AK64" s="79" t="s">
        <v>12</v>
      </c>
      <c r="AL64" s="79" t="s">
        <v>102</v>
      </c>
      <c r="AM64" s="79" t="s">
        <v>12</v>
      </c>
      <c r="AN64" s="79" t="s">
        <v>15</v>
      </c>
      <c r="AO64" s="79" t="s">
        <v>12</v>
      </c>
      <c r="AP64" s="79" t="s">
        <v>12</v>
      </c>
      <c r="AQ64" s="79" t="s">
        <v>12</v>
      </c>
      <c r="AR64" s="79" t="s">
        <v>18</v>
      </c>
      <c r="AS64" s="79" t="e">
        <f>VLOOKUP(Vib_PDM[[#This Row],[New Number]],#REF!,2,FALSE)</f>
        <v>#REF!</v>
      </c>
      <c r="AT64" s="79" t="s">
        <v>15</v>
      </c>
      <c r="AU64" s="79" t="s">
        <v>15</v>
      </c>
      <c r="AV64" s="79" t="s">
        <v>15</v>
      </c>
      <c r="AW64" s="79" t="s">
        <v>15</v>
      </c>
      <c r="AX64" s="79" t="s">
        <v>15</v>
      </c>
      <c r="AY64" s="79"/>
      <c r="AZ64" s="79"/>
      <c r="BA64" s="79" t="s">
        <v>102</v>
      </c>
      <c r="BB64" s="79" t="s">
        <v>102</v>
      </c>
      <c r="BC64" s="79" t="s">
        <v>18</v>
      </c>
      <c r="BD64" s="80" t="s">
        <v>12</v>
      </c>
      <c r="BE64" s="80" t="s">
        <v>12</v>
      </c>
      <c r="BF64" s="80" t="s">
        <v>12</v>
      </c>
      <c r="BG64" s="80" t="s">
        <v>12</v>
      </c>
      <c r="BH64" s="80" t="s">
        <v>12</v>
      </c>
      <c r="BI64" s="81" t="s">
        <v>12</v>
      </c>
      <c r="BJ64" s="93" t="s">
        <v>12</v>
      </c>
      <c r="BK64" s="93" t="s">
        <v>12</v>
      </c>
      <c r="BL64" s="80" t="s">
        <v>12</v>
      </c>
      <c r="BM64" s="93"/>
      <c r="BN64" s="80" t="s">
        <v>18</v>
      </c>
      <c r="BO64" s="94" t="e">
        <f>VLOOKUP(Vib_PDM[[#This Row],[SAP Flocation]],'[4]Sheet1 (2)'!B:E,2,FALSE)</f>
        <v>#N/A</v>
      </c>
      <c r="BP64" s="83" t="s">
        <v>12</v>
      </c>
      <c r="BQ64" s="84"/>
      <c r="BR64" s="85">
        <f>VLOOKUP(Vib_PDM[[#This Row],[New Number]],'[4]Monthly AMS report'!NN102:NO453,2,FALSE)</f>
        <v>45812</v>
      </c>
      <c r="BS64" s="86">
        <v>4</v>
      </c>
      <c r="BT64" s="87">
        <f>COUNTIF(G64:AO64,$BT$8)</f>
        <v>0</v>
      </c>
      <c r="BU64" s="88">
        <f>COUNTIF(G64:AO64,$BU$8)</f>
        <v>0</v>
      </c>
      <c r="BV64" s="88">
        <f>COUNTIF(G64:AO64,$BV$8)</f>
        <v>2</v>
      </c>
      <c r="BW64" s="88">
        <f>COUNTIF(G64:AO64,$BW$8)</f>
        <v>2</v>
      </c>
      <c r="BX64" s="88">
        <f>COUNTIF(G64:AO64,$BX$8)</f>
        <v>28</v>
      </c>
      <c r="BY64" s="88">
        <f>COUNTIF(G64:AO64,$BY$8)</f>
        <v>3</v>
      </c>
      <c r="BZ64" s="88">
        <f>COUNTIF(G64:AO64,$BZ$8)</f>
        <v>0</v>
      </c>
      <c r="CA64" s="89">
        <f>(BY64)/(BZ64+BY64+BX64+BW64+BV64+BU64+BT64)</f>
        <v>8.5714285714285715E-2</v>
      </c>
    </row>
    <row r="65" spans="1:79" ht="26.4" x14ac:dyDescent="0.25">
      <c r="A65" s="70" t="s">
        <v>309</v>
      </c>
      <c r="B65" s="71" t="s">
        <v>310</v>
      </c>
      <c r="C65" s="72" t="s">
        <v>129</v>
      </c>
      <c r="D65" s="73" t="s">
        <v>311</v>
      </c>
      <c r="E65" s="74" t="s">
        <v>312</v>
      </c>
      <c r="F65" s="75"/>
      <c r="G65" s="76" t="s">
        <v>12</v>
      </c>
      <c r="H65" s="76" t="s">
        <v>12</v>
      </c>
      <c r="I65" s="76" t="s">
        <v>12</v>
      </c>
      <c r="J65" s="76" t="s">
        <v>12</v>
      </c>
      <c r="K65" s="76" t="s">
        <v>12</v>
      </c>
      <c r="L65" s="76" t="s">
        <v>12</v>
      </c>
      <c r="M65" s="76" t="s">
        <v>15</v>
      </c>
      <c r="N65" s="76" t="s">
        <v>15</v>
      </c>
      <c r="O65" s="76" t="s">
        <v>15</v>
      </c>
      <c r="P65" s="76" t="s">
        <v>12</v>
      </c>
      <c r="Q65" s="76" t="s">
        <v>102</v>
      </c>
      <c r="R65" s="76" t="s">
        <v>12</v>
      </c>
      <c r="S65" s="76" t="s">
        <v>102</v>
      </c>
      <c r="T65" s="76" t="s">
        <v>15</v>
      </c>
      <c r="U65" s="76" t="s">
        <v>15</v>
      </c>
      <c r="V65" s="76" t="s">
        <v>15</v>
      </c>
      <c r="W65" s="76" t="s">
        <v>102</v>
      </c>
      <c r="X65" s="76" t="s">
        <v>102</v>
      </c>
      <c r="Y65" s="76" t="s">
        <v>102</v>
      </c>
      <c r="Z65" s="76" t="s">
        <v>102</v>
      </c>
      <c r="AA65" s="77" t="s">
        <v>102</v>
      </c>
      <c r="AB65" s="77" t="s">
        <v>102</v>
      </c>
      <c r="AC65" s="77" t="s">
        <v>102</v>
      </c>
      <c r="AD65" s="77" t="s">
        <v>102</v>
      </c>
      <c r="AE65" s="77" t="s">
        <v>102</v>
      </c>
      <c r="AF65" s="77" t="s">
        <v>102</v>
      </c>
      <c r="AG65" s="78" t="s">
        <v>12</v>
      </c>
      <c r="AH65" s="78" t="s">
        <v>12</v>
      </c>
      <c r="AI65" s="78" t="s">
        <v>12</v>
      </c>
      <c r="AJ65" s="78" t="s">
        <v>102</v>
      </c>
      <c r="AK65" s="79" t="s">
        <v>12</v>
      </c>
      <c r="AL65" s="79" t="s">
        <v>102</v>
      </c>
      <c r="AM65" s="79" t="s">
        <v>12</v>
      </c>
      <c r="AN65" s="79" t="s">
        <v>15</v>
      </c>
      <c r="AO65" s="79" t="s">
        <v>12</v>
      </c>
      <c r="AP65" s="79" t="s">
        <v>102</v>
      </c>
      <c r="AQ65" s="79" t="s">
        <v>102</v>
      </c>
      <c r="AR65" s="79" t="s">
        <v>18</v>
      </c>
      <c r="AS65" s="79" t="e">
        <f>VLOOKUP(Vib_PDM[[#This Row],[New Number]],#REF!,2,FALSE)</f>
        <v>#REF!</v>
      </c>
      <c r="AT65" s="79" t="s">
        <v>15</v>
      </c>
      <c r="AU65" s="79" t="s">
        <v>15</v>
      </c>
      <c r="AV65" s="79" t="s">
        <v>15</v>
      </c>
      <c r="AW65" s="79" t="s">
        <v>15</v>
      </c>
      <c r="AX65" s="79" t="s">
        <v>15</v>
      </c>
      <c r="AY65" s="79"/>
      <c r="AZ65" s="79"/>
      <c r="BA65" s="79" t="s">
        <v>102</v>
      </c>
      <c r="BB65" s="79" t="s">
        <v>102</v>
      </c>
      <c r="BC65" s="79" t="s">
        <v>18</v>
      </c>
      <c r="BD65" s="80" t="s">
        <v>12</v>
      </c>
      <c r="BE65" s="80" t="s">
        <v>12</v>
      </c>
      <c r="BF65" s="80" t="s">
        <v>12</v>
      </c>
      <c r="BG65" s="80" t="s">
        <v>12</v>
      </c>
      <c r="BH65" s="80" t="s">
        <v>12</v>
      </c>
      <c r="BI65" s="81" t="s">
        <v>12</v>
      </c>
      <c r="BJ65" s="93" t="s">
        <v>12</v>
      </c>
      <c r="BK65" s="93" t="s">
        <v>12</v>
      </c>
      <c r="BL65" s="80" t="s">
        <v>12</v>
      </c>
      <c r="BM65" s="93"/>
      <c r="BN65" s="80" t="s">
        <v>18</v>
      </c>
      <c r="BO65" s="94" t="e">
        <f>VLOOKUP(Vib_PDM[[#This Row],[SAP Flocation]],'[4]Sheet1 (2)'!B:E,2,FALSE)</f>
        <v>#N/A</v>
      </c>
      <c r="BP65" s="137" t="s">
        <v>12</v>
      </c>
      <c r="BQ65" s="84"/>
      <c r="BR65" s="85">
        <f>VLOOKUP(Vib_PDM[[#This Row],[New Number]],'[4]Monthly AMS report'!NN52:NO403,2,FALSE)</f>
        <v>45812</v>
      </c>
      <c r="BS65" s="86"/>
      <c r="BT65" s="87">
        <f>COUNTIF(G65:AO65,$BT$8)</f>
        <v>0</v>
      </c>
      <c r="BU65" s="88">
        <f>COUNTIF(G65:AO65,$BU$8)</f>
        <v>0</v>
      </c>
      <c r="BV65" s="88">
        <f>COUNTIF(G65:AO65,$BV$8)</f>
        <v>0</v>
      </c>
      <c r="BW65" s="88">
        <f>COUNTIF(G65:AO65,$BW$8)</f>
        <v>0</v>
      </c>
      <c r="BX65" s="88">
        <f>COUNTIF(G65:AO65,$BX$8)</f>
        <v>28</v>
      </c>
      <c r="BY65" s="88">
        <f>COUNTIF(G65:AO65,$BY$8)</f>
        <v>7</v>
      </c>
      <c r="BZ65" s="88">
        <f>COUNTIF(G65:AO65,$BZ$8)</f>
        <v>0</v>
      </c>
      <c r="CA65" s="89">
        <f>(BY65)/(BZ65+BY65+BX65+BW65+BV65+BU65+BT65)</f>
        <v>0.2</v>
      </c>
    </row>
    <row r="66" spans="1:79" ht="14.4" x14ac:dyDescent="0.25">
      <c r="A66" s="70" t="s">
        <v>370</v>
      </c>
      <c r="B66" s="88" t="s">
        <v>371</v>
      </c>
      <c r="C66" s="72" t="s">
        <v>335</v>
      </c>
      <c r="D66" s="115" t="s">
        <v>372</v>
      </c>
      <c r="E66" s="72" t="s">
        <v>373</v>
      </c>
      <c r="F66" s="75"/>
      <c r="G66" s="117" t="s">
        <v>15</v>
      </c>
      <c r="H66" s="117" t="s">
        <v>15</v>
      </c>
      <c r="I66" s="117" t="s">
        <v>15</v>
      </c>
      <c r="J66" s="117" t="s">
        <v>15</v>
      </c>
      <c r="K66" s="117" t="s">
        <v>15</v>
      </c>
      <c r="L66" s="117" t="s">
        <v>15</v>
      </c>
      <c r="M66" s="117" t="s">
        <v>15</v>
      </c>
      <c r="N66" s="117" t="s">
        <v>15</v>
      </c>
      <c r="O66" s="117" t="s">
        <v>15</v>
      </c>
      <c r="P66" s="117" t="s">
        <v>15</v>
      </c>
      <c r="Q66" s="117" t="s">
        <v>15</v>
      </c>
      <c r="R66" s="117" t="s">
        <v>15</v>
      </c>
      <c r="S66" s="117" t="s">
        <v>15</v>
      </c>
      <c r="T66" s="117" t="s">
        <v>15</v>
      </c>
      <c r="U66" s="76" t="s">
        <v>15</v>
      </c>
      <c r="V66" s="76" t="s">
        <v>15</v>
      </c>
      <c r="W66" s="76" t="s">
        <v>12</v>
      </c>
      <c r="X66" s="76" t="s">
        <v>15</v>
      </c>
      <c r="Y66" s="76" t="s">
        <v>15</v>
      </c>
      <c r="Z66" s="76" t="s">
        <v>15</v>
      </c>
      <c r="AA66" s="77" t="s">
        <v>15</v>
      </c>
      <c r="AB66" s="77" t="s">
        <v>15</v>
      </c>
      <c r="AC66" s="77" t="s">
        <v>102</v>
      </c>
      <c r="AD66" s="77" t="s">
        <v>15</v>
      </c>
      <c r="AE66" s="77" t="s">
        <v>15</v>
      </c>
      <c r="AF66" s="77" t="s">
        <v>15</v>
      </c>
      <c r="AG66" s="78" t="s">
        <v>15</v>
      </c>
      <c r="AH66" s="78" t="s">
        <v>15</v>
      </c>
      <c r="AI66" s="78" t="s">
        <v>102</v>
      </c>
      <c r="AJ66" s="90" t="s">
        <v>15</v>
      </c>
      <c r="AK66" s="79" t="s">
        <v>102</v>
      </c>
      <c r="AL66" s="79" t="s">
        <v>15</v>
      </c>
      <c r="AM66" s="79" t="s">
        <v>102</v>
      </c>
      <c r="AN66" s="79">
        <v>3</v>
      </c>
      <c r="AO66" s="79" t="s">
        <v>12</v>
      </c>
      <c r="AP66" s="79" t="s">
        <v>15</v>
      </c>
      <c r="AQ66" s="79" t="s">
        <v>18</v>
      </c>
      <c r="AR66" s="79" t="s">
        <v>18</v>
      </c>
      <c r="AS66" s="79" t="e">
        <f>VLOOKUP(Vib_PDM[[#This Row],[New Number]],#REF!,2,FALSE)</f>
        <v>#REF!</v>
      </c>
      <c r="AT66" s="79" t="s">
        <v>15</v>
      </c>
      <c r="AU66" s="79" t="s">
        <v>15</v>
      </c>
      <c r="AV66" s="79" t="s">
        <v>15</v>
      </c>
      <c r="AW66" s="79" t="s">
        <v>15</v>
      </c>
      <c r="AX66" s="79" t="s">
        <v>15</v>
      </c>
      <c r="AY66" s="79"/>
      <c r="AZ66" s="79"/>
      <c r="BA66" s="79" t="s">
        <v>102</v>
      </c>
      <c r="BB66" s="79" t="s">
        <v>102</v>
      </c>
      <c r="BC66" s="79" t="s">
        <v>15</v>
      </c>
      <c r="BD66" s="80" t="s">
        <v>12</v>
      </c>
      <c r="BE66" s="80" t="s">
        <v>15</v>
      </c>
      <c r="BF66" s="80" t="s">
        <v>12</v>
      </c>
      <c r="BG66" s="80" t="s">
        <v>12</v>
      </c>
      <c r="BH66" s="80" t="s">
        <v>12</v>
      </c>
      <c r="BI66" s="91">
        <v>3</v>
      </c>
      <c r="BJ66" s="80" t="s">
        <v>15</v>
      </c>
      <c r="BK66" s="80" t="s">
        <v>15</v>
      </c>
      <c r="BL66" s="80" t="s">
        <v>12</v>
      </c>
      <c r="BM66" s="80"/>
      <c r="BN66" s="80"/>
      <c r="BO66" s="123">
        <f>VLOOKUP(Vib_PDM[[#This Row],[SAP Flocation]],'[4]Sheet1 (2)'!B:E,2,FALSE)</f>
        <v>0</v>
      </c>
      <c r="BP66" s="83" t="s">
        <v>15</v>
      </c>
      <c r="BQ66" s="84"/>
      <c r="BR66" s="85">
        <f>VLOOKUP(Vib_PDM[[#This Row],[New Number]],'[4]Monthly AMS report'!NN67:NO418,2,FALSE)</f>
        <v>45763</v>
      </c>
      <c r="BS66" s="86">
        <v>6</v>
      </c>
      <c r="BT66" s="87">
        <f>COUNTIF(G66:AO66,$BT$8)</f>
        <v>0</v>
      </c>
      <c r="BU66" s="88">
        <f>COUNTIF(G66:AO66,$BU$8)</f>
        <v>0</v>
      </c>
      <c r="BV66" s="88">
        <f>COUNTIF(G66:AO66,$BV$8)</f>
        <v>1</v>
      </c>
      <c r="BW66" s="88">
        <f>COUNTIF(G66:AO66,$BW$8)</f>
        <v>0</v>
      </c>
      <c r="BX66" s="88">
        <f>COUNTIF(G66:AO66,$BX$8)</f>
        <v>6</v>
      </c>
      <c r="BY66" s="88">
        <f>COUNTIF(G66:AO66,$BY$8)</f>
        <v>28</v>
      </c>
      <c r="BZ66" s="88">
        <f>COUNTIF(G66:AO66,$BZ$8)</f>
        <v>0</v>
      </c>
      <c r="CA66" s="89">
        <f>(BY66)/(BZ66+BY66+BX66+BW66+BV66+BU66+BT66)</f>
        <v>0.8</v>
      </c>
    </row>
    <row r="67" spans="1:79" ht="14.4" x14ac:dyDescent="0.25">
      <c r="A67" s="70" t="s">
        <v>374</v>
      </c>
      <c r="B67" s="88" t="s">
        <v>375</v>
      </c>
      <c r="C67" s="72" t="s">
        <v>335</v>
      </c>
      <c r="D67" s="115" t="s">
        <v>376</v>
      </c>
      <c r="E67" s="72" t="s">
        <v>377</v>
      </c>
      <c r="F67" s="75"/>
      <c r="G67" s="117" t="s">
        <v>15</v>
      </c>
      <c r="H67" s="117" t="s">
        <v>15</v>
      </c>
      <c r="I67" s="117" t="s">
        <v>15</v>
      </c>
      <c r="J67" s="117" t="s">
        <v>15</v>
      </c>
      <c r="K67" s="117" t="s">
        <v>15</v>
      </c>
      <c r="L67" s="117" t="s">
        <v>15</v>
      </c>
      <c r="M67" s="117" t="s">
        <v>15</v>
      </c>
      <c r="N67" s="117" t="s">
        <v>15</v>
      </c>
      <c r="O67" s="117" t="s">
        <v>15</v>
      </c>
      <c r="P67" s="117" t="s">
        <v>15</v>
      </c>
      <c r="Q67" s="117" t="s">
        <v>15</v>
      </c>
      <c r="R67" s="117" t="s">
        <v>15</v>
      </c>
      <c r="S67" s="117" t="s">
        <v>15</v>
      </c>
      <c r="T67" s="117" t="s">
        <v>15</v>
      </c>
      <c r="U67" s="76" t="s">
        <v>15</v>
      </c>
      <c r="V67" s="76" t="s">
        <v>15</v>
      </c>
      <c r="W67" s="76" t="s">
        <v>12</v>
      </c>
      <c r="X67" s="76" t="s">
        <v>15</v>
      </c>
      <c r="Y67" s="76" t="s">
        <v>15</v>
      </c>
      <c r="Z67" s="76" t="s">
        <v>15</v>
      </c>
      <c r="AA67" s="77" t="s">
        <v>15</v>
      </c>
      <c r="AB67" s="77" t="s">
        <v>15</v>
      </c>
      <c r="AC67" s="77" t="s">
        <v>102</v>
      </c>
      <c r="AD67" s="77" t="s">
        <v>15</v>
      </c>
      <c r="AE67" s="77" t="s">
        <v>15</v>
      </c>
      <c r="AF67" s="77" t="s">
        <v>15</v>
      </c>
      <c r="AG67" s="78" t="s">
        <v>15</v>
      </c>
      <c r="AH67" s="78" t="s">
        <v>15</v>
      </c>
      <c r="AI67" s="78" t="s">
        <v>18</v>
      </c>
      <c r="AJ67" s="90" t="s">
        <v>15</v>
      </c>
      <c r="AK67" s="79" t="s">
        <v>15</v>
      </c>
      <c r="AL67" s="79" t="s">
        <v>15</v>
      </c>
      <c r="AM67" s="79">
        <v>4</v>
      </c>
      <c r="AN67" s="79">
        <v>4</v>
      </c>
      <c r="AO67" s="79">
        <v>4</v>
      </c>
      <c r="AP67" s="79" t="s">
        <v>15</v>
      </c>
      <c r="AQ67" s="79">
        <v>4</v>
      </c>
      <c r="AR67" s="79" t="s">
        <v>18</v>
      </c>
      <c r="AS67" s="79" t="e">
        <f>VLOOKUP(Vib_PDM[[#This Row],[New Number]],#REF!,2,FALSE)</f>
        <v>#REF!</v>
      </c>
      <c r="AT67" s="79" t="s">
        <v>15</v>
      </c>
      <c r="AU67" s="79" t="s">
        <v>15</v>
      </c>
      <c r="AV67" s="79" t="s">
        <v>15</v>
      </c>
      <c r="AW67" s="79" t="s">
        <v>15</v>
      </c>
      <c r="AX67" s="79" t="s">
        <v>15</v>
      </c>
      <c r="AY67" s="79"/>
      <c r="AZ67" s="79"/>
      <c r="BA67" s="79" t="s">
        <v>102</v>
      </c>
      <c r="BB67" s="79" t="s">
        <v>102</v>
      </c>
      <c r="BC67" s="79" t="s">
        <v>15</v>
      </c>
      <c r="BD67" s="80" t="s">
        <v>12</v>
      </c>
      <c r="BE67" s="80" t="s">
        <v>15</v>
      </c>
      <c r="BF67" s="80" t="s">
        <v>12</v>
      </c>
      <c r="BG67" s="80" t="s">
        <v>12</v>
      </c>
      <c r="BH67" s="80" t="s">
        <v>12</v>
      </c>
      <c r="BI67" s="81" t="s">
        <v>12</v>
      </c>
      <c r="BJ67" s="80" t="s">
        <v>15</v>
      </c>
      <c r="BK67" s="80" t="s">
        <v>12</v>
      </c>
      <c r="BL67" s="80" t="s">
        <v>12</v>
      </c>
      <c r="BM67" s="80"/>
      <c r="BN67" s="80"/>
      <c r="BO67" s="82" t="e">
        <f>VLOOKUP(Vib_PDM[[#This Row],[SAP Flocation]],'[4]Sheet1 (2)'!B:E,2,FALSE)</f>
        <v>#N/A</v>
      </c>
      <c r="BP67" s="83" t="s">
        <v>15</v>
      </c>
      <c r="BQ67" s="84"/>
      <c r="BR67" s="85">
        <f>VLOOKUP(Vib_PDM[[#This Row],[New Number]],'[4]Monthly AMS report'!NN68:NO419,2,FALSE)</f>
        <v>45763</v>
      </c>
      <c r="BS67" s="86">
        <v>6</v>
      </c>
      <c r="BT67" s="87">
        <f>COUNTIF(G67:AO67,$BT$8)</f>
        <v>0</v>
      </c>
      <c r="BU67" s="88">
        <f>COUNTIF(G67:AO67,$BU$8)</f>
        <v>0</v>
      </c>
      <c r="BV67" s="88">
        <f>COUNTIF(G67:AO67,$BV$8)</f>
        <v>0</v>
      </c>
      <c r="BW67" s="88">
        <f>COUNTIF(G67:AO67,$BW$8)</f>
        <v>3</v>
      </c>
      <c r="BX67" s="88">
        <f>COUNTIF(G67:AO67,$BX$8)</f>
        <v>2</v>
      </c>
      <c r="BY67" s="88">
        <f>COUNTIF(G67:AO67,$BY$8)</f>
        <v>29</v>
      </c>
      <c r="BZ67" s="88">
        <f>COUNTIF(G67:AO67,$BZ$8)</f>
        <v>1</v>
      </c>
      <c r="CA67" s="89">
        <f>(BY67)/(BZ67+BY67+BX67+BW67+BV67+BU67+BT67)</f>
        <v>0.82857142857142863</v>
      </c>
    </row>
    <row r="68" spans="1:79" ht="14.4" x14ac:dyDescent="0.25">
      <c r="A68" s="122" t="s">
        <v>333</v>
      </c>
      <c r="B68" s="136" t="s">
        <v>334</v>
      </c>
      <c r="C68" s="72" t="s">
        <v>335</v>
      </c>
      <c r="D68" s="73" t="s">
        <v>336</v>
      </c>
      <c r="E68" s="74" t="s">
        <v>337</v>
      </c>
      <c r="F68" s="75"/>
      <c r="G68" s="76" t="s">
        <v>15</v>
      </c>
      <c r="H68" s="76" t="s">
        <v>12</v>
      </c>
      <c r="I68" s="76" t="s">
        <v>12</v>
      </c>
      <c r="J68" s="76" t="s">
        <v>12</v>
      </c>
      <c r="K68" s="76" t="s">
        <v>12</v>
      </c>
      <c r="L68" s="76" t="s">
        <v>12</v>
      </c>
      <c r="M68" s="76" t="s">
        <v>15</v>
      </c>
      <c r="N68" s="76" t="s">
        <v>15</v>
      </c>
      <c r="O68" s="76" t="s">
        <v>15</v>
      </c>
      <c r="P68" s="76" t="s">
        <v>15</v>
      </c>
      <c r="Q68" s="76">
        <v>3</v>
      </c>
      <c r="R68" s="76">
        <v>2</v>
      </c>
      <c r="S68" s="76">
        <v>2</v>
      </c>
      <c r="T68" s="76">
        <v>2</v>
      </c>
      <c r="U68" s="76">
        <v>2</v>
      </c>
      <c r="V68" s="76">
        <v>2</v>
      </c>
      <c r="W68" s="76">
        <v>3</v>
      </c>
      <c r="X68" s="76">
        <v>3</v>
      </c>
      <c r="Y68" s="76" t="s">
        <v>15</v>
      </c>
      <c r="Z68" s="76">
        <v>3</v>
      </c>
      <c r="AA68" s="77">
        <v>2</v>
      </c>
      <c r="AB68" s="77">
        <v>2</v>
      </c>
      <c r="AC68" s="77">
        <v>2</v>
      </c>
      <c r="AD68" s="77">
        <v>3</v>
      </c>
      <c r="AE68" s="77">
        <v>3</v>
      </c>
      <c r="AF68" s="77">
        <v>3</v>
      </c>
      <c r="AG68" s="78"/>
      <c r="AH68" s="78" t="s">
        <v>15</v>
      </c>
      <c r="AI68" s="78">
        <v>3</v>
      </c>
      <c r="AJ68" s="78">
        <v>3</v>
      </c>
      <c r="AK68" s="79">
        <v>3</v>
      </c>
      <c r="AL68" s="79" t="s">
        <v>15</v>
      </c>
      <c r="AM68" s="79">
        <v>3</v>
      </c>
      <c r="AN68" s="79">
        <v>3</v>
      </c>
      <c r="AO68" s="79">
        <v>3</v>
      </c>
      <c r="AP68" s="79">
        <v>3</v>
      </c>
      <c r="AQ68" s="79">
        <v>2</v>
      </c>
      <c r="AR68" s="79" t="s">
        <v>18</v>
      </c>
      <c r="AS68" s="79" t="e">
        <f>VLOOKUP(Vib_PDM[[#This Row],[New Number]],#REF!,2,FALSE)</f>
        <v>#REF!</v>
      </c>
      <c r="AT68" s="79">
        <v>2</v>
      </c>
      <c r="AU68" s="79">
        <v>2</v>
      </c>
      <c r="AV68" s="79" t="s">
        <v>15</v>
      </c>
      <c r="AW68" s="79" t="s">
        <v>15</v>
      </c>
      <c r="AX68" s="79" t="s">
        <v>15</v>
      </c>
      <c r="AY68" s="79"/>
      <c r="AZ68" s="79"/>
      <c r="BA68" s="79">
        <v>2</v>
      </c>
      <c r="BB68" s="79">
        <v>3</v>
      </c>
      <c r="BC68" s="79">
        <v>3</v>
      </c>
      <c r="BD68" s="80">
        <v>3</v>
      </c>
      <c r="BE68" s="80">
        <v>3</v>
      </c>
      <c r="BF68" s="80">
        <v>3</v>
      </c>
      <c r="BG68" s="80">
        <v>3</v>
      </c>
      <c r="BH68" s="80">
        <v>3</v>
      </c>
      <c r="BI68" s="91">
        <v>3</v>
      </c>
      <c r="BJ68" s="80" t="s">
        <v>15</v>
      </c>
      <c r="BK68" s="80">
        <v>3</v>
      </c>
      <c r="BL68" s="80">
        <v>3</v>
      </c>
      <c r="BM68" s="80"/>
      <c r="BN68" s="80"/>
      <c r="BO68" s="123">
        <f>VLOOKUP(Vib_PDM[[#This Row],[SAP Flocation]],'[4]Sheet1 (2)'!B:E,2,FALSE)</f>
        <v>0</v>
      </c>
      <c r="BP68" s="83" t="s">
        <v>15</v>
      </c>
      <c r="BQ68" s="84"/>
      <c r="BR68" s="85">
        <f>VLOOKUP(Vib_PDM[[#This Row],[New Number]],'[4]Monthly AMS report'!NN58:NO409,2,FALSE)</f>
        <v>45763</v>
      </c>
      <c r="BS68" s="86"/>
      <c r="BT68" s="87">
        <f>COUNTIF(G68:AO68,$BT$8)</f>
        <v>0</v>
      </c>
      <c r="BU68" s="88">
        <f>COUNTIF(G68:AO68,$BU$8)</f>
        <v>8</v>
      </c>
      <c r="BV68" s="88">
        <f>COUNTIF(G68:AO68,$BV$8)</f>
        <v>13</v>
      </c>
      <c r="BW68" s="88">
        <f>COUNTIF(G68:AO68,$BW$8)</f>
        <v>0</v>
      </c>
      <c r="BX68" s="88">
        <f>COUNTIF(G68:AO68,$BX$8)</f>
        <v>5</v>
      </c>
      <c r="BY68" s="88">
        <f>COUNTIF(G68:AO68,$BY$8)</f>
        <v>8</v>
      </c>
      <c r="BZ68" s="88">
        <f>COUNTIF(G68:AO68,$BZ$8)</f>
        <v>0</v>
      </c>
      <c r="CA68" s="89">
        <f>(BY68)/(BZ68+BY68+BX68+BW68+BV68+BU68+BT68)</f>
        <v>0.23529411764705882</v>
      </c>
    </row>
    <row r="69" spans="1:79" ht="14.4" x14ac:dyDescent="0.25">
      <c r="A69" s="70" t="s">
        <v>338</v>
      </c>
      <c r="B69" s="88" t="s">
        <v>339</v>
      </c>
      <c r="C69" s="72" t="s">
        <v>335</v>
      </c>
      <c r="D69" s="115" t="s">
        <v>340</v>
      </c>
      <c r="E69" s="74" t="s">
        <v>341</v>
      </c>
      <c r="F69" s="75"/>
      <c r="G69" s="117" t="s">
        <v>15</v>
      </c>
      <c r="H69" s="117" t="s">
        <v>15</v>
      </c>
      <c r="I69" s="117" t="s">
        <v>15</v>
      </c>
      <c r="J69" s="117" t="s">
        <v>15</v>
      </c>
      <c r="K69" s="117" t="s">
        <v>15</v>
      </c>
      <c r="L69" s="117" t="s">
        <v>15</v>
      </c>
      <c r="M69" s="117" t="s">
        <v>15</v>
      </c>
      <c r="N69" s="117" t="s">
        <v>15</v>
      </c>
      <c r="O69" s="117" t="s">
        <v>15</v>
      </c>
      <c r="P69" s="117" t="s">
        <v>15</v>
      </c>
      <c r="Q69" s="117" t="s">
        <v>15</v>
      </c>
      <c r="R69" s="117" t="s">
        <v>15</v>
      </c>
      <c r="S69" s="117" t="s">
        <v>15</v>
      </c>
      <c r="T69" s="117" t="s">
        <v>15</v>
      </c>
      <c r="U69" s="76" t="s">
        <v>12</v>
      </c>
      <c r="V69" s="76" t="s">
        <v>15</v>
      </c>
      <c r="W69" s="76" t="s">
        <v>12</v>
      </c>
      <c r="X69" s="76" t="s">
        <v>15</v>
      </c>
      <c r="Y69" s="76" t="s">
        <v>15</v>
      </c>
      <c r="Z69" s="76" t="s">
        <v>102</v>
      </c>
      <c r="AA69" s="77" t="s">
        <v>102</v>
      </c>
      <c r="AB69" s="77" t="s">
        <v>102</v>
      </c>
      <c r="AC69" s="77" t="s">
        <v>102</v>
      </c>
      <c r="AD69" s="77" t="s">
        <v>102</v>
      </c>
      <c r="AE69" s="77" t="s">
        <v>102</v>
      </c>
      <c r="AF69" s="77" t="s">
        <v>102</v>
      </c>
      <c r="AG69" s="78" t="s">
        <v>15</v>
      </c>
      <c r="AH69" s="78" t="s">
        <v>15</v>
      </c>
      <c r="AI69" s="78">
        <v>3</v>
      </c>
      <c r="AJ69" s="90" t="s">
        <v>15</v>
      </c>
      <c r="AK69" s="79" t="s">
        <v>15</v>
      </c>
      <c r="AL69" s="79" t="s">
        <v>15</v>
      </c>
      <c r="AM69" s="79" t="s">
        <v>15</v>
      </c>
      <c r="AN69" s="79" t="s">
        <v>12</v>
      </c>
      <c r="AO69" s="79" t="s">
        <v>12</v>
      </c>
      <c r="AP69" s="79" t="s">
        <v>15</v>
      </c>
      <c r="AQ69" s="79" t="s">
        <v>102</v>
      </c>
      <c r="AR69" s="79" t="s">
        <v>18</v>
      </c>
      <c r="AS69" s="79" t="e">
        <f>VLOOKUP(Vib_PDM[[#This Row],[New Number]],#REF!,2,FALSE)</f>
        <v>#REF!</v>
      </c>
      <c r="AT69" s="79" t="s">
        <v>12</v>
      </c>
      <c r="AU69" s="79" t="s">
        <v>12</v>
      </c>
      <c r="AV69" s="79" t="s">
        <v>15</v>
      </c>
      <c r="AW69" s="79" t="s">
        <v>15</v>
      </c>
      <c r="AX69" s="79" t="s">
        <v>15</v>
      </c>
      <c r="AY69" s="79"/>
      <c r="AZ69" s="79"/>
      <c r="BA69" s="79">
        <v>2</v>
      </c>
      <c r="BB69" s="79">
        <v>2</v>
      </c>
      <c r="BC69" s="79" t="s">
        <v>15</v>
      </c>
      <c r="BD69" s="80" t="s">
        <v>15</v>
      </c>
      <c r="BE69" s="80" t="s">
        <v>15</v>
      </c>
      <c r="BF69" s="80" t="s">
        <v>12</v>
      </c>
      <c r="BG69" s="80" t="s">
        <v>12</v>
      </c>
      <c r="BH69" s="80" t="s">
        <v>12</v>
      </c>
      <c r="BI69" s="114">
        <v>2</v>
      </c>
      <c r="BJ69" s="80" t="s">
        <v>15</v>
      </c>
      <c r="BK69" s="80">
        <v>2</v>
      </c>
      <c r="BL69" s="80" t="s">
        <v>12</v>
      </c>
      <c r="BM69" s="80"/>
      <c r="BN69" s="80"/>
      <c r="BO69" s="123" t="str">
        <f>VLOOKUP(Vib_PDM[[#This Row],[SAP Flocation]],'[4]Sheet1 (2)'!B:E,2,FALSE)</f>
        <v>MEM25W14</v>
      </c>
      <c r="BP69" s="83" t="s">
        <v>12</v>
      </c>
      <c r="BQ69" s="84"/>
      <c r="BR69" s="85">
        <f>VLOOKUP(Vib_PDM[[#This Row],[New Number]],'[4]Monthly AMS report'!NN59:NO410,2,FALSE)</f>
        <v>45763</v>
      </c>
      <c r="BS69" s="86">
        <v>4</v>
      </c>
      <c r="BT69" s="87">
        <f>COUNTIF(G69:AO69,$BT$8)</f>
        <v>0</v>
      </c>
      <c r="BU69" s="88">
        <f>COUNTIF(G69:AO69,$BU$8)</f>
        <v>0</v>
      </c>
      <c r="BV69" s="88">
        <f>COUNTIF(G69:AO69,$BV$8)</f>
        <v>1</v>
      </c>
      <c r="BW69" s="88">
        <f>COUNTIF(G69:AO69,$BW$8)</f>
        <v>0</v>
      </c>
      <c r="BX69" s="88">
        <f>COUNTIF(G69:AO69,$BX$8)</f>
        <v>11</v>
      </c>
      <c r="BY69" s="88">
        <f>COUNTIF(G69:AO69,$BY$8)</f>
        <v>23</v>
      </c>
      <c r="BZ69" s="88">
        <f>COUNTIF(G69:AO69,$BZ$8)</f>
        <v>0</v>
      </c>
      <c r="CA69" s="89">
        <f>(BY69)/(BZ69+BY69+BX69+BW69+BV69+BU69+BT69)</f>
        <v>0.65714285714285714</v>
      </c>
    </row>
    <row r="70" spans="1:79" ht="26.4" x14ac:dyDescent="0.25">
      <c r="A70" s="70" t="s">
        <v>342</v>
      </c>
      <c r="B70" s="71" t="s">
        <v>343</v>
      </c>
      <c r="C70" s="72" t="s">
        <v>335</v>
      </c>
      <c r="D70" s="73" t="s">
        <v>344</v>
      </c>
      <c r="E70" s="74" t="s">
        <v>345</v>
      </c>
      <c r="F70" s="75"/>
      <c r="G70" s="76" t="s">
        <v>15</v>
      </c>
      <c r="H70" s="76" t="s">
        <v>12</v>
      </c>
      <c r="I70" s="76" t="s">
        <v>12</v>
      </c>
      <c r="J70" s="76" t="s">
        <v>12</v>
      </c>
      <c r="K70" s="76" t="s">
        <v>12</v>
      </c>
      <c r="L70" s="76" t="s">
        <v>12</v>
      </c>
      <c r="M70" s="76" t="s">
        <v>15</v>
      </c>
      <c r="N70" s="76" t="s">
        <v>15</v>
      </c>
      <c r="O70" s="76" t="s">
        <v>15</v>
      </c>
      <c r="P70" s="76" t="s">
        <v>12</v>
      </c>
      <c r="Q70" s="76" t="s">
        <v>102</v>
      </c>
      <c r="R70" s="76" t="s">
        <v>12</v>
      </c>
      <c r="S70" s="76" t="s">
        <v>102</v>
      </c>
      <c r="T70" s="76" t="s">
        <v>15</v>
      </c>
      <c r="U70" s="76">
        <v>3</v>
      </c>
      <c r="V70" s="76">
        <v>3</v>
      </c>
      <c r="W70" s="76">
        <v>3</v>
      </c>
      <c r="X70" s="76" t="s">
        <v>15</v>
      </c>
      <c r="Y70" s="76" t="s">
        <v>15</v>
      </c>
      <c r="Z70" s="76">
        <v>3</v>
      </c>
      <c r="AA70" s="77">
        <v>3</v>
      </c>
      <c r="AB70" s="77">
        <v>3</v>
      </c>
      <c r="AC70" s="77">
        <v>3</v>
      </c>
      <c r="AD70" s="77">
        <v>3</v>
      </c>
      <c r="AE70" s="77">
        <v>3</v>
      </c>
      <c r="AF70" s="77">
        <v>3</v>
      </c>
      <c r="AG70" s="78" t="s">
        <v>15</v>
      </c>
      <c r="AH70" s="78" t="s">
        <v>15</v>
      </c>
      <c r="AI70" s="78">
        <v>4</v>
      </c>
      <c r="AJ70" s="78" t="s">
        <v>15</v>
      </c>
      <c r="AK70" s="79">
        <v>4</v>
      </c>
      <c r="AL70" s="79" t="s">
        <v>15</v>
      </c>
      <c r="AM70" s="79" t="s">
        <v>12</v>
      </c>
      <c r="AN70" s="79" t="s">
        <v>12</v>
      </c>
      <c r="AO70" s="79" t="s">
        <v>12</v>
      </c>
      <c r="AP70" s="79" t="s">
        <v>12</v>
      </c>
      <c r="AQ70" s="79" t="s">
        <v>12</v>
      </c>
      <c r="AR70" s="79" t="s">
        <v>18</v>
      </c>
      <c r="AS70" s="79" t="e">
        <f>VLOOKUP(Vib_PDM[[#This Row],[New Number]],#REF!,2,FALSE)</f>
        <v>#REF!</v>
      </c>
      <c r="AT70" s="79" t="s">
        <v>12</v>
      </c>
      <c r="AU70" s="79" t="s">
        <v>12</v>
      </c>
      <c r="AV70" s="79" t="s">
        <v>15</v>
      </c>
      <c r="AW70" s="79" t="s">
        <v>15</v>
      </c>
      <c r="AX70" s="79" t="s">
        <v>15</v>
      </c>
      <c r="AY70" s="79"/>
      <c r="AZ70" s="79"/>
      <c r="BA70" s="79" t="s">
        <v>12</v>
      </c>
      <c r="BB70" s="79" t="s">
        <v>102</v>
      </c>
      <c r="BC70" s="79" t="s">
        <v>102</v>
      </c>
      <c r="BD70" s="80" t="s">
        <v>12</v>
      </c>
      <c r="BE70" s="80" t="s">
        <v>12</v>
      </c>
      <c r="BF70" s="80" t="s">
        <v>12</v>
      </c>
      <c r="BG70" s="80" t="s">
        <v>12</v>
      </c>
      <c r="BH70" s="80" t="s">
        <v>12</v>
      </c>
      <c r="BI70" s="81" t="s">
        <v>12</v>
      </c>
      <c r="BJ70" s="80" t="s">
        <v>15</v>
      </c>
      <c r="BK70" s="80" t="s">
        <v>12</v>
      </c>
      <c r="BL70" s="80" t="s">
        <v>12</v>
      </c>
      <c r="BM70" s="80"/>
      <c r="BN70" s="80"/>
      <c r="BO70" s="82" t="e">
        <f>VLOOKUP(Vib_PDM[[#This Row],[SAP Flocation]],'[4]Sheet1 (2)'!B:E,2,FALSE)</f>
        <v>#N/A</v>
      </c>
      <c r="BP70" s="83" t="s">
        <v>12</v>
      </c>
      <c r="BQ70" s="84"/>
      <c r="BR70" s="85">
        <f>VLOOKUP(Vib_PDM[[#This Row],[New Number]],'[4]Monthly AMS report'!NN60:NO411,2,FALSE)</f>
        <v>45763</v>
      </c>
      <c r="BS70" s="86">
        <v>6</v>
      </c>
      <c r="BT70" s="87">
        <f>COUNTIF(G70:AO70,$BT$8)</f>
        <v>0</v>
      </c>
      <c r="BU70" s="88">
        <f>COUNTIF(G70:AO70,$BU$8)</f>
        <v>0</v>
      </c>
      <c r="BV70" s="88">
        <f>COUNTIF(G70:AO70,$BV$8)</f>
        <v>10</v>
      </c>
      <c r="BW70" s="88">
        <f>COUNTIF(G70:AO70,$BW$8)</f>
        <v>2</v>
      </c>
      <c r="BX70" s="88">
        <f>COUNTIF(G70:AO70,$BX$8)</f>
        <v>12</v>
      </c>
      <c r="BY70" s="88">
        <f>COUNTIF(G70:AO70,$BY$8)</f>
        <v>11</v>
      </c>
      <c r="BZ70" s="88">
        <f>COUNTIF(G70:AO70,$BZ$8)</f>
        <v>0</v>
      </c>
      <c r="CA70" s="89">
        <f>(BY70)/(BZ70+BY70+BX70+BW70+BV70+BU70+BT70)</f>
        <v>0.31428571428571428</v>
      </c>
    </row>
    <row r="71" spans="1:79" ht="39.6" x14ac:dyDescent="0.25">
      <c r="A71" s="70" t="s">
        <v>378</v>
      </c>
      <c r="B71" s="88" t="s">
        <v>379</v>
      </c>
      <c r="C71" s="72" t="s">
        <v>335</v>
      </c>
      <c r="D71" s="115" t="s">
        <v>380</v>
      </c>
      <c r="E71" s="72" t="s">
        <v>381</v>
      </c>
      <c r="F71" s="75" t="s">
        <v>382</v>
      </c>
      <c r="G71" s="117" t="s">
        <v>15</v>
      </c>
      <c r="H71" s="117" t="s">
        <v>15</v>
      </c>
      <c r="I71" s="117" t="s">
        <v>15</v>
      </c>
      <c r="J71" s="117" t="s">
        <v>15</v>
      </c>
      <c r="K71" s="117" t="s">
        <v>15</v>
      </c>
      <c r="L71" s="117" t="s">
        <v>15</v>
      </c>
      <c r="M71" s="117" t="s">
        <v>15</v>
      </c>
      <c r="N71" s="117" t="s">
        <v>15</v>
      </c>
      <c r="O71" s="117" t="s">
        <v>15</v>
      </c>
      <c r="P71" s="117" t="s">
        <v>15</v>
      </c>
      <c r="Q71" s="117" t="s">
        <v>15</v>
      </c>
      <c r="R71" s="117" t="s">
        <v>15</v>
      </c>
      <c r="S71" s="117" t="s">
        <v>15</v>
      </c>
      <c r="T71" s="117" t="s">
        <v>15</v>
      </c>
      <c r="U71" s="76" t="s">
        <v>15</v>
      </c>
      <c r="V71" s="76" t="s">
        <v>15</v>
      </c>
      <c r="W71" s="76" t="s">
        <v>12</v>
      </c>
      <c r="X71" s="76" t="s">
        <v>15</v>
      </c>
      <c r="Y71" s="76" t="s">
        <v>15</v>
      </c>
      <c r="Z71" s="76" t="s">
        <v>102</v>
      </c>
      <c r="AA71" s="77" t="s">
        <v>15</v>
      </c>
      <c r="AB71" s="77" t="s">
        <v>15</v>
      </c>
      <c r="AC71" s="77" t="s">
        <v>102</v>
      </c>
      <c r="AD71" s="77" t="s">
        <v>15</v>
      </c>
      <c r="AE71" s="77" t="s">
        <v>102</v>
      </c>
      <c r="AF71" s="77" t="s">
        <v>102</v>
      </c>
      <c r="AG71" s="78" t="s">
        <v>15</v>
      </c>
      <c r="AH71" s="78" t="s">
        <v>15</v>
      </c>
      <c r="AI71" s="78" t="s">
        <v>12</v>
      </c>
      <c r="AJ71" s="90" t="s">
        <v>15</v>
      </c>
      <c r="AK71" s="79" t="s">
        <v>102</v>
      </c>
      <c r="AL71" s="79" t="s">
        <v>15</v>
      </c>
      <c r="AM71" s="79" t="s">
        <v>12</v>
      </c>
      <c r="AN71" s="79">
        <v>3</v>
      </c>
      <c r="AO71" s="79">
        <v>3</v>
      </c>
      <c r="AP71" s="79">
        <v>3</v>
      </c>
      <c r="AQ71" s="79" t="s">
        <v>18</v>
      </c>
      <c r="AR71" s="79" t="s">
        <v>18</v>
      </c>
      <c r="AS71" s="79" t="e">
        <f>VLOOKUP(Vib_PDM[[#This Row],[New Number]],#REF!,2,FALSE)</f>
        <v>#REF!</v>
      </c>
      <c r="AT71" s="79">
        <v>3</v>
      </c>
      <c r="AU71" s="79">
        <v>3</v>
      </c>
      <c r="AV71" s="79" t="s">
        <v>15</v>
      </c>
      <c r="AW71" s="79" t="s">
        <v>15</v>
      </c>
      <c r="AX71" s="79" t="s">
        <v>15</v>
      </c>
      <c r="AY71" s="79"/>
      <c r="AZ71" s="79"/>
      <c r="BA71" s="79">
        <v>3</v>
      </c>
      <c r="BB71" s="79">
        <v>3</v>
      </c>
      <c r="BC71" s="79" t="s">
        <v>15</v>
      </c>
      <c r="BD71" s="80">
        <v>3</v>
      </c>
      <c r="BE71" s="80">
        <v>3</v>
      </c>
      <c r="BF71" s="80">
        <v>3</v>
      </c>
      <c r="BG71" s="80">
        <v>3</v>
      </c>
      <c r="BH71" s="80">
        <v>3</v>
      </c>
      <c r="BI71" s="81" t="s">
        <v>12</v>
      </c>
      <c r="BJ71" s="80" t="s">
        <v>15</v>
      </c>
      <c r="BK71" s="80">
        <v>3</v>
      </c>
      <c r="BL71" s="80">
        <v>3</v>
      </c>
      <c r="BM71" s="80"/>
      <c r="BN71" s="80"/>
      <c r="BO71" s="123" t="str">
        <f>VLOOKUP(Vib_PDM[[#This Row],[SAP Flocation]],'[4]Sheet1 (2)'!B:E,2,FALSE)</f>
        <v>MPHS25T1</v>
      </c>
      <c r="BP71" s="83">
        <v>3</v>
      </c>
      <c r="BQ71" s="84" t="s">
        <v>2147</v>
      </c>
      <c r="BR71" s="85">
        <f>VLOOKUP(Vib_PDM[[#This Row],[New Number]],'[4]Monthly AMS report'!NN69:NO420,2,FALSE)</f>
        <v>45763</v>
      </c>
      <c r="BS71" s="86">
        <v>6</v>
      </c>
      <c r="BT71" s="87">
        <f>COUNTIF(G71:AO71,$BT$8)</f>
        <v>0</v>
      </c>
      <c r="BU71" s="88">
        <f>COUNTIF(G71:AO71,$BU$8)</f>
        <v>0</v>
      </c>
      <c r="BV71" s="88">
        <f>COUNTIF(G71:AO71,$BV$8)</f>
        <v>2</v>
      </c>
      <c r="BW71" s="88">
        <f>COUNTIF(G71:AO71,$BW$8)</f>
        <v>0</v>
      </c>
      <c r="BX71" s="88">
        <f>COUNTIF(G71:AO71,$BX$8)</f>
        <v>8</v>
      </c>
      <c r="BY71" s="88">
        <f>COUNTIF(G71:AO71,$BY$8)</f>
        <v>25</v>
      </c>
      <c r="BZ71" s="88">
        <f>COUNTIF(G71:AO71,$BZ$8)</f>
        <v>0</v>
      </c>
      <c r="CA71" s="89">
        <f>(BY71)/(BZ71+BY71+BX71+BW71+BV71+BU71+BT71)</f>
        <v>0.7142857142857143</v>
      </c>
    </row>
    <row r="72" spans="1:79" ht="26.4" x14ac:dyDescent="0.25">
      <c r="A72" s="70" t="s">
        <v>346</v>
      </c>
      <c r="B72" s="71" t="s">
        <v>347</v>
      </c>
      <c r="C72" s="72" t="s">
        <v>335</v>
      </c>
      <c r="D72" s="73" t="s">
        <v>348</v>
      </c>
      <c r="E72" s="74" t="s">
        <v>347</v>
      </c>
      <c r="F72" s="75" t="s">
        <v>349</v>
      </c>
      <c r="G72" s="76" t="s">
        <v>15</v>
      </c>
      <c r="H72" s="76" t="s">
        <v>12</v>
      </c>
      <c r="I72" s="76" t="s">
        <v>12</v>
      </c>
      <c r="J72" s="76" t="s">
        <v>12</v>
      </c>
      <c r="K72" s="76" t="s">
        <v>12</v>
      </c>
      <c r="L72" s="76" t="s">
        <v>12</v>
      </c>
      <c r="M72" s="76" t="s">
        <v>15</v>
      </c>
      <c r="N72" s="76" t="s">
        <v>15</v>
      </c>
      <c r="O72" s="76" t="s">
        <v>12</v>
      </c>
      <c r="P72" s="76" t="s">
        <v>12</v>
      </c>
      <c r="Q72" s="76" t="s">
        <v>102</v>
      </c>
      <c r="R72" s="76" t="s">
        <v>12</v>
      </c>
      <c r="S72" s="76" t="s">
        <v>102</v>
      </c>
      <c r="T72" s="76" t="s">
        <v>102</v>
      </c>
      <c r="U72" s="76">
        <v>3</v>
      </c>
      <c r="V72" s="76" t="s">
        <v>102</v>
      </c>
      <c r="W72" s="76" t="s">
        <v>102</v>
      </c>
      <c r="X72" s="76" t="s">
        <v>102</v>
      </c>
      <c r="Y72" s="76" t="s">
        <v>15</v>
      </c>
      <c r="Z72" s="76" t="s">
        <v>102</v>
      </c>
      <c r="AA72" s="77" t="s">
        <v>102</v>
      </c>
      <c r="AB72" s="90" t="s">
        <v>12</v>
      </c>
      <c r="AC72" s="77" t="s">
        <v>102</v>
      </c>
      <c r="AD72" s="77" t="s">
        <v>102</v>
      </c>
      <c r="AE72" s="77" t="s">
        <v>102</v>
      </c>
      <c r="AF72" s="77" t="s">
        <v>102</v>
      </c>
      <c r="AG72" s="78" t="s">
        <v>15</v>
      </c>
      <c r="AH72" s="78" t="s">
        <v>15</v>
      </c>
      <c r="AI72" s="78" t="s">
        <v>102</v>
      </c>
      <c r="AJ72" s="78" t="s">
        <v>102</v>
      </c>
      <c r="AK72" s="79" t="s">
        <v>12</v>
      </c>
      <c r="AL72" s="79" t="s">
        <v>102</v>
      </c>
      <c r="AM72" s="79" t="s">
        <v>12</v>
      </c>
      <c r="AN72" s="79" t="s">
        <v>12</v>
      </c>
      <c r="AO72" s="79" t="s">
        <v>12</v>
      </c>
      <c r="AP72" s="79" t="s">
        <v>12</v>
      </c>
      <c r="AQ72" s="79" t="s">
        <v>12</v>
      </c>
      <c r="AR72" s="79" t="s">
        <v>18</v>
      </c>
      <c r="AS72" s="79" t="e">
        <f>VLOOKUP(Vib_PDM[[#This Row],[New Number]],#REF!,2,FALSE)</f>
        <v>#REF!</v>
      </c>
      <c r="AT72" s="79">
        <v>2</v>
      </c>
      <c r="AU72" s="79">
        <v>2</v>
      </c>
      <c r="AV72" s="79" t="s">
        <v>15</v>
      </c>
      <c r="AW72" s="79" t="s">
        <v>15</v>
      </c>
      <c r="AX72" s="79" t="s">
        <v>15</v>
      </c>
      <c r="AY72" s="79"/>
      <c r="AZ72" s="79"/>
      <c r="BA72" s="79">
        <v>2</v>
      </c>
      <c r="BB72" s="79">
        <v>3</v>
      </c>
      <c r="BC72" s="79">
        <v>3</v>
      </c>
      <c r="BD72" s="80">
        <v>4</v>
      </c>
      <c r="BE72" s="80">
        <v>4</v>
      </c>
      <c r="BF72" s="80">
        <v>3</v>
      </c>
      <c r="BG72" s="80">
        <v>3</v>
      </c>
      <c r="BH72" s="80">
        <v>2</v>
      </c>
      <c r="BI72" s="114">
        <v>2</v>
      </c>
      <c r="BJ72" s="80" t="s">
        <v>15</v>
      </c>
      <c r="BK72" s="80">
        <v>3</v>
      </c>
      <c r="BL72" s="80">
        <v>3</v>
      </c>
      <c r="BM72" s="80"/>
      <c r="BN72" s="80"/>
      <c r="BO72" s="123" t="str">
        <f>VLOOKUP(Vib_PDM[[#This Row],[SAP Flocation]],'[4]Sheet1 (2)'!B:E,2,FALSE)</f>
        <v>MPHS25T1</v>
      </c>
      <c r="BP72" s="83" t="s">
        <v>15</v>
      </c>
      <c r="BQ72" s="84"/>
      <c r="BR72" s="85">
        <f>VLOOKUP(Vib_PDM[[#This Row],[New Number]],'[4]Monthly AMS report'!NN61:NO412,2,FALSE)</f>
        <v>45763</v>
      </c>
      <c r="BS72" s="86">
        <v>16</v>
      </c>
      <c r="BT72" s="87">
        <f>COUNTIF(G72:AO72,$BT$8)</f>
        <v>0</v>
      </c>
      <c r="BU72" s="88">
        <f>COUNTIF(G72:AO72,$BU$8)</f>
        <v>0</v>
      </c>
      <c r="BV72" s="88">
        <f>COUNTIF(G72:AO72,$BV$8)</f>
        <v>1</v>
      </c>
      <c r="BW72" s="88">
        <f>COUNTIF(G72:AO72,$BW$8)</f>
        <v>0</v>
      </c>
      <c r="BX72" s="88">
        <f>COUNTIF(G72:AO72,$BX$8)</f>
        <v>28</v>
      </c>
      <c r="BY72" s="88">
        <f>COUNTIF(G72:AO72,$BY$8)</f>
        <v>6</v>
      </c>
      <c r="BZ72" s="88">
        <f>COUNTIF(G72:AO72,$BZ$8)</f>
        <v>0</v>
      </c>
      <c r="CA72" s="89">
        <f>(BY72)/(BZ72+BY72+BX72+BW72+BV72+BU72+BT72)</f>
        <v>0.17142857142857143</v>
      </c>
    </row>
    <row r="73" spans="1:79" ht="14.4" x14ac:dyDescent="0.25">
      <c r="A73" s="70" t="s">
        <v>350</v>
      </c>
      <c r="B73" s="88" t="s">
        <v>351</v>
      </c>
      <c r="C73" s="72" t="s">
        <v>335</v>
      </c>
      <c r="D73" s="115" t="s">
        <v>352</v>
      </c>
      <c r="E73" s="72" t="s">
        <v>353</v>
      </c>
      <c r="F73" s="75"/>
      <c r="G73" s="117" t="s">
        <v>15</v>
      </c>
      <c r="H73" s="117" t="s">
        <v>15</v>
      </c>
      <c r="I73" s="117" t="s">
        <v>15</v>
      </c>
      <c r="J73" s="117" t="s">
        <v>15</v>
      </c>
      <c r="K73" s="117" t="s">
        <v>15</v>
      </c>
      <c r="L73" s="117" t="s">
        <v>15</v>
      </c>
      <c r="M73" s="117" t="s">
        <v>15</v>
      </c>
      <c r="N73" s="117" t="s">
        <v>15</v>
      </c>
      <c r="O73" s="117" t="s">
        <v>15</v>
      </c>
      <c r="P73" s="117" t="s">
        <v>15</v>
      </c>
      <c r="Q73" s="117" t="s">
        <v>15</v>
      </c>
      <c r="R73" s="117" t="s">
        <v>15</v>
      </c>
      <c r="S73" s="117" t="s">
        <v>15</v>
      </c>
      <c r="T73" s="117" t="s">
        <v>15</v>
      </c>
      <c r="U73" s="76" t="s">
        <v>15</v>
      </c>
      <c r="V73" s="76" t="s">
        <v>15</v>
      </c>
      <c r="W73" s="76" t="s">
        <v>12</v>
      </c>
      <c r="X73" s="76" t="s">
        <v>15</v>
      </c>
      <c r="Y73" s="76" t="s">
        <v>15</v>
      </c>
      <c r="Z73" s="76" t="s">
        <v>15</v>
      </c>
      <c r="AA73" s="77" t="s">
        <v>15</v>
      </c>
      <c r="AB73" s="77" t="s">
        <v>15</v>
      </c>
      <c r="AC73" s="77" t="s">
        <v>102</v>
      </c>
      <c r="AD73" s="77" t="s">
        <v>15</v>
      </c>
      <c r="AE73" s="77" t="s">
        <v>15</v>
      </c>
      <c r="AF73" s="77" t="s">
        <v>15</v>
      </c>
      <c r="AG73" s="78" t="s">
        <v>15</v>
      </c>
      <c r="AH73" s="78" t="s">
        <v>15</v>
      </c>
      <c r="AI73" s="90" t="s">
        <v>15</v>
      </c>
      <c r="AJ73" s="90" t="s">
        <v>15</v>
      </c>
      <c r="AK73" s="79" t="s">
        <v>102</v>
      </c>
      <c r="AL73" s="79" t="s">
        <v>15</v>
      </c>
      <c r="AM73" s="79" t="s">
        <v>12</v>
      </c>
      <c r="AN73" s="79" t="s">
        <v>12</v>
      </c>
      <c r="AO73" s="79" t="s">
        <v>12</v>
      </c>
      <c r="AP73" s="79" t="s">
        <v>12</v>
      </c>
      <c r="AQ73" s="79" t="s">
        <v>12</v>
      </c>
      <c r="AR73" s="79" t="s">
        <v>18</v>
      </c>
      <c r="AS73" s="79" t="e">
        <f>VLOOKUP(Vib_PDM[[#This Row],[New Number]],#REF!,2,FALSE)</f>
        <v>#REF!</v>
      </c>
      <c r="AT73" s="79" t="s">
        <v>12</v>
      </c>
      <c r="AU73" s="79" t="s">
        <v>12</v>
      </c>
      <c r="AV73" s="79" t="s">
        <v>15</v>
      </c>
      <c r="AW73" s="79" t="s">
        <v>15</v>
      </c>
      <c r="AX73" s="79" t="s">
        <v>15</v>
      </c>
      <c r="AY73" s="79"/>
      <c r="AZ73" s="79"/>
      <c r="BA73" s="79" t="s">
        <v>12</v>
      </c>
      <c r="BB73" s="79" t="s">
        <v>102</v>
      </c>
      <c r="BC73" s="79" t="s">
        <v>15</v>
      </c>
      <c r="BD73" s="80" t="s">
        <v>15</v>
      </c>
      <c r="BE73" s="80" t="s">
        <v>15</v>
      </c>
      <c r="BF73" s="80" t="s">
        <v>12</v>
      </c>
      <c r="BG73" s="80" t="s">
        <v>12</v>
      </c>
      <c r="BH73" s="80" t="s">
        <v>12</v>
      </c>
      <c r="BI73" s="81" t="s">
        <v>12</v>
      </c>
      <c r="BJ73" s="80" t="s">
        <v>15</v>
      </c>
      <c r="BK73" s="80" t="s">
        <v>12</v>
      </c>
      <c r="BL73" s="80" t="s">
        <v>12</v>
      </c>
      <c r="BM73" s="80"/>
      <c r="BN73" s="80"/>
      <c r="BO73" s="82" t="e">
        <f>VLOOKUP(Vib_PDM[[#This Row],[SAP Flocation]],'[4]Sheet1 (2)'!B:E,2,FALSE)</f>
        <v>#N/A</v>
      </c>
      <c r="BP73" s="83" t="s">
        <v>12</v>
      </c>
      <c r="BQ73" s="84"/>
      <c r="BR73" s="85">
        <f>VLOOKUP(Vib_PDM[[#This Row],[New Number]],'[4]Monthly AMS report'!NN62:NO413,2,FALSE)</f>
        <v>45763</v>
      </c>
      <c r="BS73" s="86">
        <v>6</v>
      </c>
      <c r="BT73" s="87">
        <f>COUNTIF(G73:AO73,$BT$8)</f>
        <v>0</v>
      </c>
      <c r="BU73" s="88">
        <f>COUNTIF(G73:AO73,$BU$8)</f>
        <v>0</v>
      </c>
      <c r="BV73" s="88">
        <f>COUNTIF(G73:AO73,$BV$8)</f>
        <v>0</v>
      </c>
      <c r="BW73" s="88">
        <f>COUNTIF(G73:AO73,$BW$8)</f>
        <v>0</v>
      </c>
      <c r="BX73" s="88">
        <f>COUNTIF(G73:AO73,$BX$8)</f>
        <v>6</v>
      </c>
      <c r="BY73" s="88">
        <f>COUNTIF(G73:AO73,$BY$8)</f>
        <v>29</v>
      </c>
      <c r="BZ73" s="88">
        <f>COUNTIF(G73:AO73,$BZ$8)</f>
        <v>0</v>
      </c>
      <c r="CA73" s="89">
        <f>(BY73)/(BZ73+BY73+BX73+BW73+BV73+BU73+BT73)</f>
        <v>0.82857142857142863</v>
      </c>
    </row>
    <row r="74" spans="1:79" ht="26.4" x14ac:dyDescent="0.25">
      <c r="A74" s="70" t="s">
        <v>354</v>
      </c>
      <c r="B74" s="71" t="s">
        <v>355</v>
      </c>
      <c r="C74" s="72" t="s">
        <v>335</v>
      </c>
      <c r="D74" s="73" t="s">
        <v>356</v>
      </c>
      <c r="E74" s="74" t="s">
        <v>357</v>
      </c>
      <c r="F74" s="75"/>
      <c r="G74" s="76" t="s">
        <v>15</v>
      </c>
      <c r="H74" s="76" t="s">
        <v>12</v>
      </c>
      <c r="I74" s="76" t="s">
        <v>12</v>
      </c>
      <c r="J74" s="76" t="s">
        <v>12</v>
      </c>
      <c r="K74" s="76" t="s">
        <v>12</v>
      </c>
      <c r="L74" s="76" t="s">
        <v>12</v>
      </c>
      <c r="M74" s="76" t="s">
        <v>15</v>
      </c>
      <c r="N74" s="76" t="s">
        <v>15</v>
      </c>
      <c r="O74" s="76" t="s">
        <v>15</v>
      </c>
      <c r="P74" s="76" t="s">
        <v>12</v>
      </c>
      <c r="Q74" s="76" t="s">
        <v>102</v>
      </c>
      <c r="R74" s="76" t="s">
        <v>12</v>
      </c>
      <c r="S74" s="76" t="s">
        <v>102</v>
      </c>
      <c r="T74" s="76" t="s">
        <v>15</v>
      </c>
      <c r="U74" s="76">
        <v>3</v>
      </c>
      <c r="V74" s="76">
        <v>3</v>
      </c>
      <c r="W74" s="76">
        <v>3</v>
      </c>
      <c r="X74" s="76" t="s">
        <v>15</v>
      </c>
      <c r="Y74" s="76" t="s">
        <v>15</v>
      </c>
      <c r="Z74" s="76" t="s">
        <v>102</v>
      </c>
      <c r="AA74" s="77" t="s">
        <v>102</v>
      </c>
      <c r="AB74" s="90" t="s">
        <v>12</v>
      </c>
      <c r="AC74" s="77" t="s">
        <v>102</v>
      </c>
      <c r="AD74" s="77" t="s">
        <v>102</v>
      </c>
      <c r="AE74" s="77" t="s">
        <v>102</v>
      </c>
      <c r="AF74" s="77" t="s">
        <v>102</v>
      </c>
      <c r="AG74" s="78" t="s">
        <v>15</v>
      </c>
      <c r="AH74" s="78" t="s">
        <v>15</v>
      </c>
      <c r="AI74" s="78" t="s">
        <v>12</v>
      </c>
      <c r="AJ74" s="78" t="s">
        <v>15</v>
      </c>
      <c r="AK74" s="79" t="s">
        <v>102</v>
      </c>
      <c r="AL74" s="79" t="s">
        <v>15</v>
      </c>
      <c r="AM74" s="79" t="s">
        <v>102</v>
      </c>
      <c r="AN74" s="79" t="s">
        <v>12</v>
      </c>
      <c r="AO74" s="79" t="s">
        <v>12</v>
      </c>
      <c r="AP74" s="79" t="s">
        <v>12</v>
      </c>
      <c r="AQ74" s="79" t="s">
        <v>12</v>
      </c>
      <c r="AR74" s="79" t="s">
        <v>18</v>
      </c>
      <c r="AS74" s="79" t="e">
        <f>VLOOKUP(Vib_PDM[[#This Row],[New Number]],#REF!,2,FALSE)</f>
        <v>#REF!</v>
      </c>
      <c r="AT74" s="79" t="s">
        <v>12</v>
      </c>
      <c r="AU74" s="79" t="s">
        <v>12</v>
      </c>
      <c r="AV74" s="79" t="s">
        <v>15</v>
      </c>
      <c r="AW74" s="79" t="s">
        <v>15</v>
      </c>
      <c r="AX74" s="79" t="s">
        <v>15</v>
      </c>
      <c r="AY74" s="79"/>
      <c r="AZ74" s="79"/>
      <c r="BA74" s="79" t="s">
        <v>12</v>
      </c>
      <c r="BB74" s="79" t="s">
        <v>102</v>
      </c>
      <c r="BC74" s="79" t="s">
        <v>102</v>
      </c>
      <c r="BD74" s="80" t="s">
        <v>12</v>
      </c>
      <c r="BE74" s="80" t="s">
        <v>12</v>
      </c>
      <c r="BF74" s="80" t="s">
        <v>12</v>
      </c>
      <c r="BG74" s="80" t="s">
        <v>12</v>
      </c>
      <c r="BH74" s="80" t="s">
        <v>12</v>
      </c>
      <c r="BI74" s="81" t="s">
        <v>12</v>
      </c>
      <c r="BJ74" s="80" t="s">
        <v>15</v>
      </c>
      <c r="BK74" s="80" t="s">
        <v>12</v>
      </c>
      <c r="BL74" s="80" t="s">
        <v>12</v>
      </c>
      <c r="BM74" s="80"/>
      <c r="BN74" s="80"/>
      <c r="BO74" s="82" t="e">
        <f>VLOOKUP(Vib_PDM[[#This Row],[SAP Flocation]],'[4]Sheet1 (2)'!B:E,2,FALSE)</f>
        <v>#N/A</v>
      </c>
      <c r="BP74" s="83" t="s">
        <v>12</v>
      </c>
      <c r="BQ74" s="84"/>
      <c r="BR74" s="85">
        <f>VLOOKUP(Vib_PDM[[#This Row],[New Number]],'[4]Monthly AMS report'!NN63:NO414,2,FALSE)</f>
        <v>45763</v>
      </c>
      <c r="BS74" s="86">
        <v>6</v>
      </c>
      <c r="BT74" s="87">
        <f>COUNTIF(G74:AO74,$BT$8)</f>
        <v>0</v>
      </c>
      <c r="BU74" s="88">
        <f>COUNTIF(G74:AO74,$BU$8)</f>
        <v>0</v>
      </c>
      <c r="BV74" s="88">
        <f>COUNTIF(G74:AO74,$BV$8)</f>
        <v>3</v>
      </c>
      <c r="BW74" s="88">
        <f>COUNTIF(G74:AO74,$BW$8)</f>
        <v>0</v>
      </c>
      <c r="BX74" s="88">
        <f>COUNTIF(G74:AO74,$BX$8)</f>
        <v>21</v>
      </c>
      <c r="BY74" s="88">
        <f>COUNTIF(G74:AO74,$BY$8)</f>
        <v>11</v>
      </c>
      <c r="BZ74" s="88">
        <f>COUNTIF(G74:AO74,$BZ$8)</f>
        <v>0</v>
      </c>
      <c r="CA74" s="89">
        <f>(BY74)/(BZ74+BY74+BX74+BW74+BV74+BU74+BT74)</f>
        <v>0.31428571428571428</v>
      </c>
    </row>
    <row r="75" spans="1:79" ht="26.4" x14ac:dyDescent="0.25">
      <c r="A75" s="70" t="s">
        <v>358</v>
      </c>
      <c r="B75" s="71" t="s">
        <v>359</v>
      </c>
      <c r="C75" s="72" t="s">
        <v>335</v>
      </c>
      <c r="D75" s="73" t="s">
        <v>360</v>
      </c>
      <c r="E75" s="74" t="s">
        <v>359</v>
      </c>
      <c r="F75" s="75" t="s">
        <v>361</v>
      </c>
      <c r="G75" s="76" t="s">
        <v>15</v>
      </c>
      <c r="H75" s="76" t="s">
        <v>12</v>
      </c>
      <c r="I75" s="76" t="s">
        <v>12</v>
      </c>
      <c r="J75" s="76">
        <v>4</v>
      </c>
      <c r="K75" s="76" t="s">
        <v>12</v>
      </c>
      <c r="L75" s="76" t="s">
        <v>12</v>
      </c>
      <c r="M75" s="76" t="s">
        <v>15</v>
      </c>
      <c r="N75" s="76" t="s">
        <v>15</v>
      </c>
      <c r="O75" s="76" t="s">
        <v>15</v>
      </c>
      <c r="P75" s="76" t="s">
        <v>12</v>
      </c>
      <c r="Q75" s="76" t="s">
        <v>102</v>
      </c>
      <c r="R75" s="76" t="s">
        <v>12</v>
      </c>
      <c r="S75" s="76">
        <v>3</v>
      </c>
      <c r="T75" s="76" t="s">
        <v>102</v>
      </c>
      <c r="U75" s="76">
        <v>3</v>
      </c>
      <c r="V75" s="76">
        <v>3</v>
      </c>
      <c r="W75" s="76">
        <v>3</v>
      </c>
      <c r="X75" s="76">
        <v>3</v>
      </c>
      <c r="Y75" s="76" t="s">
        <v>15</v>
      </c>
      <c r="Z75" s="76" t="s">
        <v>102</v>
      </c>
      <c r="AA75" s="77" t="s">
        <v>102</v>
      </c>
      <c r="AB75" s="90" t="s">
        <v>12</v>
      </c>
      <c r="AC75" s="77" t="s">
        <v>102</v>
      </c>
      <c r="AD75" s="77" t="s">
        <v>102</v>
      </c>
      <c r="AE75" s="77" t="s">
        <v>102</v>
      </c>
      <c r="AF75" s="77" t="s">
        <v>102</v>
      </c>
      <c r="AG75" s="78" t="s">
        <v>15</v>
      </c>
      <c r="AH75" s="78" t="s">
        <v>15</v>
      </c>
      <c r="AI75" s="78" t="s">
        <v>102</v>
      </c>
      <c r="AJ75" s="78" t="s">
        <v>102</v>
      </c>
      <c r="AK75" s="79" t="s">
        <v>12</v>
      </c>
      <c r="AL75" s="79" t="s">
        <v>102</v>
      </c>
      <c r="AM75" s="79" t="s">
        <v>12</v>
      </c>
      <c r="AN75" s="79" t="s">
        <v>12</v>
      </c>
      <c r="AO75" s="79">
        <v>4</v>
      </c>
      <c r="AP75" s="79">
        <v>4</v>
      </c>
      <c r="AQ75" s="79">
        <v>4</v>
      </c>
      <c r="AR75" s="79" t="s">
        <v>18</v>
      </c>
      <c r="AS75" s="79" t="e">
        <f>VLOOKUP(Vib_PDM[[#This Row],[New Number]],#REF!,2,FALSE)</f>
        <v>#REF!</v>
      </c>
      <c r="AT75" s="79">
        <v>3</v>
      </c>
      <c r="AU75" s="79">
        <v>3</v>
      </c>
      <c r="AV75" s="79" t="s">
        <v>15</v>
      </c>
      <c r="AW75" s="79" t="s">
        <v>15</v>
      </c>
      <c r="AX75" s="79" t="s">
        <v>15</v>
      </c>
      <c r="AY75" s="79"/>
      <c r="AZ75" s="79"/>
      <c r="BA75" s="79">
        <v>3</v>
      </c>
      <c r="BB75" s="79">
        <v>2</v>
      </c>
      <c r="BC75" s="79">
        <v>2</v>
      </c>
      <c r="BD75" s="80">
        <v>2</v>
      </c>
      <c r="BE75" s="80">
        <v>2</v>
      </c>
      <c r="BF75" s="80">
        <v>1</v>
      </c>
      <c r="BG75" s="80">
        <v>3</v>
      </c>
      <c r="BH75" s="80">
        <v>4</v>
      </c>
      <c r="BI75" s="124">
        <v>4</v>
      </c>
      <c r="BJ75" s="80" t="s">
        <v>15</v>
      </c>
      <c r="BK75" s="80" t="s">
        <v>12</v>
      </c>
      <c r="BL75" s="80" t="s">
        <v>12</v>
      </c>
      <c r="BM75" s="80"/>
      <c r="BN75" s="80"/>
      <c r="BO75" s="123" t="str">
        <f>VLOOKUP(Vib_PDM[[#This Row],[SAP Flocation]],'[4]Sheet1 (2)'!B:E,2,FALSE)</f>
        <v>MPHS25T1</v>
      </c>
      <c r="BP75" s="83" t="s">
        <v>15</v>
      </c>
      <c r="BQ75" s="84"/>
      <c r="BR75" s="85">
        <f>VLOOKUP(Vib_PDM[[#This Row],[New Number]],'[4]Monthly AMS report'!NN64:NO415,2,FALSE)</f>
        <v>45763</v>
      </c>
      <c r="BS75" s="86">
        <v>8</v>
      </c>
      <c r="BT75" s="87">
        <f>COUNTIF(G75:AO75,$BT$8)</f>
        <v>0</v>
      </c>
      <c r="BU75" s="88">
        <f>COUNTIF(G75:AO75,$BU$8)</f>
        <v>0</v>
      </c>
      <c r="BV75" s="88">
        <f>COUNTIF(G75:AO75,$BV$8)</f>
        <v>5</v>
      </c>
      <c r="BW75" s="88">
        <f>COUNTIF(G75:AO75,$BW$8)</f>
        <v>2</v>
      </c>
      <c r="BX75" s="88">
        <f>COUNTIF(G75:AO75,$BX$8)</f>
        <v>21</v>
      </c>
      <c r="BY75" s="88">
        <f>COUNTIF(G75:AO75,$BY$8)</f>
        <v>7</v>
      </c>
      <c r="BZ75" s="88">
        <f>COUNTIF(G75:AO75,$BZ$8)</f>
        <v>0</v>
      </c>
      <c r="CA75" s="89">
        <f>(BY75)/(BZ75+BY75+BX75+BW75+BV75+BU75+BT75)</f>
        <v>0.2</v>
      </c>
    </row>
    <row r="76" spans="1:79" ht="14.4" x14ac:dyDescent="0.25">
      <c r="A76" s="70" t="s">
        <v>362</v>
      </c>
      <c r="B76" s="88" t="s">
        <v>363</v>
      </c>
      <c r="C76" s="72" t="s">
        <v>335</v>
      </c>
      <c r="D76" s="115" t="s">
        <v>364</v>
      </c>
      <c r="E76" s="72" t="s">
        <v>365</v>
      </c>
      <c r="F76" s="75"/>
      <c r="G76" s="117" t="s">
        <v>15</v>
      </c>
      <c r="H76" s="117" t="s">
        <v>15</v>
      </c>
      <c r="I76" s="117" t="s">
        <v>15</v>
      </c>
      <c r="J76" s="117" t="s">
        <v>15</v>
      </c>
      <c r="K76" s="117" t="s">
        <v>15</v>
      </c>
      <c r="L76" s="117" t="s">
        <v>15</v>
      </c>
      <c r="M76" s="117" t="s">
        <v>15</v>
      </c>
      <c r="N76" s="117" t="s">
        <v>15</v>
      </c>
      <c r="O76" s="117" t="s">
        <v>15</v>
      </c>
      <c r="P76" s="117" t="s">
        <v>15</v>
      </c>
      <c r="Q76" s="117" t="s">
        <v>15</v>
      </c>
      <c r="R76" s="117" t="s">
        <v>15</v>
      </c>
      <c r="S76" s="117" t="s">
        <v>15</v>
      </c>
      <c r="T76" s="117" t="s">
        <v>15</v>
      </c>
      <c r="U76" s="76" t="s">
        <v>15</v>
      </c>
      <c r="V76" s="76" t="s">
        <v>15</v>
      </c>
      <c r="W76" s="76" t="s">
        <v>12</v>
      </c>
      <c r="X76" s="76" t="s">
        <v>15</v>
      </c>
      <c r="Y76" s="76" t="s">
        <v>15</v>
      </c>
      <c r="Z76" s="76" t="s">
        <v>15</v>
      </c>
      <c r="AA76" s="77" t="s">
        <v>15</v>
      </c>
      <c r="AB76" s="77" t="s">
        <v>15</v>
      </c>
      <c r="AC76" s="77" t="s">
        <v>102</v>
      </c>
      <c r="AD76" s="77" t="s">
        <v>15</v>
      </c>
      <c r="AE76" s="77" t="s">
        <v>15</v>
      </c>
      <c r="AF76" s="77" t="s">
        <v>15</v>
      </c>
      <c r="AG76" s="78" t="s">
        <v>15</v>
      </c>
      <c r="AH76" s="78" t="s">
        <v>15</v>
      </c>
      <c r="AI76" s="90" t="s">
        <v>15</v>
      </c>
      <c r="AJ76" s="90" t="s">
        <v>15</v>
      </c>
      <c r="AK76" s="79" t="s">
        <v>102</v>
      </c>
      <c r="AL76" s="79" t="s">
        <v>15</v>
      </c>
      <c r="AM76" s="79" t="s">
        <v>12</v>
      </c>
      <c r="AN76" s="79" t="s">
        <v>12</v>
      </c>
      <c r="AO76" s="79" t="s">
        <v>12</v>
      </c>
      <c r="AP76" s="79" t="s">
        <v>12</v>
      </c>
      <c r="AQ76" s="79" t="s">
        <v>12</v>
      </c>
      <c r="AR76" s="79" t="s">
        <v>18</v>
      </c>
      <c r="AS76" s="79" t="e">
        <f>VLOOKUP(Vib_PDM[[#This Row],[New Number]],#REF!,2,FALSE)</f>
        <v>#REF!</v>
      </c>
      <c r="AT76" s="79" t="s">
        <v>15</v>
      </c>
      <c r="AU76" s="79" t="s">
        <v>15</v>
      </c>
      <c r="AV76" s="79" t="s">
        <v>15</v>
      </c>
      <c r="AW76" s="79" t="s">
        <v>15</v>
      </c>
      <c r="AX76" s="79" t="s">
        <v>15</v>
      </c>
      <c r="AY76" s="79"/>
      <c r="AZ76" s="79"/>
      <c r="BA76" s="79" t="s">
        <v>102</v>
      </c>
      <c r="BB76" s="79" t="s">
        <v>102</v>
      </c>
      <c r="BC76" s="79" t="s">
        <v>102</v>
      </c>
      <c r="BD76" s="80" t="s">
        <v>12</v>
      </c>
      <c r="BE76" s="80" t="s">
        <v>12</v>
      </c>
      <c r="BF76" s="80" t="s">
        <v>12</v>
      </c>
      <c r="BG76" s="80" t="s">
        <v>12</v>
      </c>
      <c r="BH76" s="80" t="s">
        <v>12</v>
      </c>
      <c r="BI76" s="81" t="s">
        <v>12</v>
      </c>
      <c r="BJ76" s="80" t="s">
        <v>15</v>
      </c>
      <c r="BK76" s="80" t="s">
        <v>12</v>
      </c>
      <c r="BL76" s="80" t="s">
        <v>12</v>
      </c>
      <c r="BM76" s="80"/>
      <c r="BN76" s="80"/>
      <c r="BO76" s="82" t="e">
        <f>VLOOKUP(Vib_PDM[[#This Row],[SAP Flocation]],'[4]Sheet1 (2)'!B:E,2,FALSE)</f>
        <v>#N/A</v>
      </c>
      <c r="BP76" s="83" t="s">
        <v>15</v>
      </c>
      <c r="BQ76" s="84"/>
      <c r="BR76" s="85">
        <f>VLOOKUP(Vib_PDM[[#This Row],[New Number]],'[4]Monthly AMS report'!NN65:NO416,2,FALSE)</f>
        <v>45763</v>
      </c>
      <c r="BS76" s="86">
        <v>6</v>
      </c>
      <c r="BT76" s="87">
        <f>COUNTIF(G76:AO76,$BT$8)</f>
        <v>0</v>
      </c>
      <c r="BU76" s="88">
        <f>COUNTIF(G76:AO76,$BU$8)</f>
        <v>0</v>
      </c>
      <c r="BV76" s="88">
        <f>COUNTIF(G76:AO76,$BV$8)</f>
        <v>0</v>
      </c>
      <c r="BW76" s="88">
        <f>COUNTIF(G76:AO76,$BW$8)</f>
        <v>0</v>
      </c>
      <c r="BX76" s="88">
        <f>COUNTIF(G76:AO76,$BX$8)</f>
        <v>6</v>
      </c>
      <c r="BY76" s="88">
        <f>COUNTIF(G76:AO76,$BY$8)</f>
        <v>29</v>
      </c>
      <c r="BZ76" s="88">
        <f>COUNTIF(G76:AO76,$BZ$8)</f>
        <v>0</v>
      </c>
      <c r="CA76" s="89">
        <f>(BY76)/(BZ76+BY76+BX76+BW76+BV76+BU76+BT76)</f>
        <v>0.82857142857142863</v>
      </c>
    </row>
    <row r="77" spans="1:79" ht="14.4" x14ac:dyDescent="0.25">
      <c r="A77" s="70" t="s">
        <v>366</v>
      </c>
      <c r="B77" s="88" t="s">
        <v>367</v>
      </c>
      <c r="C77" s="72" t="s">
        <v>335</v>
      </c>
      <c r="D77" s="115" t="s">
        <v>368</v>
      </c>
      <c r="E77" s="72" t="s">
        <v>369</v>
      </c>
      <c r="F77" s="75"/>
      <c r="G77" s="117" t="s">
        <v>15</v>
      </c>
      <c r="H77" s="117" t="s">
        <v>15</v>
      </c>
      <c r="I77" s="117" t="s">
        <v>15</v>
      </c>
      <c r="J77" s="117" t="s">
        <v>15</v>
      </c>
      <c r="K77" s="117" t="s">
        <v>15</v>
      </c>
      <c r="L77" s="117" t="s">
        <v>15</v>
      </c>
      <c r="M77" s="117" t="s">
        <v>15</v>
      </c>
      <c r="N77" s="117" t="s">
        <v>15</v>
      </c>
      <c r="O77" s="117" t="s">
        <v>15</v>
      </c>
      <c r="P77" s="117" t="s">
        <v>15</v>
      </c>
      <c r="Q77" s="117" t="s">
        <v>15</v>
      </c>
      <c r="R77" s="117" t="s">
        <v>15</v>
      </c>
      <c r="S77" s="117" t="s">
        <v>15</v>
      </c>
      <c r="T77" s="117" t="s">
        <v>15</v>
      </c>
      <c r="U77" s="76" t="s">
        <v>15</v>
      </c>
      <c r="V77" s="76" t="s">
        <v>15</v>
      </c>
      <c r="W77" s="76" t="s">
        <v>12</v>
      </c>
      <c r="X77" s="76" t="s">
        <v>15</v>
      </c>
      <c r="Y77" s="76" t="s">
        <v>15</v>
      </c>
      <c r="Z77" s="76" t="s">
        <v>15</v>
      </c>
      <c r="AA77" s="77" t="s">
        <v>15</v>
      </c>
      <c r="AB77" s="77" t="s">
        <v>15</v>
      </c>
      <c r="AC77" s="77" t="s">
        <v>102</v>
      </c>
      <c r="AD77" s="77" t="s">
        <v>15</v>
      </c>
      <c r="AE77" s="77" t="s">
        <v>15</v>
      </c>
      <c r="AF77" s="77" t="s">
        <v>15</v>
      </c>
      <c r="AG77" s="78" t="s">
        <v>15</v>
      </c>
      <c r="AH77" s="78" t="s">
        <v>15</v>
      </c>
      <c r="AI77" s="90" t="s">
        <v>15</v>
      </c>
      <c r="AJ77" s="90" t="s">
        <v>15</v>
      </c>
      <c r="AK77" s="79" t="s">
        <v>12</v>
      </c>
      <c r="AL77" s="79" t="s">
        <v>15</v>
      </c>
      <c r="AM77" s="79" t="s">
        <v>12</v>
      </c>
      <c r="AN77" s="79" t="s">
        <v>12</v>
      </c>
      <c r="AO77" s="79">
        <v>3</v>
      </c>
      <c r="AP77" s="79">
        <v>3</v>
      </c>
      <c r="AQ77" s="79" t="s">
        <v>18</v>
      </c>
      <c r="AR77" s="79" t="s">
        <v>18</v>
      </c>
      <c r="AS77" s="79" t="e">
        <f>VLOOKUP(Vib_PDM[[#This Row],[New Number]],#REF!,2,FALSE)</f>
        <v>#REF!</v>
      </c>
      <c r="AT77" s="79">
        <v>3</v>
      </c>
      <c r="AU77" s="79">
        <v>3</v>
      </c>
      <c r="AV77" s="79" t="s">
        <v>15</v>
      </c>
      <c r="AW77" s="79" t="s">
        <v>15</v>
      </c>
      <c r="AX77" s="79" t="s">
        <v>15</v>
      </c>
      <c r="AY77" s="79"/>
      <c r="AZ77" s="79"/>
      <c r="BA77" s="79" t="s">
        <v>12</v>
      </c>
      <c r="BB77" s="79" t="s">
        <v>102</v>
      </c>
      <c r="BC77" s="79" t="s">
        <v>15</v>
      </c>
      <c r="BD77" s="80" t="s">
        <v>12</v>
      </c>
      <c r="BE77" s="80" t="s">
        <v>12</v>
      </c>
      <c r="BF77" s="80" t="s">
        <v>12</v>
      </c>
      <c r="BG77" s="80" t="s">
        <v>12</v>
      </c>
      <c r="BH77" s="80" t="s">
        <v>12</v>
      </c>
      <c r="BI77" s="81" t="s">
        <v>12</v>
      </c>
      <c r="BJ77" s="80" t="s">
        <v>15</v>
      </c>
      <c r="BK77" s="80" t="s">
        <v>12</v>
      </c>
      <c r="BL77" s="80" t="s">
        <v>12</v>
      </c>
      <c r="BM77" s="80"/>
      <c r="BN77" s="80"/>
      <c r="BO77" s="82" t="e">
        <f>VLOOKUP(Vib_PDM[[#This Row],[SAP Flocation]],'[4]Sheet1 (2)'!B:E,2,FALSE)</f>
        <v>#N/A</v>
      </c>
      <c r="BP77" s="83" t="s">
        <v>12</v>
      </c>
      <c r="BQ77" s="84"/>
      <c r="BR77" s="85">
        <f>VLOOKUP(Vib_PDM[[#This Row],[New Number]],'[4]Monthly AMS report'!NN66:NO417,2,FALSE)</f>
        <v>45763</v>
      </c>
      <c r="BS77" s="86">
        <v>6</v>
      </c>
      <c r="BT77" s="87">
        <f>COUNTIF(G77:AO77,$BT$8)</f>
        <v>0</v>
      </c>
      <c r="BU77" s="88">
        <f>COUNTIF(G77:AO77,$BU$8)</f>
        <v>0</v>
      </c>
      <c r="BV77" s="88">
        <f>COUNTIF(G77:AO77,$BV$8)</f>
        <v>1</v>
      </c>
      <c r="BW77" s="88">
        <f>COUNTIF(G77:AO77,$BW$8)</f>
        <v>0</v>
      </c>
      <c r="BX77" s="88">
        <f>COUNTIF(G77:AO77,$BX$8)</f>
        <v>5</v>
      </c>
      <c r="BY77" s="88">
        <f>COUNTIF(G77:AO77,$BY$8)</f>
        <v>29</v>
      </c>
      <c r="BZ77" s="88">
        <f>COUNTIF(G77:AO77,$BZ$8)</f>
        <v>0</v>
      </c>
      <c r="CA77" s="89">
        <f>(BY77)/(BZ77+BY77+BX77+BW77+BV77+BU77+BT77)</f>
        <v>0.82857142857142863</v>
      </c>
    </row>
    <row r="78" spans="1:79" ht="26.4" x14ac:dyDescent="0.25">
      <c r="A78" s="70" t="s">
        <v>383</v>
      </c>
      <c r="B78" s="71" t="s">
        <v>384</v>
      </c>
      <c r="C78" s="72" t="s">
        <v>105</v>
      </c>
      <c r="D78" s="73" t="s">
        <v>385</v>
      </c>
      <c r="E78" s="74" t="s">
        <v>386</v>
      </c>
      <c r="F78" s="75"/>
      <c r="G78" s="76" t="s">
        <v>15</v>
      </c>
      <c r="H78" s="76" t="s">
        <v>15</v>
      </c>
      <c r="I78" s="76" t="s">
        <v>12</v>
      </c>
      <c r="J78" s="76" t="s">
        <v>12</v>
      </c>
      <c r="K78" s="76" t="s">
        <v>12</v>
      </c>
      <c r="L78" s="76" t="s">
        <v>15</v>
      </c>
      <c r="M78" s="76" t="s">
        <v>15</v>
      </c>
      <c r="N78" s="76" t="s">
        <v>15</v>
      </c>
      <c r="O78" s="76" t="s">
        <v>15</v>
      </c>
      <c r="P78" s="76" t="s">
        <v>15</v>
      </c>
      <c r="Q78" s="76" t="s">
        <v>102</v>
      </c>
      <c r="R78" s="76" t="s">
        <v>12</v>
      </c>
      <c r="S78" s="76" t="s">
        <v>12</v>
      </c>
      <c r="T78" s="76" t="s">
        <v>102</v>
      </c>
      <c r="U78" s="76" t="s">
        <v>102</v>
      </c>
      <c r="V78" s="76" t="s">
        <v>102</v>
      </c>
      <c r="W78" s="76" t="s">
        <v>102</v>
      </c>
      <c r="X78" s="76" t="s">
        <v>102</v>
      </c>
      <c r="Y78" s="76" t="s">
        <v>102</v>
      </c>
      <c r="Z78" s="76" t="s">
        <v>102</v>
      </c>
      <c r="AA78" s="77" t="s">
        <v>102</v>
      </c>
      <c r="AB78" s="77" t="s">
        <v>15</v>
      </c>
      <c r="AC78" s="77" t="s">
        <v>102</v>
      </c>
      <c r="AD78" s="77" t="s">
        <v>12</v>
      </c>
      <c r="AE78" s="77" t="s">
        <v>102</v>
      </c>
      <c r="AF78" s="77" t="s">
        <v>102</v>
      </c>
      <c r="AG78" s="78" t="s">
        <v>12</v>
      </c>
      <c r="AH78" s="78" t="s">
        <v>12</v>
      </c>
      <c r="AI78" s="78" t="s">
        <v>12</v>
      </c>
      <c r="AJ78" s="78" t="s">
        <v>12</v>
      </c>
      <c r="AK78" s="79" t="s">
        <v>12</v>
      </c>
      <c r="AL78" s="79" t="s">
        <v>102</v>
      </c>
      <c r="AM78" s="79" t="s">
        <v>102</v>
      </c>
      <c r="AN78" s="79" t="s">
        <v>12</v>
      </c>
      <c r="AO78" s="79" t="s">
        <v>12</v>
      </c>
      <c r="AP78" s="79" t="s">
        <v>18</v>
      </c>
      <c r="AQ78" s="79" t="s">
        <v>15</v>
      </c>
      <c r="AR78" s="79" t="s">
        <v>18</v>
      </c>
      <c r="AS78" s="79" t="e">
        <f>VLOOKUP(Vib_PDM[[#This Row],[New Number]],#REF!,2,FALSE)</f>
        <v>#REF!</v>
      </c>
      <c r="AT78" s="79" t="s">
        <v>15</v>
      </c>
      <c r="AU78" s="79" t="s">
        <v>15</v>
      </c>
      <c r="AV78" s="79" t="s">
        <v>15</v>
      </c>
      <c r="AW78" s="79" t="s">
        <v>15</v>
      </c>
      <c r="AX78" s="79" t="s">
        <v>15</v>
      </c>
      <c r="AY78" s="79"/>
      <c r="AZ78" s="79"/>
      <c r="BA78" s="79" t="s">
        <v>15</v>
      </c>
      <c r="BB78" s="79" t="s">
        <v>12</v>
      </c>
      <c r="BC78" s="79" t="s">
        <v>102</v>
      </c>
      <c r="BD78" s="80" t="s">
        <v>12</v>
      </c>
      <c r="BE78" s="80" t="s">
        <v>15</v>
      </c>
      <c r="BF78" s="80" t="s">
        <v>12</v>
      </c>
      <c r="BG78" s="80" t="s">
        <v>12</v>
      </c>
      <c r="BH78" s="80" t="s">
        <v>12</v>
      </c>
      <c r="BI78" s="81" t="s">
        <v>12</v>
      </c>
      <c r="BJ78" s="93" t="s">
        <v>12</v>
      </c>
      <c r="BK78" s="93" t="s">
        <v>12</v>
      </c>
      <c r="BL78" s="80" t="s">
        <v>12</v>
      </c>
      <c r="BM78" s="93"/>
      <c r="BN78" s="93"/>
      <c r="BO78" s="94" t="e">
        <f>VLOOKUP(Vib_PDM[[#This Row],[SAP Flocation]],'[4]Sheet1 (2)'!B:E,2,FALSE)</f>
        <v>#N/A</v>
      </c>
      <c r="BP78" s="83" t="s">
        <v>15</v>
      </c>
      <c r="BQ78" s="84"/>
      <c r="BR78" s="85">
        <f>VLOOKUP(Vib_PDM[[#This Row],[New Number]],'[4]Monthly AMS report'!NN70:NO421,2,FALSE)</f>
        <v>45769</v>
      </c>
      <c r="BS78" s="86">
        <v>4</v>
      </c>
      <c r="BT78" s="87">
        <f>COUNTIF(G78:AO78,$BT$8)</f>
        <v>0</v>
      </c>
      <c r="BU78" s="88">
        <f>COUNTIF(G78:AO78,$BU$8)</f>
        <v>0</v>
      </c>
      <c r="BV78" s="88">
        <f>COUNTIF(G78:AO78,$BV$8)</f>
        <v>0</v>
      </c>
      <c r="BW78" s="88">
        <f>COUNTIF(G78:AO78,$BW$8)</f>
        <v>0</v>
      </c>
      <c r="BX78" s="88">
        <f>COUNTIF(G78:AO78,$BX$8)</f>
        <v>27</v>
      </c>
      <c r="BY78" s="88">
        <f>COUNTIF(G78:AO78,$BY$8)</f>
        <v>8</v>
      </c>
      <c r="BZ78" s="88">
        <f>COUNTIF(G78:AO78,$BZ$8)</f>
        <v>0</v>
      </c>
      <c r="CA78" s="89">
        <f>(BY78)/(BZ78+BY78+BX78+BW78+BV78+BU78+BT78)</f>
        <v>0.22857142857142856</v>
      </c>
    </row>
    <row r="79" spans="1:79" ht="26.4" x14ac:dyDescent="0.25">
      <c r="A79" s="70" t="s">
        <v>245</v>
      </c>
      <c r="B79" s="71" t="s">
        <v>246</v>
      </c>
      <c r="C79" s="72" t="s">
        <v>242</v>
      </c>
      <c r="D79" s="127" t="s">
        <v>247</v>
      </c>
      <c r="E79" s="72" t="s">
        <v>248</v>
      </c>
      <c r="F79" s="75"/>
      <c r="G79" s="76" t="s">
        <v>12</v>
      </c>
      <c r="H79" s="76" t="s">
        <v>15</v>
      </c>
      <c r="I79" s="76" t="s">
        <v>12</v>
      </c>
      <c r="J79" s="76" t="s">
        <v>12</v>
      </c>
      <c r="K79" s="76" t="s">
        <v>12</v>
      </c>
      <c r="L79" s="76" t="s">
        <v>15</v>
      </c>
      <c r="M79" s="76" t="s">
        <v>12</v>
      </c>
      <c r="N79" s="76" t="s">
        <v>15</v>
      </c>
      <c r="O79" s="76" t="s">
        <v>15</v>
      </c>
      <c r="P79" s="76" t="s">
        <v>15</v>
      </c>
      <c r="Q79" s="76" t="s">
        <v>102</v>
      </c>
      <c r="R79" s="76" t="s">
        <v>12</v>
      </c>
      <c r="S79" s="76" t="s">
        <v>102</v>
      </c>
      <c r="T79" s="76" t="s">
        <v>15</v>
      </c>
      <c r="U79" s="76" t="s">
        <v>102</v>
      </c>
      <c r="V79" s="76" t="s">
        <v>102</v>
      </c>
      <c r="W79" s="76" t="s">
        <v>102</v>
      </c>
      <c r="X79" s="76" t="s">
        <v>102</v>
      </c>
      <c r="Y79" s="76" t="s">
        <v>102</v>
      </c>
      <c r="Z79" s="76" t="s">
        <v>102</v>
      </c>
      <c r="AA79" s="77" t="s">
        <v>102</v>
      </c>
      <c r="AB79" s="77" t="s">
        <v>102</v>
      </c>
      <c r="AC79" s="77" t="s">
        <v>102</v>
      </c>
      <c r="AD79" s="77" t="s">
        <v>102</v>
      </c>
      <c r="AE79" s="77" t="s">
        <v>102</v>
      </c>
      <c r="AF79" s="77" t="s">
        <v>102</v>
      </c>
      <c r="AG79" s="78" t="s">
        <v>102</v>
      </c>
      <c r="AH79" s="78" t="s">
        <v>12</v>
      </c>
      <c r="AI79" s="78" t="s">
        <v>12</v>
      </c>
      <c r="AJ79" s="78" t="s">
        <v>15</v>
      </c>
      <c r="AK79" s="79" t="s">
        <v>12</v>
      </c>
      <c r="AL79" s="79" t="s">
        <v>102</v>
      </c>
      <c r="AM79" s="79" t="s">
        <v>15</v>
      </c>
      <c r="AN79" s="79" t="s">
        <v>15</v>
      </c>
      <c r="AO79" s="79" t="s">
        <v>12</v>
      </c>
      <c r="AP79" s="79" t="s">
        <v>15</v>
      </c>
      <c r="AQ79" s="79" t="s">
        <v>15</v>
      </c>
      <c r="AR79" s="79" t="s">
        <v>18</v>
      </c>
      <c r="AS79" s="79" t="e">
        <f>VLOOKUP(Vib_PDM[[#This Row],[New Number]],#REF!,2,FALSE)</f>
        <v>#REF!</v>
      </c>
      <c r="AT79" s="79" t="s">
        <v>15</v>
      </c>
      <c r="AU79" s="79" t="s">
        <v>15</v>
      </c>
      <c r="AV79" s="79" t="s">
        <v>15</v>
      </c>
      <c r="AW79" s="79" t="s">
        <v>15</v>
      </c>
      <c r="AX79" s="79" t="s">
        <v>15</v>
      </c>
      <c r="AY79" s="79"/>
      <c r="AZ79" s="79"/>
      <c r="BA79" s="79"/>
      <c r="BB79" s="79" t="s">
        <v>136</v>
      </c>
      <c r="BC79" s="79" t="s">
        <v>15</v>
      </c>
      <c r="BD79" s="80" t="s">
        <v>15</v>
      </c>
      <c r="BE79" s="80" t="s">
        <v>15</v>
      </c>
      <c r="BF79" s="80" t="s">
        <v>12</v>
      </c>
      <c r="BG79" s="80" t="s">
        <v>12</v>
      </c>
      <c r="BH79" s="80" t="s">
        <v>12</v>
      </c>
      <c r="BI79" s="81" t="s">
        <v>12</v>
      </c>
      <c r="BJ79" s="80" t="s">
        <v>15</v>
      </c>
      <c r="BK79" s="80" t="s">
        <v>15</v>
      </c>
      <c r="BL79" s="80" t="s">
        <v>12</v>
      </c>
      <c r="BM79" s="80"/>
      <c r="BN79" s="80"/>
      <c r="BO79" s="82" t="e">
        <f>VLOOKUP(Vib_PDM[[#This Row],[SAP Flocation]],'[4]Sheet1 (2)'!B:E,2,FALSE)</f>
        <v>#N/A</v>
      </c>
      <c r="BP79" s="83" t="s">
        <v>12</v>
      </c>
      <c r="BQ79" s="84"/>
      <c r="BR79" s="85">
        <f>VLOOKUP(Vib_PDM[[#This Row],[New Number]],'[4]Monthly AMS report'!NN34:NO385,2,FALSE)</f>
        <v>45768</v>
      </c>
      <c r="BS79" s="86">
        <v>12</v>
      </c>
      <c r="BT79" s="87">
        <f>COUNTIF(G79:AO79,$BT$8)</f>
        <v>0</v>
      </c>
      <c r="BU79" s="88">
        <f>COUNTIF(G79:AO79,$BU$8)</f>
        <v>0</v>
      </c>
      <c r="BV79" s="88">
        <f>COUNTIF(G79:AO79,$BV$8)</f>
        <v>0</v>
      </c>
      <c r="BW79" s="88">
        <f>COUNTIF(G79:AO79,$BW$8)</f>
        <v>0</v>
      </c>
      <c r="BX79" s="88">
        <f>COUNTIF(G79:AO79,$BX$8)</f>
        <v>26</v>
      </c>
      <c r="BY79" s="88">
        <f>COUNTIF(G79:AO79,$BY$8)</f>
        <v>9</v>
      </c>
      <c r="BZ79" s="88">
        <f>COUNTIF(G79:AO79,$BZ$8)</f>
        <v>0</v>
      </c>
      <c r="CA79" s="89">
        <f>(BY79)/(BZ79+BY79+BX79+BW79+BV79+BU79+BT79)</f>
        <v>0.25714285714285712</v>
      </c>
    </row>
    <row r="80" spans="1:79" ht="26.4" x14ac:dyDescent="0.25">
      <c r="A80" s="70" t="s">
        <v>249</v>
      </c>
      <c r="B80" s="71" t="s">
        <v>250</v>
      </c>
      <c r="C80" s="72" t="s">
        <v>242</v>
      </c>
      <c r="D80" s="127" t="s">
        <v>251</v>
      </c>
      <c r="E80" s="72" t="s">
        <v>252</v>
      </c>
      <c r="F80" s="75"/>
      <c r="G80" s="76" t="s">
        <v>12</v>
      </c>
      <c r="H80" s="76" t="s">
        <v>15</v>
      </c>
      <c r="I80" s="76" t="s">
        <v>12</v>
      </c>
      <c r="J80" s="76" t="s">
        <v>12</v>
      </c>
      <c r="K80" s="76" t="s">
        <v>12</v>
      </c>
      <c r="L80" s="76" t="s">
        <v>15</v>
      </c>
      <c r="M80" s="76" t="s">
        <v>12</v>
      </c>
      <c r="N80" s="76" t="s">
        <v>15</v>
      </c>
      <c r="O80" s="76" t="s">
        <v>12</v>
      </c>
      <c r="P80" s="76" t="s">
        <v>12</v>
      </c>
      <c r="Q80" s="76" t="s">
        <v>102</v>
      </c>
      <c r="R80" s="76" t="s">
        <v>12</v>
      </c>
      <c r="S80" s="76" t="s">
        <v>102</v>
      </c>
      <c r="T80" s="76" t="s">
        <v>15</v>
      </c>
      <c r="U80" s="76" t="s">
        <v>102</v>
      </c>
      <c r="V80" s="76" t="s">
        <v>102</v>
      </c>
      <c r="W80" s="76" t="s">
        <v>102</v>
      </c>
      <c r="X80" s="76" t="s">
        <v>102</v>
      </c>
      <c r="Y80" s="76" t="s">
        <v>102</v>
      </c>
      <c r="Z80" s="76" t="s">
        <v>15</v>
      </c>
      <c r="AA80" s="77" t="s">
        <v>102</v>
      </c>
      <c r="AB80" s="77" t="s">
        <v>102</v>
      </c>
      <c r="AC80" s="77" t="s">
        <v>102</v>
      </c>
      <c r="AD80" s="77" t="s">
        <v>102</v>
      </c>
      <c r="AE80" s="77" t="s">
        <v>102</v>
      </c>
      <c r="AF80" s="77" t="s">
        <v>102</v>
      </c>
      <c r="AG80" s="78" t="s">
        <v>102</v>
      </c>
      <c r="AH80" s="78" t="s">
        <v>12</v>
      </c>
      <c r="AI80" s="78" t="s">
        <v>12</v>
      </c>
      <c r="AJ80" s="78" t="s">
        <v>15</v>
      </c>
      <c r="AK80" s="79" t="s">
        <v>12</v>
      </c>
      <c r="AL80" s="79" t="s">
        <v>102</v>
      </c>
      <c r="AM80" s="79" t="s">
        <v>12</v>
      </c>
      <c r="AN80" s="79" t="s">
        <v>15</v>
      </c>
      <c r="AO80" s="79" t="s">
        <v>12</v>
      </c>
      <c r="AP80" s="79" t="s">
        <v>15</v>
      </c>
      <c r="AQ80" s="79" t="s">
        <v>15</v>
      </c>
      <c r="AR80" s="79" t="s">
        <v>18</v>
      </c>
      <c r="AS80" s="79" t="e">
        <f>VLOOKUP(Vib_PDM[[#This Row],[New Number]],#REF!,2,FALSE)</f>
        <v>#REF!</v>
      </c>
      <c r="AT80" s="79" t="s">
        <v>15</v>
      </c>
      <c r="AU80" s="79" t="s">
        <v>15</v>
      </c>
      <c r="AV80" s="79" t="s">
        <v>15</v>
      </c>
      <c r="AW80" s="79" t="s">
        <v>15</v>
      </c>
      <c r="AX80" s="79" t="s">
        <v>15</v>
      </c>
      <c r="AY80" s="79"/>
      <c r="AZ80" s="79"/>
      <c r="BA80" s="79"/>
      <c r="BB80" s="79" t="s">
        <v>136</v>
      </c>
      <c r="BC80" s="79" t="s">
        <v>15</v>
      </c>
      <c r="BD80" s="80" t="s">
        <v>12</v>
      </c>
      <c r="BE80" s="80" t="s">
        <v>12</v>
      </c>
      <c r="BF80" s="80">
        <v>4</v>
      </c>
      <c r="BG80" s="80" t="s">
        <v>12</v>
      </c>
      <c r="BH80" s="80" t="s">
        <v>12</v>
      </c>
      <c r="BI80" s="81" t="s">
        <v>12</v>
      </c>
      <c r="BJ80" s="80" t="s">
        <v>15</v>
      </c>
      <c r="BK80" s="80" t="s">
        <v>12</v>
      </c>
      <c r="BL80" s="80" t="s">
        <v>12</v>
      </c>
      <c r="BM80" s="80"/>
      <c r="BN80" s="80"/>
      <c r="BO80" s="82" t="e">
        <f>VLOOKUP(Vib_PDM[[#This Row],[SAP Flocation]],'[4]Sheet1 (2)'!B:E,2,FALSE)</f>
        <v>#N/A</v>
      </c>
      <c r="BP80" s="83" t="s">
        <v>12</v>
      </c>
      <c r="BQ80" s="433"/>
      <c r="BR80" s="85">
        <f>VLOOKUP(Vib_PDM[[#This Row],[New Number]],'[4]Monthly AMS report'!NN35:NO386,2,FALSE)</f>
        <v>45768</v>
      </c>
      <c r="BS80" s="86">
        <v>8</v>
      </c>
      <c r="BT80" s="87">
        <f>COUNTIF(G80:AO80,$BT$8)</f>
        <v>0</v>
      </c>
      <c r="BU80" s="88">
        <f>COUNTIF(G80:AO80,$BU$8)</f>
        <v>0</v>
      </c>
      <c r="BV80" s="88">
        <f>COUNTIF(G80:AO80,$BV$8)</f>
        <v>0</v>
      </c>
      <c r="BW80" s="88">
        <f>COUNTIF(G80:AO80,$BW$8)</f>
        <v>0</v>
      </c>
      <c r="BX80" s="88">
        <f>COUNTIF(G80:AO80,$BX$8)</f>
        <v>28</v>
      </c>
      <c r="BY80" s="88">
        <f>COUNTIF(G80:AO80,$BY$8)</f>
        <v>7</v>
      </c>
      <c r="BZ80" s="88">
        <f>COUNTIF(G80:AO80,$BZ$8)</f>
        <v>0</v>
      </c>
      <c r="CA80" s="89">
        <f>(BY80)/(BZ80+BY80+BX80+BW80+BV80+BU80+BT80)</f>
        <v>0.2</v>
      </c>
    </row>
    <row r="81" spans="1:79" ht="26.4" x14ac:dyDescent="0.25">
      <c r="A81" s="70" t="s">
        <v>253</v>
      </c>
      <c r="B81" s="71" t="s">
        <v>254</v>
      </c>
      <c r="C81" s="72" t="s">
        <v>242</v>
      </c>
      <c r="D81" s="127" t="s">
        <v>255</v>
      </c>
      <c r="E81" s="72" t="s">
        <v>256</v>
      </c>
      <c r="F81" s="75"/>
      <c r="G81" s="76" t="s">
        <v>12</v>
      </c>
      <c r="H81" s="76" t="s">
        <v>15</v>
      </c>
      <c r="I81" s="76" t="s">
        <v>12</v>
      </c>
      <c r="J81" s="76" t="s">
        <v>12</v>
      </c>
      <c r="K81" s="76" t="s">
        <v>12</v>
      </c>
      <c r="L81" s="76" t="s">
        <v>12</v>
      </c>
      <c r="M81" s="76" t="s">
        <v>12</v>
      </c>
      <c r="N81" s="76" t="s">
        <v>15</v>
      </c>
      <c r="O81" s="76" t="s">
        <v>15</v>
      </c>
      <c r="P81" s="76" t="s">
        <v>15</v>
      </c>
      <c r="Q81" s="76">
        <v>3</v>
      </c>
      <c r="R81" s="76">
        <v>3</v>
      </c>
      <c r="S81" s="76">
        <v>2</v>
      </c>
      <c r="T81" s="76">
        <v>2</v>
      </c>
      <c r="U81" s="76" t="s">
        <v>102</v>
      </c>
      <c r="V81" s="76" t="s">
        <v>102</v>
      </c>
      <c r="W81" s="76" t="s">
        <v>102</v>
      </c>
      <c r="X81" s="76" t="s">
        <v>102</v>
      </c>
      <c r="Y81" s="76" t="s">
        <v>102</v>
      </c>
      <c r="Z81" s="76" t="s">
        <v>15</v>
      </c>
      <c r="AA81" s="77" t="s">
        <v>102</v>
      </c>
      <c r="AB81" s="77" t="s">
        <v>102</v>
      </c>
      <c r="AC81" s="77">
        <v>2</v>
      </c>
      <c r="AD81" s="77" t="s">
        <v>102</v>
      </c>
      <c r="AE81" s="77" t="s">
        <v>102</v>
      </c>
      <c r="AF81" s="77" t="s">
        <v>102</v>
      </c>
      <c r="AG81" s="78" t="s">
        <v>15</v>
      </c>
      <c r="AH81" s="78" t="s">
        <v>15</v>
      </c>
      <c r="AI81" s="78" t="s">
        <v>12</v>
      </c>
      <c r="AJ81" s="113" t="s">
        <v>15</v>
      </c>
      <c r="AK81" s="79" t="s">
        <v>12</v>
      </c>
      <c r="AL81" s="79" t="s">
        <v>102</v>
      </c>
      <c r="AM81" s="79" t="s">
        <v>12</v>
      </c>
      <c r="AN81" s="79" t="s">
        <v>15</v>
      </c>
      <c r="AO81" s="79" t="s">
        <v>15</v>
      </c>
      <c r="AP81" s="79" t="s">
        <v>12</v>
      </c>
      <c r="AQ81" s="79" t="s">
        <v>12</v>
      </c>
      <c r="AR81" s="79" t="s">
        <v>18</v>
      </c>
      <c r="AS81" s="79" t="e">
        <f>VLOOKUP(Vib_PDM[[#This Row],[New Number]],#REF!,2,FALSE)</f>
        <v>#REF!</v>
      </c>
      <c r="AT81" s="79" t="s">
        <v>12</v>
      </c>
      <c r="AU81" s="79" t="s">
        <v>12</v>
      </c>
      <c r="AV81" s="79" t="s">
        <v>15</v>
      </c>
      <c r="AW81" s="79" t="s">
        <v>15</v>
      </c>
      <c r="AX81" s="79" t="s">
        <v>15</v>
      </c>
      <c r="AY81" s="79"/>
      <c r="AZ81" s="79"/>
      <c r="BA81" s="79">
        <v>2</v>
      </c>
      <c r="BB81" s="79">
        <v>2</v>
      </c>
      <c r="BC81" s="79" t="s">
        <v>15</v>
      </c>
      <c r="BD81" s="80" t="s">
        <v>15</v>
      </c>
      <c r="BE81" s="80" t="s">
        <v>15</v>
      </c>
      <c r="BF81" s="80" t="s">
        <v>12</v>
      </c>
      <c r="BG81" s="80" t="s">
        <v>12</v>
      </c>
      <c r="BH81" s="80" t="s">
        <v>12</v>
      </c>
      <c r="BI81" s="128">
        <v>1</v>
      </c>
      <c r="BJ81" s="80" t="s">
        <v>15</v>
      </c>
      <c r="BK81" s="80" t="s">
        <v>15</v>
      </c>
      <c r="BL81" s="80">
        <v>2</v>
      </c>
      <c r="BM81" s="80"/>
      <c r="BN81" s="80"/>
      <c r="BO81" s="82" t="e">
        <f>VLOOKUP(Vib_PDM[[#This Row],[SAP Flocation]],'[4]Sheet1 (2)'!B:E,2,FALSE)</f>
        <v>#N/A</v>
      </c>
      <c r="BP81" s="83" t="s">
        <v>15</v>
      </c>
      <c r="BQ81" s="84"/>
      <c r="BR81" s="85">
        <f>VLOOKUP(Vib_PDM[[#This Row],[New Number]],'[4]Monthly AMS report'!NN36:NO387,2,FALSE)</f>
        <v>45762</v>
      </c>
      <c r="BS81" s="86">
        <v>8</v>
      </c>
      <c r="BT81" s="87">
        <f>COUNTIF(G81:AO81,$BT$8)</f>
        <v>0</v>
      </c>
      <c r="BU81" s="88">
        <f>COUNTIF(G81:AO81,$BU$8)</f>
        <v>3</v>
      </c>
      <c r="BV81" s="88">
        <f>COUNTIF(G81:AO81,$BV$8)</f>
        <v>2</v>
      </c>
      <c r="BW81" s="88">
        <f>COUNTIF(G81:AO81,$BW$8)</f>
        <v>0</v>
      </c>
      <c r="BX81" s="88">
        <f>COUNTIF(G81:AO81,$BX$8)</f>
        <v>20</v>
      </c>
      <c r="BY81" s="88">
        <f>COUNTIF(G81:AO81,$BY$8)</f>
        <v>10</v>
      </c>
      <c r="BZ81" s="88">
        <f>COUNTIF(G81:AO81,$BZ$8)</f>
        <v>0</v>
      </c>
      <c r="CA81" s="89">
        <f>(BY81)/(BZ81+BY81+BX81+BW81+BV81+BU81+BT81)</f>
        <v>0.2857142857142857</v>
      </c>
    </row>
    <row r="82" spans="1:79" ht="26.4" x14ac:dyDescent="0.25">
      <c r="A82" s="70" t="s">
        <v>399</v>
      </c>
      <c r="B82" s="71" t="s">
        <v>400</v>
      </c>
      <c r="C82" s="72" t="s">
        <v>242</v>
      </c>
      <c r="D82" s="73" t="s">
        <v>401</v>
      </c>
      <c r="E82" s="74" t="s">
        <v>402</v>
      </c>
      <c r="F82" s="75"/>
      <c r="G82" s="76" t="s">
        <v>12</v>
      </c>
      <c r="H82" s="76" t="s">
        <v>15</v>
      </c>
      <c r="I82" s="76" t="s">
        <v>12</v>
      </c>
      <c r="J82" s="76" t="s">
        <v>12</v>
      </c>
      <c r="K82" s="76" t="s">
        <v>12</v>
      </c>
      <c r="L82" s="76" t="s">
        <v>12</v>
      </c>
      <c r="M82" s="76" t="s">
        <v>12</v>
      </c>
      <c r="N82" s="76" t="s">
        <v>15</v>
      </c>
      <c r="O82" s="76" t="s">
        <v>12</v>
      </c>
      <c r="P82" s="76" t="s">
        <v>12</v>
      </c>
      <c r="Q82" s="76" t="s">
        <v>102</v>
      </c>
      <c r="R82" s="76" t="s">
        <v>12</v>
      </c>
      <c r="S82" s="76" t="s">
        <v>102</v>
      </c>
      <c r="T82" s="76" t="s">
        <v>15</v>
      </c>
      <c r="U82" s="76" t="s">
        <v>102</v>
      </c>
      <c r="V82" s="76" t="s">
        <v>102</v>
      </c>
      <c r="W82" s="76" t="s">
        <v>102</v>
      </c>
      <c r="X82" s="76" t="s">
        <v>102</v>
      </c>
      <c r="Y82" s="76" t="s">
        <v>102</v>
      </c>
      <c r="Z82" s="76" t="s">
        <v>102</v>
      </c>
      <c r="AA82" s="77" t="s">
        <v>102</v>
      </c>
      <c r="AB82" s="77" t="s">
        <v>102</v>
      </c>
      <c r="AC82" s="77" t="s">
        <v>102</v>
      </c>
      <c r="AD82" s="77" t="s">
        <v>102</v>
      </c>
      <c r="AE82" s="77" t="s">
        <v>102</v>
      </c>
      <c r="AF82" s="77" t="s">
        <v>102</v>
      </c>
      <c r="AG82" s="78" t="s">
        <v>102</v>
      </c>
      <c r="AH82" s="78" t="s">
        <v>12</v>
      </c>
      <c r="AI82" s="78" t="s">
        <v>12</v>
      </c>
      <c r="AJ82" s="78" t="s">
        <v>15</v>
      </c>
      <c r="AK82" s="79" t="s">
        <v>12</v>
      </c>
      <c r="AL82" s="79" t="s">
        <v>102</v>
      </c>
      <c r="AM82" s="79" t="s">
        <v>12</v>
      </c>
      <c r="AN82" s="79" t="s">
        <v>12</v>
      </c>
      <c r="AO82" s="79" t="s">
        <v>12</v>
      </c>
      <c r="AP82" s="79" t="s">
        <v>403</v>
      </c>
      <c r="AQ82" s="79" t="s">
        <v>102</v>
      </c>
      <c r="AR82" s="79" t="s">
        <v>18</v>
      </c>
      <c r="AS82" s="79" t="e">
        <f>VLOOKUP(Vib_PDM[[#This Row],[New Number]],#REF!,2,FALSE)</f>
        <v>#REF!</v>
      </c>
      <c r="AT82" s="79" t="s">
        <v>12</v>
      </c>
      <c r="AU82" s="79" t="s">
        <v>12</v>
      </c>
      <c r="AV82" s="79" t="s">
        <v>15</v>
      </c>
      <c r="AW82" s="79" t="s">
        <v>15</v>
      </c>
      <c r="AX82" s="79" t="s">
        <v>15</v>
      </c>
      <c r="AY82" s="79"/>
      <c r="AZ82" s="79"/>
      <c r="BA82" s="79" t="s">
        <v>12</v>
      </c>
      <c r="BB82" s="79" t="s">
        <v>102</v>
      </c>
      <c r="BC82" s="79" t="s">
        <v>15</v>
      </c>
      <c r="BD82" s="80" t="s">
        <v>12</v>
      </c>
      <c r="BE82" s="80" t="s">
        <v>12</v>
      </c>
      <c r="BF82" s="80" t="s">
        <v>12</v>
      </c>
      <c r="BG82" s="80" t="s">
        <v>12</v>
      </c>
      <c r="BH82" s="80" t="s">
        <v>12</v>
      </c>
      <c r="BI82" s="81" t="s">
        <v>12</v>
      </c>
      <c r="BJ82" s="80" t="s">
        <v>15</v>
      </c>
      <c r="BK82" s="80">
        <v>1</v>
      </c>
      <c r="BL82" s="80" t="s">
        <v>12</v>
      </c>
      <c r="BM82" s="80"/>
      <c r="BN82" s="80"/>
      <c r="BO82" s="82" t="e">
        <f>VLOOKUP(Vib_PDM[[#This Row],[SAP Flocation]],'[4]Sheet1 (2)'!B:E,2,FALSE)</f>
        <v>#N/A</v>
      </c>
      <c r="BP82" s="83" t="s">
        <v>12</v>
      </c>
      <c r="BQ82" s="84"/>
      <c r="BR82" s="85">
        <f>VLOOKUP(Vib_PDM[[#This Row],[New Number]],'[4]Monthly AMS report'!NN74:NO425,2,FALSE)</f>
        <v>45762</v>
      </c>
      <c r="BS82" s="86">
        <v>4</v>
      </c>
      <c r="BT82" s="87">
        <f>COUNTIF(G82:AO82,$BT$8)</f>
        <v>0</v>
      </c>
      <c r="BU82" s="88">
        <f>COUNTIF(G82:AO82,$BU$8)</f>
        <v>0</v>
      </c>
      <c r="BV82" s="88">
        <f>COUNTIF(G82:AO82,$BV$8)</f>
        <v>0</v>
      </c>
      <c r="BW82" s="88">
        <f>COUNTIF(G82:AO82,$BW$8)</f>
        <v>0</v>
      </c>
      <c r="BX82" s="88">
        <f>COUNTIF(G82:AO82,$BX$8)</f>
        <v>31</v>
      </c>
      <c r="BY82" s="88">
        <f>COUNTIF(G82:AO82,$BY$8)</f>
        <v>4</v>
      </c>
      <c r="BZ82" s="88">
        <f>COUNTIF(G82:AO82,$BZ$8)</f>
        <v>0</v>
      </c>
      <c r="CA82" s="89">
        <f>(BY82)/(BZ82+BY82+BX82+BW82+BV82+BU82+BT82)</f>
        <v>0.11428571428571428</v>
      </c>
    </row>
    <row r="83" spans="1:79" ht="26.4" x14ac:dyDescent="0.25">
      <c r="A83" s="133" t="s">
        <v>494</v>
      </c>
      <c r="B83" s="139" t="s">
        <v>495</v>
      </c>
      <c r="C83" s="72" t="s">
        <v>129</v>
      </c>
      <c r="D83" s="73" t="s">
        <v>496</v>
      </c>
      <c r="E83" s="74" t="s">
        <v>497</v>
      </c>
      <c r="F83" s="75"/>
      <c r="G83" s="76" t="s">
        <v>12</v>
      </c>
      <c r="H83" s="76" t="s">
        <v>12</v>
      </c>
      <c r="I83" s="76" t="s">
        <v>12</v>
      </c>
      <c r="J83" s="76" t="s">
        <v>12</v>
      </c>
      <c r="K83" s="76" t="s">
        <v>12</v>
      </c>
      <c r="L83" s="76" t="s">
        <v>12</v>
      </c>
      <c r="M83" s="76" t="s">
        <v>15</v>
      </c>
      <c r="N83" s="76" t="s">
        <v>15</v>
      </c>
      <c r="O83" s="76" t="s">
        <v>12</v>
      </c>
      <c r="P83" s="76" t="s">
        <v>12</v>
      </c>
      <c r="Q83" s="76" t="s">
        <v>102</v>
      </c>
      <c r="R83" s="76" t="s">
        <v>12</v>
      </c>
      <c r="S83" s="76" t="s">
        <v>102</v>
      </c>
      <c r="T83" s="76" t="s">
        <v>102</v>
      </c>
      <c r="U83" s="76" t="s">
        <v>102</v>
      </c>
      <c r="V83" s="76" t="s">
        <v>102</v>
      </c>
      <c r="W83" s="76" t="s">
        <v>102</v>
      </c>
      <c r="X83" s="76" t="s">
        <v>102</v>
      </c>
      <c r="Y83" s="76">
        <v>2</v>
      </c>
      <c r="Z83" s="76">
        <v>1</v>
      </c>
      <c r="AA83" s="77">
        <v>1</v>
      </c>
      <c r="AB83" s="77">
        <v>1</v>
      </c>
      <c r="AC83" s="77">
        <v>4</v>
      </c>
      <c r="AD83" s="77">
        <v>4</v>
      </c>
      <c r="AE83" s="77">
        <v>4</v>
      </c>
      <c r="AF83" s="77">
        <v>4</v>
      </c>
      <c r="AG83" s="78" t="s">
        <v>18</v>
      </c>
      <c r="AH83" s="78">
        <v>2</v>
      </c>
      <c r="AI83" s="78">
        <v>2</v>
      </c>
      <c r="AJ83" s="78">
        <v>3</v>
      </c>
      <c r="AK83" s="79" t="s">
        <v>12</v>
      </c>
      <c r="AL83" s="79" t="s">
        <v>102</v>
      </c>
      <c r="AM83" s="79" t="s">
        <v>12</v>
      </c>
      <c r="AN83" s="79" t="s">
        <v>15</v>
      </c>
      <c r="AO83" s="79" t="s">
        <v>12</v>
      </c>
      <c r="AP83" s="79" t="s">
        <v>12</v>
      </c>
      <c r="AQ83" s="79" t="s">
        <v>12</v>
      </c>
      <c r="AR83" s="79" t="s">
        <v>18</v>
      </c>
      <c r="AS83" s="79" t="e">
        <f>VLOOKUP(Vib_PDM[[#This Row],[New Number]],#REF!,2,FALSE)</f>
        <v>#REF!</v>
      </c>
      <c r="AT83" s="79" t="s">
        <v>15</v>
      </c>
      <c r="AU83" s="79" t="s">
        <v>15</v>
      </c>
      <c r="AV83" s="79" t="s">
        <v>15</v>
      </c>
      <c r="AW83" s="79" t="s">
        <v>15</v>
      </c>
      <c r="AX83" s="79" t="s">
        <v>15</v>
      </c>
      <c r="AY83" s="79"/>
      <c r="AZ83" s="79"/>
      <c r="BA83" s="79">
        <v>4</v>
      </c>
      <c r="BB83" s="79">
        <v>4</v>
      </c>
      <c r="BC83" s="79" t="s">
        <v>15</v>
      </c>
      <c r="BD83" s="80" t="s">
        <v>15</v>
      </c>
      <c r="BE83" s="80" t="s">
        <v>15</v>
      </c>
      <c r="BF83" s="80">
        <v>3</v>
      </c>
      <c r="BG83" s="80">
        <v>4</v>
      </c>
      <c r="BH83" s="80">
        <v>4</v>
      </c>
      <c r="BI83" s="124">
        <v>4</v>
      </c>
      <c r="BJ83" s="124">
        <v>4</v>
      </c>
      <c r="BK83" s="80">
        <v>3</v>
      </c>
      <c r="BL83" s="80">
        <v>3</v>
      </c>
      <c r="BM83" s="93" t="s">
        <v>18</v>
      </c>
      <c r="BN83" s="80" t="s">
        <v>18</v>
      </c>
      <c r="BO83" s="94" t="e">
        <f>VLOOKUP(Vib_PDM[[#This Row],[SAP Flocation]],'[4]Sheet1 (2)'!B:E,2,FALSE)</f>
        <v>#N/A</v>
      </c>
      <c r="BP83" s="132">
        <v>2</v>
      </c>
      <c r="BQ83" s="84" t="s">
        <v>2152</v>
      </c>
      <c r="BR83" s="85">
        <f>VLOOKUP(Vib_PDM[[#This Row],[New Number]],'[4]Monthly AMS report'!NN99:NO450,2,FALSE)</f>
        <v>45812</v>
      </c>
      <c r="BS83" s="86"/>
      <c r="BT83" s="87">
        <f>COUNTIF(G83:AO83,$BT$8)</f>
        <v>3</v>
      </c>
      <c r="BU83" s="88">
        <f>COUNTIF(G83:AO83,$BU$8)</f>
        <v>3</v>
      </c>
      <c r="BV83" s="88">
        <f>COUNTIF(G83:AO83,$BV$8)</f>
        <v>1</v>
      </c>
      <c r="BW83" s="88">
        <f>COUNTIF(G83:AO83,$BW$8)</f>
        <v>4</v>
      </c>
      <c r="BX83" s="88">
        <f>COUNTIF(G83:AO83,$BX$8)</f>
        <v>20</v>
      </c>
      <c r="BY83" s="88">
        <f>COUNTIF(G83:AO83,$BY$8)</f>
        <v>3</v>
      </c>
      <c r="BZ83" s="88">
        <f>COUNTIF(G83:AO83,$BZ$8)</f>
        <v>1</v>
      </c>
      <c r="CA83" s="89">
        <f>(BY83)/(BZ83+BY83+BX83+BW83+BV83+BU83+BT83)</f>
        <v>8.5714285714285715E-2</v>
      </c>
    </row>
    <row r="84" spans="1:79" ht="26.4" x14ac:dyDescent="0.25">
      <c r="A84" s="70" t="s">
        <v>313</v>
      </c>
      <c r="B84" s="71" t="s">
        <v>314</v>
      </c>
      <c r="C84" s="72" t="s">
        <v>129</v>
      </c>
      <c r="D84" s="73" t="s">
        <v>315</v>
      </c>
      <c r="E84" s="74" t="s">
        <v>316</v>
      </c>
      <c r="F84" s="75"/>
      <c r="G84" s="76" t="s">
        <v>12</v>
      </c>
      <c r="H84" s="76" t="s">
        <v>12</v>
      </c>
      <c r="I84" s="76" t="s">
        <v>12</v>
      </c>
      <c r="J84" s="76" t="s">
        <v>12</v>
      </c>
      <c r="K84" s="76" t="s">
        <v>12</v>
      </c>
      <c r="L84" s="76" t="s">
        <v>12</v>
      </c>
      <c r="M84" s="76" t="s">
        <v>15</v>
      </c>
      <c r="N84" s="76" t="s">
        <v>15</v>
      </c>
      <c r="O84" s="76" t="s">
        <v>12</v>
      </c>
      <c r="P84" s="76">
        <v>1</v>
      </c>
      <c r="Q84" s="76" t="s">
        <v>102</v>
      </c>
      <c r="R84" s="76" t="s">
        <v>12</v>
      </c>
      <c r="S84" s="76" t="s">
        <v>102</v>
      </c>
      <c r="T84" s="76" t="s">
        <v>15</v>
      </c>
      <c r="U84" s="76" t="s">
        <v>15</v>
      </c>
      <c r="V84" s="76" t="s">
        <v>15</v>
      </c>
      <c r="W84" s="76" t="s">
        <v>102</v>
      </c>
      <c r="X84" s="76" t="s">
        <v>102</v>
      </c>
      <c r="Y84" s="76" t="s">
        <v>102</v>
      </c>
      <c r="Z84" s="76" t="s">
        <v>102</v>
      </c>
      <c r="AA84" s="77" t="s">
        <v>102</v>
      </c>
      <c r="AB84" s="77" t="s">
        <v>102</v>
      </c>
      <c r="AC84" s="77" t="s">
        <v>102</v>
      </c>
      <c r="AD84" s="77" t="s">
        <v>102</v>
      </c>
      <c r="AE84" s="77" t="s">
        <v>102</v>
      </c>
      <c r="AF84" s="77" t="s">
        <v>102</v>
      </c>
      <c r="AG84" s="78" t="s">
        <v>12</v>
      </c>
      <c r="AH84" s="78" t="s">
        <v>12</v>
      </c>
      <c r="AI84" s="78" t="s">
        <v>12</v>
      </c>
      <c r="AJ84" s="78" t="s">
        <v>102</v>
      </c>
      <c r="AK84" s="79" t="s">
        <v>12</v>
      </c>
      <c r="AL84" s="79" t="s">
        <v>102</v>
      </c>
      <c r="AM84" s="79" t="s">
        <v>12</v>
      </c>
      <c r="AN84" s="79" t="s">
        <v>15</v>
      </c>
      <c r="AO84" s="79" t="s">
        <v>12</v>
      </c>
      <c r="AP84" s="79" t="s">
        <v>12</v>
      </c>
      <c r="AQ84" s="79" t="s">
        <v>12</v>
      </c>
      <c r="AR84" s="79" t="s">
        <v>18</v>
      </c>
      <c r="AS84" s="79" t="e">
        <f>VLOOKUP(Vib_PDM[[#This Row],[New Number]],#REF!,2,FALSE)</f>
        <v>#REF!</v>
      </c>
      <c r="AT84" s="79" t="s">
        <v>15</v>
      </c>
      <c r="AU84" s="79" t="s">
        <v>15</v>
      </c>
      <c r="AV84" s="79" t="s">
        <v>15</v>
      </c>
      <c r="AW84" s="79" t="s">
        <v>15</v>
      </c>
      <c r="AX84" s="79" t="s">
        <v>15</v>
      </c>
      <c r="AY84" s="79"/>
      <c r="AZ84" s="79"/>
      <c r="BA84" s="79" t="s">
        <v>102</v>
      </c>
      <c r="BB84" s="79" t="s">
        <v>102</v>
      </c>
      <c r="BC84" s="79" t="s">
        <v>18</v>
      </c>
      <c r="BD84" s="80" t="s">
        <v>12</v>
      </c>
      <c r="BE84" s="80" t="s">
        <v>12</v>
      </c>
      <c r="BF84" s="80" t="s">
        <v>12</v>
      </c>
      <c r="BG84" s="80" t="s">
        <v>12</v>
      </c>
      <c r="BH84" s="80" t="s">
        <v>12</v>
      </c>
      <c r="BI84" s="81" t="s">
        <v>12</v>
      </c>
      <c r="BJ84" s="93" t="s">
        <v>12</v>
      </c>
      <c r="BK84" s="93" t="s">
        <v>12</v>
      </c>
      <c r="BL84" s="80" t="s">
        <v>12</v>
      </c>
      <c r="BM84" s="93"/>
      <c r="BN84" s="80" t="s">
        <v>18</v>
      </c>
      <c r="BO84" s="94" t="e">
        <f>VLOOKUP(Vib_PDM[[#This Row],[SAP Flocation]],'[4]Sheet1 (2)'!B:E,2,FALSE)</f>
        <v>#N/A</v>
      </c>
      <c r="BP84" s="83" t="s">
        <v>12</v>
      </c>
      <c r="BQ84" s="84"/>
      <c r="BR84" s="85">
        <f>VLOOKUP(Vib_PDM[[#This Row],[New Number]],'[4]Monthly AMS report'!NN53:NO404,2,FALSE)</f>
        <v>45812</v>
      </c>
      <c r="BS84" s="86"/>
      <c r="BT84" s="87">
        <f>COUNTIF(G84:AO84,$BT$8)</f>
        <v>1</v>
      </c>
      <c r="BU84" s="88">
        <f>COUNTIF(G84:AO84,$BU$8)</f>
        <v>0</v>
      </c>
      <c r="BV84" s="88">
        <f>COUNTIF(G84:AO84,$BV$8)</f>
        <v>0</v>
      </c>
      <c r="BW84" s="88">
        <f>COUNTIF(G84:AO84,$BW$8)</f>
        <v>0</v>
      </c>
      <c r="BX84" s="88">
        <f>COUNTIF(G84:AO84,$BX$8)</f>
        <v>28</v>
      </c>
      <c r="BY84" s="88">
        <f>COUNTIF(G84:AO84,$BY$8)</f>
        <v>6</v>
      </c>
      <c r="BZ84" s="88">
        <f>COUNTIF(G84:AO84,$BZ$8)</f>
        <v>0</v>
      </c>
      <c r="CA84" s="89">
        <f>(BY84)/(BZ84+BY84+BX84+BW84+BV84+BU84+BT84)</f>
        <v>0.17142857142857143</v>
      </c>
    </row>
    <row r="85" spans="1:79" ht="26.4" x14ac:dyDescent="0.25">
      <c r="A85" s="70" t="s">
        <v>416</v>
      </c>
      <c r="B85" s="139" t="s">
        <v>417</v>
      </c>
      <c r="C85" s="72" t="s">
        <v>217</v>
      </c>
      <c r="D85" s="73" t="s">
        <v>418</v>
      </c>
      <c r="E85" s="140" t="s">
        <v>419</v>
      </c>
      <c r="F85" s="75"/>
      <c r="G85" s="76" t="s">
        <v>12</v>
      </c>
      <c r="H85" s="76" t="s">
        <v>15</v>
      </c>
      <c r="I85" s="76" t="s">
        <v>15</v>
      </c>
      <c r="J85" s="76" t="s">
        <v>15</v>
      </c>
      <c r="K85" s="76" t="s">
        <v>15</v>
      </c>
      <c r="L85" s="76" t="s">
        <v>15</v>
      </c>
      <c r="M85" s="76" t="s">
        <v>15</v>
      </c>
      <c r="N85" s="76" t="s">
        <v>15</v>
      </c>
      <c r="O85" s="76" t="s">
        <v>15</v>
      </c>
      <c r="P85" s="76" t="s">
        <v>15</v>
      </c>
      <c r="Q85" s="76" t="s">
        <v>15</v>
      </c>
      <c r="R85" s="76" t="s">
        <v>15</v>
      </c>
      <c r="S85" s="76" t="s">
        <v>15</v>
      </c>
      <c r="T85" s="76" t="s">
        <v>15</v>
      </c>
      <c r="U85" s="76" t="s">
        <v>102</v>
      </c>
      <c r="V85" s="76" t="s">
        <v>15</v>
      </c>
      <c r="W85" s="76" t="s">
        <v>15</v>
      </c>
      <c r="X85" s="76" t="s">
        <v>15</v>
      </c>
      <c r="Y85" s="76" t="s">
        <v>15</v>
      </c>
      <c r="Z85" s="76" t="s">
        <v>15</v>
      </c>
      <c r="AA85" s="77" t="s">
        <v>15</v>
      </c>
      <c r="AB85" s="77" t="s">
        <v>15</v>
      </c>
      <c r="AC85" s="77" t="s">
        <v>102</v>
      </c>
      <c r="AD85" s="77" t="s">
        <v>15</v>
      </c>
      <c r="AE85" s="77" t="s">
        <v>15</v>
      </c>
      <c r="AF85" s="77" t="s">
        <v>15</v>
      </c>
      <c r="AG85" s="78" t="s">
        <v>18</v>
      </c>
      <c r="AH85" s="78" t="s">
        <v>15</v>
      </c>
      <c r="AI85" s="90" t="s">
        <v>15</v>
      </c>
      <c r="AJ85" s="79" t="s">
        <v>15</v>
      </c>
      <c r="AK85" s="79" t="s">
        <v>15</v>
      </c>
      <c r="AL85" s="79" t="s">
        <v>18</v>
      </c>
      <c r="AM85" s="79" t="s">
        <v>15</v>
      </c>
      <c r="AN85" s="79" t="s">
        <v>18</v>
      </c>
      <c r="AO85" s="79" t="s">
        <v>15</v>
      </c>
      <c r="AP85" s="79" t="s">
        <v>12</v>
      </c>
      <c r="AQ85" s="79" t="s">
        <v>12</v>
      </c>
      <c r="AR85" s="79" t="s">
        <v>18</v>
      </c>
      <c r="AS85" s="79" t="e">
        <f>VLOOKUP(Vib_PDM[[#This Row],[New Number]],#REF!,2,FALSE)</f>
        <v>#REF!</v>
      </c>
      <c r="AT85" s="79" t="s">
        <v>12</v>
      </c>
      <c r="AU85" s="79" t="s">
        <v>12</v>
      </c>
      <c r="AV85" s="79" t="s">
        <v>15</v>
      </c>
      <c r="AW85" s="79" t="s">
        <v>15</v>
      </c>
      <c r="AX85" s="79" t="s">
        <v>15</v>
      </c>
      <c r="AY85" s="79"/>
      <c r="AZ85" s="79"/>
      <c r="BA85" s="79" t="s">
        <v>12</v>
      </c>
      <c r="BB85" s="79" t="s">
        <v>15</v>
      </c>
      <c r="BC85" s="79" t="s">
        <v>15</v>
      </c>
      <c r="BD85" s="80" t="s">
        <v>12</v>
      </c>
      <c r="BE85" s="80" t="s">
        <v>12</v>
      </c>
      <c r="BF85" s="80" t="s">
        <v>12</v>
      </c>
      <c r="BG85" s="80">
        <v>2</v>
      </c>
      <c r="BH85" s="80" t="s">
        <v>12</v>
      </c>
      <c r="BI85" s="80" t="s">
        <v>15</v>
      </c>
      <c r="BJ85" s="93" t="s">
        <v>12</v>
      </c>
      <c r="BK85" s="80">
        <v>3</v>
      </c>
      <c r="BL85" s="80">
        <v>3</v>
      </c>
      <c r="BM85" s="93" t="s">
        <v>18</v>
      </c>
      <c r="BN85" s="93"/>
      <c r="BO85" s="94" t="e">
        <f>VLOOKUP(Vib_PDM[[#This Row],[SAP Flocation]],'[4]Sheet1 (2)'!B:E,2,FALSE)</f>
        <v>#N/A</v>
      </c>
      <c r="BP85" s="83" t="s">
        <v>15</v>
      </c>
      <c r="BQ85" s="84"/>
      <c r="BR85" s="85">
        <f>VLOOKUP(Vib_PDM[[#This Row],[New Number]],'[4]Monthly AMS report'!NN78:NO429,2,FALSE)</f>
        <v>45778</v>
      </c>
      <c r="BS85" s="86">
        <v>1</v>
      </c>
      <c r="BT85" s="87">
        <f>COUNTIF(G85:AO85,$BT$8)</f>
        <v>0</v>
      </c>
      <c r="BU85" s="88">
        <f>COUNTIF(G85:AO85,$BU$8)</f>
        <v>0</v>
      </c>
      <c r="BV85" s="88">
        <f>COUNTIF(G85:AO85,$BV$8)</f>
        <v>0</v>
      </c>
      <c r="BW85" s="88">
        <f>COUNTIF(G85:AO85,$BW$8)</f>
        <v>0</v>
      </c>
      <c r="BX85" s="88">
        <f>COUNTIF(G85:AO85,$BX$8)</f>
        <v>3</v>
      </c>
      <c r="BY85" s="88">
        <f>COUNTIF(G85:AO85,$BY$8)</f>
        <v>29</v>
      </c>
      <c r="BZ85" s="88">
        <f>COUNTIF(G85:AO85,$BZ$8)</f>
        <v>3</v>
      </c>
      <c r="CA85" s="89">
        <f>(BY85)/(BZ85+BY85+BX85+BW85+BV85+BU85+BT85)</f>
        <v>0.82857142857142863</v>
      </c>
    </row>
    <row r="86" spans="1:79" ht="26.4" x14ac:dyDescent="0.25">
      <c r="A86" s="70" t="s">
        <v>420</v>
      </c>
      <c r="B86" s="139" t="s">
        <v>421</v>
      </c>
      <c r="C86" s="72" t="s">
        <v>217</v>
      </c>
      <c r="D86" s="73" t="s">
        <v>422</v>
      </c>
      <c r="E86" s="72" t="s">
        <v>421</v>
      </c>
      <c r="F86" s="141" t="s">
        <v>423</v>
      </c>
      <c r="G86" s="76" t="s">
        <v>15</v>
      </c>
      <c r="H86" s="76" t="s">
        <v>15</v>
      </c>
      <c r="I86" s="76" t="s">
        <v>15</v>
      </c>
      <c r="J86" s="76" t="s">
        <v>12</v>
      </c>
      <c r="K86" s="76" t="s">
        <v>15</v>
      </c>
      <c r="L86" s="76" t="s">
        <v>15</v>
      </c>
      <c r="M86" s="76" t="s">
        <v>15</v>
      </c>
      <c r="N86" s="76" t="s">
        <v>15</v>
      </c>
      <c r="O86" s="76" t="s">
        <v>15</v>
      </c>
      <c r="P86" s="76" t="s">
        <v>15</v>
      </c>
      <c r="Q86" s="76" t="s">
        <v>15</v>
      </c>
      <c r="R86" s="76" t="s">
        <v>15</v>
      </c>
      <c r="S86" s="76" t="s">
        <v>15</v>
      </c>
      <c r="T86" s="76" t="s">
        <v>15</v>
      </c>
      <c r="U86" s="76" t="s">
        <v>15</v>
      </c>
      <c r="V86" s="76" t="s">
        <v>15</v>
      </c>
      <c r="W86" s="76" t="s">
        <v>12</v>
      </c>
      <c r="X86" s="76" t="s">
        <v>15</v>
      </c>
      <c r="Y86" s="76" t="s">
        <v>15</v>
      </c>
      <c r="Z86" s="76" t="s">
        <v>15</v>
      </c>
      <c r="AA86" s="77" t="s">
        <v>15</v>
      </c>
      <c r="AB86" s="77" t="s">
        <v>15</v>
      </c>
      <c r="AC86" s="77" t="s">
        <v>15</v>
      </c>
      <c r="AD86" s="77" t="s">
        <v>15</v>
      </c>
      <c r="AE86" s="77" t="s">
        <v>15</v>
      </c>
      <c r="AF86" s="77" t="s">
        <v>15</v>
      </c>
      <c r="AG86" s="78" t="s">
        <v>15</v>
      </c>
      <c r="AH86" s="78" t="s">
        <v>15</v>
      </c>
      <c r="AI86" s="78" t="s">
        <v>18</v>
      </c>
      <c r="AJ86" s="90" t="s">
        <v>15</v>
      </c>
      <c r="AK86" s="79" t="s">
        <v>15</v>
      </c>
      <c r="AL86" s="79" t="s">
        <v>18</v>
      </c>
      <c r="AM86" s="79" t="s">
        <v>15</v>
      </c>
      <c r="AN86" s="79" t="s">
        <v>15</v>
      </c>
      <c r="AO86" s="79" t="s">
        <v>18</v>
      </c>
      <c r="AP86" s="79" t="s">
        <v>12</v>
      </c>
      <c r="AQ86" s="79" t="s">
        <v>12</v>
      </c>
      <c r="AR86" s="79" t="s">
        <v>15</v>
      </c>
      <c r="AS86" s="79" t="e">
        <f>VLOOKUP(Vib_PDM[[#This Row],[New Number]],#REF!,2,FALSE)</f>
        <v>#REF!</v>
      </c>
      <c r="AT86" s="79" t="s">
        <v>15</v>
      </c>
      <c r="AU86" s="79" t="s">
        <v>15</v>
      </c>
      <c r="AV86" s="79" t="s">
        <v>15</v>
      </c>
      <c r="AW86" s="79" t="s">
        <v>15</v>
      </c>
      <c r="AX86" s="79" t="s">
        <v>15</v>
      </c>
      <c r="AY86" s="79"/>
      <c r="AZ86" s="79"/>
      <c r="BA86" s="79"/>
      <c r="BB86" s="79" t="s">
        <v>15</v>
      </c>
      <c r="BC86" s="79" t="s">
        <v>15</v>
      </c>
      <c r="BD86" s="80" t="s">
        <v>15</v>
      </c>
      <c r="BE86" s="80" t="s">
        <v>15</v>
      </c>
      <c r="BF86" s="80" t="s">
        <v>15</v>
      </c>
      <c r="BG86" s="80" t="s">
        <v>15</v>
      </c>
      <c r="BH86" s="80" t="s">
        <v>136</v>
      </c>
      <c r="BI86" s="80" t="s">
        <v>15</v>
      </c>
      <c r="BJ86" s="80" t="s">
        <v>15</v>
      </c>
      <c r="BK86" s="80" t="s">
        <v>12</v>
      </c>
      <c r="BL86" s="80" t="s">
        <v>15</v>
      </c>
      <c r="BM86" s="80"/>
      <c r="BN86" s="80"/>
      <c r="BO86" s="82" t="e">
        <f>VLOOKUP(Vib_PDM[[#This Row],[SAP Flocation]],'[4]Sheet1 (2)'!B:E,2,FALSE)</f>
        <v>#N/A</v>
      </c>
      <c r="BP86" s="83" t="s">
        <v>15</v>
      </c>
      <c r="BQ86" s="84"/>
      <c r="BR86" s="85">
        <f>VLOOKUP(Vib_PDM[[#This Row],[New Number]],'[4]Monthly AMS report'!NN79:NO430,2,FALSE)</f>
        <v>45734</v>
      </c>
      <c r="BS86" s="86">
        <v>1</v>
      </c>
      <c r="BT86" s="87">
        <f>COUNTIF(G86:AO86,$BT$8)</f>
        <v>0</v>
      </c>
      <c r="BU86" s="88">
        <f>COUNTIF(G86:AO86,$BU$8)</f>
        <v>0</v>
      </c>
      <c r="BV86" s="88">
        <f>COUNTIF(G86:AO86,$BV$8)</f>
        <v>0</v>
      </c>
      <c r="BW86" s="88">
        <f>COUNTIF(G86:AO86,$BW$8)</f>
        <v>0</v>
      </c>
      <c r="BX86" s="88">
        <f>COUNTIF(G86:AO86,$BX$8)</f>
        <v>2</v>
      </c>
      <c r="BY86" s="88">
        <f>COUNTIF(G86:AO86,$BY$8)</f>
        <v>30</v>
      </c>
      <c r="BZ86" s="88">
        <f>COUNTIF(G86:AO86,$BZ$8)</f>
        <v>3</v>
      </c>
      <c r="CA86" s="89">
        <f>(BY86)/(BZ86+BY86+BX86+BW86+BV86+BU86+BT86)</f>
        <v>0.8571428571428571</v>
      </c>
    </row>
    <row r="87" spans="1:79" ht="26.4" x14ac:dyDescent="0.25">
      <c r="A87" s="70" t="s">
        <v>424</v>
      </c>
      <c r="B87" s="139" t="s">
        <v>425</v>
      </c>
      <c r="C87" s="72" t="s">
        <v>217</v>
      </c>
      <c r="D87" s="73" t="s">
        <v>426</v>
      </c>
      <c r="E87" s="72" t="s">
        <v>427</v>
      </c>
      <c r="F87" s="75"/>
      <c r="G87" s="76" t="s">
        <v>15</v>
      </c>
      <c r="H87" s="76" t="s">
        <v>15</v>
      </c>
      <c r="I87" s="76" t="s">
        <v>15</v>
      </c>
      <c r="J87" s="76" t="s">
        <v>12</v>
      </c>
      <c r="K87" s="76" t="s">
        <v>12</v>
      </c>
      <c r="L87" s="76" t="s">
        <v>15</v>
      </c>
      <c r="M87" s="76" t="s">
        <v>15</v>
      </c>
      <c r="N87" s="76" t="s">
        <v>15</v>
      </c>
      <c r="O87" s="76" t="s">
        <v>15</v>
      </c>
      <c r="P87" s="76" t="s">
        <v>15</v>
      </c>
      <c r="Q87" s="76" t="s">
        <v>15</v>
      </c>
      <c r="R87" s="76" t="s">
        <v>15</v>
      </c>
      <c r="S87" s="76" t="s">
        <v>15</v>
      </c>
      <c r="T87" s="76" t="s">
        <v>15</v>
      </c>
      <c r="U87" s="76" t="s">
        <v>15</v>
      </c>
      <c r="V87" s="76" t="s">
        <v>15</v>
      </c>
      <c r="W87" s="76" t="s">
        <v>12</v>
      </c>
      <c r="X87" s="76" t="s">
        <v>12</v>
      </c>
      <c r="Y87" s="76" t="s">
        <v>15</v>
      </c>
      <c r="Z87" s="76" t="s">
        <v>15</v>
      </c>
      <c r="AA87" s="77" t="s">
        <v>15</v>
      </c>
      <c r="AB87" s="77" t="s">
        <v>102</v>
      </c>
      <c r="AC87" s="77" t="s">
        <v>102</v>
      </c>
      <c r="AD87" s="77" t="s">
        <v>15</v>
      </c>
      <c r="AE87" s="77" t="s">
        <v>102</v>
      </c>
      <c r="AF87" s="77" t="s">
        <v>15</v>
      </c>
      <c r="AG87" s="78" t="s">
        <v>102</v>
      </c>
      <c r="AH87" s="78" t="s">
        <v>15</v>
      </c>
      <c r="AI87" s="78" t="s">
        <v>12</v>
      </c>
      <c r="AJ87" s="90" t="s">
        <v>15</v>
      </c>
      <c r="AK87" s="79" t="s">
        <v>12</v>
      </c>
      <c r="AL87" s="79" t="s">
        <v>102</v>
      </c>
      <c r="AM87" s="79" t="s">
        <v>12</v>
      </c>
      <c r="AN87" s="79" t="s">
        <v>15</v>
      </c>
      <c r="AO87" s="79" t="s">
        <v>12</v>
      </c>
      <c r="AP87" s="79" t="s">
        <v>12</v>
      </c>
      <c r="AQ87" s="79" t="s">
        <v>12</v>
      </c>
      <c r="AR87" s="79" t="s">
        <v>18</v>
      </c>
      <c r="AS87" s="79" t="e">
        <f>VLOOKUP(Vib_PDM[[#This Row],[New Number]],#REF!,2,FALSE)</f>
        <v>#REF!</v>
      </c>
      <c r="AT87" s="79" t="s">
        <v>12</v>
      </c>
      <c r="AU87" s="79" t="s">
        <v>12</v>
      </c>
      <c r="AV87" s="79" t="s">
        <v>15</v>
      </c>
      <c r="AW87" s="79" t="s">
        <v>15</v>
      </c>
      <c r="AX87" s="79" t="s">
        <v>15</v>
      </c>
      <c r="AY87" s="79"/>
      <c r="AZ87" s="79"/>
      <c r="BA87" s="79" t="s">
        <v>12</v>
      </c>
      <c r="BB87" s="79" t="s">
        <v>15</v>
      </c>
      <c r="BC87" s="79" t="s">
        <v>15</v>
      </c>
      <c r="BD87" s="80" t="s">
        <v>12</v>
      </c>
      <c r="BE87" s="80" t="s">
        <v>12</v>
      </c>
      <c r="BF87" s="80" t="s">
        <v>12</v>
      </c>
      <c r="BG87" s="80" t="s">
        <v>15</v>
      </c>
      <c r="BH87" s="81" t="s">
        <v>12</v>
      </c>
      <c r="BI87" s="81" t="s">
        <v>12</v>
      </c>
      <c r="BJ87" s="80" t="s">
        <v>15</v>
      </c>
      <c r="BK87" s="80" t="s">
        <v>15</v>
      </c>
      <c r="BL87" s="80" t="s">
        <v>12</v>
      </c>
      <c r="BM87" s="80"/>
      <c r="BN87" s="80"/>
      <c r="BO87" s="82" t="e">
        <f>VLOOKUP(Vib_PDM[[#This Row],[SAP Flocation]],'[4]Sheet1 (2)'!B:E,2,FALSE)</f>
        <v>#N/A</v>
      </c>
      <c r="BP87" s="83" t="s">
        <v>15</v>
      </c>
      <c r="BQ87" s="84"/>
      <c r="BR87" s="85">
        <f>VLOOKUP(Vib_PDM[[#This Row],[New Number]],'[4]Monthly AMS report'!NN80:NO431,2,FALSE)</f>
        <v>45750</v>
      </c>
      <c r="BS87" s="86">
        <v>1</v>
      </c>
      <c r="BT87" s="87">
        <f>COUNTIF(G87:AO87,$BT$8)</f>
        <v>0</v>
      </c>
      <c r="BU87" s="88">
        <f>COUNTIF(G87:AO87,$BU$8)</f>
        <v>0</v>
      </c>
      <c r="BV87" s="88">
        <f>COUNTIF(G87:AO87,$BV$8)</f>
        <v>0</v>
      </c>
      <c r="BW87" s="88">
        <f>COUNTIF(G87:AO87,$BW$8)</f>
        <v>0</v>
      </c>
      <c r="BX87" s="88">
        <f>COUNTIF(G87:AO87,$BX$8)</f>
        <v>13</v>
      </c>
      <c r="BY87" s="88">
        <f>COUNTIF(G87:AO87,$BY$8)</f>
        <v>22</v>
      </c>
      <c r="BZ87" s="88">
        <f>COUNTIF(G87:AO87,$BZ$8)</f>
        <v>0</v>
      </c>
      <c r="CA87" s="89">
        <f>(BY87)/(BZ87+BY87+BX87+BW87+BV87+BU87+BT87)</f>
        <v>0.62857142857142856</v>
      </c>
    </row>
    <row r="88" spans="1:79" ht="26.4" x14ac:dyDescent="0.25">
      <c r="A88" s="70" t="s">
        <v>428</v>
      </c>
      <c r="B88" s="139" t="s">
        <v>429</v>
      </c>
      <c r="C88" s="72" t="s">
        <v>217</v>
      </c>
      <c r="D88" s="73" t="s">
        <v>430</v>
      </c>
      <c r="E88" s="72" t="s">
        <v>431</v>
      </c>
      <c r="F88" s="75"/>
      <c r="G88" s="76" t="s">
        <v>15</v>
      </c>
      <c r="H88" s="76" t="s">
        <v>15</v>
      </c>
      <c r="I88" s="76" t="s">
        <v>15</v>
      </c>
      <c r="J88" s="76" t="s">
        <v>12</v>
      </c>
      <c r="K88" s="76" t="s">
        <v>15</v>
      </c>
      <c r="L88" s="76" t="s">
        <v>15</v>
      </c>
      <c r="M88" s="76" t="s">
        <v>15</v>
      </c>
      <c r="N88" s="76" t="s">
        <v>15</v>
      </c>
      <c r="O88" s="76" t="s">
        <v>15</v>
      </c>
      <c r="P88" s="76" t="s">
        <v>15</v>
      </c>
      <c r="Q88" s="76" t="s">
        <v>15</v>
      </c>
      <c r="R88" s="76" t="s">
        <v>15</v>
      </c>
      <c r="S88" s="76" t="s">
        <v>15</v>
      </c>
      <c r="T88" s="76" t="s">
        <v>15</v>
      </c>
      <c r="U88" s="76" t="s">
        <v>15</v>
      </c>
      <c r="V88" s="76" t="s">
        <v>12</v>
      </c>
      <c r="W88" s="76" t="s">
        <v>12</v>
      </c>
      <c r="X88" s="76" t="s">
        <v>12</v>
      </c>
      <c r="Y88" s="76" t="s">
        <v>15</v>
      </c>
      <c r="Z88" s="76" t="s">
        <v>15</v>
      </c>
      <c r="AA88" s="77" t="s">
        <v>15</v>
      </c>
      <c r="AB88" s="77" t="s">
        <v>102</v>
      </c>
      <c r="AC88" s="77" t="s">
        <v>102</v>
      </c>
      <c r="AD88" s="77" t="s">
        <v>15</v>
      </c>
      <c r="AE88" s="77" t="s">
        <v>102</v>
      </c>
      <c r="AF88" s="77" t="s">
        <v>15</v>
      </c>
      <c r="AG88" s="78" t="s">
        <v>102</v>
      </c>
      <c r="AH88" s="78" t="s">
        <v>15</v>
      </c>
      <c r="AI88" s="78" t="s">
        <v>12</v>
      </c>
      <c r="AJ88" s="90" t="s">
        <v>15</v>
      </c>
      <c r="AK88" s="79" t="s">
        <v>12</v>
      </c>
      <c r="AL88" s="79" t="s">
        <v>102</v>
      </c>
      <c r="AM88" s="79" t="s">
        <v>15</v>
      </c>
      <c r="AN88" s="79" t="s">
        <v>15</v>
      </c>
      <c r="AO88" s="79" t="s">
        <v>12</v>
      </c>
      <c r="AP88" s="79" t="s">
        <v>12</v>
      </c>
      <c r="AQ88" s="79" t="s">
        <v>12</v>
      </c>
      <c r="AR88" s="79" t="s">
        <v>15</v>
      </c>
      <c r="AS88" s="79" t="e">
        <f>VLOOKUP(Vib_PDM[[#This Row],[New Number]],#REF!,2,FALSE)</f>
        <v>#REF!</v>
      </c>
      <c r="AT88" s="79" t="s">
        <v>12</v>
      </c>
      <c r="AU88" s="79" t="s">
        <v>12</v>
      </c>
      <c r="AV88" s="79" t="s">
        <v>15</v>
      </c>
      <c r="AW88" s="79" t="s">
        <v>15</v>
      </c>
      <c r="AX88" s="79" t="s">
        <v>15</v>
      </c>
      <c r="AY88" s="79"/>
      <c r="AZ88" s="79"/>
      <c r="BA88" s="79" t="s">
        <v>12</v>
      </c>
      <c r="BB88" s="79" t="s">
        <v>15</v>
      </c>
      <c r="BC88" s="79" t="s">
        <v>15</v>
      </c>
      <c r="BD88" s="80" t="s">
        <v>12</v>
      </c>
      <c r="BE88" s="80" t="s">
        <v>12</v>
      </c>
      <c r="BF88" s="80" t="s">
        <v>12</v>
      </c>
      <c r="BG88" s="80" t="s">
        <v>15</v>
      </c>
      <c r="BH88" s="81" t="s">
        <v>12</v>
      </c>
      <c r="BI88" s="81" t="s">
        <v>12</v>
      </c>
      <c r="BJ88" s="80" t="s">
        <v>15</v>
      </c>
      <c r="BK88" s="80" t="s">
        <v>15</v>
      </c>
      <c r="BL88" s="80" t="s">
        <v>12</v>
      </c>
      <c r="BM88" s="80"/>
      <c r="BN88" s="80"/>
      <c r="BO88" s="82" t="e">
        <f>VLOOKUP(Vib_PDM[[#This Row],[SAP Flocation]],'[4]Sheet1 (2)'!B:E,2,FALSE)</f>
        <v>#N/A</v>
      </c>
      <c r="BP88" s="83" t="s">
        <v>15</v>
      </c>
      <c r="BQ88" s="84"/>
      <c r="BR88" s="85">
        <f>VLOOKUP(Vib_PDM[[#This Row],[New Number]],'[4]Monthly AMS report'!NN81:NO432,2,FALSE)</f>
        <v>45750</v>
      </c>
      <c r="BS88" s="86">
        <v>1</v>
      </c>
      <c r="BT88" s="87">
        <f>COUNTIF(G88:AO88,$BT$8)</f>
        <v>0</v>
      </c>
      <c r="BU88" s="88">
        <f>COUNTIF(G88:AO88,$BU$8)</f>
        <v>0</v>
      </c>
      <c r="BV88" s="88">
        <f>COUNTIF(G88:AO88,$BV$8)</f>
        <v>0</v>
      </c>
      <c r="BW88" s="88">
        <f>COUNTIF(G88:AO88,$BW$8)</f>
        <v>0</v>
      </c>
      <c r="BX88" s="88">
        <f>COUNTIF(G88:AO88,$BX$8)</f>
        <v>12</v>
      </c>
      <c r="BY88" s="88">
        <f>COUNTIF(G88:AO88,$BY$8)</f>
        <v>23</v>
      </c>
      <c r="BZ88" s="88">
        <f>COUNTIF(G88:AO88,$BZ$8)</f>
        <v>0</v>
      </c>
      <c r="CA88" s="89">
        <f>(BY88)/(BZ88+BY88+BX88+BW88+BV88+BU88+BT88)</f>
        <v>0.65714285714285714</v>
      </c>
    </row>
    <row r="89" spans="1:79" ht="26.4" x14ac:dyDescent="0.25">
      <c r="A89" s="70" t="s">
        <v>432</v>
      </c>
      <c r="B89" s="139" t="s">
        <v>433</v>
      </c>
      <c r="C89" s="72" t="s">
        <v>217</v>
      </c>
      <c r="D89" s="73" t="s">
        <v>434</v>
      </c>
      <c r="E89" s="140" t="s">
        <v>435</v>
      </c>
      <c r="F89" s="75"/>
      <c r="G89" s="76" t="s">
        <v>12</v>
      </c>
      <c r="H89" s="76" t="s">
        <v>12</v>
      </c>
      <c r="I89" s="76" t="s">
        <v>15</v>
      </c>
      <c r="J89" s="76" t="s">
        <v>12</v>
      </c>
      <c r="K89" s="76" t="s">
        <v>15</v>
      </c>
      <c r="L89" s="76" t="s">
        <v>15</v>
      </c>
      <c r="M89" s="76" t="s">
        <v>15</v>
      </c>
      <c r="N89" s="76" t="s">
        <v>15</v>
      </c>
      <c r="O89" s="76" t="s">
        <v>15</v>
      </c>
      <c r="P89" s="76" t="s">
        <v>15</v>
      </c>
      <c r="Q89" s="76">
        <v>2</v>
      </c>
      <c r="R89" s="76" t="s">
        <v>15</v>
      </c>
      <c r="S89" s="76" t="s">
        <v>15</v>
      </c>
      <c r="T89" s="76" t="s">
        <v>15</v>
      </c>
      <c r="U89" s="76" t="s">
        <v>15</v>
      </c>
      <c r="V89" s="76" t="s">
        <v>15</v>
      </c>
      <c r="W89" s="76" t="s">
        <v>102</v>
      </c>
      <c r="X89" s="76" t="s">
        <v>102</v>
      </c>
      <c r="Y89" s="76" t="s">
        <v>15</v>
      </c>
      <c r="Z89" s="76" t="s">
        <v>15</v>
      </c>
      <c r="AA89" s="77" t="s">
        <v>15</v>
      </c>
      <c r="AB89" s="77" t="s">
        <v>15</v>
      </c>
      <c r="AC89" s="77" t="s">
        <v>15</v>
      </c>
      <c r="AD89" s="77" t="s">
        <v>15</v>
      </c>
      <c r="AE89" s="77" t="s">
        <v>15</v>
      </c>
      <c r="AF89" s="77" t="s">
        <v>15</v>
      </c>
      <c r="AG89" s="78" t="s">
        <v>15</v>
      </c>
      <c r="AH89" s="78" t="s">
        <v>15</v>
      </c>
      <c r="AI89" s="90" t="s">
        <v>15</v>
      </c>
      <c r="AJ89" s="90" t="s">
        <v>15</v>
      </c>
      <c r="AK89" s="79" t="s">
        <v>15</v>
      </c>
      <c r="AL89" s="79" t="s">
        <v>18</v>
      </c>
      <c r="AM89" s="79" t="s">
        <v>15</v>
      </c>
      <c r="AN89" s="79" t="s">
        <v>15</v>
      </c>
      <c r="AO89" s="79" t="s">
        <v>18</v>
      </c>
      <c r="AP89" s="79" t="s">
        <v>15</v>
      </c>
      <c r="AQ89" s="79" t="s">
        <v>15</v>
      </c>
      <c r="AR89" s="79" t="s">
        <v>18</v>
      </c>
      <c r="AS89" s="79" t="e">
        <f>VLOOKUP(Vib_PDM[[#This Row],[New Number]],#REF!,2,FALSE)</f>
        <v>#REF!</v>
      </c>
      <c r="AT89" s="79" t="s">
        <v>12</v>
      </c>
      <c r="AU89" s="79" t="s">
        <v>12</v>
      </c>
      <c r="AV89" s="79" t="s">
        <v>15</v>
      </c>
      <c r="AW89" s="79" t="s">
        <v>15</v>
      </c>
      <c r="AX89" s="79" t="s">
        <v>15</v>
      </c>
      <c r="AY89" s="79"/>
      <c r="AZ89" s="79"/>
      <c r="BA89" s="79" t="s">
        <v>12</v>
      </c>
      <c r="BB89" s="79" t="s">
        <v>15</v>
      </c>
      <c r="BC89" s="79" t="s">
        <v>15</v>
      </c>
      <c r="BD89" s="80" t="s">
        <v>12</v>
      </c>
      <c r="BE89" s="80" t="s">
        <v>12</v>
      </c>
      <c r="BF89" s="80" t="s">
        <v>15</v>
      </c>
      <c r="BG89" s="80" t="s">
        <v>12</v>
      </c>
      <c r="BH89" s="80" t="s">
        <v>136</v>
      </c>
      <c r="BI89" s="80" t="s">
        <v>15</v>
      </c>
      <c r="BJ89" s="80" t="s">
        <v>15</v>
      </c>
      <c r="BK89" s="80" t="s">
        <v>15</v>
      </c>
      <c r="BL89" s="80" t="s">
        <v>15</v>
      </c>
      <c r="BM89" s="80"/>
      <c r="BN89" s="80"/>
      <c r="BO89" s="82" t="e">
        <f>VLOOKUP(Vib_PDM[[#This Row],[SAP Flocation]],'[4]Sheet1 (2)'!B:E,2,FALSE)</f>
        <v>#N/A</v>
      </c>
      <c r="BP89" s="83" t="s">
        <v>15</v>
      </c>
      <c r="BQ89" s="84"/>
      <c r="BR89" s="85">
        <f>VLOOKUP(Vib_PDM[[#This Row],[New Number]],'[4]Monthly AMS report'!NN82:NO433,2,FALSE)</f>
        <v>45601</v>
      </c>
      <c r="BS89" s="86">
        <v>1</v>
      </c>
      <c r="BT89" s="87">
        <f>COUNTIF(G89:AO89,$BT$8)</f>
        <v>0</v>
      </c>
      <c r="BU89" s="88">
        <f>COUNTIF(G89:AO89,$BU$8)</f>
        <v>1</v>
      </c>
      <c r="BV89" s="88">
        <f>COUNTIF(G89:AO89,$BV$8)</f>
        <v>0</v>
      </c>
      <c r="BW89" s="88">
        <f>COUNTIF(G89:AO89,$BW$8)</f>
        <v>0</v>
      </c>
      <c r="BX89" s="88">
        <f>COUNTIF(G89:AO89,$BX$8)</f>
        <v>5</v>
      </c>
      <c r="BY89" s="88">
        <f>COUNTIF(G89:AO89,$BY$8)</f>
        <v>27</v>
      </c>
      <c r="BZ89" s="88">
        <f>COUNTIF(G89:AO89,$BZ$8)</f>
        <v>2</v>
      </c>
      <c r="CA89" s="89">
        <f>(BY89)/(BZ89+BY89+BX89+BW89+BV89+BU89+BT89)</f>
        <v>0.77142857142857146</v>
      </c>
    </row>
    <row r="90" spans="1:79" ht="14.4" x14ac:dyDescent="0.25">
      <c r="A90" s="129" t="s">
        <v>436</v>
      </c>
      <c r="B90" s="142" t="s">
        <v>437</v>
      </c>
      <c r="C90" s="72" t="s">
        <v>217</v>
      </c>
      <c r="D90" s="73" t="s">
        <v>438</v>
      </c>
      <c r="E90" s="140" t="s">
        <v>439</v>
      </c>
      <c r="F90" s="75"/>
      <c r="G90" s="76" t="s">
        <v>12</v>
      </c>
      <c r="H90" s="76" t="s">
        <v>15</v>
      </c>
      <c r="I90" s="76" t="s">
        <v>15</v>
      </c>
      <c r="J90" s="76" t="s">
        <v>12</v>
      </c>
      <c r="K90" s="76" t="s">
        <v>15</v>
      </c>
      <c r="L90" s="76" t="s">
        <v>15</v>
      </c>
      <c r="M90" s="76" t="s">
        <v>15</v>
      </c>
      <c r="N90" s="76" t="s">
        <v>15</v>
      </c>
      <c r="O90" s="76" t="s">
        <v>15</v>
      </c>
      <c r="P90" s="76" t="s">
        <v>15</v>
      </c>
      <c r="Q90" s="76">
        <v>3</v>
      </c>
      <c r="R90" s="76" t="s">
        <v>15</v>
      </c>
      <c r="S90" s="76" t="s">
        <v>15</v>
      </c>
      <c r="T90" s="76" t="s">
        <v>15</v>
      </c>
      <c r="U90" s="76" t="s">
        <v>15</v>
      </c>
      <c r="V90" s="76" t="s">
        <v>15</v>
      </c>
      <c r="W90" s="76" t="s">
        <v>102</v>
      </c>
      <c r="X90" s="76" t="s">
        <v>15</v>
      </c>
      <c r="Y90" s="76" t="s">
        <v>15</v>
      </c>
      <c r="Z90" s="76" t="s">
        <v>15</v>
      </c>
      <c r="AA90" s="77" t="s">
        <v>15</v>
      </c>
      <c r="AB90" s="77" t="s">
        <v>15</v>
      </c>
      <c r="AC90" s="77" t="s">
        <v>15</v>
      </c>
      <c r="AD90" s="77" t="s">
        <v>15</v>
      </c>
      <c r="AE90" s="77" t="s">
        <v>15</v>
      </c>
      <c r="AF90" s="77" t="s">
        <v>15</v>
      </c>
      <c r="AG90" s="78" t="s">
        <v>15</v>
      </c>
      <c r="AH90" s="78" t="s">
        <v>15</v>
      </c>
      <c r="AI90" s="90" t="s">
        <v>15</v>
      </c>
      <c r="AJ90" s="90" t="s">
        <v>15</v>
      </c>
      <c r="AK90" s="79" t="s">
        <v>15</v>
      </c>
      <c r="AL90" s="79" t="s">
        <v>102</v>
      </c>
      <c r="AM90" s="79" t="s">
        <v>15</v>
      </c>
      <c r="AN90" s="79" t="s">
        <v>15</v>
      </c>
      <c r="AO90" s="79" t="s">
        <v>12</v>
      </c>
      <c r="AP90" s="79" t="s">
        <v>15</v>
      </c>
      <c r="AQ90" s="79" t="s">
        <v>15</v>
      </c>
      <c r="AR90" s="79" t="s">
        <v>15</v>
      </c>
      <c r="AS90" s="79" t="e">
        <f>VLOOKUP(Vib_PDM[[#This Row],[New Number]],#REF!,2,FALSE)</f>
        <v>#REF!</v>
      </c>
      <c r="AT90" s="79" t="s">
        <v>15</v>
      </c>
      <c r="AU90" s="79" t="s">
        <v>15</v>
      </c>
      <c r="AV90" s="79" t="s">
        <v>15</v>
      </c>
      <c r="AW90" s="79" t="s">
        <v>15</v>
      </c>
      <c r="AX90" s="79" t="s">
        <v>15</v>
      </c>
      <c r="AY90" s="79"/>
      <c r="AZ90" s="79"/>
      <c r="BA90" s="79"/>
      <c r="BB90" s="79" t="s">
        <v>15</v>
      </c>
      <c r="BC90" s="79" t="s">
        <v>15</v>
      </c>
      <c r="BD90" s="80" t="s">
        <v>15</v>
      </c>
      <c r="BE90" s="80" t="s">
        <v>15</v>
      </c>
      <c r="BF90" s="80" t="s">
        <v>15</v>
      </c>
      <c r="BG90" s="80">
        <v>3</v>
      </c>
      <c r="BH90" s="80" t="s">
        <v>136</v>
      </c>
      <c r="BI90" s="80" t="s">
        <v>15</v>
      </c>
      <c r="BJ90" s="80" t="s">
        <v>15</v>
      </c>
      <c r="BK90" s="80" t="s">
        <v>15</v>
      </c>
      <c r="BL90" s="80" t="s">
        <v>15</v>
      </c>
      <c r="BM90" s="80"/>
      <c r="BN90" s="80"/>
      <c r="BO90" s="123" t="str">
        <f>VLOOKUP(Vib_PDM[[#This Row],[SAP Flocation]],'[4]Sheet1 (2)'!B:E,2,FALSE)</f>
        <v>MEM25W13</v>
      </c>
      <c r="BP90" s="83" t="s">
        <v>15</v>
      </c>
      <c r="BQ90" s="84"/>
      <c r="BR90" s="85">
        <f>VLOOKUP(Vib_PDM[[#This Row],[New Number]],'[4]Monthly AMS report'!NN83:NO434,2,FALSE)</f>
        <v>45601</v>
      </c>
      <c r="BS90" s="86">
        <v>1</v>
      </c>
      <c r="BT90" s="87">
        <f>COUNTIF(G90:AO90,$BT$8)</f>
        <v>0</v>
      </c>
      <c r="BU90" s="88">
        <f>COUNTIF(G90:AO90,$BU$8)</f>
        <v>0</v>
      </c>
      <c r="BV90" s="88">
        <f>COUNTIF(G90:AO90,$BV$8)</f>
        <v>1</v>
      </c>
      <c r="BW90" s="88">
        <f>COUNTIF(G90:AO90,$BW$8)</f>
        <v>0</v>
      </c>
      <c r="BX90" s="88">
        <f>COUNTIF(G90:AO90,$BX$8)</f>
        <v>5</v>
      </c>
      <c r="BY90" s="88">
        <f>COUNTIF(G90:AO90,$BY$8)</f>
        <v>29</v>
      </c>
      <c r="BZ90" s="88">
        <f>COUNTIF(G90:AO90,$BZ$8)</f>
        <v>0</v>
      </c>
      <c r="CA90" s="89">
        <f>(BY90)/(BZ90+BY90+BX90+BW90+BV90+BU90+BT90)</f>
        <v>0.82857142857142863</v>
      </c>
    </row>
    <row r="91" spans="1:79" x14ac:dyDescent="0.25">
      <c r="A91" s="70" t="s">
        <v>444</v>
      </c>
      <c r="B91" s="139" t="s">
        <v>445</v>
      </c>
      <c r="C91" s="72" t="s">
        <v>217</v>
      </c>
      <c r="D91" s="73" t="s">
        <v>446</v>
      </c>
      <c r="E91" s="74" t="s">
        <v>445</v>
      </c>
      <c r="F91" s="75"/>
      <c r="G91" s="76" t="s">
        <v>12</v>
      </c>
      <c r="H91" s="76" t="s">
        <v>12</v>
      </c>
      <c r="I91" s="76" t="s">
        <v>15</v>
      </c>
      <c r="J91" s="76" t="s">
        <v>12</v>
      </c>
      <c r="K91" s="76" t="s">
        <v>12</v>
      </c>
      <c r="L91" s="76" t="s">
        <v>12</v>
      </c>
      <c r="M91" s="76" t="s">
        <v>12</v>
      </c>
      <c r="N91" s="76" t="s">
        <v>15</v>
      </c>
      <c r="O91" s="76" t="s">
        <v>12</v>
      </c>
      <c r="P91" s="76" t="s">
        <v>12</v>
      </c>
      <c r="Q91" s="76" t="s">
        <v>102</v>
      </c>
      <c r="R91" s="76" t="s">
        <v>12</v>
      </c>
      <c r="S91" s="76" t="s">
        <v>102</v>
      </c>
      <c r="T91" s="76" t="s">
        <v>102</v>
      </c>
      <c r="U91" s="76" t="s">
        <v>102</v>
      </c>
      <c r="V91" s="76" t="s">
        <v>102</v>
      </c>
      <c r="W91" s="76" t="s">
        <v>102</v>
      </c>
      <c r="X91" s="76" t="s">
        <v>102</v>
      </c>
      <c r="Y91" s="76" t="s">
        <v>102</v>
      </c>
      <c r="Z91" s="76" t="s">
        <v>102</v>
      </c>
      <c r="AA91" s="77" t="s">
        <v>102</v>
      </c>
      <c r="AB91" s="77" t="s">
        <v>102</v>
      </c>
      <c r="AC91" s="77" t="s">
        <v>102</v>
      </c>
      <c r="AD91" s="77" t="s">
        <v>102</v>
      </c>
      <c r="AE91" s="77" t="s">
        <v>102</v>
      </c>
      <c r="AF91" s="77" t="s">
        <v>102</v>
      </c>
      <c r="AG91" s="78" t="s">
        <v>12</v>
      </c>
      <c r="AH91" s="78" t="s">
        <v>12</v>
      </c>
      <c r="AI91" s="78" t="s">
        <v>12</v>
      </c>
      <c r="AJ91" s="78" t="s">
        <v>102</v>
      </c>
      <c r="AK91" s="79" t="s">
        <v>12</v>
      </c>
      <c r="AL91" s="79" t="s">
        <v>102</v>
      </c>
      <c r="AM91" s="79" t="s">
        <v>12</v>
      </c>
      <c r="AN91" s="79" t="s">
        <v>15</v>
      </c>
      <c r="AO91" s="79" t="s">
        <v>12</v>
      </c>
      <c r="AP91" s="79" t="s">
        <v>12</v>
      </c>
      <c r="AQ91" s="79" t="s">
        <v>12</v>
      </c>
      <c r="AR91" s="79" t="s">
        <v>18</v>
      </c>
      <c r="AS91" s="79" t="e">
        <f>VLOOKUP(Vib_PDM[[#This Row],[New Number]],#REF!,2,FALSE)</f>
        <v>#REF!</v>
      </c>
      <c r="AT91" s="79" t="s">
        <v>15</v>
      </c>
      <c r="AU91" s="79" t="s">
        <v>12</v>
      </c>
      <c r="AV91" s="79" t="s">
        <v>15</v>
      </c>
      <c r="AW91" s="79" t="s">
        <v>15</v>
      </c>
      <c r="AX91" s="79" t="s">
        <v>15</v>
      </c>
      <c r="AY91" s="79"/>
      <c r="AZ91" s="79"/>
      <c r="BA91" s="79" t="s">
        <v>12</v>
      </c>
      <c r="BB91" s="79">
        <v>4</v>
      </c>
      <c r="BC91" s="79" t="s">
        <v>18</v>
      </c>
      <c r="BD91" s="80">
        <v>4</v>
      </c>
      <c r="BE91" s="80">
        <v>4</v>
      </c>
      <c r="BF91" s="80" t="s">
        <v>12</v>
      </c>
      <c r="BG91" s="80">
        <v>4</v>
      </c>
      <c r="BH91" s="124">
        <v>4</v>
      </c>
      <c r="BI91" s="124">
        <v>4</v>
      </c>
      <c r="BJ91" s="124">
        <v>4</v>
      </c>
      <c r="BK91" s="124">
        <v>4</v>
      </c>
      <c r="BL91" s="80" t="s">
        <v>12</v>
      </c>
      <c r="BM91" s="93" t="s">
        <v>18</v>
      </c>
      <c r="BN91" s="93"/>
      <c r="BO91" s="94" t="e">
        <f>VLOOKUP(Vib_PDM[[#This Row],[SAP Flocation]],'[4]Sheet1 (2)'!B:E,2,FALSE)</f>
        <v>#N/A</v>
      </c>
      <c r="BP91" s="83" t="s">
        <v>12</v>
      </c>
      <c r="BQ91" s="84"/>
      <c r="BR91" s="85">
        <f>VLOOKUP(Vib_PDM[[#This Row],[New Number]],'[4]Monthly AMS report'!NN85:NO436,2,FALSE)</f>
        <v>45778</v>
      </c>
      <c r="BS91" s="86">
        <v>16</v>
      </c>
      <c r="BT91" s="87">
        <f>COUNTIF(G91:AO91,$BT$8)</f>
        <v>0</v>
      </c>
      <c r="BU91" s="88">
        <f>COUNTIF(G91:AO91,$BU$8)</f>
        <v>0</v>
      </c>
      <c r="BV91" s="88">
        <f>COUNTIF(G91:AO91,$BV$8)</f>
        <v>0</v>
      </c>
      <c r="BW91" s="88">
        <f>COUNTIF(G91:AO91,$BW$8)</f>
        <v>0</v>
      </c>
      <c r="BX91" s="88">
        <f>COUNTIF(G91:AO91,$BX$8)</f>
        <v>32</v>
      </c>
      <c r="BY91" s="88">
        <f>COUNTIF(G91:AO91,$BY$8)</f>
        <v>3</v>
      </c>
      <c r="BZ91" s="88">
        <f>COUNTIF(G91:AO91,$BZ$8)</f>
        <v>0</v>
      </c>
      <c r="CA91" s="89">
        <f>(BY91)/(BZ91+BY91+BX91+BW91+BV91+BU91+BT91)</f>
        <v>8.5714285714285715E-2</v>
      </c>
    </row>
    <row r="92" spans="1:79" x14ac:dyDescent="0.25">
      <c r="A92" s="70" t="s">
        <v>447</v>
      </c>
      <c r="B92" s="139" t="s">
        <v>448</v>
      </c>
      <c r="C92" s="72" t="s">
        <v>217</v>
      </c>
      <c r="D92" s="73" t="s">
        <v>449</v>
      </c>
      <c r="E92" s="74" t="s">
        <v>448</v>
      </c>
      <c r="F92" s="75"/>
      <c r="G92" s="76" t="s">
        <v>12</v>
      </c>
      <c r="H92" s="76" t="s">
        <v>12</v>
      </c>
      <c r="I92" s="76" t="s">
        <v>12</v>
      </c>
      <c r="J92" s="76" t="s">
        <v>12</v>
      </c>
      <c r="K92" s="76" t="s">
        <v>12</v>
      </c>
      <c r="L92" s="76" t="s">
        <v>12</v>
      </c>
      <c r="M92" s="76" t="s">
        <v>12</v>
      </c>
      <c r="N92" s="76" t="s">
        <v>15</v>
      </c>
      <c r="O92" s="76" t="s">
        <v>12</v>
      </c>
      <c r="P92" s="76">
        <v>3</v>
      </c>
      <c r="Q92" s="76">
        <v>3</v>
      </c>
      <c r="R92" s="76">
        <v>3</v>
      </c>
      <c r="S92" s="76">
        <v>3</v>
      </c>
      <c r="T92" s="76">
        <v>3</v>
      </c>
      <c r="U92" s="76" t="s">
        <v>102</v>
      </c>
      <c r="V92" s="76" t="s">
        <v>102</v>
      </c>
      <c r="W92" s="76" t="s">
        <v>102</v>
      </c>
      <c r="X92" s="76" t="s">
        <v>102</v>
      </c>
      <c r="Y92" s="76" t="s">
        <v>102</v>
      </c>
      <c r="Z92" s="76" t="s">
        <v>102</v>
      </c>
      <c r="AA92" s="77" t="s">
        <v>102</v>
      </c>
      <c r="AB92" s="77" t="s">
        <v>102</v>
      </c>
      <c r="AC92" s="77" t="s">
        <v>102</v>
      </c>
      <c r="AD92" s="77" t="s">
        <v>102</v>
      </c>
      <c r="AE92" s="77" t="s">
        <v>102</v>
      </c>
      <c r="AF92" s="77" t="s">
        <v>102</v>
      </c>
      <c r="AG92" s="78" t="s">
        <v>12</v>
      </c>
      <c r="AH92" s="78" t="s">
        <v>12</v>
      </c>
      <c r="AI92" s="78" t="s">
        <v>12</v>
      </c>
      <c r="AJ92" s="78" t="s">
        <v>102</v>
      </c>
      <c r="AK92" s="79" t="s">
        <v>12</v>
      </c>
      <c r="AL92" s="79" t="s">
        <v>102</v>
      </c>
      <c r="AM92" s="79" t="s">
        <v>12</v>
      </c>
      <c r="AN92" s="79" t="s">
        <v>15</v>
      </c>
      <c r="AO92" s="79" t="s">
        <v>12</v>
      </c>
      <c r="AP92" s="79" t="s">
        <v>12</v>
      </c>
      <c r="AQ92" s="79" t="s">
        <v>12</v>
      </c>
      <c r="AR92" s="79" t="s">
        <v>18</v>
      </c>
      <c r="AS92" s="79" t="e">
        <f>VLOOKUP(Vib_PDM[[#This Row],[New Number]],#REF!,2,FALSE)</f>
        <v>#REF!</v>
      </c>
      <c r="AT92" s="79" t="s">
        <v>12</v>
      </c>
      <c r="AU92" s="79" t="s">
        <v>12</v>
      </c>
      <c r="AV92" s="79" t="s">
        <v>15</v>
      </c>
      <c r="AW92" s="79" t="s">
        <v>15</v>
      </c>
      <c r="AX92" s="79" t="s">
        <v>15</v>
      </c>
      <c r="AY92" s="79"/>
      <c r="AZ92" s="79"/>
      <c r="BA92" s="79" t="s">
        <v>12</v>
      </c>
      <c r="BB92" s="79" t="s">
        <v>102</v>
      </c>
      <c r="BC92" s="79" t="s">
        <v>18</v>
      </c>
      <c r="BD92" s="80" t="s">
        <v>12</v>
      </c>
      <c r="BE92" s="80" t="s">
        <v>12</v>
      </c>
      <c r="BF92" s="80" t="s">
        <v>12</v>
      </c>
      <c r="BG92" s="80" t="s">
        <v>12</v>
      </c>
      <c r="BH92" s="81" t="s">
        <v>12</v>
      </c>
      <c r="BI92" s="81" t="s">
        <v>12</v>
      </c>
      <c r="BJ92" s="93" t="s">
        <v>12</v>
      </c>
      <c r="BK92" s="93" t="s">
        <v>12</v>
      </c>
      <c r="BL92" s="80" t="s">
        <v>12</v>
      </c>
      <c r="BM92" s="93" t="s">
        <v>18</v>
      </c>
      <c r="BN92" s="80" t="s">
        <v>18</v>
      </c>
      <c r="BO92" s="94" t="e">
        <f>VLOOKUP(Vib_PDM[[#This Row],[SAP Flocation]],'[4]Sheet1 (2)'!B:E,2,FALSE)</f>
        <v>#N/A</v>
      </c>
      <c r="BP92" s="83" t="s">
        <v>12</v>
      </c>
      <c r="BQ92" s="84"/>
      <c r="BR92" s="85">
        <f>VLOOKUP(Vib_PDM[[#This Row],[New Number]],'[4]Monthly AMS report'!NN86:NO437,2,FALSE)</f>
        <v>45825</v>
      </c>
      <c r="BS92" s="86">
        <v>8</v>
      </c>
      <c r="BT92" s="87">
        <f>COUNTIF(G92:AO92,$BT$8)</f>
        <v>0</v>
      </c>
      <c r="BU92" s="88">
        <f>COUNTIF(G92:AO92,$BU$8)</f>
        <v>0</v>
      </c>
      <c r="BV92" s="88">
        <f>COUNTIF(G92:AO92,$BV$8)</f>
        <v>5</v>
      </c>
      <c r="BW92" s="88">
        <f>COUNTIF(G92:AO92,$BW$8)</f>
        <v>0</v>
      </c>
      <c r="BX92" s="88">
        <f>COUNTIF(G92:AO92,$BX$8)</f>
        <v>28</v>
      </c>
      <c r="BY92" s="88">
        <f>COUNTIF(G92:AO92,$BY$8)</f>
        <v>2</v>
      </c>
      <c r="BZ92" s="88">
        <f>COUNTIF(G92:AO92,$BZ$8)</f>
        <v>0</v>
      </c>
      <c r="CA92" s="89">
        <f>(BY92)/(BZ92+BY92+BX92+BW92+BV92+BU92+BT92)</f>
        <v>5.7142857142857141E-2</v>
      </c>
    </row>
    <row r="93" spans="1:79" ht="26.4" x14ac:dyDescent="0.25">
      <c r="A93" s="70" t="s">
        <v>440</v>
      </c>
      <c r="B93" s="139" t="s">
        <v>441</v>
      </c>
      <c r="C93" s="72" t="s">
        <v>217</v>
      </c>
      <c r="D93" s="73" t="s">
        <v>442</v>
      </c>
      <c r="E93" s="74" t="s">
        <v>443</v>
      </c>
      <c r="F93" s="75"/>
      <c r="G93" s="76" t="s">
        <v>12</v>
      </c>
      <c r="H93" s="76" t="s">
        <v>12</v>
      </c>
      <c r="I93" s="76" t="s">
        <v>15</v>
      </c>
      <c r="J93" s="76" t="s">
        <v>12</v>
      </c>
      <c r="K93" s="76" t="s">
        <v>12</v>
      </c>
      <c r="L93" s="76" t="s">
        <v>12</v>
      </c>
      <c r="M93" s="76" t="s">
        <v>12</v>
      </c>
      <c r="N93" s="76" t="s">
        <v>15</v>
      </c>
      <c r="O93" s="76" t="s">
        <v>12</v>
      </c>
      <c r="P93" s="76" t="s">
        <v>12</v>
      </c>
      <c r="Q93" s="76" t="s">
        <v>102</v>
      </c>
      <c r="R93" s="76" t="s">
        <v>12</v>
      </c>
      <c r="S93" s="76" t="s">
        <v>102</v>
      </c>
      <c r="T93" s="76" t="s">
        <v>102</v>
      </c>
      <c r="U93" s="76" t="s">
        <v>102</v>
      </c>
      <c r="V93" s="76" t="s">
        <v>102</v>
      </c>
      <c r="W93" s="76" t="s">
        <v>102</v>
      </c>
      <c r="X93" s="76" t="s">
        <v>102</v>
      </c>
      <c r="Y93" s="76" t="s">
        <v>102</v>
      </c>
      <c r="Z93" s="76" t="s">
        <v>102</v>
      </c>
      <c r="AA93" s="77" t="s">
        <v>102</v>
      </c>
      <c r="AB93" s="77" t="s">
        <v>102</v>
      </c>
      <c r="AC93" s="77" t="s">
        <v>102</v>
      </c>
      <c r="AD93" s="77" t="s">
        <v>102</v>
      </c>
      <c r="AE93" s="77" t="s">
        <v>102</v>
      </c>
      <c r="AF93" s="77" t="s">
        <v>102</v>
      </c>
      <c r="AG93" s="78" t="s">
        <v>12</v>
      </c>
      <c r="AH93" s="78" t="s">
        <v>12</v>
      </c>
      <c r="AI93" s="78" t="s">
        <v>12</v>
      </c>
      <c r="AJ93" s="78" t="s">
        <v>102</v>
      </c>
      <c r="AK93" s="79" t="s">
        <v>12</v>
      </c>
      <c r="AL93" s="79" t="s">
        <v>102</v>
      </c>
      <c r="AM93" s="79" t="s">
        <v>12</v>
      </c>
      <c r="AN93" s="79" t="s">
        <v>15</v>
      </c>
      <c r="AO93" s="79" t="s">
        <v>12</v>
      </c>
      <c r="AP93" s="79" t="s">
        <v>12</v>
      </c>
      <c r="AQ93" s="79" t="s">
        <v>12</v>
      </c>
      <c r="AR93" s="79" t="s">
        <v>18</v>
      </c>
      <c r="AS93" s="79" t="e">
        <f>VLOOKUP(Vib_PDM[[#This Row],[New Number]],#REF!,2,FALSE)</f>
        <v>#REF!</v>
      </c>
      <c r="AT93" s="79" t="s">
        <v>12</v>
      </c>
      <c r="AU93" s="79" t="s">
        <v>12</v>
      </c>
      <c r="AV93" s="79" t="s">
        <v>15</v>
      </c>
      <c r="AW93" s="79" t="s">
        <v>15</v>
      </c>
      <c r="AX93" s="79" t="s">
        <v>15</v>
      </c>
      <c r="AY93" s="79"/>
      <c r="AZ93" s="79"/>
      <c r="BA93" s="79" t="s">
        <v>12</v>
      </c>
      <c r="BB93" s="79" t="s">
        <v>102</v>
      </c>
      <c r="BC93" s="79" t="s">
        <v>18</v>
      </c>
      <c r="BD93" s="80" t="s">
        <v>12</v>
      </c>
      <c r="BE93" s="80" t="s">
        <v>12</v>
      </c>
      <c r="BF93" s="80" t="s">
        <v>12</v>
      </c>
      <c r="BG93" s="80" t="s">
        <v>12</v>
      </c>
      <c r="BH93" s="81" t="s">
        <v>12</v>
      </c>
      <c r="BI93" s="81" t="s">
        <v>12</v>
      </c>
      <c r="BJ93" s="93" t="s">
        <v>12</v>
      </c>
      <c r="BK93" s="93" t="s">
        <v>12</v>
      </c>
      <c r="BL93" s="80" t="s">
        <v>12</v>
      </c>
      <c r="BM93" s="93" t="s">
        <v>18</v>
      </c>
      <c r="BN93" s="93"/>
      <c r="BO93" s="94" t="e">
        <f>VLOOKUP(Vib_PDM[[#This Row],[SAP Flocation]],'[4]Sheet1 (2)'!B:E,2,FALSE)</f>
        <v>#N/A</v>
      </c>
      <c r="BP93" s="83" t="s">
        <v>12</v>
      </c>
      <c r="BQ93" s="84"/>
      <c r="BR93" s="85">
        <f>VLOOKUP(Vib_PDM[[#This Row],[New Number]],'[4]Monthly AMS report'!NN84:NO435,2,FALSE)</f>
        <v>45778</v>
      </c>
      <c r="BS93" s="86"/>
      <c r="BT93" s="87">
        <f>COUNTIF(G93:AO93,$BT$8)</f>
        <v>0</v>
      </c>
      <c r="BU93" s="88">
        <f>COUNTIF(G93:AO93,$BU$8)</f>
        <v>0</v>
      </c>
      <c r="BV93" s="88">
        <f>COUNTIF(G93:AO93,$BV$8)</f>
        <v>0</v>
      </c>
      <c r="BW93" s="88">
        <f>COUNTIF(G93:AO93,$BW$8)</f>
        <v>0</v>
      </c>
      <c r="BX93" s="88">
        <f>COUNTIF(G93:AO93,$BX$8)</f>
        <v>32</v>
      </c>
      <c r="BY93" s="88">
        <f>COUNTIF(G93:AO93,$BY$8)</f>
        <v>3</v>
      </c>
      <c r="BZ93" s="88">
        <f>COUNTIF(G93:AO93,$BZ$8)</f>
        <v>0</v>
      </c>
      <c r="CA93" s="89">
        <f>(BY93)/(BZ93+BY93+BX93+BW93+BV93+BU93+BT93)</f>
        <v>8.5714285714285715E-2</v>
      </c>
    </row>
    <row r="94" spans="1:79" ht="26.4" x14ac:dyDescent="0.25">
      <c r="A94" s="70" t="s">
        <v>450</v>
      </c>
      <c r="B94" s="139" t="s">
        <v>451</v>
      </c>
      <c r="C94" s="72" t="s">
        <v>217</v>
      </c>
      <c r="D94" s="73" t="s">
        <v>452</v>
      </c>
      <c r="E94" s="74" t="s">
        <v>451</v>
      </c>
      <c r="F94" s="75" t="s">
        <v>453</v>
      </c>
      <c r="G94" s="76" t="s">
        <v>12</v>
      </c>
      <c r="H94" s="76" t="s">
        <v>12</v>
      </c>
      <c r="I94" s="76" t="s">
        <v>15</v>
      </c>
      <c r="J94" s="76" t="s">
        <v>12</v>
      </c>
      <c r="K94" s="76" t="s">
        <v>12</v>
      </c>
      <c r="L94" s="76" t="s">
        <v>12</v>
      </c>
      <c r="M94" s="76" t="s">
        <v>12</v>
      </c>
      <c r="N94" s="76" t="s">
        <v>15</v>
      </c>
      <c r="O94" s="76" t="s">
        <v>12</v>
      </c>
      <c r="P94" s="76">
        <v>3</v>
      </c>
      <c r="Q94" s="76">
        <v>3</v>
      </c>
      <c r="R94" s="76">
        <v>3</v>
      </c>
      <c r="S94" s="76">
        <v>3</v>
      </c>
      <c r="T94" s="76" t="s">
        <v>102</v>
      </c>
      <c r="U94" s="76" t="s">
        <v>102</v>
      </c>
      <c r="V94" s="76" t="s">
        <v>102</v>
      </c>
      <c r="W94" s="76" t="s">
        <v>102</v>
      </c>
      <c r="X94" s="76" t="s">
        <v>102</v>
      </c>
      <c r="Y94" s="76" t="s">
        <v>102</v>
      </c>
      <c r="Z94" s="76" t="s">
        <v>102</v>
      </c>
      <c r="AA94" s="77" t="s">
        <v>102</v>
      </c>
      <c r="AB94" s="77">
        <v>4</v>
      </c>
      <c r="AC94" s="77">
        <v>4</v>
      </c>
      <c r="AD94" s="77">
        <v>4</v>
      </c>
      <c r="AE94" s="77">
        <v>3</v>
      </c>
      <c r="AF94" s="77" t="s">
        <v>102</v>
      </c>
      <c r="AG94" s="78">
        <v>3</v>
      </c>
      <c r="AH94" s="78">
        <v>3</v>
      </c>
      <c r="AI94" s="78" t="s">
        <v>12</v>
      </c>
      <c r="AJ94" s="78">
        <v>4</v>
      </c>
      <c r="AK94" s="79">
        <v>4</v>
      </c>
      <c r="AL94" s="79">
        <v>4</v>
      </c>
      <c r="AM94" s="79">
        <v>4</v>
      </c>
      <c r="AN94" s="79" t="s">
        <v>15</v>
      </c>
      <c r="AO94" s="79">
        <v>4</v>
      </c>
      <c r="AP94" s="79">
        <v>4</v>
      </c>
      <c r="AQ94" s="79">
        <v>4</v>
      </c>
      <c r="AR94" s="79" t="s">
        <v>18</v>
      </c>
      <c r="AS94" s="79" t="e">
        <f>VLOOKUP(Vib_PDM[[#This Row],[New Number]],#REF!,2,FALSE)</f>
        <v>#REF!</v>
      </c>
      <c r="AT94" s="79" t="s">
        <v>15</v>
      </c>
      <c r="AU94" s="79">
        <v>3</v>
      </c>
      <c r="AV94" s="79" t="s">
        <v>15</v>
      </c>
      <c r="AW94" s="79" t="s">
        <v>15</v>
      </c>
      <c r="AX94" s="79" t="s">
        <v>15</v>
      </c>
      <c r="AY94" s="79"/>
      <c r="AZ94" s="79"/>
      <c r="BA94" s="79">
        <v>3</v>
      </c>
      <c r="BB94" s="79" t="s">
        <v>136</v>
      </c>
      <c r="BC94" s="79" t="s">
        <v>18</v>
      </c>
      <c r="BD94" s="80" t="s">
        <v>12</v>
      </c>
      <c r="BE94" s="80" t="s">
        <v>12</v>
      </c>
      <c r="BF94" s="80" t="s">
        <v>12</v>
      </c>
      <c r="BG94" s="80" t="s">
        <v>12</v>
      </c>
      <c r="BH94" s="124">
        <v>4</v>
      </c>
      <c r="BI94" s="124">
        <v>4</v>
      </c>
      <c r="BJ94" s="124">
        <v>4</v>
      </c>
      <c r="BK94" s="81" t="s">
        <v>12</v>
      </c>
      <c r="BL94" s="80">
        <v>4</v>
      </c>
      <c r="BM94" s="93" t="s">
        <v>18</v>
      </c>
      <c r="BN94" s="80" t="s">
        <v>18</v>
      </c>
      <c r="BO94" s="94" t="e">
        <f>VLOOKUP(Vib_PDM[[#This Row],[SAP Flocation]],'[4]Sheet1 (2)'!B:E,2,FALSE)</f>
        <v>#N/A</v>
      </c>
      <c r="BP94" s="83">
        <v>3</v>
      </c>
      <c r="BQ94" s="84" t="s">
        <v>2157</v>
      </c>
      <c r="BR94" s="85">
        <f>VLOOKUP(Vib_PDM[[#This Row],[New Number]],'[4]Monthly AMS report'!NN87:NO438,2,FALSE)</f>
        <v>45825</v>
      </c>
      <c r="BS94" s="86">
        <v>16</v>
      </c>
      <c r="BT94" s="87">
        <f>COUNTIF(G94:AO94,$BT$8)</f>
        <v>0</v>
      </c>
      <c r="BU94" s="88">
        <f>COUNTIF(G94:AO94,$BU$8)</f>
        <v>0</v>
      </c>
      <c r="BV94" s="88">
        <f>COUNTIF(G94:AO94,$BV$8)</f>
        <v>7</v>
      </c>
      <c r="BW94" s="88">
        <f>COUNTIF(G94:AO94,$BW$8)</f>
        <v>8</v>
      </c>
      <c r="BX94" s="88">
        <f>COUNTIF(G94:AO94,$BX$8)</f>
        <v>17</v>
      </c>
      <c r="BY94" s="88">
        <f>COUNTIF(G94:AO94,$BY$8)</f>
        <v>3</v>
      </c>
      <c r="BZ94" s="88">
        <f>COUNTIF(G94:AO94,$BZ$8)</f>
        <v>0</v>
      </c>
      <c r="CA94" s="89">
        <f>(BY94)/(BZ94+BY94+BX94+BW94+BV94+BU94+BT94)</f>
        <v>8.5714285714285715E-2</v>
      </c>
    </row>
    <row r="95" spans="1:79" x14ac:dyDescent="0.25">
      <c r="A95" s="70" t="s">
        <v>454</v>
      </c>
      <c r="B95" s="139" t="s">
        <v>455</v>
      </c>
      <c r="C95" s="72" t="s">
        <v>217</v>
      </c>
      <c r="D95" s="73" t="s">
        <v>456</v>
      </c>
      <c r="E95" s="74" t="s">
        <v>455</v>
      </c>
      <c r="F95" s="75" t="s">
        <v>453</v>
      </c>
      <c r="G95" s="76" t="s">
        <v>12</v>
      </c>
      <c r="H95" s="76" t="s">
        <v>12</v>
      </c>
      <c r="I95" s="76" t="s">
        <v>15</v>
      </c>
      <c r="J95" s="76" t="s">
        <v>12</v>
      </c>
      <c r="K95" s="76" t="s">
        <v>12</v>
      </c>
      <c r="L95" s="76" t="s">
        <v>12</v>
      </c>
      <c r="M95" s="76" t="s">
        <v>12</v>
      </c>
      <c r="N95" s="76" t="s">
        <v>15</v>
      </c>
      <c r="O95" s="76" t="s">
        <v>12</v>
      </c>
      <c r="P95" s="76" t="s">
        <v>12</v>
      </c>
      <c r="Q95" s="76" t="s">
        <v>102</v>
      </c>
      <c r="R95" s="76" t="s">
        <v>12</v>
      </c>
      <c r="S95" s="76" t="s">
        <v>102</v>
      </c>
      <c r="T95" s="76" t="s">
        <v>102</v>
      </c>
      <c r="U95" s="76" t="s">
        <v>102</v>
      </c>
      <c r="V95" s="76" t="s">
        <v>102</v>
      </c>
      <c r="W95" s="76" t="s">
        <v>102</v>
      </c>
      <c r="X95" s="76" t="s">
        <v>102</v>
      </c>
      <c r="Y95" s="76" t="s">
        <v>102</v>
      </c>
      <c r="Z95" s="76" t="s">
        <v>102</v>
      </c>
      <c r="AA95" s="77" t="s">
        <v>102</v>
      </c>
      <c r="AB95" s="77" t="s">
        <v>102</v>
      </c>
      <c r="AC95" s="77" t="s">
        <v>102</v>
      </c>
      <c r="AD95" s="77" t="s">
        <v>102</v>
      </c>
      <c r="AE95" s="77" t="s">
        <v>102</v>
      </c>
      <c r="AF95" s="77" t="s">
        <v>102</v>
      </c>
      <c r="AG95" s="78" t="s">
        <v>12</v>
      </c>
      <c r="AH95" s="78" t="s">
        <v>12</v>
      </c>
      <c r="AI95" s="78" t="s">
        <v>12</v>
      </c>
      <c r="AJ95" s="78" t="s">
        <v>102</v>
      </c>
      <c r="AK95" s="79">
        <v>4</v>
      </c>
      <c r="AL95" s="79">
        <v>4</v>
      </c>
      <c r="AM95" s="79">
        <v>4</v>
      </c>
      <c r="AN95" s="79" t="s">
        <v>15</v>
      </c>
      <c r="AO95" s="79">
        <v>4</v>
      </c>
      <c r="AP95" s="79">
        <v>4</v>
      </c>
      <c r="AQ95" s="79">
        <v>4</v>
      </c>
      <c r="AR95" s="79" t="s">
        <v>18</v>
      </c>
      <c r="AS95" s="79" t="e">
        <f>VLOOKUP(Vib_PDM[[#This Row],[New Number]],#REF!,2,FALSE)</f>
        <v>#REF!</v>
      </c>
      <c r="AT95" s="79" t="s">
        <v>15</v>
      </c>
      <c r="AU95" s="79" t="s">
        <v>12</v>
      </c>
      <c r="AV95" s="79" t="s">
        <v>15</v>
      </c>
      <c r="AW95" s="79" t="s">
        <v>15</v>
      </c>
      <c r="AX95" s="79" t="s">
        <v>15</v>
      </c>
      <c r="AY95" s="79"/>
      <c r="AZ95" s="79"/>
      <c r="BA95" s="79" t="s">
        <v>12</v>
      </c>
      <c r="BB95" s="79" t="s">
        <v>102</v>
      </c>
      <c r="BC95" s="79" t="s">
        <v>18</v>
      </c>
      <c r="BD95" s="80">
        <v>4</v>
      </c>
      <c r="BE95" s="80">
        <v>4</v>
      </c>
      <c r="BF95" s="80">
        <v>3</v>
      </c>
      <c r="BG95" s="80">
        <v>3</v>
      </c>
      <c r="BH95" s="80">
        <v>4</v>
      </c>
      <c r="BI95" s="124">
        <v>4</v>
      </c>
      <c r="BJ95" s="93" t="s">
        <v>12</v>
      </c>
      <c r="BK95" s="124">
        <v>4</v>
      </c>
      <c r="BL95" s="80" t="s">
        <v>12</v>
      </c>
      <c r="BM95" s="93" t="s">
        <v>18</v>
      </c>
      <c r="BN95" s="80" t="s">
        <v>18</v>
      </c>
      <c r="BO95" s="94" t="e">
        <f>VLOOKUP(Vib_PDM[[#This Row],[SAP Flocation]],'[4]Sheet1 (2)'!B:E,2,FALSE)</f>
        <v>#N/A</v>
      </c>
      <c r="BP95" s="83" t="s">
        <v>12</v>
      </c>
      <c r="BQ95" s="84"/>
      <c r="BR95" s="85">
        <f>VLOOKUP(Vib_PDM[[#This Row],[New Number]],'[4]Monthly AMS report'!NN88:NO439,2,FALSE)</f>
        <v>45825</v>
      </c>
      <c r="BS95" s="86">
        <v>16</v>
      </c>
      <c r="BT95" s="87">
        <f>COUNTIF(G95:AO95,$BT$8)</f>
        <v>0</v>
      </c>
      <c r="BU95" s="88">
        <f>COUNTIF(G95:AO95,$BU$8)</f>
        <v>0</v>
      </c>
      <c r="BV95" s="88">
        <f>COUNTIF(G95:AO95,$BV$8)</f>
        <v>0</v>
      </c>
      <c r="BW95" s="88">
        <f>COUNTIF(G95:AO95,$BW$8)</f>
        <v>4</v>
      </c>
      <c r="BX95" s="88">
        <f>COUNTIF(G95:AO95,$BX$8)</f>
        <v>28</v>
      </c>
      <c r="BY95" s="88">
        <f>COUNTIF(G95:AO95,$BY$8)</f>
        <v>3</v>
      </c>
      <c r="BZ95" s="88">
        <f>COUNTIF(G95:AO95,$BZ$8)</f>
        <v>0</v>
      </c>
      <c r="CA95" s="89">
        <f>(BY95)/(BZ95+BY95+BX95+BW95+BV95+BU95+BT95)</f>
        <v>8.5714285714285715E-2</v>
      </c>
    </row>
    <row r="96" spans="1:79" ht="26.4" x14ac:dyDescent="0.25">
      <c r="A96" s="70" t="s">
        <v>461</v>
      </c>
      <c r="B96" s="71" t="s">
        <v>462</v>
      </c>
      <c r="C96" s="72" t="s">
        <v>217</v>
      </c>
      <c r="D96" s="73" t="s">
        <v>463</v>
      </c>
      <c r="E96" s="74" t="s">
        <v>462</v>
      </c>
      <c r="F96" s="143" t="s">
        <v>464</v>
      </c>
      <c r="G96" s="76" t="s">
        <v>12</v>
      </c>
      <c r="H96" s="76" t="s">
        <v>12</v>
      </c>
      <c r="I96" s="76" t="s">
        <v>15</v>
      </c>
      <c r="J96" s="76" t="s">
        <v>12</v>
      </c>
      <c r="K96" s="76">
        <v>4</v>
      </c>
      <c r="L96" s="76" t="s">
        <v>12</v>
      </c>
      <c r="M96" s="76" t="s">
        <v>12</v>
      </c>
      <c r="N96" s="76" t="s">
        <v>15</v>
      </c>
      <c r="O96" s="76" t="s">
        <v>12</v>
      </c>
      <c r="P96" s="76" t="s">
        <v>12</v>
      </c>
      <c r="Q96" s="76" t="s">
        <v>102</v>
      </c>
      <c r="R96" s="76" t="s">
        <v>12</v>
      </c>
      <c r="S96" s="76" t="s">
        <v>102</v>
      </c>
      <c r="T96" s="76" t="s">
        <v>15</v>
      </c>
      <c r="U96" s="76" t="s">
        <v>102</v>
      </c>
      <c r="V96" s="76" t="s">
        <v>12</v>
      </c>
      <c r="W96" s="76">
        <v>3</v>
      </c>
      <c r="X96" s="76">
        <v>3</v>
      </c>
      <c r="Y96" s="76">
        <v>3</v>
      </c>
      <c r="Z96" s="76">
        <v>3</v>
      </c>
      <c r="AA96" s="77">
        <v>3</v>
      </c>
      <c r="AB96" s="77">
        <v>3</v>
      </c>
      <c r="AC96" s="77">
        <v>3</v>
      </c>
      <c r="AD96" s="77">
        <v>3</v>
      </c>
      <c r="AE96" s="77">
        <v>2</v>
      </c>
      <c r="AF96" s="77">
        <v>2</v>
      </c>
      <c r="AG96" s="78">
        <v>2</v>
      </c>
      <c r="AH96" s="78">
        <v>2</v>
      </c>
      <c r="AI96" s="78">
        <v>2</v>
      </c>
      <c r="AJ96" s="78">
        <v>2</v>
      </c>
      <c r="AK96" s="79">
        <v>3</v>
      </c>
      <c r="AL96" s="79">
        <v>3</v>
      </c>
      <c r="AM96" s="79">
        <v>3</v>
      </c>
      <c r="AN96" s="79" t="s">
        <v>15</v>
      </c>
      <c r="AO96" s="79">
        <v>3</v>
      </c>
      <c r="AP96" s="79">
        <v>3</v>
      </c>
      <c r="AQ96" s="79" t="s">
        <v>15</v>
      </c>
      <c r="AR96" s="79" t="s">
        <v>18</v>
      </c>
      <c r="AS96" s="79" t="e">
        <f>VLOOKUP(Vib_PDM[[#This Row],[New Number]],#REF!,2,FALSE)</f>
        <v>#REF!</v>
      </c>
      <c r="AT96" s="79" t="s">
        <v>12</v>
      </c>
      <c r="AU96" s="79" t="s">
        <v>12</v>
      </c>
      <c r="AV96" s="79" t="s">
        <v>15</v>
      </c>
      <c r="AW96" s="79" t="s">
        <v>15</v>
      </c>
      <c r="AX96" s="79" t="s">
        <v>15</v>
      </c>
      <c r="AY96" s="79"/>
      <c r="AZ96" s="79"/>
      <c r="BA96" s="79">
        <v>3</v>
      </c>
      <c r="BB96" s="79">
        <v>3</v>
      </c>
      <c r="BC96" s="79" t="s">
        <v>18</v>
      </c>
      <c r="BD96" s="80">
        <v>3</v>
      </c>
      <c r="BE96" s="80">
        <v>3</v>
      </c>
      <c r="BF96" s="80">
        <v>3</v>
      </c>
      <c r="BG96" s="80">
        <v>3</v>
      </c>
      <c r="BH96" s="91">
        <v>3</v>
      </c>
      <c r="BI96" s="91">
        <v>3</v>
      </c>
      <c r="BJ96" s="91">
        <v>3</v>
      </c>
      <c r="BK96" s="80">
        <v>3</v>
      </c>
      <c r="BL96" s="80">
        <v>3</v>
      </c>
      <c r="BM96" s="93" t="s">
        <v>18</v>
      </c>
      <c r="BN96" s="80" t="s">
        <v>18</v>
      </c>
      <c r="BO96" s="92" t="str">
        <f>VLOOKUP(Vib_PDM[[#This Row],[SAP Flocation]],'[4]Sheet1 (2)'!B:E,2,FALSE)</f>
        <v>MPHS25T1</v>
      </c>
      <c r="BP96" s="83" t="s">
        <v>12</v>
      </c>
      <c r="BQ96" s="84"/>
      <c r="BR96" s="85">
        <f>VLOOKUP(Vib_PDM[[#This Row],[New Number]],'[4]Monthly AMS report'!NN90:NO441,2,FALSE)</f>
        <v>45825</v>
      </c>
      <c r="BS96" s="86">
        <v>8</v>
      </c>
      <c r="BT96" s="87">
        <f>COUNTIF(G96:AO96,$BT$8)</f>
        <v>0</v>
      </c>
      <c r="BU96" s="88">
        <f>COUNTIF(G96:AO96,$BU$8)</f>
        <v>6</v>
      </c>
      <c r="BV96" s="88">
        <f>COUNTIF(G96:AO96,$BV$8)</f>
        <v>12</v>
      </c>
      <c r="BW96" s="88">
        <f>COUNTIF(G96:AO96,$BW$8)</f>
        <v>1</v>
      </c>
      <c r="BX96" s="88">
        <f>COUNTIF(G96:AO96,$BX$8)</f>
        <v>12</v>
      </c>
      <c r="BY96" s="88">
        <f>COUNTIF(G96:AO96,$BY$8)</f>
        <v>4</v>
      </c>
      <c r="BZ96" s="88">
        <f>COUNTIF(G96:AO96,$BZ$8)</f>
        <v>0</v>
      </c>
      <c r="CA96" s="89">
        <f>(BY96)/(BZ96+BY96+BX96+BW96+BV96+BU96+BT96)</f>
        <v>0.11428571428571428</v>
      </c>
    </row>
    <row r="97" spans="1:79" ht="28.8" x14ac:dyDescent="0.25">
      <c r="A97" s="122" t="s">
        <v>457</v>
      </c>
      <c r="B97" s="121" t="s">
        <v>458</v>
      </c>
      <c r="C97" s="72" t="s">
        <v>217</v>
      </c>
      <c r="D97" s="73" t="s">
        <v>459</v>
      </c>
      <c r="E97" s="74" t="s">
        <v>460</v>
      </c>
      <c r="F97" s="75"/>
      <c r="G97" s="76" t="s">
        <v>12</v>
      </c>
      <c r="H97" s="76" t="s">
        <v>12</v>
      </c>
      <c r="I97" s="76" t="s">
        <v>15</v>
      </c>
      <c r="J97" s="76" t="s">
        <v>12</v>
      </c>
      <c r="K97" s="76" t="s">
        <v>12</v>
      </c>
      <c r="L97" s="76" t="s">
        <v>15</v>
      </c>
      <c r="M97" s="76" t="s">
        <v>12</v>
      </c>
      <c r="N97" s="76" t="s">
        <v>15</v>
      </c>
      <c r="O97" s="76" t="s">
        <v>12</v>
      </c>
      <c r="P97" s="76" t="s">
        <v>12</v>
      </c>
      <c r="Q97" s="76">
        <v>2</v>
      </c>
      <c r="R97" s="76">
        <v>2</v>
      </c>
      <c r="S97" s="76">
        <v>2</v>
      </c>
      <c r="T97" s="76">
        <v>2</v>
      </c>
      <c r="U97" s="76" t="s">
        <v>102</v>
      </c>
      <c r="V97" s="76" t="s">
        <v>102</v>
      </c>
      <c r="W97" s="76" t="s">
        <v>102</v>
      </c>
      <c r="X97" s="76" t="s">
        <v>102</v>
      </c>
      <c r="Y97" s="76" t="s">
        <v>102</v>
      </c>
      <c r="Z97" s="76" t="s">
        <v>102</v>
      </c>
      <c r="AA97" s="77" t="s">
        <v>102</v>
      </c>
      <c r="AB97" s="77" t="s">
        <v>102</v>
      </c>
      <c r="AC97" s="77" t="s">
        <v>102</v>
      </c>
      <c r="AD97" s="77" t="s">
        <v>102</v>
      </c>
      <c r="AE97" s="77" t="s">
        <v>102</v>
      </c>
      <c r="AF97" s="77" t="s">
        <v>102</v>
      </c>
      <c r="AG97" s="78" t="s">
        <v>12</v>
      </c>
      <c r="AH97" s="78" t="s">
        <v>12</v>
      </c>
      <c r="AI97" s="78" t="s">
        <v>12</v>
      </c>
      <c r="AJ97" s="78" t="s">
        <v>102</v>
      </c>
      <c r="AK97" s="79" t="s">
        <v>12</v>
      </c>
      <c r="AL97" s="79" t="s">
        <v>102</v>
      </c>
      <c r="AM97" s="79" t="s">
        <v>12</v>
      </c>
      <c r="AN97" s="79" t="s">
        <v>15</v>
      </c>
      <c r="AO97" s="79" t="s">
        <v>12</v>
      </c>
      <c r="AP97" s="79" t="s">
        <v>12</v>
      </c>
      <c r="AQ97" s="79" t="s">
        <v>12</v>
      </c>
      <c r="AR97" s="79" t="s">
        <v>18</v>
      </c>
      <c r="AS97" s="79" t="e">
        <f>VLOOKUP(Vib_PDM[[#This Row],[New Number]],#REF!,2,FALSE)</f>
        <v>#REF!</v>
      </c>
      <c r="AT97" s="79" t="s">
        <v>12</v>
      </c>
      <c r="AU97" s="79" t="s">
        <v>12</v>
      </c>
      <c r="AV97" s="79" t="s">
        <v>15</v>
      </c>
      <c r="AW97" s="79" t="s">
        <v>15</v>
      </c>
      <c r="AX97" s="79" t="s">
        <v>15</v>
      </c>
      <c r="AY97" s="79"/>
      <c r="AZ97" s="79"/>
      <c r="BA97" s="79" t="s">
        <v>12</v>
      </c>
      <c r="BB97" s="79" t="s">
        <v>102</v>
      </c>
      <c r="BC97" s="79" t="s">
        <v>18</v>
      </c>
      <c r="BD97" s="80" t="s">
        <v>12</v>
      </c>
      <c r="BE97" s="80" t="s">
        <v>12</v>
      </c>
      <c r="BF97" s="80" t="s">
        <v>12</v>
      </c>
      <c r="BG97" s="80" t="s">
        <v>12</v>
      </c>
      <c r="BH97" s="81" t="s">
        <v>12</v>
      </c>
      <c r="BI97" s="81" t="s">
        <v>12</v>
      </c>
      <c r="BJ97" s="91">
        <v>3</v>
      </c>
      <c r="BK97" s="80">
        <v>2</v>
      </c>
      <c r="BL97" s="80">
        <v>2</v>
      </c>
      <c r="BM97" s="93" t="s">
        <v>18</v>
      </c>
      <c r="BN97" s="93"/>
      <c r="BO97" s="92">
        <f>VLOOKUP(Vib_PDM[[#This Row],[SAP Flocation]],'[4]Sheet1 (2)'!B:E,2,FALSE)</f>
        <v>0</v>
      </c>
      <c r="BP97" s="83">
        <v>2</v>
      </c>
      <c r="BQ97" s="84" t="s">
        <v>2158</v>
      </c>
      <c r="BR97" s="85">
        <f>VLOOKUP(Vib_PDM[[#This Row],[New Number]],'[4]Monthly AMS report'!NN89:NO440,2,FALSE)</f>
        <v>45778</v>
      </c>
      <c r="BS97" s="86">
        <v>8</v>
      </c>
      <c r="BT97" s="87">
        <f>COUNTIF(G97:AO97,$BT$8)</f>
        <v>0</v>
      </c>
      <c r="BU97" s="88">
        <f>COUNTIF(G97:AO97,$BU$8)</f>
        <v>4</v>
      </c>
      <c r="BV97" s="88">
        <f>COUNTIF(G97:AO97,$BV$8)</f>
        <v>0</v>
      </c>
      <c r="BW97" s="88">
        <f>COUNTIF(G97:AO97,$BW$8)</f>
        <v>0</v>
      </c>
      <c r="BX97" s="88">
        <f>COUNTIF(G97:AO97,$BX$8)</f>
        <v>27</v>
      </c>
      <c r="BY97" s="88">
        <f>COUNTIF(G97:AO97,$BY$8)</f>
        <v>4</v>
      </c>
      <c r="BZ97" s="88">
        <f>COUNTIF(G97:AO97,$BZ$8)</f>
        <v>0</v>
      </c>
      <c r="CA97" s="89">
        <f>(BY97)/(BZ97+BY97+BX97+BW97+BV97+BU97+BT97)</f>
        <v>0.11428571428571428</v>
      </c>
    </row>
    <row r="98" spans="1:79" ht="26.4" x14ac:dyDescent="0.25">
      <c r="A98" s="70" t="s">
        <v>262</v>
      </c>
      <c r="B98" s="71" t="s">
        <v>263</v>
      </c>
      <c r="C98" s="72" t="s">
        <v>217</v>
      </c>
      <c r="D98" s="73" t="s">
        <v>264</v>
      </c>
      <c r="E98" s="74" t="s">
        <v>265</v>
      </c>
      <c r="F98" s="75"/>
      <c r="G98" s="76" t="s">
        <v>12</v>
      </c>
      <c r="H98" s="76" t="s">
        <v>12</v>
      </c>
      <c r="I98" s="76" t="s">
        <v>15</v>
      </c>
      <c r="J98" s="76" t="s">
        <v>12</v>
      </c>
      <c r="K98" s="76" t="s">
        <v>12</v>
      </c>
      <c r="L98" s="76" t="s">
        <v>12</v>
      </c>
      <c r="M98" s="76" t="s">
        <v>12</v>
      </c>
      <c r="N98" s="76" t="s">
        <v>15</v>
      </c>
      <c r="O98" s="76" t="s">
        <v>12</v>
      </c>
      <c r="P98" s="76" t="s">
        <v>12</v>
      </c>
      <c r="Q98" s="76" t="s">
        <v>102</v>
      </c>
      <c r="R98" s="76" t="s">
        <v>12</v>
      </c>
      <c r="S98" s="76">
        <v>2</v>
      </c>
      <c r="T98" s="76">
        <v>3</v>
      </c>
      <c r="U98" s="76">
        <v>3</v>
      </c>
      <c r="V98" s="76">
        <v>3</v>
      </c>
      <c r="W98" s="76">
        <v>3</v>
      </c>
      <c r="X98" s="76">
        <v>3</v>
      </c>
      <c r="Y98" s="76">
        <v>3</v>
      </c>
      <c r="Z98" s="76">
        <v>3</v>
      </c>
      <c r="AA98" s="77">
        <v>3</v>
      </c>
      <c r="AB98" s="77">
        <v>3</v>
      </c>
      <c r="AC98" s="77">
        <v>3</v>
      </c>
      <c r="AD98" s="77">
        <v>3</v>
      </c>
      <c r="AE98" s="77">
        <v>2</v>
      </c>
      <c r="AF98" s="77" t="s">
        <v>102</v>
      </c>
      <c r="AG98" s="78" t="s">
        <v>12</v>
      </c>
      <c r="AH98" s="78" t="s">
        <v>12</v>
      </c>
      <c r="AI98" s="78" t="s">
        <v>12</v>
      </c>
      <c r="AJ98" s="78" t="s">
        <v>102</v>
      </c>
      <c r="AK98" s="79" t="s">
        <v>12</v>
      </c>
      <c r="AL98" s="79" t="s">
        <v>102</v>
      </c>
      <c r="AM98" s="79" t="s">
        <v>12</v>
      </c>
      <c r="AN98" s="79" t="s">
        <v>15</v>
      </c>
      <c r="AO98" s="79" t="s">
        <v>12</v>
      </c>
      <c r="AP98" s="79" t="s">
        <v>12</v>
      </c>
      <c r="AQ98" s="79" t="s">
        <v>12</v>
      </c>
      <c r="AR98" s="79" t="s">
        <v>18</v>
      </c>
      <c r="AS98" s="79" t="e">
        <f>VLOOKUP(Vib_PDM[[#This Row],[New Number]],#REF!,2,FALSE)</f>
        <v>#REF!</v>
      </c>
      <c r="AT98" s="79" t="s">
        <v>12</v>
      </c>
      <c r="AU98" s="79" t="s">
        <v>12</v>
      </c>
      <c r="AV98" s="79" t="s">
        <v>15</v>
      </c>
      <c r="AW98" s="79" t="s">
        <v>15</v>
      </c>
      <c r="AX98" s="79" t="s">
        <v>15</v>
      </c>
      <c r="AY98" s="79"/>
      <c r="AZ98" s="79"/>
      <c r="BA98" s="79" t="s">
        <v>12</v>
      </c>
      <c r="BB98" s="79" t="s">
        <v>102</v>
      </c>
      <c r="BC98" s="79" t="s">
        <v>18</v>
      </c>
      <c r="BD98" s="80" t="s">
        <v>12</v>
      </c>
      <c r="BE98" s="80" t="s">
        <v>12</v>
      </c>
      <c r="BF98" s="80" t="s">
        <v>12</v>
      </c>
      <c r="BG98" s="80" t="s">
        <v>12</v>
      </c>
      <c r="BH98" s="80" t="s">
        <v>102</v>
      </c>
      <c r="BI98" s="81" t="s">
        <v>12</v>
      </c>
      <c r="BJ98" s="93" t="s">
        <v>12</v>
      </c>
      <c r="BK98" s="93" t="s">
        <v>12</v>
      </c>
      <c r="BL98" s="80" t="s">
        <v>12</v>
      </c>
      <c r="BM98" s="93" t="s">
        <v>18</v>
      </c>
      <c r="BN98" s="80" t="s">
        <v>18</v>
      </c>
      <c r="BO98" s="94" t="e">
        <f>VLOOKUP(Vib_PDM[[#This Row],[SAP Flocation]],'[4]Sheet1 (2)'!B:E,2,FALSE)</f>
        <v>#N/A</v>
      </c>
      <c r="BP98" s="83" t="s">
        <v>12</v>
      </c>
      <c r="BQ98" s="84"/>
      <c r="BR98" s="85">
        <f>VLOOKUP(Vib_PDM[[#This Row],[New Number]],'[4]Monthly AMS report'!NN38:NO389,2,FALSE)</f>
        <v>45825</v>
      </c>
      <c r="BS98" s="86"/>
      <c r="BT98" s="87">
        <f>COUNTIF(G98:AO98,$BT$8)</f>
        <v>0</v>
      </c>
      <c r="BU98" s="88">
        <f>COUNTIF(G98:AO98,$BU$8)</f>
        <v>2</v>
      </c>
      <c r="BV98" s="88">
        <f>COUNTIF(G98:AO98,$BV$8)</f>
        <v>11</v>
      </c>
      <c r="BW98" s="88">
        <f>COUNTIF(G98:AO98,$BW$8)</f>
        <v>0</v>
      </c>
      <c r="BX98" s="88">
        <f>COUNTIF(G98:AO98,$BX$8)</f>
        <v>19</v>
      </c>
      <c r="BY98" s="88">
        <f>COUNTIF(G98:AO98,$BY$8)</f>
        <v>3</v>
      </c>
      <c r="BZ98" s="88">
        <f>COUNTIF(G98:AO98,$BZ$8)</f>
        <v>0</v>
      </c>
      <c r="CA98" s="89">
        <f>(BY98)/(BZ98+BY98+BX98+BW98+BV98+BU98+BT98)</f>
        <v>8.5714285714285715E-2</v>
      </c>
    </row>
    <row r="99" spans="1:79" ht="26.4" x14ac:dyDescent="0.25">
      <c r="A99" s="70" t="s">
        <v>257</v>
      </c>
      <c r="B99" s="71" t="s">
        <v>258</v>
      </c>
      <c r="C99" s="72" t="s">
        <v>242</v>
      </c>
      <c r="D99" s="73" t="s">
        <v>259</v>
      </c>
      <c r="E99" s="74" t="s">
        <v>260</v>
      </c>
      <c r="F99" s="75" t="s">
        <v>261</v>
      </c>
      <c r="G99" s="76" t="s">
        <v>12</v>
      </c>
      <c r="H99" s="76" t="s">
        <v>15</v>
      </c>
      <c r="I99" s="76">
        <v>4</v>
      </c>
      <c r="J99" s="76" t="s">
        <v>12</v>
      </c>
      <c r="K99" s="76">
        <v>4</v>
      </c>
      <c r="L99" s="76">
        <v>4</v>
      </c>
      <c r="M99" s="76" t="s">
        <v>12</v>
      </c>
      <c r="N99" s="76" t="s">
        <v>15</v>
      </c>
      <c r="O99" s="76">
        <v>4</v>
      </c>
      <c r="P99" s="76" t="s">
        <v>15</v>
      </c>
      <c r="Q99" s="76" t="s">
        <v>102</v>
      </c>
      <c r="R99" s="76" t="s">
        <v>12</v>
      </c>
      <c r="S99" s="76">
        <v>2</v>
      </c>
      <c r="T99" s="76">
        <v>2</v>
      </c>
      <c r="U99" s="76">
        <v>2</v>
      </c>
      <c r="V99" s="76">
        <v>2</v>
      </c>
      <c r="W99" s="76">
        <v>2</v>
      </c>
      <c r="X99" s="76">
        <v>2</v>
      </c>
      <c r="Y99" s="76">
        <v>2</v>
      </c>
      <c r="Z99" s="76" t="s">
        <v>15</v>
      </c>
      <c r="AA99" s="77" t="s">
        <v>102</v>
      </c>
      <c r="AB99" s="77">
        <v>3</v>
      </c>
      <c r="AC99" s="77">
        <v>3</v>
      </c>
      <c r="AD99" s="77">
        <v>3</v>
      </c>
      <c r="AE99" s="77">
        <v>3</v>
      </c>
      <c r="AF99" s="77">
        <v>1</v>
      </c>
      <c r="AG99" s="78" t="s">
        <v>15</v>
      </c>
      <c r="AH99" s="78" t="s">
        <v>15</v>
      </c>
      <c r="AI99" s="78">
        <v>3</v>
      </c>
      <c r="AJ99" s="78" t="s">
        <v>15</v>
      </c>
      <c r="AK99" s="79" t="s">
        <v>15</v>
      </c>
      <c r="AL99" s="79" t="s">
        <v>18</v>
      </c>
      <c r="AM99" s="79">
        <v>2</v>
      </c>
      <c r="AN99" s="79">
        <v>2</v>
      </c>
      <c r="AO99" s="79">
        <v>2</v>
      </c>
      <c r="AP99" s="79">
        <v>2</v>
      </c>
      <c r="AQ99" s="79">
        <v>2</v>
      </c>
      <c r="AR99" s="79" t="s">
        <v>18</v>
      </c>
      <c r="AS99" s="79" t="e">
        <f>VLOOKUP(Vib_PDM[[#This Row],[New Number]],#REF!,2,FALSE)</f>
        <v>#REF!</v>
      </c>
      <c r="AT99" s="79" t="s">
        <v>18</v>
      </c>
      <c r="AU99" s="79" t="s">
        <v>15</v>
      </c>
      <c r="AV99" s="79" t="s">
        <v>15</v>
      </c>
      <c r="AW99" s="79" t="s">
        <v>15</v>
      </c>
      <c r="AX99" s="79" t="s">
        <v>15</v>
      </c>
      <c r="AY99" s="79"/>
      <c r="AZ99" s="79"/>
      <c r="BA99" s="79" t="s">
        <v>136</v>
      </c>
      <c r="BB99" s="79" t="s">
        <v>136</v>
      </c>
      <c r="BC99" s="79" t="s">
        <v>15</v>
      </c>
      <c r="BD99" s="80">
        <v>2</v>
      </c>
      <c r="BE99" s="80">
        <v>2</v>
      </c>
      <c r="BF99" s="80" t="s">
        <v>15</v>
      </c>
      <c r="BG99" s="80">
        <v>1</v>
      </c>
      <c r="BH99" s="80">
        <v>1</v>
      </c>
      <c r="BI99" s="128">
        <v>1</v>
      </c>
      <c r="BJ99" s="80" t="s">
        <v>15</v>
      </c>
      <c r="BK99" s="80" t="s">
        <v>15</v>
      </c>
      <c r="BL99" s="80">
        <v>1</v>
      </c>
      <c r="BM99" s="80"/>
      <c r="BN99" s="80"/>
      <c r="BO99" s="82" t="e">
        <f>VLOOKUP(Vib_PDM[[#This Row],[SAP Flocation]],'[4]Sheet1 (2)'!B:E,2,FALSE)</f>
        <v>#N/A</v>
      </c>
      <c r="BP99" s="83" t="s">
        <v>15</v>
      </c>
      <c r="BQ99" s="84"/>
      <c r="BR99" s="85">
        <f>VLOOKUP(Vib_PDM[[#This Row],[New Number]],'[4]Monthly AMS report'!NN37:NO388,2,FALSE)</f>
        <v>45762</v>
      </c>
      <c r="BS99" s="86">
        <v>12</v>
      </c>
      <c r="BT99" s="87">
        <f>COUNTIF(G99:AO99,$BT$8)</f>
        <v>1</v>
      </c>
      <c r="BU99" s="88">
        <f>COUNTIF(G99:AO99,$BU$8)</f>
        <v>10</v>
      </c>
      <c r="BV99" s="88">
        <f>COUNTIF(G99:AO99,$BV$8)</f>
        <v>5</v>
      </c>
      <c r="BW99" s="88">
        <f>COUNTIF(G99:AO99,$BW$8)</f>
        <v>4</v>
      </c>
      <c r="BX99" s="88">
        <f>COUNTIF(G99:AO99,$BX$8)</f>
        <v>6</v>
      </c>
      <c r="BY99" s="88">
        <f>COUNTIF(G99:AO99,$BY$8)</f>
        <v>8</v>
      </c>
      <c r="BZ99" s="88">
        <f>COUNTIF(G99:AO99,$BZ$8)</f>
        <v>1</v>
      </c>
      <c r="CA99" s="89">
        <f>(BY99)/(BZ99+BY99+BX99+BW99+BV99+BU99+BT99)</f>
        <v>0.22857142857142856</v>
      </c>
    </row>
    <row r="100" spans="1:79" ht="26.4" x14ac:dyDescent="0.25">
      <c r="A100" s="70" t="s">
        <v>387</v>
      </c>
      <c r="B100" s="71" t="s">
        <v>388</v>
      </c>
      <c r="C100" s="72" t="s">
        <v>242</v>
      </c>
      <c r="D100" s="73" t="s">
        <v>389</v>
      </c>
      <c r="E100" s="74" t="s">
        <v>390</v>
      </c>
      <c r="F100" s="75"/>
      <c r="G100" s="76" t="s">
        <v>15</v>
      </c>
      <c r="H100" s="76" t="s">
        <v>15</v>
      </c>
      <c r="I100" s="76" t="s">
        <v>15</v>
      </c>
      <c r="J100" s="76" t="s">
        <v>15</v>
      </c>
      <c r="K100" s="76" t="s">
        <v>15</v>
      </c>
      <c r="L100" s="76" t="s">
        <v>12</v>
      </c>
      <c r="M100" s="76" t="s">
        <v>15</v>
      </c>
      <c r="N100" s="76" t="s">
        <v>15</v>
      </c>
      <c r="O100" s="76" t="s">
        <v>15</v>
      </c>
      <c r="P100" s="76" t="s">
        <v>12</v>
      </c>
      <c r="Q100" s="76" t="s">
        <v>102</v>
      </c>
      <c r="R100" s="76">
        <v>2</v>
      </c>
      <c r="S100" s="76" t="s">
        <v>12</v>
      </c>
      <c r="T100" s="76" t="s">
        <v>15</v>
      </c>
      <c r="U100" s="76" t="s">
        <v>102</v>
      </c>
      <c r="V100" s="76" t="s">
        <v>15</v>
      </c>
      <c r="W100" s="76" t="s">
        <v>102</v>
      </c>
      <c r="X100" s="76" t="s">
        <v>15</v>
      </c>
      <c r="Y100" s="76" t="s">
        <v>102</v>
      </c>
      <c r="Z100" s="76" t="s">
        <v>15</v>
      </c>
      <c r="AA100" s="77" t="s">
        <v>102</v>
      </c>
      <c r="AB100" s="77" t="s">
        <v>102</v>
      </c>
      <c r="AC100" s="77" t="s">
        <v>15</v>
      </c>
      <c r="AD100" s="77" t="s">
        <v>102</v>
      </c>
      <c r="AE100" s="77" t="s">
        <v>15</v>
      </c>
      <c r="AF100" s="77" t="s">
        <v>102</v>
      </c>
      <c r="AG100" s="78" t="s">
        <v>15</v>
      </c>
      <c r="AH100" s="78" t="s">
        <v>15</v>
      </c>
      <c r="AI100" s="90" t="s">
        <v>15</v>
      </c>
      <c r="AJ100" s="90" t="s">
        <v>15</v>
      </c>
      <c r="AK100" s="79" t="s">
        <v>15</v>
      </c>
      <c r="AL100" s="79" t="s">
        <v>15</v>
      </c>
      <c r="AM100" s="79" t="s">
        <v>12</v>
      </c>
      <c r="AN100" s="79" t="s">
        <v>15</v>
      </c>
      <c r="AO100" s="79" t="s">
        <v>15</v>
      </c>
      <c r="AP100" s="79" t="s">
        <v>15</v>
      </c>
      <c r="AQ100" s="79" t="s">
        <v>15</v>
      </c>
      <c r="AR100" s="79" t="s">
        <v>18</v>
      </c>
      <c r="AS100" s="79" t="e">
        <f>VLOOKUP(Vib_PDM[[#This Row],[New Number]],#REF!,2,FALSE)</f>
        <v>#REF!</v>
      </c>
      <c r="AT100" s="79" t="s">
        <v>15</v>
      </c>
      <c r="AU100" s="79" t="s">
        <v>15</v>
      </c>
      <c r="AV100" s="79" t="s">
        <v>15</v>
      </c>
      <c r="AW100" s="79" t="s">
        <v>15</v>
      </c>
      <c r="AX100" s="79" t="s">
        <v>15</v>
      </c>
      <c r="AY100" s="79"/>
      <c r="AZ100" s="79"/>
      <c r="BA100" s="79"/>
      <c r="BB100" s="79" t="s">
        <v>136</v>
      </c>
      <c r="BC100" s="79" t="s">
        <v>15</v>
      </c>
      <c r="BD100" s="80" t="s">
        <v>15</v>
      </c>
      <c r="BE100" s="80" t="s">
        <v>15</v>
      </c>
      <c r="BF100" s="80" t="s">
        <v>15</v>
      </c>
      <c r="BG100" s="80" t="s">
        <v>12</v>
      </c>
      <c r="BH100" s="80" t="s">
        <v>12</v>
      </c>
      <c r="BI100" s="81" t="s">
        <v>12</v>
      </c>
      <c r="BJ100" s="80" t="s">
        <v>15</v>
      </c>
      <c r="BK100" s="80" t="s">
        <v>15</v>
      </c>
      <c r="BL100" s="80" t="s">
        <v>12</v>
      </c>
      <c r="BM100" s="80"/>
      <c r="BN100" s="80"/>
      <c r="BO100" s="82" t="e">
        <f>VLOOKUP(Vib_PDM[[#This Row],[SAP Flocation]],'[4]Sheet1 (2)'!B:E,2,FALSE)</f>
        <v>#N/A</v>
      </c>
      <c r="BP100" s="83" t="s">
        <v>15</v>
      </c>
      <c r="BQ100" s="84"/>
      <c r="BR100" s="85">
        <f>VLOOKUP(Vib_PDM[[#This Row],[New Number]],'[4]Monthly AMS report'!NN71:NO422,2,FALSE)</f>
        <v>45768</v>
      </c>
      <c r="BS100" s="86">
        <v>6</v>
      </c>
      <c r="BT100" s="87">
        <f>COUNTIF(G100:AO100,$BT$8)</f>
        <v>0</v>
      </c>
      <c r="BU100" s="88">
        <f>COUNTIF(G100:AO100,$BU$8)</f>
        <v>1</v>
      </c>
      <c r="BV100" s="88">
        <f>COUNTIF(G100:AO100,$BV$8)</f>
        <v>0</v>
      </c>
      <c r="BW100" s="88">
        <f>COUNTIF(G100:AO100,$BW$8)</f>
        <v>0</v>
      </c>
      <c r="BX100" s="88">
        <f>COUNTIF(G100:AO100,$BX$8)</f>
        <v>12</v>
      </c>
      <c r="BY100" s="88">
        <f>COUNTIF(G100:AO100,$BY$8)</f>
        <v>22</v>
      </c>
      <c r="BZ100" s="88">
        <f>COUNTIF(G100:AO100,$BZ$8)</f>
        <v>0</v>
      </c>
      <c r="CA100" s="89">
        <f>(BY100)/(BZ100+BY100+BX100+BW100+BV100+BU100+BT100)</f>
        <v>0.62857142857142856</v>
      </c>
    </row>
    <row r="101" spans="1:79" ht="26.4" x14ac:dyDescent="0.25">
      <c r="A101" s="70" t="s">
        <v>391</v>
      </c>
      <c r="B101" s="71" t="s">
        <v>392</v>
      </c>
      <c r="C101" s="72" t="s">
        <v>242</v>
      </c>
      <c r="D101" s="73" t="s">
        <v>393</v>
      </c>
      <c r="E101" s="74" t="s">
        <v>394</v>
      </c>
      <c r="F101" s="75"/>
      <c r="G101" s="76" t="s">
        <v>12</v>
      </c>
      <c r="H101" s="76" t="s">
        <v>15</v>
      </c>
      <c r="I101" s="76">
        <v>4</v>
      </c>
      <c r="J101" s="76">
        <v>4</v>
      </c>
      <c r="K101" s="76">
        <v>4</v>
      </c>
      <c r="L101" s="76">
        <v>1</v>
      </c>
      <c r="M101" s="76" t="s">
        <v>12</v>
      </c>
      <c r="N101" s="76" t="s">
        <v>15</v>
      </c>
      <c r="O101" s="76">
        <v>3</v>
      </c>
      <c r="P101" s="76" t="s">
        <v>12</v>
      </c>
      <c r="Q101" s="76" t="s">
        <v>102</v>
      </c>
      <c r="R101" s="76" t="s">
        <v>12</v>
      </c>
      <c r="S101" s="76" t="s">
        <v>102</v>
      </c>
      <c r="T101" s="76" t="s">
        <v>15</v>
      </c>
      <c r="U101" s="76" t="s">
        <v>15</v>
      </c>
      <c r="V101" s="76" t="s">
        <v>102</v>
      </c>
      <c r="W101" s="76" t="s">
        <v>102</v>
      </c>
      <c r="X101" s="76" t="s">
        <v>102</v>
      </c>
      <c r="Y101" s="76" t="s">
        <v>102</v>
      </c>
      <c r="Z101" s="76" t="s">
        <v>15</v>
      </c>
      <c r="AA101" s="77" t="s">
        <v>15</v>
      </c>
      <c r="AB101" s="77" t="s">
        <v>15</v>
      </c>
      <c r="AC101" s="77" t="s">
        <v>102</v>
      </c>
      <c r="AD101" s="77" t="s">
        <v>15</v>
      </c>
      <c r="AE101" s="77" t="s">
        <v>102</v>
      </c>
      <c r="AF101" s="77" t="s">
        <v>15</v>
      </c>
      <c r="AG101" s="78" t="s">
        <v>15</v>
      </c>
      <c r="AH101" s="78" t="s">
        <v>15</v>
      </c>
      <c r="AI101" s="78" t="s">
        <v>12</v>
      </c>
      <c r="AJ101" s="78" t="s">
        <v>15</v>
      </c>
      <c r="AK101" s="79" t="s">
        <v>15</v>
      </c>
      <c r="AL101" s="79" t="s">
        <v>102</v>
      </c>
      <c r="AM101" s="79" t="s">
        <v>12</v>
      </c>
      <c r="AN101" s="79" t="s">
        <v>15</v>
      </c>
      <c r="AO101" s="79" t="s">
        <v>15</v>
      </c>
      <c r="AP101" s="79" t="s">
        <v>15</v>
      </c>
      <c r="AQ101" s="79" t="s">
        <v>15</v>
      </c>
      <c r="AR101" s="79" t="s">
        <v>15</v>
      </c>
      <c r="AS101" s="79" t="e">
        <f>VLOOKUP(Vib_PDM[[#This Row],[New Number]],#REF!,2,FALSE)</f>
        <v>#REF!</v>
      </c>
      <c r="AT101" s="79" t="s">
        <v>12</v>
      </c>
      <c r="AU101" s="79" t="s">
        <v>12</v>
      </c>
      <c r="AV101" s="79" t="s">
        <v>15</v>
      </c>
      <c r="AW101" s="79" t="s">
        <v>15</v>
      </c>
      <c r="AX101" s="79" t="s">
        <v>15</v>
      </c>
      <c r="AY101" s="79"/>
      <c r="AZ101" s="79"/>
      <c r="BA101" s="79" t="s">
        <v>12</v>
      </c>
      <c r="BB101" s="79" t="s">
        <v>136</v>
      </c>
      <c r="BC101" s="79" t="s">
        <v>15</v>
      </c>
      <c r="BD101" s="80" t="s">
        <v>15</v>
      </c>
      <c r="BE101" s="80" t="s">
        <v>15</v>
      </c>
      <c r="BF101" s="80" t="s">
        <v>15</v>
      </c>
      <c r="BG101" s="80" t="s">
        <v>12</v>
      </c>
      <c r="BH101" s="80" t="s">
        <v>12</v>
      </c>
      <c r="BI101" s="81" t="s">
        <v>12</v>
      </c>
      <c r="BJ101" s="80" t="s">
        <v>15</v>
      </c>
      <c r="BK101" s="80" t="s">
        <v>12</v>
      </c>
      <c r="BL101" s="80" t="s">
        <v>15</v>
      </c>
      <c r="BM101" s="80"/>
      <c r="BN101" s="80"/>
      <c r="BO101" s="82" t="e">
        <f>VLOOKUP(Vib_PDM[[#This Row],[SAP Flocation]],'[4]Sheet1 (2)'!B:E,2,FALSE)</f>
        <v>#N/A</v>
      </c>
      <c r="BP101" s="83" t="s">
        <v>15</v>
      </c>
      <c r="BQ101" s="84"/>
      <c r="BR101" s="85">
        <f>VLOOKUP(Vib_PDM[[#This Row],[New Number]],'[4]Monthly AMS report'!NN72:NO423,2,FALSE)</f>
        <v>45741</v>
      </c>
      <c r="BS101" s="86">
        <v>6</v>
      </c>
      <c r="BT101" s="87">
        <f>COUNTIF(G101:AO101,$BT$8)</f>
        <v>1</v>
      </c>
      <c r="BU101" s="88">
        <f>COUNTIF(G101:AO101,$BU$8)</f>
        <v>0</v>
      </c>
      <c r="BV101" s="88">
        <f>COUNTIF(G101:AO101,$BV$8)</f>
        <v>1</v>
      </c>
      <c r="BW101" s="88">
        <f>COUNTIF(G101:AO101,$BW$8)</f>
        <v>3</v>
      </c>
      <c r="BX101" s="88">
        <f>COUNTIF(G101:AO101,$BX$8)</f>
        <v>15</v>
      </c>
      <c r="BY101" s="88">
        <f>COUNTIF(G101:AO101,$BY$8)</f>
        <v>15</v>
      </c>
      <c r="BZ101" s="88">
        <f>COUNTIF(G101:AO101,$BZ$8)</f>
        <v>0</v>
      </c>
      <c r="CA101" s="89">
        <f>(BY101)/(BZ101+BY101+BX101+BW101+BV101+BU101+BT101)</f>
        <v>0.42857142857142855</v>
      </c>
    </row>
    <row r="102" spans="1:79" ht="14.4" x14ac:dyDescent="0.25">
      <c r="A102" s="122" t="s">
        <v>472</v>
      </c>
      <c r="B102" s="121" t="s">
        <v>473</v>
      </c>
      <c r="C102" s="72" t="s">
        <v>242</v>
      </c>
      <c r="D102" s="73" t="s">
        <v>474</v>
      </c>
      <c r="E102" s="74" t="s">
        <v>473</v>
      </c>
      <c r="F102" s="75"/>
      <c r="G102" s="76" t="s">
        <v>15</v>
      </c>
      <c r="H102" s="76" t="s">
        <v>15</v>
      </c>
      <c r="I102" s="76" t="s">
        <v>12</v>
      </c>
      <c r="J102" s="76" t="s">
        <v>12</v>
      </c>
      <c r="K102" s="76" t="s">
        <v>15</v>
      </c>
      <c r="L102" s="76" t="s">
        <v>12</v>
      </c>
      <c r="M102" s="76" t="s">
        <v>15</v>
      </c>
      <c r="N102" s="76" t="s">
        <v>15</v>
      </c>
      <c r="O102" s="76" t="s">
        <v>12</v>
      </c>
      <c r="P102" s="76" t="s">
        <v>12</v>
      </c>
      <c r="Q102" s="76" t="s">
        <v>102</v>
      </c>
      <c r="R102" s="76" t="s">
        <v>12</v>
      </c>
      <c r="S102" s="76" t="s">
        <v>102</v>
      </c>
      <c r="T102" s="76" t="s">
        <v>102</v>
      </c>
      <c r="U102" s="76" t="s">
        <v>102</v>
      </c>
      <c r="V102" s="76" t="s">
        <v>102</v>
      </c>
      <c r="W102" s="76" t="s">
        <v>102</v>
      </c>
      <c r="X102" s="76" t="s">
        <v>102</v>
      </c>
      <c r="Y102" s="76" t="s">
        <v>102</v>
      </c>
      <c r="Z102" s="76" t="s">
        <v>15</v>
      </c>
      <c r="AA102" s="77" t="s">
        <v>102</v>
      </c>
      <c r="AB102" s="77" t="s">
        <v>102</v>
      </c>
      <c r="AC102" s="77" t="s">
        <v>102</v>
      </c>
      <c r="AD102" s="77" t="s">
        <v>102</v>
      </c>
      <c r="AE102" s="77" t="s">
        <v>102</v>
      </c>
      <c r="AF102" s="77" t="s">
        <v>102</v>
      </c>
      <c r="AG102" s="78" t="s">
        <v>12</v>
      </c>
      <c r="AH102" s="78" t="s">
        <v>12</v>
      </c>
      <c r="AI102" s="78" t="s">
        <v>12</v>
      </c>
      <c r="AJ102" s="78" t="s">
        <v>102</v>
      </c>
      <c r="AK102" s="79" t="s">
        <v>12</v>
      </c>
      <c r="AL102" s="79" t="s">
        <v>102</v>
      </c>
      <c r="AM102" s="79" t="s">
        <v>12</v>
      </c>
      <c r="AN102" s="79" t="s">
        <v>12</v>
      </c>
      <c r="AO102" s="79">
        <v>3</v>
      </c>
      <c r="AP102" s="79">
        <v>3</v>
      </c>
      <c r="AQ102" s="79" t="s">
        <v>18</v>
      </c>
      <c r="AR102" s="79" t="s">
        <v>18</v>
      </c>
      <c r="AS102" s="79" t="e">
        <f>VLOOKUP(Vib_PDM[[#This Row],[New Number]],#REF!,2,FALSE)</f>
        <v>#REF!</v>
      </c>
      <c r="AT102" s="79" t="s">
        <v>15</v>
      </c>
      <c r="AU102" s="79" t="s">
        <v>15</v>
      </c>
      <c r="AV102" s="79" t="s">
        <v>15</v>
      </c>
      <c r="AW102" s="79" t="s">
        <v>15</v>
      </c>
      <c r="AX102" s="79" t="s">
        <v>15</v>
      </c>
      <c r="AY102" s="79"/>
      <c r="AZ102" s="79"/>
      <c r="BA102" s="79">
        <v>3</v>
      </c>
      <c r="BB102" s="79">
        <v>3</v>
      </c>
      <c r="BC102" s="79" t="s">
        <v>15</v>
      </c>
      <c r="BD102" s="80">
        <v>3</v>
      </c>
      <c r="BE102" s="80">
        <v>3</v>
      </c>
      <c r="BF102" s="80">
        <v>3</v>
      </c>
      <c r="BG102" s="80">
        <v>3</v>
      </c>
      <c r="BH102" s="80">
        <v>3</v>
      </c>
      <c r="BI102" s="91">
        <v>3</v>
      </c>
      <c r="BJ102" s="91">
        <v>3</v>
      </c>
      <c r="BK102" s="80">
        <v>3</v>
      </c>
      <c r="BL102" s="80">
        <v>3</v>
      </c>
      <c r="BM102" s="80"/>
      <c r="BN102" s="80"/>
      <c r="BO102" s="92">
        <f>VLOOKUP(Vib_PDM[[#This Row],[SAP Flocation]],'[4]Sheet1 (2)'!B:E,2,FALSE)</f>
        <v>0</v>
      </c>
      <c r="BP102" s="83" t="s">
        <v>12</v>
      </c>
      <c r="BQ102" s="84"/>
      <c r="BR102" s="85">
        <f>VLOOKUP(Vib_PDM[[#This Row],[New Number]],'[4]Monthly AMS report'!NN93:NO444,2,FALSE)</f>
        <v>45768</v>
      </c>
      <c r="BS102" s="86"/>
      <c r="BT102" s="87">
        <f>COUNTIF(G102:AO102,$BT$8)</f>
        <v>0</v>
      </c>
      <c r="BU102" s="88">
        <f>COUNTIF(G102:AO102,$BU$8)</f>
        <v>0</v>
      </c>
      <c r="BV102" s="88">
        <f>COUNTIF(G102:AO102,$BV$8)</f>
        <v>1</v>
      </c>
      <c r="BW102" s="88">
        <f>COUNTIF(G102:AO102,$BW$8)</f>
        <v>0</v>
      </c>
      <c r="BX102" s="88">
        <f>COUNTIF(G102:AO102,$BX$8)</f>
        <v>28</v>
      </c>
      <c r="BY102" s="88">
        <f>COUNTIF(G102:AO102,$BY$8)</f>
        <v>6</v>
      </c>
      <c r="BZ102" s="88">
        <f>COUNTIF(G102:AO102,$BZ$8)</f>
        <v>0</v>
      </c>
      <c r="CA102" s="89">
        <f>(BY102)/(BZ102+BY102+BX102+BW102+BV102+BU102+BT102)</f>
        <v>0.17142857142857143</v>
      </c>
    </row>
    <row r="103" spans="1:79" ht="39.6" x14ac:dyDescent="0.25">
      <c r="A103" s="133" t="s">
        <v>498</v>
      </c>
      <c r="B103" s="139" t="s">
        <v>499</v>
      </c>
      <c r="C103" s="72" t="s">
        <v>129</v>
      </c>
      <c r="D103" s="73" t="s">
        <v>500</v>
      </c>
      <c r="E103" s="74" t="s">
        <v>501</v>
      </c>
      <c r="F103" s="75"/>
      <c r="G103" s="76" t="s">
        <v>12</v>
      </c>
      <c r="H103" s="76" t="s">
        <v>12</v>
      </c>
      <c r="I103" s="76" t="s">
        <v>12</v>
      </c>
      <c r="J103" s="76" t="s">
        <v>12</v>
      </c>
      <c r="K103" s="76" t="s">
        <v>12</v>
      </c>
      <c r="L103" s="76" t="s">
        <v>12</v>
      </c>
      <c r="M103" s="76" t="s">
        <v>15</v>
      </c>
      <c r="N103" s="76" t="s">
        <v>15</v>
      </c>
      <c r="O103" s="76" t="s">
        <v>12</v>
      </c>
      <c r="P103" s="76" t="s">
        <v>12</v>
      </c>
      <c r="Q103" s="76" t="s">
        <v>102</v>
      </c>
      <c r="R103" s="76" t="s">
        <v>12</v>
      </c>
      <c r="S103" s="76" t="s">
        <v>102</v>
      </c>
      <c r="T103" s="76">
        <v>2</v>
      </c>
      <c r="U103" s="76">
        <v>2</v>
      </c>
      <c r="V103" s="76">
        <v>2</v>
      </c>
      <c r="W103" s="76">
        <v>2</v>
      </c>
      <c r="X103" s="76">
        <v>3</v>
      </c>
      <c r="Y103" s="76">
        <v>3</v>
      </c>
      <c r="Z103" s="76">
        <v>2</v>
      </c>
      <c r="AA103" s="77">
        <v>2</v>
      </c>
      <c r="AB103" s="77">
        <v>4</v>
      </c>
      <c r="AC103" s="77" t="s">
        <v>102</v>
      </c>
      <c r="AD103" s="77">
        <v>3</v>
      </c>
      <c r="AE103" s="77">
        <v>3</v>
      </c>
      <c r="AF103" s="77">
        <v>3</v>
      </c>
      <c r="AG103" s="78">
        <v>3</v>
      </c>
      <c r="AH103" s="78">
        <v>3</v>
      </c>
      <c r="AI103" s="78">
        <v>3</v>
      </c>
      <c r="AJ103" s="78">
        <v>3</v>
      </c>
      <c r="AK103" s="79" t="s">
        <v>12</v>
      </c>
      <c r="AL103" s="79" t="s">
        <v>102</v>
      </c>
      <c r="AM103" s="79" t="s">
        <v>12</v>
      </c>
      <c r="AN103" s="79" t="s">
        <v>15</v>
      </c>
      <c r="AO103" s="79" t="s">
        <v>12</v>
      </c>
      <c r="AP103" s="79">
        <v>3</v>
      </c>
      <c r="AQ103" s="79" t="s">
        <v>18</v>
      </c>
      <c r="AR103" s="79" t="s">
        <v>18</v>
      </c>
      <c r="AS103" s="79" t="e">
        <f>VLOOKUP(Vib_PDM[[#This Row],[New Number]],#REF!,2,FALSE)</f>
        <v>#REF!</v>
      </c>
      <c r="AT103" s="79" t="s">
        <v>15</v>
      </c>
      <c r="AU103" s="79" t="s">
        <v>15</v>
      </c>
      <c r="AV103" s="79" t="s">
        <v>15</v>
      </c>
      <c r="AW103" s="79" t="s">
        <v>15</v>
      </c>
      <c r="AX103" s="79" t="s">
        <v>15</v>
      </c>
      <c r="AY103" s="79"/>
      <c r="AZ103" s="79"/>
      <c r="BA103" s="79">
        <v>3</v>
      </c>
      <c r="BB103" s="79">
        <v>3</v>
      </c>
      <c r="BC103" s="79" t="s">
        <v>18</v>
      </c>
      <c r="BD103" s="80" t="s">
        <v>12</v>
      </c>
      <c r="BE103" s="80" t="s">
        <v>12</v>
      </c>
      <c r="BF103" s="80" t="s">
        <v>12</v>
      </c>
      <c r="BG103" s="80" t="s">
        <v>12</v>
      </c>
      <c r="BH103" s="80" t="s">
        <v>12</v>
      </c>
      <c r="BI103" s="81" t="s">
        <v>12</v>
      </c>
      <c r="BJ103" s="93" t="s">
        <v>12</v>
      </c>
      <c r="BK103" s="93" t="s">
        <v>12</v>
      </c>
      <c r="BL103" s="80" t="s">
        <v>15</v>
      </c>
      <c r="BM103" s="93"/>
      <c r="BN103" s="93"/>
      <c r="BO103" s="94" t="e">
        <f>VLOOKUP(Vib_PDM[[#This Row],[SAP Flocation]],'[4]Sheet1 (2)'!B:E,2,FALSE)</f>
        <v>#N/A</v>
      </c>
      <c r="BP103" s="132">
        <v>2</v>
      </c>
      <c r="BQ103" s="84" t="s">
        <v>2153</v>
      </c>
      <c r="BR103" s="85">
        <f>VLOOKUP(Vib_PDM[[#This Row],[New Number]],'[4]Monthly AMS report'!NN100:NO451,2,FALSE)</f>
        <v>45793</v>
      </c>
      <c r="BS103" s="86"/>
      <c r="BT103" s="87">
        <f>COUNTIF(G103:AO103,$BT$8)</f>
        <v>0</v>
      </c>
      <c r="BU103" s="88">
        <f>COUNTIF(G103:AO103,$BU$8)</f>
        <v>6</v>
      </c>
      <c r="BV103" s="88">
        <f>COUNTIF(G103:AO103,$BV$8)</f>
        <v>9</v>
      </c>
      <c r="BW103" s="88">
        <f>COUNTIF(G103:AO103,$BW$8)</f>
        <v>1</v>
      </c>
      <c r="BX103" s="88">
        <f>COUNTIF(G103:AO103,$BX$8)</f>
        <v>16</v>
      </c>
      <c r="BY103" s="88">
        <f>COUNTIF(G103:AO103,$BY$8)</f>
        <v>3</v>
      </c>
      <c r="BZ103" s="88">
        <f>COUNTIF(G103:AO103,$BZ$8)</f>
        <v>0</v>
      </c>
      <c r="CA103" s="89">
        <f>(BY103)/(BZ103+BY103+BX103+BW103+BV103+BU103+BT103)</f>
        <v>8.5714285714285715E-2</v>
      </c>
    </row>
    <row r="104" spans="1:79" ht="39.6" x14ac:dyDescent="0.25">
      <c r="A104" s="133" t="s">
        <v>296</v>
      </c>
      <c r="B104" s="71" t="s">
        <v>297</v>
      </c>
      <c r="C104" s="72" t="s">
        <v>129</v>
      </c>
      <c r="D104" s="73" t="s">
        <v>298</v>
      </c>
      <c r="E104" s="74" t="s">
        <v>299</v>
      </c>
      <c r="F104" s="75" t="s">
        <v>300</v>
      </c>
      <c r="G104" s="76" t="s">
        <v>12</v>
      </c>
      <c r="H104" s="76" t="s">
        <v>12</v>
      </c>
      <c r="I104" s="76" t="s">
        <v>15</v>
      </c>
      <c r="J104" s="76" t="s">
        <v>12</v>
      </c>
      <c r="K104" s="76">
        <v>1</v>
      </c>
      <c r="L104" s="76" t="s">
        <v>12</v>
      </c>
      <c r="M104" s="76" t="s">
        <v>15</v>
      </c>
      <c r="N104" s="76" t="s">
        <v>15</v>
      </c>
      <c r="O104" s="76">
        <v>2</v>
      </c>
      <c r="P104" s="76">
        <v>2</v>
      </c>
      <c r="Q104" s="76">
        <v>2</v>
      </c>
      <c r="R104" s="76">
        <v>3</v>
      </c>
      <c r="S104" s="76">
        <v>3</v>
      </c>
      <c r="T104" s="76" t="s">
        <v>102</v>
      </c>
      <c r="U104" s="76" t="s">
        <v>102</v>
      </c>
      <c r="V104" s="76">
        <v>3</v>
      </c>
      <c r="W104" s="76">
        <v>2</v>
      </c>
      <c r="X104" s="76">
        <v>1</v>
      </c>
      <c r="Y104" s="76">
        <v>1</v>
      </c>
      <c r="Z104" s="76" t="s">
        <v>102</v>
      </c>
      <c r="AA104" s="77">
        <v>2</v>
      </c>
      <c r="AB104" s="77">
        <v>3</v>
      </c>
      <c r="AC104" s="77">
        <v>3</v>
      </c>
      <c r="AD104" s="77">
        <v>2</v>
      </c>
      <c r="AE104" s="77">
        <v>2</v>
      </c>
      <c r="AF104" s="77">
        <v>2</v>
      </c>
      <c r="AG104" s="78">
        <v>2</v>
      </c>
      <c r="AH104" s="78">
        <v>2</v>
      </c>
      <c r="AI104" s="78">
        <v>2</v>
      </c>
      <c r="AJ104" s="78">
        <v>2</v>
      </c>
      <c r="AK104" s="79">
        <v>2</v>
      </c>
      <c r="AL104" s="79">
        <v>2</v>
      </c>
      <c r="AM104" s="79">
        <v>2</v>
      </c>
      <c r="AN104" s="79" t="s">
        <v>15</v>
      </c>
      <c r="AO104" s="79">
        <v>3</v>
      </c>
      <c r="AP104" s="79">
        <v>3</v>
      </c>
      <c r="AQ104" s="79" t="s">
        <v>18</v>
      </c>
      <c r="AR104" s="79" t="s">
        <v>18</v>
      </c>
      <c r="AS104" s="79" t="e">
        <f>VLOOKUP(Vib_PDM[[#This Row],[New Number]],#REF!,2,FALSE)</f>
        <v>#REF!</v>
      </c>
      <c r="AT104" s="79" t="s">
        <v>15</v>
      </c>
      <c r="AU104" s="79" t="s">
        <v>15</v>
      </c>
      <c r="AV104" s="79" t="s">
        <v>15</v>
      </c>
      <c r="AW104" s="79" t="s">
        <v>15</v>
      </c>
      <c r="AX104" s="79" t="s">
        <v>15</v>
      </c>
      <c r="AY104" s="79"/>
      <c r="AZ104" s="79"/>
      <c r="BA104" s="79">
        <v>3</v>
      </c>
      <c r="BB104" s="79">
        <v>3</v>
      </c>
      <c r="BC104" s="79" t="s">
        <v>18</v>
      </c>
      <c r="BD104" s="80">
        <v>2</v>
      </c>
      <c r="BE104" s="80">
        <v>2</v>
      </c>
      <c r="BF104" s="80">
        <v>3</v>
      </c>
      <c r="BG104" s="80">
        <v>3</v>
      </c>
      <c r="BH104" s="80">
        <v>3</v>
      </c>
      <c r="BI104" s="114">
        <v>2</v>
      </c>
      <c r="BJ104" s="114">
        <v>2</v>
      </c>
      <c r="BK104" s="135">
        <v>2</v>
      </c>
      <c r="BL104" s="80">
        <v>2</v>
      </c>
      <c r="BM104" s="135"/>
      <c r="BN104" s="80" t="s">
        <v>18</v>
      </c>
      <c r="BO104" s="92" t="str">
        <f>VLOOKUP(Vib_PDM[[#This Row],[SAP Flocation]],'[4]Sheet1 (2)'!B:E,2,FALSE)</f>
        <v>MEM25W13</v>
      </c>
      <c r="BP104" s="132">
        <v>3</v>
      </c>
      <c r="BQ104" s="84" t="s">
        <v>2154</v>
      </c>
      <c r="BR104" s="85">
        <f>VLOOKUP(Vib_PDM[[#This Row],[New Number]],'[4]Monthly AMS report'!NN48:NO399,2,FALSE)</f>
        <v>45812</v>
      </c>
      <c r="BS104" s="86"/>
      <c r="BT104" s="87">
        <f>COUNTIF(G104:AO104,$BT$8)</f>
        <v>3</v>
      </c>
      <c r="BU104" s="88">
        <f>COUNTIF(G104:AO104,$BU$8)</f>
        <v>15</v>
      </c>
      <c r="BV104" s="88">
        <f>COUNTIF(G104:AO104,$BV$8)</f>
        <v>6</v>
      </c>
      <c r="BW104" s="88">
        <f>COUNTIF(G104:AO104,$BW$8)</f>
        <v>0</v>
      </c>
      <c r="BX104" s="88">
        <f>COUNTIF(G104:AO104,$BX$8)</f>
        <v>7</v>
      </c>
      <c r="BY104" s="88">
        <f>COUNTIF(G104:AO104,$BY$8)</f>
        <v>4</v>
      </c>
      <c r="BZ104" s="88">
        <f>COUNTIF(G104:AO104,$BZ$8)</f>
        <v>0</v>
      </c>
      <c r="CA104" s="89">
        <f>(BY104)/(BZ104+BY104+BX104+BW104+BV104+BU104+BT104)</f>
        <v>0.11428571428571428</v>
      </c>
    </row>
    <row r="105" spans="1:79" ht="26.4" x14ac:dyDescent="0.25">
      <c r="A105" s="133" t="s">
        <v>296</v>
      </c>
      <c r="B105" s="71" t="s">
        <v>297</v>
      </c>
      <c r="C105" s="72" t="s">
        <v>129</v>
      </c>
      <c r="D105" s="73" t="s">
        <v>301</v>
      </c>
      <c r="E105" s="74" t="s">
        <v>302</v>
      </c>
      <c r="F105" s="75"/>
      <c r="G105" s="76" t="s">
        <v>15</v>
      </c>
      <c r="H105" s="76" t="s">
        <v>12</v>
      </c>
      <c r="I105" s="76" t="s">
        <v>15</v>
      </c>
      <c r="J105" s="76">
        <v>3</v>
      </c>
      <c r="K105" s="76" t="s">
        <v>15</v>
      </c>
      <c r="L105" s="76" t="s">
        <v>12</v>
      </c>
      <c r="M105" s="76" t="s">
        <v>15</v>
      </c>
      <c r="N105" s="76" t="s">
        <v>15</v>
      </c>
      <c r="O105" s="76" t="s">
        <v>12</v>
      </c>
      <c r="P105" s="76" t="s">
        <v>12</v>
      </c>
      <c r="Q105" s="76" t="s">
        <v>102</v>
      </c>
      <c r="R105" s="76" t="s">
        <v>12</v>
      </c>
      <c r="S105" s="76" t="s">
        <v>102</v>
      </c>
      <c r="T105" s="76" t="s">
        <v>102</v>
      </c>
      <c r="U105" s="76" t="s">
        <v>102</v>
      </c>
      <c r="V105" s="76" t="s">
        <v>102</v>
      </c>
      <c r="W105" s="76" t="s">
        <v>102</v>
      </c>
      <c r="X105" s="76" t="s">
        <v>102</v>
      </c>
      <c r="Y105" s="76" t="s">
        <v>102</v>
      </c>
      <c r="Z105" s="76" t="s">
        <v>102</v>
      </c>
      <c r="AA105" s="77" t="s">
        <v>102</v>
      </c>
      <c r="AB105" s="77" t="s">
        <v>102</v>
      </c>
      <c r="AC105" s="77" t="s">
        <v>102</v>
      </c>
      <c r="AD105" s="77" t="s">
        <v>102</v>
      </c>
      <c r="AE105" s="77" t="s">
        <v>102</v>
      </c>
      <c r="AF105" s="77" t="s">
        <v>102</v>
      </c>
      <c r="AG105" s="78" t="s">
        <v>12</v>
      </c>
      <c r="AH105" s="78" t="s">
        <v>12</v>
      </c>
      <c r="AI105" s="78">
        <v>3</v>
      </c>
      <c r="AJ105" s="78" t="s">
        <v>102</v>
      </c>
      <c r="AK105" s="79" t="s">
        <v>12</v>
      </c>
      <c r="AL105" s="79" t="s">
        <v>102</v>
      </c>
      <c r="AM105" s="79" t="s">
        <v>12</v>
      </c>
      <c r="AN105" s="79" t="s">
        <v>15</v>
      </c>
      <c r="AO105" s="79" t="s">
        <v>12</v>
      </c>
      <c r="AP105" s="79" t="s">
        <v>12</v>
      </c>
      <c r="AQ105" s="79" t="s">
        <v>12</v>
      </c>
      <c r="AR105" s="79" t="s">
        <v>18</v>
      </c>
      <c r="AS105" s="79" t="e">
        <f>VLOOKUP(Vib_PDM[[#This Row],[New Number]],#REF!,2,FALSE)</f>
        <v>#REF!</v>
      </c>
      <c r="AT105" s="79" t="s">
        <v>15</v>
      </c>
      <c r="AU105" s="79" t="s">
        <v>15</v>
      </c>
      <c r="AV105" s="79" t="s">
        <v>15</v>
      </c>
      <c r="AW105" s="79" t="s">
        <v>15</v>
      </c>
      <c r="AX105" s="79" t="s">
        <v>15</v>
      </c>
      <c r="AY105" s="79"/>
      <c r="AZ105" s="79"/>
      <c r="BA105" s="79" t="s">
        <v>15</v>
      </c>
      <c r="BB105" s="79" t="s">
        <v>102</v>
      </c>
      <c r="BC105" s="79" t="s">
        <v>18</v>
      </c>
      <c r="BD105" s="80" t="s">
        <v>12</v>
      </c>
      <c r="BE105" s="80" t="s">
        <v>12</v>
      </c>
      <c r="BF105" s="80" t="s">
        <v>12</v>
      </c>
      <c r="BG105" s="80" t="s">
        <v>12</v>
      </c>
      <c r="BH105" s="80" t="s">
        <v>12</v>
      </c>
      <c r="BI105" s="81" t="s">
        <v>12</v>
      </c>
      <c r="BJ105" s="93" t="s">
        <v>12</v>
      </c>
      <c r="BK105" s="93" t="s">
        <v>12</v>
      </c>
      <c r="BL105" s="80" t="s">
        <v>12</v>
      </c>
      <c r="BM105" s="93"/>
      <c r="BN105" s="80" t="s">
        <v>18</v>
      </c>
      <c r="BO105" s="92" t="str">
        <f>VLOOKUP(Vib_PDM[[#This Row],[SAP Flocation]],'[4]Sheet1 (2)'!B:E,2,FALSE)</f>
        <v>MEM25W13</v>
      </c>
      <c r="BP105" s="132" t="s">
        <v>12</v>
      </c>
      <c r="BQ105" s="84"/>
      <c r="BR105" s="85">
        <f>VLOOKUP(Vib_PDM[[#This Row],[New Number]],'[4]Monthly AMS report'!NN49:NO400,2,FALSE)</f>
        <v>45812</v>
      </c>
      <c r="BS105" s="86"/>
      <c r="BT105" s="87">
        <f>COUNTIF(G105:AO105,$BT$8)</f>
        <v>0</v>
      </c>
      <c r="BU105" s="88">
        <f>COUNTIF(G105:AO105,$BU$8)</f>
        <v>0</v>
      </c>
      <c r="BV105" s="88">
        <f>COUNTIF(G105:AO105,$BV$8)</f>
        <v>2</v>
      </c>
      <c r="BW105" s="88">
        <f>COUNTIF(G105:AO105,$BW$8)</f>
        <v>0</v>
      </c>
      <c r="BX105" s="88">
        <f>COUNTIF(G105:AO105,$BX$8)</f>
        <v>27</v>
      </c>
      <c r="BY105" s="88">
        <f>COUNTIF(G105:AO105,$BY$8)</f>
        <v>6</v>
      </c>
      <c r="BZ105" s="88">
        <f>COUNTIF(G105:AO105,$BZ$8)</f>
        <v>0</v>
      </c>
      <c r="CA105" s="89">
        <f>(BY105)/(BZ105+BY105+BX105+BW105+BV105+BU105+BT105)</f>
        <v>0.17142857142857143</v>
      </c>
    </row>
    <row r="106" spans="1:79" ht="26.4" x14ac:dyDescent="0.25">
      <c r="A106" s="70" t="s">
        <v>549</v>
      </c>
      <c r="B106" s="139" t="s">
        <v>550</v>
      </c>
      <c r="C106" s="72" t="s">
        <v>129</v>
      </c>
      <c r="D106" s="73" t="s">
        <v>551</v>
      </c>
      <c r="E106" s="74" t="s">
        <v>552</v>
      </c>
      <c r="F106" s="75"/>
      <c r="G106" s="76" t="s">
        <v>12</v>
      </c>
      <c r="H106" s="76" t="s">
        <v>12</v>
      </c>
      <c r="I106" s="76" t="s">
        <v>12</v>
      </c>
      <c r="J106" s="76" t="s">
        <v>15</v>
      </c>
      <c r="K106" s="76" t="s">
        <v>12</v>
      </c>
      <c r="L106" s="76" t="s">
        <v>12</v>
      </c>
      <c r="M106" s="76" t="s">
        <v>15</v>
      </c>
      <c r="N106" s="76" t="s">
        <v>15</v>
      </c>
      <c r="O106" s="76" t="s">
        <v>15</v>
      </c>
      <c r="P106" s="76" t="s">
        <v>12</v>
      </c>
      <c r="Q106" s="76" t="s">
        <v>102</v>
      </c>
      <c r="R106" s="76" t="s">
        <v>12</v>
      </c>
      <c r="S106" s="76">
        <v>2</v>
      </c>
      <c r="T106" s="76">
        <v>2</v>
      </c>
      <c r="U106" s="76">
        <v>2</v>
      </c>
      <c r="V106" s="76">
        <v>2</v>
      </c>
      <c r="W106" s="76">
        <v>2</v>
      </c>
      <c r="X106" s="76">
        <v>2</v>
      </c>
      <c r="Y106" s="76">
        <v>2</v>
      </c>
      <c r="Z106" s="76">
        <v>2</v>
      </c>
      <c r="AA106" s="77">
        <v>2</v>
      </c>
      <c r="AB106" s="77">
        <v>2</v>
      </c>
      <c r="AC106" s="77" t="s">
        <v>102</v>
      </c>
      <c r="AD106" s="77" t="s">
        <v>102</v>
      </c>
      <c r="AE106" s="77" t="s">
        <v>102</v>
      </c>
      <c r="AF106" s="77" t="s">
        <v>102</v>
      </c>
      <c r="AG106" s="78" t="s">
        <v>12</v>
      </c>
      <c r="AH106" s="78" t="s">
        <v>12</v>
      </c>
      <c r="AI106" s="78" t="s">
        <v>12</v>
      </c>
      <c r="AJ106" s="78" t="s">
        <v>102</v>
      </c>
      <c r="AK106" s="79" t="s">
        <v>12</v>
      </c>
      <c r="AL106" s="79" t="s">
        <v>102</v>
      </c>
      <c r="AM106" s="79" t="s">
        <v>12</v>
      </c>
      <c r="AN106" s="79" t="s">
        <v>15</v>
      </c>
      <c r="AO106" s="79" t="s">
        <v>18</v>
      </c>
      <c r="AP106" s="79" t="s">
        <v>15</v>
      </c>
      <c r="AQ106" s="79" t="s">
        <v>15</v>
      </c>
      <c r="AR106" s="79" t="s">
        <v>18</v>
      </c>
      <c r="AS106" s="79" t="e">
        <f>VLOOKUP(Vib_PDM[[#This Row],[New Number]],#REF!,2,FALSE)</f>
        <v>#REF!</v>
      </c>
      <c r="AT106" s="79" t="s">
        <v>15</v>
      </c>
      <c r="AU106" s="79" t="s">
        <v>15</v>
      </c>
      <c r="AV106" s="79" t="s">
        <v>15</v>
      </c>
      <c r="AW106" s="79" t="s">
        <v>15</v>
      </c>
      <c r="AX106" s="79" t="s">
        <v>15</v>
      </c>
      <c r="AY106" s="79"/>
      <c r="AZ106" s="79"/>
      <c r="BA106" s="79" t="s">
        <v>102</v>
      </c>
      <c r="BB106" s="79" t="s">
        <v>102</v>
      </c>
      <c r="BC106" s="79" t="s">
        <v>15</v>
      </c>
      <c r="BD106" s="80" t="s">
        <v>12</v>
      </c>
      <c r="BE106" s="80" t="s">
        <v>12</v>
      </c>
      <c r="BF106" s="80" t="s">
        <v>12</v>
      </c>
      <c r="BG106" s="80" t="s">
        <v>12</v>
      </c>
      <c r="BH106" s="80" t="s">
        <v>12</v>
      </c>
      <c r="BI106" s="81" t="s">
        <v>12</v>
      </c>
      <c r="BJ106" s="93" t="s">
        <v>12</v>
      </c>
      <c r="BK106" s="80" t="s">
        <v>12</v>
      </c>
      <c r="BL106" s="80" t="s">
        <v>12</v>
      </c>
      <c r="BM106" s="80"/>
      <c r="BN106" s="80" t="s">
        <v>18</v>
      </c>
      <c r="BO106" s="94" t="e">
        <f>VLOOKUP(Vib_PDM[[#This Row],[SAP Flocation]],'[4]Sheet1 (2)'!B:E,2,FALSE)</f>
        <v>#N/A</v>
      </c>
      <c r="BP106" s="83" t="s">
        <v>12</v>
      </c>
      <c r="BQ106" s="84"/>
      <c r="BR106" s="85">
        <f>VLOOKUP(Vib_PDM[[#This Row],[New Number]],'[4]Monthly AMS report'!NN113:NO464,2,FALSE)</f>
        <v>45812</v>
      </c>
      <c r="BS106" s="86"/>
      <c r="BT106" s="87">
        <f>COUNTIF(G106:AO106,$BT$8)</f>
        <v>0</v>
      </c>
      <c r="BU106" s="88">
        <f>COUNTIF(G106:AO106,$BU$8)</f>
        <v>10</v>
      </c>
      <c r="BV106" s="88">
        <f>COUNTIF(G106:AO106,$BV$8)</f>
        <v>0</v>
      </c>
      <c r="BW106" s="88">
        <f>COUNTIF(G106:AO106,$BW$8)</f>
        <v>0</v>
      </c>
      <c r="BX106" s="88">
        <f>COUNTIF(G106:AO106,$BX$8)</f>
        <v>19</v>
      </c>
      <c r="BY106" s="88">
        <f>COUNTIF(G106:AO106,$BY$8)</f>
        <v>5</v>
      </c>
      <c r="BZ106" s="88">
        <f>COUNTIF(G106:AO106,$BZ$8)</f>
        <v>1</v>
      </c>
      <c r="CA106" s="89">
        <f>(BY106)/(BZ106+BY106+BX106+BW106+BV106+BU106+BT106)</f>
        <v>0.14285714285714285</v>
      </c>
    </row>
    <row r="107" spans="1:79" ht="39.6" x14ac:dyDescent="0.25">
      <c r="A107" s="133" t="s">
        <v>553</v>
      </c>
      <c r="B107" s="139" t="s">
        <v>554</v>
      </c>
      <c r="C107" s="72" t="s">
        <v>129</v>
      </c>
      <c r="D107" s="127" t="s">
        <v>555</v>
      </c>
      <c r="E107" s="74" t="s">
        <v>556</v>
      </c>
      <c r="F107" s="75" t="s">
        <v>557</v>
      </c>
      <c r="G107" s="76" t="s">
        <v>12</v>
      </c>
      <c r="H107" s="76" t="s">
        <v>12</v>
      </c>
      <c r="I107" s="76">
        <v>4</v>
      </c>
      <c r="J107" s="76" t="s">
        <v>12</v>
      </c>
      <c r="K107" s="76">
        <v>1</v>
      </c>
      <c r="L107" s="76" t="s">
        <v>12</v>
      </c>
      <c r="M107" s="76" t="s">
        <v>15</v>
      </c>
      <c r="N107" s="76" t="s">
        <v>15</v>
      </c>
      <c r="O107" s="76" t="s">
        <v>12</v>
      </c>
      <c r="P107" s="76" t="s">
        <v>12</v>
      </c>
      <c r="Q107" s="76" t="s">
        <v>102</v>
      </c>
      <c r="R107" s="76" t="s">
        <v>12</v>
      </c>
      <c r="S107" s="76">
        <v>3</v>
      </c>
      <c r="T107" s="76">
        <v>2</v>
      </c>
      <c r="U107" s="76" t="s">
        <v>102</v>
      </c>
      <c r="V107" s="76">
        <v>3</v>
      </c>
      <c r="W107" s="76">
        <v>3</v>
      </c>
      <c r="X107" s="76">
        <v>3</v>
      </c>
      <c r="Y107" s="76">
        <v>3</v>
      </c>
      <c r="Z107" s="76">
        <v>3</v>
      </c>
      <c r="AA107" s="77">
        <v>1</v>
      </c>
      <c r="AB107" s="77">
        <v>3</v>
      </c>
      <c r="AC107" s="77">
        <v>3</v>
      </c>
      <c r="AD107" s="77">
        <v>3</v>
      </c>
      <c r="AE107" s="77">
        <v>3</v>
      </c>
      <c r="AF107" s="77">
        <v>2</v>
      </c>
      <c r="AG107" s="78">
        <v>2</v>
      </c>
      <c r="AH107" s="78">
        <v>2</v>
      </c>
      <c r="AI107" s="78">
        <v>2</v>
      </c>
      <c r="AJ107" s="78">
        <v>2</v>
      </c>
      <c r="AK107" s="79" t="s">
        <v>15</v>
      </c>
      <c r="AL107" s="79">
        <v>2</v>
      </c>
      <c r="AM107" s="79">
        <v>2</v>
      </c>
      <c r="AN107" s="79" t="s">
        <v>15</v>
      </c>
      <c r="AO107" s="79">
        <v>2</v>
      </c>
      <c r="AP107" s="79" t="s">
        <v>15</v>
      </c>
      <c r="AQ107" s="79" t="s">
        <v>15</v>
      </c>
      <c r="AR107" s="79" t="s">
        <v>18</v>
      </c>
      <c r="AS107" s="79" t="e">
        <f>VLOOKUP(Vib_PDM[[#This Row],[New Number]],#REF!,2,FALSE)</f>
        <v>#REF!</v>
      </c>
      <c r="AT107" s="79" t="s">
        <v>15</v>
      </c>
      <c r="AU107" s="79" t="s">
        <v>15</v>
      </c>
      <c r="AV107" s="79" t="s">
        <v>15</v>
      </c>
      <c r="AW107" s="79" t="s">
        <v>15</v>
      </c>
      <c r="AX107" s="79" t="s">
        <v>15</v>
      </c>
      <c r="AY107" s="79"/>
      <c r="AZ107" s="79"/>
      <c r="BA107" s="79">
        <v>2</v>
      </c>
      <c r="BB107" s="79">
        <v>2</v>
      </c>
      <c r="BC107" s="79" t="s">
        <v>15</v>
      </c>
      <c r="BD107" s="80" t="s">
        <v>12</v>
      </c>
      <c r="BE107" s="80" t="s">
        <v>12</v>
      </c>
      <c r="BF107" s="80" t="s">
        <v>12</v>
      </c>
      <c r="BG107" s="80">
        <v>4</v>
      </c>
      <c r="BH107" s="80">
        <v>4</v>
      </c>
      <c r="BI107" s="114">
        <v>2</v>
      </c>
      <c r="BJ107" s="114">
        <v>2</v>
      </c>
      <c r="BK107" s="80">
        <v>4</v>
      </c>
      <c r="BL107" s="80">
        <v>3</v>
      </c>
      <c r="BM107" s="80"/>
      <c r="BN107" s="80" t="s">
        <v>18</v>
      </c>
      <c r="BO107" s="92" t="str">
        <f>VLOOKUP(Vib_PDM[[#This Row],[SAP Flocation]],'[4]Sheet1 (2)'!B:E,2,FALSE)</f>
        <v>MEM25W13</v>
      </c>
      <c r="BP107" s="153">
        <v>3</v>
      </c>
      <c r="BQ107" s="84" t="s">
        <v>2155</v>
      </c>
      <c r="BR107" s="85">
        <f>VLOOKUP(Vib_PDM[[#This Row],[New Number]],'[4]Monthly AMS report'!NN114:NO465,2,FALSE)</f>
        <v>45812</v>
      </c>
      <c r="BS107" s="86"/>
      <c r="BT107" s="87">
        <f>COUNTIF(G107:AO107,$BT$8)</f>
        <v>2</v>
      </c>
      <c r="BU107" s="88">
        <f>COUNTIF(G107:AO107,$BU$8)</f>
        <v>9</v>
      </c>
      <c r="BV107" s="88">
        <f>COUNTIF(G107:AO107,$BV$8)</f>
        <v>10</v>
      </c>
      <c r="BW107" s="88">
        <f>COUNTIF(G107:AO107,$BW$8)</f>
        <v>1</v>
      </c>
      <c r="BX107" s="88">
        <f>COUNTIF(G107:AO107,$BX$8)</f>
        <v>9</v>
      </c>
      <c r="BY107" s="88">
        <f>COUNTIF(G107:AO107,$BY$8)</f>
        <v>4</v>
      </c>
      <c r="BZ107" s="88">
        <f>COUNTIF(G107:AO107,$BZ$8)</f>
        <v>0</v>
      </c>
      <c r="CA107" s="89">
        <f>(BY107)/(BZ107+BY107+BX107+BW107+BV107+BU107+BT107)</f>
        <v>0.11428571428571428</v>
      </c>
    </row>
    <row r="108" spans="1:79" ht="26.4" x14ac:dyDescent="0.25">
      <c r="A108" s="70" t="s">
        <v>553</v>
      </c>
      <c r="B108" s="139" t="s">
        <v>554</v>
      </c>
      <c r="C108" s="72" t="s">
        <v>129</v>
      </c>
      <c r="D108" s="73" t="s">
        <v>558</v>
      </c>
      <c r="E108" s="74" t="s">
        <v>559</v>
      </c>
      <c r="F108" s="75"/>
      <c r="G108" s="76" t="s">
        <v>12</v>
      </c>
      <c r="H108" s="76" t="s">
        <v>15</v>
      </c>
      <c r="I108" s="76" t="s">
        <v>12</v>
      </c>
      <c r="J108" s="76" t="s">
        <v>12</v>
      </c>
      <c r="K108" s="76" t="s">
        <v>15</v>
      </c>
      <c r="L108" s="76" t="s">
        <v>12</v>
      </c>
      <c r="M108" s="76" t="s">
        <v>15</v>
      </c>
      <c r="N108" s="76" t="s">
        <v>15</v>
      </c>
      <c r="O108" s="76" t="s">
        <v>12</v>
      </c>
      <c r="P108" s="76" t="s">
        <v>12</v>
      </c>
      <c r="Q108" s="76" t="s">
        <v>102</v>
      </c>
      <c r="R108" s="76" t="s">
        <v>12</v>
      </c>
      <c r="S108" s="76" t="s">
        <v>102</v>
      </c>
      <c r="T108" s="76" t="s">
        <v>102</v>
      </c>
      <c r="U108" s="76" t="s">
        <v>102</v>
      </c>
      <c r="V108" s="76" t="s">
        <v>102</v>
      </c>
      <c r="W108" s="76" t="s">
        <v>102</v>
      </c>
      <c r="X108" s="76" t="s">
        <v>102</v>
      </c>
      <c r="Y108" s="76" t="s">
        <v>102</v>
      </c>
      <c r="Z108" s="76" t="s">
        <v>12</v>
      </c>
      <c r="AA108" s="77" t="s">
        <v>102</v>
      </c>
      <c r="AB108" s="77" t="s">
        <v>102</v>
      </c>
      <c r="AC108" s="77" t="s">
        <v>102</v>
      </c>
      <c r="AD108" s="77" t="s">
        <v>102</v>
      </c>
      <c r="AE108" s="77" t="s">
        <v>102</v>
      </c>
      <c r="AF108" s="77" t="s">
        <v>102</v>
      </c>
      <c r="AG108" s="78" t="s">
        <v>12</v>
      </c>
      <c r="AH108" s="78" t="s">
        <v>12</v>
      </c>
      <c r="AI108" s="78" t="s">
        <v>12</v>
      </c>
      <c r="AJ108" s="78" t="s">
        <v>102</v>
      </c>
      <c r="AK108" s="79" t="s">
        <v>12</v>
      </c>
      <c r="AL108" s="79" t="s">
        <v>102</v>
      </c>
      <c r="AM108" s="79" t="s">
        <v>12</v>
      </c>
      <c r="AN108" s="79" t="s">
        <v>15</v>
      </c>
      <c r="AO108" s="79" t="s">
        <v>12</v>
      </c>
      <c r="AP108" s="79" t="s">
        <v>15</v>
      </c>
      <c r="AQ108" s="79" t="s">
        <v>15</v>
      </c>
      <c r="AR108" s="79" t="s">
        <v>18</v>
      </c>
      <c r="AS108" s="79" t="e">
        <f>VLOOKUP(Vib_PDM[[#This Row],[New Number]],#REF!,2,FALSE)</f>
        <v>#REF!</v>
      </c>
      <c r="AT108" s="79" t="s">
        <v>15</v>
      </c>
      <c r="AU108" s="79" t="s">
        <v>15</v>
      </c>
      <c r="AV108" s="79" t="s">
        <v>15</v>
      </c>
      <c r="AW108" s="79" t="s">
        <v>15</v>
      </c>
      <c r="AX108" s="79" t="s">
        <v>15</v>
      </c>
      <c r="AY108" s="79"/>
      <c r="AZ108" s="79"/>
      <c r="BA108" s="79" t="s">
        <v>102</v>
      </c>
      <c r="BB108" s="79" t="s">
        <v>102</v>
      </c>
      <c r="BC108" s="79" t="s">
        <v>18</v>
      </c>
      <c r="BD108" s="80" t="s">
        <v>12</v>
      </c>
      <c r="BE108" s="80" t="s">
        <v>12</v>
      </c>
      <c r="BF108" s="80" t="s">
        <v>12</v>
      </c>
      <c r="BG108" s="80" t="s">
        <v>12</v>
      </c>
      <c r="BH108" s="80" t="s">
        <v>15</v>
      </c>
      <c r="BI108" s="81" t="s">
        <v>12</v>
      </c>
      <c r="BJ108" s="93" t="s">
        <v>12</v>
      </c>
      <c r="BK108" s="93" t="s">
        <v>12</v>
      </c>
      <c r="BL108" s="80" t="s">
        <v>12</v>
      </c>
      <c r="BM108" s="93"/>
      <c r="BN108" s="80" t="s">
        <v>18</v>
      </c>
      <c r="BO108" s="92" t="str">
        <f>VLOOKUP(Vib_PDM[[#This Row],[SAP Flocation]],'[4]Sheet1 (2)'!B:E,2,FALSE)</f>
        <v>MEM25W13</v>
      </c>
      <c r="BP108" s="132" t="s">
        <v>12</v>
      </c>
      <c r="BQ108" s="84"/>
      <c r="BR108" s="85">
        <f>VLOOKUP(Vib_PDM[[#This Row],[New Number]],'[4]Monthly AMS report'!NN115:NO466,2,FALSE)</f>
        <v>45812</v>
      </c>
      <c r="BS108" s="86"/>
      <c r="BT108" s="87">
        <f>COUNTIF(G108:AO108,$BT$8)</f>
        <v>0</v>
      </c>
      <c r="BU108" s="88">
        <f>COUNTIF(G108:AO108,$BU$8)</f>
        <v>0</v>
      </c>
      <c r="BV108" s="88">
        <f>COUNTIF(G108:AO108,$BV$8)</f>
        <v>0</v>
      </c>
      <c r="BW108" s="88">
        <f>COUNTIF(G108:AO108,$BW$8)</f>
        <v>0</v>
      </c>
      <c r="BX108" s="88">
        <f>COUNTIF(G108:AO108,$BX$8)</f>
        <v>30</v>
      </c>
      <c r="BY108" s="88">
        <f>COUNTIF(G108:AO108,$BY$8)</f>
        <v>5</v>
      </c>
      <c r="BZ108" s="88">
        <f>COUNTIF(G108:AO108,$BZ$8)</f>
        <v>0</v>
      </c>
      <c r="CA108" s="89">
        <f>(BY108)/(BZ108+BY108+BX108+BW108+BV108+BU108+BT108)</f>
        <v>0.14285714285714285</v>
      </c>
    </row>
    <row r="109" spans="1:79" ht="26.4" x14ac:dyDescent="0.25">
      <c r="A109" s="133" t="s">
        <v>560</v>
      </c>
      <c r="B109" s="139" t="s">
        <v>561</v>
      </c>
      <c r="C109" s="72" t="s">
        <v>129</v>
      </c>
      <c r="D109" s="73" t="s">
        <v>562</v>
      </c>
      <c r="E109" s="74" t="s">
        <v>563</v>
      </c>
      <c r="F109" s="75"/>
      <c r="G109" s="76" t="s">
        <v>12</v>
      </c>
      <c r="H109" s="76" t="s">
        <v>12</v>
      </c>
      <c r="I109" s="76" t="s">
        <v>12</v>
      </c>
      <c r="J109" s="76">
        <v>3</v>
      </c>
      <c r="K109" s="76" t="s">
        <v>12</v>
      </c>
      <c r="L109" s="76" t="s">
        <v>12</v>
      </c>
      <c r="M109" s="76" t="s">
        <v>15</v>
      </c>
      <c r="N109" s="76" t="s">
        <v>15</v>
      </c>
      <c r="O109" s="76" t="s">
        <v>15</v>
      </c>
      <c r="P109" s="76" t="s">
        <v>12</v>
      </c>
      <c r="Q109" s="76" t="s">
        <v>102</v>
      </c>
      <c r="R109" s="76" t="s">
        <v>12</v>
      </c>
      <c r="S109" s="76" t="s">
        <v>102</v>
      </c>
      <c r="T109" s="76" t="s">
        <v>102</v>
      </c>
      <c r="U109" s="76">
        <v>3</v>
      </c>
      <c r="V109" s="76" t="s">
        <v>102</v>
      </c>
      <c r="W109" s="76">
        <v>2</v>
      </c>
      <c r="X109" s="76" t="s">
        <v>102</v>
      </c>
      <c r="Y109" s="76" t="s">
        <v>102</v>
      </c>
      <c r="Z109" s="76" t="s">
        <v>102</v>
      </c>
      <c r="AA109" s="77" t="s">
        <v>102</v>
      </c>
      <c r="AB109" s="77">
        <v>3</v>
      </c>
      <c r="AC109" s="77" t="s">
        <v>102</v>
      </c>
      <c r="AD109" s="77">
        <v>3</v>
      </c>
      <c r="AE109" s="77" t="s">
        <v>102</v>
      </c>
      <c r="AF109" s="77" t="s">
        <v>102</v>
      </c>
      <c r="AG109" s="78">
        <v>3</v>
      </c>
      <c r="AH109" s="78" t="s">
        <v>12</v>
      </c>
      <c r="AI109" s="78" t="s">
        <v>12</v>
      </c>
      <c r="AJ109" s="78">
        <v>3</v>
      </c>
      <c r="AK109" s="79" t="s">
        <v>15</v>
      </c>
      <c r="AL109" s="79" t="s">
        <v>15</v>
      </c>
      <c r="AM109" s="79" t="s">
        <v>15</v>
      </c>
      <c r="AN109" s="79" t="s">
        <v>15</v>
      </c>
      <c r="AO109" s="79" t="s">
        <v>15</v>
      </c>
      <c r="AP109" s="79" t="s">
        <v>15</v>
      </c>
      <c r="AQ109" s="79" t="s">
        <v>15</v>
      </c>
      <c r="AR109" s="79" t="s">
        <v>15</v>
      </c>
      <c r="AS109" s="79" t="e">
        <f>VLOOKUP(Vib_PDM[[#This Row],[New Number]],#REF!,2,FALSE)</f>
        <v>#REF!</v>
      </c>
      <c r="AT109" s="79" t="s">
        <v>15</v>
      </c>
      <c r="AU109" s="79" t="s">
        <v>15</v>
      </c>
      <c r="AV109" s="79" t="s">
        <v>15</v>
      </c>
      <c r="AW109" s="79" t="s">
        <v>15</v>
      </c>
      <c r="AX109" s="79" t="s">
        <v>15</v>
      </c>
      <c r="AY109" s="79"/>
      <c r="AZ109" s="79"/>
      <c r="BA109" s="79"/>
      <c r="BB109" s="79" t="s">
        <v>15</v>
      </c>
      <c r="BC109" s="79" t="s">
        <v>15</v>
      </c>
      <c r="BD109" s="80" t="s">
        <v>15</v>
      </c>
      <c r="BE109" s="80" t="s">
        <v>15</v>
      </c>
      <c r="BF109" s="80" t="s">
        <v>15</v>
      </c>
      <c r="BG109" s="80">
        <v>3</v>
      </c>
      <c r="BH109" s="80" t="s">
        <v>15</v>
      </c>
      <c r="BI109" s="80" t="s">
        <v>15</v>
      </c>
      <c r="BJ109" s="80" t="s">
        <v>15</v>
      </c>
      <c r="BK109" s="80" t="s">
        <v>15</v>
      </c>
      <c r="BL109" s="80" t="s">
        <v>15</v>
      </c>
      <c r="BM109" s="80"/>
      <c r="BN109" s="80"/>
      <c r="BO109" s="123">
        <f>VLOOKUP(Vib_PDM[[#This Row],[SAP Flocation]],'[4]Sheet1 (2)'!B:E,2,FALSE)</f>
        <v>0</v>
      </c>
      <c r="BP109" s="132" t="s">
        <v>15</v>
      </c>
      <c r="BQ109" s="84"/>
      <c r="BR109" s="85">
        <f>VLOOKUP(Vib_PDM[[#This Row],[New Number]],'[4]Monthly AMS report'!NN116:NO467,2,FALSE)</f>
        <v>45616</v>
      </c>
      <c r="BS109" s="86"/>
      <c r="BT109" s="87">
        <f>COUNTIF(G109:AO109,$BT$8)</f>
        <v>0</v>
      </c>
      <c r="BU109" s="88">
        <f>COUNTIF(G109:AO109,$BU$8)</f>
        <v>1</v>
      </c>
      <c r="BV109" s="88">
        <f>COUNTIF(G109:AO109,$BV$8)</f>
        <v>6</v>
      </c>
      <c r="BW109" s="88">
        <f>COUNTIF(G109:AO109,$BW$8)</f>
        <v>0</v>
      </c>
      <c r="BX109" s="88">
        <f>COUNTIF(G109:AO109,$BX$8)</f>
        <v>20</v>
      </c>
      <c r="BY109" s="88">
        <f>COUNTIF(G109:AO109,$BY$8)</f>
        <v>8</v>
      </c>
      <c r="BZ109" s="88">
        <f>COUNTIF(G109:AO109,$BZ$8)</f>
        <v>0</v>
      </c>
      <c r="CA109" s="89">
        <f>(BY109)/(BZ109+BY109+BX109+BW109+BV109+BU109+BT109)</f>
        <v>0.22857142857142856</v>
      </c>
    </row>
    <row r="110" spans="1:79" ht="26.4" x14ac:dyDescent="0.25">
      <c r="A110" s="70" t="s">
        <v>560</v>
      </c>
      <c r="B110" s="139" t="s">
        <v>561</v>
      </c>
      <c r="C110" s="72" t="s">
        <v>129</v>
      </c>
      <c r="D110" s="73" t="s">
        <v>564</v>
      </c>
      <c r="E110" s="74" t="s">
        <v>565</v>
      </c>
      <c r="F110" s="75"/>
      <c r="G110" s="76" t="s">
        <v>15</v>
      </c>
      <c r="H110" s="76" t="s">
        <v>12</v>
      </c>
      <c r="I110" s="76" t="s">
        <v>12</v>
      </c>
      <c r="J110" s="76" t="s">
        <v>12</v>
      </c>
      <c r="K110" s="76" t="s">
        <v>12</v>
      </c>
      <c r="L110" s="76" t="s">
        <v>12</v>
      </c>
      <c r="M110" s="76" t="s">
        <v>15</v>
      </c>
      <c r="N110" s="76" t="s">
        <v>15</v>
      </c>
      <c r="O110" s="76" t="s">
        <v>15</v>
      </c>
      <c r="P110" s="76" t="s">
        <v>12</v>
      </c>
      <c r="Q110" s="76" t="s">
        <v>102</v>
      </c>
      <c r="R110" s="76" t="s">
        <v>12</v>
      </c>
      <c r="S110" s="76" t="s">
        <v>102</v>
      </c>
      <c r="T110" s="76" t="s">
        <v>102</v>
      </c>
      <c r="U110" s="76" t="s">
        <v>102</v>
      </c>
      <c r="V110" s="76" t="s">
        <v>102</v>
      </c>
      <c r="W110" s="76" t="s">
        <v>102</v>
      </c>
      <c r="X110" s="76" t="s">
        <v>102</v>
      </c>
      <c r="Y110" s="76" t="s">
        <v>102</v>
      </c>
      <c r="Z110" s="76" t="s">
        <v>102</v>
      </c>
      <c r="AA110" s="77" t="s">
        <v>102</v>
      </c>
      <c r="AB110" s="77" t="s">
        <v>102</v>
      </c>
      <c r="AC110" s="77" t="s">
        <v>102</v>
      </c>
      <c r="AD110" s="77" t="s">
        <v>102</v>
      </c>
      <c r="AE110" s="77" t="s">
        <v>102</v>
      </c>
      <c r="AF110" s="77" t="s">
        <v>102</v>
      </c>
      <c r="AG110" s="78" t="s">
        <v>12</v>
      </c>
      <c r="AH110" s="78" t="s">
        <v>12</v>
      </c>
      <c r="AI110" s="78" t="s">
        <v>12</v>
      </c>
      <c r="AJ110" s="78" t="s">
        <v>102</v>
      </c>
      <c r="AK110" s="79" t="s">
        <v>15</v>
      </c>
      <c r="AL110" s="79" t="s">
        <v>15</v>
      </c>
      <c r="AM110" s="79" t="s">
        <v>15</v>
      </c>
      <c r="AN110" s="79" t="s">
        <v>15</v>
      </c>
      <c r="AO110" s="79" t="s">
        <v>15</v>
      </c>
      <c r="AP110" s="79" t="s">
        <v>15</v>
      </c>
      <c r="AQ110" s="79" t="s">
        <v>15</v>
      </c>
      <c r="AR110" s="79" t="s">
        <v>15</v>
      </c>
      <c r="AS110" s="79" t="e">
        <f>VLOOKUP(Vib_PDM[[#This Row],[New Number]],#REF!,2,FALSE)</f>
        <v>#REF!</v>
      </c>
      <c r="AT110" s="79" t="s">
        <v>15</v>
      </c>
      <c r="AU110" s="79" t="s">
        <v>15</v>
      </c>
      <c r="AV110" s="79" t="s">
        <v>15</v>
      </c>
      <c r="AW110" s="79" t="s">
        <v>15</v>
      </c>
      <c r="AX110" s="79" t="s">
        <v>15</v>
      </c>
      <c r="AY110" s="79"/>
      <c r="AZ110" s="79"/>
      <c r="BA110" s="79" t="s">
        <v>136</v>
      </c>
      <c r="BB110" s="79" t="s">
        <v>15</v>
      </c>
      <c r="BC110" s="79" t="s">
        <v>15</v>
      </c>
      <c r="BD110" s="80" t="s">
        <v>15</v>
      </c>
      <c r="BE110" s="80" t="s">
        <v>15</v>
      </c>
      <c r="BF110" s="80" t="s">
        <v>15</v>
      </c>
      <c r="BG110" s="80">
        <v>3</v>
      </c>
      <c r="BH110" s="80" t="s">
        <v>15</v>
      </c>
      <c r="BI110" s="80" t="s">
        <v>15</v>
      </c>
      <c r="BJ110" s="80" t="s">
        <v>15</v>
      </c>
      <c r="BK110" s="80" t="s">
        <v>15</v>
      </c>
      <c r="BL110" s="80" t="s">
        <v>15</v>
      </c>
      <c r="BM110" s="80"/>
      <c r="BN110" s="80"/>
      <c r="BO110" s="123">
        <f>VLOOKUP(Vib_PDM[[#This Row],[SAP Flocation]],'[4]Sheet1 (2)'!B:E,2,FALSE)</f>
        <v>0</v>
      </c>
      <c r="BP110" s="132" t="s">
        <v>15</v>
      </c>
      <c r="BQ110" s="84"/>
      <c r="BR110" s="85">
        <f>VLOOKUP(Vib_PDM[[#This Row],[New Number]],'[4]Monthly AMS report'!NN117:NO468,2,FALSE)</f>
        <v>45616</v>
      </c>
      <c r="BS110" s="86"/>
      <c r="BT110" s="87">
        <f>COUNTIF(G110:AO110,$BT$8)</f>
        <v>0</v>
      </c>
      <c r="BU110" s="88">
        <f>COUNTIF(G110:AO110,$BU$8)</f>
        <v>0</v>
      </c>
      <c r="BV110" s="88">
        <f>COUNTIF(G110:AO110,$BV$8)</f>
        <v>0</v>
      </c>
      <c r="BW110" s="88">
        <f>COUNTIF(G110:AO110,$BW$8)</f>
        <v>0</v>
      </c>
      <c r="BX110" s="88">
        <f>COUNTIF(G110:AO110,$BX$8)</f>
        <v>26</v>
      </c>
      <c r="BY110" s="88">
        <f>COUNTIF(G110:AO110,$BY$8)</f>
        <v>9</v>
      </c>
      <c r="BZ110" s="88">
        <f>COUNTIF(G110:AO110,$BZ$8)</f>
        <v>0</v>
      </c>
      <c r="CA110" s="89">
        <f>(BY110)/(BZ110+BY110+BX110+BW110+BV110+BU110+BT110)</f>
        <v>0.25714285714285712</v>
      </c>
    </row>
    <row r="111" spans="1:79" ht="26.4" x14ac:dyDescent="0.25">
      <c r="A111" s="70" t="s">
        <v>566</v>
      </c>
      <c r="B111" s="139" t="s">
        <v>567</v>
      </c>
      <c r="C111" s="72" t="s">
        <v>129</v>
      </c>
      <c r="D111" s="73" t="s">
        <v>568</v>
      </c>
      <c r="E111" s="74" t="s">
        <v>569</v>
      </c>
      <c r="F111" s="118" t="s">
        <v>570</v>
      </c>
      <c r="G111" s="76" t="s">
        <v>12</v>
      </c>
      <c r="H111" s="76" t="s">
        <v>12</v>
      </c>
      <c r="I111" s="76" t="s">
        <v>12</v>
      </c>
      <c r="J111" s="76" t="s">
        <v>12</v>
      </c>
      <c r="K111" s="76" t="s">
        <v>15</v>
      </c>
      <c r="L111" s="76" t="s">
        <v>12</v>
      </c>
      <c r="M111" s="76" t="s">
        <v>15</v>
      </c>
      <c r="N111" s="76" t="s">
        <v>15</v>
      </c>
      <c r="O111" s="76" t="s">
        <v>12</v>
      </c>
      <c r="P111" s="76" t="s">
        <v>12</v>
      </c>
      <c r="Q111" s="76" t="s">
        <v>102</v>
      </c>
      <c r="R111" s="76" t="s">
        <v>12</v>
      </c>
      <c r="S111" s="76" t="s">
        <v>102</v>
      </c>
      <c r="T111" s="76" t="s">
        <v>102</v>
      </c>
      <c r="U111" s="76" t="s">
        <v>102</v>
      </c>
      <c r="V111" s="76" t="s">
        <v>102</v>
      </c>
      <c r="W111" s="76" t="s">
        <v>102</v>
      </c>
      <c r="X111" s="76" t="s">
        <v>102</v>
      </c>
      <c r="Y111" s="76" t="s">
        <v>102</v>
      </c>
      <c r="Z111" s="76" t="s">
        <v>102</v>
      </c>
      <c r="AA111" s="77" t="s">
        <v>102</v>
      </c>
      <c r="AB111" s="77" t="s">
        <v>102</v>
      </c>
      <c r="AC111" s="77" t="s">
        <v>102</v>
      </c>
      <c r="AD111" s="77" t="s">
        <v>102</v>
      </c>
      <c r="AE111" s="77" t="s">
        <v>102</v>
      </c>
      <c r="AF111" s="77" t="s">
        <v>102</v>
      </c>
      <c r="AG111" s="78" t="s">
        <v>12</v>
      </c>
      <c r="AH111" s="78" t="s">
        <v>12</v>
      </c>
      <c r="AI111" s="78" t="s">
        <v>12</v>
      </c>
      <c r="AJ111" s="78" t="s">
        <v>102</v>
      </c>
      <c r="AK111" s="79" t="s">
        <v>15</v>
      </c>
      <c r="AL111" s="79" t="s">
        <v>18</v>
      </c>
      <c r="AM111" s="79" t="s">
        <v>15</v>
      </c>
      <c r="AN111" s="79" t="s">
        <v>18</v>
      </c>
      <c r="AO111" s="79" t="s">
        <v>15</v>
      </c>
      <c r="AP111" s="79" t="s">
        <v>15</v>
      </c>
      <c r="AQ111" s="79" t="s">
        <v>15</v>
      </c>
      <c r="AR111" s="79" t="s">
        <v>15</v>
      </c>
      <c r="AS111" s="79" t="e">
        <f>VLOOKUP(Vib_PDM[[#This Row],[New Number]],#REF!,2,FALSE)</f>
        <v>#REF!</v>
      </c>
      <c r="AT111" s="79" t="s">
        <v>15</v>
      </c>
      <c r="AU111" s="79" t="s">
        <v>15</v>
      </c>
      <c r="AV111" s="79" t="s">
        <v>15</v>
      </c>
      <c r="AW111" s="79" t="s">
        <v>15</v>
      </c>
      <c r="AX111" s="79" t="s">
        <v>15</v>
      </c>
      <c r="AY111" s="79"/>
      <c r="AZ111" s="79"/>
      <c r="BA111" s="79" t="s">
        <v>136</v>
      </c>
      <c r="BB111" s="79" t="s">
        <v>15</v>
      </c>
      <c r="BC111" s="79" t="s">
        <v>15</v>
      </c>
      <c r="BD111" s="80" t="s">
        <v>15</v>
      </c>
      <c r="BE111" s="80" t="s">
        <v>15</v>
      </c>
      <c r="BF111" s="80" t="s">
        <v>15</v>
      </c>
      <c r="BG111" s="80" t="s">
        <v>15</v>
      </c>
      <c r="BH111" s="80" t="s">
        <v>15</v>
      </c>
      <c r="BI111" s="80" t="s">
        <v>15</v>
      </c>
      <c r="BJ111" s="80" t="s">
        <v>15</v>
      </c>
      <c r="BK111" s="80" t="s">
        <v>15</v>
      </c>
      <c r="BL111" s="80" t="s">
        <v>15</v>
      </c>
      <c r="BM111" s="80"/>
      <c r="BN111" s="80"/>
      <c r="BO111" s="82" t="e">
        <f>VLOOKUP(Vib_PDM[[#This Row],[SAP Flocation]],'[4]Sheet1 (2)'!B:E,2,FALSE)</f>
        <v>#N/A</v>
      </c>
      <c r="BP111" s="83" t="s">
        <v>15</v>
      </c>
      <c r="BQ111" s="84"/>
      <c r="BR111" s="85" t="e">
        <f>VLOOKUP(Vib_PDM[[#This Row],[New Number]],'[4]Monthly AMS report'!NN118:NO469,2,FALSE)</f>
        <v>#N/A</v>
      </c>
      <c r="BS111" s="86"/>
      <c r="BT111" s="87">
        <f>COUNTIF(G111:AO111,$BT$8)</f>
        <v>0</v>
      </c>
      <c r="BU111" s="88">
        <f>COUNTIF(G111:AO111,$BU$8)</f>
        <v>0</v>
      </c>
      <c r="BV111" s="88">
        <f>COUNTIF(G111:AO111,$BV$8)</f>
        <v>0</v>
      </c>
      <c r="BW111" s="88">
        <f>COUNTIF(G111:AO111,$BW$8)</f>
        <v>0</v>
      </c>
      <c r="BX111" s="88">
        <f>COUNTIF(G111:AO111,$BX$8)</f>
        <v>27</v>
      </c>
      <c r="BY111" s="88">
        <f>COUNTIF(G111:AO111,$BY$8)</f>
        <v>6</v>
      </c>
      <c r="BZ111" s="88">
        <f>COUNTIF(G111:AO111,$BZ$8)</f>
        <v>2</v>
      </c>
      <c r="CA111" s="89">
        <f>(BY111)/(BZ111+BY111+BX111+BW111+BV111+BU111+BT111)</f>
        <v>0.17142857142857143</v>
      </c>
    </row>
    <row r="112" spans="1:79" ht="26.4" x14ac:dyDescent="0.25">
      <c r="A112" s="70" t="s">
        <v>515</v>
      </c>
      <c r="B112" s="71" t="s">
        <v>516</v>
      </c>
      <c r="C112" s="72" t="s">
        <v>242</v>
      </c>
      <c r="D112" s="73" t="s">
        <v>517</v>
      </c>
      <c r="E112" s="74" t="s">
        <v>518</v>
      </c>
      <c r="F112" s="75"/>
      <c r="G112" s="76" t="s">
        <v>12</v>
      </c>
      <c r="H112" s="76" t="s">
        <v>12</v>
      </c>
      <c r="I112" s="76" t="s">
        <v>12</v>
      </c>
      <c r="J112" s="76" t="s">
        <v>12</v>
      </c>
      <c r="K112" s="76" t="s">
        <v>12</v>
      </c>
      <c r="L112" s="76" t="s">
        <v>12</v>
      </c>
      <c r="M112" s="76" t="s">
        <v>15</v>
      </c>
      <c r="N112" s="76" t="s">
        <v>15</v>
      </c>
      <c r="O112" s="76" t="s">
        <v>12</v>
      </c>
      <c r="P112" s="76" t="s">
        <v>12</v>
      </c>
      <c r="Q112" s="76" t="s">
        <v>102</v>
      </c>
      <c r="R112" s="76" t="s">
        <v>12</v>
      </c>
      <c r="S112" s="76">
        <v>2</v>
      </c>
      <c r="T112" s="76">
        <v>2</v>
      </c>
      <c r="U112" s="76">
        <v>2</v>
      </c>
      <c r="V112" s="76" t="s">
        <v>102</v>
      </c>
      <c r="W112" s="76" t="s">
        <v>102</v>
      </c>
      <c r="X112" s="76" t="s">
        <v>102</v>
      </c>
      <c r="Y112" s="76" t="s">
        <v>102</v>
      </c>
      <c r="Z112" s="76" t="s">
        <v>15</v>
      </c>
      <c r="AA112" s="77" t="s">
        <v>102</v>
      </c>
      <c r="AB112" s="77">
        <v>3</v>
      </c>
      <c r="AC112" s="77">
        <v>3</v>
      </c>
      <c r="AD112" s="77">
        <v>3</v>
      </c>
      <c r="AE112" s="77">
        <v>3</v>
      </c>
      <c r="AF112" s="77">
        <v>3</v>
      </c>
      <c r="AG112" s="78" t="s">
        <v>12</v>
      </c>
      <c r="AH112" s="78" t="s">
        <v>12</v>
      </c>
      <c r="AI112" s="78">
        <v>3</v>
      </c>
      <c r="AJ112" s="78">
        <v>2</v>
      </c>
      <c r="AK112" s="79">
        <v>2</v>
      </c>
      <c r="AL112" s="79">
        <v>2</v>
      </c>
      <c r="AM112" s="79">
        <v>3</v>
      </c>
      <c r="AN112" s="79">
        <v>3</v>
      </c>
      <c r="AO112" s="79">
        <v>3</v>
      </c>
      <c r="AP112" s="79">
        <v>3</v>
      </c>
      <c r="AQ112" s="79" t="s">
        <v>102</v>
      </c>
      <c r="AR112" s="79" t="s">
        <v>18</v>
      </c>
      <c r="AS112" s="79" t="e">
        <f>VLOOKUP(Vib_PDM[[#This Row],[New Number]],#REF!,2,FALSE)</f>
        <v>#REF!</v>
      </c>
      <c r="AT112" s="79" t="s">
        <v>15</v>
      </c>
      <c r="AU112" s="79" t="s">
        <v>15</v>
      </c>
      <c r="AV112" s="79" t="s">
        <v>15</v>
      </c>
      <c r="AW112" s="79" t="s">
        <v>15</v>
      </c>
      <c r="AX112" s="79" t="s">
        <v>15</v>
      </c>
      <c r="AY112" s="79"/>
      <c r="AZ112" s="79"/>
      <c r="BA112" s="79">
        <v>3</v>
      </c>
      <c r="BB112" s="79">
        <v>3</v>
      </c>
      <c r="BC112" s="79" t="s">
        <v>15</v>
      </c>
      <c r="BD112" s="80">
        <v>3</v>
      </c>
      <c r="BE112" s="80">
        <v>3</v>
      </c>
      <c r="BF112" s="80">
        <v>3</v>
      </c>
      <c r="BG112" s="80">
        <v>3</v>
      </c>
      <c r="BH112" s="80">
        <v>3</v>
      </c>
      <c r="BI112" s="91">
        <v>3</v>
      </c>
      <c r="BJ112" s="91">
        <v>3</v>
      </c>
      <c r="BK112" s="80">
        <v>3</v>
      </c>
      <c r="BL112" s="80">
        <v>3</v>
      </c>
      <c r="BM112" s="80"/>
      <c r="BN112" s="80"/>
      <c r="BO112" s="92">
        <f>VLOOKUP(Vib_PDM[[#This Row],[SAP Flocation]],'[4]Sheet1 (2)'!B:E,2,FALSE)</f>
        <v>0</v>
      </c>
      <c r="BP112" s="132" t="s">
        <v>12</v>
      </c>
      <c r="BQ112" s="84"/>
      <c r="BR112" s="85">
        <f>VLOOKUP(Vib_PDM[[#This Row],[New Number]],'[4]Monthly AMS report'!NN104:NO455,2,FALSE)</f>
        <v>45768</v>
      </c>
      <c r="BS112" s="86"/>
      <c r="BT112" s="87">
        <f>COUNTIF(G112:AO112,$BT$8)</f>
        <v>0</v>
      </c>
      <c r="BU112" s="88">
        <f>COUNTIF(G112:AO112,$BU$8)</f>
        <v>6</v>
      </c>
      <c r="BV112" s="88">
        <f>COUNTIF(G112:AO112,$BV$8)</f>
        <v>9</v>
      </c>
      <c r="BW112" s="88">
        <f>COUNTIF(G112:AO112,$BW$8)</f>
        <v>0</v>
      </c>
      <c r="BX112" s="88">
        <f>COUNTIF(G112:AO112,$BX$8)</f>
        <v>17</v>
      </c>
      <c r="BY112" s="88">
        <f>COUNTIF(G112:AO112,$BY$8)</f>
        <v>3</v>
      </c>
      <c r="BZ112" s="88">
        <f>COUNTIF(G112:AO112,$BZ$8)</f>
        <v>0</v>
      </c>
      <c r="CA112" s="89">
        <f>(BY112)/(BZ112+BY112+BX112+BW112+BV112+BU112+BT112)</f>
        <v>8.5714285714285715E-2</v>
      </c>
    </row>
    <row r="113" spans="1:79" ht="26.4" x14ac:dyDescent="0.25">
      <c r="A113" s="70" t="s">
        <v>519</v>
      </c>
      <c r="B113" s="71" t="s">
        <v>520</v>
      </c>
      <c r="C113" s="72" t="s">
        <v>242</v>
      </c>
      <c r="D113" s="73" t="s">
        <v>521</v>
      </c>
      <c r="E113" s="74" t="s">
        <v>522</v>
      </c>
      <c r="F113" s="75"/>
      <c r="G113" s="76" t="s">
        <v>12</v>
      </c>
      <c r="H113" s="76" t="s">
        <v>12</v>
      </c>
      <c r="I113" s="76" t="s">
        <v>12</v>
      </c>
      <c r="J113" s="76">
        <v>2</v>
      </c>
      <c r="K113" s="76" t="s">
        <v>12</v>
      </c>
      <c r="L113" s="76" t="s">
        <v>12</v>
      </c>
      <c r="M113" s="76" t="s">
        <v>15</v>
      </c>
      <c r="N113" s="76" t="s">
        <v>15</v>
      </c>
      <c r="O113" s="76" t="s">
        <v>12</v>
      </c>
      <c r="P113" s="76">
        <v>3</v>
      </c>
      <c r="Q113" s="76">
        <v>3</v>
      </c>
      <c r="R113" s="76">
        <v>3</v>
      </c>
      <c r="S113" s="76">
        <v>2</v>
      </c>
      <c r="T113" s="76">
        <v>2</v>
      </c>
      <c r="U113" s="76">
        <v>2</v>
      </c>
      <c r="V113" s="76">
        <v>2</v>
      </c>
      <c r="W113" s="76">
        <v>2</v>
      </c>
      <c r="X113" s="76">
        <v>2</v>
      </c>
      <c r="Y113" s="76">
        <v>2</v>
      </c>
      <c r="Z113" s="76" t="s">
        <v>15</v>
      </c>
      <c r="AA113" s="77">
        <v>2</v>
      </c>
      <c r="AB113" s="77">
        <v>3</v>
      </c>
      <c r="AC113" s="77">
        <v>3</v>
      </c>
      <c r="AD113" s="77" t="s">
        <v>102</v>
      </c>
      <c r="AE113" s="77" t="s">
        <v>102</v>
      </c>
      <c r="AF113" s="77" t="s">
        <v>102</v>
      </c>
      <c r="AG113" s="78" t="s">
        <v>12</v>
      </c>
      <c r="AH113" s="78">
        <v>3</v>
      </c>
      <c r="AI113" s="78">
        <v>3</v>
      </c>
      <c r="AJ113" s="78">
        <v>3</v>
      </c>
      <c r="AK113" s="79" t="s">
        <v>15</v>
      </c>
      <c r="AL113" s="79" t="s">
        <v>102</v>
      </c>
      <c r="AM113" s="79" t="s">
        <v>12</v>
      </c>
      <c r="AN113" s="79">
        <v>3</v>
      </c>
      <c r="AO113" s="79">
        <v>3</v>
      </c>
      <c r="AP113" s="79" t="s">
        <v>102</v>
      </c>
      <c r="AQ113" s="79" t="s">
        <v>12</v>
      </c>
      <c r="AR113" s="79" t="s">
        <v>18</v>
      </c>
      <c r="AS113" s="79" t="e">
        <f>VLOOKUP(Vib_PDM[[#This Row],[New Number]],#REF!,2,FALSE)</f>
        <v>#REF!</v>
      </c>
      <c r="AT113" s="79" t="s">
        <v>15</v>
      </c>
      <c r="AU113" s="79" t="s">
        <v>15</v>
      </c>
      <c r="AV113" s="79" t="s">
        <v>15</v>
      </c>
      <c r="AW113" s="79" t="s">
        <v>15</v>
      </c>
      <c r="AX113" s="79" t="s">
        <v>15</v>
      </c>
      <c r="AY113" s="79"/>
      <c r="AZ113" s="79"/>
      <c r="BA113" s="79">
        <v>3</v>
      </c>
      <c r="BB113" s="79">
        <v>3</v>
      </c>
      <c r="BC113" s="79" t="s">
        <v>15</v>
      </c>
      <c r="BD113" s="80">
        <v>3</v>
      </c>
      <c r="BE113" s="80">
        <v>3</v>
      </c>
      <c r="BF113" s="80">
        <v>3</v>
      </c>
      <c r="BG113" s="80">
        <v>3</v>
      </c>
      <c r="BH113" s="80">
        <v>3</v>
      </c>
      <c r="BI113" s="91">
        <v>3</v>
      </c>
      <c r="BJ113" s="91">
        <v>3</v>
      </c>
      <c r="BK113" s="80">
        <v>3</v>
      </c>
      <c r="BL113" s="80">
        <v>3</v>
      </c>
      <c r="BM113" s="80"/>
      <c r="BN113" s="80"/>
      <c r="BO113" s="92">
        <f>VLOOKUP(Vib_PDM[[#This Row],[SAP Flocation]],'[4]Sheet1 (2)'!B:E,2,FALSE)</f>
        <v>0</v>
      </c>
      <c r="BP113" s="132" t="s">
        <v>12</v>
      </c>
      <c r="BQ113" s="84"/>
      <c r="BR113" s="85">
        <f>VLOOKUP(Vib_PDM[[#This Row],[New Number]],'[4]Monthly AMS report'!NN105:NO456,2,FALSE)</f>
        <v>45768</v>
      </c>
      <c r="BS113" s="86"/>
      <c r="BT113" s="87">
        <f>COUNTIF(G113:AO113,$BT$8)</f>
        <v>0</v>
      </c>
      <c r="BU113" s="88">
        <f>COUNTIF(G113:AO113,$BU$8)</f>
        <v>9</v>
      </c>
      <c r="BV113" s="88">
        <f>COUNTIF(G113:AO113,$BV$8)</f>
        <v>10</v>
      </c>
      <c r="BW113" s="88">
        <f>COUNTIF(G113:AO113,$BW$8)</f>
        <v>0</v>
      </c>
      <c r="BX113" s="88">
        <f>COUNTIF(G113:AO113,$BX$8)</f>
        <v>12</v>
      </c>
      <c r="BY113" s="88">
        <f>COUNTIF(G113:AO113,$BY$8)</f>
        <v>4</v>
      </c>
      <c r="BZ113" s="88">
        <f>COUNTIF(G113:AO113,$BZ$8)</f>
        <v>0</v>
      </c>
      <c r="CA113" s="89">
        <f>(BY113)/(BZ113+BY113+BX113+BW113+BV113+BU113+BT113)</f>
        <v>0.11428571428571428</v>
      </c>
    </row>
    <row r="114" spans="1:79" ht="26.4" x14ac:dyDescent="0.25">
      <c r="A114" s="16" t="s">
        <v>523</v>
      </c>
      <c r="B114" s="151" t="s">
        <v>524</v>
      </c>
      <c r="C114" s="72" t="s">
        <v>242</v>
      </c>
      <c r="D114" s="73" t="s">
        <v>525</v>
      </c>
      <c r="E114" s="72" t="s">
        <v>526</v>
      </c>
      <c r="F114" s="75"/>
      <c r="G114" s="76" t="s">
        <v>12</v>
      </c>
      <c r="H114" s="76" t="s">
        <v>12</v>
      </c>
      <c r="I114" s="76" t="s">
        <v>12</v>
      </c>
      <c r="J114" s="76" t="s">
        <v>12</v>
      </c>
      <c r="K114" s="76" t="s">
        <v>12</v>
      </c>
      <c r="L114" s="76" t="s">
        <v>12</v>
      </c>
      <c r="M114" s="76" t="s">
        <v>15</v>
      </c>
      <c r="N114" s="76" t="s">
        <v>15</v>
      </c>
      <c r="O114" s="76" t="s">
        <v>12</v>
      </c>
      <c r="P114" s="76" t="s">
        <v>12</v>
      </c>
      <c r="Q114" s="76" t="s">
        <v>102</v>
      </c>
      <c r="R114" s="76" t="s">
        <v>12</v>
      </c>
      <c r="S114" s="76">
        <v>2</v>
      </c>
      <c r="T114" s="76">
        <v>2</v>
      </c>
      <c r="U114" s="76">
        <v>2</v>
      </c>
      <c r="V114" s="76">
        <v>2</v>
      </c>
      <c r="W114" s="76">
        <v>2</v>
      </c>
      <c r="X114" s="76">
        <v>2</v>
      </c>
      <c r="Y114" s="76">
        <v>2</v>
      </c>
      <c r="Z114" s="76">
        <v>2</v>
      </c>
      <c r="AA114" s="77">
        <v>3</v>
      </c>
      <c r="AB114" s="77">
        <v>3</v>
      </c>
      <c r="AC114" s="77">
        <v>2</v>
      </c>
      <c r="AD114" s="77">
        <v>2</v>
      </c>
      <c r="AE114" s="77">
        <v>2</v>
      </c>
      <c r="AF114" s="77">
        <v>2</v>
      </c>
      <c r="AG114" s="78">
        <v>3</v>
      </c>
      <c r="AH114" s="78">
        <v>3</v>
      </c>
      <c r="AI114" s="78">
        <v>3</v>
      </c>
      <c r="AJ114" s="78">
        <v>3</v>
      </c>
      <c r="AK114" s="79" t="s">
        <v>12</v>
      </c>
      <c r="AL114" s="79" t="s">
        <v>102</v>
      </c>
      <c r="AM114" s="79" t="s">
        <v>12</v>
      </c>
      <c r="AN114" s="79" t="s">
        <v>12</v>
      </c>
      <c r="AO114" s="79" t="s">
        <v>12</v>
      </c>
      <c r="AP114" s="79" t="s">
        <v>12</v>
      </c>
      <c r="AQ114" s="79" t="s">
        <v>12</v>
      </c>
      <c r="AR114" s="79" t="s">
        <v>18</v>
      </c>
      <c r="AS114" s="79" t="e">
        <f>VLOOKUP(Vib_PDM[[#This Row],[New Number]],#REF!,2,FALSE)</f>
        <v>#REF!</v>
      </c>
      <c r="AT114" s="79" t="s">
        <v>15</v>
      </c>
      <c r="AU114" s="79" t="s">
        <v>15</v>
      </c>
      <c r="AV114" s="79" t="s">
        <v>15</v>
      </c>
      <c r="AW114" s="79" t="s">
        <v>15</v>
      </c>
      <c r="AX114" s="79" t="s">
        <v>15</v>
      </c>
      <c r="AY114" s="79"/>
      <c r="AZ114" s="79"/>
      <c r="BA114" s="79" t="s">
        <v>102</v>
      </c>
      <c r="BB114" s="79" t="s">
        <v>102</v>
      </c>
      <c r="BC114" s="79" t="s">
        <v>15</v>
      </c>
      <c r="BD114" s="80" t="s">
        <v>12</v>
      </c>
      <c r="BE114" s="80" t="s">
        <v>12</v>
      </c>
      <c r="BF114" s="80" t="s">
        <v>12</v>
      </c>
      <c r="BG114" s="80" t="s">
        <v>12</v>
      </c>
      <c r="BH114" s="80" t="s">
        <v>12</v>
      </c>
      <c r="BI114" s="81" t="s">
        <v>12</v>
      </c>
      <c r="BJ114" s="93" t="s">
        <v>12</v>
      </c>
      <c r="BK114" s="80">
        <v>4</v>
      </c>
      <c r="BL114" s="80" t="s">
        <v>12</v>
      </c>
      <c r="BM114" s="80"/>
      <c r="BN114" s="80"/>
      <c r="BO114" s="94" t="e">
        <f>VLOOKUP(Vib_PDM[[#This Row],[SAP Flocation]],'[4]Sheet1 (2)'!B:E,2,FALSE)</f>
        <v>#N/A</v>
      </c>
      <c r="BP114" s="132" t="s">
        <v>12</v>
      </c>
      <c r="BQ114" s="84"/>
      <c r="BR114" s="85">
        <f>VLOOKUP(Vib_PDM[[#This Row],[New Number]],'[4]Monthly AMS report'!NN106:NO457,2,FALSE)</f>
        <v>45768</v>
      </c>
      <c r="BS114" s="86"/>
      <c r="BT114" s="87">
        <f>COUNTIF(G114:AO114,$BT$8)</f>
        <v>0</v>
      </c>
      <c r="BU114" s="88">
        <f>COUNTIF(G114:AO114,$BU$8)</f>
        <v>12</v>
      </c>
      <c r="BV114" s="88">
        <f>COUNTIF(G114:AO114,$BV$8)</f>
        <v>6</v>
      </c>
      <c r="BW114" s="88">
        <f>COUNTIF(G114:AO114,$BW$8)</f>
        <v>0</v>
      </c>
      <c r="BX114" s="88">
        <f>COUNTIF(G114:AO114,$BX$8)</f>
        <v>15</v>
      </c>
      <c r="BY114" s="88">
        <f>COUNTIF(G114:AO114,$BY$8)</f>
        <v>2</v>
      </c>
      <c r="BZ114" s="88">
        <f>COUNTIF(G114:AO114,$BZ$8)</f>
        <v>0</v>
      </c>
      <c r="CA114" s="89">
        <f>(BY114)/(BZ114+BY114+BX114+BW114+BV114+BU114+BT114)</f>
        <v>5.7142857142857141E-2</v>
      </c>
    </row>
    <row r="115" spans="1:79" ht="26.4" x14ac:dyDescent="0.25">
      <c r="A115" s="70" t="s">
        <v>317</v>
      </c>
      <c r="B115" s="71" t="s">
        <v>318</v>
      </c>
      <c r="C115" s="72" t="s">
        <v>129</v>
      </c>
      <c r="D115" s="73" t="s">
        <v>319</v>
      </c>
      <c r="E115" s="74" t="s">
        <v>320</v>
      </c>
      <c r="F115" s="75"/>
      <c r="G115" s="76" t="s">
        <v>12</v>
      </c>
      <c r="H115" s="76" t="s">
        <v>12</v>
      </c>
      <c r="I115" s="76" t="s">
        <v>12</v>
      </c>
      <c r="J115" s="76" t="s">
        <v>15</v>
      </c>
      <c r="K115" s="76" t="s">
        <v>12</v>
      </c>
      <c r="L115" s="76" t="s">
        <v>12</v>
      </c>
      <c r="M115" s="76" t="s">
        <v>15</v>
      </c>
      <c r="N115" s="76" t="s">
        <v>15</v>
      </c>
      <c r="O115" s="76" t="s">
        <v>15</v>
      </c>
      <c r="P115" s="76" t="s">
        <v>12</v>
      </c>
      <c r="Q115" s="76" t="s">
        <v>102</v>
      </c>
      <c r="R115" s="76" t="s">
        <v>12</v>
      </c>
      <c r="S115" s="76" t="s">
        <v>102</v>
      </c>
      <c r="T115" s="76" t="s">
        <v>15</v>
      </c>
      <c r="U115" s="76" t="s">
        <v>15</v>
      </c>
      <c r="V115" s="76" t="s">
        <v>102</v>
      </c>
      <c r="W115" s="76" t="s">
        <v>102</v>
      </c>
      <c r="X115" s="76" t="s">
        <v>102</v>
      </c>
      <c r="Y115" s="76" t="s">
        <v>102</v>
      </c>
      <c r="Z115" s="76" t="s">
        <v>102</v>
      </c>
      <c r="AA115" s="77" t="s">
        <v>102</v>
      </c>
      <c r="AB115" s="77" t="s">
        <v>102</v>
      </c>
      <c r="AC115" s="77" t="s">
        <v>102</v>
      </c>
      <c r="AD115" s="77" t="s">
        <v>102</v>
      </c>
      <c r="AE115" s="77" t="s">
        <v>102</v>
      </c>
      <c r="AF115" s="77" t="s">
        <v>102</v>
      </c>
      <c r="AG115" s="78" t="s">
        <v>12</v>
      </c>
      <c r="AH115" s="78" t="s">
        <v>12</v>
      </c>
      <c r="AI115" s="78" t="s">
        <v>12</v>
      </c>
      <c r="AJ115" s="78" t="s">
        <v>102</v>
      </c>
      <c r="AK115" s="79" t="s">
        <v>12</v>
      </c>
      <c r="AL115" s="79" t="s">
        <v>102</v>
      </c>
      <c r="AM115" s="79" t="s">
        <v>12</v>
      </c>
      <c r="AN115" s="79" t="s">
        <v>15</v>
      </c>
      <c r="AO115" s="79" t="s">
        <v>12</v>
      </c>
      <c r="AP115" s="79" t="s">
        <v>12</v>
      </c>
      <c r="AQ115" s="79" t="s">
        <v>12</v>
      </c>
      <c r="AR115" s="79" t="s">
        <v>18</v>
      </c>
      <c r="AS115" s="79" t="e">
        <f>VLOOKUP(Vib_PDM[[#This Row],[New Number]],#REF!,2,FALSE)</f>
        <v>#REF!</v>
      </c>
      <c r="AT115" s="79" t="s">
        <v>15</v>
      </c>
      <c r="AU115" s="79" t="s">
        <v>15</v>
      </c>
      <c r="AV115" s="79" t="s">
        <v>15</v>
      </c>
      <c r="AW115" s="79" t="s">
        <v>15</v>
      </c>
      <c r="AX115" s="79" t="s">
        <v>15</v>
      </c>
      <c r="AY115" s="79"/>
      <c r="AZ115" s="79"/>
      <c r="BA115" s="79" t="s">
        <v>102</v>
      </c>
      <c r="BB115" s="79" t="s">
        <v>102</v>
      </c>
      <c r="BC115" s="79" t="s">
        <v>18</v>
      </c>
      <c r="BD115" s="80" t="s">
        <v>12</v>
      </c>
      <c r="BE115" s="80" t="s">
        <v>12</v>
      </c>
      <c r="BF115" s="80" t="s">
        <v>12</v>
      </c>
      <c r="BG115" s="80" t="s">
        <v>12</v>
      </c>
      <c r="BH115" s="80" t="s">
        <v>12</v>
      </c>
      <c r="BI115" s="81" t="s">
        <v>12</v>
      </c>
      <c r="BJ115" s="93" t="s">
        <v>12</v>
      </c>
      <c r="BK115" s="93" t="s">
        <v>12</v>
      </c>
      <c r="BL115" s="80" t="s">
        <v>12</v>
      </c>
      <c r="BM115" s="93"/>
      <c r="BN115" s="80" t="s">
        <v>18</v>
      </c>
      <c r="BO115" s="94" t="e">
        <f>VLOOKUP(Vib_PDM[[#This Row],[SAP Flocation]],'[4]Sheet1 (2)'!B:E,2,FALSE)</f>
        <v>#N/A</v>
      </c>
      <c r="BP115" s="83" t="s">
        <v>12</v>
      </c>
      <c r="BQ115" s="84"/>
      <c r="BR115" s="85">
        <f>VLOOKUP(Vib_PDM[[#This Row],[New Number]],'[4]Monthly AMS report'!NN54:NO405,2,FALSE)</f>
        <v>45812</v>
      </c>
      <c r="BS115" s="86"/>
      <c r="BT115" s="87">
        <f>COUNTIF(G115:AO115,$BT$8)</f>
        <v>0</v>
      </c>
      <c r="BU115" s="88">
        <f>COUNTIF(G115:AO115,$BU$8)</f>
        <v>0</v>
      </c>
      <c r="BV115" s="88">
        <f>COUNTIF(G115:AO115,$BV$8)</f>
        <v>0</v>
      </c>
      <c r="BW115" s="88">
        <f>COUNTIF(G115:AO115,$BW$8)</f>
        <v>0</v>
      </c>
      <c r="BX115" s="88">
        <f>COUNTIF(G115:AO115,$BX$8)</f>
        <v>28</v>
      </c>
      <c r="BY115" s="88">
        <f>COUNTIF(G115:AO115,$BY$8)</f>
        <v>7</v>
      </c>
      <c r="BZ115" s="88">
        <f>COUNTIF(G115:AO115,$BZ$8)</f>
        <v>0</v>
      </c>
      <c r="CA115" s="89">
        <f>(BY115)/(BZ115+BY115+BX115+BW115+BV115+BU115+BT115)</f>
        <v>0.2</v>
      </c>
    </row>
    <row r="116" spans="1:79" ht="26.4" x14ac:dyDescent="0.25">
      <c r="A116" s="70" t="s">
        <v>321</v>
      </c>
      <c r="B116" s="71" t="s">
        <v>322</v>
      </c>
      <c r="C116" s="72" t="s">
        <v>129</v>
      </c>
      <c r="D116" s="73" t="s">
        <v>323</v>
      </c>
      <c r="E116" s="74" t="s">
        <v>324</v>
      </c>
      <c r="F116" s="75"/>
      <c r="G116" s="76" t="s">
        <v>12</v>
      </c>
      <c r="H116" s="76" t="s">
        <v>12</v>
      </c>
      <c r="I116" s="76" t="s">
        <v>12</v>
      </c>
      <c r="J116" s="76" t="s">
        <v>15</v>
      </c>
      <c r="K116" s="76" t="s">
        <v>15</v>
      </c>
      <c r="L116" s="76" t="s">
        <v>12</v>
      </c>
      <c r="M116" s="76" t="s">
        <v>15</v>
      </c>
      <c r="N116" s="76" t="s">
        <v>15</v>
      </c>
      <c r="O116" s="76" t="s">
        <v>15</v>
      </c>
      <c r="P116" s="76" t="s">
        <v>12</v>
      </c>
      <c r="Q116" s="76" t="s">
        <v>102</v>
      </c>
      <c r="R116" s="76" t="s">
        <v>12</v>
      </c>
      <c r="S116" s="76" t="s">
        <v>102</v>
      </c>
      <c r="T116" s="76" t="s">
        <v>15</v>
      </c>
      <c r="U116" s="76" t="s">
        <v>15</v>
      </c>
      <c r="V116" s="76" t="s">
        <v>102</v>
      </c>
      <c r="W116" s="76" t="s">
        <v>102</v>
      </c>
      <c r="X116" s="76" t="s">
        <v>102</v>
      </c>
      <c r="Y116" s="76" t="s">
        <v>102</v>
      </c>
      <c r="Z116" s="76" t="s">
        <v>102</v>
      </c>
      <c r="AA116" s="77" t="s">
        <v>102</v>
      </c>
      <c r="AB116" s="77" t="s">
        <v>102</v>
      </c>
      <c r="AC116" s="77" t="s">
        <v>102</v>
      </c>
      <c r="AD116" s="77" t="s">
        <v>15</v>
      </c>
      <c r="AE116" s="77" t="s">
        <v>102</v>
      </c>
      <c r="AF116" s="77" t="s">
        <v>102</v>
      </c>
      <c r="AG116" s="78" t="s">
        <v>12</v>
      </c>
      <c r="AH116" s="78" t="s">
        <v>12</v>
      </c>
      <c r="AI116" s="78" t="s">
        <v>12</v>
      </c>
      <c r="AJ116" s="78" t="s">
        <v>102</v>
      </c>
      <c r="AK116" s="79" t="s">
        <v>12</v>
      </c>
      <c r="AL116" s="79" t="s">
        <v>102</v>
      </c>
      <c r="AM116" s="79" t="s">
        <v>12</v>
      </c>
      <c r="AN116" s="79" t="s">
        <v>15</v>
      </c>
      <c r="AO116" s="79" t="s">
        <v>12</v>
      </c>
      <c r="AP116" s="79" t="s">
        <v>12</v>
      </c>
      <c r="AQ116" s="79" t="s">
        <v>12</v>
      </c>
      <c r="AR116" s="79" t="s">
        <v>18</v>
      </c>
      <c r="AS116" s="79" t="e">
        <f>VLOOKUP(Vib_PDM[[#This Row],[New Number]],#REF!,2,FALSE)</f>
        <v>#REF!</v>
      </c>
      <c r="AT116" s="79" t="s">
        <v>15</v>
      </c>
      <c r="AU116" s="79" t="s">
        <v>15</v>
      </c>
      <c r="AV116" s="79" t="s">
        <v>15</v>
      </c>
      <c r="AW116" s="79" t="s">
        <v>15</v>
      </c>
      <c r="AX116" s="79" t="s">
        <v>15</v>
      </c>
      <c r="AY116" s="79"/>
      <c r="AZ116" s="79"/>
      <c r="BA116" s="79" t="s">
        <v>102</v>
      </c>
      <c r="BB116" s="79" t="s">
        <v>102</v>
      </c>
      <c r="BC116" s="79" t="s">
        <v>18</v>
      </c>
      <c r="BD116" s="80" t="s">
        <v>12</v>
      </c>
      <c r="BE116" s="80" t="s">
        <v>12</v>
      </c>
      <c r="BF116" s="80" t="s">
        <v>12</v>
      </c>
      <c r="BG116" s="80" t="s">
        <v>12</v>
      </c>
      <c r="BH116" s="80" t="s">
        <v>12</v>
      </c>
      <c r="BI116" s="81" t="s">
        <v>12</v>
      </c>
      <c r="BJ116" s="93" t="s">
        <v>12</v>
      </c>
      <c r="BK116" s="93" t="s">
        <v>12</v>
      </c>
      <c r="BL116" s="80" t="s">
        <v>12</v>
      </c>
      <c r="BM116" s="93"/>
      <c r="BN116" s="80" t="s">
        <v>18</v>
      </c>
      <c r="BO116" s="94" t="e">
        <f>VLOOKUP(Vib_PDM[[#This Row],[SAP Flocation]],'[4]Sheet1 (2)'!B:E,2,FALSE)</f>
        <v>#N/A</v>
      </c>
      <c r="BP116" s="83" t="s">
        <v>12</v>
      </c>
      <c r="BQ116" s="84"/>
      <c r="BR116" s="85">
        <f>VLOOKUP(Vib_PDM[[#This Row],[New Number]],'[4]Monthly AMS report'!NN55:NO406,2,FALSE)</f>
        <v>45812</v>
      </c>
      <c r="BS116" s="86"/>
      <c r="BT116" s="87">
        <f>COUNTIF(G116:AO116,$BT$8)</f>
        <v>0</v>
      </c>
      <c r="BU116" s="88">
        <f>COUNTIF(G116:AO116,$BU$8)</f>
        <v>0</v>
      </c>
      <c r="BV116" s="88">
        <f>COUNTIF(G116:AO116,$BV$8)</f>
        <v>0</v>
      </c>
      <c r="BW116" s="88">
        <f>COUNTIF(G116:AO116,$BW$8)</f>
        <v>0</v>
      </c>
      <c r="BX116" s="88">
        <f>COUNTIF(G116:AO116,$BX$8)</f>
        <v>26</v>
      </c>
      <c r="BY116" s="88">
        <f>COUNTIF(G116:AO116,$BY$8)</f>
        <v>9</v>
      </c>
      <c r="BZ116" s="88">
        <f>COUNTIF(G116:AO116,$BZ$8)</f>
        <v>0</v>
      </c>
      <c r="CA116" s="89">
        <f>(BY116)/(BZ116+BY116+BX116+BW116+BV116+BU116+BT116)</f>
        <v>0.25714285714285712</v>
      </c>
    </row>
    <row r="117" spans="1:79" ht="14.4" x14ac:dyDescent="0.25">
      <c r="A117" s="122" t="s">
        <v>303</v>
      </c>
      <c r="B117" s="136" t="s">
        <v>304</v>
      </c>
      <c r="C117" s="72" t="s">
        <v>129</v>
      </c>
      <c r="D117" s="73" t="s">
        <v>305</v>
      </c>
      <c r="E117" s="74" t="s">
        <v>306</v>
      </c>
      <c r="F117" s="75"/>
      <c r="G117" s="76" t="s">
        <v>12</v>
      </c>
      <c r="H117" s="76" t="s">
        <v>12</v>
      </c>
      <c r="I117" s="76" t="s">
        <v>12</v>
      </c>
      <c r="J117" s="76" t="s">
        <v>12</v>
      </c>
      <c r="K117" s="76">
        <v>2</v>
      </c>
      <c r="L117" s="76" t="s">
        <v>12</v>
      </c>
      <c r="M117" s="76" t="s">
        <v>15</v>
      </c>
      <c r="N117" s="76" t="s">
        <v>15</v>
      </c>
      <c r="O117" s="76" t="s">
        <v>12</v>
      </c>
      <c r="P117" s="76" t="s">
        <v>15</v>
      </c>
      <c r="Q117" s="76" t="s">
        <v>15</v>
      </c>
      <c r="R117" s="76">
        <v>2</v>
      </c>
      <c r="S117" s="76" t="s">
        <v>12</v>
      </c>
      <c r="T117" s="76" t="s">
        <v>102</v>
      </c>
      <c r="U117" s="76">
        <v>3</v>
      </c>
      <c r="V117" s="76">
        <v>2</v>
      </c>
      <c r="W117" s="76">
        <v>2</v>
      </c>
      <c r="X117" s="76">
        <v>2</v>
      </c>
      <c r="Y117" s="76">
        <v>2</v>
      </c>
      <c r="Z117" s="76">
        <v>2</v>
      </c>
      <c r="AA117" s="77">
        <v>2</v>
      </c>
      <c r="AB117" s="77">
        <v>1</v>
      </c>
      <c r="AC117" s="77">
        <v>1</v>
      </c>
      <c r="AD117" s="77">
        <v>2</v>
      </c>
      <c r="AE117" s="77">
        <v>2</v>
      </c>
      <c r="AF117" s="77">
        <v>3</v>
      </c>
      <c r="AG117" s="78">
        <v>3</v>
      </c>
      <c r="AH117" s="78">
        <v>3</v>
      </c>
      <c r="AI117" s="78">
        <v>3</v>
      </c>
      <c r="AJ117" s="78" t="s">
        <v>15</v>
      </c>
      <c r="AK117" s="79" t="s">
        <v>12</v>
      </c>
      <c r="AL117" s="79" t="s">
        <v>102</v>
      </c>
      <c r="AM117" s="79" t="s">
        <v>12</v>
      </c>
      <c r="AN117" s="79" t="s">
        <v>15</v>
      </c>
      <c r="AO117" s="79" t="s">
        <v>12</v>
      </c>
      <c r="AP117" s="79" t="s">
        <v>12</v>
      </c>
      <c r="AQ117" s="79" t="s">
        <v>12</v>
      </c>
      <c r="AR117" s="79" t="s">
        <v>18</v>
      </c>
      <c r="AS117" s="79" t="e">
        <f>VLOOKUP(Vib_PDM[[#This Row],[New Number]],#REF!,2,FALSE)</f>
        <v>#REF!</v>
      </c>
      <c r="AT117" s="79" t="s">
        <v>15</v>
      </c>
      <c r="AU117" s="79" t="s">
        <v>15</v>
      </c>
      <c r="AV117" s="79" t="s">
        <v>15</v>
      </c>
      <c r="AW117" s="79" t="s">
        <v>15</v>
      </c>
      <c r="AX117" s="79" t="s">
        <v>15</v>
      </c>
      <c r="AY117" s="79"/>
      <c r="AZ117" s="79"/>
      <c r="BA117" s="79" t="s">
        <v>136</v>
      </c>
      <c r="BB117" s="79" t="s">
        <v>136</v>
      </c>
      <c r="BC117" s="79" t="s">
        <v>18</v>
      </c>
      <c r="BD117" s="80" t="s">
        <v>12</v>
      </c>
      <c r="BE117" s="80" t="s">
        <v>12</v>
      </c>
      <c r="BF117" s="80" t="s">
        <v>12</v>
      </c>
      <c r="BG117" s="80">
        <v>3</v>
      </c>
      <c r="BH117" s="80">
        <v>3</v>
      </c>
      <c r="BI117" s="91">
        <v>3</v>
      </c>
      <c r="BJ117" s="91">
        <v>3</v>
      </c>
      <c r="BK117" s="80" t="s">
        <v>15</v>
      </c>
      <c r="BL117" s="80" t="s">
        <v>15</v>
      </c>
      <c r="BM117" s="80"/>
      <c r="BN117" s="80"/>
      <c r="BO117" s="82" t="e">
        <f>VLOOKUP(Vib_PDM[[#This Row],[SAP Flocation]],'[4]Sheet1 (2)'!B:E,2,FALSE)</f>
        <v>#N/A</v>
      </c>
      <c r="BP117" s="132" t="s">
        <v>15</v>
      </c>
      <c r="BQ117" s="84"/>
      <c r="BR117" s="85">
        <f>VLOOKUP(Vib_PDM[[#This Row],[New Number]],'[4]Monthly AMS report'!NN50:NO401,2,FALSE)</f>
        <v>45692</v>
      </c>
      <c r="BS117" s="86"/>
      <c r="BT117" s="87">
        <f>COUNTIF(G117:AO117,$BT$8)</f>
        <v>2</v>
      </c>
      <c r="BU117" s="88">
        <f>COUNTIF(G117:AO117,$BU$8)</f>
        <v>10</v>
      </c>
      <c r="BV117" s="88">
        <f>COUNTIF(G117:AO117,$BV$8)</f>
        <v>5</v>
      </c>
      <c r="BW117" s="88">
        <f>COUNTIF(G117:AO117,$BW$8)</f>
        <v>0</v>
      </c>
      <c r="BX117" s="88">
        <f>COUNTIF(G117:AO117,$BX$8)</f>
        <v>12</v>
      </c>
      <c r="BY117" s="88">
        <f>COUNTIF(G117:AO117,$BY$8)</f>
        <v>6</v>
      </c>
      <c r="BZ117" s="88">
        <f>COUNTIF(G117:AO117,$BZ$8)</f>
        <v>0</v>
      </c>
      <c r="CA117" s="89">
        <f>(BY117)/(BZ117+BY117+BX117+BW117+BV117+BU117+BT117)</f>
        <v>0.17142857142857143</v>
      </c>
    </row>
    <row r="118" spans="1:79" ht="26.4" x14ac:dyDescent="0.25">
      <c r="A118" s="133" t="s">
        <v>303</v>
      </c>
      <c r="B118" s="71" t="s">
        <v>304</v>
      </c>
      <c r="C118" s="72" t="s">
        <v>129</v>
      </c>
      <c r="D118" s="73" t="s">
        <v>307</v>
      </c>
      <c r="E118" s="74" t="s">
        <v>308</v>
      </c>
      <c r="F118" s="75"/>
      <c r="G118" s="76" t="s">
        <v>12</v>
      </c>
      <c r="H118" s="76" t="s">
        <v>12</v>
      </c>
      <c r="I118" s="76" t="s">
        <v>12</v>
      </c>
      <c r="J118" s="76" t="s">
        <v>12</v>
      </c>
      <c r="K118" s="76" t="s">
        <v>12</v>
      </c>
      <c r="L118" s="76" t="s">
        <v>12</v>
      </c>
      <c r="M118" s="76" t="s">
        <v>15</v>
      </c>
      <c r="N118" s="76" t="s">
        <v>15</v>
      </c>
      <c r="O118" s="76" t="s">
        <v>12</v>
      </c>
      <c r="P118" s="76" t="s">
        <v>12</v>
      </c>
      <c r="Q118" s="76" t="s">
        <v>102</v>
      </c>
      <c r="R118" s="76" t="s">
        <v>12</v>
      </c>
      <c r="S118" s="76" t="s">
        <v>102</v>
      </c>
      <c r="T118" s="76" t="s">
        <v>102</v>
      </c>
      <c r="U118" s="76" t="s">
        <v>102</v>
      </c>
      <c r="V118" s="76" t="s">
        <v>102</v>
      </c>
      <c r="W118" s="76" t="s">
        <v>102</v>
      </c>
      <c r="X118" s="76" t="s">
        <v>102</v>
      </c>
      <c r="Y118" s="76" t="s">
        <v>102</v>
      </c>
      <c r="Z118" s="76" t="s">
        <v>102</v>
      </c>
      <c r="AA118" s="77" t="s">
        <v>102</v>
      </c>
      <c r="AB118" s="77" t="s">
        <v>102</v>
      </c>
      <c r="AC118" s="77" t="s">
        <v>102</v>
      </c>
      <c r="AD118" s="77" t="s">
        <v>102</v>
      </c>
      <c r="AE118" s="77" t="s">
        <v>102</v>
      </c>
      <c r="AF118" s="77" t="s">
        <v>102</v>
      </c>
      <c r="AG118" s="78" t="s">
        <v>102</v>
      </c>
      <c r="AH118" s="78" t="s">
        <v>12</v>
      </c>
      <c r="AI118" s="78" t="s">
        <v>12</v>
      </c>
      <c r="AJ118" s="78" t="s">
        <v>15</v>
      </c>
      <c r="AK118" s="79" t="s">
        <v>12</v>
      </c>
      <c r="AL118" s="79" t="s">
        <v>102</v>
      </c>
      <c r="AM118" s="79" t="s">
        <v>12</v>
      </c>
      <c r="AN118" s="79" t="s">
        <v>15</v>
      </c>
      <c r="AO118" s="79" t="s">
        <v>12</v>
      </c>
      <c r="AP118" s="79" t="s">
        <v>12</v>
      </c>
      <c r="AQ118" s="79" t="s">
        <v>12</v>
      </c>
      <c r="AR118" s="79" t="s">
        <v>18</v>
      </c>
      <c r="AS118" s="79" t="e">
        <f>VLOOKUP(Vib_PDM[[#This Row],[New Number]],#REF!,2,FALSE)</f>
        <v>#REF!</v>
      </c>
      <c r="AT118" s="79" t="s">
        <v>15</v>
      </c>
      <c r="AU118" s="79" t="s">
        <v>15</v>
      </c>
      <c r="AV118" s="79" t="s">
        <v>15</v>
      </c>
      <c r="AW118" s="79" t="s">
        <v>15</v>
      </c>
      <c r="AX118" s="79" t="s">
        <v>15</v>
      </c>
      <c r="AY118" s="79"/>
      <c r="AZ118" s="79"/>
      <c r="BA118" s="79" t="s">
        <v>102</v>
      </c>
      <c r="BB118" s="79" t="s">
        <v>102</v>
      </c>
      <c r="BC118" s="79" t="s">
        <v>18</v>
      </c>
      <c r="BD118" s="80" t="s">
        <v>12</v>
      </c>
      <c r="BE118" s="80" t="s">
        <v>12</v>
      </c>
      <c r="BF118" s="80" t="s">
        <v>12</v>
      </c>
      <c r="BG118" s="80" t="s">
        <v>12</v>
      </c>
      <c r="BH118" s="80" t="s">
        <v>12</v>
      </c>
      <c r="BI118" s="81" t="s">
        <v>12</v>
      </c>
      <c r="BJ118" s="93" t="s">
        <v>12</v>
      </c>
      <c r="BK118" s="93" t="s">
        <v>12</v>
      </c>
      <c r="BL118" s="80" t="s">
        <v>12</v>
      </c>
      <c r="BM118" s="93"/>
      <c r="BN118" s="93"/>
      <c r="BO118" s="94" t="e">
        <f>VLOOKUP(Vib_PDM[[#This Row],[SAP Flocation]],'[4]Sheet1 (2)'!B:E,2,FALSE)</f>
        <v>#N/A</v>
      </c>
      <c r="BP118" s="132" t="s">
        <v>15</v>
      </c>
      <c r="BQ118" s="84"/>
      <c r="BR118" s="85">
        <f>VLOOKUP(Vib_PDM[[#This Row],[New Number]],'[4]Monthly AMS report'!NN51:NO402,2,FALSE)</f>
        <v>45764</v>
      </c>
      <c r="BS118" s="86"/>
      <c r="BT118" s="87">
        <f>COUNTIF(G118:AO118,$BT$8)</f>
        <v>0</v>
      </c>
      <c r="BU118" s="88">
        <f>COUNTIF(G118:AO118,$BU$8)</f>
        <v>0</v>
      </c>
      <c r="BV118" s="88">
        <f>COUNTIF(G118:AO118,$BV$8)</f>
        <v>0</v>
      </c>
      <c r="BW118" s="88">
        <f>COUNTIF(G118:AO118,$BW$8)</f>
        <v>0</v>
      </c>
      <c r="BX118" s="88">
        <f>COUNTIF(G118:AO118,$BX$8)</f>
        <v>31</v>
      </c>
      <c r="BY118" s="88">
        <f>COUNTIF(G118:AO118,$BY$8)</f>
        <v>4</v>
      </c>
      <c r="BZ118" s="88">
        <f>COUNTIF(G118:AO118,$BZ$8)</f>
        <v>0</v>
      </c>
      <c r="CA118" s="89">
        <f>(BY118)/(BZ118+BY118+BX118+BW118+BV118+BU118+BT118)</f>
        <v>0.11428571428571428</v>
      </c>
    </row>
    <row r="119" spans="1:79" ht="26.4" x14ac:dyDescent="0.25">
      <c r="A119" s="133" t="s">
        <v>531</v>
      </c>
      <c r="B119" s="139" t="s">
        <v>532</v>
      </c>
      <c r="C119" s="72" t="s">
        <v>129</v>
      </c>
      <c r="D119" s="73" t="s">
        <v>533</v>
      </c>
      <c r="E119" s="74" t="s">
        <v>534</v>
      </c>
      <c r="F119" s="75"/>
      <c r="G119" s="76" t="s">
        <v>12</v>
      </c>
      <c r="H119" s="76" t="s">
        <v>12</v>
      </c>
      <c r="I119" s="76">
        <v>2</v>
      </c>
      <c r="J119" s="76" t="s">
        <v>15</v>
      </c>
      <c r="K119" s="76" t="s">
        <v>12</v>
      </c>
      <c r="L119" s="76" t="s">
        <v>12</v>
      </c>
      <c r="M119" s="76" t="s">
        <v>15</v>
      </c>
      <c r="N119" s="76" t="s">
        <v>15</v>
      </c>
      <c r="O119" s="76" t="s">
        <v>12</v>
      </c>
      <c r="P119" s="76" t="s">
        <v>12</v>
      </c>
      <c r="Q119" s="76" t="s">
        <v>102</v>
      </c>
      <c r="R119" s="76" t="s">
        <v>12</v>
      </c>
      <c r="S119" s="76" t="s">
        <v>102</v>
      </c>
      <c r="T119" s="76" t="s">
        <v>102</v>
      </c>
      <c r="U119" s="76" t="s">
        <v>102</v>
      </c>
      <c r="V119" s="76" t="s">
        <v>102</v>
      </c>
      <c r="W119" s="76" t="s">
        <v>102</v>
      </c>
      <c r="X119" s="76" t="s">
        <v>102</v>
      </c>
      <c r="Y119" s="76" t="s">
        <v>102</v>
      </c>
      <c r="Z119" s="76" t="s">
        <v>15</v>
      </c>
      <c r="AA119" s="77" t="s">
        <v>102</v>
      </c>
      <c r="AB119" s="77" t="s">
        <v>102</v>
      </c>
      <c r="AC119" s="77" t="s">
        <v>102</v>
      </c>
      <c r="AD119" s="77" t="s">
        <v>102</v>
      </c>
      <c r="AE119" s="77" t="s">
        <v>102</v>
      </c>
      <c r="AF119" s="77" t="s">
        <v>102</v>
      </c>
      <c r="AG119" s="78" t="s">
        <v>12</v>
      </c>
      <c r="AH119" s="78" t="s">
        <v>12</v>
      </c>
      <c r="AI119" s="78" t="s">
        <v>12</v>
      </c>
      <c r="AJ119" s="78" t="s">
        <v>102</v>
      </c>
      <c r="AK119" s="79" t="s">
        <v>12</v>
      </c>
      <c r="AL119" s="79" t="s">
        <v>102</v>
      </c>
      <c r="AM119" s="79" t="s">
        <v>12</v>
      </c>
      <c r="AN119" s="79" t="s">
        <v>15</v>
      </c>
      <c r="AO119" s="79" t="s">
        <v>12</v>
      </c>
      <c r="AP119" s="79" t="s">
        <v>12</v>
      </c>
      <c r="AQ119" s="79" t="s">
        <v>12</v>
      </c>
      <c r="AR119" s="79" t="s">
        <v>18</v>
      </c>
      <c r="AS119" s="79" t="e">
        <f>VLOOKUP(Vib_PDM[[#This Row],[New Number]],#REF!,2,FALSE)</f>
        <v>#REF!</v>
      </c>
      <c r="AT119" s="79" t="s">
        <v>15</v>
      </c>
      <c r="AU119" s="79" t="s">
        <v>15</v>
      </c>
      <c r="AV119" s="79" t="s">
        <v>15</v>
      </c>
      <c r="AW119" s="79" t="s">
        <v>15</v>
      </c>
      <c r="AX119" s="79" t="s">
        <v>15</v>
      </c>
      <c r="AY119" s="79"/>
      <c r="AZ119" s="79"/>
      <c r="BA119" s="79">
        <v>4</v>
      </c>
      <c r="BB119" s="79">
        <v>4</v>
      </c>
      <c r="BC119" s="79" t="s">
        <v>18</v>
      </c>
      <c r="BD119" s="80">
        <v>2</v>
      </c>
      <c r="BE119" s="80">
        <v>2</v>
      </c>
      <c r="BF119" s="80">
        <v>2</v>
      </c>
      <c r="BG119" s="80">
        <v>2</v>
      </c>
      <c r="BH119" s="80">
        <v>2</v>
      </c>
      <c r="BI119" s="91">
        <v>3</v>
      </c>
      <c r="BJ119" s="91">
        <v>3</v>
      </c>
      <c r="BK119" s="152">
        <v>3</v>
      </c>
      <c r="BL119" s="80">
        <v>3</v>
      </c>
      <c r="BM119" s="152"/>
      <c r="BN119" s="80" t="s">
        <v>18</v>
      </c>
      <c r="BO119" s="94" t="e">
        <f>VLOOKUP(Vib_PDM[[#This Row],[SAP Flocation]],'[4]Sheet1 (2)'!B:E,2,FALSE)</f>
        <v>#N/A</v>
      </c>
      <c r="BP119" s="132" t="s">
        <v>12</v>
      </c>
      <c r="BQ119" s="84"/>
      <c r="BR119" s="85">
        <f>VLOOKUP(Vib_PDM[[#This Row],[New Number]],'[4]Monthly AMS report'!NN108:NO459,2,FALSE)</f>
        <v>45812</v>
      </c>
      <c r="BS119" s="86"/>
      <c r="BT119" s="87">
        <f>COUNTIF(G119:AO119,$BT$8)</f>
        <v>0</v>
      </c>
      <c r="BU119" s="88">
        <f>COUNTIF(G119:AO119,$BU$8)</f>
        <v>1</v>
      </c>
      <c r="BV119" s="88">
        <f>COUNTIF(G119:AO119,$BV$8)</f>
        <v>0</v>
      </c>
      <c r="BW119" s="88">
        <f>COUNTIF(G119:AO119,$BW$8)</f>
        <v>0</v>
      </c>
      <c r="BX119" s="88">
        <f>COUNTIF(G119:AO119,$BX$8)</f>
        <v>29</v>
      </c>
      <c r="BY119" s="88">
        <f>COUNTIF(G119:AO119,$BY$8)</f>
        <v>5</v>
      </c>
      <c r="BZ119" s="88">
        <f>COUNTIF(G119:AO119,$BZ$8)</f>
        <v>0</v>
      </c>
      <c r="CA119" s="89">
        <f>(BY119)/(BZ119+BY119+BX119+BW119+BV119+BU119+BT119)</f>
        <v>0.14285714285714285</v>
      </c>
    </row>
    <row r="120" spans="1:79" ht="26.4" x14ac:dyDescent="0.25">
      <c r="A120" s="70" t="s">
        <v>531</v>
      </c>
      <c r="B120" s="139" t="s">
        <v>532</v>
      </c>
      <c r="C120" s="72" t="s">
        <v>129</v>
      </c>
      <c r="D120" s="73" t="s">
        <v>535</v>
      </c>
      <c r="E120" s="74" t="s">
        <v>536</v>
      </c>
      <c r="F120" s="75"/>
      <c r="G120" s="76" t="s">
        <v>12</v>
      </c>
      <c r="H120" s="76" t="s">
        <v>12</v>
      </c>
      <c r="I120" s="76" t="s">
        <v>12</v>
      </c>
      <c r="J120" s="76" t="s">
        <v>15</v>
      </c>
      <c r="K120" s="76" t="s">
        <v>12</v>
      </c>
      <c r="L120" s="76" t="s">
        <v>12</v>
      </c>
      <c r="M120" s="76" t="s">
        <v>15</v>
      </c>
      <c r="N120" s="76" t="s">
        <v>15</v>
      </c>
      <c r="O120" s="76" t="s">
        <v>12</v>
      </c>
      <c r="P120" s="76" t="s">
        <v>12</v>
      </c>
      <c r="Q120" s="76" t="s">
        <v>102</v>
      </c>
      <c r="R120" s="76" t="s">
        <v>12</v>
      </c>
      <c r="S120" s="76" t="s">
        <v>102</v>
      </c>
      <c r="T120" s="76" t="s">
        <v>102</v>
      </c>
      <c r="U120" s="76" t="s">
        <v>102</v>
      </c>
      <c r="V120" s="76" t="s">
        <v>102</v>
      </c>
      <c r="W120" s="76" t="s">
        <v>102</v>
      </c>
      <c r="X120" s="76" t="s">
        <v>102</v>
      </c>
      <c r="Y120" s="76" t="s">
        <v>102</v>
      </c>
      <c r="Z120" s="76" t="s">
        <v>102</v>
      </c>
      <c r="AA120" s="77" t="s">
        <v>102</v>
      </c>
      <c r="AB120" s="77" t="s">
        <v>102</v>
      </c>
      <c r="AC120" s="77" t="s">
        <v>102</v>
      </c>
      <c r="AD120" s="77" t="s">
        <v>102</v>
      </c>
      <c r="AE120" s="77">
        <v>3</v>
      </c>
      <c r="AF120" s="77">
        <v>3</v>
      </c>
      <c r="AG120" s="78" t="s">
        <v>12</v>
      </c>
      <c r="AH120" s="78" t="s">
        <v>12</v>
      </c>
      <c r="AI120" s="78" t="s">
        <v>12</v>
      </c>
      <c r="AJ120" s="78" t="s">
        <v>102</v>
      </c>
      <c r="AK120" s="79" t="s">
        <v>12</v>
      </c>
      <c r="AL120" s="79" t="s">
        <v>102</v>
      </c>
      <c r="AM120" s="79" t="s">
        <v>15</v>
      </c>
      <c r="AN120" s="79" t="s">
        <v>15</v>
      </c>
      <c r="AO120" s="79" t="s">
        <v>12</v>
      </c>
      <c r="AP120" s="79" t="s">
        <v>12</v>
      </c>
      <c r="AQ120" s="79" t="s">
        <v>12</v>
      </c>
      <c r="AR120" s="79" t="s">
        <v>18</v>
      </c>
      <c r="AS120" s="79" t="e">
        <f>VLOOKUP(Vib_PDM[[#This Row],[New Number]],#REF!,2,FALSE)</f>
        <v>#REF!</v>
      </c>
      <c r="AT120" s="79" t="s">
        <v>15</v>
      </c>
      <c r="AU120" s="79" t="s">
        <v>15</v>
      </c>
      <c r="AV120" s="79" t="s">
        <v>15</v>
      </c>
      <c r="AW120" s="79" t="s">
        <v>15</v>
      </c>
      <c r="AX120" s="79" t="s">
        <v>15</v>
      </c>
      <c r="AY120" s="79"/>
      <c r="AZ120" s="79"/>
      <c r="BA120" s="79">
        <v>4</v>
      </c>
      <c r="BB120" s="79" t="s">
        <v>102</v>
      </c>
      <c r="BC120" s="79" t="s">
        <v>18</v>
      </c>
      <c r="BD120" s="80" t="s">
        <v>12</v>
      </c>
      <c r="BE120" s="80" t="s">
        <v>12</v>
      </c>
      <c r="BF120" s="80" t="s">
        <v>12</v>
      </c>
      <c r="BG120" s="80" t="s">
        <v>12</v>
      </c>
      <c r="BH120" s="80" t="s">
        <v>12</v>
      </c>
      <c r="BI120" s="81" t="s">
        <v>12</v>
      </c>
      <c r="BJ120" s="93" t="s">
        <v>12</v>
      </c>
      <c r="BK120" s="93" t="s">
        <v>12</v>
      </c>
      <c r="BL120" s="80">
        <v>0</v>
      </c>
      <c r="BM120" s="93"/>
      <c r="BN120" s="80" t="s">
        <v>18</v>
      </c>
      <c r="BO120" s="94" t="e">
        <f>VLOOKUP(Vib_PDM[[#This Row],[SAP Flocation]],'[4]Sheet1 (2)'!B:E,2,FALSE)</f>
        <v>#N/A</v>
      </c>
      <c r="BP120" s="132" t="s">
        <v>12</v>
      </c>
      <c r="BQ120" s="84"/>
      <c r="BR120" s="85">
        <f>VLOOKUP(Vib_PDM[[#This Row],[New Number]],'[4]Monthly AMS report'!NN109:NO460,2,FALSE)</f>
        <v>45812</v>
      </c>
      <c r="BS120" s="86"/>
      <c r="BT120" s="87">
        <f>COUNTIF(G120:AO120,$BT$8)</f>
        <v>0</v>
      </c>
      <c r="BU120" s="88">
        <f>COUNTIF(G120:AO120,$BU$8)</f>
        <v>0</v>
      </c>
      <c r="BV120" s="88">
        <f>COUNTIF(G120:AO120,$BV$8)</f>
        <v>2</v>
      </c>
      <c r="BW120" s="88">
        <f>COUNTIF(G120:AO120,$BW$8)</f>
        <v>0</v>
      </c>
      <c r="BX120" s="88">
        <f>COUNTIF(G120:AO120,$BX$8)</f>
        <v>28</v>
      </c>
      <c r="BY120" s="88">
        <f>COUNTIF(G120:AO120,$BY$8)</f>
        <v>5</v>
      </c>
      <c r="BZ120" s="88">
        <f>COUNTIF(G120:AO120,$BZ$8)</f>
        <v>0</v>
      </c>
      <c r="CA120" s="89">
        <f>(BY120)/(BZ120+BY120+BX120+BW120+BV120+BU120+BT120)</f>
        <v>0.14285714285714285</v>
      </c>
    </row>
    <row r="121" spans="1:79" ht="26.4" x14ac:dyDescent="0.25">
      <c r="A121" s="70" t="s">
        <v>325</v>
      </c>
      <c r="B121" s="71" t="s">
        <v>326</v>
      </c>
      <c r="C121" s="72" t="s">
        <v>129</v>
      </c>
      <c r="D121" s="73" t="s">
        <v>327</v>
      </c>
      <c r="E121" s="74" t="s">
        <v>328</v>
      </c>
      <c r="F121" s="75"/>
      <c r="G121" s="76" t="s">
        <v>12</v>
      </c>
      <c r="H121" s="76" t="s">
        <v>12</v>
      </c>
      <c r="I121" s="76" t="s">
        <v>12</v>
      </c>
      <c r="J121" s="76" t="s">
        <v>12</v>
      </c>
      <c r="K121" s="76" t="s">
        <v>12</v>
      </c>
      <c r="L121" s="76" t="s">
        <v>12</v>
      </c>
      <c r="M121" s="76" t="s">
        <v>15</v>
      </c>
      <c r="N121" s="76" t="s">
        <v>15</v>
      </c>
      <c r="O121" s="76" t="s">
        <v>12</v>
      </c>
      <c r="P121" s="76" t="s">
        <v>12</v>
      </c>
      <c r="Q121" s="76" t="s">
        <v>15</v>
      </c>
      <c r="R121" s="76" t="s">
        <v>12</v>
      </c>
      <c r="S121" s="76" t="s">
        <v>102</v>
      </c>
      <c r="T121" s="76" t="s">
        <v>102</v>
      </c>
      <c r="U121" s="76" t="s">
        <v>102</v>
      </c>
      <c r="V121" s="76" t="s">
        <v>102</v>
      </c>
      <c r="W121" s="76" t="s">
        <v>102</v>
      </c>
      <c r="X121" s="76" t="s">
        <v>102</v>
      </c>
      <c r="Y121" s="76" t="s">
        <v>102</v>
      </c>
      <c r="Z121" s="76" t="s">
        <v>102</v>
      </c>
      <c r="AA121" s="77" t="s">
        <v>102</v>
      </c>
      <c r="AB121" s="77" t="s">
        <v>102</v>
      </c>
      <c r="AC121" s="77" t="s">
        <v>102</v>
      </c>
      <c r="AD121" s="77" t="s">
        <v>102</v>
      </c>
      <c r="AE121" s="77" t="s">
        <v>102</v>
      </c>
      <c r="AF121" s="77">
        <v>1</v>
      </c>
      <c r="AG121" s="78">
        <v>2</v>
      </c>
      <c r="AH121" s="78">
        <v>3</v>
      </c>
      <c r="AI121" s="78">
        <v>3</v>
      </c>
      <c r="AJ121" s="78" t="s">
        <v>102</v>
      </c>
      <c r="AK121" s="79" t="s">
        <v>12</v>
      </c>
      <c r="AL121" s="79" t="s">
        <v>102</v>
      </c>
      <c r="AM121" s="79" t="s">
        <v>12</v>
      </c>
      <c r="AN121" s="79" t="s">
        <v>15</v>
      </c>
      <c r="AO121" s="79" t="s">
        <v>12</v>
      </c>
      <c r="AP121" s="79" t="s">
        <v>12</v>
      </c>
      <c r="AQ121" s="79" t="s">
        <v>12</v>
      </c>
      <c r="AR121" s="79" t="s">
        <v>18</v>
      </c>
      <c r="AS121" s="79" t="e">
        <f>VLOOKUP(Vib_PDM[[#This Row],[New Number]],#REF!,2,FALSE)</f>
        <v>#REF!</v>
      </c>
      <c r="AT121" s="79" t="s">
        <v>15</v>
      </c>
      <c r="AU121" s="79" t="s">
        <v>15</v>
      </c>
      <c r="AV121" s="79" t="s">
        <v>15</v>
      </c>
      <c r="AW121" s="79" t="s">
        <v>15</v>
      </c>
      <c r="AX121" s="79" t="s">
        <v>15</v>
      </c>
      <c r="AY121" s="79"/>
      <c r="AZ121" s="79"/>
      <c r="BA121" s="79" t="s">
        <v>102</v>
      </c>
      <c r="BB121" s="79" t="s">
        <v>102</v>
      </c>
      <c r="BC121" s="79" t="s">
        <v>18</v>
      </c>
      <c r="BD121" s="80" t="s">
        <v>12</v>
      </c>
      <c r="BE121" s="80" t="s">
        <v>12</v>
      </c>
      <c r="BF121" s="80" t="s">
        <v>12</v>
      </c>
      <c r="BG121" s="80" t="s">
        <v>12</v>
      </c>
      <c r="BH121" s="80" t="s">
        <v>12</v>
      </c>
      <c r="BI121" s="81" t="s">
        <v>12</v>
      </c>
      <c r="BJ121" s="93" t="s">
        <v>12</v>
      </c>
      <c r="BK121" s="93" t="s">
        <v>12</v>
      </c>
      <c r="BL121" s="80" t="s">
        <v>15</v>
      </c>
      <c r="BM121" s="93"/>
      <c r="BN121" s="93"/>
      <c r="BO121" s="94" t="e">
        <f>VLOOKUP(Vib_PDM[[#This Row],[SAP Flocation]],'[4]Sheet1 (2)'!B:E,2,FALSE)</f>
        <v>#N/A</v>
      </c>
      <c r="BP121" s="83" t="s">
        <v>12</v>
      </c>
      <c r="BQ121" s="84"/>
      <c r="BR121" s="85">
        <f>VLOOKUP(Vib_PDM[[#This Row],[New Number]],'[4]Monthly AMS report'!NN56:NO407,2,FALSE)</f>
        <v>45740</v>
      </c>
      <c r="BS121" s="86"/>
      <c r="BT121" s="87">
        <f>COUNTIF(G121:AO121,$BT$8)</f>
        <v>1</v>
      </c>
      <c r="BU121" s="88">
        <f>COUNTIF(G121:AO121,$BU$8)</f>
        <v>1</v>
      </c>
      <c r="BV121" s="88">
        <f>COUNTIF(G121:AO121,$BV$8)</f>
        <v>2</v>
      </c>
      <c r="BW121" s="88">
        <f>COUNTIF(G121:AO121,$BW$8)</f>
        <v>0</v>
      </c>
      <c r="BX121" s="88">
        <f>COUNTIF(G121:AO121,$BX$8)</f>
        <v>27</v>
      </c>
      <c r="BY121" s="88">
        <f>COUNTIF(G121:AO121,$BY$8)</f>
        <v>4</v>
      </c>
      <c r="BZ121" s="88">
        <f>COUNTIF(G121:AO121,$BZ$8)</f>
        <v>0</v>
      </c>
      <c r="CA121" s="89">
        <f>(BY121)/(BZ121+BY121+BX121+BW121+BV121+BU121+BT121)</f>
        <v>0.11428571428571428</v>
      </c>
    </row>
    <row r="122" spans="1:79" ht="26.4" x14ac:dyDescent="0.25">
      <c r="A122" s="70" t="s">
        <v>329</v>
      </c>
      <c r="B122" s="71" t="s">
        <v>330</v>
      </c>
      <c r="C122" s="72" t="s">
        <v>129</v>
      </c>
      <c r="D122" s="73" t="s">
        <v>331</v>
      </c>
      <c r="E122" s="74" t="s">
        <v>332</v>
      </c>
      <c r="F122" s="75"/>
      <c r="G122" s="76" t="s">
        <v>12</v>
      </c>
      <c r="H122" s="76" t="s">
        <v>12</v>
      </c>
      <c r="I122" s="76" t="s">
        <v>12</v>
      </c>
      <c r="J122" s="76" t="s">
        <v>15</v>
      </c>
      <c r="K122" s="76" t="s">
        <v>12</v>
      </c>
      <c r="L122" s="76" t="s">
        <v>12</v>
      </c>
      <c r="M122" s="76" t="s">
        <v>15</v>
      </c>
      <c r="N122" s="76" t="s">
        <v>15</v>
      </c>
      <c r="O122" s="76" t="s">
        <v>12</v>
      </c>
      <c r="P122" s="76" t="s">
        <v>12</v>
      </c>
      <c r="Q122" s="76" t="s">
        <v>15</v>
      </c>
      <c r="R122" s="76" t="s">
        <v>12</v>
      </c>
      <c r="S122" s="76" t="s">
        <v>102</v>
      </c>
      <c r="T122" s="76" t="s">
        <v>102</v>
      </c>
      <c r="U122" s="76" t="s">
        <v>102</v>
      </c>
      <c r="V122" s="76" t="s">
        <v>102</v>
      </c>
      <c r="W122" s="76" t="s">
        <v>102</v>
      </c>
      <c r="X122" s="76" t="s">
        <v>102</v>
      </c>
      <c r="Y122" s="76" t="s">
        <v>102</v>
      </c>
      <c r="Z122" s="76" t="s">
        <v>102</v>
      </c>
      <c r="AA122" s="77">
        <v>2</v>
      </c>
      <c r="AB122" s="77" t="s">
        <v>102</v>
      </c>
      <c r="AC122" s="77" t="s">
        <v>15</v>
      </c>
      <c r="AD122" s="77" t="s">
        <v>102</v>
      </c>
      <c r="AE122" s="77" t="s">
        <v>102</v>
      </c>
      <c r="AF122" s="77" t="s">
        <v>102</v>
      </c>
      <c r="AG122" s="78" t="s">
        <v>12</v>
      </c>
      <c r="AH122" s="78" t="s">
        <v>12</v>
      </c>
      <c r="AI122" s="78" t="s">
        <v>12</v>
      </c>
      <c r="AJ122" s="78" t="s">
        <v>102</v>
      </c>
      <c r="AK122" s="79" t="s">
        <v>12</v>
      </c>
      <c r="AL122" s="79" t="s">
        <v>102</v>
      </c>
      <c r="AM122" s="79" t="s">
        <v>12</v>
      </c>
      <c r="AN122" s="79" t="s">
        <v>15</v>
      </c>
      <c r="AO122" s="79" t="s">
        <v>12</v>
      </c>
      <c r="AP122" s="79" t="s">
        <v>12</v>
      </c>
      <c r="AQ122" s="79" t="s">
        <v>12</v>
      </c>
      <c r="AR122" s="79" t="s">
        <v>18</v>
      </c>
      <c r="AS122" s="79" t="e">
        <f>VLOOKUP(Vib_PDM[[#This Row],[New Number]],#REF!,2,FALSE)</f>
        <v>#REF!</v>
      </c>
      <c r="AT122" s="79" t="s">
        <v>15</v>
      </c>
      <c r="AU122" s="79" t="s">
        <v>15</v>
      </c>
      <c r="AV122" s="79" t="s">
        <v>15</v>
      </c>
      <c r="AW122" s="79" t="s">
        <v>15</v>
      </c>
      <c r="AX122" s="79" t="s">
        <v>15</v>
      </c>
      <c r="AY122" s="79"/>
      <c r="AZ122" s="79"/>
      <c r="BA122" s="79" t="s">
        <v>102</v>
      </c>
      <c r="BB122" s="79" t="s">
        <v>102</v>
      </c>
      <c r="BC122" s="79" t="s">
        <v>18</v>
      </c>
      <c r="BD122" s="80" t="s">
        <v>12</v>
      </c>
      <c r="BE122" s="80" t="s">
        <v>12</v>
      </c>
      <c r="BF122" s="80" t="s">
        <v>12</v>
      </c>
      <c r="BG122" s="80" t="s">
        <v>12</v>
      </c>
      <c r="BH122" s="80" t="s">
        <v>12</v>
      </c>
      <c r="BI122" s="81" t="s">
        <v>12</v>
      </c>
      <c r="BJ122" s="93" t="s">
        <v>12</v>
      </c>
      <c r="BK122" s="80" t="s">
        <v>15</v>
      </c>
      <c r="BL122" s="80" t="s">
        <v>15</v>
      </c>
      <c r="BM122" s="80"/>
      <c r="BN122" s="80"/>
      <c r="BO122" s="94" t="e">
        <f>VLOOKUP(Vib_PDM[[#This Row],[SAP Flocation]],'[4]Sheet1 (2)'!B:E,2,FALSE)</f>
        <v>#N/A</v>
      </c>
      <c r="BP122" s="83" t="s">
        <v>15</v>
      </c>
      <c r="BQ122" s="84"/>
      <c r="BR122" s="85">
        <f>VLOOKUP(Vib_PDM[[#This Row],[New Number]],'[4]Monthly AMS report'!NN57:NO408,2,FALSE)</f>
        <v>45692</v>
      </c>
      <c r="BS122" s="86"/>
      <c r="BT122" s="87">
        <f>COUNTIF(G122:AO122,$BT$8)</f>
        <v>0</v>
      </c>
      <c r="BU122" s="88">
        <f>COUNTIF(G122:AO122,$BU$8)</f>
        <v>1</v>
      </c>
      <c r="BV122" s="88">
        <f>COUNTIF(G122:AO122,$BV$8)</f>
        <v>0</v>
      </c>
      <c r="BW122" s="88">
        <f>COUNTIF(G122:AO122,$BW$8)</f>
        <v>0</v>
      </c>
      <c r="BX122" s="88">
        <f>COUNTIF(G122:AO122,$BX$8)</f>
        <v>28</v>
      </c>
      <c r="BY122" s="88">
        <f>COUNTIF(G122:AO122,$BY$8)</f>
        <v>6</v>
      </c>
      <c r="BZ122" s="88">
        <f>COUNTIF(G122:AO122,$BZ$8)</f>
        <v>0</v>
      </c>
      <c r="CA122" s="89">
        <f>(BY122)/(BZ122+BY122+BX122+BW122+BV122+BU122+BT122)</f>
        <v>0.17142857142857143</v>
      </c>
    </row>
    <row r="123" spans="1:79" ht="26.4" x14ac:dyDescent="0.25">
      <c r="A123" s="70" t="s">
        <v>537</v>
      </c>
      <c r="B123" s="139" t="s">
        <v>538</v>
      </c>
      <c r="C123" s="72" t="s">
        <v>129</v>
      </c>
      <c r="D123" s="73" t="s">
        <v>539</v>
      </c>
      <c r="E123" s="74" t="s">
        <v>540</v>
      </c>
      <c r="F123" s="75"/>
      <c r="G123" s="76" t="s">
        <v>12</v>
      </c>
      <c r="H123" s="76" t="s">
        <v>12</v>
      </c>
      <c r="I123" s="76" t="s">
        <v>12</v>
      </c>
      <c r="J123" s="76" t="s">
        <v>15</v>
      </c>
      <c r="K123" s="76" t="s">
        <v>12</v>
      </c>
      <c r="L123" s="76" t="s">
        <v>15</v>
      </c>
      <c r="M123" s="76" t="s">
        <v>15</v>
      </c>
      <c r="N123" s="76" t="s">
        <v>15</v>
      </c>
      <c r="O123" s="76" t="s">
        <v>12</v>
      </c>
      <c r="P123" s="76" t="s">
        <v>12</v>
      </c>
      <c r="Q123" s="76" t="s">
        <v>102</v>
      </c>
      <c r="R123" s="76" t="s">
        <v>12</v>
      </c>
      <c r="S123" s="76" t="s">
        <v>102</v>
      </c>
      <c r="T123" s="76" t="s">
        <v>102</v>
      </c>
      <c r="U123" s="76" t="s">
        <v>102</v>
      </c>
      <c r="V123" s="76" t="s">
        <v>102</v>
      </c>
      <c r="W123" s="76" t="s">
        <v>102</v>
      </c>
      <c r="X123" s="76" t="s">
        <v>102</v>
      </c>
      <c r="Y123" s="76" t="s">
        <v>102</v>
      </c>
      <c r="Z123" s="76" t="s">
        <v>102</v>
      </c>
      <c r="AA123" s="77" t="s">
        <v>102</v>
      </c>
      <c r="AB123" s="77" t="s">
        <v>102</v>
      </c>
      <c r="AC123" s="77" t="s">
        <v>102</v>
      </c>
      <c r="AD123" s="77" t="s">
        <v>102</v>
      </c>
      <c r="AE123" s="77" t="s">
        <v>102</v>
      </c>
      <c r="AF123" s="77" t="s">
        <v>102</v>
      </c>
      <c r="AG123" s="78" t="s">
        <v>12</v>
      </c>
      <c r="AH123" s="78" t="s">
        <v>12</v>
      </c>
      <c r="AI123" s="78" t="s">
        <v>12</v>
      </c>
      <c r="AJ123" s="78" t="s">
        <v>102</v>
      </c>
      <c r="AK123" s="79" t="s">
        <v>12</v>
      </c>
      <c r="AL123" s="79" t="s">
        <v>12</v>
      </c>
      <c r="AM123" s="79" t="s">
        <v>12</v>
      </c>
      <c r="AN123" s="79" t="s">
        <v>15</v>
      </c>
      <c r="AO123" s="79">
        <v>3</v>
      </c>
      <c r="AP123" s="79">
        <v>3</v>
      </c>
      <c r="AQ123" s="79" t="s">
        <v>18</v>
      </c>
      <c r="AR123" s="79" t="s">
        <v>18</v>
      </c>
      <c r="AS123" s="79" t="e">
        <f>VLOOKUP(Vib_PDM[[#This Row],[New Number]],#REF!,2,FALSE)</f>
        <v>#REF!</v>
      </c>
      <c r="AT123" s="79" t="s">
        <v>15</v>
      </c>
      <c r="AU123" s="79" t="s">
        <v>15</v>
      </c>
      <c r="AV123" s="79" t="s">
        <v>15</v>
      </c>
      <c r="AW123" s="79" t="s">
        <v>15</v>
      </c>
      <c r="AX123" s="79" t="s">
        <v>15</v>
      </c>
      <c r="AY123" s="79"/>
      <c r="AZ123" s="79"/>
      <c r="BA123" s="79" t="s">
        <v>136</v>
      </c>
      <c r="BB123" s="79" t="s">
        <v>136</v>
      </c>
      <c r="BC123" s="79" t="s">
        <v>18</v>
      </c>
      <c r="BD123" s="80" t="s">
        <v>12</v>
      </c>
      <c r="BE123" s="80" t="s">
        <v>12</v>
      </c>
      <c r="BF123" s="80" t="s">
        <v>12</v>
      </c>
      <c r="BG123" s="80" t="s">
        <v>12</v>
      </c>
      <c r="BH123" s="80" t="s">
        <v>12</v>
      </c>
      <c r="BI123" s="81" t="s">
        <v>12</v>
      </c>
      <c r="BJ123" s="93" t="s">
        <v>12</v>
      </c>
      <c r="BK123" s="80">
        <v>3</v>
      </c>
      <c r="BL123" s="80">
        <v>3</v>
      </c>
      <c r="BM123" s="80"/>
      <c r="BN123" s="80" t="s">
        <v>18</v>
      </c>
      <c r="BO123" s="94" t="e">
        <f>VLOOKUP(Vib_PDM[[#This Row],[SAP Flocation]],'[4]Sheet1 (2)'!B:E,2,FALSE)</f>
        <v>#N/A</v>
      </c>
      <c r="BP123" s="132">
        <v>3</v>
      </c>
      <c r="BQ123" s="84" t="s">
        <v>2156</v>
      </c>
      <c r="BR123" s="85">
        <f>VLOOKUP(Vib_PDM[[#This Row],[New Number]],'[4]Monthly AMS report'!NN110:NO461,2,FALSE)</f>
        <v>45812</v>
      </c>
      <c r="BS123" s="86"/>
      <c r="BT123" s="87">
        <f>COUNTIF(G123:AO123,$BT$8)</f>
        <v>0</v>
      </c>
      <c r="BU123" s="88">
        <f>COUNTIF(G123:AO123,$BU$8)</f>
        <v>0</v>
      </c>
      <c r="BV123" s="88">
        <f>COUNTIF(G123:AO123,$BV$8)</f>
        <v>1</v>
      </c>
      <c r="BW123" s="88">
        <f>COUNTIF(G123:AO123,$BW$8)</f>
        <v>0</v>
      </c>
      <c r="BX123" s="88">
        <f>COUNTIF(G123:AO123,$BX$8)</f>
        <v>29</v>
      </c>
      <c r="BY123" s="88">
        <f>COUNTIF(G123:AO123,$BY$8)</f>
        <v>5</v>
      </c>
      <c r="BZ123" s="88">
        <f>COUNTIF(G123:AO123,$BZ$8)</f>
        <v>0</v>
      </c>
      <c r="CA123" s="89">
        <f>(BY123)/(BZ123+BY123+BX123+BW123+BV123+BU123+BT123)</f>
        <v>0.14285714285714285</v>
      </c>
    </row>
    <row r="124" spans="1:79" ht="26.4" x14ac:dyDescent="0.25">
      <c r="A124" s="70" t="s">
        <v>527</v>
      </c>
      <c r="B124" s="139" t="s">
        <v>528</v>
      </c>
      <c r="C124" s="72" t="s">
        <v>129</v>
      </c>
      <c r="D124" s="73" t="s">
        <v>529</v>
      </c>
      <c r="E124" s="74" t="s">
        <v>530</v>
      </c>
      <c r="F124" s="75"/>
      <c r="G124" s="76" t="s">
        <v>12</v>
      </c>
      <c r="H124" s="76" t="s">
        <v>12</v>
      </c>
      <c r="I124" s="76" t="s">
        <v>12</v>
      </c>
      <c r="J124" s="76" t="s">
        <v>15</v>
      </c>
      <c r="K124" s="76" t="s">
        <v>12</v>
      </c>
      <c r="L124" s="76" t="s">
        <v>12</v>
      </c>
      <c r="M124" s="76" t="s">
        <v>15</v>
      </c>
      <c r="N124" s="76" t="s">
        <v>15</v>
      </c>
      <c r="O124" s="76" t="s">
        <v>12</v>
      </c>
      <c r="P124" s="76" t="s">
        <v>12</v>
      </c>
      <c r="Q124" s="76" t="s">
        <v>102</v>
      </c>
      <c r="R124" s="76" t="s">
        <v>12</v>
      </c>
      <c r="S124" s="76" t="s">
        <v>102</v>
      </c>
      <c r="T124" s="76" t="s">
        <v>102</v>
      </c>
      <c r="U124" s="76" t="s">
        <v>102</v>
      </c>
      <c r="V124" s="76" t="s">
        <v>102</v>
      </c>
      <c r="W124" s="76" t="s">
        <v>102</v>
      </c>
      <c r="X124" s="76" t="s">
        <v>102</v>
      </c>
      <c r="Y124" s="76" t="s">
        <v>102</v>
      </c>
      <c r="Z124" s="76" t="s">
        <v>102</v>
      </c>
      <c r="AA124" s="77" t="s">
        <v>102</v>
      </c>
      <c r="AB124" s="77" t="s">
        <v>102</v>
      </c>
      <c r="AC124" s="77" t="s">
        <v>102</v>
      </c>
      <c r="AD124" s="77" t="s">
        <v>102</v>
      </c>
      <c r="AE124" s="77" t="s">
        <v>102</v>
      </c>
      <c r="AF124" s="77" t="s">
        <v>102</v>
      </c>
      <c r="AG124" s="78" t="s">
        <v>12</v>
      </c>
      <c r="AH124" s="78" t="s">
        <v>12</v>
      </c>
      <c r="AI124" s="78" t="s">
        <v>12</v>
      </c>
      <c r="AJ124" s="78" t="s">
        <v>102</v>
      </c>
      <c r="AK124" s="79" t="s">
        <v>12</v>
      </c>
      <c r="AL124" s="79" t="s">
        <v>102</v>
      </c>
      <c r="AM124" s="79" t="s">
        <v>15</v>
      </c>
      <c r="AN124" s="79" t="s">
        <v>15</v>
      </c>
      <c r="AO124" s="79" t="s">
        <v>12</v>
      </c>
      <c r="AP124" s="79" t="s">
        <v>12</v>
      </c>
      <c r="AQ124" s="79" t="s">
        <v>12</v>
      </c>
      <c r="AR124" s="79" t="s">
        <v>18</v>
      </c>
      <c r="AS124" s="79" t="e">
        <f>VLOOKUP(Vib_PDM[[#This Row],[New Number]],#REF!,2,FALSE)</f>
        <v>#REF!</v>
      </c>
      <c r="AT124" s="79" t="s">
        <v>15</v>
      </c>
      <c r="AU124" s="79" t="s">
        <v>15</v>
      </c>
      <c r="AV124" s="79" t="s">
        <v>15</v>
      </c>
      <c r="AW124" s="79" t="s">
        <v>15</v>
      </c>
      <c r="AX124" s="79" t="s">
        <v>15</v>
      </c>
      <c r="AY124" s="79"/>
      <c r="AZ124" s="79"/>
      <c r="BA124" s="79" t="s">
        <v>102</v>
      </c>
      <c r="BB124" s="79" t="s">
        <v>102</v>
      </c>
      <c r="BC124" s="79" t="s">
        <v>18</v>
      </c>
      <c r="BD124" s="80" t="s">
        <v>12</v>
      </c>
      <c r="BE124" s="80" t="s">
        <v>12</v>
      </c>
      <c r="BF124" s="80" t="s">
        <v>12</v>
      </c>
      <c r="BG124" s="80" t="s">
        <v>12</v>
      </c>
      <c r="BH124" s="80" t="s">
        <v>12</v>
      </c>
      <c r="BI124" s="81" t="s">
        <v>12</v>
      </c>
      <c r="BJ124" s="93" t="s">
        <v>12</v>
      </c>
      <c r="BK124" s="93" t="s">
        <v>12</v>
      </c>
      <c r="BL124" s="80" t="s">
        <v>12</v>
      </c>
      <c r="BM124" s="93"/>
      <c r="BN124" s="80" t="s">
        <v>18</v>
      </c>
      <c r="BO124" s="94" t="e">
        <f>VLOOKUP(Vib_PDM[[#This Row],[SAP Flocation]],'[4]Sheet1 (2)'!B:E,2,FALSE)</f>
        <v>#N/A</v>
      </c>
      <c r="BP124" s="83" t="s">
        <v>12</v>
      </c>
      <c r="BQ124" s="84"/>
      <c r="BR124" s="85">
        <f>VLOOKUP(Vib_PDM[[#This Row],[New Number]],'[4]Monthly AMS report'!NN107:NO458,2,FALSE)</f>
        <v>45812</v>
      </c>
      <c r="BS124" s="86">
        <v>6</v>
      </c>
      <c r="BT124" s="87">
        <f>COUNTIF(G124:AO124,$BT$8)</f>
        <v>0</v>
      </c>
      <c r="BU124" s="88">
        <f>COUNTIF(G124:AO124,$BU$8)</f>
        <v>0</v>
      </c>
      <c r="BV124" s="88">
        <f>COUNTIF(G124:AO124,$BV$8)</f>
        <v>0</v>
      </c>
      <c r="BW124" s="88">
        <f>COUNTIF(G124:AO124,$BW$8)</f>
        <v>0</v>
      </c>
      <c r="BX124" s="88">
        <f>COUNTIF(G124:AO124,$BX$8)</f>
        <v>30</v>
      </c>
      <c r="BY124" s="88">
        <f>COUNTIF(G124:AO124,$BY$8)</f>
        <v>5</v>
      </c>
      <c r="BZ124" s="88">
        <f>COUNTIF(G124:AO124,$BZ$8)</f>
        <v>0</v>
      </c>
      <c r="CA124" s="89">
        <f>(BY124)/(BZ124+BY124+BX124+BW124+BV124+BU124+BT124)</f>
        <v>0.14285714285714285</v>
      </c>
    </row>
    <row r="125" spans="1:79" ht="26.4" x14ac:dyDescent="0.25">
      <c r="A125" s="70" t="s">
        <v>541</v>
      </c>
      <c r="B125" s="139" t="s">
        <v>542</v>
      </c>
      <c r="C125" s="72" t="s">
        <v>129</v>
      </c>
      <c r="D125" s="73" t="s">
        <v>543</v>
      </c>
      <c r="E125" s="74" t="s">
        <v>544</v>
      </c>
      <c r="F125" s="75"/>
      <c r="G125" s="76" t="s">
        <v>12</v>
      </c>
      <c r="H125" s="76" t="s">
        <v>12</v>
      </c>
      <c r="I125" s="76" t="s">
        <v>12</v>
      </c>
      <c r="J125" s="76" t="s">
        <v>15</v>
      </c>
      <c r="K125" s="76" t="s">
        <v>12</v>
      </c>
      <c r="L125" s="76" t="s">
        <v>12</v>
      </c>
      <c r="M125" s="76" t="s">
        <v>15</v>
      </c>
      <c r="N125" s="76" t="s">
        <v>15</v>
      </c>
      <c r="O125" s="76" t="s">
        <v>12</v>
      </c>
      <c r="P125" s="76" t="s">
        <v>102</v>
      </c>
      <c r="Q125" s="76" t="s">
        <v>102</v>
      </c>
      <c r="R125" s="76" t="s">
        <v>12</v>
      </c>
      <c r="S125" s="76" t="s">
        <v>102</v>
      </c>
      <c r="T125" s="76" t="s">
        <v>102</v>
      </c>
      <c r="U125" s="76" t="s">
        <v>102</v>
      </c>
      <c r="V125" s="76" t="s">
        <v>102</v>
      </c>
      <c r="W125" s="76" t="s">
        <v>102</v>
      </c>
      <c r="X125" s="76" t="s">
        <v>102</v>
      </c>
      <c r="Y125" s="76" t="s">
        <v>102</v>
      </c>
      <c r="Z125" s="76" t="s">
        <v>102</v>
      </c>
      <c r="AA125" s="77" t="s">
        <v>102</v>
      </c>
      <c r="AB125" s="77" t="s">
        <v>102</v>
      </c>
      <c r="AC125" s="77" t="s">
        <v>102</v>
      </c>
      <c r="AD125" s="77" t="s">
        <v>102</v>
      </c>
      <c r="AE125" s="77" t="s">
        <v>102</v>
      </c>
      <c r="AF125" s="77" t="s">
        <v>102</v>
      </c>
      <c r="AG125" s="78" t="s">
        <v>12</v>
      </c>
      <c r="AH125" s="78" t="s">
        <v>12</v>
      </c>
      <c r="AI125" s="78" t="s">
        <v>12</v>
      </c>
      <c r="AJ125" s="78" t="s">
        <v>12</v>
      </c>
      <c r="AK125" s="79" t="s">
        <v>12</v>
      </c>
      <c r="AL125" s="79" t="s">
        <v>102</v>
      </c>
      <c r="AM125" s="79" t="s">
        <v>15</v>
      </c>
      <c r="AN125" s="79" t="s">
        <v>15</v>
      </c>
      <c r="AO125" s="79" t="s">
        <v>12</v>
      </c>
      <c r="AP125" s="79" t="s">
        <v>12</v>
      </c>
      <c r="AQ125" s="79" t="s">
        <v>12</v>
      </c>
      <c r="AR125" s="79" t="s">
        <v>18</v>
      </c>
      <c r="AS125" s="79" t="e">
        <f>VLOOKUP(Vib_PDM[[#This Row],[New Number]],#REF!,2,FALSE)</f>
        <v>#REF!</v>
      </c>
      <c r="AT125" s="79" t="s">
        <v>15</v>
      </c>
      <c r="AU125" s="79" t="s">
        <v>15</v>
      </c>
      <c r="AV125" s="79" t="s">
        <v>15</v>
      </c>
      <c r="AW125" s="79" t="s">
        <v>15</v>
      </c>
      <c r="AX125" s="79" t="s">
        <v>15</v>
      </c>
      <c r="AY125" s="79"/>
      <c r="AZ125" s="79"/>
      <c r="BA125" s="79" t="s">
        <v>102</v>
      </c>
      <c r="BB125" s="79" t="s">
        <v>102</v>
      </c>
      <c r="BC125" s="79" t="s">
        <v>15</v>
      </c>
      <c r="BD125" s="80" t="s">
        <v>12</v>
      </c>
      <c r="BE125" s="80" t="s">
        <v>12</v>
      </c>
      <c r="BF125" s="80" t="s">
        <v>12</v>
      </c>
      <c r="BG125" s="80" t="s">
        <v>12</v>
      </c>
      <c r="BH125" s="80" t="s">
        <v>12</v>
      </c>
      <c r="BI125" s="81" t="s">
        <v>12</v>
      </c>
      <c r="BJ125" s="93" t="s">
        <v>12</v>
      </c>
      <c r="BK125" s="93" t="s">
        <v>12</v>
      </c>
      <c r="BL125" s="80" t="s">
        <v>12</v>
      </c>
      <c r="BM125" s="93"/>
      <c r="BN125" s="80" t="s">
        <v>18</v>
      </c>
      <c r="BO125" s="94" t="e">
        <f>VLOOKUP(Vib_PDM[[#This Row],[SAP Flocation]],'[4]Sheet1 (2)'!B:E,2,FALSE)</f>
        <v>#N/A</v>
      </c>
      <c r="BP125" s="83" t="s">
        <v>12</v>
      </c>
      <c r="BQ125" s="84"/>
      <c r="BR125" s="85">
        <f>VLOOKUP(Vib_PDM[[#This Row],[New Number]],'[4]Monthly AMS report'!NN111:NO462,2,FALSE)</f>
        <v>45812</v>
      </c>
      <c r="BS125" s="86">
        <v>4</v>
      </c>
      <c r="BT125" s="87">
        <f>COUNTIF(G125:AO125,$BT$8)</f>
        <v>0</v>
      </c>
      <c r="BU125" s="88">
        <f>COUNTIF(G125:AO125,$BU$8)</f>
        <v>0</v>
      </c>
      <c r="BV125" s="88">
        <f>COUNTIF(G125:AO125,$BV$8)</f>
        <v>0</v>
      </c>
      <c r="BW125" s="88">
        <f>COUNTIF(G125:AO125,$BW$8)</f>
        <v>0</v>
      </c>
      <c r="BX125" s="88">
        <f>COUNTIF(G125:AO125,$BX$8)</f>
        <v>30</v>
      </c>
      <c r="BY125" s="88">
        <f>COUNTIF(G125:AO125,$BY$8)</f>
        <v>5</v>
      </c>
      <c r="BZ125" s="88">
        <f>COUNTIF(G125:AO125,$BZ$8)</f>
        <v>0</v>
      </c>
      <c r="CA125" s="89">
        <f>(BY125)/(BZ125+BY125+BX125+BW125+BV125+BU125+BT125)</f>
        <v>0.14285714285714285</v>
      </c>
    </row>
    <row r="126" spans="1:79" ht="26.4" x14ac:dyDescent="0.25">
      <c r="A126" s="70" t="s">
        <v>545</v>
      </c>
      <c r="B126" s="139" t="s">
        <v>546</v>
      </c>
      <c r="C126" s="72" t="s">
        <v>129</v>
      </c>
      <c r="D126" s="73" t="s">
        <v>547</v>
      </c>
      <c r="E126" s="74" t="s">
        <v>548</v>
      </c>
      <c r="F126" s="75"/>
      <c r="G126" s="76" t="s">
        <v>12</v>
      </c>
      <c r="H126" s="76" t="s">
        <v>12</v>
      </c>
      <c r="I126" s="76" t="s">
        <v>12</v>
      </c>
      <c r="J126" s="76" t="s">
        <v>15</v>
      </c>
      <c r="K126" s="76" t="s">
        <v>12</v>
      </c>
      <c r="L126" s="76" t="s">
        <v>12</v>
      </c>
      <c r="M126" s="76" t="s">
        <v>15</v>
      </c>
      <c r="N126" s="76" t="s">
        <v>15</v>
      </c>
      <c r="O126" s="76" t="s">
        <v>12</v>
      </c>
      <c r="P126" s="76" t="s">
        <v>12</v>
      </c>
      <c r="Q126" s="76" t="s">
        <v>102</v>
      </c>
      <c r="R126" s="76" t="s">
        <v>12</v>
      </c>
      <c r="S126" s="76" t="s">
        <v>102</v>
      </c>
      <c r="T126" s="76" t="s">
        <v>102</v>
      </c>
      <c r="U126" s="76" t="s">
        <v>102</v>
      </c>
      <c r="V126" s="76" t="s">
        <v>102</v>
      </c>
      <c r="W126" s="76" t="s">
        <v>102</v>
      </c>
      <c r="X126" s="76" t="s">
        <v>102</v>
      </c>
      <c r="Y126" s="76" t="s">
        <v>102</v>
      </c>
      <c r="Z126" s="76" t="s">
        <v>102</v>
      </c>
      <c r="AA126" s="77" t="s">
        <v>102</v>
      </c>
      <c r="AB126" s="77" t="s">
        <v>102</v>
      </c>
      <c r="AC126" s="77" t="s">
        <v>102</v>
      </c>
      <c r="AD126" s="77" t="s">
        <v>102</v>
      </c>
      <c r="AE126" s="77" t="s">
        <v>102</v>
      </c>
      <c r="AF126" s="77" t="s">
        <v>102</v>
      </c>
      <c r="AG126" s="78" t="s">
        <v>12</v>
      </c>
      <c r="AH126" s="78" t="s">
        <v>12</v>
      </c>
      <c r="AI126" s="78" t="s">
        <v>12</v>
      </c>
      <c r="AJ126" s="78" t="s">
        <v>102</v>
      </c>
      <c r="AK126" s="79" t="s">
        <v>12</v>
      </c>
      <c r="AL126" s="79" t="s">
        <v>102</v>
      </c>
      <c r="AM126" s="79" t="s">
        <v>15</v>
      </c>
      <c r="AN126" s="79" t="s">
        <v>15</v>
      </c>
      <c r="AO126" s="79" t="s">
        <v>12</v>
      </c>
      <c r="AP126" s="79" t="s">
        <v>12</v>
      </c>
      <c r="AQ126" s="79" t="s">
        <v>12</v>
      </c>
      <c r="AR126" s="79" t="s">
        <v>18</v>
      </c>
      <c r="AS126" s="79" t="e">
        <f>VLOOKUP(Vib_PDM[[#This Row],[New Number]],#REF!,2,FALSE)</f>
        <v>#REF!</v>
      </c>
      <c r="AT126" s="79" t="s">
        <v>15</v>
      </c>
      <c r="AU126" s="79" t="s">
        <v>15</v>
      </c>
      <c r="AV126" s="79" t="s">
        <v>15</v>
      </c>
      <c r="AW126" s="79" t="s">
        <v>15</v>
      </c>
      <c r="AX126" s="79" t="s">
        <v>15</v>
      </c>
      <c r="AY126" s="79"/>
      <c r="AZ126" s="79"/>
      <c r="BA126" s="79" t="s">
        <v>102</v>
      </c>
      <c r="BB126" s="79" t="s">
        <v>102</v>
      </c>
      <c r="BC126" s="79" t="s">
        <v>18</v>
      </c>
      <c r="BD126" s="80" t="s">
        <v>12</v>
      </c>
      <c r="BE126" s="80" t="s">
        <v>12</v>
      </c>
      <c r="BF126" s="80" t="s">
        <v>12</v>
      </c>
      <c r="BG126" s="80" t="s">
        <v>12</v>
      </c>
      <c r="BH126" s="80" t="s">
        <v>12</v>
      </c>
      <c r="BI126" s="81" t="s">
        <v>12</v>
      </c>
      <c r="BJ126" s="93" t="s">
        <v>12</v>
      </c>
      <c r="BK126" s="93" t="s">
        <v>12</v>
      </c>
      <c r="BL126" s="80" t="s">
        <v>12</v>
      </c>
      <c r="BM126" s="93"/>
      <c r="BN126" s="80" t="s">
        <v>18</v>
      </c>
      <c r="BO126" s="94" t="e">
        <f>VLOOKUP(Vib_PDM[[#This Row],[SAP Flocation]],'[4]Sheet1 (2)'!B:E,2,FALSE)</f>
        <v>#N/A</v>
      </c>
      <c r="BP126" s="83" t="s">
        <v>12</v>
      </c>
      <c r="BQ126" s="84"/>
      <c r="BR126" s="85">
        <f>VLOOKUP(Vib_PDM[[#This Row],[New Number]],'[4]Monthly AMS report'!NN112:NO463,2,FALSE)</f>
        <v>45812</v>
      </c>
      <c r="BS126" s="86">
        <v>4</v>
      </c>
      <c r="BT126" s="87">
        <f>COUNTIF(G126:AO126,$BT$8)</f>
        <v>0</v>
      </c>
      <c r="BU126" s="88">
        <f>COUNTIF(G126:AO126,$BU$8)</f>
        <v>0</v>
      </c>
      <c r="BV126" s="88">
        <f>COUNTIF(G126:AO126,$BV$8)</f>
        <v>0</v>
      </c>
      <c r="BW126" s="88">
        <f>COUNTIF(G126:AO126,$BW$8)</f>
        <v>0</v>
      </c>
      <c r="BX126" s="88">
        <f>COUNTIF(G126:AO126,$BX$8)</f>
        <v>30</v>
      </c>
      <c r="BY126" s="88">
        <f>COUNTIF(G126:AO126,$BY$8)</f>
        <v>5</v>
      </c>
      <c r="BZ126" s="88">
        <f>COUNTIF(G126:AO126,$BZ$8)</f>
        <v>0</v>
      </c>
      <c r="CA126" s="89">
        <f>(BY126)/(BZ126+BY126+BX126+BW126+BV126+BU126+BT126)</f>
        <v>0.14285714285714285</v>
      </c>
    </row>
    <row r="127" spans="1:79" ht="26.4" x14ac:dyDescent="0.25">
      <c r="A127" s="70" t="s">
        <v>571</v>
      </c>
      <c r="B127" s="139" t="s">
        <v>572</v>
      </c>
      <c r="C127" s="72" t="s">
        <v>242</v>
      </c>
      <c r="D127" s="73" t="s">
        <v>573</v>
      </c>
      <c r="E127" s="74" t="s">
        <v>574</v>
      </c>
      <c r="F127" s="75"/>
      <c r="G127" s="76" t="s">
        <v>15</v>
      </c>
      <c r="H127" s="76" t="s">
        <v>15</v>
      </c>
      <c r="I127" s="76" t="s">
        <v>12</v>
      </c>
      <c r="J127" s="76" t="s">
        <v>15</v>
      </c>
      <c r="K127" s="76" t="s">
        <v>12</v>
      </c>
      <c r="L127" s="76" t="s">
        <v>15</v>
      </c>
      <c r="M127" s="76" t="s">
        <v>15</v>
      </c>
      <c r="N127" s="76" t="s">
        <v>15</v>
      </c>
      <c r="O127" s="76" t="s">
        <v>12</v>
      </c>
      <c r="P127" s="76" t="s">
        <v>12</v>
      </c>
      <c r="Q127" s="76" t="s">
        <v>102</v>
      </c>
      <c r="R127" s="76" t="s">
        <v>12</v>
      </c>
      <c r="S127" s="76" t="s">
        <v>102</v>
      </c>
      <c r="T127" s="76" t="s">
        <v>102</v>
      </c>
      <c r="U127" s="76" t="s">
        <v>102</v>
      </c>
      <c r="V127" s="76" t="s">
        <v>102</v>
      </c>
      <c r="W127" s="76" t="s">
        <v>102</v>
      </c>
      <c r="X127" s="76" t="s">
        <v>102</v>
      </c>
      <c r="Y127" s="76" t="s">
        <v>102</v>
      </c>
      <c r="Z127" s="76" t="s">
        <v>102</v>
      </c>
      <c r="AA127" s="77" t="s">
        <v>102</v>
      </c>
      <c r="AB127" s="77" t="s">
        <v>102</v>
      </c>
      <c r="AC127" s="77" t="s">
        <v>102</v>
      </c>
      <c r="AD127" s="77" t="s">
        <v>102</v>
      </c>
      <c r="AE127" s="77" t="s">
        <v>102</v>
      </c>
      <c r="AF127" s="77" t="s">
        <v>102</v>
      </c>
      <c r="AG127" s="78" t="s">
        <v>12</v>
      </c>
      <c r="AH127" s="78" t="s">
        <v>12</v>
      </c>
      <c r="AI127" s="78" t="s">
        <v>12</v>
      </c>
      <c r="AJ127" s="78" t="s">
        <v>102</v>
      </c>
      <c r="AK127" s="79" t="s">
        <v>12</v>
      </c>
      <c r="AL127" s="79" t="s">
        <v>102</v>
      </c>
      <c r="AM127" s="79" t="s">
        <v>15</v>
      </c>
      <c r="AN127" s="79" t="s">
        <v>12</v>
      </c>
      <c r="AO127" s="79" t="s">
        <v>12</v>
      </c>
      <c r="AP127" s="79" t="s">
        <v>12</v>
      </c>
      <c r="AQ127" s="79" t="s">
        <v>12</v>
      </c>
      <c r="AR127" s="79" t="s">
        <v>18</v>
      </c>
      <c r="AS127" s="79" t="e">
        <f>VLOOKUP(Vib_PDM[[#This Row],[New Number]],#REF!,2,FALSE)</f>
        <v>#REF!</v>
      </c>
      <c r="AT127" s="79" t="s">
        <v>15</v>
      </c>
      <c r="AU127" s="79" t="s">
        <v>15</v>
      </c>
      <c r="AV127" s="79" t="s">
        <v>15</v>
      </c>
      <c r="AW127" s="79" t="s">
        <v>15</v>
      </c>
      <c r="AX127" s="79" t="s">
        <v>15</v>
      </c>
      <c r="AY127" s="79"/>
      <c r="AZ127" s="79"/>
      <c r="BA127" s="79" t="s">
        <v>102</v>
      </c>
      <c r="BB127" s="79" t="s">
        <v>102</v>
      </c>
      <c r="BC127" s="79" t="s">
        <v>15</v>
      </c>
      <c r="BD127" s="80" t="s">
        <v>12</v>
      </c>
      <c r="BE127" s="80" t="s">
        <v>12</v>
      </c>
      <c r="BF127" s="80" t="s">
        <v>12</v>
      </c>
      <c r="BG127" s="80" t="s">
        <v>12</v>
      </c>
      <c r="BH127" s="80" t="s">
        <v>12</v>
      </c>
      <c r="BI127" s="81" t="s">
        <v>12</v>
      </c>
      <c r="BJ127" s="93" t="s">
        <v>12</v>
      </c>
      <c r="BK127" s="80">
        <v>4</v>
      </c>
      <c r="BL127" s="80">
        <v>4</v>
      </c>
      <c r="BM127" s="80"/>
      <c r="BN127" s="80"/>
      <c r="BO127" s="94" t="e">
        <f>VLOOKUP(Vib_PDM[[#This Row],[SAP Flocation]],'[4]Sheet1 (2)'!B:E,2,FALSE)</f>
        <v>#N/A</v>
      </c>
      <c r="BP127" s="83" t="s">
        <v>12</v>
      </c>
      <c r="BQ127" s="84"/>
      <c r="BR127" s="85">
        <f>VLOOKUP(Vib_PDM[[#This Row],[New Number]],'[4]Monthly AMS report'!NN119:NO470,2,FALSE)</f>
        <v>45768</v>
      </c>
      <c r="BS127" s="86">
        <v>4</v>
      </c>
      <c r="BT127" s="87">
        <f>COUNTIF(G127:AO127,$BT$8)</f>
        <v>0</v>
      </c>
      <c r="BU127" s="88">
        <f>COUNTIF(G127:AO127,$BU$8)</f>
        <v>0</v>
      </c>
      <c r="BV127" s="88">
        <f>COUNTIF(G127:AO127,$BV$8)</f>
        <v>0</v>
      </c>
      <c r="BW127" s="88">
        <f>COUNTIF(G127:AO127,$BW$8)</f>
        <v>0</v>
      </c>
      <c r="BX127" s="88">
        <f>COUNTIF(G127:AO127,$BX$8)</f>
        <v>28</v>
      </c>
      <c r="BY127" s="88">
        <f>COUNTIF(G127:AO127,$BY$8)</f>
        <v>7</v>
      </c>
      <c r="BZ127" s="88">
        <f>COUNTIF(G127:AO127,$BZ$8)</f>
        <v>0</v>
      </c>
      <c r="CA127" s="89">
        <f>(BY127)/(BZ127+BY127+BX127+BW127+BV127+BU127+BT127)</f>
        <v>0.2</v>
      </c>
    </row>
    <row r="128" spans="1:79" ht="14.4" x14ac:dyDescent="0.25">
      <c r="A128" s="122" t="s">
        <v>771</v>
      </c>
      <c r="B128" s="121" t="s">
        <v>772</v>
      </c>
      <c r="C128" s="72" t="s">
        <v>577</v>
      </c>
      <c r="D128" s="73" t="s">
        <v>773</v>
      </c>
      <c r="E128" s="74" t="s">
        <v>772</v>
      </c>
      <c r="F128" s="75"/>
      <c r="G128" s="76" t="s">
        <v>15</v>
      </c>
      <c r="H128" s="76" t="s">
        <v>12</v>
      </c>
      <c r="I128" s="76" t="s">
        <v>12</v>
      </c>
      <c r="J128" s="76" t="s">
        <v>12</v>
      </c>
      <c r="K128" s="76" t="s">
        <v>12</v>
      </c>
      <c r="L128" s="76" t="s">
        <v>15</v>
      </c>
      <c r="M128" s="76" t="s">
        <v>12</v>
      </c>
      <c r="N128" s="76" t="s">
        <v>15</v>
      </c>
      <c r="O128" s="76" t="s">
        <v>15</v>
      </c>
      <c r="P128" s="76" t="s">
        <v>12</v>
      </c>
      <c r="Q128" s="76" t="s">
        <v>12</v>
      </c>
      <c r="R128" s="76" t="s">
        <v>12</v>
      </c>
      <c r="S128" s="76" t="s">
        <v>12</v>
      </c>
      <c r="T128" s="76" t="s">
        <v>102</v>
      </c>
      <c r="U128" s="76" t="s">
        <v>12</v>
      </c>
      <c r="V128" s="76" t="s">
        <v>12</v>
      </c>
      <c r="W128" s="76" t="s">
        <v>102</v>
      </c>
      <c r="X128" s="76" t="s">
        <v>12</v>
      </c>
      <c r="Y128" s="76" t="s">
        <v>15</v>
      </c>
      <c r="Z128" s="76" t="s">
        <v>15</v>
      </c>
      <c r="AA128" s="77" t="s">
        <v>102</v>
      </c>
      <c r="AB128" s="77" t="s">
        <v>12</v>
      </c>
      <c r="AC128" s="77" t="s">
        <v>102</v>
      </c>
      <c r="AD128" s="77" t="s">
        <v>102</v>
      </c>
      <c r="AE128" s="77" t="s">
        <v>102</v>
      </c>
      <c r="AF128" s="77">
        <v>2</v>
      </c>
      <c r="AG128" s="78">
        <v>3</v>
      </c>
      <c r="AH128" s="78">
        <v>3</v>
      </c>
      <c r="AI128" s="78">
        <v>3</v>
      </c>
      <c r="AJ128" s="78" t="s">
        <v>12</v>
      </c>
      <c r="AK128" s="79">
        <v>3</v>
      </c>
      <c r="AL128" s="79" t="s">
        <v>18</v>
      </c>
      <c r="AM128" s="79" t="s">
        <v>15</v>
      </c>
      <c r="AN128" s="79" t="s">
        <v>15</v>
      </c>
      <c r="AO128" s="79" t="s">
        <v>12</v>
      </c>
      <c r="AP128" s="79" t="s">
        <v>12</v>
      </c>
      <c r="AQ128" s="79" t="s">
        <v>12</v>
      </c>
      <c r="AR128" s="79" t="s">
        <v>18</v>
      </c>
      <c r="AS128" s="79" t="e">
        <f>VLOOKUP(Vib_PDM[[#This Row],[New Number]],#REF!,2,FALSE)</f>
        <v>#REF!</v>
      </c>
      <c r="AT128" s="79" t="s">
        <v>15</v>
      </c>
      <c r="AU128" s="79" t="s">
        <v>15</v>
      </c>
      <c r="AV128" s="79" t="s">
        <v>15</v>
      </c>
      <c r="AW128" s="79" t="s">
        <v>15</v>
      </c>
      <c r="AX128" s="79" t="s">
        <v>15</v>
      </c>
      <c r="AY128" s="79"/>
      <c r="AZ128" s="79"/>
      <c r="BA128" s="79" t="s">
        <v>102</v>
      </c>
      <c r="BB128" s="79" t="s">
        <v>15</v>
      </c>
      <c r="BC128" s="79" t="s">
        <v>15</v>
      </c>
      <c r="BD128" s="80" t="s">
        <v>12</v>
      </c>
      <c r="BE128" s="80" t="s">
        <v>12</v>
      </c>
      <c r="BF128" s="80" t="s">
        <v>12</v>
      </c>
      <c r="BG128" s="80" t="s">
        <v>12</v>
      </c>
      <c r="BH128" s="80" t="s">
        <v>12</v>
      </c>
      <c r="BI128" s="81" t="s">
        <v>12</v>
      </c>
      <c r="BJ128" s="93" t="s">
        <v>12</v>
      </c>
      <c r="BK128" s="93" t="s">
        <v>12</v>
      </c>
      <c r="BL128" s="80" t="s">
        <v>12</v>
      </c>
      <c r="BM128" s="93"/>
      <c r="BN128" s="80" t="s">
        <v>18</v>
      </c>
      <c r="BO128" s="94" t="e">
        <f>VLOOKUP(Vib_PDM[[#This Row],[SAP Flocation]],'[4]Sheet1 (2)'!B:E,2,FALSE)</f>
        <v>#N/A</v>
      </c>
      <c r="BP128" s="83" t="s">
        <v>12</v>
      </c>
      <c r="BQ128" s="84"/>
      <c r="BR128" s="85" t="e">
        <f>VLOOKUP(Vib_PDM[[#This Row],[New Number]],'[4]Monthly AMS report'!NN170:NO521,2,FALSE)</f>
        <v>#N/A</v>
      </c>
      <c r="BS128" s="86"/>
      <c r="BT128" s="87">
        <f>COUNTIF(G128:AO128,$BT$8)</f>
        <v>0</v>
      </c>
      <c r="BU128" s="88">
        <f>COUNTIF(G128:AO128,$BU$8)</f>
        <v>1</v>
      </c>
      <c r="BV128" s="88">
        <f>COUNTIF(G128:AO128,$BV$8)</f>
        <v>4</v>
      </c>
      <c r="BW128" s="88">
        <f>COUNTIF(G128:AO128,$BW$8)</f>
        <v>0</v>
      </c>
      <c r="BX128" s="88">
        <f>COUNTIF(G128:AO128,$BX$8)</f>
        <v>21</v>
      </c>
      <c r="BY128" s="88">
        <f>COUNTIF(G128:AO128,$BY$8)</f>
        <v>8</v>
      </c>
      <c r="BZ128" s="88">
        <f>COUNTIF(G128:AO128,$BZ$8)</f>
        <v>1</v>
      </c>
      <c r="CA128" s="89">
        <f>(BY128)/(BZ128+BY128+BX128+BW128+BV128+BU128+BT128)</f>
        <v>0.22857142857142856</v>
      </c>
    </row>
    <row r="129" spans="1:79" ht="14.4" x14ac:dyDescent="0.25">
      <c r="A129" s="122" t="s">
        <v>600</v>
      </c>
      <c r="B129" s="121" t="s">
        <v>601</v>
      </c>
      <c r="C129" s="72" t="s">
        <v>577</v>
      </c>
      <c r="D129" s="73" t="s">
        <v>602</v>
      </c>
      <c r="E129" s="74" t="s">
        <v>603</v>
      </c>
      <c r="F129" s="118" t="s">
        <v>604</v>
      </c>
      <c r="G129" s="76" t="s">
        <v>15</v>
      </c>
      <c r="H129" s="76" t="s">
        <v>15</v>
      </c>
      <c r="I129" s="76" t="s">
        <v>12</v>
      </c>
      <c r="J129" s="76" t="s">
        <v>15</v>
      </c>
      <c r="K129" s="76" t="s">
        <v>12</v>
      </c>
      <c r="L129" s="76" t="s">
        <v>15</v>
      </c>
      <c r="M129" s="76" t="s">
        <v>15</v>
      </c>
      <c r="N129" s="76" t="s">
        <v>15</v>
      </c>
      <c r="O129" s="76" t="s">
        <v>15</v>
      </c>
      <c r="P129" s="76" t="s">
        <v>12</v>
      </c>
      <c r="Q129" s="76" t="s">
        <v>12</v>
      </c>
      <c r="R129" s="76" t="s">
        <v>12</v>
      </c>
      <c r="S129" s="76" t="s">
        <v>12</v>
      </c>
      <c r="T129" s="76" t="s">
        <v>102</v>
      </c>
      <c r="U129" s="76" t="s">
        <v>12</v>
      </c>
      <c r="V129" s="76" t="s">
        <v>12</v>
      </c>
      <c r="W129" s="76" t="s">
        <v>12</v>
      </c>
      <c r="X129" s="76" t="s">
        <v>15</v>
      </c>
      <c r="Y129" s="76" t="s">
        <v>15</v>
      </c>
      <c r="Z129" s="76" t="s">
        <v>15</v>
      </c>
      <c r="AA129" s="77" t="s">
        <v>102</v>
      </c>
      <c r="AB129" s="77" t="s">
        <v>12</v>
      </c>
      <c r="AC129" s="77" t="s">
        <v>102</v>
      </c>
      <c r="AD129" s="77" t="s">
        <v>102</v>
      </c>
      <c r="AE129" s="77" t="s">
        <v>102</v>
      </c>
      <c r="AF129" s="77" t="s">
        <v>102</v>
      </c>
      <c r="AG129" s="78" t="s">
        <v>12</v>
      </c>
      <c r="AH129" s="78" t="s">
        <v>15</v>
      </c>
      <c r="AI129" s="78" t="s">
        <v>12</v>
      </c>
      <c r="AJ129" s="78" t="s">
        <v>12</v>
      </c>
      <c r="AK129" s="79" t="s">
        <v>12</v>
      </c>
      <c r="AL129" s="79" t="s">
        <v>102</v>
      </c>
      <c r="AM129" s="79" t="s">
        <v>15</v>
      </c>
      <c r="AN129" s="79" t="s">
        <v>15</v>
      </c>
      <c r="AO129" s="79" t="s">
        <v>18</v>
      </c>
      <c r="AP129" s="79" t="s">
        <v>15</v>
      </c>
      <c r="AQ129" s="79" t="s">
        <v>12</v>
      </c>
      <c r="AR129" s="79" t="s">
        <v>15</v>
      </c>
      <c r="AS129" s="79" t="e">
        <f>VLOOKUP(Vib_PDM[[#This Row],[New Number]],#REF!,2,FALSE)</f>
        <v>#REF!</v>
      </c>
      <c r="AT129" s="79" t="s">
        <v>12</v>
      </c>
      <c r="AU129" s="79" t="s">
        <v>12</v>
      </c>
      <c r="AV129" s="79" t="s">
        <v>15</v>
      </c>
      <c r="AW129" s="79" t="s">
        <v>15</v>
      </c>
      <c r="AX129" s="79" t="s">
        <v>15</v>
      </c>
      <c r="AY129" s="79"/>
      <c r="AZ129" s="79"/>
      <c r="BA129" s="79" t="s">
        <v>12</v>
      </c>
      <c r="BB129" s="79" t="s">
        <v>15</v>
      </c>
      <c r="BC129" s="79" t="s">
        <v>15</v>
      </c>
      <c r="BD129" s="80" t="s">
        <v>15</v>
      </c>
      <c r="BE129" s="80" t="s">
        <v>15</v>
      </c>
      <c r="BF129" s="80" t="s">
        <v>15</v>
      </c>
      <c r="BG129" s="80" t="s">
        <v>15</v>
      </c>
      <c r="BH129" s="80" t="s">
        <v>12</v>
      </c>
      <c r="BI129" s="81" t="s">
        <v>12</v>
      </c>
      <c r="BJ129" s="93" t="s">
        <v>12</v>
      </c>
      <c r="BK129" s="80" t="s">
        <v>15</v>
      </c>
      <c r="BL129" s="80" t="s">
        <v>15</v>
      </c>
      <c r="BM129" s="80"/>
      <c r="BN129" s="80"/>
      <c r="BO129" s="94" t="e">
        <f>VLOOKUP(Vib_PDM[[#This Row],[SAP Flocation]],'[4]Sheet1 (2)'!B:E,2,FALSE)</f>
        <v>#N/A</v>
      </c>
      <c r="BP129" s="83" t="s">
        <v>12</v>
      </c>
      <c r="BQ129" s="84"/>
      <c r="BR129" s="85" t="e">
        <f>VLOOKUP(Vib_PDM[[#This Row],[New Number]],'[4]Monthly AMS report'!NN126:NO477,2,FALSE)</f>
        <v>#N/A</v>
      </c>
      <c r="BS129" s="86"/>
      <c r="BT129" s="87">
        <f>COUNTIF(G129:AO129,$BT$8)</f>
        <v>0</v>
      </c>
      <c r="BU129" s="88">
        <f>COUNTIF(G129:AO129,$BU$8)</f>
        <v>0</v>
      </c>
      <c r="BV129" s="88">
        <f>COUNTIF(G129:AO129,$BV$8)</f>
        <v>0</v>
      </c>
      <c r="BW129" s="88">
        <f>COUNTIF(G129:AO129,$BW$8)</f>
        <v>0</v>
      </c>
      <c r="BX129" s="88">
        <f>COUNTIF(G129:AO129,$BX$8)</f>
        <v>21</v>
      </c>
      <c r="BY129" s="88">
        <f>COUNTIF(G129:AO129,$BY$8)</f>
        <v>13</v>
      </c>
      <c r="BZ129" s="88">
        <f>COUNTIF(G129:AO129,$BZ$8)</f>
        <v>1</v>
      </c>
      <c r="CA129" s="89">
        <f>(BY129)/(BZ129+BY129+BX129+BW129+BV129+BU129+BT129)</f>
        <v>0.37142857142857144</v>
      </c>
    </row>
    <row r="130" spans="1:79" ht="14.4" x14ac:dyDescent="0.25">
      <c r="A130" s="122" t="s">
        <v>605</v>
      </c>
      <c r="B130" s="121" t="s">
        <v>606</v>
      </c>
      <c r="C130" s="72" t="s">
        <v>577</v>
      </c>
      <c r="D130" s="73" t="s">
        <v>607</v>
      </c>
      <c r="E130" s="74" t="s">
        <v>608</v>
      </c>
      <c r="F130" s="75"/>
      <c r="G130" s="76" t="s">
        <v>15</v>
      </c>
      <c r="H130" s="76" t="s">
        <v>12</v>
      </c>
      <c r="I130" s="76" t="s">
        <v>12</v>
      </c>
      <c r="J130" s="76" t="s">
        <v>12</v>
      </c>
      <c r="K130" s="76" t="s">
        <v>12</v>
      </c>
      <c r="L130" s="76" t="s">
        <v>15</v>
      </c>
      <c r="M130" s="76" t="s">
        <v>12</v>
      </c>
      <c r="N130" s="76" t="s">
        <v>15</v>
      </c>
      <c r="O130" s="76" t="s">
        <v>15</v>
      </c>
      <c r="P130" s="76" t="s">
        <v>12</v>
      </c>
      <c r="Q130" s="76" t="s">
        <v>12</v>
      </c>
      <c r="R130" s="76" t="s">
        <v>12</v>
      </c>
      <c r="S130" s="76" t="s">
        <v>12</v>
      </c>
      <c r="T130" s="76" t="s">
        <v>102</v>
      </c>
      <c r="U130" s="76" t="s">
        <v>15</v>
      </c>
      <c r="V130" s="76" t="s">
        <v>15</v>
      </c>
      <c r="W130" s="76" t="s">
        <v>12</v>
      </c>
      <c r="X130" s="76" t="s">
        <v>12</v>
      </c>
      <c r="Y130" s="76" t="s">
        <v>15</v>
      </c>
      <c r="Z130" s="76" t="s">
        <v>15</v>
      </c>
      <c r="AA130" s="77" t="s">
        <v>102</v>
      </c>
      <c r="AB130" s="77" t="s">
        <v>12</v>
      </c>
      <c r="AC130" s="77" t="s">
        <v>102</v>
      </c>
      <c r="AD130" s="77" t="s">
        <v>102</v>
      </c>
      <c r="AE130" s="77" t="s">
        <v>15</v>
      </c>
      <c r="AF130" s="77">
        <v>3</v>
      </c>
      <c r="AG130" s="78">
        <v>3</v>
      </c>
      <c r="AH130" s="78" t="s">
        <v>15</v>
      </c>
      <c r="AI130" s="78" t="s">
        <v>18</v>
      </c>
      <c r="AJ130" s="78" t="s">
        <v>15</v>
      </c>
      <c r="AK130" s="79" t="s">
        <v>12</v>
      </c>
      <c r="AL130" s="79" t="s">
        <v>102</v>
      </c>
      <c r="AM130" s="79" t="s">
        <v>102</v>
      </c>
      <c r="AN130" s="79" t="s">
        <v>15</v>
      </c>
      <c r="AO130" s="79" t="s">
        <v>12</v>
      </c>
      <c r="AP130" s="79" t="s">
        <v>15</v>
      </c>
      <c r="AQ130" s="79" t="s">
        <v>15</v>
      </c>
      <c r="AR130" s="79" t="s">
        <v>18</v>
      </c>
      <c r="AS130" s="79" t="e">
        <f>VLOOKUP(Vib_PDM[[#This Row],[New Number]],#REF!,2,FALSE)</f>
        <v>#REF!</v>
      </c>
      <c r="AT130" s="79" t="s">
        <v>15</v>
      </c>
      <c r="AU130" s="79" t="s">
        <v>15</v>
      </c>
      <c r="AV130" s="79" t="s">
        <v>15</v>
      </c>
      <c r="AW130" s="79" t="s">
        <v>15</v>
      </c>
      <c r="AX130" s="79" t="s">
        <v>15</v>
      </c>
      <c r="AY130" s="79"/>
      <c r="AZ130" s="79"/>
      <c r="BA130" s="79" t="s">
        <v>136</v>
      </c>
      <c r="BB130" s="79" t="s">
        <v>136</v>
      </c>
      <c r="BC130" s="79" t="s">
        <v>15</v>
      </c>
      <c r="BD130" s="80" t="s">
        <v>12</v>
      </c>
      <c r="BE130" s="80" t="s">
        <v>15</v>
      </c>
      <c r="BF130" s="80" t="s">
        <v>12</v>
      </c>
      <c r="BG130" s="80" t="s">
        <v>12</v>
      </c>
      <c r="BH130" s="80">
        <v>4</v>
      </c>
      <c r="BI130" s="80" t="s">
        <v>15</v>
      </c>
      <c r="BJ130" s="80" t="s">
        <v>15</v>
      </c>
      <c r="BK130" s="80" t="s">
        <v>12</v>
      </c>
      <c r="BL130" s="80" t="s">
        <v>12</v>
      </c>
      <c r="BM130" s="80"/>
      <c r="BN130" s="80"/>
      <c r="BO130" s="82" t="e">
        <f>VLOOKUP(Vib_PDM[[#This Row],[SAP Flocation]],'[4]Sheet1 (2)'!B:E,2,FALSE)</f>
        <v>#N/A</v>
      </c>
      <c r="BP130" s="83" t="s">
        <v>15</v>
      </c>
      <c r="BQ130" s="84"/>
      <c r="BR130" s="85" t="e">
        <f>VLOOKUP(Vib_PDM[[#This Row],[New Number]],'[4]Monthly AMS report'!NN127:NO478,2,FALSE)</f>
        <v>#N/A</v>
      </c>
      <c r="BS130" s="86"/>
      <c r="BT130" s="87">
        <f>COUNTIF(G130:AO130,$BT$8)</f>
        <v>0</v>
      </c>
      <c r="BU130" s="88">
        <f>COUNTIF(G130:AO130,$BU$8)</f>
        <v>0</v>
      </c>
      <c r="BV130" s="88">
        <f>COUNTIF(G130:AO130,$BV$8)</f>
        <v>2</v>
      </c>
      <c r="BW130" s="88">
        <f>COUNTIF(G130:AO130,$BW$8)</f>
        <v>0</v>
      </c>
      <c r="BX130" s="88">
        <f>COUNTIF(G130:AO130,$BX$8)</f>
        <v>20</v>
      </c>
      <c r="BY130" s="88">
        <f>COUNTIF(G130:AO130,$BY$8)</f>
        <v>12</v>
      </c>
      <c r="BZ130" s="88">
        <f>COUNTIF(G130:AO130,$BZ$8)</f>
        <v>1</v>
      </c>
      <c r="CA130" s="89">
        <f>(BY130)/(BZ130+BY130+BX130+BW130+BV130+BU130+BT130)</f>
        <v>0.34285714285714286</v>
      </c>
    </row>
    <row r="131" spans="1:79" ht="14.4" x14ac:dyDescent="0.25">
      <c r="A131" s="70" t="s">
        <v>757</v>
      </c>
      <c r="B131" s="88" t="s">
        <v>758</v>
      </c>
      <c r="C131" s="72" t="s">
        <v>577</v>
      </c>
      <c r="D131" s="115" t="s">
        <v>759</v>
      </c>
      <c r="E131" s="74" t="s">
        <v>760</v>
      </c>
      <c r="F131" s="118" t="s">
        <v>761</v>
      </c>
      <c r="G131" s="117" t="s">
        <v>15</v>
      </c>
      <c r="H131" s="117" t="s">
        <v>15</v>
      </c>
      <c r="I131" s="117" t="s">
        <v>15</v>
      </c>
      <c r="J131" s="117" t="s">
        <v>15</v>
      </c>
      <c r="K131" s="117" t="s">
        <v>15</v>
      </c>
      <c r="L131" s="117" t="s">
        <v>15</v>
      </c>
      <c r="M131" s="117" t="s">
        <v>15</v>
      </c>
      <c r="N131" s="117" t="s">
        <v>15</v>
      </c>
      <c r="O131" s="117" t="s">
        <v>15</v>
      </c>
      <c r="P131" s="117" t="s">
        <v>15</v>
      </c>
      <c r="Q131" s="117" t="s">
        <v>15</v>
      </c>
      <c r="R131" s="117" t="s">
        <v>15</v>
      </c>
      <c r="S131" s="117" t="s">
        <v>15</v>
      </c>
      <c r="T131" s="117" t="s">
        <v>15</v>
      </c>
      <c r="U131" s="76" t="s">
        <v>15</v>
      </c>
      <c r="V131" s="76" t="s">
        <v>12</v>
      </c>
      <c r="W131" s="76" t="s">
        <v>12</v>
      </c>
      <c r="X131" s="76" t="s">
        <v>15</v>
      </c>
      <c r="Y131" s="76" t="s">
        <v>15</v>
      </c>
      <c r="Z131" s="76" t="s">
        <v>15</v>
      </c>
      <c r="AA131" s="77" t="s">
        <v>102</v>
      </c>
      <c r="AB131" s="77" t="s">
        <v>12</v>
      </c>
      <c r="AC131" s="77" t="s">
        <v>102</v>
      </c>
      <c r="AD131" s="77" t="s">
        <v>15</v>
      </c>
      <c r="AE131" s="77" t="s">
        <v>15</v>
      </c>
      <c r="AF131" s="77" t="s">
        <v>102</v>
      </c>
      <c r="AG131" s="78" t="s">
        <v>15</v>
      </c>
      <c r="AH131" s="78" t="s">
        <v>15</v>
      </c>
      <c r="AI131" s="78" t="s">
        <v>12</v>
      </c>
      <c r="AJ131" s="90" t="s">
        <v>15</v>
      </c>
      <c r="AK131" s="79" t="s">
        <v>12</v>
      </c>
      <c r="AL131" s="79" t="s">
        <v>102</v>
      </c>
      <c r="AM131" s="79" t="s">
        <v>15</v>
      </c>
      <c r="AN131" s="79" t="s">
        <v>15</v>
      </c>
      <c r="AO131" s="79" t="s">
        <v>18</v>
      </c>
      <c r="AP131" s="79" t="s">
        <v>15</v>
      </c>
      <c r="AQ131" s="79" t="s">
        <v>15</v>
      </c>
      <c r="AR131" s="79" t="s">
        <v>15</v>
      </c>
      <c r="AS131" s="79" t="e">
        <f>VLOOKUP(Vib_PDM[[#This Row],[New Number]],#REF!,2,FALSE)</f>
        <v>#REF!</v>
      </c>
      <c r="AT131" s="79" t="s">
        <v>15</v>
      </c>
      <c r="AU131" s="79" t="s">
        <v>15</v>
      </c>
      <c r="AV131" s="79" t="s">
        <v>15</v>
      </c>
      <c r="AW131" s="79" t="s">
        <v>15</v>
      </c>
      <c r="AX131" s="79" t="s">
        <v>15</v>
      </c>
      <c r="AY131" s="79"/>
      <c r="AZ131" s="79"/>
      <c r="BA131" s="79"/>
      <c r="BB131" s="79" t="s">
        <v>15</v>
      </c>
      <c r="BC131" s="79" t="s">
        <v>15</v>
      </c>
      <c r="BD131" s="80" t="s">
        <v>15</v>
      </c>
      <c r="BE131" s="80" t="s">
        <v>15</v>
      </c>
      <c r="BF131" s="80" t="s">
        <v>15</v>
      </c>
      <c r="BG131" s="80" t="s">
        <v>15</v>
      </c>
      <c r="BH131" s="80" t="s">
        <v>12</v>
      </c>
      <c r="BI131" s="80" t="s">
        <v>15</v>
      </c>
      <c r="BJ131" s="80" t="s">
        <v>15</v>
      </c>
      <c r="BK131" s="80" t="s">
        <v>15</v>
      </c>
      <c r="BL131" s="80" t="s">
        <v>15</v>
      </c>
      <c r="BM131" s="80"/>
      <c r="BN131" s="80"/>
      <c r="BO131" s="82" t="e">
        <f>VLOOKUP(Vib_PDM[[#This Row],[SAP Flocation]],'[4]Sheet1 (2)'!B:E,2,FALSE)</f>
        <v>#N/A</v>
      </c>
      <c r="BP131" s="83" t="s">
        <v>15</v>
      </c>
      <c r="BQ131" s="84"/>
      <c r="BR131" s="85" t="e">
        <f>VLOOKUP(Vib_PDM[[#This Row],[New Number]],'[4]Monthly AMS report'!NN167:NO518,2,FALSE)</f>
        <v>#N/A</v>
      </c>
      <c r="BS131" s="86">
        <v>4</v>
      </c>
      <c r="BT131" s="87">
        <f>COUNTIF(G131:AO131,$BT$8)</f>
        <v>0</v>
      </c>
      <c r="BU131" s="88">
        <f>COUNTIF(G131:AO131,$BU$8)</f>
        <v>0</v>
      </c>
      <c r="BV131" s="88">
        <f>COUNTIF(G131:AO131,$BV$8)</f>
        <v>0</v>
      </c>
      <c r="BW131" s="88">
        <f>COUNTIF(G131:AO131,$BW$8)</f>
        <v>0</v>
      </c>
      <c r="BX131" s="88">
        <f>COUNTIF(G131:AO131,$BX$8)</f>
        <v>9</v>
      </c>
      <c r="BY131" s="88">
        <f>COUNTIF(G131:AO131,$BY$8)</f>
        <v>25</v>
      </c>
      <c r="BZ131" s="88">
        <f>COUNTIF(G131:AO131,$BZ$8)</f>
        <v>1</v>
      </c>
      <c r="CA131" s="89">
        <f>(BY131)/(BZ131+BY131+BX131+BW131+BV131+BU131+BT131)</f>
        <v>0.7142857142857143</v>
      </c>
    </row>
    <row r="132" spans="1:79" ht="14.4" x14ac:dyDescent="0.25">
      <c r="A132" s="70" t="s">
        <v>889</v>
      </c>
      <c r="B132" s="88" t="s">
        <v>890</v>
      </c>
      <c r="C132" s="72" t="s">
        <v>577</v>
      </c>
      <c r="D132" s="115" t="s">
        <v>891</v>
      </c>
      <c r="E132" s="74" t="s">
        <v>890</v>
      </c>
      <c r="F132" s="75"/>
      <c r="G132" s="117" t="s">
        <v>15</v>
      </c>
      <c r="H132" s="117" t="s">
        <v>15</v>
      </c>
      <c r="I132" s="117" t="s">
        <v>15</v>
      </c>
      <c r="J132" s="117" t="s">
        <v>15</v>
      </c>
      <c r="K132" s="117" t="s">
        <v>15</v>
      </c>
      <c r="L132" s="117" t="s">
        <v>15</v>
      </c>
      <c r="M132" s="117" t="s">
        <v>15</v>
      </c>
      <c r="N132" s="117" t="s">
        <v>15</v>
      </c>
      <c r="O132" s="117" t="s">
        <v>15</v>
      </c>
      <c r="P132" s="117" t="s">
        <v>15</v>
      </c>
      <c r="Q132" s="117" t="s">
        <v>15</v>
      </c>
      <c r="R132" s="117" t="s">
        <v>15</v>
      </c>
      <c r="S132" s="117" t="s">
        <v>15</v>
      </c>
      <c r="T132" s="117" t="s">
        <v>15</v>
      </c>
      <c r="U132" s="76" t="s">
        <v>12</v>
      </c>
      <c r="V132" s="76" t="s">
        <v>102</v>
      </c>
      <c r="W132" s="76" t="s">
        <v>102</v>
      </c>
      <c r="X132" s="76" t="s">
        <v>102</v>
      </c>
      <c r="Y132" s="76" t="s">
        <v>15</v>
      </c>
      <c r="Z132" s="76" t="s">
        <v>15</v>
      </c>
      <c r="AA132" s="77" t="s">
        <v>102</v>
      </c>
      <c r="AB132" s="77" t="s">
        <v>12</v>
      </c>
      <c r="AC132" s="77" t="s">
        <v>102</v>
      </c>
      <c r="AD132" s="77" t="s">
        <v>102</v>
      </c>
      <c r="AE132" s="77" t="s">
        <v>15</v>
      </c>
      <c r="AF132" s="77" t="s">
        <v>102</v>
      </c>
      <c r="AG132" s="78" t="s">
        <v>12</v>
      </c>
      <c r="AH132" s="78" t="s">
        <v>15</v>
      </c>
      <c r="AI132" s="78" t="s">
        <v>12</v>
      </c>
      <c r="AJ132" s="90" t="s">
        <v>15</v>
      </c>
      <c r="AK132" s="79" t="s">
        <v>12</v>
      </c>
      <c r="AL132" s="79" t="s">
        <v>102</v>
      </c>
      <c r="AM132" s="79" t="s">
        <v>102</v>
      </c>
      <c r="AN132" s="79" t="s">
        <v>15</v>
      </c>
      <c r="AO132" s="79" t="s">
        <v>12</v>
      </c>
      <c r="AP132" s="79" t="s">
        <v>15</v>
      </c>
      <c r="AQ132" s="79" t="s">
        <v>15</v>
      </c>
      <c r="AR132" s="79" t="s">
        <v>15</v>
      </c>
      <c r="AS132" s="79" t="e">
        <f>VLOOKUP(Vib_PDM[[#This Row],[New Number]],#REF!,2,FALSE)</f>
        <v>#REF!</v>
      </c>
      <c r="AT132" s="79" t="s">
        <v>15</v>
      </c>
      <c r="AU132" s="79" t="s">
        <v>15</v>
      </c>
      <c r="AV132" s="79" t="s">
        <v>15</v>
      </c>
      <c r="AW132" s="79" t="s">
        <v>15</v>
      </c>
      <c r="AX132" s="79" t="s">
        <v>15</v>
      </c>
      <c r="AY132" s="79"/>
      <c r="AZ132" s="79"/>
      <c r="BA132" s="79"/>
      <c r="BB132" s="79" t="s">
        <v>15</v>
      </c>
      <c r="BC132" s="79" t="s">
        <v>15</v>
      </c>
      <c r="BD132" s="80" t="s">
        <v>15</v>
      </c>
      <c r="BE132" s="80" t="s">
        <v>15</v>
      </c>
      <c r="BF132" s="80" t="s">
        <v>15</v>
      </c>
      <c r="BG132" s="80" t="s">
        <v>12</v>
      </c>
      <c r="BH132" s="80" t="s">
        <v>15</v>
      </c>
      <c r="BI132" s="81" t="s">
        <v>12</v>
      </c>
      <c r="BJ132" s="93" t="s">
        <v>12</v>
      </c>
      <c r="BK132" s="80" t="s">
        <v>15</v>
      </c>
      <c r="BL132" s="80" t="s">
        <v>15</v>
      </c>
      <c r="BM132" s="80"/>
      <c r="BN132" s="80"/>
      <c r="BO132" s="94" t="e">
        <f>VLOOKUP(Vib_PDM[[#This Row],[SAP Flocation]],'[4]Sheet1 (2)'!B:E,2,FALSE)</f>
        <v>#N/A</v>
      </c>
      <c r="BP132" s="83" t="s">
        <v>15</v>
      </c>
      <c r="BQ132" s="84"/>
      <c r="BR132" s="85" t="e">
        <f>VLOOKUP(Vib_PDM[[#This Row],[New Number]],'[4]Monthly AMS report'!NN199:NO550,2,FALSE)</f>
        <v>#N/A</v>
      </c>
      <c r="BS132" s="86">
        <v>4</v>
      </c>
      <c r="BT132" s="87">
        <f>COUNTIF(G132:AO132,$BT$8)</f>
        <v>0</v>
      </c>
      <c r="BU132" s="88">
        <f>COUNTIF(G132:AO132,$BU$8)</f>
        <v>0</v>
      </c>
      <c r="BV132" s="88">
        <f>COUNTIF(G132:AO132,$BV$8)</f>
        <v>0</v>
      </c>
      <c r="BW132" s="88">
        <f>COUNTIF(G132:AO132,$BW$8)</f>
        <v>0</v>
      </c>
      <c r="BX132" s="88">
        <f>COUNTIF(G132:AO132,$BX$8)</f>
        <v>15</v>
      </c>
      <c r="BY132" s="88">
        <f>COUNTIF(G132:AO132,$BY$8)</f>
        <v>20</v>
      </c>
      <c r="BZ132" s="88">
        <f>COUNTIF(G132:AO132,$BZ$8)</f>
        <v>0</v>
      </c>
      <c r="CA132" s="89">
        <f>(BY132)/(BZ132+BY132+BX132+BW132+BV132+BU132+BT132)</f>
        <v>0.5714285714285714</v>
      </c>
    </row>
    <row r="133" spans="1:79" x14ac:dyDescent="0.25">
      <c r="A133" s="70" t="s">
        <v>774</v>
      </c>
      <c r="B133" s="155" t="s">
        <v>775</v>
      </c>
      <c r="C133" s="72" t="s">
        <v>577</v>
      </c>
      <c r="D133" s="73" t="s">
        <v>776</v>
      </c>
      <c r="E133" s="74" t="s">
        <v>777</v>
      </c>
      <c r="F133" s="75"/>
      <c r="G133" s="76" t="s">
        <v>15</v>
      </c>
      <c r="H133" s="76" t="s">
        <v>12</v>
      </c>
      <c r="I133" s="76" t="s">
        <v>12</v>
      </c>
      <c r="J133" s="76" t="s">
        <v>12</v>
      </c>
      <c r="K133" s="76" t="s">
        <v>12</v>
      </c>
      <c r="L133" s="76" t="s">
        <v>15</v>
      </c>
      <c r="M133" s="76" t="s">
        <v>12</v>
      </c>
      <c r="N133" s="76" t="s">
        <v>15</v>
      </c>
      <c r="O133" s="76" t="s">
        <v>15</v>
      </c>
      <c r="P133" s="76" t="s">
        <v>12</v>
      </c>
      <c r="Q133" s="76" t="s">
        <v>12</v>
      </c>
      <c r="R133" s="76">
        <v>4</v>
      </c>
      <c r="S133" s="76">
        <v>4</v>
      </c>
      <c r="T133" s="76">
        <v>3</v>
      </c>
      <c r="U133" s="76" t="s">
        <v>12</v>
      </c>
      <c r="V133" s="76" t="s">
        <v>102</v>
      </c>
      <c r="W133" s="76" t="s">
        <v>102</v>
      </c>
      <c r="X133" s="76">
        <v>1</v>
      </c>
      <c r="Y133" s="76" t="s">
        <v>15</v>
      </c>
      <c r="Z133" s="76" t="s">
        <v>102</v>
      </c>
      <c r="AA133" s="77" t="s">
        <v>102</v>
      </c>
      <c r="AB133" s="77" t="s">
        <v>12</v>
      </c>
      <c r="AC133" s="77" t="s">
        <v>102</v>
      </c>
      <c r="AD133" s="77">
        <v>4</v>
      </c>
      <c r="AE133" s="77">
        <v>4</v>
      </c>
      <c r="AF133" s="77">
        <v>3</v>
      </c>
      <c r="AG133" s="78">
        <v>3</v>
      </c>
      <c r="AH133" s="78">
        <v>3</v>
      </c>
      <c r="AI133" s="78" t="s">
        <v>12</v>
      </c>
      <c r="AJ133" s="78" t="s">
        <v>12</v>
      </c>
      <c r="AK133" s="79" t="s">
        <v>12</v>
      </c>
      <c r="AL133" s="79" t="s">
        <v>102</v>
      </c>
      <c r="AM133" s="79" t="s">
        <v>102</v>
      </c>
      <c r="AN133" s="79" t="s">
        <v>15</v>
      </c>
      <c r="AO133" s="79">
        <v>3</v>
      </c>
      <c r="AP133" s="79">
        <v>3</v>
      </c>
      <c r="AQ133" s="79" t="s">
        <v>18</v>
      </c>
      <c r="AR133" s="79" t="s">
        <v>18</v>
      </c>
      <c r="AS133" s="79" t="e">
        <f>VLOOKUP(Vib_PDM[[#This Row],[New Number]],#REF!,2,FALSE)</f>
        <v>#REF!</v>
      </c>
      <c r="AT133" s="79" t="s">
        <v>12</v>
      </c>
      <c r="AU133" s="79" t="s">
        <v>12</v>
      </c>
      <c r="AV133" s="79" t="s">
        <v>15</v>
      </c>
      <c r="AW133" s="79" t="s">
        <v>15</v>
      </c>
      <c r="AX133" s="79" t="s">
        <v>15</v>
      </c>
      <c r="AY133" s="79"/>
      <c r="AZ133" s="79"/>
      <c r="BA133" s="79" t="s">
        <v>12</v>
      </c>
      <c r="BB133" s="79" t="s">
        <v>136</v>
      </c>
      <c r="BC133" s="79" t="s">
        <v>15</v>
      </c>
      <c r="BD133" s="80" t="s">
        <v>12</v>
      </c>
      <c r="BE133" s="80" t="s">
        <v>12</v>
      </c>
      <c r="BF133" s="80" t="s">
        <v>12</v>
      </c>
      <c r="BG133" s="80" t="s">
        <v>12</v>
      </c>
      <c r="BH133" s="80" t="s">
        <v>12</v>
      </c>
      <c r="BI133" s="81" t="s">
        <v>12</v>
      </c>
      <c r="BJ133" s="93" t="s">
        <v>12</v>
      </c>
      <c r="BK133" s="93" t="s">
        <v>12</v>
      </c>
      <c r="BL133" s="80" t="s">
        <v>12</v>
      </c>
      <c r="BM133" s="93"/>
      <c r="BN133" s="80" t="s">
        <v>18</v>
      </c>
      <c r="BO133" s="94" t="e">
        <f>VLOOKUP(Vib_PDM[[#This Row],[SAP Flocation]],'[4]Sheet1 (2)'!B:E,2,FALSE)</f>
        <v>#N/A</v>
      </c>
      <c r="BP133" s="83" t="s">
        <v>12</v>
      </c>
      <c r="BQ133" s="84"/>
      <c r="BR133" s="85" t="e">
        <f>VLOOKUP(Vib_PDM[[#This Row],[New Number]],'[4]Monthly AMS report'!NN171:NO522,2,FALSE)</f>
        <v>#N/A</v>
      </c>
      <c r="BS133" s="86"/>
      <c r="BT133" s="87">
        <f>COUNTIF(G133:AO133,$BT$8)</f>
        <v>1</v>
      </c>
      <c r="BU133" s="88">
        <f>COUNTIF(G133:AO133,$BU$8)</f>
        <v>0</v>
      </c>
      <c r="BV133" s="88">
        <f>COUNTIF(G133:AO133,$BV$8)</f>
        <v>5</v>
      </c>
      <c r="BW133" s="88">
        <f>COUNTIF(G133:AO133,$BW$8)</f>
        <v>4</v>
      </c>
      <c r="BX133" s="88">
        <f>COUNTIF(G133:AO133,$BX$8)</f>
        <v>19</v>
      </c>
      <c r="BY133" s="88">
        <f>COUNTIF(G133:AO133,$BY$8)</f>
        <v>6</v>
      </c>
      <c r="BZ133" s="88">
        <f>COUNTIF(G133:AO133,$BZ$8)</f>
        <v>0</v>
      </c>
      <c r="CA133" s="89">
        <f>(BY133)/(BZ133+BY133+BX133+BW133+BV133+BU133+BT133)</f>
        <v>0.17142857142857143</v>
      </c>
    </row>
    <row r="134" spans="1:79" ht="26.4" x14ac:dyDescent="0.25">
      <c r="A134" s="70" t="s">
        <v>575</v>
      </c>
      <c r="B134" s="154" t="s">
        <v>576</v>
      </c>
      <c r="C134" s="72" t="s">
        <v>577</v>
      </c>
      <c r="D134" s="73" t="s">
        <v>578</v>
      </c>
      <c r="E134" s="74" t="s">
        <v>579</v>
      </c>
      <c r="F134" s="75"/>
      <c r="G134" s="76" t="s">
        <v>15</v>
      </c>
      <c r="H134" s="76" t="s">
        <v>12</v>
      </c>
      <c r="I134" s="76" t="s">
        <v>12</v>
      </c>
      <c r="J134" s="76" t="s">
        <v>12</v>
      </c>
      <c r="K134" s="76" t="s">
        <v>12</v>
      </c>
      <c r="L134" s="76" t="s">
        <v>15</v>
      </c>
      <c r="M134" s="76" t="s">
        <v>12</v>
      </c>
      <c r="N134" s="76" t="s">
        <v>15</v>
      </c>
      <c r="O134" s="76" t="s">
        <v>12</v>
      </c>
      <c r="P134" s="76" t="s">
        <v>12</v>
      </c>
      <c r="Q134" s="76" t="s">
        <v>12</v>
      </c>
      <c r="R134" s="76" t="s">
        <v>12</v>
      </c>
      <c r="S134" s="76" t="s">
        <v>12</v>
      </c>
      <c r="T134" s="76" t="s">
        <v>102</v>
      </c>
      <c r="U134" s="76" t="s">
        <v>12</v>
      </c>
      <c r="V134" s="76" t="s">
        <v>12</v>
      </c>
      <c r="W134" s="76" t="s">
        <v>12</v>
      </c>
      <c r="X134" s="76" t="s">
        <v>12</v>
      </c>
      <c r="Y134" s="76" t="s">
        <v>15</v>
      </c>
      <c r="Z134" s="76" t="s">
        <v>15</v>
      </c>
      <c r="AA134" s="77">
        <v>4</v>
      </c>
      <c r="AB134" s="77">
        <v>4</v>
      </c>
      <c r="AC134" s="77">
        <v>4</v>
      </c>
      <c r="AD134" s="77" t="s">
        <v>102</v>
      </c>
      <c r="AE134" s="77" t="s">
        <v>102</v>
      </c>
      <c r="AF134" s="77" t="s">
        <v>102</v>
      </c>
      <c r="AG134" s="78" t="s">
        <v>12</v>
      </c>
      <c r="AH134" s="78" t="s">
        <v>15</v>
      </c>
      <c r="AI134" s="78" t="s">
        <v>12</v>
      </c>
      <c r="AJ134" s="78" t="s">
        <v>12</v>
      </c>
      <c r="AK134" s="79" t="s">
        <v>12</v>
      </c>
      <c r="AL134" s="79" t="s">
        <v>102</v>
      </c>
      <c r="AM134" s="79" t="s">
        <v>102</v>
      </c>
      <c r="AN134" s="79" t="s">
        <v>15</v>
      </c>
      <c r="AO134" s="79" t="s">
        <v>12</v>
      </c>
      <c r="AP134" s="79" t="s">
        <v>12</v>
      </c>
      <c r="AQ134" s="79" t="s">
        <v>12</v>
      </c>
      <c r="AR134" s="79" t="s">
        <v>18</v>
      </c>
      <c r="AS134" s="79" t="e">
        <f>VLOOKUP(Vib_PDM[[#This Row],[New Number]],#REF!,2,FALSE)</f>
        <v>#REF!</v>
      </c>
      <c r="AT134" s="79" t="s">
        <v>12</v>
      </c>
      <c r="AU134" s="79" t="s">
        <v>12</v>
      </c>
      <c r="AV134" s="79" t="s">
        <v>15</v>
      </c>
      <c r="AW134" s="79" t="s">
        <v>15</v>
      </c>
      <c r="AX134" s="79" t="s">
        <v>15</v>
      </c>
      <c r="AY134" s="79"/>
      <c r="AZ134" s="79"/>
      <c r="BA134" s="79" t="s">
        <v>12</v>
      </c>
      <c r="BB134" s="79" t="s">
        <v>136</v>
      </c>
      <c r="BC134" s="79" t="s">
        <v>15</v>
      </c>
      <c r="BD134" s="80" t="s">
        <v>15</v>
      </c>
      <c r="BE134" s="80">
        <v>2</v>
      </c>
      <c r="BF134" s="80">
        <v>2</v>
      </c>
      <c r="BG134" s="80" t="s">
        <v>12</v>
      </c>
      <c r="BH134" s="80" t="s">
        <v>12</v>
      </c>
      <c r="BI134" s="81" t="s">
        <v>12</v>
      </c>
      <c r="BJ134" s="93" t="s">
        <v>12</v>
      </c>
      <c r="BK134" s="93" t="s">
        <v>12</v>
      </c>
      <c r="BL134" s="80" t="s">
        <v>12</v>
      </c>
      <c r="BM134" s="93" t="s">
        <v>18</v>
      </c>
      <c r="BN134" s="93"/>
      <c r="BO134" s="94" t="e">
        <f>VLOOKUP(Vib_PDM[[#This Row],[SAP Flocation]],'[4]Sheet1 (2)'!B:E,2,FALSE)</f>
        <v>#N/A</v>
      </c>
      <c r="BP134" s="83" t="s">
        <v>12</v>
      </c>
      <c r="BQ134" s="84"/>
      <c r="BR134" s="85" t="e">
        <f>VLOOKUP(Vib_PDM[[#This Row],[New Number]],'[4]Monthly AMS report'!NN120:NO471,2,FALSE)</f>
        <v>#N/A</v>
      </c>
      <c r="BS134" s="86">
        <v>8</v>
      </c>
      <c r="BT134" s="87">
        <f>COUNTIF(G134:AO134,$BT$8)</f>
        <v>0</v>
      </c>
      <c r="BU134" s="88">
        <f>COUNTIF(G134:AO134,$BU$8)</f>
        <v>0</v>
      </c>
      <c r="BV134" s="88">
        <f>COUNTIF(G134:AO134,$BV$8)</f>
        <v>0</v>
      </c>
      <c r="BW134" s="88">
        <f>COUNTIF(G134:AO134,$BW$8)</f>
        <v>3</v>
      </c>
      <c r="BX134" s="88">
        <f>COUNTIF(G134:AO134,$BX$8)</f>
        <v>25</v>
      </c>
      <c r="BY134" s="88">
        <f>COUNTIF(G134:AO134,$BY$8)</f>
        <v>7</v>
      </c>
      <c r="BZ134" s="88">
        <f>COUNTIF(G134:AO134,$BZ$8)</f>
        <v>0</v>
      </c>
      <c r="CA134" s="89">
        <f>(BY134)/(BZ134+BY134+BX134+BW134+BV134+BU134+BT134)</f>
        <v>0.2</v>
      </c>
    </row>
    <row r="135" spans="1:79" ht="26.4" x14ac:dyDescent="0.25">
      <c r="A135" s="70" t="s">
        <v>580</v>
      </c>
      <c r="B135" s="154" t="s">
        <v>581</v>
      </c>
      <c r="C135" s="72" t="s">
        <v>577</v>
      </c>
      <c r="D135" s="73" t="s">
        <v>582</v>
      </c>
      <c r="E135" s="74" t="s">
        <v>583</v>
      </c>
      <c r="F135" s="75"/>
      <c r="G135" s="76" t="s">
        <v>15</v>
      </c>
      <c r="H135" s="76" t="s">
        <v>12</v>
      </c>
      <c r="I135" s="76" t="s">
        <v>12</v>
      </c>
      <c r="J135" s="76" t="s">
        <v>12</v>
      </c>
      <c r="K135" s="76" t="s">
        <v>12</v>
      </c>
      <c r="L135" s="76" t="s">
        <v>15</v>
      </c>
      <c r="M135" s="76" t="s">
        <v>15</v>
      </c>
      <c r="N135" s="76" t="s">
        <v>15</v>
      </c>
      <c r="O135" s="76" t="s">
        <v>15</v>
      </c>
      <c r="P135" s="76" t="s">
        <v>12</v>
      </c>
      <c r="Q135" s="76" t="s">
        <v>12</v>
      </c>
      <c r="R135" s="76">
        <v>4</v>
      </c>
      <c r="S135" s="76" t="s">
        <v>12</v>
      </c>
      <c r="T135" s="76" t="s">
        <v>102</v>
      </c>
      <c r="U135" s="76" t="s">
        <v>12</v>
      </c>
      <c r="V135" s="76" t="s">
        <v>12</v>
      </c>
      <c r="W135" s="76" t="s">
        <v>12</v>
      </c>
      <c r="X135" s="76" t="s">
        <v>12</v>
      </c>
      <c r="Y135" s="76" t="s">
        <v>15</v>
      </c>
      <c r="Z135" s="76" t="s">
        <v>15</v>
      </c>
      <c r="AA135" s="77" t="s">
        <v>102</v>
      </c>
      <c r="AB135" s="77" t="s">
        <v>12</v>
      </c>
      <c r="AC135" s="77" t="s">
        <v>102</v>
      </c>
      <c r="AD135" s="77" t="s">
        <v>102</v>
      </c>
      <c r="AE135" s="77" t="s">
        <v>102</v>
      </c>
      <c r="AF135" s="77" t="s">
        <v>102</v>
      </c>
      <c r="AG135" s="78" t="s">
        <v>12</v>
      </c>
      <c r="AH135" s="78" t="s">
        <v>15</v>
      </c>
      <c r="AI135" s="78" t="s">
        <v>12</v>
      </c>
      <c r="AJ135" s="78" t="s">
        <v>12</v>
      </c>
      <c r="AK135" s="79" t="s">
        <v>12</v>
      </c>
      <c r="AL135" s="79" t="s">
        <v>102</v>
      </c>
      <c r="AM135" s="79" t="s">
        <v>102</v>
      </c>
      <c r="AN135" s="79" t="s">
        <v>15</v>
      </c>
      <c r="AO135" s="79" t="s">
        <v>12</v>
      </c>
      <c r="AP135" s="79" t="s">
        <v>12</v>
      </c>
      <c r="AQ135" s="79" t="s">
        <v>12</v>
      </c>
      <c r="AR135" s="79" t="s">
        <v>18</v>
      </c>
      <c r="AS135" s="79" t="e">
        <f>VLOOKUP(Vib_PDM[[#This Row],[New Number]],#REF!,2,FALSE)</f>
        <v>#REF!</v>
      </c>
      <c r="AT135" s="79" t="s">
        <v>15</v>
      </c>
      <c r="AU135" s="79" t="s">
        <v>15</v>
      </c>
      <c r="AV135" s="79" t="s">
        <v>15</v>
      </c>
      <c r="AW135" s="79" t="s">
        <v>15</v>
      </c>
      <c r="AX135" s="79" t="s">
        <v>15</v>
      </c>
      <c r="AY135" s="79"/>
      <c r="AZ135" s="79"/>
      <c r="BA135" s="79" t="s">
        <v>136</v>
      </c>
      <c r="BB135" s="79" t="s">
        <v>136</v>
      </c>
      <c r="BC135" s="79" t="s">
        <v>15</v>
      </c>
      <c r="BD135" s="80" t="s">
        <v>15</v>
      </c>
      <c r="BE135" s="80" t="s">
        <v>15</v>
      </c>
      <c r="BF135" s="80" t="s">
        <v>12</v>
      </c>
      <c r="BG135" s="80" t="s">
        <v>15</v>
      </c>
      <c r="BH135" s="80" t="s">
        <v>12</v>
      </c>
      <c r="BI135" s="81" t="s">
        <v>12</v>
      </c>
      <c r="BJ135" s="93" t="s">
        <v>12</v>
      </c>
      <c r="BK135" s="93" t="s">
        <v>12</v>
      </c>
      <c r="BL135" s="80" t="s">
        <v>12</v>
      </c>
      <c r="BM135" s="93"/>
      <c r="BN135" s="93"/>
      <c r="BO135" s="94" t="e">
        <f>VLOOKUP(Vib_PDM[[#This Row],[SAP Flocation]],'[4]Sheet1 (2)'!B:E,2,FALSE)</f>
        <v>#N/A</v>
      </c>
      <c r="BP135" s="83" t="s">
        <v>12</v>
      </c>
      <c r="BQ135" s="84"/>
      <c r="BR135" s="85" t="e">
        <f>VLOOKUP(Vib_PDM[[#This Row],[New Number]],'[4]Monthly AMS report'!NN121:NO472,2,FALSE)</f>
        <v>#N/A</v>
      </c>
      <c r="BS135" s="86">
        <v>8</v>
      </c>
      <c r="BT135" s="87">
        <f>COUNTIF(G135:AO135,$BT$8)</f>
        <v>0</v>
      </c>
      <c r="BU135" s="88">
        <f>COUNTIF(G135:AO135,$BU$8)</f>
        <v>0</v>
      </c>
      <c r="BV135" s="88">
        <f>COUNTIF(G135:AO135,$BV$8)</f>
        <v>0</v>
      </c>
      <c r="BW135" s="88">
        <f>COUNTIF(G135:AO135,$BW$8)</f>
        <v>1</v>
      </c>
      <c r="BX135" s="88">
        <f>COUNTIF(G135:AO135,$BX$8)</f>
        <v>25</v>
      </c>
      <c r="BY135" s="88">
        <f>COUNTIF(G135:AO135,$BY$8)</f>
        <v>9</v>
      </c>
      <c r="BZ135" s="88">
        <f>COUNTIF(G135:AO135,$BZ$8)</f>
        <v>0</v>
      </c>
      <c r="CA135" s="89">
        <f>(BY135)/(BZ135+BY135+BX135+BW135+BV135+BU135+BT135)</f>
        <v>0.25714285714285712</v>
      </c>
    </row>
    <row r="136" spans="1:79" ht="14.4" x14ac:dyDescent="0.25">
      <c r="A136" s="70" t="s">
        <v>733</v>
      </c>
      <c r="B136" s="88" t="s">
        <v>734</v>
      </c>
      <c r="C136" s="72" t="s">
        <v>611</v>
      </c>
      <c r="D136" s="115" t="s">
        <v>735</v>
      </c>
      <c r="E136" s="74" t="s">
        <v>736</v>
      </c>
      <c r="F136" s="75"/>
      <c r="G136" s="117" t="s">
        <v>15</v>
      </c>
      <c r="H136" s="117" t="s">
        <v>15</v>
      </c>
      <c r="I136" s="117" t="s">
        <v>15</v>
      </c>
      <c r="J136" s="117" t="s">
        <v>15</v>
      </c>
      <c r="K136" s="117" t="s">
        <v>15</v>
      </c>
      <c r="L136" s="117" t="s">
        <v>15</v>
      </c>
      <c r="M136" s="117" t="s">
        <v>15</v>
      </c>
      <c r="N136" s="117" t="s">
        <v>15</v>
      </c>
      <c r="O136" s="117" t="s">
        <v>15</v>
      </c>
      <c r="P136" s="117" t="s">
        <v>15</v>
      </c>
      <c r="Q136" s="117" t="s">
        <v>15</v>
      </c>
      <c r="R136" s="117" t="s">
        <v>15</v>
      </c>
      <c r="S136" s="117" t="s">
        <v>15</v>
      </c>
      <c r="T136" s="117" t="s">
        <v>15</v>
      </c>
      <c r="U136" s="76" t="s">
        <v>15</v>
      </c>
      <c r="V136" s="76" t="s">
        <v>102</v>
      </c>
      <c r="W136" s="76" t="s">
        <v>102</v>
      </c>
      <c r="X136" s="76" t="s">
        <v>102</v>
      </c>
      <c r="Y136" s="76" t="s">
        <v>102</v>
      </c>
      <c r="Z136" s="76" t="s">
        <v>102</v>
      </c>
      <c r="AA136" s="77" t="s">
        <v>102</v>
      </c>
      <c r="AB136" s="77">
        <v>4</v>
      </c>
      <c r="AC136" s="77">
        <v>3</v>
      </c>
      <c r="AD136" s="77">
        <v>3</v>
      </c>
      <c r="AE136" s="77">
        <v>3</v>
      </c>
      <c r="AF136" s="77">
        <v>3</v>
      </c>
      <c r="AG136" s="78">
        <v>3</v>
      </c>
      <c r="AH136" s="78">
        <v>3</v>
      </c>
      <c r="AI136" s="78">
        <v>3</v>
      </c>
      <c r="AJ136" s="78">
        <v>3</v>
      </c>
      <c r="AK136" s="79">
        <v>3</v>
      </c>
      <c r="AL136" s="79">
        <v>3</v>
      </c>
      <c r="AM136" s="79" t="s">
        <v>18</v>
      </c>
      <c r="AN136" s="79" t="s">
        <v>15</v>
      </c>
      <c r="AO136" s="79" t="s">
        <v>15</v>
      </c>
      <c r="AP136" s="79" t="s">
        <v>18</v>
      </c>
      <c r="AQ136" s="79" t="s">
        <v>18</v>
      </c>
      <c r="AR136" s="79" t="s">
        <v>18</v>
      </c>
      <c r="AS136" s="79" t="e">
        <f>VLOOKUP(Vib_PDM[[#This Row],[New Number]],#REF!,2,FALSE)</f>
        <v>#REF!</v>
      </c>
      <c r="AT136" s="79" t="s">
        <v>15</v>
      </c>
      <c r="AU136" s="79" t="s">
        <v>15</v>
      </c>
      <c r="AV136" s="79" t="s">
        <v>15</v>
      </c>
      <c r="AW136" s="79" t="s">
        <v>15</v>
      </c>
      <c r="AX136" s="79" t="s">
        <v>15</v>
      </c>
      <c r="AY136" s="79"/>
      <c r="AZ136" s="79"/>
      <c r="BA136" s="79"/>
      <c r="BB136" s="79" t="s">
        <v>15</v>
      </c>
      <c r="BC136" s="79" t="s">
        <v>15</v>
      </c>
      <c r="BD136" s="80" t="s">
        <v>15</v>
      </c>
      <c r="BE136" s="80">
        <v>2</v>
      </c>
      <c r="BF136" s="80" t="s">
        <v>12</v>
      </c>
      <c r="BG136" s="80" t="s">
        <v>12</v>
      </c>
      <c r="BH136" s="80" t="s">
        <v>12</v>
      </c>
      <c r="BI136" s="81" t="s">
        <v>12</v>
      </c>
      <c r="BJ136" s="80" t="s">
        <v>15</v>
      </c>
      <c r="BK136" s="80" t="s">
        <v>12</v>
      </c>
      <c r="BL136" s="80" t="s">
        <v>12</v>
      </c>
      <c r="BM136" s="80"/>
      <c r="BN136" s="80" t="s">
        <v>18</v>
      </c>
      <c r="BO136" s="82" t="e">
        <f>VLOOKUP(Vib_PDM[[#This Row],[SAP Flocation]],'[4]Sheet1 (2)'!B:E,2,FALSE)</f>
        <v>#N/A</v>
      </c>
      <c r="BP136" s="83" t="s">
        <v>12</v>
      </c>
      <c r="BQ136" s="84"/>
      <c r="BR136" s="85" t="e">
        <f>VLOOKUP(Vib_PDM[[#This Row],[New Number]],'[4]Monthly AMS report'!NN161:NO512,2,FALSE)</f>
        <v>#N/A</v>
      </c>
      <c r="BS136" s="86">
        <v>6</v>
      </c>
      <c r="BT136" s="87">
        <f>COUNTIF(G136:AO136,$BT$8)</f>
        <v>0</v>
      </c>
      <c r="BU136" s="88">
        <f>COUNTIF(G136:AO136,$BU$8)</f>
        <v>0</v>
      </c>
      <c r="BV136" s="88">
        <f>COUNTIF(G136:AO136,$BV$8)</f>
        <v>10</v>
      </c>
      <c r="BW136" s="88">
        <f>COUNTIF(G136:AO136,$BW$8)</f>
        <v>1</v>
      </c>
      <c r="BX136" s="88">
        <f>COUNTIF(G136:AO136,$BX$8)</f>
        <v>6</v>
      </c>
      <c r="BY136" s="88">
        <f>COUNTIF(G136:AO136,$BY$8)</f>
        <v>17</v>
      </c>
      <c r="BZ136" s="88">
        <f>COUNTIF(G136:AO136,$BZ$8)</f>
        <v>1</v>
      </c>
      <c r="CA136" s="89">
        <f>(BY136)/(BZ136+BY136+BX136+BW136+BV136+BU136+BT136)</f>
        <v>0.48571428571428571</v>
      </c>
    </row>
    <row r="137" spans="1:79" ht="26.4" x14ac:dyDescent="0.25">
      <c r="A137" s="70" t="s">
        <v>679</v>
      </c>
      <c r="B137" s="71" t="s">
        <v>680</v>
      </c>
      <c r="C137" s="72" t="s">
        <v>611</v>
      </c>
      <c r="D137" s="73" t="s">
        <v>681</v>
      </c>
      <c r="E137" s="74" t="s">
        <v>682</v>
      </c>
      <c r="F137" s="75"/>
      <c r="G137" s="76" t="s">
        <v>15</v>
      </c>
      <c r="H137" s="76" t="s">
        <v>12</v>
      </c>
      <c r="I137" s="76" t="s">
        <v>15</v>
      </c>
      <c r="J137" s="76" t="s">
        <v>12</v>
      </c>
      <c r="K137" s="76" t="s">
        <v>12</v>
      </c>
      <c r="L137" s="76" t="s">
        <v>15</v>
      </c>
      <c r="M137" s="76" t="s">
        <v>15</v>
      </c>
      <c r="N137" s="76" t="s">
        <v>15</v>
      </c>
      <c r="O137" s="76" t="s">
        <v>12</v>
      </c>
      <c r="P137" s="76">
        <v>3</v>
      </c>
      <c r="Q137" s="76">
        <v>3</v>
      </c>
      <c r="R137" s="76" t="s">
        <v>12</v>
      </c>
      <c r="S137" s="76">
        <v>3</v>
      </c>
      <c r="T137" s="76">
        <v>2</v>
      </c>
      <c r="U137" s="76" t="s">
        <v>15</v>
      </c>
      <c r="V137" s="76" t="s">
        <v>102</v>
      </c>
      <c r="W137" s="76" t="s">
        <v>102</v>
      </c>
      <c r="X137" s="76">
        <v>3</v>
      </c>
      <c r="Y137" s="76">
        <v>3</v>
      </c>
      <c r="Z137" s="76">
        <v>3</v>
      </c>
      <c r="AA137" s="77">
        <v>3</v>
      </c>
      <c r="AB137" s="77">
        <v>3</v>
      </c>
      <c r="AC137" s="77">
        <v>3</v>
      </c>
      <c r="AD137" s="77">
        <v>3</v>
      </c>
      <c r="AE137" s="77">
        <v>3</v>
      </c>
      <c r="AF137" s="77">
        <v>2</v>
      </c>
      <c r="AG137" s="78">
        <v>2</v>
      </c>
      <c r="AH137" s="78">
        <v>3</v>
      </c>
      <c r="AI137" s="78">
        <v>3</v>
      </c>
      <c r="AJ137" s="78">
        <v>3</v>
      </c>
      <c r="AK137" s="79">
        <v>3</v>
      </c>
      <c r="AL137" s="79">
        <v>3</v>
      </c>
      <c r="AM137" s="79">
        <v>3</v>
      </c>
      <c r="AN137" s="79" t="s">
        <v>15</v>
      </c>
      <c r="AO137" s="79" t="s">
        <v>15</v>
      </c>
      <c r="AP137" s="79">
        <v>3</v>
      </c>
      <c r="AQ137" s="79" t="s">
        <v>18</v>
      </c>
      <c r="AR137" s="79" t="s">
        <v>18</v>
      </c>
      <c r="AS137" s="79" t="e">
        <f>VLOOKUP(Vib_PDM[[#This Row],[New Number]],#REF!,2,FALSE)</f>
        <v>#REF!</v>
      </c>
      <c r="AT137" s="79" t="s">
        <v>15</v>
      </c>
      <c r="AU137" s="79" t="s">
        <v>15</v>
      </c>
      <c r="AV137" s="79" t="s">
        <v>15</v>
      </c>
      <c r="AW137" s="79" t="s">
        <v>15</v>
      </c>
      <c r="AX137" s="79" t="s">
        <v>15</v>
      </c>
      <c r="AY137" s="79"/>
      <c r="AZ137" s="79"/>
      <c r="BA137" s="79"/>
      <c r="BB137" s="79" t="s">
        <v>15</v>
      </c>
      <c r="BC137" s="79" t="s">
        <v>15</v>
      </c>
      <c r="BD137" s="80" t="s">
        <v>15</v>
      </c>
      <c r="BE137" s="80" t="s">
        <v>12</v>
      </c>
      <c r="BF137" s="80">
        <v>3</v>
      </c>
      <c r="BG137" s="80">
        <v>3</v>
      </c>
      <c r="BH137" s="80">
        <v>3</v>
      </c>
      <c r="BI137" s="91">
        <v>3</v>
      </c>
      <c r="BJ137" s="80" t="s">
        <v>15</v>
      </c>
      <c r="BK137" s="80">
        <v>3</v>
      </c>
      <c r="BL137" s="80">
        <v>3</v>
      </c>
      <c r="BM137" s="80"/>
      <c r="BN137" s="80" t="s">
        <v>18</v>
      </c>
      <c r="BO137" s="123" t="str">
        <f>VLOOKUP(Vib_PDM[[#This Row],[SAP Flocation]],'[4]Sheet1 (2)'!B:E,2,FALSE)</f>
        <v>MPHS25T1</v>
      </c>
      <c r="BP137" s="160">
        <v>3</v>
      </c>
      <c r="BQ137" s="451" t="s">
        <v>2196</v>
      </c>
      <c r="BR137" s="85" t="e">
        <f>VLOOKUP(Vib_PDM[[#This Row],[New Number]],'[4]Monthly AMS report'!NN148:NO499,2,FALSE)</f>
        <v>#N/A</v>
      </c>
      <c r="BS137" s="86">
        <v>12</v>
      </c>
      <c r="BT137" s="87">
        <f>COUNTIF(G137:AO137,$BT$8)</f>
        <v>0</v>
      </c>
      <c r="BU137" s="88">
        <f>COUNTIF(G137:AO137,$BU$8)</f>
        <v>3</v>
      </c>
      <c r="BV137" s="88">
        <f>COUNTIF(G137:AO137,$BV$8)</f>
        <v>17</v>
      </c>
      <c r="BW137" s="88">
        <f>COUNTIF(G137:AO137,$BW$8)</f>
        <v>0</v>
      </c>
      <c r="BX137" s="88">
        <f>COUNTIF(G137:AO137,$BX$8)</f>
        <v>7</v>
      </c>
      <c r="BY137" s="88">
        <f>COUNTIF(G137:AO137,$BY$8)</f>
        <v>8</v>
      </c>
      <c r="BZ137" s="88">
        <f>COUNTIF(G137:AO137,$BZ$8)</f>
        <v>0</v>
      </c>
      <c r="CA137" s="89">
        <f>(BY137)/(BZ137+BY137+BX137+BW137+BV137+BU137+BT137)</f>
        <v>0.22857142857142856</v>
      </c>
    </row>
    <row r="138" spans="1:79" ht="26.4" x14ac:dyDescent="0.25">
      <c r="A138" s="133" t="s">
        <v>683</v>
      </c>
      <c r="B138" s="139" t="s">
        <v>684</v>
      </c>
      <c r="C138" s="72" t="s">
        <v>611</v>
      </c>
      <c r="D138" s="73" t="s">
        <v>685</v>
      </c>
      <c r="E138" s="74" t="s">
        <v>686</v>
      </c>
      <c r="F138" s="75"/>
      <c r="G138" s="76" t="s">
        <v>15</v>
      </c>
      <c r="H138" s="76" t="s">
        <v>12</v>
      </c>
      <c r="I138" s="76" t="s">
        <v>15</v>
      </c>
      <c r="J138" s="76" t="s">
        <v>12</v>
      </c>
      <c r="K138" s="76" t="s">
        <v>12</v>
      </c>
      <c r="L138" s="76" t="s">
        <v>15</v>
      </c>
      <c r="M138" s="76" t="s">
        <v>15</v>
      </c>
      <c r="N138" s="76" t="s">
        <v>15</v>
      </c>
      <c r="O138" s="76" t="s">
        <v>12</v>
      </c>
      <c r="P138" s="76" t="s">
        <v>12</v>
      </c>
      <c r="Q138" s="76">
        <v>3</v>
      </c>
      <c r="R138" s="76" t="s">
        <v>12</v>
      </c>
      <c r="S138" s="76" t="s">
        <v>12</v>
      </c>
      <c r="T138" s="76" t="s">
        <v>102</v>
      </c>
      <c r="U138" s="76" t="s">
        <v>15</v>
      </c>
      <c r="V138" s="76" t="s">
        <v>102</v>
      </c>
      <c r="W138" s="76" t="s">
        <v>102</v>
      </c>
      <c r="X138" s="76" t="s">
        <v>102</v>
      </c>
      <c r="Y138" s="76">
        <v>3</v>
      </c>
      <c r="Z138" s="76">
        <v>3</v>
      </c>
      <c r="AA138" s="77">
        <v>4</v>
      </c>
      <c r="AB138" s="77">
        <v>4</v>
      </c>
      <c r="AC138" s="77">
        <v>4</v>
      </c>
      <c r="AD138" s="77">
        <v>4</v>
      </c>
      <c r="AE138" s="77">
        <v>4</v>
      </c>
      <c r="AF138" s="77" t="s">
        <v>102</v>
      </c>
      <c r="AG138" s="78" t="s">
        <v>12</v>
      </c>
      <c r="AH138" s="78" t="s">
        <v>12</v>
      </c>
      <c r="AI138" s="78" t="s">
        <v>12</v>
      </c>
      <c r="AJ138" s="78" t="s">
        <v>12</v>
      </c>
      <c r="AK138" s="79" t="s">
        <v>12</v>
      </c>
      <c r="AL138" s="79" t="s">
        <v>102</v>
      </c>
      <c r="AM138" s="79" t="s">
        <v>102</v>
      </c>
      <c r="AN138" s="79" t="s">
        <v>15</v>
      </c>
      <c r="AO138" s="79" t="s">
        <v>15</v>
      </c>
      <c r="AP138" s="79" t="s">
        <v>12</v>
      </c>
      <c r="AQ138" s="79" t="s">
        <v>12</v>
      </c>
      <c r="AR138" s="79" t="s">
        <v>18</v>
      </c>
      <c r="AS138" s="79" t="e">
        <f>VLOOKUP(Vib_PDM[[#This Row],[New Number]],#REF!,2,FALSE)</f>
        <v>#REF!</v>
      </c>
      <c r="AT138" s="79" t="s">
        <v>15</v>
      </c>
      <c r="AU138" s="79" t="s">
        <v>15</v>
      </c>
      <c r="AV138" s="79" t="s">
        <v>15</v>
      </c>
      <c r="AW138" s="79" t="s">
        <v>15</v>
      </c>
      <c r="AX138" s="79" t="s">
        <v>15</v>
      </c>
      <c r="AY138" s="79"/>
      <c r="AZ138" s="79"/>
      <c r="BA138" s="79"/>
      <c r="BB138" s="79" t="s">
        <v>15</v>
      </c>
      <c r="BC138" s="79" t="s">
        <v>15</v>
      </c>
      <c r="BD138" s="80" t="s">
        <v>15</v>
      </c>
      <c r="BE138" s="80" t="s">
        <v>12</v>
      </c>
      <c r="BF138" s="80" t="s">
        <v>12</v>
      </c>
      <c r="BG138" s="80" t="s">
        <v>12</v>
      </c>
      <c r="BH138" s="80" t="s">
        <v>12</v>
      </c>
      <c r="BI138" s="81" t="s">
        <v>12</v>
      </c>
      <c r="BJ138" s="80" t="s">
        <v>15</v>
      </c>
      <c r="BK138" s="80" t="s">
        <v>12</v>
      </c>
      <c r="BL138" s="80" t="s">
        <v>12</v>
      </c>
      <c r="BM138" s="80"/>
      <c r="BN138" s="80" t="s">
        <v>18</v>
      </c>
      <c r="BO138" s="82" t="e">
        <f>VLOOKUP(Vib_PDM[[#This Row],[SAP Flocation]],'[4]Sheet1 (2)'!B:E,2,FALSE)</f>
        <v>#N/A</v>
      </c>
      <c r="BP138" s="83" t="s">
        <v>12</v>
      </c>
      <c r="BQ138" s="84"/>
      <c r="BR138" s="85" t="e">
        <f>VLOOKUP(Vib_PDM[[#This Row],[New Number]],'[4]Monthly AMS report'!NN149:NO500,2,FALSE)</f>
        <v>#N/A</v>
      </c>
      <c r="BS138" s="86">
        <v>4</v>
      </c>
      <c r="BT138" s="87">
        <f>COUNTIF(G138:AO138,$BT$8)</f>
        <v>0</v>
      </c>
      <c r="BU138" s="88">
        <f>COUNTIF(G138:AO138,$BU$8)</f>
        <v>0</v>
      </c>
      <c r="BV138" s="88">
        <f>COUNTIF(G138:AO138,$BV$8)</f>
        <v>3</v>
      </c>
      <c r="BW138" s="88">
        <f>COUNTIF(G138:AO138,$BW$8)</f>
        <v>5</v>
      </c>
      <c r="BX138" s="88">
        <f>COUNTIF(G138:AO138,$BX$8)</f>
        <v>19</v>
      </c>
      <c r="BY138" s="88">
        <f>COUNTIF(G138:AO138,$BY$8)</f>
        <v>8</v>
      </c>
      <c r="BZ138" s="88">
        <f>COUNTIF(G138:AO138,$BZ$8)</f>
        <v>0</v>
      </c>
      <c r="CA138" s="89">
        <f>(BY138)/(BZ138+BY138+BX138+BW138+BV138+BU138+BT138)</f>
        <v>0.22857142857142856</v>
      </c>
    </row>
    <row r="139" spans="1:79" ht="14.4" x14ac:dyDescent="0.25">
      <c r="A139" s="122" t="s">
        <v>687</v>
      </c>
      <c r="B139" s="136" t="s">
        <v>688</v>
      </c>
      <c r="C139" s="72" t="s">
        <v>611</v>
      </c>
      <c r="D139" s="73" t="s">
        <v>689</v>
      </c>
      <c r="E139" s="74" t="s">
        <v>690</v>
      </c>
      <c r="F139" s="75"/>
      <c r="G139" s="76" t="s">
        <v>15</v>
      </c>
      <c r="H139" s="76" t="s">
        <v>12</v>
      </c>
      <c r="I139" s="76" t="s">
        <v>15</v>
      </c>
      <c r="J139" s="76" t="s">
        <v>12</v>
      </c>
      <c r="K139" s="76" t="s">
        <v>12</v>
      </c>
      <c r="L139" s="76" t="s">
        <v>15</v>
      </c>
      <c r="M139" s="76" t="s">
        <v>15</v>
      </c>
      <c r="N139" s="76" t="s">
        <v>15</v>
      </c>
      <c r="O139" s="76" t="s">
        <v>12</v>
      </c>
      <c r="P139" s="76" t="s">
        <v>12</v>
      </c>
      <c r="Q139" s="76" t="s">
        <v>12</v>
      </c>
      <c r="R139" s="76" t="s">
        <v>12</v>
      </c>
      <c r="S139" s="76" t="s">
        <v>12</v>
      </c>
      <c r="T139" s="76" t="s">
        <v>102</v>
      </c>
      <c r="U139" s="76" t="s">
        <v>15</v>
      </c>
      <c r="V139" s="76" t="s">
        <v>102</v>
      </c>
      <c r="W139" s="76" t="s">
        <v>102</v>
      </c>
      <c r="X139" s="76" t="s">
        <v>102</v>
      </c>
      <c r="Y139" s="76" t="s">
        <v>102</v>
      </c>
      <c r="Z139" s="76" t="s">
        <v>102</v>
      </c>
      <c r="AA139" s="77" t="s">
        <v>102</v>
      </c>
      <c r="AB139" s="77" t="s">
        <v>12</v>
      </c>
      <c r="AC139" s="77" t="s">
        <v>102</v>
      </c>
      <c r="AD139" s="77" t="s">
        <v>102</v>
      </c>
      <c r="AE139" s="77" t="s">
        <v>102</v>
      </c>
      <c r="AF139" s="77" t="s">
        <v>102</v>
      </c>
      <c r="AG139" s="78" t="s">
        <v>12</v>
      </c>
      <c r="AH139" s="78" t="s">
        <v>12</v>
      </c>
      <c r="AI139" s="78" t="s">
        <v>12</v>
      </c>
      <c r="AJ139" s="78" t="s">
        <v>12</v>
      </c>
      <c r="AK139" s="79" t="s">
        <v>12</v>
      </c>
      <c r="AL139" s="79" t="s">
        <v>102</v>
      </c>
      <c r="AM139" s="79" t="s">
        <v>102</v>
      </c>
      <c r="AN139" s="79" t="s">
        <v>15</v>
      </c>
      <c r="AO139" s="79" t="s">
        <v>15</v>
      </c>
      <c r="AP139" s="79" t="s">
        <v>12</v>
      </c>
      <c r="AQ139" s="79" t="s">
        <v>12</v>
      </c>
      <c r="AR139" s="79" t="s">
        <v>18</v>
      </c>
      <c r="AS139" s="79" t="e">
        <f>VLOOKUP(Vib_PDM[[#This Row],[New Number]],#REF!,2,FALSE)</f>
        <v>#REF!</v>
      </c>
      <c r="AT139" s="79" t="s">
        <v>15</v>
      </c>
      <c r="AU139" s="79" t="s">
        <v>15</v>
      </c>
      <c r="AV139" s="79" t="s">
        <v>15</v>
      </c>
      <c r="AW139" s="79" t="s">
        <v>15</v>
      </c>
      <c r="AX139" s="79" t="s">
        <v>15</v>
      </c>
      <c r="AY139" s="79"/>
      <c r="AZ139" s="79"/>
      <c r="BA139" s="79"/>
      <c r="BB139" s="79" t="s">
        <v>15</v>
      </c>
      <c r="BC139" s="79" t="s">
        <v>15</v>
      </c>
      <c r="BD139" s="80" t="s">
        <v>15</v>
      </c>
      <c r="BE139" s="80" t="s">
        <v>12</v>
      </c>
      <c r="BF139" s="80" t="s">
        <v>12</v>
      </c>
      <c r="BG139" s="80" t="s">
        <v>12</v>
      </c>
      <c r="BH139" s="80" t="s">
        <v>12</v>
      </c>
      <c r="BI139" s="81" t="s">
        <v>12</v>
      </c>
      <c r="BJ139" s="80" t="s">
        <v>15</v>
      </c>
      <c r="BK139" s="80" t="s">
        <v>12</v>
      </c>
      <c r="BL139" s="80" t="s">
        <v>12</v>
      </c>
      <c r="BM139" s="80"/>
      <c r="BN139" s="80" t="s">
        <v>18</v>
      </c>
      <c r="BO139" s="82" t="e">
        <f>VLOOKUP(Vib_PDM[[#This Row],[SAP Flocation]],'[4]Sheet1 (2)'!B:E,2,FALSE)</f>
        <v>#N/A</v>
      </c>
      <c r="BP139" s="83" t="s">
        <v>12</v>
      </c>
      <c r="BQ139" s="84"/>
      <c r="BR139" s="85" t="e">
        <f>VLOOKUP(Vib_PDM[[#This Row],[New Number]],'[4]Monthly AMS report'!NN150:NO501,2,FALSE)</f>
        <v>#N/A</v>
      </c>
      <c r="BS139" s="86">
        <v>6</v>
      </c>
      <c r="BT139" s="87">
        <f>COUNTIF(G139:AO139,$BT$8)</f>
        <v>0</v>
      </c>
      <c r="BU139" s="88">
        <f>COUNTIF(G139:AO139,$BU$8)</f>
        <v>0</v>
      </c>
      <c r="BV139" s="88">
        <f>COUNTIF(G139:AO139,$BV$8)</f>
        <v>0</v>
      </c>
      <c r="BW139" s="88">
        <f>COUNTIF(G139:AO139,$BW$8)</f>
        <v>0</v>
      </c>
      <c r="BX139" s="88">
        <f>COUNTIF(G139:AO139,$BX$8)</f>
        <v>27</v>
      </c>
      <c r="BY139" s="88">
        <f>COUNTIF(G139:AO139,$BY$8)</f>
        <v>8</v>
      </c>
      <c r="BZ139" s="88">
        <f>COUNTIF(G139:AO139,$BZ$8)</f>
        <v>0</v>
      </c>
      <c r="CA139" s="89">
        <f>(BY139)/(BZ139+BY139+BX139+BW139+BV139+BU139+BT139)</f>
        <v>0.22857142857142856</v>
      </c>
    </row>
    <row r="140" spans="1:79" ht="26.4" x14ac:dyDescent="0.25">
      <c r="A140" s="70" t="s">
        <v>691</v>
      </c>
      <c r="B140" s="139" t="s">
        <v>692</v>
      </c>
      <c r="C140" s="72" t="s">
        <v>611</v>
      </c>
      <c r="D140" s="73" t="s">
        <v>693</v>
      </c>
      <c r="E140" s="74" t="s">
        <v>694</v>
      </c>
      <c r="F140" s="75"/>
      <c r="G140" s="76" t="s">
        <v>15</v>
      </c>
      <c r="H140" s="76" t="s">
        <v>12</v>
      </c>
      <c r="I140" s="76" t="s">
        <v>15</v>
      </c>
      <c r="J140" s="76" t="s">
        <v>12</v>
      </c>
      <c r="K140" s="76" t="s">
        <v>12</v>
      </c>
      <c r="L140" s="76" t="s">
        <v>15</v>
      </c>
      <c r="M140" s="76" t="s">
        <v>15</v>
      </c>
      <c r="N140" s="76" t="s">
        <v>15</v>
      </c>
      <c r="O140" s="76">
        <v>3</v>
      </c>
      <c r="P140" s="76">
        <v>3</v>
      </c>
      <c r="Q140" s="76">
        <v>3</v>
      </c>
      <c r="R140" s="76" t="s">
        <v>12</v>
      </c>
      <c r="S140" s="76">
        <v>3</v>
      </c>
      <c r="T140" s="76">
        <v>4</v>
      </c>
      <c r="U140" s="76" t="s">
        <v>15</v>
      </c>
      <c r="V140" s="76" t="s">
        <v>18</v>
      </c>
      <c r="W140" s="76">
        <v>3</v>
      </c>
      <c r="X140" s="76">
        <v>3</v>
      </c>
      <c r="Y140" s="76">
        <v>3</v>
      </c>
      <c r="Z140" s="76">
        <v>3</v>
      </c>
      <c r="AA140" s="77">
        <v>3</v>
      </c>
      <c r="AB140" s="77" t="s">
        <v>12</v>
      </c>
      <c r="AC140" s="77">
        <v>4</v>
      </c>
      <c r="AD140" s="77">
        <v>4</v>
      </c>
      <c r="AE140" s="77">
        <v>4</v>
      </c>
      <c r="AF140" s="77">
        <v>3</v>
      </c>
      <c r="AG140" s="78">
        <v>3</v>
      </c>
      <c r="AH140" s="78">
        <v>3</v>
      </c>
      <c r="AI140" s="78">
        <v>3</v>
      </c>
      <c r="AJ140" s="78">
        <v>3</v>
      </c>
      <c r="AK140" s="79">
        <v>3</v>
      </c>
      <c r="AL140" s="79">
        <v>3</v>
      </c>
      <c r="AM140" s="79">
        <v>3</v>
      </c>
      <c r="AN140" s="79" t="s">
        <v>15</v>
      </c>
      <c r="AO140" s="79" t="s">
        <v>15</v>
      </c>
      <c r="AP140" s="79">
        <v>3</v>
      </c>
      <c r="AQ140" s="79" t="s">
        <v>18</v>
      </c>
      <c r="AR140" s="79" t="s">
        <v>18</v>
      </c>
      <c r="AS140" s="79" t="e">
        <f>VLOOKUP(Vib_PDM[[#This Row],[New Number]],#REF!,2,FALSE)</f>
        <v>#REF!</v>
      </c>
      <c r="AT140" s="79" t="s">
        <v>15</v>
      </c>
      <c r="AU140" s="79" t="s">
        <v>15</v>
      </c>
      <c r="AV140" s="79" t="s">
        <v>15</v>
      </c>
      <c r="AW140" s="79" t="s">
        <v>15</v>
      </c>
      <c r="AX140" s="79" t="s">
        <v>15</v>
      </c>
      <c r="AY140" s="79"/>
      <c r="AZ140" s="79"/>
      <c r="BA140" s="79"/>
      <c r="BB140" s="79" t="s">
        <v>15</v>
      </c>
      <c r="BC140" s="79" t="s">
        <v>15</v>
      </c>
      <c r="BD140" s="80" t="s">
        <v>15</v>
      </c>
      <c r="BE140" s="80" t="s">
        <v>12</v>
      </c>
      <c r="BF140" s="80" t="s">
        <v>12</v>
      </c>
      <c r="BG140" s="80" t="s">
        <v>12</v>
      </c>
      <c r="BH140" s="80" t="s">
        <v>12</v>
      </c>
      <c r="BI140" s="81" t="s">
        <v>12</v>
      </c>
      <c r="BJ140" s="80" t="s">
        <v>15</v>
      </c>
      <c r="BK140" s="80" t="s">
        <v>12</v>
      </c>
      <c r="BL140" s="80" t="s">
        <v>12</v>
      </c>
      <c r="BM140" s="80"/>
      <c r="BN140" s="80" t="s">
        <v>18</v>
      </c>
      <c r="BO140" s="82" t="e">
        <f>VLOOKUP(Vib_PDM[[#This Row],[SAP Flocation]],'[4]Sheet1 (2)'!B:E,2,FALSE)</f>
        <v>#N/A</v>
      </c>
      <c r="BP140" s="83" t="s">
        <v>12</v>
      </c>
      <c r="BQ140" s="84"/>
      <c r="BR140" s="85" t="e">
        <f>VLOOKUP(Vib_PDM[[#This Row],[New Number]],'[4]Monthly AMS report'!NN151:NO502,2,FALSE)</f>
        <v>#N/A</v>
      </c>
      <c r="BS140" s="86">
        <v>6</v>
      </c>
      <c r="BT140" s="87">
        <f>COUNTIF(G140:AO140,$BT$8)</f>
        <v>0</v>
      </c>
      <c r="BU140" s="88">
        <f>COUNTIF(G140:AO140,$BU$8)</f>
        <v>0</v>
      </c>
      <c r="BV140" s="88">
        <f>COUNTIF(G140:AO140,$BV$8)</f>
        <v>17</v>
      </c>
      <c r="BW140" s="88">
        <f>COUNTIF(G140:AO140,$BW$8)</f>
        <v>4</v>
      </c>
      <c r="BX140" s="88">
        <f>COUNTIF(G140:AO140,$BX$8)</f>
        <v>5</v>
      </c>
      <c r="BY140" s="88">
        <f>COUNTIF(G140:AO140,$BY$8)</f>
        <v>8</v>
      </c>
      <c r="BZ140" s="88">
        <f>COUNTIF(G140:AO140,$BZ$8)</f>
        <v>1</v>
      </c>
      <c r="CA140" s="89">
        <f>(BY140)/(BZ140+BY140+BX140+BW140+BV140+BU140+BT140)</f>
        <v>0.22857142857142856</v>
      </c>
    </row>
    <row r="141" spans="1:79" ht="14.4" x14ac:dyDescent="0.25">
      <c r="A141" s="447" t="s">
        <v>659</v>
      </c>
      <c r="B141" s="144" t="s">
        <v>660</v>
      </c>
      <c r="C141" s="72" t="s">
        <v>633</v>
      </c>
      <c r="D141" s="115" t="s">
        <v>661</v>
      </c>
      <c r="E141" s="74" t="s">
        <v>660</v>
      </c>
      <c r="F141" s="75"/>
      <c r="G141" s="117" t="s">
        <v>15</v>
      </c>
      <c r="H141" s="117" t="s">
        <v>15</v>
      </c>
      <c r="I141" s="117" t="s">
        <v>15</v>
      </c>
      <c r="J141" s="117" t="s">
        <v>15</v>
      </c>
      <c r="K141" s="117" t="s">
        <v>15</v>
      </c>
      <c r="L141" s="117" t="s">
        <v>15</v>
      </c>
      <c r="M141" s="117" t="s">
        <v>15</v>
      </c>
      <c r="N141" s="117" t="s">
        <v>15</v>
      </c>
      <c r="O141" s="117" t="s">
        <v>15</v>
      </c>
      <c r="P141" s="117" t="s">
        <v>15</v>
      </c>
      <c r="Q141" s="117" t="s">
        <v>15</v>
      </c>
      <c r="R141" s="117" t="s">
        <v>15</v>
      </c>
      <c r="S141" s="117" t="s">
        <v>15</v>
      </c>
      <c r="T141" s="117" t="s">
        <v>15</v>
      </c>
      <c r="U141" s="76" t="s">
        <v>12</v>
      </c>
      <c r="V141" s="76" t="s">
        <v>12</v>
      </c>
      <c r="W141" s="76" t="s">
        <v>12</v>
      </c>
      <c r="X141" s="76" t="s">
        <v>12</v>
      </c>
      <c r="Y141" s="76" t="s">
        <v>12</v>
      </c>
      <c r="Z141" s="76" t="s">
        <v>12</v>
      </c>
      <c r="AA141" s="77" t="s">
        <v>102</v>
      </c>
      <c r="AB141" s="77" t="s">
        <v>12</v>
      </c>
      <c r="AC141" s="77" t="s">
        <v>102</v>
      </c>
      <c r="AD141" s="77" t="s">
        <v>12</v>
      </c>
      <c r="AE141" s="77" t="s">
        <v>102</v>
      </c>
      <c r="AF141" s="77" t="s">
        <v>102</v>
      </c>
      <c r="AG141" s="78" t="s">
        <v>12</v>
      </c>
      <c r="AH141" s="78">
        <v>2</v>
      </c>
      <c r="AI141" s="78" t="s">
        <v>12</v>
      </c>
      <c r="AJ141" s="78" t="s">
        <v>12</v>
      </c>
      <c r="AK141" s="79">
        <v>3</v>
      </c>
      <c r="AL141" s="79">
        <v>3</v>
      </c>
      <c r="AM141" s="79" t="s">
        <v>102</v>
      </c>
      <c r="AN141" s="79" t="s">
        <v>12</v>
      </c>
      <c r="AO141" s="79" t="s">
        <v>12</v>
      </c>
      <c r="AP141" s="79" t="s">
        <v>12</v>
      </c>
      <c r="AQ141" s="79" t="s">
        <v>15</v>
      </c>
      <c r="AR141" s="79" t="s">
        <v>18</v>
      </c>
      <c r="AS141" s="79" t="e">
        <f>VLOOKUP(Vib_PDM[[#This Row],[New Number]],#REF!,2,FALSE)</f>
        <v>#REF!</v>
      </c>
      <c r="AT141" s="79" t="s">
        <v>12</v>
      </c>
      <c r="AU141" s="79" t="s">
        <v>12</v>
      </c>
      <c r="AV141" s="79" t="s">
        <v>15</v>
      </c>
      <c r="AW141" s="79" t="s">
        <v>15</v>
      </c>
      <c r="AX141" s="79" t="s">
        <v>15</v>
      </c>
      <c r="AY141" s="79"/>
      <c r="AZ141" s="79"/>
      <c r="BA141" s="79" t="s">
        <v>12</v>
      </c>
      <c r="BB141" s="79" t="s">
        <v>102</v>
      </c>
      <c r="BC141" s="79" t="s">
        <v>102</v>
      </c>
      <c r="BD141" s="80" t="s">
        <v>12</v>
      </c>
      <c r="BE141" s="80" t="s">
        <v>12</v>
      </c>
      <c r="BF141" s="80" t="s">
        <v>12</v>
      </c>
      <c r="BG141" s="80" t="s">
        <v>12</v>
      </c>
      <c r="BH141" s="80" t="s">
        <v>12</v>
      </c>
      <c r="BI141" s="124">
        <v>4</v>
      </c>
      <c r="BJ141" s="124">
        <v>4</v>
      </c>
      <c r="BK141" s="80">
        <v>4</v>
      </c>
      <c r="BL141" s="80">
        <v>4</v>
      </c>
      <c r="BM141" s="80"/>
      <c r="BN141" s="80"/>
      <c r="BO141" s="94" t="e">
        <f>VLOOKUP(Vib_PDM[[#This Row],[SAP Flocation]],'[4]Sheet1 (2)'!B:E,2,FALSE)</f>
        <v>#N/A</v>
      </c>
      <c r="BP141" s="83" t="s">
        <v>12</v>
      </c>
      <c r="BQ141" s="84"/>
      <c r="BR141" s="85" t="e">
        <f>VLOOKUP(Vib_PDM[[#This Row],[New Number]],'[4]Monthly AMS report'!NN142:NO493,2,FALSE)</f>
        <v>#N/A</v>
      </c>
      <c r="BS141" s="86">
        <v>4</v>
      </c>
      <c r="BT141" s="87">
        <f>COUNTIF(G141:AO141,$BT$8)</f>
        <v>0</v>
      </c>
      <c r="BU141" s="88">
        <f>COUNTIF(G141:AO141,$BU$8)</f>
        <v>1</v>
      </c>
      <c r="BV141" s="88">
        <f>COUNTIF(G141:AO141,$BV$8)</f>
        <v>2</v>
      </c>
      <c r="BW141" s="88">
        <f>COUNTIF(G141:AO141,$BW$8)</f>
        <v>0</v>
      </c>
      <c r="BX141" s="88">
        <f>COUNTIF(G141:AO141,$BX$8)</f>
        <v>18</v>
      </c>
      <c r="BY141" s="88">
        <f>COUNTIF(G141:AO141,$BY$8)</f>
        <v>14</v>
      </c>
      <c r="BZ141" s="88">
        <f>COUNTIF(G141:AO141,$BZ$8)</f>
        <v>0</v>
      </c>
      <c r="CA141" s="89">
        <f>(BY141)/(BZ141+BY141+BX141+BW141+BV141+BU141+BT141)</f>
        <v>0.4</v>
      </c>
    </row>
    <row r="142" spans="1:79" ht="26.4" x14ac:dyDescent="0.25">
      <c r="A142" s="70" t="s">
        <v>947</v>
      </c>
      <c r="B142" s="71" t="s">
        <v>948</v>
      </c>
      <c r="C142" s="72" t="s">
        <v>633</v>
      </c>
      <c r="D142" s="73" t="s">
        <v>949</v>
      </c>
      <c r="E142" s="74" t="s">
        <v>950</v>
      </c>
      <c r="F142" s="75"/>
      <c r="G142" s="76" t="s">
        <v>15</v>
      </c>
      <c r="H142" s="76" t="s">
        <v>12</v>
      </c>
      <c r="I142" s="76" t="s">
        <v>12</v>
      </c>
      <c r="J142" s="76" t="s">
        <v>15</v>
      </c>
      <c r="K142" s="76" t="s">
        <v>12</v>
      </c>
      <c r="L142" s="76" t="s">
        <v>15</v>
      </c>
      <c r="M142" s="76" t="s">
        <v>15</v>
      </c>
      <c r="N142" s="76" t="s">
        <v>15</v>
      </c>
      <c r="O142" s="76" t="s">
        <v>15</v>
      </c>
      <c r="P142" s="76" t="s">
        <v>15</v>
      </c>
      <c r="Q142" s="76" t="s">
        <v>12</v>
      </c>
      <c r="R142" s="76">
        <v>4</v>
      </c>
      <c r="S142" s="76" t="s">
        <v>12</v>
      </c>
      <c r="T142" s="76" t="s">
        <v>15</v>
      </c>
      <c r="U142" s="76" t="s">
        <v>12</v>
      </c>
      <c r="V142" s="76">
        <v>4</v>
      </c>
      <c r="W142" s="76">
        <v>4</v>
      </c>
      <c r="X142" s="76">
        <v>4</v>
      </c>
      <c r="Y142" s="76" t="s">
        <v>102</v>
      </c>
      <c r="Z142" s="76">
        <v>4</v>
      </c>
      <c r="AA142" s="167">
        <v>4</v>
      </c>
      <c r="AB142" s="77">
        <v>4</v>
      </c>
      <c r="AC142" s="77">
        <v>4</v>
      </c>
      <c r="AD142" s="77" t="s">
        <v>15</v>
      </c>
      <c r="AE142" s="77" t="s">
        <v>102</v>
      </c>
      <c r="AF142" s="77" t="s">
        <v>102</v>
      </c>
      <c r="AG142" s="78" t="s">
        <v>102</v>
      </c>
      <c r="AH142" s="78" t="s">
        <v>12</v>
      </c>
      <c r="AI142" s="78" t="s">
        <v>12</v>
      </c>
      <c r="AJ142" s="78" t="s">
        <v>15</v>
      </c>
      <c r="AK142" s="79" t="s">
        <v>12</v>
      </c>
      <c r="AL142" s="79" t="s">
        <v>102</v>
      </c>
      <c r="AM142" s="79" t="s">
        <v>102</v>
      </c>
      <c r="AN142" s="79">
        <v>3</v>
      </c>
      <c r="AO142" s="79" t="s">
        <v>12</v>
      </c>
      <c r="AP142" s="79" t="s">
        <v>15</v>
      </c>
      <c r="AQ142" s="79" t="s">
        <v>18</v>
      </c>
      <c r="AR142" s="79" t="s">
        <v>18</v>
      </c>
      <c r="AS142" s="79" t="e">
        <f>VLOOKUP(Vib_PDM[[#This Row],[New Number]],#REF!,2,FALSE)</f>
        <v>#REF!</v>
      </c>
      <c r="AT142" s="79" t="s">
        <v>15</v>
      </c>
      <c r="AU142" s="79" t="s">
        <v>15</v>
      </c>
      <c r="AV142" s="79" t="s">
        <v>15</v>
      </c>
      <c r="AW142" s="79" t="s">
        <v>15</v>
      </c>
      <c r="AX142" s="79" t="s">
        <v>15</v>
      </c>
      <c r="AY142" s="79"/>
      <c r="AZ142" s="79"/>
      <c r="BA142" s="79"/>
      <c r="BB142" s="79" t="s">
        <v>102</v>
      </c>
      <c r="BC142" s="79" t="s">
        <v>102</v>
      </c>
      <c r="BD142" s="80" t="s">
        <v>12</v>
      </c>
      <c r="BE142" s="80" t="s">
        <v>15</v>
      </c>
      <c r="BF142" s="80" t="s">
        <v>12</v>
      </c>
      <c r="BG142" s="80" t="s">
        <v>12</v>
      </c>
      <c r="BH142" s="80" t="s">
        <v>12</v>
      </c>
      <c r="BI142" s="81" t="s">
        <v>12</v>
      </c>
      <c r="BJ142" s="93" t="s">
        <v>12</v>
      </c>
      <c r="BK142" s="93" t="s">
        <v>12</v>
      </c>
      <c r="BL142" s="80" t="s">
        <v>12</v>
      </c>
      <c r="BM142" s="93"/>
      <c r="BN142" s="93"/>
      <c r="BO142" s="94" t="e">
        <f>VLOOKUP(Vib_PDM[[#This Row],[SAP Flocation]],'[4]Sheet1 (2)'!B:E,2,FALSE)</f>
        <v>#N/A</v>
      </c>
      <c r="BP142" s="83" t="s">
        <v>12</v>
      </c>
      <c r="BQ142" s="84"/>
      <c r="BR142" s="85" t="e">
        <f>VLOOKUP(Vib_PDM[[#This Row],[New Number]],'[4]Monthly AMS report'!NN213:NO564,2,FALSE)</f>
        <v>#N/A</v>
      </c>
      <c r="BS142" s="86"/>
      <c r="BT142" s="87">
        <f>COUNTIF(G142:AO142,$BT$8)</f>
        <v>0</v>
      </c>
      <c r="BU142" s="88">
        <f>COUNTIF(G142:AO142,$BU$8)</f>
        <v>0</v>
      </c>
      <c r="BV142" s="88">
        <f>COUNTIF(G142:AO142,$BV$8)</f>
        <v>1</v>
      </c>
      <c r="BW142" s="88">
        <f>COUNTIF(G142:AO142,$BW$8)</f>
        <v>8</v>
      </c>
      <c r="BX142" s="88">
        <f>COUNTIF(G142:AO142,$BX$8)</f>
        <v>16</v>
      </c>
      <c r="BY142" s="88">
        <f>COUNTIF(G142:AO142,$BY$8)</f>
        <v>10</v>
      </c>
      <c r="BZ142" s="88">
        <f>COUNTIF(G142:AO142,$BZ$8)</f>
        <v>0</v>
      </c>
      <c r="CA142" s="89">
        <f>(BY142)/(BZ142+BY142+BX142+BW142+BV142+BU142+BT142)</f>
        <v>0.2857142857142857</v>
      </c>
    </row>
    <row r="143" spans="1:79" ht="39.6" x14ac:dyDescent="0.25">
      <c r="A143" s="70" t="s">
        <v>951</v>
      </c>
      <c r="B143" s="71" t="s">
        <v>952</v>
      </c>
      <c r="C143" s="72" t="s">
        <v>633</v>
      </c>
      <c r="D143" s="73" t="s">
        <v>953</v>
      </c>
      <c r="E143" s="74" t="s">
        <v>954</v>
      </c>
      <c r="F143" s="75" t="s">
        <v>382</v>
      </c>
      <c r="G143" s="76" t="s">
        <v>15</v>
      </c>
      <c r="H143" s="76" t="s">
        <v>12</v>
      </c>
      <c r="I143" s="76" t="s">
        <v>12</v>
      </c>
      <c r="J143" s="76" t="s">
        <v>12</v>
      </c>
      <c r="K143" s="76" t="s">
        <v>12</v>
      </c>
      <c r="L143" s="76" t="s">
        <v>15</v>
      </c>
      <c r="M143" s="76" t="s">
        <v>15</v>
      </c>
      <c r="N143" s="76" t="s">
        <v>15</v>
      </c>
      <c r="O143" s="76" t="s">
        <v>15</v>
      </c>
      <c r="P143" s="76">
        <v>4</v>
      </c>
      <c r="Q143" s="76" t="s">
        <v>12</v>
      </c>
      <c r="R143" s="76" t="s">
        <v>12</v>
      </c>
      <c r="S143" s="76">
        <v>3</v>
      </c>
      <c r="T143" s="76" t="s">
        <v>12</v>
      </c>
      <c r="U143" s="76" t="s">
        <v>12</v>
      </c>
      <c r="V143" s="76" t="s">
        <v>12</v>
      </c>
      <c r="W143" s="76" t="s">
        <v>12</v>
      </c>
      <c r="X143" s="76" t="s">
        <v>12</v>
      </c>
      <c r="Y143" s="76" t="s">
        <v>12</v>
      </c>
      <c r="Z143" s="76" t="s">
        <v>12</v>
      </c>
      <c r="AA143" s="167">
        <v>4</v>
      </c>
      <c r="AB143" s="77">
        <v>4</v>
      </c>
      <c r="AC143" s="77">
        <v>4</v>
      </c>
      <c r="AD143" s="77" t="s">
        <v>12</v>
      </c>
      <c r="AE143" s="77" t="s">
        <v>102</v>
      </c>
      <c r="AF143" s="77" t="s">
        <v>102</v>
      </c>
      <c r="AG143" s="78" t="s">
        <v>12</v>
      </c>
      <c r="AH143" s="78" t="s">
        <v>12</v>
      </c>
      <c r="AI143" s="78" t="s">
        <v>12</v>
      </c>
      <c r="AJ143" s="78" t="s">
        <v>12</v>
      </c>
      <c r="AK143" s="79" t="s">
        <v>12</v>
      </c>
      <c r="AL143" s="79" t="s">
        <v>102</v>
      </c>
      <c r="AM143" s="79" t="s">
        <v>102</v>
      </c>
      <c r="AN143" s="79" t="s">
        <v>12</v>
      </c>
      <c r="AO143" s="79" t="s">
        <v>12</v>
      </c>
      <c r="AP143" s="79" t="s">
        <v>12</v>
      </c>
      <c r="AQ143" s="79" t="s">
        <v>12</v>
      </c>
      <c r="AR143" s="79" t="s">
        <v>18</v>
      </c>
      <c r="AS143" s="79" t="e">
        <f>VLOOKUP(Vib_PDM[[#This Row],[New Number]],#REF!,2,FALSE)</f>
        <v>#REF!</v>
      </c>
      <c r="AT143" s="79" t="s">
        <v>12</v>
      </c>
      <c r="AU143" s="79" t="s">
        <v>12</v>
      </c>
      <c r="AV143" s="79" t="s">
        <v>15</v>
      </c>
      <c r="AW143" s="79" t="s">
        <v>15</v>
      </c>
      <c r="AX143" s="79" t="s">
        <v>15</v>
      </c>
      <c r="AY143" s="79"/>
      <c r="AZ143" s="79"/>
      <c r="BA143" s="79" t="s">
        <v>12</v>
      </c>
      <c r="BB143" s="79" t="s">
        <v>102</v>
      </c>
      <c r="BC143" s="79">
        <v>3</v>
      </c>
      <c r="BD143" s="80" t="s">
        <v>12</v>
      </c>
      <c r="BE143" s="80" t="s">
        <v>12</v>
      </c>
      <c r="BF143" s="80">
        <v>3</v>
      </c>
      <c r="BG143" s="80">
        <v>3</v>
      </c>
      <c r="BH143" s="80">
        <v>3</v>
      </c>
      <c r="BI143" s="91">
        <v>3</v>
      </c>
      <c r="BJ143" s="93" t="s">
        <v>12</v>
      </c>
      <c r="BK143" s="93" t="s">
        <v>12</v>
      </c>
      <c r="BL143" s="80" t="s">
        <v>12</v>
      </c>
      <c r="BM143" s="93" t="s">
        <v>18</v>
      </c>
      <c r="BN143" s="93"/>
      <c r="BO143" s="92" t="str">
        <f>VLOOKUP(Vib_PDM[[#This Row],[SAP Flocation]],'[4]Sheet1 (2)'!B:E,2,FALSE)</f>
        <v>MPHS25T1</v>
      </c>
      <c r="BP143" s="83">
        <v>2</v>
      </c>
      <c r="BQ143" s="84" t="s">
        <v>2174</v>
      </c>
      <c r="BR143" s="85" t="e">
        <f>VLOOKUP(Vib_PDM[[#This Row],[New Number]],'[4]Monthly AMS report'!NN214:NO565,2,FALSE)</f>
        <v>#N/A</v>
      </c>
      <c r="BS143" s="86">
        <v>4</v>
      </c>
      <c r="BT143" s="87">
        <f>COUNTIF(G143:AO143,$BT$8)</f>
        <v>0</v>
      </c>
      <c r="BU143" s="88">
        <f>COUNTIF(G143:AO143,$BU$8)</f>
        <v>0</v>
      </c>
      <c r="BV143" s="88">
        <f>COUNTIF(G143:AO143,$BV$8)</f>
        <v>1</v>
      </c>
      <c r="BW143" s="88">
        <f>COUNTIF(G143:AO143,$BW$8)</f>
        <v>4</v>
      </c>
      <c r="BX143" s="88">
        <f>COUNTIF(G143:AO143,$BX$8)</f>
        <v>25</v>
      </c>
      <c r="BY143" s="88">
        <f>COUNTIF(G143:AO143,$BY$8)</f>
        <v>5</v>
      </c>
      <c r="BZ143" s="88">
        <f>COUNTIF(G143:AO143,$BZ$8)</f>
        <v>0</v>
      </c>
      <c r="CA143" s="89">
        <f>(BY143)/(BZ143+BY143+BX143+BW143+BV143+BU143+BT143)</f>
        <v>0.14285714285714285</v>
      </c>
    </row>
    <row r="144" spans="1:79" ht="28.8" x14ac:dyDescent="0.25">
      <c r="A144" s="122" t="s">
        <v>955</v>
      </c>
      <c r="B144" s="121" t="s">
        <v>956</v>
      </c>
      <c r="C144" s="72" t="s">
        <v>633</v>
      </c>
      <c r="D144" s="73" t="s">
        <v>957</v>
      </c>
      <c r="E144" s="74" t="s">
        <v>958</v>
      </c>
      <c r="F144" s="75"/>
      <c r="G144" s="76" t="s">
        <v>15</v>
      </c>
      <c r="H144" s="76" t="s">
        <v>12</v>
      </c>
      <c r="I144" s="76" t="s">
        <v>12</v>
      </c>
      <c r="J144" s="76" t="s">
        <v>12</v>
      </c>
      <c r="K144" s="76" t="s">
        <v>12</v>
      </c>
      <c r="L144" s="76" t="s">
        <v>15</v>
      </c>
      <c r="M144" s="76" t="s">
        <v>15</v>
      </c>
      <c r="N144" s="76" t="s">
        <v>15</v>
      </c>
      <c r="O144" s="76" t="s">
        <v>15</v>
      </c>
      <c r="P144" s="76" t="s">
        <v>12</v>
      </c>
      <c r="Q144" s="76" t="s">
        <v>12</v>
      </c>
      <c r="R144" s="76" t="s">
        <v>12</v>
      </c>
      <c r="S144" s="76" t="s">
        <v>12</v>
      </c>
      <c r="T144" s="76">
        <v>4</v>
      </c>
      <c r="U144" s="76" t="s">
        <v>12</v>
      </c>
      <c r="V144" s="76" t="s">
        <v>12</v>
      </c>
      <c r="W144" s="76" t="s">
        <v>12</v>
      </c>
      <c r="X144" s="76" t="s">
        <v>12</v>
      </c>
      <c r="Y144" s="76" t="s">
        <v>12</v>
      </c>
      <c r="Z144" s="76" t="s">
        <v>12</v>
      </c>
      <c r="AA144" s="77" t="s">
        <v>102</v>
      </c>
      <c r="AB144" s="77" t="s">
        <v>12</v>
      </c>
      <c r="AC144" s="77" t="s">
        <v>102</v>
      </c>
      <c r="AD144" s="77" t="s">
        <v>12</v>
      </c>
      <c r="AE144" s="77" t="s">
        <v>102</v>
      </c>
      <c r="AF144" s="77" t="s">
        <v>102</v>
      </c>
      <c r="AG144" s="78" t="s">
        <v>12</v>
      </c>
      <c r="AH144" s="78" t="s">
        <v>12</v>
      </c>
      <c r="AI144" s="78" t="s">
        <v>12</v>
      </c>
      <c r="AJ144" s="78" t="s">
        <v>12</v>
      </c>
      <c r="AK144" s="79" t="s">
        <v>12</v>
      </c>
      <c r="AL144" s="79" t="s">
        <v>102</v>
      </c>
      <c r="AM144" s="79" t="s">
        <v>102</v>
      </c>
      <c r="AN144" s="79" t="s">
        <v>959</v>
      </c>
      <c r="AO144" s="79" t="s">
        <v>12</v>
      </c>
      <c r="AP144" s="79">
        <v>4</v>
      </c>
      <c r="AQ144" s="79" t="s">
        <v>12</v>
      </c>
      <c r="AR144" s="79" t="s">
        <v>18</v>
      </c>
      <c r="AS144" s="79" t="e">
        <f>VLOOKUP(Vib_PDM[[#This Row],[New Number]],#REF!,2,FALSE)</f>
        <v>#REF!</v>
      </c>
      <c r="AT144" s="79" t="s">
        <v>12</v>
      </c>
      <c r="AU144" s="79" t="s">
        <v>12</v>
      </c>
      <c r="AV144" s="79" t="s">
        <v>15</v>
      </c>
      <c r="AW144" s="79" t="s">
        <v>15</v>
      </c>
      <c r="AX144" s="79" t="s">
        <v>15</v>
      </c>
      <c r="AY144" s="79"/>
      <c r="AZ144" s="79"/>
      <c r="BA144" s="79" t="s">
        <v>12</v>
      </c>
      <c r="BB144" s="79" t="s">
        <v>15</v>
      </c>
      <c r="BC144" s="79" t="s">
        <v>102</v>
      </c>
      <c r="BD144" s="80" t="s">
        <v>12</v>
      </c>
      <c r="BE144" s="80" t="s">
        <v>12</v>
      </c>
      <c r="BF144" s="80" t="s">
        <v>12</v>
      </c>
      <c r="BG144" s="80" t="s">
        <v>12</v>
      </c>
      <c r="BH144" s="80" t="s">
        <v>12</v>
      </c>
      <c r="BI144" s="81" t="s">
        <v>12</v>
      </c>
      <c r="BJ144" s="93" t="s">
        <v>12</v>
      </c>
      <c r="BK144" s="93" t="s">
        <v>12</v>
      </c>
      <c r="BL144" s="80" t="s">
        <v>12</v>
      </c>
      <c r="BM144" s="93"/>
      <c r="BN144" s="93"/>
      <c r="BO144" s="94" t="e">
        <f>VLOOKUP(Vib_PDM[[#This Row],[SAP Flocation]],'[4]Sheet1 (2)'!B:E,2,FALSE)</f>
        <v>#N/A</v>
      </c>
      <c r="BP144" s="83" t="s">
        <v>12</v>
      </c>
      <c r="BQ144" s="84"/>
      <c r="BR144" s="85" t="e">
        <f>VLOOKUP(Vib_PDM[[#This Row],[New Number]],'[4]Monthly AMS report'!NN215:NO566,2,FALSE)</f>
        <v>#N/A</v>
      </c>
      <c r="BS144" s="86">
        <v>4</v>
      </c>
      <c r="BT144" s="87">
        <f>COUNTIF(G144:AO144,$BT$8)</f>
        <v>0</v>
      </c>
      <c r="BU144" s="88">
        <f>COUNTIF(G144:AO144,$BU$8)</f>
        <v>0</v>
      </c>
      <c r="BV144" s="88">
        <f>COUNTIF(G144:AO144,$BV$8)</f>
        <v>0</v>
      </c>
      <c r="BW144" s="88">
        <f>COUNTIF(G144:AO144,$BW$8)</f>
        <v>1</v>
      </c>
      <c r="BX144" s="88">
        <f>COUNTIF(G144:AO144,$BX$8)</f>
        <v>28</v>
      </c>
      <c r="BY144" s="88">
        <f>COUNTIF(G144:AO144,$BY$8)</f>
        <v>5</v>
      </c>
      <c r="BZ144" s="88">
        <f>COUNTIF(G144:AO144,$BZ$8)</f>
        <v>0</v>
      </c>
      <c r="CA144" s="89">
        <f>(BY144)/(BZ144+BY144+BX144+BW144+BV144+BU144+BT144)</f>
        <v>0.14705882352941177</v>
      </c>
    </row>
    <row r="145" spans="1:79" ht="14.4" x14ac:dyDescent="0.25">
      <c r="A145" s="122" t="s">
        <v>960</v>
      </c>
      <c r="B145" s="136" t="s">
        <v>961</v>
      </c>
      <c r="C145" s="72" t="s">
        <v>633</v>
      </c>
      <c r="D145" s="73" t="s">
        <v>962</v>
      </c>
      <c r="E145" s="74" t="s">
        <v>963</v>
      </c>
      <c r="F145" s="75"/>
      <c r="G145" s="76" t="s">
        <v>15</v>
      </c>
      <c r="H145" s="76" t="s">
        <v>12</v>
      </c>
      <c r="I145" s="76" t="s">
        <v>12</v>
      </c>
      <c r="J145" s="76" t="s">
        <v>12</v>
      </c>
      <c r="K145" s="76" t="s">
        <v>12</v>
      </c>
      <c r="L145" s="76" t="s">
        <v>15</v>
      </c>
      <c r="M145" s="76" t="s">
        <v>15</v>
      </c>
      <c r="N145" s="76" t="s">
        <v>15</v>
      </c>
      <c r="O145" s="76" t="s">
        <v>15</v>
      </c>
      <c r="P145" s="76" t="s">
        <v>12</v>
      </c>
      <c r="Q145" s="76" t="s">
        <v>12</v>
      </c>
      <c r="R145" s="76" t="s">
        <v>12</v>
      </c>
      <c r="S145" s="76" t="s">
        <v>12</v>
      </c>
      <c r="T145" s="76" t="s">
        <v>102</v>
      </c>
      <c r="U145" s="76" t="s">
        <v>12</v>
      </c>
      <c r="V145" s="76" t="s">
        <v>12</v>
      </c>
      <c r="W145" s="76" t="s">
        <v>12</v>
      </c>
      <c r="X145" s="76" t="s">
        <v>12</v>
      </c>
      <c r="Y145" s="76" t="s">
        <v>12</v>
      </c>
      <c r="Z145" s="76" t="s">
        <v>12</v>
      </c>
      <c r="AA145" s="77" t="s">
        <v>102</v>
      </c>
      <c r="AB145" s="77" t="s">
        <v>12</v>
      </c>
      <c r="AC145" s="77" t="s">
        <v>102</v>
      </c>
      <c r="AD145" s="77" t="s">
        <v>12</v>
      </c>
      <c r="AE145" s="77" t="s">
        <v>102</v>
      </c>
      <c r="AF145" s="77" t="s">
        <v>102</v>
      </c>
      <c r="AG145" s="78" t="s">
        <v>12</v>
      </c>
      <c r="AH145" s="78" t="s">
        <v>12</v>
      </c>
      <c r="AI145" s="78" t="s">
        <v>12</v>
      </c>
      <c r="AJ145" s="78" t="s">
        <v>12</v>
      </c>
      <c r="AK145" s="79" t="s">
        <v>12</v>
      </c>
      <c r="AL145" s="79" t="s">
        <v>102</v>
      </c>
      <c r="AM145" s="79" t="s">
        <v>102</v>
      </c>
      <c r="AN145" s="79" t="s">
        <v>12</v>
      </c>
      <c r="AO145" s="79" t="s">
        <v>12</v>
      </c>
      <c r="AP145" s="79" t="s">
        <v>12</v>
      </c>
      <c r="AQ145" s="79" t="s">
        <v>12</v>
      </c>
      <c r="AR145" s="79" t="s">
        <v>18</v>
      </c>
      <c r="AS145" s="79" t="e">
        <f>VLOOKUP(Vib_PDM[[#This Row],[New Number]],#REF!,2,FALSE)</f>
        <v>#REF!</v>
      </c>
      <c r="AT145" s="79" t="s">
        <v>12</v>
      </c>
      <c r="AU145" s="79" t="s">
        <v>12</v>
      </c>
      <c r="AV145" s="79" t="s">
        <v>15</v>
      </c>
      <c r="AW145" s="79" t="s">
        <v>15</v>
      </c>
      <c r="AX145" s="79" t="s">
        <v>15</v>
      </c>
      <c r="AY145" s="79"/>
      <c r="AZ145" s="79"/>
      <c r="BA145" s="79" t="s">
        <v>12</v>
      </c>
      <c r="BB145" s="79" t="s">
        <v>102</v>
      </c>
      <c r="BC145" s="79" t="s">
        <v>102</v>
      </c>
      <c r="BD145" s="80" t="s">
        <v>12</v>
      </c>
      <c r="BE145" s="80" t="s">
        <v>12</v>
      </c>
      <c r="BF145" s="80" t="s">
        <v>12</v>
      </c>
      <c r="BG145" s="80" t="s">
        <v>12</v>
      </c>
      <c r="BH145" s="80" t="s">
        <v>12</v>
      </c>
      <c r="BI145" s="81" t="s">
        <v>12</v>
      </c>
      <c r="BJ145" s="93" t="s">
        <v>12</v>
      </c>
      <c r="BK145" s="93" t="s">
        <v>12</v>
      </c>
      <c r="BL145" s="80" t="s">
        <v>12</v>
      </c>
      <c r="BM145" s="93"/>
      <c r="BN145" s="93"/>
      <c r="BO145" s="94" t="e">
        <f>VLOOKUP(Vib_PDM[[#This Row],[SAP Flocation]],'[4]Sheet1 (2)'!B:E,2,FALSE)</f>
        <v>#N/A</v>
      </c>
      <c r="BP145" s="83" t="s">
        <v>12</v>
      </c>
      <c r="BQ145" s="84"/>
      <c r="BR145" s="85" t="e">
        <f>VLOOKUP(Vib_PDM[[#This Row],[New Number]],'[4]Monthly AMS report'!NN216:NO567,2,FALSE)</f>
        <v>#N/A</v>
      </c>
      <c r="BS145" s="86">
        <v>4</v>
      </c>
      <c r="BT145" s="87">
        <f>COUNTIF(G145:AO145,$BT$8)</f>
        <v>0</v>
      </c>
      <c r="BU145" s="88">
        <f>COUNTIF(G145:AO145,$BU$8)</f>
        <v>0</v>
      </c>
      <c r="BV145" s="88">
        <f>COUNTIF(G145:AO145,$BV$8)</f>
        <v>0</v>
      </c>
      <c r="BW145" s="88">
        <f>COUNTIF(G145:AO145,$BW$8)</f>
        <v>0</v>
      </c>
      <c r="BX145" s="88">
        <f>COUNTIF(G145:AO145,$BX$8)</f>
        <v>30</v>
      </c>
      <c r="BY145" s="88">
        <f>COUNTIF(G145:AO145,$BY$8)</f>
        <v>5</v>
      </c>
      <c r="BZ145" s="88">
        <f>COUNTIF(G145:AO145,$BZ$8)</f>
        <v>0</v>
      </c>
      <c r="CA145" s="89">
        <f>(BY145)/(BZ145+BY145+BX145+BW145+BV145+BU145+BT145)</f>
        <v>0.14285714285714285</v>
      </c>
    </row>
    <row r="146" spans="1:79" x14ac:dyDescent="0.25">
      <c r="A146" s="70" t="s">
        <v>964</v>
      </c>
      <c r="B146" s="71" t="s">
        <v>965</v>
      </c>
      <c r="C146" s="72" t="s">
        <v>633</v>
      </c>
      <c r="D146" s="73" t="s">
        <v>966</v>
      </c>
      <c r="E146" s="74" t="s">
        <v>967</v>
      </c>
      <c r="F146" s="75"/>
      <c r="G146" s="76" t="s">
        <v>15</v>
      </c>
      <c r="H146" s="76" t="s">
        <v>12</v>
      </c>
      <c r="I146" s="76" t="s">
        <v>12</v>
      </c>
      <c r="J146" s="76" t="s">
        <v>12</v>
      </c>
      <c r="K146" s="76" t="s">
        <v>12</v>
      </c>
      <c r="L146" s="76" t="s">
        <v>15</v>
      </c>
      <c r="M146" s="76" t="s">
        <v>15</v>
      </c>
      <c r="N146" s="76" t="s">
        <v>15</v>
      </c>
      <c r="O146" s="76" t="s">
        <v>15</v>
      </c>
      <c r="P146" s="76">
        <v>4</v>
      </c>
      <c r="Q146" s="76" t="s">
        <v>12</v>
      </c>
      <c r="R146" s="76" t="s">
        <v>12</v>
      </c>
      <c r="S146" s="76">
        <v>3</v>
      </c>
      <c r="T146" s="76">
        <v>4</v>
      </c>
      <c r="U146" s="76">
        <v>3</v>
      </c>
      <c r="V146" s="76">
        <v>3</v>
      </c>
      <c r="W146" s="76">
        <v>1</v>
      </c>
      <c r="X146" s="76">
        <v>4</v>
      </c>
      <c r="Y146" s="76" t="s">
        <v>102</v>
      </c>
      <c r="Z146" s="76" t="s">
        <v>102</v>
      </c>
      <c r="AA146" s="77" t="s">
        <v>102</v>
      </c>
      <c r="AB146" s="77" t="s">
        <v>12</v>
      </c>
      <c r="AC146" s="77" t="s">
        <v>102</v>
      </c>
      <c r="AD146" s="77" t="s">
        <v>12</v>
      </c>
      <c r="AE146" s="77" t="s">
        <v>102</v>
      </c>
      <c r="AF146" s="77" t="s">
        <v>102</v>
      </c>
      <c r="AG146" s="78" t="s">
        <v>12</v>
      </c>
      <c r="AH146" s="78" t="s">
        <v>12</v>
      </c>
      <c r="AI146" s="78" t="s">
        <v>12</v>
      </c>
      <c r="AJ146" s="78" t="s">
        <v>12</v>
      </c>
      <c r="AK146" s="79" t="s">
        <v>12</v>
      </c>
      <c r="AL146" s="79" t="s">
        <v>102</v>
      </c>
      <c r="AM146" s="79" t="s">
        <v>102</v>
      </c>
      <c r="AN146" s="79" t="s">
        <v>12</v>
      </c>
      <c r="AO146" s="79" t="s">
        <v>12</v>
      </c>
      <c r="AP146" s="79" t="s">
        <v>12</v>
      </c>
      <c r="AQ146" s="79" t="s">
        <v>18</v>
      </c>
      <c r="AR146" s="79" t="s">
        <v>18</v>
      </c>
      <c r="AS146" s="79" t="e">
        <f>VLOOKUP(Vib_PDM[[#This Row],[New Number]],#REF!,2,FALSE)</f>
        <v>#REF!</v>
      </c>
      <c r="AT146" s="79">
        <v>3</v>
      </c>
      <c r="AU146" s="79">
        <v>3</v>
      </c>
      <c r="AV146" s="79" t="s">
        <v>15</v>
      </c>
      <c r="AW146" s="79" t="s">
        <v>15</v>
      </c>
      <c r="AX146" s="79" t="s">
        <v>15</v>
      </c>
      <c r="AY146" s="79"/>
      <c r="AZ146" s="79"/>
      <c r="BA146" s="79" t="s">
        <v>136</v>
      </c>
      <c r="BB146" s="79" t="s">
        <v>102</v>
      </c>
      <c r="BC146" s="79">
        <v>3</v>
      </c>
      <c r="BD146" s="80" t="s">
        <v>12</v>
      </c>
      <c r="BE146" s="80" t="s">
        <v>12</v>
      </c>
      <c r="BF146" s="80" t="s">
        <v>12</v>
      </c>
      <c r="BG146" s="80" t="s">
        <v>12</v>
      </c>
      <c r="BH146" s="80" t="s">
        <v>12</v>
      </c>
      <c r="BI146" s="81" t="s">
        <v>12</v>
      </c>
      <c r="BJ146" s="93" t="s">
        <v>12</v>
      </c>
      <c r="BK146" s="93" t="s">
        <v>12</v>
      </c>
      <c r="BL146" s="80" t="s">
        <v>12</v>
      </c>
      <c r="BM146" s="93"/>
      <c r="BN146" s="93"/>
      <c r="BO146" s="94" t="e">
        <f>VLOOKUP(Vib_PDM[[#This Row],[SAP Flocation]],'[4]Sheet1 (2)'!B:E,2,FALSE)</f>
        <v>#N/A</v>
      </c>
      <c r="BP146" s="83" t="s">
        <v>12</v>
      </c>
      <c r="BQ146" s="84"/>
      <c r="BR146" s="85" t="e">
        <f>VLOOKUP(Vib_PDM[[#This Row],[New Number]],'[4]Monthly AMS report'!NN217:NO568,2,FALSE)</f>
        <v>#N/A</v>
      </c>
      <c r="BS146" s="86">
        <v>4</v>
      </c>
      <c r="BT146" s="87">
        <f>COUNTIF(G146:AO146,$BT$8)</f>
        <v>1</v>
      </c>
      <c r="BU146" s="88">
        <f>COUNTIF(G146:AO146,$BU$8)</f>
        <v>0</v>
      </c>
      <c r="BV146" s="88">
        <f>COUNTIF(G146:AO146,$BV$8)</f>
        <v>3</v>
      </c>
      <c r="BW146" s="88">
        <f>COUNTIF(G146:AO146,$BW$8)</f>
        <v>3</v>
      </c>
      <c r="BX146" s="88">
        <f>COUNTIF(G146:AO146,$BX$8)</f>
        <v>23</v>
      </c>
      <c r="BY146" s="88">
        <f>COUNTIF(G146:AO146,$BY$8)</f>
        <v>5</v>
      </c>
      <c r="BZ146" s="88">
        <f>COUNTIF(G146:AO146,$BZ$8)</f>
        <v>0</v>
      </c>
      <c r="CA146" s="89">
        <f>(BY146)/(BZ146+BY146+BX146+BW146+BV146+BU146+BT146)</f>
        <v>0.14285714285714285</v>
      </c>
    </row>
    <row r="147" spans="1:79" ht="14.4" x14ac:dyDescent="0.25">
      <c r="A147" s="70" t="s">
        <v>968</v>
      </c>
      <c r="B147" s="88" t="s">
        <v>969</v>
      </c>
      <c r="C147" s="72" t="s">
        <v>633</v>
      </c>
      <c r="D147" s="115" t="s">
        <v>970</v>
      </c>
      <c r="E147" s="74" t="s">
        <v>971</v>
      </c>
      <c r="F147" s="75"/>
      <c r="G147" s="117" t="s">
        <v>15</v>
      </c>
      <c r="H147" s="117" t="s">
        <v>15</v>
      </c>
      <c r="I147" s="117" t="s">
        <v>15</v>
      </c>
      <c r="J147" s="117" t="s">
        <v>15</v>
      </c>
      <c r="K147" s="117" t="s">
        <v>15</v>
      </c>
      <c r="L147" s="117" t="s">
        <v>15</v>
      </c>
      <c r="M147" s="117" t="s">
        <v>15</v>
      </c>
      <c r="N147" s="117" t="s">
        <v>15</v>
      </c>
      <c r="O147" s="117" t="s">
        <v>15</v>
      </c>
      <c r="P147" s="117" t="s">
        <v>15</v>
      </c>
      <c r="Q147" s="117" t="s">
        <v>15</v>
      </c>
      <c r="R147" s="117" t="s">
        <v>15</v>
      </c>
      <c r="S147" s="117" t="s">
        <v>15</v>
      </c>
      <c r="T147" s="117" t="s">
        <v>15</v>
      </c>
      <c r="U147" s="76" t="s">
        <v>12</v>
      </c>
      <c r="V147" s="76" t="s">
        <v>15</v>
      </c>
      <c r="W147" s="76" t="s">
        <v>102</v>
      </c>
      <c r="X147" s="76" t="s">
        <v>102</v>
      </c>
      <c r="Y147" s="76">
        <v>4</v>
      </c>
      <c r="Z147" s="76" t="s">
        <v>12</v>
      </c>
      <c r="AA147" s="77" t="s">
        <v>102</v>
      </c>
      <c r="AB147" s="77" t="s">
        <v>12</v>
      </c>
      <c r="AC147" s="77" t="s">
        <v>102</v>
      </c>
      <c r="AD147" s="77" t="s">
        <v>12</v>
      </c>
      <c r="AE147" s="77" t="s">
        <v>102</v>
      </c>
      <c r="AF147" s="77" t="s">
        <v>15</v>
      </c>
      <c r="AG147" s="78" t="s">
        <v>12</v>
      </c>
      <c r="AH147" s="78" t="s">
        <v>12</v>
      </c>
      <c r="AI147" s="78" t="s">
        <v>12</v>
      </c>
      <c r="AJ147" s="78" t="s">
        <v>12</v>
      </c>
      <c r="AK147" s="79" t="s">
        <v>12</v>
      </c>
      <c r="AL147" s="79" t="s">
        <v>102</v>
      </c>
      <c r="AM147" s="79" t="s">
        <v>102</v>
      </c>
      <c r="AN147" s="79" t="s">
        <v>12</v>
      </c>
      <c r="AO147" s="79" t="s">
        <v>12</v>
      </c>
      <c r="AP147" s="79" t="s">
        <v>12</v>
      </c>
      <c r="AQ147" s="79" t="s">
        <v>12</v>
      </c>
      <c r="AR147" s="79" t="s">
        <v>18</v>
      </c>
      <c r="AS147" s="79" t="e">
        <f>VLOOKUP(Vib_PDM[[#This Row],[New Number]],#REF!,2,FALSE)</f>
        <v>#REF!</v>
      </c>
      <c r="AT147" s="79" t="s">
        <v>12</v>
      </c>
      <c r="AU147" s="79" t="s">
        <v>12</v>
      </c>
      <c r="AV147" s="79" t="s">
        <v>15</v>
      </c>
      <c r="AW147" s="79" t="s">
        <v>15</v>
      </c>
      <c r="AX147" s="79" t="s">
        <v>15</v>
      </c>
      <c r="AY147" s="79"/>
      <c r="AZ147" s="79"/>
      <c r="BA147" s="79" t="s">
        <v>12</v>
      </c>
      <c r="BB147" s="79" t="s">
        <v>102</v>
      </c>
      <c r="BC147" s="79" t="s">
        <v>102</v>
      </c>
      <c r="BD147" s="80" t="s">
        <v>12</v>
      </c>
      <c r="BE147" s="80" t="s">
        <v>12</v>
      </c>
      <c r="BF147" s="80" t="s">
        <v>12</v>
      </c>
      <c r="BG147" s="80" t="s">
        <v>12</v>
      </c>
      <c r="BH147" s="80" t="s">
        <v>12</v>
      </c>
      <c r="BI147" s="81" t="s">
        <v>12</v>
      </c>
      <c r="BJ147" s="93" t="s">
        <v>12</v>
      </c>
      <c r="BK147" s="93" t="s">
        <v>12</v>
      </c>
      <c r="BL147" s="80" t="s">
        <v>12</v>
      </c>
      <c r="BM147" s="93"/>
      <c r="BN147" s="93"/>
      <c r="BO147" s="94" t="e">
        <f>VLOOKUP(Vib_PDM[[#This Row],[SAP Flocation]],'[4]Sheet1 (2)'!B:E,2,FALSE)</f>
        <v>#N/A</v>
      </c>
      <c r="BP147" s="83" t="s">
        <v>15</v>
      </c>
      <c r="BQ147" s="84"/>
      <c r="BR147" s="85" t="e">
        <f>VLOOKUP(Vib_PDM[[#This Row],[New Number]],'[4]Monthly AMS report'!NN218:NO569,2,FALSE)</f>
        <v>#N/A</v>
      </c>
      <c r="BS147" s="86">
        <v>4</v>
      </c>
      <c r="BT147" s="87">
        <f>COUNTIF(G147:AO147,$BT$8)</f>
        <v>0</v>
      </c>
      <c r="BU147" s="88">
        <f>COUNTIF(G147:AO147,$BU$8)</f>
        <v>0</v>
      </c>
      <c r="BV147" s="88">
        <f>COUNTIF(G147:AO147,$BV$8)</f>
        <v>0</v>
      </c>
      <c r="BW147" s="88">
        <f>COUNTIF(G147:AO147,$BW$8)</f>
        <v>1</v>
      </c>
      <c r="BX147" s="88">
        <f>COUNTIF(G147:AO147,$BX$8)</f>
        <v>18</v>
      </c>
      <c r="BY147" s="88">
        <f>COUNTIF(G147:AO147,$BY$8)</f>
        <v>16</v>
      </c>
      <c r="BZ147" s="88">
        <f>COUNTIF(G147:AO147,$BZ$8)</f>
        <v>0</v>
      </c>
      <c r="CA147" s="89">
        <f>(BY147)/(BZ147+BY147+BX147+BW147+BV147+BU147+BT147)</f>
        <v>0.45714285714285713</v>
      </c>
    </row>
    <row r="148" spans="1:79" ht="26.4" x14ac:dyDescent="0.25">
      <c r="A148" s="70" t="s">
        <v>997</v>
      </c>
      <c r="B148" s="71" t="s">
        <v>998</v>
      </c>
      <c r="C148" s="72" t="s">
        <v>633</v>
      </c>
      <c r="D148" s="73" t="s">
        <v>999</v>
      </c>
      <c r="E148" s="74" t="s">
        <v>998</v>
      </c>
      <c r="F148" s="75"/>
      <c r="G148" s="76" t="s">
        <v>15</v>
      </c>
      <c r="H148" s="76" t="s">
        <v>12</v>
      </c>
      <c r="I148" s="76" t="s">
        <v>12</v>
      </c>
      <c r="J148" s="76" t="s">
        <v>12</v>
      </c>
      <c r="K148" s="76" t="s">
        <v>12</v>
      </c>
      <c r="L148" s="76" t="s">
        <v>12</v>
      </c>
      <c r="M148" s="76" t="s">
        <v>12</v>
      </c>
      <c r="N148" s="76" t="s">
        <v>12</v>
      </c>
      <c r="O148" s="76" t="s">
        <v>15</v>
      </c>
      <c r="P148" s="76" t="s">
        <v>12</v>
      </c>
      <c r="Q148" s="76" t="s">
        <v>12</v>
      </c>
      <c r="R148" s="76" t="s">
        <v>12</v>
      </c>
      <c r="S148" s="76" t="s">
        <v>12</v>
      </c>
      <c r="T148" s="76" t="s">
        <v>102</v>
      </c>
      <c r="U148" s="76" t="s">
        <v>12</v>
      </c>
      <c r="V148" s="76" t="s">
        <v>12</v>
      </c>
      <c r="W148" s="76" t="s">
        <v>12</v>
      </c>
      <c r="X148" s="76" t="s">
        <v>15</v>
      </c>
      <c r="Y148" s="76" t="s">
        <v>12</v>
      </c>
      <c r="Z148" s="76" t="s">
        <v>12</v>
      </c>
      <c r="AA148" s="77" t="s">
        <v>102</v>
      </c>
      <c r="AB148" s="77" t="s">
        <v>12</v>
      </c>
      <c r="AC148" s="77" t="s">
        <v>102</v>
      </c>
      <c r="AD148" s="77" t="s">
        <v>12</v>
      </c>
      <c r="AE148" s="77" t="s">
        <v>102</v>
      </c>
      <c r="AF148" s="77" t="s">
        <v>102</v>
      </c>
      <c r="AG148" s="78" t="s">
        <v>12</v>
      </c>
      <c r="AH148" s="78" t="s">
        <v>12</v>
      </c>
      <c r="AI148" s="78" t="s">
        <v>12</v>
      </c>
      <c r="AJ148" s="78" t="s">
        <v>12</v>
      </c>
      <c r="AK148" s="79" t="s">
        <v>12</v>
      </c>
      <c r="AL148" s="79" t="s">
        <v>102</v>
      </c>
      <c r="AM148" s="79" t="s">
        <v>102</v>
      </c>
      <c r="AN148" s="79" t="s">
        <v>12</v>
      </c>
      <c r="AO148" s="79" t="s">
        <v>12</v>
      </c>
      <c r="AP148" s="79" t="s">
        <v>12</v>
      </c>
      <c r="AQ148" s="79" t="s">
        <v>12</v>
      </c>
      <c r="AR148" s="79" t="s">
        <v>18</v>
      </c>
      <c r="AS148" s="79" t="e">
        <f>VLOOKUP(Vib_PDM[[#This Row],[New Number]],#REF!,2,FALSE)</f>
        <v>#REF!</v>
      </c>
      <c r="AT148" s="79" t="s">
        <v>12</v>
      </c>
      <c r="AU148" s="79" t="s">
        <v>12</v>
      </c>
      <c r="AV148" s="79" t="s">
        <v>15</v>
      </c>
      <c r="AW148" s="79" t="s">
        <v>15</v>
      </c>
      <c r="AX148" s="79" t="s">
        <v>15</v>
      </c>
      <c r="AY148" s="79"/>
      <c r="AZ148" s="79"/>
      <c r="BA148" s="79" t="s">
        <v>12</v>
      </c>
      <c r="BB148" s="79" t="s">
        <v>15</v>
      </c>
      <c r="BC148" s="79" t="s">
        <v>102</v>
      </c>
      <c r="BD148" s="80" t="s">
        <v>12</v>
      </c>
      <c r="BE148" s="80" t="s">
        <v>12</v>
      </c>
      <c r="BF148" s="80" t="s">
        <v>12</v>
      </c>
      <c r="BG148" s="80" t="s">
        <v>12</v>
      </c>
      <c r="BH148" s="80" t="s">
        <v>12</v>
      </c>
      <c r="BI148" s="81" t="s">
        <v>12</v>
      </c>
      <c r="BJ148" s="93" t="s">
        <v>12</v>
      </c>
      <c r="BK148" s="93" t="s">
        <v>12</v>
      </c>
      <c r="BL148" s="80" t="s">
        <v>12</v>
      </c>
      <c r="BM148" s="93"/>
      <c r="BN148" s="93"/>
      <c r="BO148" s="94" t="e">
        <f>VLOOKUP(Vib_PDM[[#This Row],[SAP Flocation]],'[4]Sheet1 (2)'!B:E,2,FALSE)</f>
        <v>#N/A</v>
      </c>
      <c r="BP148" s="83" t="s">
        <v>12</v>
      </c>
      <c r="BQ148" s="84"/>
      <c r="BR148" s="85" t="e">
        <f>VLOOKUP(Vib_PDM[[#This Row],[New Number]],'[4]Monthly AMS report'!NN226:NO577,2,FALSE)</f>
        <v>#N/A</v>
      </c>
      <c r="BS148" s="86">
        <v>6</v>
      </c>
      <c r="BT148" s="87">
        <f>COUNTIF(G148:AO148,$BT$8)</f>
        <v>0</v>
      </c>
      <c r="BU148" s="88">
        <f>COUNTIF(G148:AO148,$BU$8)</f>
        <v>0</v>
      </c>
      <c r="BV148" s="88">
        <f>COUNTIF(G148:AO148,$BV$8)</f>
        <v>0</v>
      </c>
      <c r="BW148" s="88">
        <f>COUNTIF(G148:AO148,$BW$8)</f>
        <v>0</v>
      </c>
      <c r="BX148" s="88">
        <f>COUNTIF(G148:AO148,$BX$8)</f>
        <v>32</v>
      </c>
      <c r="BY148" s="88">
        <f>COUNTIF(G148:AO148,$BY$8)</f>
        <v>3</v>
      </c>
      <c r="BZ148" s="88">
        <f>COUNTIF(G148:AO148,$BZ$8)</f>
        <v>0</v>
      </c>
      <c r="CA148" s="89">
        <f>(BY148)/(BZ148+BY148+BX148+BW148+BV148+BU148+BT148)</f>
        <v>8.5714285714285715E-2</v>
      </c>
    </row>
    <row r="149" spans="1:79" x14ac:dyDescent="0.25">
      <c r="A149" s="70" t="s">
        <v>1030</v>
      </c>
      <c r="B149" s="71" t="s">
        <v>1031</v>
      </c>
      <c r="C149" s="72" t="s">
        <v>633</v>
      </c>
      <c r="D149" s="73" t="s">
        <v>1032</v>
      </c>
      <c r="E149" s="74" t="s">
        <v>1031</v>
      </c>
      <c r="F149" s="75"/>
      <c r="G149" s="76" t="s">
        <v>15</v>
      </c>
      <c r="H149" s="76" t="s">
        <v>12</v>
      </c>
      <c r="I149" s="76" t="s">
        <v>12</v>
      </c>
      <c r="J149" s="76" t="s">
        <v>12</v>
      </c>
      <c r="K149" s="76" t="s">
        <v>12</v>
      </c>
      <c r="L149" s="76" t="s">
        <v>12</v>
      </c>
      <c r="M149" s="76" t="s">
        <v>12</v>
      </c>
      <c r="N149" s="76" t="s">
        <v>12</v>
      </c>
      <c r="O149" s="76" t="s">
        <v>15</v>
      </c>
      <c r="P149" s="76" t="s">
        <v>12</v>
      </c>
      <c r="Q149" s="76" t="s">
        <v>12</v>
      </c>
      <c r="R149" s="76" t="s">
        <v>12</v>
      </c>
      <c r="S149" s="76" t="s">
        <v>12</v>
      </c>
      <c r="T149" s="76" t="s">
        <v>102</v>
      </c>
      <c r="U149" s="76" t="s">
        <v>12</v>
      </c>
      <c r="V149" s="76" t="s">
        <v>12</v>
      </c>
      <c r="W149" s="76" t="s">
        <v>12</v>
      </c>
      <c r="X149" s="76" t="s">
        <v>12</v>
      </c>
      <c r="Y149" s="76" t="s">
        <v>12</v>
      </c>
      <c r="Z149" s="76" t="s">
        <v>12</v>
      </c>
      <c r="AA149" s="77" t="s">
        <v>102</v>
      </c>
      <c r="AB149" s="77" t="s">
        <v>12</v>
      </c>
      <c r="AC149" s="77" t="s">
        <v>102</v>
      </c>
      <c r="AD149" s="77" t="s">
        <v>12</v>
      </c>
      <c r="AE149" s="77" t="s">
        <v>102</v>
      </c>
      <c r="AF149" s="77" t="s">
        <v>102</v>
      </c>
      <c r="AG149" s="78" t="s">
        <v>12</v>
      </c>
      <c r="AH149" s="78" t="s">
        <v>12</v>
      </c>
      <c r="AI149" s="78" t="s">
        <v>12</v>
      </c>
      <c r="AJ149" s="78" t="s">
        <v>12</v>
      </c>
      <c r="AK149" s="79" t="s">
        <v>12</v>
      </c>
      <c r="AL149" s="79" t="s">
        <v>102</v>
      </c>
      <c r="AM149" s="79" t="s">
        <v>102</v>
      </c>
      <c r="AN149" s="79" t="s">
        <v>12</v>
      </c>
      <c r="AO149" s="79" t="s">
        <v>12</v>
      </c>
      <c r="AP149" s="79" t="s">
        <v>12</v>
      </c>
      <c r="AQ149" s="79" t="s">
        <v>12</v>
      </c>
      <c r="AR149" s="79" t="s">
        <v>18</v>
      </c>
      <c r="AS149" s="79" t="e">
        <f>VLOOKUP(Vib_PDM[[#This Row],[New Number]],#REF!,2,FALSE)</f>
        <v>#REF!</v>
      </c>
      <c r="AT149" s="79" t="s">
        <v>12</v>
      </c>
      <c r="AU149" s="79" t="s">
        <v>12</v>
      </c>
      <c r="AV149" s="79" t="s">
        <v>15</v>
      </c>
      <c r="AW149" s="79" t="s">
        <v>15</v>
      </c>
      <c r="AX149" s="79" t="s">
        <v>15</v>
      </c>
      <c r="AY149" s="79"/>
      <c r="AZ149" s="79"/>
      <c r="BA149" s="79" t="s">
        <v>12</v>
      </c>
      <c r="BB149" s="79" t="s">
        <v>15</v>
      </c>
      <c r="BC149" s="79" t="s">
        <v>102</v>
      </c>
      <c r="BD149" s="80" t="s">
        <v>12</v>
      </c>
      <c r="BE149" s="80" t="s">
        <v>12</v>
      </c>
      <c r="BF149" s="80" t="s">
        <v>12</v>
      </c>
      <c r="BG149" s="80" t="s">
        <v>12</v>
      </c>
      <c r="BH149" s="80" t="s">
        <v>12</v>
      </c>
      <c r="BI149" s="81" t="s">
        <v>12</v>
      </c>
      <c r="BJ149" s="93" t="s">
        <v>12</v>
      </c>
      <c r="BK149" s="93" t="s">
        <v>12</v>
      </c>
      <c r="BL149" s="80" t="s">
        <v>12</v>
      </c>
      <c r="BM149" s="93"/>
      <c r="BN149" s="93"/>
      <c r="BO149" s="94" t="e">
        <f>VLOOKUP(Vib_PDM[[#This Row],[SAP Flocation]],'[4]Sheet1 (2)'!B:E,2,FALSE)</f>
        <v>#N/A</v>
      </c>
      <c r="BP149" s="83" t="s">
        <v>15</v>
      </c>
      <c r="BQ149" s="84"/>
      <c r="BR149" s="85" t="e">
        <f>VLOOKUP(Vib_PDM[[#This Row],[New Number]],'[4]Monthly AMS report'!NN236:NO587,2,FALSE)</f>
        <v>#N/A</v>
      </c>
      <c r="BS149" s="86">
        <v>6</v>
      </c>
      <c r="BT149" s="87">
        <f>COUNTIF(G149:AO149,$BT$8)</f>
        <v>0</v>
      </c>
      <c r="BU149" s="88">
        <f>COUNTIF(G149:AO149,$BU$8)</f>
        <v>0</v>
      </c>
      <c r="BV149" s="88">
        <f>COUNTIF(G149:AO149,$BV$8)</f>
        <v>0</v>
      </c>
      <c r="BW149" s="88">
        <f>COUNTIF(G149:AO149,$BW$8)</f>
        <v>0</v>
      </c>
      <c r="BX149" s="88">
        <f>COUNTIF(G149:AO149,$BX$8)</f>
        <v>33</v>
      </c>
      <c r="BY149" s="88">
        <f>COUNTIF(G149:AO149,$BY$8)</f>
        <v>2</v>
      </c>
      <c r="BZ149" s="88">
        <f>COUNTIF(G149:AO149,$BZ$8)</f>
        <v>0</v>
      </c>
      <c r="CA149" s="89">
        <f>(BY149)/(BZ149+BY149+BX149+BW149+BV149+BU149+BT149)</f>
        <v>5.7142857142857141E-2</v>
      </c>
    </row>
    <row r="150" spans="1:79" ht="26.4" x14ac:dyDescent="0.25">
      <c r="A150" s="70" t="s">
        <v>1000</v>
      </c>
      <c r="B150" s="71" t="s">
        <v>1001</v>
      </c>
      <c r="C150" s="72" t="s">
        <v>633</v>
      </c>
      <c r="D150" s="73" t="s">
        <v>1002</v>
      </c>
      <c r="E150" s="74" t="s">
        <v>1003</v>
      </c>
      <c r="F150" s="75" t="s">
        <v>382</v>
      </c>
      <c r="G150" s="76" t="s">
        <v>12</v>
      </c>
      <c r="H150" s="76" t="s">
        <v>12</v>
      </c>
      <c r="I150" s="76" t="s">
        <v>12</v>
      </c>
      <c r="J150" s="76" t="s">
        <v>12</v>
      </c>
      <c r="K150" s="76" t="s">
        <v>12</v>
      </c>
      <c r="L150" s="76" t="s">
        <v>12</v>
      </c>
      <c r="M150" s="76" t="s">
        <v>12</v>
      </c>
      <c r="N150" s="76" t="s">
        <v>12</v>
      </c>
      <c r="O150" s="76" t="s">
        <v>15</v>
      </c>
      <c r="P150" s="76" t="s">
        <v>12</v>
      </c>
      <c r="Q150" s="76">
        <v>4</v>
      </c>
      <c r="R150" s="76" t="s">
        <v>12</v>
      </c>
      <c r="S150" s="76" t="s">
        <v>12</v>
      </c>
      <c r="T150" s="76" t="s">
        <v>102</v>
      </c>
      <c r="U150" s="76" t="s">
        <v>12</v>
      </c>
      <c r="V150" s="76" t="s">
        <v>12</v>
      </c>
      <c r="W150" s="76" t="s">
        <v>12</v>
      </c>
      <c r="X150" s="76" t="s">
        <v>12</v>
      </c>
      <c r="Y150" s="76" t="s">
        <v>12</v>
      </c>
      <c r="Z150" s="76" t="s">
        <v>12</v>
      </c>
      <c r="AA150" s="77">
        <v>4</v>
      </c>
      <c r="AB150" s="77">
        <v>4</v>
      </c>
      <c r="AC150" s="77" t="s">
        <v>102</v>
      </c>
      <c r="AD150" s="77" t="s">
        <v>12</v>
      </c>
      <c r="AE150" s="77" t="s">
        <v>102</v>
      </c>
      <c r="AF150" s="77" t="s">
        <v>102</v>
      </c>
      <c r="AG150" s="78" t="s">
        <v>12</v>
      </c>
      <c r="AH150" s="78" t="s">
        <v>15</v>
      </c>
      <c r="AI150" s="78" t="s">
        <v>12</v>
      </c>
      <c r="AJ150" s="78" t="s">
        <v>12</v>
      </c>
      <c r="AK150" s="79" t="s">
        <v>12</v>
      </c>
      <c r="AL150" s="79" t="s">
        <v>102</v>
      </c>
      <c r="AM150" s="79" t="s">
        <v>102</v>
      </c>
      <c r="AN150" s="79" t="s">
        <v>12</v>
      </c>
      <c r="AO150" s="79" t="s">
        <v>12</v>
      </c>
      <c r="AP150" s="79" t="s">
        <v>12</v>
      </c>
      <c r="AQ150" s="79" t="s">
        <v>12</v>
      </c>
      <c r="AR150" s="79" t="s">
        <v>18</v>
      </c>
      <c r="AS150" s="79" t="e">
        <f>VLOOKUP(Vib_PDM[[#This Row],[New Number]],#REF!,2,FALSE)</f>
        <v>#REF!</v>
      </c>
      <c r="AT150" s="79" t="s">
        <v>12</v>
      </c>
      <c r="AU150" s="79" t="s">
        <v>12</v>
      </c>
      <c r="AV150" s="79" t="s">
        <v>15</v>
      </c>
      <c r="AW150" s="79" t="s">
        <v>15</v>
      </c>
      <c r="AX150" s="79" t="s">
        <v>15</v>
      </c>
      <c r="AY150" s="79"/>
      <c r="AZ150" s="79"/>
      <c r="BA150" s="79" t="s">
        <v>12</v>
      </c>
      <c r="BB150" s="79" t="s">
        <v>15</v>
      </c>
      <c r="BC150" s="79" t="s">
        <v>102</v>
      </c>
      <c r="BD150" s="80" t="s">
        <v>12</v>
      </c>
      <c r="BE150" s="80" t="s">
        <v>12</v>
      </c>
      <c r="BF150" s="80">
        <v>3</v>
      </c>
      <c r="BG150" s="80">
        <v>3</v>
      </c>
      <c r="BH150" s="80">
        <v>3</v>
      </c>
      <c r="BI150" s="91">
        <v>3</v>
      </c>
      <c r="BJ150" s="91">
        <v>3</v>
      </c>
      <c r="BK150" s="80">
        <v>3</v>
      </c>
      <c r="BL150" s="80" t="s">
        <v>12</v>
      </c>
      <c r="BM150" s="93" t="s">
        <v>18</v>
      </c>
      <c r="BN150" s="93"/>
      <c r="BO150" s="92" t="str">
        <f>VLOOKUP(Vib_PDM[[#This Row],[SAP Flocation]],'[4]Sheet1 (2)'!B:E,2,FALSE)</f>
        <v>MPHS25T1</v>
      </c>
      <c r="BP150" s="83" t="s">
        <v>12</v>
      </c>
      <c r="BQ150" s="84"/>
      <c r="BR150" s="85" t="e">
        <f>VLOOKUP(Vib_PDM[[#This Row],[New Number]],'[4]Monthly AMS report'!NN227:NO578,2,FALSE)</f>
        <v>#N/A</v>
      </c>
      <c r="BS150" s="86">
        <v>6</v>
      </c>
      <c r="BT150" s="87">
        <f>COUNTIF(G150:AO150,$BT$8)</f>
        <v>0</v>
      </c>
      <c r="BU150" s="88">
        <f>COUNTIF(G150:AO150,$BU$8)</f>
        <v>0</v>
      </c>
      <c r="BV150" s="88">
        <f>COUNTIF(G150:AO150,$BV$8)</f>
        <v>0</v>
      </c>
      <c r="BW150" s="88">
        <f>COUNTIF(G150:AO150,$BW$8)</f>
        <v>3</v>
      </c>
      <c r="BX150" s="88">
        <f>COUNTIF(G150:AO150,$BX$8)</f>
        <v>30</v>
      </c>
      <c r="BY150" s="88">
        <f>COUNTIF(G150:AO150,$BY$8)</f>
        <v>2</v>
      </c>
      <c r="BZ150" s="88">
        <f>COUNTIF(G150:AO150,$BZ$8)</f>
        <v>0</v>
      </c>
      <c r="CA150" s="89">
        <f>(BY150)/(BZ150+BY150+BX150+BW150+BV150+BU150+BT150)</f>
        <v>5.7142857142857141E-2</v>
      </c>
    </row>
    <row r="151" spans="1:79" ht="26.4" x14ac:dyDescent="0.25">
      <c r="A151" s="70" t="s">
        <v>1004</v>
      </c>
      <c r="B151" s="71" t="s">
        <v>1005</v>
      </c>
      <c r="C151" s="72" t="s">
        <v>633</v>
      </c>
      <c r="D151" s="73" t="s">
        <v>1006</v>
      </c>
      <c r="E151" s="74" t="s">
        <v>1007</v>
      </c>
      <c r="F151" s="75"/>
      <c r="G151" s="76" t="s">
        <v>12</v>
      </c>
      <c r="H151" s="76" t="s">
        <v>12</v>
      </c>
      <c r="I151" s="76" t="s">
        <v>12</v>
      </c>
      <c r="J151" s="76" t="s">
        <v>12</v>
      </c>
      <c r="K151" s="76" t="s">
        <v>12</v>
      </c>
      <c r="L151" s="76" t="s">
        <v>12</v>
      </c>
      <c r="M151" s="76" t="s">
        <v>12</v>
      </c>
      <c r="N151" s="76" t="s">
        <v>12</v>
      </c>
      <c r="O151" s="76" t="s">
        <v>15</v>
      </c>
      <c r="P151" s="76">
        <v>4</v>
      </c>
      <c r="Q151" s="76">
        <v>4</v>
      </c>
      <c r="R151" s="76">
        <v>3</v>
      </c>
      <c r="S151" s="76">
        <v>2</v>
      </c>
      <c r="T151" s="76">
        <v>3</v>
      </c>
      <c r="U151" s="76" t="s">
        <v>12</v>
      </c>
      <c r="V151" s="76">
        <v>3</v>
      </c>
      <c r="W151" s="76" t="s">
        <v>102</v>
      </c>
      <c r="X151" s="76" t="s">
        <v>102</v>
      </c>
      <c r="Y151" s="76" t="s">
        <v>102</v>
      </c>
      <c r="Z151" s="76" t="s">
        <v>102</v>
      </c>
      <c r="AA151" s="77" t="s">
        <v>102</v>
      </c>
      <c r="AB151" s="77" t="s">
        <v>12</v>
      </c>
      <c r="AC151" s="77" t="s">
        <v>102</v>
      </c>
      <c r="AD151" s="77" t="s">
        <v>12</v>
      </c>
      <c r="AE151" s="77" t="s">
        <v>102</v>
      </c>
      <c r="AF151" s="77" t="s">
        <v>102</v>
      </c>
      <c r="AG151" s="78" t="s">
        <v>12</v>
      </c>
      <c r="AH151" s="78" t="s">
        <v>12</v>
      </c>
      <c r="AI151" s="78" t="s">
        <v>12</v>
      </c>
      <c r="AJ151" s="78">
        <v>3</v>
      </c>
      <c r="AK151" s="79" t="s">
        <v>12</v>
      </c>
      <c r="AL151" s="79" t="s">
        <v>102</v>
      </c>
      <c r="AM151" s="79" t="s">
        <v>102</v>
      </c>
      <c r="AN151" s="79" t="s">
        <v>12</v>
      </c>
      <c r="AO151" s="79" t="s">
        <v>12</v>
      </c>
      <c r="AP151" s="79" t="s">
        <v>12</v>
      </c>
      <c r="AQ151" s="79" t="s">
        <v>12</v>
      </c>
      <c r="AR151" s="79" t="s">
        <v>18</v>
      </c>
      <c r="AS151" s="79" t="e">
        <f>VLOOKUP(Vib_PDM[[#This Row],[New Number]],#REF!,2,FALSE)</f>
        <v>#REF!</v>
      </c>
      <c r="AT151" s="79" t="s">
        <v>12</v>
      </c>
      <c r="AU151" s="79" t="s">
        <v>12</v>
      </c>
      <c r="AV151" s="79" t="s">
        <v>15</v>
      </c>
      <c r="AW151" s="79" t="s">
        <v>15</v>
      </c>
      <c r="AX151" s="79" t="s">
        <v>15</v>
      </c>
      <c r="AY151" s="79"/>
      <c r="AZ151" s="79"/>
      <c r="BA151" s="79" t="s">
        <v>12</v>
      </c>
      <c r="BB151" s="79" t="s">
        <v>15</v>
      </c>
      <c r="BC151" s="79" t="s">
        <v>102</v>
      </c>
      <c r="BD151" s="80" t="s">
        <v>12</v>
      </c>
      <c r="BE151" s="80" t="s">
        <v>12</v>
      </c>
      <c r="BF151" s="80" t="s">
        <v>12</v>
      </c>
      <c r="BG151" s="80" t="s">
        <v>12</v>
      </c>
      <c r="BH151" s="80" t="s">
        <v>12</v>
      </c>
      <c r="BI151" s="81" t="s">
        <v>12</v>
      </c>
      <c r="BJ151" s="93" t="s">
        <v>12</v>
      </c>
      <c r="BK151" s="80">
        <v>3</v>
      </c>
      <c r="BL151" s="80">
        <v>2</v>
      </c>
      <c r="BM151" s="80"/>
      <c r="BN151" s="80"/>
      <c r="BO151" s="94" t="e">
        <f>VLOOKUP(Vib_PDM[[#This Row],[SAP Flocation]],'[4]Sheet1 (2)'!B:E,2,FALSE)</f>
        <v>#N/A</v>
      </c>
      <c r="BP151" s="83" t="s">
        <v>15</v>
      </c>
      <c r="BQ151" s="84"/>
      <c r="BR151" s="85" t="e">
        <f>VLOOKUP(Vib_PDM[[#This Row],[New Number]],'[4]Monthly AMS report'!NN228:NO579,2,FALSE)</f>
        <v>#N/A</v>
      </c>
      <c r="BS151" s="86">
        <v>6</v>
      </c>
      <c r="BT151" s="87">
        <f>COUNTIF(G151:AO151,$BT$8)</f>
        <v>0</v>
      </c>
      <c r="BU151" s="88">
        <f>COUNTIF(G151:AO151,$BU$8)</f>
        <v>1</v>
      </c>
      <c r="BV151" s="88">
        <f>COUNTIF(G151:AO151,$BV$8)</f>
        <v>4</v>
      </c>
      <c r="BW151" s="88">
        <f>COUNTIF(G151:AO151,$BW$8)</f>
        <v>2</v>
      </c>
      <c r="BX151" s="88">
        <f>COUNTIF(G151:AO151,$BX$8)</f>
        <v>27</v>
      </c>
      <c r="BY151" s="88">
        <f>COUNTIF(G151:AO151,$BY$8)</f>
        <v>1</v>
      </c>
      <c r="BZ151" s="88">
        <f>COUNTIF(G151:AO151,$BZ$8)</f>
        <v>0</v>
      </c>
      <c r="CA151" s="89">
        <f>(BY151)/(BZ151+BY151+BX151+BW151+BV151+BU151+BT151)</f>
        <v>2.8571428571428571E-2</v>
      </c>
    </row>
    <row r="152" spans="1:79" ht="26.4" x14ac:dyDescent="0.25">
      <c r="A152" s="70" t="s">
        <v>1008</v>
      </c>
      <c r="B152" s="71" t="s">
        <v>1009</v>
      </c>
      <c r="C152" s="72" t="s">
        <v>633</v>
      </c>
      <c r="D152" s="73" t="s">
        <v>1010</v>
      </c>
      <c r="E152" s="74" t="s">
        <v>1011</v>
      </c>
      <c r="F152" s="75"/>
      <c r="G152" s="76" t="s">
        <v>12</v>
      </c>
      <c r="H152" s="76" t="s">
        <v>12</v>
      </c>
      <c r="I152" s="76">
        <v>4</v>
      </c>
      <c r="J152" s="76">
        <v>4</v>
      </c>
      <c r="K152" s="76">
        <v>4</v>
      </c>
      <c r="L152" s="76" t="s">
        <v>12</v>
      </c>
      <c r="M152" s="76" t="s">
        <v>12</v>
      </c>
      <c r="N152" s="76" t="s">
        <v>12</v>
      </c>
      <c r="O152" s="76" t="s">
        <v>15</v>
      </c>
      <c r="P152" s="76">
        <v>2</v>
      </c>
      <c r="Q152" s="76">
        <v>1</v>
      </c>
      <c r="R152" s="76">
        <v>1</v>
      </c>
      <c r="S152" s="76">
        <v>4</v>
      </c>
      <c r="T152" s="76">
        <v>1</v>
      </c>
      <c r="U152" s="76">
        <v>2</v>
      </c>
      <c r="V152" s="76">
        <v>3</v>
      </c>
      <c r="W152" s="76">
        <v>1</v>
      </c>
      <c r="X152" s="76">
        <v>2</v>
      </c>
      <c r="Y152" s="76">
        <v>2</v>
      </c>
      <c r="Z152" s="76">
        <v>3</v>
      </c>
      <c r="AA152" s="77">
        <v>3</v>
      </c>
      <c r="AB152" s="77">
        <v>3</v>
      </c>
      <c r="AC152" s="77">
        <v>2</v>
      </c>
      <c r="AD152" s="77">
        <v>2</v>
      </c>
      <c r="AE152" s="77">
        <v>2</v>
      </c>
      <c r="AF152" s="77" t="s">
        <v>102</v>
      </c>
      <c r="AG152" s="78" t="s">
        <v>12</v>
      </c>
      <c r="AH152" s="78" t="s">
        <v>12</v>
      </c>
      <c r="AI152" s="78" t="s">
        <v>12</v>
      </c>
      <c r="AJ152" s="78">
        <v>3</v>
      </c>
      <c r="AK152" s="79" t="s">
        <v>12</v>
      </c>
      <c r="AL152" s="79">
        <v>3</v>
      </c>
      <c r="AM152" s="79">
        <v>3</v>
      </c>
      <c r="AN152" s="79">
        <v>4</v>
      </c>
      <c r="AO152" s="79">
        <v>4</v>
      </c>
      <c r="AP152" s="79">
        <v>4</v>
      </c>
      <c r="AQ152" s="79" t="s">
        <v>18</v>
      </c>
      <c r="AR152" s="79" t="s">
        <v>18</v>
      </c>
      <c r="AS152" s="79" t="e">
        <f>VLOOKUP(Vib_PDM[[#This Row],[New Number]],#REF!,2,FALSE)</f>
        <v>#REF!</v>
      </c>
      <c r="AT152" s="79" t="s">
        <v>12</v>
      </c>
      <c r="AU152" s="79" t="s">
        <v>12</v>
      </c>
      <c r="AV152" s="79" t="s">
        <v>15</v>
      </c>
      <c r="AW152" s="79" t="s">
        <v>15</v>
      </c>
      <c r="AX152" s="79" t="s">
        <v>15</v>
      </c>
      <c r="AY152" s="79"/>
      <c r="AZ152" s="79"/>
      <c r="BA152" s="79" t="s">
        <v>12</v>
      </c>
      <c r="BB152" s="79" t="s">
        <v>102</v>
      </c>
      <c r="BC152" s="79" t="s">
        <v>102</v>
      </c>
      <c r="BD152" s="80" t="s">
        <v>12</v>
      </c>
      <c r="BE152" s="80">
        <v>1</v>
      </c>
      <c r="BF152" s="80" t="s">
        <v>12</v>
      </c>
      <c r="BG152" s="80" t="s">
        <v>12</v>
      </c>
      <c r="BH152" s="80" t="s">
        <v>12</v>
      </c>
      <c r="BI152" s="91">
        <v>3</v>
      </c>
      <c r="BJ152" s="91">
        <v>3</v>
      </c>
      <c r="BK152" s="80">
        <v>4</v>
      </c>
      <c r="BL152" s="80">
        <v>3</v>
      </c>
      <c r="BM152" s="80"/>
      <c r="BN152" s="80"/>
      <c r="BO152" s="92">
        <f>VLOOKUP(Vib_PDM[[#This Row],[SAP Flocation]],'[4]Sheet1 (2)'!B:E,2,FALSE)</f>
        <v>0</v>
      </c>
      <c r="BP152" s="132">
        <v>3</v>
      </c>
      <c r="BQ152" s="84" t="s">
        <v>2175</v>
      </c>
      <c r="BR152" s="85" t="e">
        <f>VLOOKUP(Vib_PDM[[#This Row],[New Number]],'[4]Monthly AMS report'!NN229:NO580,2,FALSE)</f>
        <v>#N/A</v>
      </c>
      <c r="BS152" s="86"/>
      <c r="BT152" s="87">
        <f>COUNTIF(G152:AO152,$BT$8)</f>
        <v>4</v>
      </c>
      <c r="BU152" s="88">
        <f>COUNTIF(G152:AO152,$BU$8)</f>
        <v>7</v>
      </c>
      <c r="BV152" s="88">
        <f>COUNTIF(G152:AO152,$BV$8)</f>
        <v>7</v>
      </c>
      <c r="BW152" s="88">
        <f>COUNTIF(G152:AO152,$BW$8)</f>
        <v>6</v>
      </c>
      <c r="BX152" s="88">
        <f>COUNTIF(G152:AO152,$BX$8)</f>
        <v>10</v>
      </c>
      <c r="BY152" s="88">
        <f>COUNTIF(G152:AO152,$BY$8)</f>
        <v>1</v>
      </c>
      <c r="BZ152" s="88">
        <f>COUNTIF(G152:AO152,$BZ$8)</f>
        <v>0</v>
      </c>
      <c r="CA152" s="89">
        <f>(BY152)/(BZ152+BY152+BX152+BW152+BV152+BU152+BT152)</f>
        <v>2.8571428571428571E-2</v>
      </c>
    </row>
    <row r="153" spans="1:79" ht="26.4" x14ac:dyDescent="0.25">
      <c r="A153" s="70" t="s">
        <v>1008</v>
      </c>
      <c r="B153" s="71" t="s">
        <v>1009</v>
      </c>
      <c r="C153" s="72" t="s">
        <v>633</v>
      </c>
      <c r="D153" s="73" t="s">
        <v>1012</v>
      </c>
      <c r="E153" s="74" t="s">
        <v>1013</v>
      </c>
      <c r="F153" s="75"/>
      <c r="G153" s="76" t="s">
        <v>12</v>
      </c>
      <c r="H153" s="76" t="s">
        <v>12</v>
      </c>
      <c r="I153" s="76" t="s">
        <v>12</v>
      </c>
      <c r="J153" s="76" t="s">
        <v>12</v>
      </c>
      <c r="K153" s="76" t="s">
        <v>12</v>
      </c>
      <c r="L153" s="76" t="s">
        <v>12</v>
      </c>
      <c r="M153" s="76" t="s">
        <v>12</v>
      </c>
      <c r="N153" s="76" t="s">
        <v>12</v>
      </c>
      <c r="O153" s="76" t="s">
        <v>15</v>
      </c>
      <c r="P153" s="76" t="s">
        <v>12</v>
      </c>
      <c r="Q153" s="76" t="s">
        <v>12</v>
      </c>
      <c r="R153" s="76" t="s">
        <v>12</v>
      </c>
      <c r="S153" s="76" t="s">
        <v>12</v>
      </c>
      <c r="T153" s="76" t="s">
        <v>102</v>
      </c>
      <c r="U153" s="76" t="s">
        <v>12</v>
      </c>
      <c r="V153" s="76" t="s">
        <v>12</v>
      </c>
      <c r="W153" s="76" t="s">
        <v>12</v>
      </c>
      <c r="X153" s="76" t="s">
        <v>12</v>
      </c>
      <c r="Y153" s="76" t="s">
        <v>12</v>
      </c>
      <c r="Z153" s="76" t="s">
        <v>12</v>
      </c>
      <c r="AA153" s="77" t="s">
        <v>102</v>
      </c>
      <c r="AB153" s="77" t="s">
        <v>12</v>
      </c>
      <c r="AC153" s="77" t="s">
        <v>102</v>
      </c>
      <c r="AD153" s="77" t="s">
        <v>12</v>
      </c>
      <c r="AE153" s="77" t="s">
        <v>102</v>
      </c>
      <c r="AF153" s="77" t="s">
        <v>102</v>
      </c>
      <c r="AG153" s="78" t="s">
        <v>12</v>
      </c>
      <c r="AH153" s="78" t="s">
        <v>12</v>
      </c>
      <c r="AI153" s="78" t="s">
        <v>12</v>
      </c>
      <c r="AJ153" s="78" t="s">
        <v>12</v>
      </c>
      <c r="AK153" s="79" t="s">
        <v>12</v>
      </c>
      <c r="AL153" s="79" t="s">
        <v>102</v>
      </c>
      <c r="AM153" s="79" t="s">
        <v>102</v>
      </c>
      <c r="AN153" s="79" t="s">
        <v>12</v>
      </c>
      <c r="AO153" s="79" t="s">
        <v>12</v>
      </c>
      <c r="AP153" s="79" t="s">
        <v>12</v>
      </c>
      <c r="AQ153" s="79" t="s">
        <v>12</v>
      </c>
      <c r="AR153" s="79" t="s">
        <v>18</v>
      </c>
      <c r="AS153" s="79" t="e">
        <f>VLOOKUP(Vib_PDM[[#This Row],[New Number]],#REF!,2,FALSE)</f>
        <v>#REF!</v>
      </c>
      <c r="AT153" s="79" t="s">
        <v>12</v>
      </c>
      <c r="AU153" s="79" t="s">
        <v>12</v>
      </c>
      <c r="AV153" s="79" t="s">
        <v>15</v>
      </c>
      <c r="AW153" s="79" t="s">
        <v>15</v>
      </c>
      <c r="AX153" s="79" t="s">
        <v>15</v>
      </c>
      <c r="AY153" s="79"/>
      <c r="AZ153" s="79"/>
      <c r="BA153" s="79" t="s">
        <v>12</v>
      </c>
      <c r="BB153" s="79" t="s">
        <v>102</v>
      </c>
      <c r="BC153" s="79" t="s">
        <v>102</v>
      </c>
      <c r="BD153" s="80" t="s">
        <v>12</v>
      </c>
      <c r="BE153" s="80" t="s">
        <v>12</v>
      </c>
      <c r="BF153" s="80" t="s">
        <v>12</v>
      </c>
      <c r="BG153" s="80" t="s">
        <v>12</v>
      </c>
      <c r="BH153" s="80" t="s">
        <v>12</v>
      </c>
      <c r="BI153" s="81" t="s">
        <v>12</v>
      </c>
      <c r="BJ153" s="93" t="s">
        <v>12</v>
      </c>
      <c r="BK153" s="93" t="s">
        <v>12</v>
      </c>
      <c r="BL153" s="80" t="s">
        <v>12</v>
      </c>
      <c r="BM153" s="93"/>
      <c r="BN153" s="93"/>
      <c r="BO153" s="92">
        <f>VLOOKUP(Vib_PDM[[#This Row],[SAP Flocation]],'[4]Sheet1 (2)'!B:E,2,FALSE)</f>
        <v>0</v>
      </c>
      <c r="BP153" s="132" t="s">
        <v>12</v>
      </c>
      <c r="BQ153" s="84"/>
      <c r="BR153" s="85" t="e">
        <f>VLOOKUP(Vib_PDM[[#This Row],[New Number]],'[4]Monthly AMS report'!NN230:NO581,2,FALSE)</f>
        <v>#N/A</v>
      </c>
      <c r="BS153" s="86"/>
      <c r="BT153" s="87">
        <f>COUNTIF(G153:AO153,$BT$8)</f>
        <v>0</v>
      </c>
      <c r="BU153" s="88">
        <f>COUNTIF(G153:AO153,$BU$8)</f>
        <v>0</v>
      </c>
      <c r="BV153" s="88">
        <f>COUNTIF(G153:AO153,$BV$8)</f>
        <v>0</v>
      </c>
      <c r="BW153" s="88">
        <f>COUNTIF(G153:AO153,$BW$8)</f>
        <v>0</v>
      </c>
      <c r="BX153" s="88">
        <f>COUNTIF(G153:AO153,$BX$8)</f>
        <v>34</v>
      </c>
      <c r="BY153" s="88">
        <f>COUNTIF(G153:AO153,$BY$8)</f>
        <v>1</v>
      </c>
      <c r="BZ153" s="88">
        <f>COUNTIF(G153:AO153,$BZ$8)</f>
        <v>0</v>
      </c>
      <c r="CA153" s="89">
        <f>(BY153)/(BZ153+BY153+BX153+BW153+BV153+BU153+BT153)</f>
        <v>2.8571428571428571E-2</v>
      </c>
    </row>
    <row r="154" spans="1:79" ht="52.8" x14ac:dyDescent="0.25">
      <c r="A154" s="70" t="s">
        <v>1043</v>
      </c>
      <c r="B154" s="71" t="s">
        <v>1044</v>
      </c>
      <c r="C154" s="72" t="s">
        <v>633</v>
      </c>
      <c r="D154" s="73" t="s">
        <v>1045</v>
      </c>
      <c r="E154" s="74" t="s">
        <v>1046</v>
      </c>
      <c r="F154" s="75"/>
      <c r="G154" s="76" t="s">
        <v>12</v>
      </c>
      <c r="H154" s="76" t="s">
        <v>12</v>
      </c>
      <c r="I154" s="76" t="s">
        <v>12</v>
      </c>
      <c r="J154" s="76" t="s">
        <v>12</v>
      </c>
      <c r="K154" s="76" t="s">
        <v>12</v>
      </c>
      <c r="L154" s="76" t="s">
        <v>12</v>
      </c>
      <c r="M154" s="76" t="s">
        <v>12</v>
      </c>
      <c r="N154" s="76" t="s">
        <v>12</v>
      </c>
      <c r="O154" s="76" t="s">
        <v>15</v>
      </c>
      <c r="P154" s="76" t="s">
        <v>12</v>
      </c>
      <c r="Q154" s="76">
        <v>4</v>
      </c>
      <c r="R154" s="76" t="s">
        <v>15</v>
      </c>
      <c r="S154" s="76">
        <v>2</v>
      </c>
      <c r="T154" s="76">
        <v>3</v>
      </c>
      <c r="U154" s="76">
        <v>3</v>
      </c>
      <c r="V154" s="76">
        <v>3</v>
      </c>
      <c r="W154" s="76">
        <v>2</v>
      </c>
      <c r="X154" s="76">
        <v>2</v>
      </c>
      <c r="Y154" s="76">
        <v>2</v>
      </c>
      <c r="Z154" s="76">
        <v>3</v>
      </c>
      <c r="AA154" s="77">
        <v>4</v>
      </c>
      <c r="AB154" s="77">
        <v>4</v>
      </c>
      <c r="AC154" s="77">
        <v>4</v>
      </c>
      <c r="AD154" s="77">
        <v>2</v>
      </c>
      <c r="AE154" s="77">
        <v>2</v>
      </c>
      <c r="AF154" s="77">
        <v>3</v>
      </c>
      <c r="AG154" s="78">
        <v>3</v>
      </c>
      <c r="AH154" s="78">
        <v>3</v>
      </c>
      <c r="AI154" s="78">
        <v>3</v>
      </c>
      <c r="AJ154" s="78">
        <v>3</v>
      </c>
      <c r="AK154" s="79">
        <v>3</v>
      </c>
      <c r="AL154" s="79" t="s">
        <v>18</v>
      </c>
      <c r="AM154" s="79" t="s">
        <v>102</v>
      </c>
      <c r="AN154" s="79" t="s">
        <v>15</v>
      </c>
      <c r="AO154" s="79" t="s">
        <v>12</v>
      </c>
      <c r="AP154" s="79">
        <v>4</v>
      </c>
      <c r="AQ154" s="79" t="s">
        <v>18</v>
      </c>
      <c r="AR154" s="79" t="s">
        <v>18</v>
      </c>
      <c r="AS154" s="79" t="e">
        <f>VLOOKUP(Vib_PDM[[#This Row],[New Number]],#REF!,2,FALSE)</f>
        <v>#REF!</v>
      </c>
      <c r="AT154" s="79">
        <v>3</v>
      </c>
      <c r="AU154" s="79">
        <v>3</v>
      </c>
      <c r="AV154" s="79" t="s">
        <v>15</v>
      </c>
      <c r="AW154" s="79" t="s">
        <v>15</v>
      </c>
      <c r="AX154" s="79" t="s">
        <v>15</v>
      </c>
      <c r="AY154" s="79"/>
      <c r="AZ154" s="79"/>
      <c r="BA154" s="79" t="s">
        <v>136</v>
      </c>
      <c r="BB154" s="79">
        <v>3</v>
      </c>
      <c r="BC154" s="79">
        <v>4</v>
      </c>
      <c r="BD154" s="80">
        <v>3</v>
      </c>
      <c r="BE154" s="80" t="s">
        <v>12</v>
      </c>
      <c r="BF154" s="80" t="s">
        <v>12</v>
      </c>
      <c r="BG154" s="80" t="s">
        <v>12</v>
      </c>
      <c r="BH154" s="80">
        <v>3</v>
      </c>
      <c r="BI154" s="91">
        <v>3</v>
      </c>
      <c r="BJ154" s="91">
        <v>3</v>
      </c>
      <c r="BK154" s="91">
        <v>3</v>
      </c>
      <c r="BL154" s="80">
        <v>3</v>
      </c>
      <c r="BM154" s="91"/>
      <c r="BN154" s="91"/>
      <c r="BO154" s="92">
        <f>VLOOKUP(Vib_PDM[[#This Row],[SAP Flocation]],'[4]Sheet1 (2)'!B:E,2,FALSE)</f>
        <v>0</v>
      </c>
      <c r="BP154" s="132">
        <v>2</v>
      </c>
      <c r="BQ154" s="84" t="s">
        <v>2176</v>
      </c>
      <c r="BR154" s="85" t="e">
        <f>VLOOKUP(Vib_PDM[[#This Row],[New Number]],'[4]Monthly AMS report'!NN240:NO591,2,FALSE)</f>
        <v>#N/A</v>
      </c>
      <c r="BS154" s="86"/>
      <c r="BT154" s="87">
        <f>COUNTIF(G154:AO154,$BT$8)</f>
        <v>0</v>
      </c>
      <c r="BU154" s="88">
        <f>COUNTIF(G154:AO154,$BU$8)</f>
        <v>6</v>
      </c>
      <c r="BV154" s="88">
        <f>COUNTIF(G154:AO154,$BV$8)</f>
        <v>10</v>
      </c>
      <c r="BW154" s="88">
        <f>COUNTIF(G154:AO154,$BW$8)</f>
        <v>4</v>
      </c>
      <c r="BX154" s="88">
        <f>COUNTIF(G154:AO154,$BX$8)</f>
        <v>11</v>
      </c>
      <c r="BY154" s="88">
        <f>COUNTIF(G154:AO154,$BY$8)</f>
        <v>3</v>
      </c>
      <c r="BZ154" s="88">
        <f>COUNTIF(G154:AO154,$BZ$8)</f>
        <v>1</v>
      </c>
      <c r="CA154" s="89">
        <f>(BY154)/(BZ154+BY154+BX154+BW154+BV154+BU154+BT154)</f>
        <v>8.5714285714285715E-2</v>
      </c>
    </row>
    <row r="155" spans="1:79" ht="14.4" hidden="1" x14ac:dyDescent="0.25">
      <c r="A155" s="70" t="s">
        <v>675</v>
      </c>
      <c r="B155" s="144" t="s">
        <v>676</v>
      </c>
      <c r="C155" s="72" t="e">
        <v>#N/A</v>
      </c>
      <c r="D155" s="115" t="s">
        <v>677</v>
      </c>
      <c r="E155" s="74" t="s">
        <v>676</v>
      </c>
      <c r="F155" s="75" t="s">
        <v>678</v>
      </c>
      <c r="G155" s="117" t="s">
        <v>15</v>
      </c>
      <c r="H155" s="117" t="s">
        <v>15</v>
      </c>
      <c r="I155" s="117" t="s">
        <v>15</v>
      </c>
      <c r="J155" s="117" t="s">
        <v>15</v>
      </c>
      <c r="K155" s="117" t="s">
        <v>15</v>
      </c>
      <c r="L155" s="117" t="s">
        <v>15</v>
      </c>
      <c r="M155" s="117" t="s">
        <v>15</v>
      </c>
      <c r="N155" s="117" t="s">
        <v>15</v>
      </c>
      <c r="O155" s="117" t="s">
        <v>15</v>
      </c>
      <c r="P155" s="117" t="s">
        <v>15</v>
      </c>
      <c r="Q155" s="117" t="s">
        <v>15</v>
      </c>
      <c r="R155" s="117" t="s">
        <v>15</v>
      </c>
      <c r="S155" s="117" t="s">
        <v>15</v>
      </c>
      <c r="T155" s="117" t="s">
        <v>15</v>
      </c>
      <c r="U155" s="76" t="s">
        <v>15</v>
      </c>
      <c r="V155" s="76" t="s">
        <v>15</v>
      </c>
      <c r="W155" s="76" t="s">
        <v>15</v>
      </c>
      <c r="X155" s="76" t="s">
        <v>15</v>
      </c>
      <c r="Y155" s="76" t="s">
        <v>15</v>
      </c>
      <c r="Z155" s="76" t="s">
        <v>102</v>
      </c>
      <c r="AA155" s="77" t="s">
        <v>102</v>
      </c>
      <c r="AB155" s="77">
        <v>4</v>
      </c>
      <c r="AC155" s="77" t="s">
        <v>15</v>
      </c>
      <c r="AD155" s="77" t="s">
        <v>15</v>
      </c>
      <c r="AE155" s="77" t="s">
        <v>15</v>
      </c>
      <c r="AF155" s="77" t="s">
        <v>102</v>
      </c>
      <c r="AG155" s="78" t="s">
        <v>12</v>
      </c>
      <c r="AH155" s="78" t="s">
        <v>15</v>
      </c>
      <c r="AI155" s="78" t="s">
        <v>12</v>
      </c>
      <c r="AJ155" s="78">
        <v>3</v>
      </c>
      <c r="AK155" s="79">
        <v>3</v>
      </c>
      <c r="AL155" s="79">
        <v>3</v>
      </c>
      <c r="AM155" s="79" t="s">
        <v>18</v>
      </c>
      <c r="AN155" s="79" t="s">
        <v>15</v>
      </c>
      <c r="AO155" s="79" t="s">
        <v>15</v>
      </c>
      <c r="AP155" s="79" t="s">
        <v>15</v>
      </c>
      <c r="AQ155" s="79" t="s">
        <v>15</v>
      </c>
      <c r="AR155" s="79" t="s">
        <v>15</v>
      </c>
      <c r="AS155" s="79" t="e">
        <f>VLOOKUP(Vib_PDM[[#This Row],[New Number]],#REF!,2,FALSE)</f>
        <v>#REF!</v>
      </c>
      <c r="AT155" s="79" t="s">
        <v>15</v>
      </c>
      <c r="AU155" s="79" t="s">
        <v>15</v>
      </c>
      <c r="AV155" s="79" t="s">
        <v>15</v>
      </c>
      <c r="AW155" s="79" t="s">
        <v>15</v>
      </c>
      <c r="AX155" s="79" t="s">
        <v>15</v>
      </c>
      <c r="AY155" s="79"/>
      <c r="AZ155" s="79"/>
      <c r="BA155" s="79"/>
      <c r="BB155" s="79" t="s">
        <v>15</v>
      </c>
      <c r="BC155" s="79" t="s">
        <v>15</v>
      </c>
      <c r="BD155" s="80" t="s">
        <v>15</v>
      </c>
      <c r="BE155" s="80">
        <v>3</v>
      </c>
      <c r="BF155" s="80">
        <v>0</v>
      </c>
      <c r="BG155" s="80">
        <v>0</v>
      </c>
      <c r="BH155" s="80">
        <v>0</v>
      </c>
      <c r="BI155" s="80">
        <v>0</v>
      </c>
      <c r="BJ155" s="80">
        <v>0</v>
      </c>
      <c r="BK155" s="80">
        <v>0</v>
      </c>
      <c r="BL155" s="80">
        <v>0</v>
      </c>
      <c r="BM155" s="80"/>
      <c r="BN155" s="80"/>
      <c r="BO155" s="82" t="e">
        <f>VLOOKUP(Vib_PDM[[#This Row],[SAP Flocation]],'[4]Sheet1 (2)'!B:E,2,FALSE)</f>
        <v>#N/A</v>
      </c>
      <c r="BP155" s="83"/>
      <c r="BQ155" s="84"/>
      <c r="BR155" s="85" t="e">
        <f>VLOOKUP(Vib_PDM[[#This Row],[New Number]],'[4]Monthly AMS report'!NN147:NO498,2,FALSE)</f>
        <v>#N/A</v>
      </c>
      <c r="BS155" s="86">
        <v>8</v>
      </c>
      <c r="BT155" s="87">
        <f>COUNTIF(G155:AO155,$BT$8)</f>
        <v>0</v>
      </c>
      <c r="BU155" s="88">
        <f>COUNTIF(G155:AO155,$BU$8)</f>
        <v>0</v>
      </c>
      <c r="BV155" s="88">
        <f>COUNTIF(G155:AO155,$BV$8)</f>
        <v>3</v>
      </c>
      <c r="BW155" s="88">
        <f>COUNTIF(G155:AO155,$BW$8)</f>
        <v>1</v>
      </c>
      <c r="BX155" s="88">
        <f>COUNTIF(G155:AO155,$BX$8)</f>
        <v>5</v>
      </c>
      <c r="BY155" s="88">
        <f>COUNTIF(G155:AO155,$BY$8)</f>
        <v>25</v>
      </c>
      <c r="BZ155" s="88">
        <f>COUNTIF(G155:AO155,$BZ$8)</f>
        <v>1</v>
      </c>
      <c r="CA155" s="89">
        <f>(BY155)/(BZ155+BY155+BX155+BW155+BV155+BU155+BT155)</f>
        <v>0.7142857142857143</v>
      </c>
    </row>
    <row r="156" spans="1:79" ht="26.4" x14ac:dyDescent="0.25">
      <c r="A156" s="133" t="s">
        <v>695</v>
      </c>
      <c r="B156" s="139" t="s">
        <v>696</v>
      </c>
      <c r="C156" s="72" t="s">
        <v>611</v>
      </c>
      <c r="D156" s="73" t="s">
        <v>697</v>
      </c>
      <c r="E156" s="74" t="s">
        <v>698</v>
      </c>
      <c r="F156" s="75"/>
      <c r="G156" s="76" t="s">
        <v>15</v>
      </c>
      <c r="H156" s="76" t="s">
        <v>12</v>
      </c>
      <c r="I156" s="76" t="s">
        <v>15</v>
      </c>
      <c r="J156" s="76" t="s">
        <v>12</v>
      </c>
      <c r="K156" s="76" t="s">
        <v>12</v>
      </c>
      <c r="L156" s="76" t="s">
        <v>15</v>
      </c>
      <c r="M156" s="76" t="s">
        <v>15</v>
      </c>
      <c r="N156" s="76" t="s">
        <v>15</v>
      </c>
      <c r="O156" s="76" t="s">
        <v>12</v>
      </c>
      <c r="P156" s="76" t="s">
        <v>12</v>
      </c>
      <c r="Q156" s="76" t="s">
        <v>12</v>
      </c>
      <c r="R156" s="76" t="s">
        <v>12</v>
      </c>
      <c r="S156" s="76">
        <v>4</v>
      </c>
      <c r="T156" s="76" t="s">
        <v>102</v>
      </c>
      <c r="U156" s="76" t="s">
        <v>15</v>
      </c>
      <c r="V156" s="76" t="s">
        <v>102</v>
      </c>
      <c r="W156" s="76" t="s">
        <v>102</v>
      </c>
      <c r="X156" s="76">
        <v>4</v>
      </c>
      <c r="Y156" s="76" t="s">
        <v>102</v>
      </c>
      <c r="Z156" s="76" t="s">
        <v>102</v>
      </c>
      <c r="AA156" s="77" t="s">
        <v>102</v>
      </c>
      <c r="AB156" s="77">
        <v>3</v>
      </c>
      <c r="AC156" s="77" t="s">
        <v>102</v>
      </c>
      <c r="AD156" s="77" t="s">
        <v>102</v>
      </c>
      <c r="AE156" s="77" t="s">
        <v>102</v>
      </c>
      <c r="AF156" s="77">
        <v>3</v>
      </c>
      <c r="AG156" s="78">
        <v>3</v>
      </c>
      <c r="AH156" s="78">
        <v>4</v>
      </c>
      <c r="AI156" s="78" t="s">
        <v>12</v>
      </c>
      <c r="AJ156" s="78" t="s">
        <v>12</v>
      </c>
      <c r="AK156" s="79" t="s">
        <v>12</v>
      </c>
      <c r="AL156" s="79" t="s">
        <v>102</v>
      </c>
      <c r="AM156" s="79" t="s">
        <v>102</v>
      </c>
      <c r="AN156" s="79" t="s">
        <v>15</v>
      </c>
      <c r="AO156" s="79" t="s">
        <v>15</v>
      </c>
      <c r="AP156" s="79" t="s">
        <v>12</v>
      </c>
      <c r="AQ156" s="79" t="s">
        <v>12</v>
      </c>
      <c r="AR156" s="79" t="s">
        <v>18</v>
      </c>
      <c r="AS156" s="79" t="e">
        <f>VLOOKUP(Vib_PDM[[#This Row],[New Number]],#REF!,2,FALSE)</f>
        <v>#REF!</v>
      </c>
      <c r="AT156" s="79" t="s">
        <v>15</v>
      </c>
      <c r="AU156" s="79" t="s">
        <v>15</v>
      </c>
      <c r="AV156" s="79" t="s">
        <v>15</v>
      </c>
      <c r="AW156" s="79" t="s">
        <v>15</v>
      </c>
      <c r="AX156" s="79" t="s">
        <v>15</v>
      </c>
      <c r="AY156" s="79"/>
      <c r="AZ156" s="79"/>
      <c r="BA156" s="79"/>
      <c r="BB156" s="79" t="s">
        <v>15</v>
      </c>
      <c r="BC156" s="79" t="s">
        <v>15</v>
      </c>
      <c r="BD156" s="80" t="s">
        <v>15</v>
      </c>
      <c r="BE156" s="80" t="s">
        <v>12</v>
      </c>
      <c r="BF156" s="80" t="s">
        <v>12</v>
      </c>
      <c r="BG156" s="80" t="s">
        <v>12</v>
      </c>
      <c r="BH156" s="80" t="s">
        <v>12</v>
      </c>
      <c r="BI156" s="81" t="s">
        <v>12</v>
      </c>
      <c r="BJ156" s="80" t="s">
        <v>15</v>
      </c>
      <c r="BK156" s="80" t="s">
        <v>12</v>
      </c>
      <c r="BL156" s="80" t="s">
        <v>12</v>
      </c>
      <c r="BM156" s="80"/>
      <c r="BN156" s="80" t="s">
        <v>18</v>
      </c>
      <c r="BO156" s="82" t="e">
        <f>VLOOKUP(Vib_PDM[[#This Row],[SAP Flocation]],'[4]Sheet1 (2)'!B:E,2,FALSE)</f>
        <v>#N/A</v>
      </c>
      <c r="BP156" s="83">
        <v>4</v>
      </c>
      <c r="BQ156" s="84" t="s">
        <v>2197</v>
      </c>
      <c r="BR156" s="85" t="e">
        <f>VLOOKUP(Vib_PDM[[#This Row],[New Number]],'[4]Monthly AMS report'!NN152:NO503,2,FALSE)</f>
        <v>#N/A</v>
      </c>
      <c r="BS156" s="86">
        <v>6</v>
      </c>
      <c r="BT156" s="87">
        <f>COUNTIF(G156:AO156,$BT$8)</f>
        <v>0</v>
      </c>
      <c r="BU156" s="88">
        <f>COUNTIF(G156:AO156,$BU$8)</f>
        <v>0</v>
      </c>
      <c r="BV156" s="88">
        <f>COUNTIF(G156:AO156,$BV$8)</f>
        <v>3</v>
      </c>
      <c r="BW156" s="88">
        <f>COUNTIF(G156:AO156,$BW$8)</f>
        <v>3</v>
      </c>
      <c r="BX156" s="88">
        <f>COUNTIF(G156:AO156,$BX$8)</f>
        <v>21</v>
      </c>
      <c r="BY156" s="88">
        <f>COUNTIF(G156:AO156,$BY$8)</f>
        <v>8</v>
      </c>
      <c r="BZ156" s="88">
        <f>COUNTIF(G156:AO156,$BZ$8)</f>
        <v>0</v>
      </c>
      <c r="CA156" s="89">
        <f>(BY156)/(BZ156+BY156+BX156+BW156+BV156+BU156+BT156)</f>
        <v>0.22857142857142856</v>
      </c>
    </row>
    <row r="157" spans="1:79" ht="39.6" x14ac:dyDescent="0.25">
      <c r="A157" s="70" t="s">
        <v>699</v>
      </c>
      <c r="B157" s="71" t="s">
        <v>700</v>
      </c>
      <c r="C157" s="72" t="s">
        <v>611</v>
      </c>
      <c r="D157" s="73" t="s">
        <v>701</v>
      </c>
      <c r="E157" s="74" t="s">
        <v>702</v>
      </c>
      <c r="F157" s="75" t="s">
        <v>703</v>
      </c>
      <c r="G157" s="76" t="s">
        <v>15</v>
      </c>
      <c r="H157" s="76" t="s">
        <v>12</v>
      </c>
      <c r="I157" s="76" t="s">
        <v>15</v>
      </c>
      <c r="J157" s="76" t="s">
        <v>12</v>
      </c>
      <c r="K157" s="76">
        <v>3</v>
      </c>
      <c r="L157" s="76" t="s">
        <v>15</v>
      </c>
      <c r="M157" s="76" t="s">
        <v>15</v>
      </c>
      <c r="N157" s="76" t="s">
        <v>15</v>
      </c>
      <c r="O157" s="76" t="s">
        <v>12</v>
      </c>
      <c r="P157" s="76" t="s">
        <v>12</v>
      </c>
      <c r="Q157" s="76">
        <v>3</v>
      </c>
      <c r="R157" s="76" t="s">
        <v>12</v>
      </c>
      <c r="S157" s="76" t="s">
        <v>12</v>
      </c>
      <c r="T157" s="76">
        <v>3</v>
      </c>
      <c r="U157" s="76" t="s">
        <v>15</v>
      </c>
      <c r="V157" s="76">
        <v>3</v>
      </c>
      <c r="W157" s="76">
        <v>3</v>
      </c>
      <c r="X157" s="76">
        <v>3</v>
      </c>
      <c r="Y157" s="76">
        <v>3</v>
      </c>
      <c r="Z157" s="76">
        <v>3</v>
      </c>
      <c r="AA157" s="77">
        <v>3</v>
      </c>
      <c r="AB157" s="77">
        <v>3</v>
      </c>
      <c r="AC157" s="77">
        <v>3</v>
      </c>
      <c r="AD157" s="77">
        <v>2</v>
      </c>
      <c r="AE157" s="77">
        <v>2</v>
      </c>
      <c r="AF157" s="77" t="s">
        <v>102</v>
      </c>
      <c r="AG157" s="78">
        <v>3</v>
      </c>
      <c r="AH157" s="78" t="s">
        <v>12</v>
      </c>
      <c r="AI157" s="78">
        <v>4</v>
      </c>
      <c r="AJ157" s="78">
        <v>3</v>
      </c>
      <c r="AK157" s="79">
        <v>3</v>
      </c>
      <c r="AL157" s="79">
        <v>3</v>
      </c>
      <c r="AM157" s="79">
        <v>3</v>
      </c>
      <c r="AN157" s="79" t="s">
        <v>15</v>
      </c>
      <c r="AO157" s="79" t="s">
        <v>15</v>
      </c>
      <c r="AP157" s="79">
        <v>3</v>
      </c>
      <c r="AQ157" s="79" t="s">
        <v>18</v>
      </c>
      <c r="AR157" s="79" t="s">
        <v>18</v>
      </c>
      <c r="AS157" s="79" t="e">
        <f>VLOOKUP(Vib_PDM[[#This Row],[New Number]],#REF!,2,FALSE)</f>
        <v>#REF!</v>
      </c>
      <c r="AT157" s="79" t="s">
        <v>15</v>
      </c>
      <c r="AU157" s="79" t="s">
        <v>15</v>
      </c>
      <c r="AV157" s="79" t="s">
        <v>15</v>
      </c>
      <c r="AW157" s="79" t="s">
        <v>15</v>
      </c>
      <c r="AX157" s="79" t="s">
        <v>15</v>
      </c>
      <c r="AY157" s="79"/>
      <c r="AZ157" s="79"/>
      <c r="BA157" s="79"/>
      <c r="BB157" s="79" t="s">
        <v>15</v>
      </c>
      <c r="BC157" s="79" t="s">
        <v>15</v>
      </c>
      <c r="BD157" s="80" t="s">
        <v>15</v>
      </c>
      <c r="BE157" s="80">
        <v>2</v>
      </c>
      <c r="BF157" s="80">
        <v>3</v>
      </c>
      <c r="BG157" s="80">
        <v>3</v>
      </c>
      <c r="BH157" s="80">
        <v>3</v>
      </c>
      <c r="BI157" s="91">
        <v>3</v>
      </c>
      <c r="BJ157" s="80" t="s">
        <v>15</v>
      </c>
      <c r="BK157" s="80">
        <v>3</v>
      </c>
      <c r="BL157" s="80">
        <v>3</v>
      </c>
      <c r="BM157" s="80"/>
      <c r="BN157" s="80" t="s">
        <v>18</v>
      </c>
      <c r="BO157" s="123" t="str">
        <f>VLOOKUP(Vib_PDM[[#This Row],[SAP Flocation]],'[4]Sheet1 (2)'!B:E,2,FALSE)</f>
        <v>MPHS25T1</v>
      </c>
      <c r="BP157" s="83">
        <v>3</v>
      </c>
      <c r="BQ157" s="84" t="s">
        <v>2198</v>
      </c>
      <c r="BR157" s="85" t="e">
        <f>VLOOKUP(Vib_PDM[[#This Row],[New Number]],'[4]Monthly AMS report'!NN153:NO504,2,FALSE)</f>
        <v>#N/A</v>
      </c>
      <c r="BS157" s="86">
        <v>4</v>
      </c>
      <c r="BT157" s="87">
        <f>COUNTIF(G157:AO157,$BT$8)</f>
        <v>0</v>
      </c>
      <c r="BU157" s="88">
        <f>COUNTIF(G157:AO157,$BU$8)</f>
        <v>2</v>
      </c>
      <c r="BV157" s="88">
        <f>COUNTIF(G157:AO157,$BV$8)</f>
        <v>16</v>
      </c>
      <c r="BW157" s="88">
        <f>COUNTIF(G157:AO157,$BW$8)</f>
        <v>1</v>
      </c>
      <c r="BX157" s="88">
        <f>COUNTIF(G157:AO157,$BX$8)</f>
        <v>8</v>
      </c>
      <c r="BY157" s="88">
        <f>COUNTIF(G157:AO157,$BY$8)</f>
        <v>8</v>
      </c>
      <c r="BZ157" s="88">
        <f>COUNTIF(G157:AO157,$BZ$8)</f>
        <v>0</v>
      </c>
      <c r="CA157" s="89">
        <f>(BY157)/(BZ157+BY157+BX157+BW157+BV157+BU157+BT157)</f>
        <v>0.22857142857142856</v>
      </c>
    </row>
    <row r="158" spans="1:79" ht="26.4" x14ac:dyDescent="0.25">
      <c r="A158" s="133" t="s">
        <v>704</v>
      </c>
      <c r="B158" s="71" t="s">
        <v>705</v>
      </c>
      <c r="C158" s="72" t="s">
        <v>611</v>
      </c>
      <c r="D158" s="73" t="s">
        <v>706</v>
      </c>
      <c r="E158" s="74" t="s">
        <v>707</v>
      </c>
      <c r="F158" s="75" t="s">
        <v>708</v>
      </c>
      <c r="G158" s="76" t="s">
        <v>15</v>
      </c>
      <c r="H158" s="76" t="s">
        <v>12</v>
      </c>
      <c r="I158" s="76" t="s">
        <v>15</v>
      </c>
      <c r="J158" s="76" t="s">
        <v>12</v>
      </c>
      <c r="K158" s="76" t="s">
        <v>12</v>
      </c>
      <c r="L158" s="76" t="s">
        <v>15</v>
      </c>
      <c r="M158" s="76" t="s">
        <v>15</v>
      </c>
      <c r="N158" s="76" t="s">
        <v>15</v>
      </c>
      <c r="O158" s="76" t="s">
        <v>12</v>
      </c>
      <c r="P158" s="76">
        <v>4</v>
      </c>
      <c r="Q158" s="76">
        <v>4</v>
      </c>
      <c r="R158" s="76" t="s">
        <v>12</v>
      </c>
      <c r="S158" s="76">
        <v>4</v>
      </c>
      <c r="T158" s="76">
        <v>3</v>
      </c>
      <c r="U158" s="76" t="s">
        <v>15</v>
      </c>
      <c r="V158" s="76" t="s">
        <v>102</v>
      </c>
      <c r="W158" s="76" t="s">
        <v>102</v>
      </c>
      <c r="X158" s="76">
        <v>4</v>
      </c>
      <c r="Y158" s="76">
        <v>4</v>
      </c>
      <c r="Z158" s="76" t="s">
        <v>102</v>
      </c>
      <c r="AA158" s="77">
        <v>4</v>
      </c>
      <c r="AB158" s="77">
        <v>4</v>
      </c>
      <c r="AC158" s="77">
        <v>4</v>
      </c>
      <c r="AD158" s="77">
        <v>4</v>
      </c>
      <c r="AE158" s="77">
        <v>4</v>
      </c>
      <c r="AF158" s="77">
        <v>4</v>
      </c>
      <c r="AG158" s="78">
        <v>4</v>
      </c>
      <c r="AH158" s="78">
        <v>4</v>
      </c>
      <c r="AI158" s="78">
        <v>4</v>
      </c>
      <c r="AJ158" s="78">
        <v>3</v>
      </c>
      <c r="AK158" s="79">
        <v>3</v>
      </c>
      <c r="AL158" s="79" t="s">
        <v>102</v>
      </c>
      <c r="AM158" s="79">
        <v>3</v>
      </c>
      <c r="AN158" s="79" t="s">
        <v>15</v>
      </c>
      <c r="AO158" s="79" t="s">
        <v>15</v>
      </c>
      <c r="AP158" s="79">
        <v>3</v>
      </c>
      <c r="AQ158" s="79" t="s">
        <v>18</v>
      </c>
      <c r="AR158" s="79" t="s">
        <v>18</v>
      </c>
      <c r="AS158" s="79" t="e">
        <f>VLOOKUP(Vib_PDM[[#This Row],[New Number]],#REF!,2,FALSE)</f>
        <v>#REF!</v>
      </c>
      <c r="AT158" s="79" t="s">
        <v>15</v>
      </c>
      <c r="AU158" s="79" t="s">
        <v>15</v>
      </c>
      <c r="AV158" s="79" t="s">
        <v>15</v>
      </c>
      <c r="AW158" s="79" t="s">
        <v>15</v>
      </c>
      <c r="AX158" s="79" t="s">
        <v>15</v>
      </c>
      <c r="AY158" s="79"/>
      <c r="AZ158" s="79"/>
      <c r="BA158" s="79"/>
      <c r="BB158" s="79" t="s">
        <v>15</v>
      </c>
      <c r="BC158" s="79" t="s">
        <v>15</v>
      </c>
      <c r="BD158" s="80" t="s">
        <v>15</v>
      </c>
      <c r="BE158" s="80">
        <v>3</v>
      </c>
      <c r="BF158" s="80">
        <v>3</v>
      </c>
      <c r="BG158" s="80">
        <v>3</v>
      </c>
      <c r="BH158" s="80">
        <v>3</v>
      </c>
      <c r="BI158" s="91">
        <v>3</v>
      </c>
      <c r="BJ158" s="80" t="s">
        <v>15</v>
      </c>
      <c r="BK158" s="80">
        <v>3</v>
      </c>
      <c r="BL158" s="80">
        <v>2</v>
      </c>
      <c r="BM158" s="80"/>
      <c r="BN158" s="80" t="s">
        <v>18</v>
      </c>
      <c r="BO158" s="123" t="str">
        <f>VLOOKUP(Vib_PDM[[#This Row],[SAP Flocation]],'[4]Sheet1 (2)'!B:E,2,FALSE)</f>
        <v>MPHS25T1</v>
      </c>
      <c r="BP158" s="83">
        <v>2</v>
      </c>
      <c r="BQ158" s="84" t="s">
        <v>2199</v>
      </c>
      <c r="BR158" s="85" t="e">
        <f>VLOOKUP(Vib_PDM[[#This Row],[New Number]],'[4]Monthly AMS report'!NN154:NO505,2,FALSE)</f>
        <v>#N/A</v>
      </c>
      <c r="BS158" s="86">
        <v>8</v>
      </c>
      <c r="BT158" s="87">
        <f>COUNTIF(G158:AO158,$BT$8)</f>
        <v>0</v>
      </c>
      <c r="BU158" s="88">
        <f>COUNTIF(G158:AO158,$BU$8)</f>
        <v>0</v>
      </c>
      <c r="BV158" s="88">
        <f>COUNTIF(G158:AO158,$BV$8)</f>
        <v>4</v>
      </c>
      <c r="BW158" s="88">
        <f>COUNTIF(G158:AO158,$BW$8)</f>
        <v>14</v>
      </c>
      <c r="BX158" s="88">
        <f>COUNTIF(G158:AO158,$BX$8)</f>
        <v>9</v>
      </c>
      <c r="BY158" s="88">
        <f>COUNTIF(G158:AO158,$BY$8)</f>
        <v>8</v>
      </c>
      <c r="BZ158" s="88">
        <f>COUNTIF(G158:AO158,$BZ$8)</f>
        <v>0</v>
      </c>
      <c r="CA158" s="89">
        <f>(BY158)/(BZ158+BY158+BX158+BW158+BV158+BU158+BT158)</f>
        <v>0.22857142857142856</v>
      </c>
    </row>
    <row r="159" spans="1:79" ht="26.4" x14ac:dyDescent="0.25">
      <c r="A159" s="133" t="s">
        <v>709</v>
      </c>
      <c r="B159" s="71" t="s">
        <v>710</v>
      </c>
      <c r="C159" s="72" t="s">
        <v>611</v>
      </c>
      <c r="D159" s="73" t="s">
        <v>711</v>
      </c>
      <c r="E159" s="74" t="s">
        <v>712</v>
      </c>
      <c r="F159" s="131" t="s">
        <v>713</v>
      </c>
      <c r="G159" s="76" t="s">
        <v>15</v>
      </c>
      <c r="H159" s="76" t="s">
        <v>12</v>
      </c>
      <c r="I159" s="76" t="s">
        <v>15</v>
      </c>
      <c r="J159" s="76" t="s">
        <v>12</v>
      </c>
      <c r="K159" s="76" t="s">
        <v>12</v>
      </c>
      <c r="L159" s="76" t="s">
        <v>15</v>
      </c>
      <c r="M159" s="76" t="s">
        <v>15</v>
      </c>
      <c r="N159" s="76" t="s">
        <v>15</v>
      </c>
      <c r="O159" s="76" t="s">
        <v>12</v>
      </c>
      <c r="P159" s="76" t="s">
        <v>12</v>
      </c>
      <c r="Q159" s="76">
        <v>4</v>
      </c>
      <c r="R159" s="76" t="s">
        <v>12</v>
      </c>
      <c r="S159" s="76" t="s">
        <v>12</v>
      </c>
      <c r="T159" s="76">
        <v>4</v>
      </c>
      <c r="U159" s="76" t="s">
        <v>15</v>
      </c>
      <c r="V159" s="76" t="s">
        <v>15</v>
      </c>
      <c r="W159" s="76">
        <v>4</v>
      </c>
      <c r="X159" s="76">
        <v>4</v>
      </c>
      <c r="Y159" s="76">
        <v>4</v>
      </c>
      <c r="Z159" s="76" t="s">
        <v>102</v>
      </c>
      <c r="AA159" s="77">
        <v>4</v>
      </c>
      <c r="AB159" s="77">
        <v>3</v>
      </c>
      <c r="AC159" s="77">
        <v>3</v>
      </c>
      <c r="AD159" s="77">
        <v>3</v>
      </c>
      <c r="AE159" s="77">
        <v>3</v>
      </c>
      <c r="AF159" s="77">
        <v>3</v>
      </c>
      <c r="AG159" s="78">
        <v>3</v>
      </c>
      <c r="AH159" s="78" t="s">
        <v>15</v>
      </c>
      <c r="AI159" s="78">
        <v>3</v>
      </c>
      <c r="AJ159" s="78">
        <v>3</v>
      </c>
      <c r="AK159" s="79">
        <v>3</v>
      </c>
      <c r="AL159" s="79">
        <v>3</v>
      </c>
      <c r="AM159" s="79">
        <v>3</v>
      </c>
      <c r="AN159" s="79" t="s">
        <v>15</v>
      </c>
      <c r="AO159" s="79" t="s">
        <v>15</v>
      </c>
      <c r="AP159" s="79">
        <v>3</v>
      </c>
      <c r="AQ159" s="79" t="s">
        <v>18</v>
      </c>
      <c r="AR159" s="79" t="s">
        <v>18</v>
      </c>
      <c r="AS159" s="79" t="e">
        <f>VLOOKUP(Vib_PDM[[#This Row],[New Number]],#REF!,2,FALSE)</f>
        <v>#REF!</v>
      </c>
      <c r="AT159" s="79" t="s">
        <v>15</v>
      </c>
      <c r="AU159" s="79" t="s">
        <v>15</v>
      </c>
      <c r="AV159" s="79" t="s">
        <v>15</v>
      </c>
      <c r="AW159" s="79" t="s">
        <v>15</v>
      </c>
      <c r="AX159" s="79" t="s">
        <v>15</v>
      </c>
      <c r="AY159" s="79"/>
      <c r="AZ159" s="79"/>
      <c r="BA159" s="79"/>
      <c r="BB159" s="79" t="s">
        <v>15</v>
      </c>
      <c r="BC159" s="79" t="s">
        <v>15</v>
      </c>
      <c r="BD159" s="80" t="s">
        <v>15</v>
      </c>
      <c r="BE159" s="80">
        <v>3</v>
      </c>
      <c r="BF159" s="80">
        <v>3</v>
      </c>
      <c r="BG159" s="80">
        <v>3</v>
      </c>
      <c r="BH159" s="80">
        <v>3</v>
      </c>
      <c r="BI159" s="91">
        <v>3</v>
      </c>
      <c r="BJ159" s="80" t="s">
        <v>15</v>
      </c>
      <c r="BK159" s="80">
        <v>3</v>
      </c>
      <c r="BL159" s="80">
        <v>3</v>
      </c>
      <c r="BM159" s="80"/>
      <c r="BN159" s="80" t="s">
        <v>18</v>
      </c>
      <c r="BO159" s="123" t="str">
        <f>VLOOKUP(Vib_PDM[[#This Row],[SAP Flocation]],'[4]Sheet1 (2)'!B:E,2,FALSE)</f>
        <v>MPHS25T1</v>
      </c>
      <c r="BP159" s="83">
        <v>3</v>
      </c>
      <c r="BQ159" s="84" t="s">
        <v>2200</v>
      </c>
      <c r="BR159" s="85" t="e">
        <f>VLOOKUP(Vib_PDM[[#This Row],[New Number]],'[4]Monthly AMS report'!NN155:NO506,2,FALSE)</f>
        <v>#N/A</v>
      </c>
      <c r="BS159" s="86">
        <v>6</v>
      </c>
      <c r="BT159" s="87">
        <f>COUNTIF(G159:AO159,$BT$8)</f>
        <v>0</v>
      </c>
      <c r="BU159" s="88">
        <f>COUNTIF(G159:AO159,$BU$8)</f>
        <v>0</v>
      </c>
      <c r="BV159" s="88">
        <f>COUNTIF(G159:AO159,$BV$8)</f>
        <v>11</v>
      </c>
      <c r="BW159" s="88">
        <f>COUNTIF(G159:AO159,$BW$8)</f>
        <v>6</v>
      </c>
      <c r="BX159" s="88">
        <f>COUNTIF(G159:AO159,$BX$8)</f>
        <v>8</v>
      </c>
      <c r="BY159" s="88">
        <f>COUNTIF(G159:AO159,$BY$8)</f>
        <v>10</v>
      </c>
      <c r="BZ159" s="88">
        <f>COUNTIF(G159:AO159,$BZ$8)</f>
        <v>0</v>
      </c>
      <c r="CA159" s="89">
        <f>(BY159)/(BZ159+BY159+BX159+BW159+BV159+BU159+BT159)</f>
        <v>0.2857142857142857</v>
      </c>
    </row>
    <row r="160" spans="1:79" ht="39.6" x14ac:dyDescent="0.25">
      <c r="A160" s="70" t="s">
        <v>714</v>
      </c>
      <c r="B160" s="71" t="s">
        <v>715</v>
      </c>
      <c r="C160" s="72" t="s">
        <v>611</v>
      </c>
      <c r="D160" s="73" t="s">
        <v>716</v>
      </c>
      <c r="E160" s="74" t="s">
        <v>717</v>
      </c>
      <c r="F160" s="75"/>
      <c r="G160" s="76" t="s">
        <v>15</v>
      </c>
      <c r="H160" s="76" t="s">
        <v>12</v>
      </c>
      <c r="I160" s="76" t="s">
        <v>15</v>
      </c>
      <c r="J160" s="76" t="s">
        <v>12</v>
      </c>
      <c r="K160" s="76" t="s">
        <v>12</v>
      </c>
      <c r="L160" s="76" t="s">
        <v>15</v>
      </c>
      <c r="M160" s="76" t="s">
        <v>15</v>
      </c>
      <c r="N160" s="76" t="s">
        <v>15</v>
      </c>
      <c r="O160" s="76" t="s">
        <v>12</v>
      </c>
      <c r="P160" s="76" t="s">
        <v>12</v>
      </c>
      <c r="Q160" s="76">
        <v>4</v>
      </c>
      <c r="R160" s="76" t="s">
        <v>12</v>
      </c>
      <c r="S160" s="76">
        <v>4</v>
      </c>
      <c r="T160" s="76">
        <v>4</v>
      </c>
      <c r="U160" s="76" t="s">
        <v>15</v>
      </c>
      <c r="V160" s="76" t="s">
        <v>15</v>
      </c>
      <c r="W160" s="76" t="s">
        <v>102</v>
      </c>
      <c r="X160" s="76" t="s">
        <v>102</v>
      </c>
      <c r="Y160" s="76" t="s">
        <v>102</v>
      </c>
      <c r="Z160" s="76" t="s">
        <v>102</v>
      </c>
      <c r="AA160" s="77">
        <v>3</v>
      </c>
      <c r="AB160" s="77">
        <v>3</v>
      </c>
      <c r="AC160" s="77">
        <v>2</v>
      </c>
      <c r="AD160" s="77">
        <v>2</v>
      </c>
      <c r="AE160" s="77">
        <v>2</v>
      </c>
      <c r="AF160" s="77">
        <v>3</v>
      </c>
      <c r="AG160" s="78">
        <v>3</v>
      </c>
      <c r="AH160" s="78">
        <v>1</v>
      </c>
      <c r="AI160" s="78">
        <v>3</v>
      </c>
      <c r="AJ160" s="78">
        <v>1</v>
      </c>
      <c r="AK160" s="79">
        <v>3</v>
      </c>
      <c r="AL160" s="79">
        <v>3</v>
      </c>
      <c r="AM160" s="79">
        <v>3</v>
      </c>
      <c r="AN160" s="79" t="s">
        <v>15</v>
      </c>
      <c r="AO160" s="79" t="s">
        <v>15</v>
      </c>
      <c r="AP160" s="79" t="s">
        <v>12</v>
      </c>
      <c r="AQ160" s="79" t="s">
        <v>12</v>
      </c>
      <c r="AR160" s="79" t="s">
        <v>18</v>
      </c>
      <c r="AS160" s="79" t="e">
        <f>VLOOKUP(Vib_PDM[[#This Row],[New Number]],#REF!,2,FALSE)</f>
        <v>#REF!</v>
      </c>
      <c r="AT160" s="79" t="s">
        <v>15</v>
      </c>
      <c r="AU160" s="79" t="s">
        <v>15</v>
      </c>
      <c r="AV160" s="79" t="s">
        <v>15</v>
      </c>
      <c r="AW160" s="79" t="s">
        <v>15</v>
      </c>
      <c r="AX160" s="79" t="s">
        <v>15</v>
      </c>
      <c r="AY160" s="79"/>
      <c r="AZ160" s="79"/>
      <c r="BA160" s="79"/>
      <c r="BB160" s="79" t="s">
        <v>15</v>
      </c>
      <c r="BC160" s="79" t="s">
        <v>15</v>
      </c>
      <c r="BD160" s="80" t="s">
        <v>15</v>
      </c>
      <c r="BE160" s="80">
        <v>3</v>
      </c>
      <c r="BF160" s="80">
        <v>2</v>
      </c>
      <c r="BG160" s="80">
        <v>3</v>
      </c>
      <c r="BH160" s="80">
        <v>3</v>
      </c>
      <c r="BI160" s="91">
        <v>3</v>
      </c>
      <c r="BJ160" s="80" t="s">
        <v>15</v>
      </c>
      <c r="BK160" s="80">
        <v>3</v>
      </c>
      <c r="BL160" s="80">
        <v>3</v>
      </c>
      <c r="BM160" s="80"/>
      <c r="BN160" s="80" t="s">
        <v>18</v>
      </c>
      <c r="BO160" s="123" t="str">
        <f>VLOOKUP(Vib_PDM[[#This Row],[SAP Flocation]],'[4]Sheet1 (2)'!B:E,2,FALSE)</f>
        <v>MPHS25T1</v>
      </c>
      <c r="BP160" s="83">
        <v>3</v>
      </c>
      <c r="BQ160" s="84" t="s">
        <v>2201</v>
      </c>
      <c r="BR160" s="85" t="e">
        <f>VLOOKUP(Vib_PDM[[#This Row],[New Number]],'[4]Monthly AMS report'!NN156:NO507,2,FALSE)</f>
        <v>#N/A</v>
      </c>
      <c r="BS160" s="86">
        <v>8</v>
      </c>
      <c r="BT160" s="87">
        <f>COUNTIF(G160:AO160,$BT$8)</f>
        <v>2</v>
      </c>
      <c r="BU160" s="88">
        <f>COUNTIF(G160:AO160,$BU$8)</f>
        <v>3</v>
      </c>
      <c r="BV160" s="88">
        <f>COUNTIF(G160:AO160,$BV$8)</f>
        <v>8</v>
      </c>
      <c r="BW160" s="88">
        <f>COUNTIF(G160:AO160,$BW$8)</f>
        <v>3</v>
      </c>
      <c r="BX160" s="88">
        <f>COUNTIF(G160:AO160,$BX$8)</f>
        <v>10</v>
      </c>
      <c r="BY160" s="88">
        <f>COUNTIF(G160:AO160,$BY$8)</f>
        <v>9</v>
      </c>
      <c r="BZ160" s="88">
        <f>COUNTIF(G160:AO160,$BZ$8)</f>
        <v>0</v>
      </c>
      <c r="CA160" s="89">
        <f>(BY160)/(BZ160+BY160+BX160+BW160+BV160+BU160+BT160)</f>
        <v>0.25714285714285712</v>
      </c>
    </row>
    <row r="161" spans="1:79" ht="26.4" x14ac:dyDescent="0.25">
      <c r="A161" s="447" t="s">
        <v>718</v>
      </c>
      <c r="B161" s="450" t="s">
        <v>719</v>
      </c>
      <c r="C161" s="72" t="s">
        <v>611</v>
      </c>
      <c r="D161" s="73" t="s">
        <v>720</v>
      </c>
      <c r="E161" s="74" t="s">
        <v>721</v>
      </c>
      <c r="F161" s="75"/>
      <c r="G161" s="76" t="s">
        <v>15</v>
      </c>
      <c r="H161" s="76" t="s">
        <v>12</v>
      </c>
      <c r="I161" s="76" t="s">
        <v>15</v>
      </c>
      <c r="J161" s="76" t="s">
        <v>12</v>
      </c>
      <c r="K161" s="76" t="s">
        <v>12</v>
      </c>
      <c r="L161" s="76" t="s">
        <v>15</v>
      </c>
      <c r="M161" s="76" t="s">
        <v>15</v>
      </c>
      <c r="N161" s="76" t="s">
        <v>15</v>
      </c>
      <c r="O161" s="76" t="s">
        <v>12</v>
      </c>
      <c r="P161" s="76" t="s">
        <v>12</v>
      </c>
      <c r="Q161" s="76">
        <v>3</v>
      </c>
      <c r="R161" s="76" t="s">
        <v>12</v>
      </c>
      <c r="S161" s="76" t="s">
        <v>12</v>
      </c>
      <c r="T161" s="76" t="s">
        <v>102</v>
      </c>
      <c r="U161" s="76" t="s">
        <v>15</v>
      </c>
      <c r="V161" s="76" t="s">
        <v>15</v>
      </c>
      <c r="W161" s="76" t="s">
        <v>102</v>
      </c>
      <c r="X161" s="76" t="s">
        <v>102</v>
      </c>
      <c r="Y161" s="76" t="s">
        <v>102</v>
      </c>
      <c r="Z161" s="76" t="s">
        <v>102</v>
      </c>
      <c r="AA161" s="76" t="s">
        <v>102</v>
      </c>
      <c r="AB161" s="76" t="s">
        <v>12</v>
      </c>
      <c r="AC161" s="76" t="s">
        <v>102</v>
      </c>
      <c r="AD161" s="76" t="s">
        <v>102</v>
      </c>
      <c r="AE161" s="76" t="s">
        <v>102</v>
      </c>
      <c r="AF161" s="76" t="s">
        <v>102</v>
      </c>
      <c r="AG161" s="78" t="s">
        <v>12</v>
      </c>
      <c r="AH161" s="78" t="s">
        <v>12</v>
      </c>
      <c r="AI161" s="78" t="s">
        <v>12</v>
      </c>
      <c r="AJ161" s="78" t="s">
        <v>12</v>
      </c>
      <c r="AK161" s="79" t="s">
        <v>12</v>
      </c>
      <c r="AL161" s="79" t="s">
        <v>102</v>
      </c>
      <c r="AM161" s="79" t="s">
        <v>102</v>
      </c>
      <c r="AN161" s="79" t="s">
        <v>15</v>
      </c>
      <c r="AO161" s="79" t="s">
        <v>15</v>
      </c>
      <c r="AP161" s="79" t="s">
        <v>12</v>
      </c>
      <c r="AQ161" s="79" t="s">
        <v>12</v>
      </c>
      <c r="AR161" s="79" t="s">
        <v>18</v>
      </c>
      <c r="AS161" s="79" t="e">
        <f>VLOOKUP(Vib_PDM[[#This Row],[New Number]],#REF!,2,FALSE)</f>
        <v>#REF!</v>
      </c>
      <c r="AT161" s="79" t="s">
        <v>15</v>
      </c>
      <c r="AU161" s="79" t="s">
        <v>15</v>
      </c>
      <c r="AV161" s="79" t="s">
        <v>15</v>
      </c>
      <c r="AW161" s="79" t="s">
        <v>15</v>
      </c>
      <c r="AX161" s="79" t="s">
        <v>15</v>
      </c>
      <c r="AY161" s="79"/>
      <c r="AZ161" s="79"/>
      <c r="BA161" s="79"/>
      <c r="BB161" s="79" t="s">
        <v>15</v>
      </c>
      <c r="BC161" s="79" t="s">
        <v>15</v>
      </c>
      <c r="BD161" s="80" t="s">
        <v>15</v>
      </c>
      <c r="BE161" s="80" t="s">
        <v>12</v>
      </c>
      <c r="BF161" s="80" t="s">
        <v>12</v>
      </c>
      <c r="BG161" s="80" t="s">
        <v>12</v>
      </c>
      <c r="BH161" s="80" t="s">
        <v>12</v>
      </c>
      <c r="BI161" s="81" t="s">
        <v>12</v>
      </c>
      <c r="BJ161" s="80" t="s">
        <v>15</v>
      </c>
      <c r="BK161" s="80" t="s">
        <v>12</v>
      </c>
      <c r="BL161" s="80" t="s">
        <v>12</v>
      </c>
      <c r="BM161" s="80"/>
      <c r="BN161" s="80" t="s">
        <v>18</v>
      </c>
      <c r="BO161" s="82" t="e">
        <f>VLOOKUP(Vib_PDM[[#This Row],[SAP Flocation]],'[4]Sheet1 (2)'!B:E,2,FALSE)</f>
        <v>#N/A</v>
      </c>
      <c r="BP161" s="83" t="s">
        <v>12</v>
      </c>
      <c r="BQ161" s="84"/>
      <c r="BR161" s="85" t="e">
        <f>VLOOKUP(Vib_PDM[[#This Row],[New Number]],'[4]Monthly AMS report'!NN157:NO508,2,FALSE)</f>
        <v>#N/A</v>
      </c>
      <c r="BS161" s="86">
        <v>6</v>
      </c>
      <c r="BT161" s="87">
        <f>COUNTIF(G161:AO161,$BT$8)</f>
        <v>0</v>
      </c>
      <c r="BU161" s="88">
        <f>COUNTIF(G161:AO161,$BU$8)</f>
        <v>0</v>
      </c>
      <c r="BV161" s="88">
        <f>COUNTIF(G161:AO161,$BV$8)</f>
        <v>1</v>
      </c>
      <c r="BW161" s="88">
        <f>COUNTIF(G161:AO161,$BW$8)</f>
        <v>0</v>
      </c>
      <c r="BX161" s="88">
        <f>COUNTIF(G161:AO161,$BX$8)</f>
        <v>25</v>
      </c>
      <c r="BY161" s="88">
        <f>COUNTIF(G161:AO161,$BY$8)</f>
        <v>9</v>
      </c>
      <c r="BZ161" s="88">
        <f>COUNTIF(G161:AO161,$BZ$8)</f>
        <v>0</v>
      </c>
      <c r="CA161" s="89">
        <f>(BY161)/(BZ161+BY161+BX161+BW161+BV161+BU161+BT161)</f>
        <v>0.25714285714285712</v>
      </c>
    </row>
    <row r="162" spans="1:79" ht="26.4" x14ac:dyDescent="0.25">
      <c r="A162" s="70" t="s">
        <v>722</v>
      </c>
      <c r="B162" s="71" t="s">
        <v>723</v>
      </c>
      <c r="C162" s="72" t="s">
        <v>611</v>
      </c>
      <c r="D162" s="73" t="s">
        <v>724</v>
      </c>
      <c r="E162" s="74" t="s">
        <v>723</v>
      </c>
      <c r="F162" s="75"/>
      <c r="G162" s="76" t="s">
        <v>15</v>
      </c>
      <c r="H162" s="76" t="s">
        <v>12</v>
      </c>
      <c r="I162" s="76" t="s">
        <v>15</v>
      </c>
      <c r="J162" s="76" t="s">
        <v>12</v>
      </c>
      <c r="K162" s="76" t="s">
        <v>12</v>
      </c>
      <c r="L162" s="76" t="s">
        <v>15</v>
      </c>
      <c r="M162" s="76" t="s">
        <v>15</v>
      </c>
      <c r="N162" s="76" t="s">
        <v>15</v>
      </c>
      <c r="O162" s="76" t="s">
        <v>12</v>
      </c>
      <c r="P162" s="76">
        <v>4</v>
      </c>
      <c r="Q162" s="76">
        <v>3</v>
      </c>
      <c r="R162" s="76" t="s">
        <v>12</v>
      </c>
      <c r="S162" s="76" t="s">
        <v>12</v>
      </c>
      <c r="T162" s="76">
        <v>3</v>
      </c>
      <c r="U162" s="76" t="s">
        <v>15</v>
      </c>
      <c r="V162" s="76" t="s">
        <v>102</v>
      </c>
      <c r="W162" s="76" t="s">
        <v>102</v>
      </c>
      <c r="X162" s="76">
        <v>4</v>
      </c>
      <c r="Y162" s="76">
        <v>4</v>
      </c>
      <c r="Z162" s="76" t="s">
        <v>102</v>
      </c>
      <c r="AA162" s="77">
        <v>4</v>
      </c>
      <c r="AB162" s="77">
        <v>4</v>
      </c>
      <c r="AC162" s="77">
        <v>4</v>
      </c>
      <c r="AD162" s="77">
        <v>4</v>
      </c>
      <c r="AE162" s="77">
        <v>4</v>
      </c>
      <c r="AF162" s="77">
        <v>3</v>
      </c>
      <c r="AG162" s="78">
        <v>3</v>
      </c>
      <c r="AH162" s="78" t="s">
        <v>198</v>
      </c>
      <c r="AI162" s="78">
        <v>3</v>
      </c>
      <c r="AJ162" s="78">
        <v>3</v>
      </c>
      <c r="AK162" s="79">
        <v>3</v>
      </c>
      <c r="AL162" s="79">
        <v>3</v>
      </c>
      <c r="AM162" s="79">
        <v>3</v>
      </c>
      <c r="AN162" s="79" t="s">
        <v>15</v>
      </c>
      <c r="AO162" s="79" t="s">
        <v>15</v>
      </c>
      <c r="AP162" s="79">
        <v>3</v>
      </c>
      <c r="AQ162" s="79" t="s">
        <v>18</v>
      </c>
      <c r="AR162" s="79" t="s">
        <v>18</v>
      </c>
      <c r="AS162" s="79" t="e">
        <f>VLOOKUP(Vib_PDM[[#This Row],[New Number]],#REF!,2,FALSE)</f>
        <v>#REF!</v>
      </c>
      <c r="AT162" s="79" t="s">
        <v>15</v>
      </c>
      <c r="AU162" s="79" t="s">
        <v>15</v>
      </c>
      <c r="AV162" s="79" t="s">
        <v>15</v>
      </c>
      <c r="AW162" s="79" t="s">
        <v>15</v>
      </c>
      <c r="AX162" s="79" t="s">
        <v>15</v>
      </c>
      <c r="AY162" s="79"/>
      <c r="AZ162" s="79"/>
      <c r="BA162" s="79"/>
      <c r="BB162" s="79" t="s">
        <v>15</v>
      </c>
      <c r="BC162" s="79" t="s">
        <v>15</v>
      </c>
      <c r="BD162" s="80" t="s">
        <v>15</v>
      </c>
      <c r="BE162" s="80">
        <v>4</v>
      </c>
      <c r="BF162" s="80">
        <v>3</v>
      </c>
      <c r="BG162" s="80">
        <v>3</v>
      </c>
      <c r="BH162" s="80">
        <v>3</v>
      </c>
      <c r="BI162" s="91">
        <v>3</v>
      </c>
      <c r="BJ162" s="80" t="s">
        <v>15</v>
      </c>
      <c r="BK162" s="80">
        <v>3</v>
      </c>
      <c r="BL162" s="80">
        <v>3</v>
      </c>
      <c r="BM162" s="80"/>
      <c r="BN162" s="80" t="s">
        <v>18</v>
      </c>
      <c r="BO162" s="123" t="str">
        <f>VLOOKUP(Vib_PDM[[#This Row],[SAP Flocation]],'[4]Sheet1 (2)'!B:E,2,FALSE)</f>
        <v>MPHS25T1</v>
      </c>
      <c r="BP162" s="83">
        <v>3</v>
      </c>
      <c r="BQ162" s="84" t="s">
        <v>2202</v>
      </c>
      <c r="BR162" s="85" t="e">
        <f>VLOOKUP(Vib_PDM[[#This Row],[New Number]],'[4]Monthly AMS report'!NN158:NO509,2,FALSE)</f>
        <v>#N/A</v>
      </c>
      <c r="BS162" s="86">
        <v>6</v>
      </c>
      <c r="BT162" s="87">
        <f>COUNTIF(G162:AO162,$BT$8)</f>
        <v>0</v>
      </c>
      <c r="BU162" s="88">
        <f>COUNTIF(G162:AO162,$BU$8)</f>
        <v>0</v>
      </c>
      <c r="BV162" s="88">
        <f>COUNTIF(G162:AO162,$BV$8)</f>
        <v>9</v>
      </c>
      <c r="BW162" s="88">
        <f>COUNTIF(G162:AO162,$BW$8)</f>
        <v>8</v>
      </c>
      <c r="BX162" s="88">
        <f>COUNTIF(G162:AO162,$BX$8)</f>
        <v>9</v>
      </c>
      <c r="BY162" s="88">
        <f>COUNTIF(G162:AO162,$BY$8)</f>
        <v>8</v>
      </c>
      <c r="BZ162" s="88">
        <f>COUNTIF(G162:AO162,$BZ$8)</f>
        <v>0</v>
      </c>
      <c r="CA162" s="89">
        <f>(BY162)/(BZ162+BY162+BX162+BW162+BV162+BU162+BT162)</f>
        <v>0.23529411764705882</v>
      </c>
    </row>
    <row r="163" spans="1:79" ht="26.4" x14ac:dyDescent="0.25">
      <c r="A163" s="70" t="s">
        <v>725</v>
      </c>
      <c r="B163" s="71" t="s">
        <v>726</v>
      </c>
      <c r="C163" s="72" t="s">
        <v>611</v>
      </c>
      <c r="D163" s="73" t="s">
        <v>727</v>
      </c>
      <c r="E163" s="74" t="s">
        <v>728</v>
      </c>
      <c r="F163" s="75"/>
      <c r="G163" s="76" t="s">
        <v>15</v>
      </c>
      <c r="H163" s="76" t="s">
        <v>12</v>
      </c>
      <c r="I163" s="76" t="s">
        <v>15</v>
      </c>
      <c r="J163" s="76" t="s">
        <v>12</v>
      </c>
      <c r="K163" s="76" t="s">
        <v>12</v>
      </c>
      <c r="L163" s="76" t="s">
        <v>15</v>
      </c>
      <c r="M163" s="76" t="s">
        <v>15</v>
      </c>
      <c r="N163" s="76" t="s">
        <v>15</v>
      </c>
      <c r="O163" s="76" t="s">
        <v>12</v>
      </c>
      <c r="P163" s="76" t="s">
        <v>12</v>
      </c>
      <c r="Q163" s="76" t="s">
        <v>12</v>
      </c>
      <c r="R163" s="76" t="s">
        <v>12</v>
      </c>
      <c r="S163" s="76" t="s">
        <v>12</v>
      </c>
      <c r="T163" s="76" t="s">
        <v>102</v>
      </c>
      <c r="U163" s="76" t="s">
        <v>15</v>
      </c>
      <c r="V163" s="76" t="s">
        <v>102</v>
      </c>
      <c r="W163" s="76" t="s">
        <v>102</v>
      </c>
      <c r="X163" s="76" t="s">
        <v>102</v>
      </c>
      <c r="Y163" s="76" t="s">
        <v>102</v>
      </c>
      <c r="Z163" s="76" t="s">
        <v>102</v>
      </c>
      <c r="AA163" s="77" t="s">
        <v>102</v>
      </c>
      <c r="AB163" s="77" t="s">
        <v>12</v>
      </c>
      <c r="AC163" s="77" t="s">
        <v>102</v>
      </c>
      <c r="AD163" s="77" t="s">
        <v>102</v>
      </c>
      <c r="AE163" s="77" t="s">
        <v>102</v>
      </c>
      <c r="AF163" s="77" t="s">
        <v>102</v>
      </c>
      <c r="AG163" s="78" t="s">
        <v>12</v>
      </c>
      <c r="AH163" s="78" t="s">
        <v>12</v>
      </c>
      <c r="AI163" s="78" t="s">
        <v>12</v>
      </c>
      <c r="AJ163" s="78" t="s">
        <v>12</v>
      </c>
      <c r="AK163" s="79" t="s">
        <v>12</v>
      </c>
      <c r="AL163" s="79" t="s">
        <v>102</v>
      </c>
      <c r="AM163" s="79" t="s">
        <v>102</v>
      </c>
      <c r="AN163" s="79" t="s">
        <v>15</v>
      </c>
      <c r="AO163" s="79" t="s">
        <v>15</v>
      </c>
      <c r="AP163" s="79" t="s">
        <v>12</v>
      </c>
      <c r="AQ163" s="79" t="s">
        <v>12</v>
      </c>
      <c r="AR163" s="79" t="s">
        <v>18</v>
      </c>
      <c r="AS163" s="79" t="e">
        <f>VLOOKUP(Vib_PDM[[#This Row],[New Number]],#REF!,2,FALSE)</f>
        <v>#REF!</v>
      </c>
      <c r="AT163" s="79" t="s">
        <v>15</v>
      </c>
      <c r="AU163" s="79" t="s">
        <v>15</v>
      </c>
      <c r="AV163" s="79" t="s">
        <v>15</v>
      </c>
      <c r="AW163" s="79" t="s">
        <v>15</v>
      </c>
      <c r="AX163" s="79" t="s">
        <v>15</v>
      </c>
      <c r="AY163" s="79"/>
      <c r="AZ163" s="79"/>
      <c r="BA163" s="79"/>
      <c r="BB163" s="79" t="s">
        <v>15</v>
      </c>
      <c r="BC163" s="79" t="s">
        <v>15</v>
      </c>
      <c r="BD163" s="80" t="s">
        <v>15</v>
      </c>
      <c r="BE163" s="80" t="s">
        <v>12</v>
      </c>
      <c r="BF163" s="80" t="s">
        <v>12</v>
      </c>
      <c r="BG163" s="80" t="s">
        <v>12</v>
      </c>
      <c r="BH163" s="80" t="s">
        <v>12</v>
      </c>
      <c r="BI163" s="81" t="s">
        <v>12</v>
      </c>
      <c r="BJ163" s="80" t="s">
        <v>15</v>
      </c>
      <c r="BK163" s="80" t="s">
        <v>12</v>
      </c>
      <c r="BL163" s="80" t="s">
        <v>12</v>
      </c>
      <c r="BM163" s="80"/>
      <c r="BN163" s="80" t="s">
        <v>18</v>
      </c>
      <c r="BO163" s="82" t="e">
        <f>VLOOKUP(Vib_PDM[[#This Row],[SAP Flocation]],'[4]Sheet1 (2)'!B:E,2,FALSE)</f>
        <v>#N/A</v>
      </c>
      <c r="BP163" s="83" t="s">
        <v>12</v>
      </c>
      <c r="BQ163" s="84"/>
      <c r="BR163" s="85" t="e">
        <f>VLOOKUP(Vib_PDM[[#This Row],[New Number]],'[4]Monthly AMS report'!NN159:NO510,2,FALSE)</f>
        <v>#N/A</v>
      </c>
      <c r="BS163" s="86">
        <v>6</v>
      </c>
      <c r="BT163" s="87">
        <f>COUNTIF(G163:AO163,$BT$8)</f>
        <v>0</v>
      </c>
      <c r="BU163" s="88">
        <f>COUNTIF(G163:AO163,$BU$8)</f>
        <v>0</v>
      </c>
      <c r="BV163" s="88">
        <f>COUNTIF(G163:AO163,$BV$8)</f>
        <v>0</v>
      </c>
      <c r="BW163" s="88">
        <f>COUNTIF(G163:AO163,$BW$8)</f>
        <v>0</v>
      </c>
      <c r="BX163" s="88">
        <f>COUNTIF(G163:AO163,$BX$8)</f>
        <v>27</v>
      </c>
      <c r="BY163" s="88">
        <f>COUNTIF(G163:AO163,$BY$8)</f>
        <v>8</v>
      </c>
      <c r="BZ163" s="88">
        <f>COUNTIF(G163:AO163,$BZ$8)</f>
        <v>0</v>
      </c>
      <c r="CA163" s="89">
        <f>(BY163)/(BZ163+BY163+BX163+BW163+BV163+BU163+BT163)</f>
        <v>0.22857142857142856</v>
      </c>
    </row>
    <row r="164" spans="1:79" ht="26.4" x14ac:dyDescent="0.25">
      <c r="A164" s="70" t="s">
        <v>729</v>
      </c>
      <c r="B164" s="71" t="s">
        <v>730</v>
      </c>
      <c r="C164" s="72" t="s">
        <v>611</v>
      </c>
      <c r="D164" s="73" t="s">
        <v>731</v>
      </c>
      <c r="E164" s="74" t="s">
        <v>732</v>
      </c>
      <c r="F164" s="75"/>
      <c r="G164" s="76" t="s">
        <v>15</v>
      </c>
      <c r="H164" s="76" t="s">
        <v>12</v>
      </c>
      <c r="I164" s="76" t="s">
        <v>15</v>
      </c>
      <c r="J164" s="76" t="s">
        <v>12</v>
      </c>
      <c r="K164" s="76" t="s">
        <v>12</v>
      </c>
      <c r="L164" s="76" t="s">
        <v>15</v>
      </c>
      <c r="M164" s="76" t="s">
        <v>15</v>
      </c>
      <c r="N164" s="76" t="s">
        <v>15</v>
      </c>
      <c r="O164" s="76" t="s">
        <v>12</v>
      </c>
      <c r="P164" s="76" t="s">
        <v>12</v>
      </c>
      <c r="Q164" s="76" t="s">
        <v>12</v>
      </c>
      <c r="R164" s="76" t="s">
        <v>12</v>
      </c>
      <c r="S164" s="76" t="s">
        <v>12</v>
      </c>
      <c r="T164" s="76" t="s">
        <v>102</v>
      </c>
      <c r="U164" s="76" t="s">
        <v>15</v>
      </c>
      <c r="V164" s="76" t="s">
        <v>102</v>
      </c>
      <c r="W164" s="76" t="s">
        <v>102</v>
      </c>
      <c r="X164" s="76" t="s">
        <v>102</v>
      </c>
      <c r="Y164" s="76" t="s">
        <v>102</v>
      </c>
      <c r="Z164" s="76" t="s">
        <v>102</v>
      </c>
      <c r="AA164" s="77" t="s">
        <v>102</v>
      </c>
      <c r="AB164" s="77" t="s">
        <v>12</v>
      </c>
      <c r="AC164" s="77" t="s">
        <v>102</v>
      </c>
      <c r="AD164" s="77" t="s">
        <v>102</v>
      </c>
      <c r="AE164" s="77" t="s">
        <v>102</v>
      </c>
      <c r="AF164" s="77" t="s">
        <v>102</v>
      </c>
      <c r="AG164" s="78" t="s">
        <v>12</v>
      </c>
      <c r="AH164" s="78">
        <v>3</v>
      </c>
      <c r="AI164" s="78">
        <v>3</v>
      </c>
      <c r="AJ164" s="78">
        <v>3</v>
      </c>
      <c r="AK164" s="79" t="s">
        <v>12</v>
      </c>
      <c r="AL164" s="79" t="s">
        <v>102</v>
      </c>
      <c r="AM164" s="79" t="s">
        <v>102</v>
      </c>
      <c r="AN164" s="79" t="s">
        <v>15</v>
      </c>
      <c r="AO164" s="79" t="s">
        <v>15</v>
      </c>
      <c r="AP164" s="79" t="s">
        <v>12</v>
      </c>
      <c r="AQ164" s="79" t="s">
        <v>12</v>
      </c>
      <c r="AR164" s="79" t="s">
        <v>18</v>
      </c>
      <c r="AS164" s="79" t="e">
        <f>VLOOKUP(Vib_PDM[[#This Row],[New Number]],#REF!,2,FALSE)</f>
        <v>#REF!</v>
      </c>
      <c r="AT164" s="79" t="s">
        <v>15</v>
      </c>
      <c r="AU164" s="79" t="s">
        <v>15</v>
      </c>
      <c r="AV164" s="79" t="s">
        <v>15</v>
      </c>
      <c r="AW164" s="79" t="s">
        <v>15</v>
      </c>
      <c r="AX164" s="79" t="s">
        <v>15</v>
      </c>
      <c r="AY164" s="79"/>
      <c r="AZ164" s="79"/>
      <c r="BA164" s="79"/>
      <c r="BB164" s="79" t="s">
        <v>15</v>
      </c>
      <c r="BC164" s="79" t="s">
        <v>15</v>
      </c>
      <c r="BD164" s="80" t="s">
        <v>15</v>
      </c>
      <c r="BE164" s="80" t="s">
        <v>12</v>
      </c>
      <c r="BF164" s="80" t="s">
        <v>12</v>
      </c>
      <c r="BG164" s="80" t="s">
        <v>12</v>
      </c>
      <c r="BH164" s="80" t="s">
        <v>12</v>
      </c>
      <c r="BI164" s="81" t="s">
        <v>12</v>
      </c>
      <c r="BJ164" s="80" t="s">
        <v>15</v>
      </c>
      <c r="BK164" s="80" t="s">
        <v>12</v>
      </c>
      <c r="BL164" s="80" t="s">
        <v>12</v>
      </c>
      <c r="BM164" s="80"/>
      <c r="BN164" s="80" t="s">
        <v>18</v>
      </c>
      <c r="BO164" s="82" t="e">
        <f>VLOOKUP(Vib_PDM[[#This Row],[SAP Flocation]],'[4]Sheet1 (2)'!B:E,2,FALSE)</f>
        <v>#N/A</v>
      </c>
      <c r="BP164" s="83" t="s">
        <v>12</v>
      </c>
      <c r="BQ164" s="84"/>
      <c r="BR164" s="85" t="e">
        <f>VLOOKUP(Vib_PDM[[#This Row],[New Number]],'[4]Monthly AMS report'!NN160:NO511,2,FALSE)</f>
        <v>#N/A</v>
      </c>
      <c r="BS164" s="86">
        <v>6</v>
      </c>
      <c r="BT164" s="87">
        <f>COUNTIF(G164:AO164,$BT$8)</f>
        <v>0</v>
      </c>
      <c r="BU164" s="88">
        <f>COUNTIF(G164:AO164,$BU$8)</f>
        <v>0</v>
      </c>
      <c r="BV164" s="88">
        <f>COUNTIF(G164:AO164,$BV$8)</f>
        <v>3</v>
      </c>
      <c r="BW164" s="88">
        <f>COUNTIF(G164:AO164,$BW$8)</f>
        <v>0</v>
      </c>
      <c r="BX164" s="88">
        <f>COUNTIF(G164:AO164,$BX$8)</f>
        <v>24</v>
      </c>
      <c r="BY164" s="88">
        <f>COUNTIF(G164:AO164,$BY$8)</f>
        <v>8</v>
      </c>
      <c r="BZ164" s="88">
        <f>COUNTIF(G164:AO164,$BZ$8)</f>
        <v>0</v>
      </c>
      <c r="CA164" s="89">
        <f>(BY164)/(BZ164+BY164+BX164+BW164+BV164+BU164+BT164)</f>
        <v>0.22857142857142856</v>
      </c>
    </row>
    <row r="165" spans="1:79" ht="28.8" x14ac:dyDescent="0.25">
      <c r="A165" s="122" t="s">
        <v>627</v>
      </c>
      <c r="B165" s="121" t="s">
        <v>628</v>
      </c>
      <c r="C165" s="72" t="s">
        <v>611</v>
      </c>
      <c r="D165" s="73" t="s">
        <v>629</v>
      </c>
      <c r="E165" s="74" t="s">
        <v>630</v>
      </c>
      <c r="F165" s="75"/>
      <c r="G165" s="76" t="s">
        <v>15</v>
      </c>
      <c r="H165" s="76" t="s">
        <v>15</v>
      </c>
      <c r="I165" s="76" t="s">
        <v>15</v>
      </c>
      <c r="J165" s="76">
        <v>1</v>
      </c>
      <c r="K165" s="76">
        <v>1</v>
      </c>
      <c r="L165" s="76" t="s">
        <v>15</v>
      </c>
      <c r="M165" s="76">
        <v>4</v>
      </c>
      <c r="N165" s="76" t="s">
        <v>15</v>
      </c>
      <c r="O165" s="76">
        <v>4</v>
      </c>
      <c r="P165" s="76" t="s">
        <v>12</v>
      </c>
      <c r="Q165" s="76">
        <v>3</v>
      </c>
      <c r="R165" s="76">
        <v>3</v>
      </c>
      <c r="S165" s="76">
        <v>3</v>
      </c>
      <c r="T165" s="76">
        <v>3</v>
      </c>
      <c r="U165" s="76">
        <v>3</v>
      </c>
      <c r="V165" s="76">
        <v>3</v>
      </c>
      <c r="W165" s="76">
        <v>3</v>
      </c>
      <c r="X165" s="76" t="s">
        <v>102</v>
      </c>
      <c r="Y165" s="76" t="s">
        <v>102</v>
      </c>
      <c r="Z165" s="76" t="s">
        <v>102</v>
      </c>
      <c r="AA165" s="77" t="s">
        <v>102</v>
      </c>
      <c r="AB165" s="77">
        <v>3</v>
      </c>
      <c r="AC165" s="77" t="s">
        <v>15</v>
      </c>
      <c r="AD165" s="77" t="s">
        <v>15</v>
      </c>
      <c r="AE165" s="77" t="s">
        <v>15</v>
      </c>
      <c r="AF165" s="77" t="s">
        <v>102</v>
      </c>
      <c r="AG165" s="78" t="s">
        <v>15</v>
      </c>
      <c r="AH165" s="78" t="s">
        <v>15</v>
      </c>
      <c r="AI165" s="78" t="s">
        <v>12</v>
      </c>
      <c r="AJ165" s="78" t="s">
        <v>15</v>
      </c>
      <c r="AK165" s="79" t="s">
        <v>15</v>
      </c>
      <c r="AL165" s="79" t="s">
        <v>102</v>
      </c>
      <c r="AM165" s="79" t="s">
        <v>102</v>
      </c>
      <c r="AN165" s="79" t="s">
        <v>15</v>
      </c>
      <c r="AO165" s="79" t="s">
        <v>18</v>
      </c>
      <c r="AP165" s="79" t="s">
        <v>15</v>
      </c>
      <c r="AQ165" s="79" t="s">
        <v>15</v>
      </c>
      <c r="AR165" s="79" t="s">
        <v>18</v>
      </c>
      <c r="AS165" s="79" t="e">
        <f>VLOOKUP(Vib_PDM[[#This Row],[New Number]],#REF!,2,FALSE)</f>
        <v>#REF!</v>
      </c>
      <c r="AT165" s="79" t="s">
        <v>15</v>
      </c>
      <c r="AU165" s="79" t="s">
        <v>15</v>
      </c>
      <c r="AV165" s="79" t="s">
        <v>15</v>
      </c>
      <c r="AW165" s="79" t="s">
        <v>15</v>
      </c>
      <c r="AX165" s="79" t="s">
        <v>15</v>
      </c>
      <c r="AY165" s="79"/>
      <c r="AZ165" s="79"/>
      <c r="BA165" s="79"/>
      <c r="BB165" s="79" t="s">
        <v>136</v>
      </c>
      <c r="BC165" s="79" t="s">
        <v>15</v>
      </c>
      <c r="BD165" s="80" t="s">
        <v>15</v>
      </c>
      <c r="BE165" s="80" t="s">
        <v>15</v>
      </c>
      <c r="BF165" s="80" t="s">
        <v>12</v>
      </c>
      <c r="BG165" s="80" t="s">
        <v>15</v>
      </c>
      <c r="BH165" s="80" t="s">
        <v>15</v>
      </c>
      <c r="BI165" s="80" t="s">
        <v>15</v>
      </c>
      <c r="BJ165" s="80" t="s">
        <v>15</v>
      </c>
      <c r="BK165" s="80" t="s">
        <v>15</v>
      </c>
      <c r="BL165" s="80" t="s">
        <v>12</v>
      </c>
      <c r="BM165" s="80"/>
      <c r="BN165" s="80"/>
      <c r="BO165" s="82" t="e">
        <f>VLOOKUP(Vib_PDM[[#This Row],[SAP Flocation]],'[4]Sheet1 (2)'!B:E,2,FALSE)</f>
        <v>#N/A</v>
      </c>
      <c r="BP165" s="83" t="s">
        <v>12</v>
      </c>
      <c r="BQ165" s="84"/>
      <c r="BR165" s="85" t="e">
        <f>VLOOKUP(Vib_PDM[[#This Row],[New Number]],'[4]Monthly AMS report'!NN132:NO483,2,FALSE)</f>
        <v>#N/A</v>
      </c>
      <c r="BS165" s="86">
        <v>2</v>
      </c>
      <c r="BT165" s="87">
        <f>COUNTIF(G165:AO165,$BT$8)</f>
        <v>2</v>
      </c>
      <c r="BU165" s="88">
        <f>COUNTIF(G165:AO165,$BU$8)</f>
        <v>0</v>
      </c>
      <c r="BV165" s="88">
        <f>COUNTIF(G165:AO165,$BV$8)</f>
        <v>8</v>
      </c>
      <c r="BW165" s="88">
        <f>COUNTIF(G165:AO165,$BW$8)</f>
        <v>2</v>
      </c>
      <c r="BX165" s="88">
        <f>COUNTIF(G165:AO165,$BX$8)</f>
        <v>9</v>
      </c>
      <c r="BY165" s="88">
        <f>COUNTIF(G165:AO165,$BY$8)</f>
        <v>13</v>
      </c>
      <c r="BZ165" s="88">
        <f>COUNTIF(G165:AO165,$BZ$8)</f>
        <v>1</v>
      </c>
      <c r="CA165" s="89">
        <f>(BY165)/(BZ165+BY165+BX165+BW165+BV165+BU165+BT165)</f>
        <v>0.37142857142857144</v>
      </c>
    </row>
    <row r="166" spans="1:79" ht="14.4" x14ac:dyDescent="0.25">
      <c r="A166" s="70" t="s">
        <v>609</v>
      </c>
      <c r="B166" s="144" t="s">
        <v>610</v>
      </c>
      <c r="C166" s="72" t="s">
        <v>611</v>
      </c>
      <c r="D166" s="115" t="s">
        <v>612</v>
      </c>
      <c r="E166" s="157" t="s">
        <v>613</v>
      </c>
      <c r="F166" s="158" t="s">
        <v>614</v>
      </c>
      <c r="G166" s="117" t="s">
        <v>15</v>
      </c>
      <c r="H166" s="117" t="s">
        <v>15</v>
      </c>
      <c r="I166" s="117" t="s">
        <v>15</v>
      </c>
      <c r="J166" s="117" t="s">
        <v>15</v>
      </c>
      <c r="K166" s="117" t="s">
        <v>15</v>
      </c>
      <c r="L166" s="117" t="s">
        <v>15</v>
      </c>
      <c r="M166" s="117" t="s">
        <v>15</v>
      </c>
      <c r="N166" s="117" t="s">
        <v>15</v>
      </c>
      <c r="O166" s="117" t="s">
        <v>15</v>
      </c>
      <c r="P166" s="117" t="s">
        <v>15</v>
      </c>
      <c r="Q166" s="117" t="s">
        <v>15</v>
      </c>
      <c r="R166" s="117" t="s">
        <v>15</v>
      </c>
      <c r="S166" s="117" t="s">
        <v>15</v>
      </c>
      <c r="T166" s="117" t="s">
        <v>15</v>
      </c>
      <c r="U166" s="76" t="s">
        <v>15</v>
      </c>
      <c r="V166" s="76" t="s">
        <v>15</v>
      </c>
      <c r="W166" s="76" t="s">
        <v>15</v>
      </c>
      <c r="X166" s="76" t="s">
        <v>15</v>
      </c>
      <c r="Y166" s="76" t="s">
        <v>15</v>
      </c>
      <c r="Z166" s="76" t="s">
        <v>15</v>
      </c>
      <c r="AA166" s="77" t="s">
        <v>102</v>
      </c>
      <c r="AB166" s="77" t="s">
        <v>15</v>
      </c>
      <c r="AC166" s="77" t="s">
        <v>15</v>
      </c>
      <c r="AD166" s="77" t="s">
        <v>15</v>
      </c>
      <c r="AE166" s="77" t="s">
        <v>15</v>
      </c>
      <c r="AF166" s="77" t="s">
        <v>15</v>
      </c>
      <c r="AG166" s="90" t="s">
        <v>12</v>
      </c>
      <c r="AH166" s="78" t="s">
        <v>15</v>
      </c>
      <c r="AI166" s="90" t="s">
        <v>12</v>
      </c>
      <c r="AJ166" s="79" t="s">
        <v>12</v>
      </c>
      <c r="AK166" s="79" t="s">
        <v>15</v>
      </c>
      <c r="AL166" s="79" t="s">
        <v>15</v>
      </c>
      <c r="AM166" s="79" t="s">
        <v>15</v>
      </c>
      <c r="AN166" s="79" t="s">
        <v>15</v>
      </c>
      <c r="AO166" s="79" t="s">
        <v>18</v>
      </c>
      <c r="AP166" s="79" t="s">
        <v>15</v>
      </c>
      <c r="AQ166" s="79" t="s">
        <v>15</v>
      </c>
      <c r="AR166" s="79" t="s">
        <v>15</v>
      </c>
      <c r="AS166" s="79" t="e">
        <f>VLOOKUP(Vib_PDM[[#This Row],[New Number]],#REF!,2,FALSE)</f>
        <v>#REF!</v>
      </c>
      <c r="AT166" s="79" t="s">
        <v>15</v>
      </c>
      <c r="AU166" s="79" t="s">
        <v>15</v>
      </c>
      <c r="AV166" s="79" t="s">
        <v>15</v>
      </c>
      <c r="AW166" s="79" t="s">
        <v>15</v>
      </c>
      <c r="AX166" s="79" t="s">
        <v>15</v>
      </c>
      <c r="AY166" s="79"/>
      <c r="AZ166" s="79"/>
      <c r="BA166" s="79"/>
      <c r="BB166" s="79" t="s">
        <v>15</v>
      </c>
      <c r="BC166" s="79" t="s">
        <v>15</v>
      </c>
      <c r="BD166" s="80" t="s">
        <v>15</v>
      </c>
      <c r="BE166" s="80" t="s">
        <v>15</v>
      </c>
      <c r="BF166" s="80" t="s">
        <v>15</v>
      </c>
      <c r="BG166" s="80" t="s">
        <v>15</v>
      </c>
      <c r="BH166" s="80" t="s">
        <v>15</v>
      </c>
      <c r="BI166" s="80" t="s">
        <v>15</v>
      </c>
      <c r="BJ166" s="80" t="s">
        <v>15</v>
      </c>
      <c r="BK166" s="80" t="s">
        <v>15</v>
      </c>
      <c r="BL166" s="80" t="s">
        <v>15</v>
      </c>
      <c r="BM166" s="80"/>
      <c r="BN166" s="80"/>
      <c r="BO166" s="82" t="e">
        <f>VLOOKUP(Vib_PDM[[#This Row],[SAP Flocation]],'[4]Sheet1 (2)'!B:E,2,FALSE)</f>
        <v>#N/A</v>
      </c>
      <c r="BP166" s="83" t="s">
        <v>15</v>
      </c>
      <c r="BQ166" s="84"/>
      <c r="BR166" s="85" t="e">
        <f>VLOOKUP(Vib_PDM[[#This Row],[New Number]],'[4]Monthly AMS report'!NN128:NO479,2,FALSE)</f>
        <v>#N/A</v>
      </c>
      <c r="BS166" s="86"/>
      <c r="BT166" s="87">
        <f>COUNTIF(G166:AO166,$BT$8)</f>
        <v>0</v>
      </c>
      <c r="BU166" s="88">
        <f>COUNTIF(G166:AO166,$BU$8)</f>
        <v>0</v>
      </c>
      <c r="BV166" s="88">
        <f>COUNTIF(G166:AO166,$BV$8)</f>
        <v>0</v>
      </c>
      <c r="BW166" s="88">
        <f>COUNTIF(G166:AO166,$BW$8)</f>
        <v>0</v>
      </c>
      <c r="BX166" s="88">
        <f>COUNTIF(G166:AO166,$BX$8)</f>
        <v>4</v>
      </c>
      <c r="BY166" s="88">
        <f>COUNTIF(G166:AO166,$BY$8)</f>
        <v>30</v>
      </c>
      <c r="BZ166" s="88">
        <f>COUNTIF(G166:AO166,$BZ$8)</f>
        <v>1</v>
      </c>
      <c r="CA166" s="89">
        <f>(BY166)/(BZ166+BY166+BX166+BW166+BV166+BU166+BT166)</f>
        <v>0.8571428571428571</v>
      </c>
    </row>
    <row r="167" spans="1:79" ht="14.4" x14ac:dyDescent="0.25">
      <c r="A167" s="70" t="s">
        <v>615</v>
      </c>
      <c r="B167" s="144" t="s">
        <v>616</v>
      </c>
      <c r="C167" s="72" t="s">
        <v>611</v>
      </c>
      <c r="D167" s="115" t="s">
        <v>617</v>
      </c>
      <c r="E167" s="157" t="s">
        <v>618</v>
      </c>
      <c r="F167" s="158" t="s">
        <v>614</v>
      </c>
      <c r="G167" s="117" t="s">
        <v>15</v>
      </c>
      <c r="H167" s="117" t="s">
        <v>15</v>
      </c>
      <c r="I167" s="117" t="s">
        <v>15</v>
      </c>
      <c r="J167" s="117" t="s">
        <v>15</v>
      </c>
      <c r="K167" s="117" t="s">
        <v>15</v>
      </c>
      <c r="L167" s="117" t="s">
        <v>15</v>
      </c>
      <c r="M167" s="117" t="s">
        <v>15</v>
      </c>
      <c r="N167" s="117" t="s">
        <v>15</v>
      </c>
      <c r="O167" s="117" t="s">
        <v>15</v>
      </c>
      <c r="P167" s="117" t="s">
        <v>15</v>
      </c>
      <c r="Q167" s="117" t="s">
        <v>15</v>
      </c>
      <c r="R167" s="117" t="s">
        <v>15</v>
      </c>
      <c r="S167" s="117" t="s">
        <v>15</v>
      </c>
      <c r="T167" s="117" t="s">
        <v>15</v>
      </c>
      <c r="U167" s="76" t="s">
        <v>15</v>
      </c>
      <c r="V167" s="76" t="s">
        <v>15</v>
      </c>
      <c r="W167" s="76" t="s">
        <v>15</v>
      </c>
      <c r="X167" s="76" t="s">
        <v>15</v>
      </c>
      <c r="Y167" s="76" t="s">
        <v>15</v>
      </c>
      <c r="Z167" s="76" t="s">
        <v>15</v>
      </c>
      <c r="AA167" s="77" t="s">
        <v>102</v>
      </c>
      <c r="AB167" s="77" t="s">
        <v>15</v>
      </c>
      <c r="AC167" s="77" t="s">
        <v>15</v>
      </c>
      <c r="AD167" s="77" t="s">
        <v>15</v>
      </c>
      <c r="AE167" s="77" t="s">
        <v>15</v>
      </c>
      <c r="AF167" s="77" t="s">
        <v>15</v>
      </c>
      <c r="AG167" s="90" t="s">
        <v>12</v>
      </c>
      <c r="AH167" s="78" t="s">
        <v>15</v>
      </c>
      <c r="AI167" s="90" t="s">
        <v>12</v>
      </c>
      <c r="AJ167" s="90" t="s">
        <v>12</v>
      </c>
      <c r="AK167" s="79" t="s">
        <v>15</v>
      </c>
      <c r="AL167" s="79" t="s">
        <v>15</v>
      </c>
      <c r="AM167" s="79" t="s">
        <v>15</v>
      </c>
      <c r="AN167" s="79" t="s">
        <v>15</v>
      </c>
      <c r="AO167" s="79" t="s">
        <v>18</v>
      </c>
      <c r="AP167" s="79" t="s">
        <v>15</v>
      </c>
      <c r="AQ167" s="79" t="s">
        <v>15</v>
      </c>
      <c r="AR167" s="79" t="s">
        <v>15</v>
      </c>
      <c r="AS167" s="79" t="e">
        <f>VLOOKUP(Vib_PDM[[#This Row],[New Number]],#REF!,2,FALSE)</f>
        <v>#REF!</v>
      </c>
      <c r="AT167" s="79" t="s">
        <v>15</v>
      </c>
      <c r="AU167" s="79" t="s">
        <v>15</v>
      </c>
      <c r="AV167" s="79" t="s">
        <v>15</v>
      </c>
      <c r="AW167" s="79" t="s">
        <v>15</v>
      </c>
      <c r="AX167" s="79" t="s">
        <v>15</v>
      </c>
      <c r="AY167" s="79"/>
      <c r="AZ167" s="79"/>
      <c r="BA167" s="79"/>
      <c r="BB167" s="79" t="s">
        <v>15</v>
      </c>
      <c r="BC167" s="79" t="s">
        <v>15</v>
      </c>
      <c r="BD167" s="80" t="s">
        <v>15</v>
      </c>
      <c r="BE167" s="80" t="s">
        <v>15</v>
      </c>
      <c r="BF167" s="80" t="s">
        <v>15</v>
      </c>
      <c r="BG167" s="80" t="s">
        <v>15</v>
      </c>
      <c r="BH167" s="80" t="s">
        <v>15</v>
      </c>
      <c r="BI167" s="80" t="s">
        <v>15</v>
      </c>
      <c r="BJ167" s="80" t="s">
        <v>15</v>
      </c>
      <c r="BK167" s="80" t="s">
        <v>15</v>
      </c>
      <c r="BL167" s="80" t="s">
        <v>15</v>
      </c>
      <c r="BM167" s="80"/>
      <c r="BN167" s="80"/>
      <c r="BO167" s="82" t="e">
        <f>VLOOKUP(Vib_PDM[[#This Row],[SAP Flocation]],'[4]Sheet1 (2)'!B:E,2,FALSE)</f>
        <v>#N/A</v>
      </c>
      <c r="BP167" s="83" t="s">
        <v>15</v>
      </c>
      <c r="BQ167" s="84"/>
      <c r="BR167" s="85" t="e">
        <f>VLOOKUP(Vib_PDM[[#This Row],[New Number]],'[4]Monthly AMS report'!NN129:NO480,2,FALSE)</f>
        <v>#N/A</v>
      </c>
      <c r="BS167" s="86"/>
      <c r="BT167" s="87">
        <f>COUNTIF(G167:AO167,$BT$8)</f>
        <v>0</v>
      </c>
      <c r="BU167" s="88">
        <f>COUNTIF(G167:AO167,$BU$8)</f>
        <v>0</v>
      </c>
      <c r="BV167" s="88">
        <f>COUNTIF(G167:AO167,$BV$8)</f>
        <v>0</v>
      </c>
      <c r="BW167" s="88">
        <f>COUNTIF(G167:AO167,$BW$8)</f>
        <v>0</v>
      </c>
      <c r="BX167" s="88">
        <f>COUNTIF(G167:AO167,$BX$8)</f>
        <v>4</v>
      </c>
      <c r="BY167" s="88">
        <f>COUNTIF(G167:AO167,$BY$8)</f>
        <v>30</v>
      </c>
      <c r="BZ167" s="88">
        <f>COUNTIF(G167:AO167,$BZ$8)</f>
        <v>1</v>
      </c>
      <c r="CA167" s="89">
        <f>(BY167)/(BZ167+BY167+BX167+BW167+BV167+BU167+BT167)</f>
        <v>0.8571428571428571</v>
      </c>
    </row>
    <row r="168" spans="1:79" ht="14.4" x14ac:dyDescent="0.25">
      <c r="A168" s="70" t="s">
        <v>619</v>
      </c>
      <c r="B168" s="144" t="s">
        <v>620</v>
      </c>
      <c r="C168" s="72" t="s">
        <v>611</v>
      </c>
      <c r="D168" s="115" t="s">
        <v>621</v>
      </c>
      <c r="E168" s="157" t="s">
        <v>622</v>
      </c>
      <c r="F168" s="158" t="s">
        <v>614</v>
      </c>
      <c r="G168" s="117" t="s">
        <v>15</v>
      </c>
      <c r="H168" s="117" t="s">
        <v>15</v>
      </c>
      <c r="I168" s="117" t="s">
        <v>15</v>
      </c>
      <c r="J168" s="117" t="s">
        <v>15</v>
      </c>
      <c r="K168" s="117" t="s">
        <v>15</v>
      </c>
      <c r="L168" s="117" t="s">
        <v>15</v>
      </c>
      <c r="M168" s="117" t="s">
        <v>15</v>
      </c>
      <c r="N168" s="117" t="s">
        <v>15</v>
      </c>
      <c r="O168" s="117" t="s">
        <v>15</v>
      </c>
      <c r="P168" s="117" t="s">
        <v>15</v>
      </c>
      <c r="Q168" s="117" t="s">
        <v>15</v>
      </c>
      <c r="R168" s="117">
        <v>3</v>
      </c>
      <c r="S168" s="117" t="s">
        <v>15</v>
      </c>
      <c r="T168" s="117" t="s">
        <v>15</v>
      </c>
      <c r="U168" s="76" t="s">
        <v>15</v>
      </c>
      <c r="V168" s="76" t="s">
        <v>15</v>
      </c>
      <c r="W168" s="76" t="s">
        <v>102</v>
      </c>
      <c r="X168" s="76" t="s">
        <v>15</v>
      </c>
      <c r="Y168" s="76" t="s">
        <v>15</v>
      </c>
      <c r="Z168" s="76" t="s">
        <v>15</v>
      </c>
      <c r="AA168" s="77" t="s">
        <v>102</v>
      </c>
      <c r="AB168" s="77" t="s">
        <v>15</v>
      </c>
      <c r="AC168" s="77" t="s">
        <v>15</v>
      </c>
      <c r="AD168" s="77" t="s">
        <v>15</v>
      </c>
      <c r="AE168" s="77" t="s">
        <v>15</v>
      </c>
      <c r="AF168" s="77" t="s">
        <v>15</v>
      </c>
      <c r="AG168" s="90" t="s">
        <v>12</v>
      </c>
      <c r="AH168" s="78" t="s">
        <v>15</v>
      </c>
      <c r="AI168" s="90" t="s">
        <v>12</v>
      </c>
      <c r="AJ168" s="90" t="s">
        <v>12</v>
      </c>
      <c r="AK168" s="79" t="s">
        <v>15</v>
      </c>
      <c r="AL168" s="79" t="s">
        <v>15</v>
      </c>
      <c r="AM168" s="79" t="s">
        <v>15</v>
      </c>
      <c r="AN168" s="79" t="s">
        <v>15</v>
      </c>
      <c r="AO168" s="79" t="s">
        <v>18</v>
      </c>
      <c r="AP168" s="79" t="s">
        <v>15</v>
      </c>
      <c r="AQ168" s="79" t="s">
        <v>15</v>
      </c>
      <c r="AR168" s="79" t="s">
        <v>15</v>
      </c>
      <c r="AS168" s="79" t="e">
        <f>VLOOKUP(Vib_PDM[[#This Row],[New Number]],#REF!,2,FALSE)</f>
        <v>#REF!</v>
      </c>
      <c r="AT168" s="79" t="s">
        <v>15</v>
      </c>
      <c r="AU168" s="79" t="s">
        <v>15</v>
      </c>
      <c r="AV168" s="79" t="s">
        <v>15</v>
      </c>
      <c r="AW168" s="79" t="s">
        <v>15</v>
      </c>
      <c r="AX168" s="79" t="s">
        <v>15</v>
      </c>
      <c r="AY168" s="79"/>
      <c r="AZ168" s="79"/>
      <c r="BA168" s="79"/>
      <c r="BB168" s="79" t="s">
        <v>15</v>
      </c>
      <c r="BC168" s="79" t="s">
        <v>15</v>
      </c>
      <c r="BD168" s="80" t="s">
        <v>15</v>
      </c>
      <c r="BE168" s="80" t="s">
        <v>15</v>
      </c>
      <c r="BF168" s="80" t="s">
        <v>15</v>
      </c>
      <c r="BG168" s="80" t="s">
        <v>15</v>
      </c>
      <c r="BH168" s="80" t="s">
        <v>15</v>
      </c>
      <c r="BI168" s="80" t="s">
        <v>15</v>
      </c>
      <c r="BJ168" s="80" t="s">
        <v>15</v>
      </c>
      <c r="BK168" s="80" t="s">
        <v>15</v>
      </c>
      <c r="BL168" s="80" t="s">
        <v>15</v>
      </c>
      <c r="BM168" s="80"/>
      <c r="BN168" s="80"/>
      <c r="BO168" s="82" t="e">
        <f>VLOOKUP(Vib_PDM[[#This Row],[SAP Flocation]],'[4]Sheet1 (2)'!B:E,2,FALSE)</f>
        <v>#N/A</v>
      </c>
      <c r="BP168" s="83" t="s">
        <v>15</v>
      </c>
      <c r="BQ168" s="84"/>
      <c r="BR168" s="85" t="e">
        <f>VLOOKUP(Vib_PDM[[#This Row],[New Number]],'[4]Monthly AMS report'!NN130:NO481,2,FALSE)</f>
        <v>#N/A</v>
      </c>
      <c r="BS168" s="86">
        <v>2</v>
      </c>
      <c r="BT168" s="87">
        <f>COUNTIF(G168:AO168,$BT$8)</f>
        <v>0</v>
      </c>
      <c r="BU168" s="88">
        <f>COUNTIF(G168:AO168,$BU$8)</f>
        <v>0</v>
      </c>
      <c r="BV168" s="88">
        <f>COUNTIF(G168:AO168,$BV$8)</f>
        <v>1</v>
      </c>
      <c r="BW168" s="88">
        <f>COUNTIF(G168:AO168,$BW$8)</f>
        <v>0</v>
      </c>
      <c r="BX168" s="88">
        <f>COUNTIF(G168:AO168,$BX$8)</f>
        <v>5</v>
      </c>
      <c r="BY168" s="88">
        <f>COUNTIF(G168:AO168,$BY$8)</f>
        <v>28</v>
      </c>
      <c r="BZ168" s="88">
        <f>COUNTIF(G168:AO168,$BZ$8)</f>
        <v>1</v>
      </c>
      <c r="CA168" s="89">
        <f>(BY168)/(BZ168+BY168+BX168+BW168+BV168+BU168+BT168)</f>
        <v>0.8</v>
      </c>
    </row>
    <row r="169" spans="1:79" ht="14.4" x14ac:dyDescent="0.25">
      <c r="A169" s="70" t="s">
        <v>623</v>
      </c>
      <c r="B169" s="144" t="s">
        <v>624</v>
      </c>
      <c r="C169" s="72" t="s">
        <v>611</v>
      </c>
      <c r="D169" s="115" t="s">
        <v>625</v>
      </c>
      <c r="E169" s="157" t="s">
        <v>626</v>
      </c>
      <c r="F169" s="158" t="s">
        <v>614</v>
      </c>
      <c r="G169" s="117" t="s">
        <v>15</v>
      </c>
      <c r="H169" s="117" t="s">
        <v>15</v>
      </c>
      <c r="I169" s="117" t="s">
        <v>15</v>
      </c>
      <c r="J169" s="117" t="s">
        <v>15</v>
      </c>
      <c r="K169" s="117" t="s">
        <v>15</v>
      </c>
      <c r="L169" s="117" t="s">
        <v>15</v>
      </c>
      <c r="M169" s="117" t="s">
        <v>15</v>
      </c>
      <c r="N169" s="117" t="s">
        <v>15</v>
      </c>
      <c r="O169" s="117" t="s">
        <v>15</v>
      </c>
      <c r="P169" s="117" t="s">
        <v>15</v>
      </c>
      <c r="Q169" s="117" t="s">
        <v>15</v>
      </c>
      <c r="R169" s="117" t="s">
        <v>15</v>
      </c>
      <c r="S169" s="117" t="s">
        <v>15</v>
      </c>
      <c r="T169" s="117" t="s">
        <v>15</v>
      </c>
      <c r="U169" s="76" t="s">
        <v>15</v>
      </c>
      <c r="V169" s="76" t="s">
        <v>15</v>
      </c>
      <c r="W169" s="76" t="s">
        <v>15</v>
      </c>
      <c r="X169" s="76" t="s">
        <v>15</v>
      </c>
      <c r="Y169" s="76" t="s">
        <v>15</v>
      </c>
      <c r="Z169" s="76" t="s">
        <v>15</v>
      </c>
      <c r="AA169" s="77" t="s">
        <v>102</v>
      </c>
      <c r="AB169" s="77" t="s">
        <v>15</v>
      </c>
      <c r="AC169" s="77" t="s">
        <v>15</v>
      </c>
      <c r="AD169" s="77" t="s">
        <v>15</v>
      </c>
      <c r="AE169" s="77" t="s">
        <v>15</v>
      </c>
      <c r="AF169" s="77" t="s">
        <v>15</v>
      </c>
      <c r="AG169" s="90" t="s">
        <v>12</v>
      </c>
      <c r="AH169" s="78" t="s">
        <v>15</v>
      </c>
      <c r="AI169" s="90" t="s">
        <v>12</v>
      </c>
      <c r="AJ169" s="90" t="s">
        <v>12</v>
      </c>
      <c r="AK169" s="79" t="s">
        <v>15</v>
      </c>
      <c r="AL169" s="79" t="s">
        <v>15</v>
      </c>
      <c r="AM169" s="79" t="s">
        <v>15</v>
      </c>
      <c r="AN169" s="79" t="s">
        <v>15</v>
      </c>
      <c r="AO169" s="79" t="s">
        <v>18</v>
      </c>
      <c r="AP169" s="79" t="s">
        <v>15</v>
      </c>
      <c r="AQ169" s="79" t="s">
        <v>15</v>
      </c>
      <c r="AR169" s="79" t="s">
        <v>15</v>
      </c>
      <c r="AS169" s="79" t="e">
        <f>VLOOKUP(Vib_PDM[[#This Row],[New Number]],#REF!,2,FALSE)</f>
        <v>#REF!</v>
      </c>
      <c r="AT169" s="79" t="s">
        <v>15</v>
      </c>
      <c r="AU169" s="79" t="s">
        <v>15</v>
      </c>
      <c r="AV169" s="79" t="s">
        <v>15</v>
      </c>
      <c r="AW169" s="79" t="s">
        <v>15</v>
      </c>
      <c r="AX169" s="79" t="s">
        <v>15</v>
      </c>
      <c r="AY169" s="79"/>
      <c r="AZ169" s="79"/>
      <c r="BA169" s="79"/>
      <c r="BB169" s="79" t="s">
        <v>15</v>
      </c>
      <c r="BC169" s="79" t="s">
        <v>15</v>
      </c>
      <c r="BD169" s="80" t="s">
        <v>15</v>
      </c>
      <c r="BE169" s="80" t="s">
        <v>15</v>
      </c>
      <c r="BF169" s="80" t="s">
        <v>15</v>
      </c>
      <c r="BG169" s="80" t="s">
        <v>15</v>
      </c>
      <c r="BH169" s="80" t="s">
        <v>15</v>
      </c>
      <c r="BI169" s="80" t="s">
        <v>15</v>
      </c>
      <c r="BJ169" s="80" t="s">
        <v>15</v>
      </c>
      <c r="BK169" s="80" t="s">
        <v>15</v>
      </c>
      <c r="BL169" s="80" t="s">
        <v>15</v>
      </c>
      <c r="BM169" s="80"/>
      <c r="BN169" s="80"/>
      <c r="BO169" s="82" t="e">
        <f>VLOOKUP(Vib_PDM[[#This Row],[SAP Flocation]],'[4]Sheet1 (2)'!B:E,2,FALSE)</f>
        <v>#N/A</v>
      </c>
      <c r="BP169" s="83" t="s">
        <v>15</v>
      </c>
      <c r="BQ169" s="84"/>
      <c r="BR169" s="85" t="e">
        <f>VLOOKUP(Vib_PDM[[#This Row],[New Number]],'[4]Monthly AMS report'!NN131:NO482,2,FALSE)</f>
        <v>#N/A</v>
      </c>
      <c r="BS169" s="86">
        <v>2</v>
      </c>
      <c r="BT169" s="87">
        <f>COUNTIF(G169:AO169,$BT$8)</f>
        <v>0</v>
      </c>
      <c r="BU169" s="88">
        <f>COUNTIF(G169:AO169,$BU$8)</f>
        <v>0</v>
      </c>
      <c r="BV169" s="88">
        <f>COUNTIF(G169:AO169,$BV$8)</f>
        <v>0</v>
      </c>
      <c r="BW169" s="88">
        <f>COUNTIF(G169:AO169,$BW$8)</f>
        <v>0</v>
      </c>
      <c r="BX169" s="88">
        <f>COUNTIF(G169:AO169,$BX$8)</f>
        <v>4</v>
      </c>
      <c r="BY169" s="88">
        <f>COUNTIF(G169:AO169,$BY$8)</f>
        <v>30</v>
      </c>
      <c r="BZ169" s="88">
        <f>COUNTIF(G169:AO169,$BZ$8)</f>
        <v>1</v>
      </c>
      <c r="CA169" s="89">
        <f>(BY169)/(BZ169+BY169+BX169+BW169+BV169+BU169+BT169)</f>
        <v>0.8571428571428571</v>
      </c>
    </row>
    <row r="170" spans="1:79" ht="26.4" x14ac:dyDescent="0.25">
      <c r="A170" s="122" t="s">
        <v>737</v>
      </c>
      <c r="B170" s="136" t="s">
        <v>738</v>
      </c>
      <c r="C170" s="72" t="s">
        <v>191</v>
      </c>
      <c r="D170" s="73" t="s">
        <v>739</v>
      </c>
      <c r="E170" s="74" t="s">
        <v>740</v>
      </c>
      <c r="F170" s="75"/>
      <c r="G170" s="76" t="s">
        <v>15</v>
      </c>
      <c r="H170" s="76">
        <v>3</v>
      </c>
      <c r="I170" s="76">
        <v>3</v>
      </c>
      <c r="J170" s="76">
        <v>2</v>
      </c>
      <c r="K170" s="76">
        <v>2</v>
      </c>
      <c r="L170" s="76" t="s">
        <v>12</v>
      </c>
      <c r="M170" s="76" t="s">
        <v>12</v>
      </c>
      <c r="N170" s="76" t="s">
        <v>15</v>
      </c>
      <c r="O170" s="76" t="s">
        <v>15</v>
      </c>
      <c r="P170" s="76" t="s">
        <v>12</v>
      </c>
      <c r="Q170" s="76" t="s">
        <v>12</v>
      </c>
      <c r="R170" s="76" t="s">
        <v>12</v>
      </c>
      <c r="S170" s="76" t="s">
        <v>12</v>
      </c>
      <c r="T170" s="76">
        <v>4</v>
      </c>
      <c r="U170" s="76">
        <v>3</v>
      </c>
      <c r="V170" s="76" t="s">
        <v>102</v>
      </c>
      <c r="W170" s="76" t="s">
        <v>102</v>
      </c>
      <c r="X170" s="76" t="s">
        <v>102</v>
      </c>
      <c r="Y170" s="76">
        <v>4</v>
      </c>
      <c r="Z170" s="76" t="s">
        <v>102</v>
      </c>
      <c r="AA170" s="77" t="s">
        <v>102</v>
      </c>
      <c r="AB170" s="77" t="s">
        <v>102</v>
      </c>
      <c r="AC170" s="77" t="s">
        <v>102</v>
      </c>
      <c r="AD170" s="77" t="s">
        <v>12</v>
      </c>
      <c r="AE170" s="77" t="s">
        <v>102</v>
      </c>
      <c r="AF170" s="77" t="s">
        <v>102</v>
      </c>
      <c r="AG170" s="78" t="s">
        <v>12</v>
      </c>
      <c r="AH170" s="78" t="s">
        <v>198</v>
      </c>
      <c r="AI170" s="78" t="s">
        <v>12</v>
      </c>
      <c r="AJ170" s="78" t="s">
        <v>12</v>
      </c>
      <c r="AK170" s="79" t="s">
        <v>12</v>
      </c>
      <c r="AL170" s="79" t="s">
        <v>102</v>
      </c>
      <c r="AM170" s="79" t="s">
        <v>102</v>
      </c>
      <c r="AN170" s="79" t="s">
        <v>15</v>
      </c>
      <c r="AO170" s="79" t="s">
        <v>18</v>
      </c>
      <c r="AP170" s="79" t="s">
        <v>15</v>
      </c>
      <c r="AQ170" s="79" t="s">
        <v>18</v>
      </c>
      <c r="AR170" s="79" t="s">
        <v>18</v>
      </c>
      <c r="AS170" s="79" t="e">
        <f>VLOOKUP(Vib_PDM[[#This Row],[New Number]],#REF!,2,FALSE)</f>
        <v>#REF!</v>
      </c>
      <c r="AT170" s="79" t="s">
        <v>15</v>
      </c>
      <c r="AU170" s="79" t="s">
        <v>15</v>
      </c>
      <c r="AV170" s="79" t="s">
        <v>15</v>
      </c>
      <c r="AW170" s="79" t="s">
        <v>15</v>
      </c>
      <c r="AX170" s="79" t="s">
        <v>15</v>
      </c>
      <c r="AY170" s="79"/>
      <c r="AZ170" s="79"/>
      <c r="BA170" s="79" t="s">
        <v>12</v>
      </c>
      <c r="BB170" s="79">
        <v>3</v>
      </c>
      <c r="BC170" s="79" t="s">
        <v>15</v>
      </c>
      <c r="BD170" s="80" t="s">
        <v>12</v>
      </c>
      <c r="BE170" s="80" t="s">
        <v>12</v>
      </c>
      <c r="BF170" s="80" t="s">
        <v>12</v>
      </c>
      <c r="BG170" s="80">
        <v>4</v>
      </c>
      <c r="BH170" s="80">
        <v>4</v>
      </c>
      <c r="BI170" s="91">
        <v>3</v>
      </c>
      <c r="BJ170" s="91">
        <v>3</v>
      </c>
      <c r="BK170" s="80">
        <v>3</v>
      </c>
      <c r="BL170" s="80">
        <v>3</v>
      </c>
      <c r="BM170" s="80"/>
      <c r="BN170" s="80"/>
      <c r="BO170" s="92">
        <f>VLOOKUP(Vib_PDM[[#This Row],[SAP Flocation]],'[4]Sheet1 (2)'!B:E,2,FALSE)</f>
        <v>0</v>
      </c>
      <c r="BP170" s="83" t="s">
        <v>15</v>
      </c>
      <c r="BQ170" s="84"/>
      <c r="BR170" s="85">
        <f>VLOOKUP(Vib_PDM[[#This Row],[New Number]],'[4]Monthly AMS report'!NN162:NO513,2,FALSE)</f>
        <v>45749</v>
      </c>
      <c r="BS170" s="86"/>
      <c r="BT170" s="87">
        <f>COUNTIF(G170:AO170,$BT$8)</f>
        <v>0</v>
      </c>
      <c r="BU170" s="88">
        <f>COUNTIF(G170:AO170,$BU$8)</f>
        <v>2</v>
      </c>
      <c r="BV170" s="88">
        <f>COUNTIF(G170:AO170,$BV$8)</f>
        <v>3</v>
      </c>
      <c r="BW170" s="88">
        <f>COUNTIF(G170:AO170,$BW$8)</f>
        <v>2</v>
      </c>
      <c r="BX170" s="88">
        <f>COUNTIF(G170:AO170,$BX$8)</f>
        <v>22</v>
      </c>
      <c r="BY170" s="88">
        <f>COUNTIF(G170:AO170,$BY$8)</f>
        <v>4</v>
      </c>
      <c r="BZ170" s="88">
        <f>COUNTIF(G170:AO170,$BZ$8)</f>
        <v>1</v>
      </c>
      <c r="CA170" s="89">
        <f>(BY170)/(BZ170+BY170+BX170+BW170+BV170+BU170+BT170)</f>
        <v>0.11764705882352941</v>
      </c>
    </row>
    <row r="171" spans="1:79" ht="26.4" x14ac:dyDescent="0.25">
      <c r="A171" s="70" t="s">
        <v>741</v>
      </c>
      <c r="B171" s="71" t="s">
        <v>742</v>
      </c>
      <c r="C171" s="72" t="s">
        <v>191</v>
      </c>
      <c r="D171" s="73" t="s">
        <v>743</v>
      </c>
      <c r="E171" s="74" t="s">
        <v>742</v>
      </c>
      <c r="F171" s="75"/>
      <c r="G171" s="76" t="s">
        <v>15</v>
      </c>
      <c r="H171" s="76" t="s">
        <v>12</v>
      </c>
      <c r="I171" s="76" t="s">
        <v>15</v>
      </c>
      <c r="J171" s="76" t="s">
        <v>12</v>
      </c>
      <c r="K171" s="76" t="s">
        <v>12</v>
      </c>
      <c r="L171" s="76" t="s">
        <v>12</v>
      </c>
      <c r="M171" s="76" t="s">
        <v>12</v>
      </c>
      <c r="N171" s="76" t="s">
        <v>15</v>
      </c>
      <c r="O171" s="76" t="s">
        <v>15</v>
      </c>
      <c r="P171" s="76">
        <v>4</v>
      </c>
      <c r="Q171" s="76" t="s">
        <v>12</v>
      </c>
      <c r="R171" s="76" t="s">
        <v>12</v>
      </c>
      <c r="S171" s="76">
        <v>3</v>
      </c>
      <c r="T171" s="76">
        <v>3</v>
      </c>
      <c r="U171" s="76" t="s">
        <v>12</v>
      </c>
      <c r="V171" s="76">
        <v>3</v>
      </c>
      <c r="W171" s="76">
        <v>3</v>
      </c>
      <c r="X171" s="76">
        <v>4</v>
      </c>
      <c r="Y171" s="76">
        <v>4</v>
      </c>
      <c r="Z171" s="76">
        <v>4</v>
      </c>
      <c r="AA171" s="77" t="s">
        <v>15</v>
      </c>
      <c r="AB171" s="77" t="s">
        <v>102</v>
      </c>
      <c r="AC171" s="77" t="s">
        <v>102</v>
      </c>
      <c r="AD171" s="77" t="s">
        <v>12</v>
      </c>
      <c r="AE171" s="77" t="s">
        <v>102</v>
      </c>
      <c r="AF171" s="77">
        <v>1</v>
      </c>
      <c r="AG171" s="78" t="s">
        <v>12</v>
      </c>
      <c r="AH171" s="78" t="s">
        <v>12</v>
      </c>
      <c r="AI171" s="78">
        <v>3</v>
      </c>
      <c r="AJ171" s="78">
        <v>3</v>
      </c>
      <c r="AK171" s="79">
        <v>3</v>
      </c>
      <c r="AL171" s="79">
        <v>3</v>
      </c>
      <c r="AM171" s="79">
        <v>3</v>
      </c>
      <c r="AN171" s="79" t="s">
        <v>15</v>
      </c>
      <c r="AO171" s="79">
        <v>2</v>
      </c>
      <c r="AP171" s="79" t="s">
        <v>15</v>
      </c>
      <c r="AQ171" s="79">
        <v>3</v>
      </c>
      <c r="AR171" s="79" t="s">
        <v>18</v>
      </c>
      <c r="AS171" s="79" t="e">
        <f>VLOOKUP(Vib_PDM[[#This Row],[New Number]],#REF!,2,FALSE)</f>
        <v>#REF!</v>
      </c>
      <c r="AT171" s="79" t="s">
        <v>15</v>
      </c>
      <c r="AU171" s="79" t="s">
        <v>15</v>
      </c>
      <c r="AV171" s="79" t="s">
        <v>15</v>
      </c>
      <c r="AW171" s="79" t="s">
        <v>15</v>
      </c>
      <c r="AX171" s="79" t="s">
        <v>15</v>
      </c>
      <c r="AY171" s="79"/>
      <c r="AZ171" s="79"/>
      <c r="BA171" s="79" t="s">
        <v>15</v>
      </c>
      <c r="BB171" s="79">
        <v>3</v>
      </c>
      <c r="BC171" s="79" t="s">
        <v>15</v>
      </c>
      <c r="BD171" s="80">
        <v>3</v>
      </c>
      <c r="BE171" s="80">
        <v>3</v>
      </c>
      <c r="BF171" s="80">
        <v>3</v>
      </c>
      <c r="BG171" s="80">
        <v>3</v>
      </c>
      <c r="BH171" s="80">
        <v>2</v>
      </c>
      <c r="BI171" s="91">
        <v>3</v>
      </c>
      <c r="BJ171" s="114">
        <v>2</v>
      </c>
      <c r="BK171" s="80">
        <v>2</v>
      </c>
      <c r="BL171" s="80">
        <v>2</v>
      </c>
      <c r="BM171" s="80"/>
      <c r="BN171" s="80"/>
      <c r="BO171" s="92" t="str">
        <f>VLOOKUP(Vib_PDM[[#This Row],[SAP Flocation]],'[4]Sheet1 (2)'!B:E,2,FALSE)</f>
        <v>MEM25W12</v>
      </c>
      <c r="BP171" s="83" t="s">
        <v>15</v>
      </c>
      <c r="BQ171" s="84"/>
      <c r="BR171" s="85">
        <f>VLOOKUP(Vib_PDM[[#This Row],[New Number]],'[4]Monthly AMS report'!NN163:NO514,2,FALSE)</f>
        <v>45749</v>
      </c>
      <c r="BS171" s="86"/>
      <c r="BT171" s="87">
        <f>COUNTIF(G171:AO171,$BT$8)</f>
        <v>1</v>
      </c>
      <c r="BU171" s="88">
        <f>COUNTIF(G171:AO171,$BU$8)</f>
        <v>1</v>
      </c>
      <c r="BV171" s="88">
        <f>COUNTIF(G171:AO171,$BV$8)</f>
        <v>9</v>
      </c>
      <c r="BW171" s="88">
        <f>COUNTIF(G171:AO171,$BW$8)</f>
        <v>4</v>
      </c>
      <c r="BX171" s="88">
        <f>COUNTIF(G171:AO171,$BX$8)</f>
        <v>14</v>
      </c>
      <c r="BY171" s="88">
        <f>COUNTIF(G171:AO171,$BY$8)</f>
        <v>6</v>
      </c>
      <c r="BZ171" s="88">
        <f>COUNTIF(G171:AO171,$BZ$8)</f>
        <v>0</v>
      </c>
      <c r="CA171" s="89">
        <f>(BY171)/(BZ171+BY171+BX171+BW171+BV171+BU171+BT171)</f>
        <v>0.17142857142857143</v>
      </c>
    </row>
    <row r="172" spans="1:79" ht="26.4" x14ac:dyDescent="0.25">
      <c r="A172" s="70" t="s">
        <v>744</v>
      </c>
      <c r="B172" s="71" t="s">
        <v>745</v>
      </c>
      <c r="C172" s="72" t="s">
        <v>191</v>
      </c>
      <c r="D172" s="73" t="s">
        <v>746</v>
      </c>
      <c r="E172" s="74" t="s">
        <v>747</v>
      </c>
      <c r="F172" s="143" t="s">
        <v>748</v>
      </c>
      <c r="G172" s="76" t="s">
        <v>15</v>
      </c>
      <c r="H172" s="76" t="s">
        <v>12</v>
      </c>
      <c r="I172" s="76" t="s">
        <v>15</v>
      </c>
      <c r="J172" s="76" t="s">
        <v>12</v>
      </c>
      <c r="K172" s="76" t="s">
        <v>12</v>
      </c>
      <c r="L172" s="76" t="s">
        <v>12</v>
      </c>
      <c r="M172" s="76" t="s">
        <v>12</v>
      </c>
      <c r="N172" s="76" t="s">
        <v>15</v>
      </c>
      <c r="O172" s="76" t="s">
        <v>15</v>
      </c>
      <c r="P172" s="76">
        <v>4</v>
      </c>
      <c r="Q172" s="76" t="s">
        <v>12</v>
      </c>
      <c r="R172" s="76">
        <v>4</v>
      </c>
      <c r="S172" s="76">
        <v>3</v>
      </c>
      <c r="T172" s="76">
        <v>3</v>
      </c>
      <c r="U172" s="76" t="s">
        <v>12</v>
      </c>
      <c r="V172" s="76">
        <v>4</v>
      </c>
      <c r="W172" s="76">
        <v>4</v>
      </c>
      <c r="X172" s="76">
        <v>4</v>
      </c>
      <c r="Y172" s="76">
        <v>4</v>
      </c>
      <c r="Z172" s="76">
        <v>4</v>
      </c>
      <c r="AA172" s="77">
        <v>4</v>
      </c>
      <c r="AB172" s="77">
        <v>4</v>
      </c>
      <c r="AC172" s="77">
        <v>4</v>
      </c>
      <c r="AD172" s="77" t="s">
        <v>12</v>
      </c>
      <c r="AE172" s="77">
        <v>3</v>
      </c>
      <c r="AF172" s="77" t="s">
        <v>102</v>
      </c>
      <c r="AG172" s="78" t="s">
        <v>12</v>
      </c>
      <c r="AH172" s="78">
        <v>4</v>
      </c>
      <c r="AI172" s="78">
        <v>4</v>
      </c>
      <c r="AJ172" s="78">
        <v>4</v>
      </c>
      <c r="AK172" s="79">
        <v>4</v>
      </c>
      <c r="AL172" s="79">
        <v>4</v>
      </c>
      <c r="AM172" s="79">
        <v>4</v>
      </c>
      <c r="AN172" s="79" t="s">
        <v>15</v>
      </c>
      <c r="AO172" s="79">
        <v>4</v>
      </c>
      <c r="AP172" s="79" t="s">
        <v>15</v>
      </c>
      <c r="AQ172" s="79">
        <v>4</v>
      </c>
      <c r="AR172" s="79" t="s">
        <v>18</v>
      </c>
      <c r="AS172" s="79" t="e">
        <f>VLOOKUP(Vib_PDM[[#This Row],[New Number]],#REF!,2,FALSE)</f>
        <v>#REF!</v>
      </c>
      <c r="AT172" s="79" t="s">
        <v>15</v>
      </c>
      <c r="AU172" s="79" t="s">
        <v>15</v>
      </c>
      <c r="AV172" s="79" t="s">
        <v>15</v>
      </c>
      <c r="AW172" s="79" t="s">
        <v>15</v>
      </c>
      <c r="AX172" s="79" t="s">
        <v>15</v>
      </c>
      <c r="AY172" s="79"/>
      <c r="AZ172" s="79"/>
      <c r="BA172" s="79" t="s">
        <v>15</v>
      </c>
      <c r="BB172" s="79">
        <v>1</v>
      </c>
      <c r="BC172" s="79" t="s">
        <v>15</v>
      </c>
      <c r="BD172" s="80">
        <v>1</v>
      </c>
      <c r="BE172" s="80">
        <v>1</v>
      </c>
      <c r="BF172" s="80">
        <v>2</v>
      </c>
      <c r="BG172" s="80">
        <v>4</v>
      </c>
      <c r="BH172" s="80">
        <v>3</v>
      </c>
      <c r="BI172" s="91">
        <v>3</v>
      </c>
      <c r="BJ172" s="91">
        <v>3</v>
      </c>
      <c r="BK172" s="80">
        <v>2</v>
      </c>
      <c r="BL172" s="80">
        <v>2</v>
      </c>
      <c r="BM172" s="80"/>
      <c r="BN172" s="80"/>
      <c r="BO172" s="92" t="str">
        <f>VLOOKUP(Vib_PDM[[#This Row],[SAP Flocation]],'[4]Sheet1 (2)'!B:E,2,FALSE)</f>
        <v>MEM25W13</v>
      </c>
      <c r="BP172" s="83" t="s">
        <v>15</v>
      </c>
      <c r="BQ172" s="84"/>
      <c r="BR172" s="85">
        <f>VLOOKUP(Vib_PDM[[#This Row],[New Number]],'[4]Monthly AMS report'!NN164:NO515,2,FALSE)</f>
        <v>45749</v>
      </c>
      <c r="BS172" s="86"/>
      <c r="BT172" s="87">
        <f>COUNTIF(G172:AO172,$BT$8)</f>
        <v>0</v>
      </c>
      <c r="BU172" s="88">
        <f>COUNTIF(G172:AO172,$BU$8)</f>
        <v>0</v>
      </c>
      <c r="BV172" s="88">
        <f>COUNTIF(G172:AO172,$BV$8)</f>
        <v>3</v>
      </c>
      <c r="BW172" s="88">
        <f>COUNTIF(G172:AO172,$BW$8)</f>
        <v>17</v>
      </c>
      <c r="BX172" s="88">
        <f>COUNTIF(G172:AO172,$BX$8)</f>
        <v>10</v>
      </c>
      <c r="BY172" s="88">
        <f>COUNTIF(G172:AO172,$BY$8)</f>
        <v>5</v>
      </c>
      <c r="BZ172" s="88">
        <f>COUNTIF(G172:AO172,$BZ$8)</f>
        <v>0</v>
      </c>
      <c r="CA172" s="89">
        <f>(BY172)/(BZ172+BY172+BX172+BW172+BV172+BU172+BT172)</f>
        <v>0.14285714285714285</v>
      </c>
    </row>
    <row r="173" spans="1:79" ht="26.4" x14ac:dyDescent="0.25">
      <c r="A173" s="70" t="s">
        <v>749</v>
      </c>
      <c r="B173" s="71" t="s">
        <v>750</v>
      </c>
      <c r="C173" s="72" t="s">
        <v>191</v>
      </c>
      <c r="D173" s="73" t="s">
        <v>751</v>
      </c>
      <c r="E173" s="74" t="s">
        <v>752</v>
      </c>
      <c r="F173" s="75"/>
      <c r="G173" s="76" t="s">
        <v>15</v>
      </c>
      <c r="H173" s="76" t="s">
        <v>12</v>
      </c>
      <c r="I173" s="76" t="s">
        <v>15</v>
      </c>
      <c r="J173" s="76" t="s">
        <v>12</v>
      </c>
      <c r="K173" s="76" t="s">
        <v>12</v>
      </c>
      <c r="L173" s="76" t="s">
        <v>12</v>
      </c>
      <c r="M173" s="76" t="s">
        <v>12</v>
      </c>
      <c r="N173" s="76" t="s">
        <v>12</v>
      </c>
      <c r="O173" s="76" t="s">
        <v>15</v>
      </c>
      <c r="P173" s="76" t="s">
        <v>12</v>
      </c>
      <c r="Q173" s="76" t="s">
        <v>102</v>
      </c>
      <c r="R173" s="76">
        <v>4</v>
      </c>
      <c r="S173" s="76">
        <v>4</v>
      </c>
      <c r="T173" s="76" t="s">
        <v>15</v>
      </c>
      <c r="U173" s="76">
        <v>3</v>
      </c>
      <c r="V173" s="76">
        <v>3</v>
      </c>
      <c r="W173" s="76" t="s">
        <v>102</v>
      </c>
      <c r="X173" s="76" t="s">
        <v>102</v>
      </c>
      <c r="Y173" s="76" t="s">
        <v>102</v>
      </c>
      <c r="Z173" s="76" t="s">
        <v>102</v>
      </c>
      <c r="AA173" s="77">
        <v>3</v>
      </c>
      <c r="AB173" s="77" t="s">
        <v>102</v>
      </c>
      <c r="AC173" s="77" t="s">
        <v>102</v>
      </c>
      <c r="AD173" s="77" t="s">
        <v>12</v>
      </c>
      <c r="AE173" s="77" t="s">
        <v>102</v>
      </c>
      <c r="AF173" s="77" t="s">
        <v>102</v>
      </c>
      <c r="AG173" s="78" t="s">
        <v>12</v>
      </c>
      <c r="AH173" s="78" t="s">
        <v>198</v>
      </c>
      <c r="AI173" s="78" t="s">
        <v>12</v>
      </c>
      <c r="AJ173" s="78" t="s">
        <v>12</v>
      </c>
      <c r="AK173" s="79" t="s">
        <v>12</v>
      </c>
      <c r="AL173" s="79" t="s">
        <v>102</v>
      </c>
      <c r="AM173" s="79" t="s">
        <v>102</v>
      </c>
      <c r="AN173" s="79" t="s">
        <v>15</v>
      </c>
      <c r="AO173" s="79" t="s">
        <v>12</v>
      </c>
      <c r="AP173" s="79" t="s">
        <v>15</v>
      </c>
      <c r="AQ173" s="79" t="s">
        <v>12</v>
      </c>
      <c r="AR173" s="79" t="s">
        <v>18</v>
      </c>
      <c r="AS173" s="79" t="e">
        <f>VLOOKUP(Vib_PDM[[#This Row],[New Number]],#REF!,2,FALSE)</f>
        <v>#REF!</v>
      </c>
      <c r="AT173" s="79" t="s">
        <v>15</v>
      </c>
      <c r="AU173" s="79" t="s">
        <v>15</v>
      </c>
      <c r="AV173" s="79" t="s">
        <v>15</v>
      </c>
      <c r="AW173" s="79" t="s">
        <v>15</v>
      </c>
      <c r="AX173" s="79" t="s">
        <v>15</v>
      </c>
      <c r="AY173" s="79"/>
      <c r="AZ173" s="79"/>
      <c r="BA173" s="79" t="s">
        <v>12</v>
      </c>
      <c r="BB173" s="79" t="s">
        <v>102</v>
      </c>
      <c r="BC173" s="79" t="s">
        <v>15</v>
      </c>
      <c r="BD173" s="80" t="s">
        <v>12</v>
      </c>
      <c r="BE173" s="80" t="s">
        <v>12</v>
      </c>
      <c r="BF173" s="80" t="s">
        <v>12</v>
      </c>
      <c r="BG173" s="80" t="s">
        <v>12</v>
      </c>
      <c r="BH173" s="80" t="s">
        <v>12</v>
      </c>
      <c r="BI173" s="81" t="s">
        <v>12</v>
      </c>
      <c r="BJ173" s="93" t="s">
        <v>12</v>
      </c>
      <c r="BK173" s="93" t="s">
        <v>12</v>
      </c>
      <c r="BL173" s="80" t="s">
        <v>12</v>
      </c>
      <c r="BM173" s="93"/>
      <c r="BN173" s="93"/>
      <c r="BO173" s="94" t="e">
        <f>VLOOKUP(Vib_PDM[[#This Row],[SAP Flocation]],'[4]Sheet1 (2)'!B:E,2,FALSE)</f>
        <v>#N/A</v>
      </c>
      <c r="BP173" s="83" t="s">
        <v>15</v>
      </c>
      <c r="BQ173" s="84"/>
      <c r="BR173" s="85">
        <f>VLOOKUP(Vib_PDM[[#This Row],[New Number]],'[4]Monthly AMS report'!NN165:NO516,2,FALSE)</f>
        <v>45749</v>
      </c>
      <c r="BS173" s="86"/>
      <c r="BT173" s="87">
        <f>COUNTIF(G173:AO173,$BT$8)</f>
        <v>0</v>
      </c>
      <c r="BU173" s="88">
        <f>COUNTIF(G173:AO173,$BU$8)</f>
        <v>0</v>
      </c>
      <c r="BV173" s="88">
        <f>COUNTIF(G173:AO173,$BV$8)</f>
        <v>3</v>
      </c>
      <c r="BW173" s="88">
        <f>COUNTIF(G173:AO173,$BW$8)</f>
        <v>2</v>
      </c>
      <c r="BX173" s="88">
        <f>COUNTIF(G173:AO173,$BX$8)</f>
        <v>24</v>
      </c>
      <c r="BY173" s="88">
        <f>COUNTIF(G173:AO173,$BY$8)</f>
        <v>5</v>
      </c>
      <c r="BZ173" s="88">
        <f>COUNTIF(G173:AO173,$BZ$8)</f>
        <v>0</v>
      </c>
      <c r="CA173" s="89">
        <f>(BY173)/(BZ173+BY173+BX173+BW173+BV173+BU173+BT173)</f>
        <v>0.14705882352941177</v>
      </c>
    </row>
    <row r="174" spans="1:79" ht="26.4" x14ac:dyDescent="0.25">
      <c r="A174" s="134" t="s">
        <v>753</v>
      </c>
      <c r="B174" s="71" t="s">
        <v>754</v>
      </c>
      <c r="C174" s="72" t="s">
        <v>191</v>
      </c>
      <c r="D174" s="73" t="s">
        <v>755</v>
      </c>
      <c r="E174" s="74" t="s">
        <v>756</v>
      </c>
      <c r="F174" s="75"/>
      <c r="G174" s="76" t="s">
        <v>15</v>
      </c>
      <c r="H174" s="76">
        <v>3</v>
      </c>
      <c r="I174" s="76" t="s">
        <v>15</v>
      </c>
      <c r="J174" s="76" t="s">
        <v>12</v>
      </c>
      <c r="K174" s="76" t="s">
        <v>12</v>
      </c>
      <c r="L174" s="76" t="s">
        <v>12</v>
      </c>
      <c r="M174" s="76" t="s">
        <v>12</v>
      </c>
      <c r="N174" s="76" t="s">
        <v>15</v>
      </c>
      <c r="O174" s="76" t="s">
        <v>15</v>
      </c>
      <c r="P174" s="76" t="s">
        <v>12</v>
      </c>
      <c r="Q174" s="76" t="s">
        <v>102</v>
      </c>
      <c r="R174" s="76" t="s">
        <v>12</v>
      </c>
      <c r="S174" s="76" t="s">
        <v>12</v>
      </c>
      <c r="T174" s="76" t="s">
        <v>102</v>
      </c>
      <c r="U174" s="76" t="s">
        <v>12</v>
      </c>
      <c r="V174" s="76" t="s">
        <v>12</v>
      </c>
      <c r="W174" s="76" t="s">
        <v>12</v>
      </c>
      <c r="X174" s="76" t="s">
        <v>12</v>
      </c>
      <c r="Y174" s="76" t="s">
        <v>12</v>
      </c>
      <c r="Z174" s="76" t="s">
        <v>12</v>
      </c>
      <c r="AA174" s="77">
        <v>3</v>
      </c>
      <c r="AB174" s="77">
        <v>3</v>
      </c>
      <c r="AC174" s="77">
        <v>4</v>
      </c>
      <c r="AD174" s="77" t="s">
        <v>12</v>
      </c>
      <c r="AE174" s="77" t="s">
        <v>102</v>
      </c>
      <c r="AF174" s="77" t="s">
        <v>102</v>
      </c>
      <c r="AG174" s="78" t="s">
        <v>12</v>
      </c>
      <c r="AH174" s="78" t="s">
        <v>12</v>
      </c>
      <c r="AI174" s="78" t="s">
        <v>12</v>
      </c>
      <c r="AJ174" s="78" t="s">
        <v>12</v>
      </c>
      <c r="AK174" s="79" t="s">
        <v>12</v>
      </c>
      <c r="AL174" s="79" t="s">
        <v>102</v>
      </c>
      <c r="AM174" s="79" t="s">
        <v>102</v>
      </c>
      <c r="AN174" s="79" t="s">
        <v>15</v>
      </c>
      <c r="AO174" s="79" t="s">
        <v>18</v>
      </c>
      <c r="AP174" s="79" t="s">
        <v>15</v>
      </c>
      <c r="AQ174" s="79" t="s">
        <v>18</v>
      </c>
      <c r="AR174" s="79" t="s">
        <v>18</v>
      </c>
      <c r="AS174" s="79" t="e">
        <f>VLOOKUP(Vib_PDM[[#This Row],[New Number]],#REF!,2,FALSE)</f>
        <v>#REF!</v>
      </c>
      <c r="AT174" s="79" t="s">
        <v>15</v>
      </c>
      <c r="AU174" s="79" t="s">
        <v>15</v>
      </c>
      <c r="AV174" s="79" t="s">
        <v>15</v>
      </c>
      <c r="AW174" s="79" t="s">
        <v>15</v>
      </c>
      <c r="AX174" s="79" t="s">
        <v>15</v>
      </c>
      <c r="AY174" s="79"/>
      <c r="AZ174" s="79"/>
      <c r="BA174" s="79" t="s">
        <v>12</v>
      </c>
      <c r="BB174" s="79" t="s">
        <v>102</v>
      </c>
      <c r="BC174" s="79" t="s">
        <v>15</v>
      </c>
      <c r="BD174" s="80" t="s">
        <v>15</v>
      </c>
      <c r="BE174" s="80" t="s">
        <v>15</v>
      </c>
      <c r="BF174" s="80" t="s">
        <v>12</v>
      </c>
      <c r="BG174" s="80">
        <v>4</v>
      </c>
      <c r="BH174" s="80">
        <v>4</v>
      </c>
      <c r="BI174" s="81" t="s">
        <v>12</v>
      </c>
      <c r="BJ174" s="93" t="s">
        <v>12</v>
      </c>
      <c r="BK174" s="80">
        <v>2</v>
      </c>
      <c r="BL174" s="80">
        <v>2</v>
      </c>
      <c r="BM174" s="80"/>
      <c r="BN174" s="80"/>
      <c r="BO174" s="94" t="e">
        <f>VLOOKUP(Vib_PDM[[#This Row],[SAP Flocation]],'[4]Sheet1 (2)'!B:E,2,FALSE)</f>
        <v>#N/A</v>
      </c>
      <c r="BP174" s="83" t="s">
        <v>15</v>
      </c>
      <c r="BQ174" s="84"/>
      <c r="BR174" s="85">
        <f>VLOOKUP(Vib_PDM[[#This Row],[New Number]],'[4]Monthly AMS report'!NN166:NO517,2,FALSE)</f>
        <v>45749</v>
      </c>
      <c r="BS174" s="86"/>
      <c r="BT174" s="87">
        <f>COUNTIF(G174:AO174,$BT$8)</f>
        <v>0</v>
      </c>
      <c r="BU174" s="88">
        <f>COUNTIF(G174:AO174,$BU$8)</f>
        <v>0</v>
      </c>
      <c r="BV174" s="88">
        <f>COUNTIF(G174:AO174,$BV$8)</f>
        <v>3</v>
      </c>
      <c r="BW174" s="88">
        <f>COUNTIF(G174:AO174,$BW$8)</f>
        <v>1</v>
      </c>
      <c r="BX174" s="88">
        <f>COUNTIF(G174:AO174,$BX$8)</f>
        <v>25</v>
      </c>
      <c r="BY174" s="88">
        <f>COUNTIF(G174:AO174,$BY$8)</f>
        <v>5</v>
      </c>
      <c r="BZ174" s="88">
        <f>COUNTIF(G174:AO174,$BZ$8)</f>
        <v>1</v>
      </c>
      <c r="CA174" s="89">
        <f>(BY174)/(BZ174+BY174+BX174+BW174+BV174+BU174+BT174)</f>
        <v>0.14285714285714285</v>
      </c>
    </row>
    <row r="175" spans="1:79" ht="39.6" x14ac:dyDescent="0.25">
      <c r="A175" s="70" t="s">
        <v>584</v>
      </c>
      <c r="B175" s="155" t="s">
        <v>585</v>
      </c>
      <c r="C175" s="72" t="s">
        <v>577</v>
      </c>
      <c r="D175" s="73" t="s">
        <v>586</v>
      </c>
      <c r="E175" s="74" t="s">
        <v>587</v>
      </c>
      <c r="F175" s="75"/>
      <c r="G175" s="76" t="s">
        <v>15</v>
      </c>
      <c r="H175" s="76" t="s">
        <v>12</v>
      </c>
      <c r="I175" s="76" t="s">
        <v>12</v>
      </c>
      <c r="J175" s="76" t="s">
        <v>12</v>
      </c>
      <c r="K175" s="76" t="s">
        <v>12</v>
      </c>
      <c r="L175" s="76" t="s">
        <v>15</v>
      </c>
      <c r="M175" s="76" t="s">
        <v>15</v>
      </c>
      <c r="N175" s="76" t="s">
        <v>15</v>
      </c>
      <c r="O175" s="76" t="s">
        <v>15</v>
      </c>
      <c r="P175" s="76">
        <v>3</v>
      </c>
      <c r="Q175" s="76">
        <v>3</v>
      </c>
      <c r="R175" s="76">
        <v>3</v>
      </c>
      <c r="S175" s="76">
        <v>3</v>
      </c>
      <c r="T175" s="76">
        <v>2</v>
      </c>
      <c r="U175" s="76" t="s">
        <v>12</v>
      </c>
      <c r="V175" s="76" t="s">
        <v>12</v>
      </c>
      <c r="W175" s="76">
        <v>4</v>
      </c>
      <c r="X175" s="76" t="s">
        <v>102</v>
      </c>
      <c r="Y175" s="76" t="s">
        <v>15</v>
      </c>
      <c r="Z175" s="76" t="s">
        <v>15</v>
      </c>
      <c r="AA175" s="77">
        <v>4</v>
      </c>
      <c r="AB175" s="77">
        <v>4</v>
      </c>
      <c r="AC175" s="77" t="s">
        <v>102</v>
      </c>
      <c r="AD175" s="77" t="s">
        <v>102</v>
      </c>
      <c r="AE175" s="77" t="s">
        <v>102</v>
      </c>
      <c r="AF175" s="77" t="s">
        <v>102</v>
      </c>
      <c r="AG175" s="78" t="s">
        <v>12</v>
      </c>
      <c r="AH175" s="78" t="s">
        <v>12</v>
      </c>
      <c r="AI175" s="78">
        <v>3</v>
      </c>
      <c r="AJ175" s="78">
        <v>2</v>
      </c>
      <c r="AK175" s="79">
        <v>3</v>
      </c>
      <c r="AL175" s="79">
        <v>2</v>
      </c>
      <c r="AM175" s="79">
        <v>2</v>
      </c>
      <c r="AN175" s="79" t="s">
        <v>15</v>
      </c>
      <c r="AO175" s="79">
        <v>2</v>
      </c>
      <c r="AP175" s="79">
        <v>3</v>
      </c>
      <c r="AQ175" s="79" t="s">
        <v>18</v>
      </c>
      <c r="AR175" s="79" t="s">
        <v>18</v>
      </c>
      <c r="AS175" s="79" t="e">
        <f>VLOOKUP(Vib_PDM[[#This Row],[New Number]],#REF!,2,FALSE)</f>
        <v>#REF!</v>
      </c>
      <c r="AT175" s="79" t="s">
        <v>15</v>
      </c>
      <c r="AU175" s="79" t="s">
        <v>15</v>
      </c>
      <c r="AV175" s="79" t="s">
        <v>15</v>
      </c>
      <c r="AW175" s="79" t="s">
        <v>15</v>
      </c>
      <c r="AX175" s="79" t="s">
        <v>15</v>
      </c>
      <c r="AY175" s="79"/>
      <c r="AZ175" s="79"/>
      <c r="BA175" s="79" t="s">
        <v>136</v>
      </c>
      <c r="BB175" s="79" t="s">
        <v>136</v>
      </c>
      <c r="BC175" s="79" t="s">
        <v>15</v>
      </c>
      <c r="BD175" s="80" t="s">
        <v>15</v>
      </c>
      <c r="BE175" s="80">
        <v>3</v>
      </c>
      <c r="BF175" s="80">
        <v>4</v>
      </c>
      <c r="BG175" s="80" t="s">
        <v>15</v>
      </c>
      <c r="BH175" s="80">
        <v>3</v>
      </c>
      <c r="BI175" s="81" t="s">
        <v>12</v>
      </c>
      <c r="BJ175" s="93" t="s">
        <v>12</v>
      </c>
      <c r="BK175" s="93" t="s">
        <v>12</v>
      </c>
      <c r="BL175" s="80">
        <v>4</v>
      </c>
      <c r="BM175" s="93"/>
      <c r="BN175" s="93"/>
      <c r="BO175" s="92" t="str">
        <f>VLOOKUP(Vib_PDM[[#This Row],[SAP Flocation]],'[4]Sheet1 (2)'!B:E,2,FALSE)</f>
        <v>MPHS25T1</v>
      </c>
      <c r="BP175" s="83">
        <v>3</v>
      </c>
      <c r="BQ175" s="84" t="s">
        <v>2195</v>
      </c>
      <c r="BR175" s="85" t="e">
        <f>VLOOKUP(Vib_PDM[[#This Row],[New Number]],'[4]Monthly AMS report'!NN122:NO473,2,FALSE)</f>
        <v>#N/A</v>
      </c>
      <c r="BS175" s="86">
        <v>8</v>
      </c>
      <c r="BT175" s="87">
        <f>COUNTIF(G175:AO175,$BT$8)</f>
        <v>0</v>
      </c>
      <c r="BU175" s="88">
        <f>COUNTIF(G175:AO175,$BU$8)</f>
        <v>5</v>
      </c>
      <c r="BV175" s="88">
        <f>COUNTIF(G175:AO175,$BV$8)</f>
        <v>6</v>
      </c>
      <c r="BW175" s="88">
        <f>COUNTIF(G175:AO175,$BW$8)</f>
        <v>3</v>
      </c>
      <c r="BX175" s="88">
        <f>COUNTIF(G175:AO175,$BX$8)</f>
        <v>13</v>
      </c>
      <c r="BY175" s="88">
        <f>COUNTIF(G175:AO175,$BY$8)</f>
        <v>8</v>
      </c>
      <c r="BZ175" s="88">
        <f>COUNTIF(G175:AO175,$BZ$8)</f>
        <v>0</v>
      </c>
      <c r="CA175" s="89">
        <f>(BY175)/(BZ175+BY175+BX175+BW175+BV175+BU175+BT175)</f>
        <v>0.22857142857142856</v>
      </c>
    </row>
    <row r="176" spans="1:79" ht="26.4" x14ac:dyDescent="0.25">
      <c r="A176" s="70" t="s">
        <v>588</v>
      </c>
      <c r="B176" s="154" t="s">
        <v>589</v>
      </c>
      <c r="C176" s="72" t="s">
        <v>577</v>
      </c>
      <c r="D176" s="73" t="s">
        <v>590</v>
      </c>
      <c r="E176" s="74" t="s">
        <v>591</v>
      </c>
      <c r="F176" s="75"/>
      <c r="G176" s="76" t="s">
        <v>15</v>
      </c>
      <c r="H176" s="76" t="s">
        <v>12</v>
      </c>
      <c r="I176" s="76" t="s">
        <v>12</v>
      </c>
      <c r="J176" s="76" t="s">
        <v>12</v>
      </c>
      <c r="K176" s="76" t="s">
        <v>15</v>
      </c>
      <c r="L176" s="76" t="s">
        <v>15</v>
      </c>
      <c r="M176" s="76" t="s">
        <v>12</v>
      </c>
      <c r="N176" s="76" t="s">
        <v>15</v>
      </c>
      <c r="O176" s="76" t="s">
        <v>15</v>
      </c>
      <c r="P176" s="76" t="s">
        <v>12</v>
      </c>
      <c r="Q176" s="76" t="s">
        <v>12</v>
      </c>
      <c r="R176" s="76">
        <v>4</v>
      </c>
      <c r="S176" s="76">
        <v>4</v>
      </c>
      <c r="T176" s="76">
        <v>2</v>
      </c>
      <c r="U176" s="76" t="s">
        <v>12</v>
      </c>
      <c r="V176" s="76" t="s">
        <v>12</v>
      </c>
      <c r="W176" s="76" t="s">
        <v>12</v>
      </c>
      <c r="X176" s="76" t="s">
        <v>12</v>
      </c>
      <c r="Y176" s="76" t="s">
        <v>15</v>
      </c>
      <c r="Z176" s="76" t="s">
        <v>15</v>
      </c>
      <c r="AA176" s="77" t="s">
        <v>102</v>
      </c>
      <c r="AB176" s="77" t="s">
        <v>12</v>
      </c>
      <c r="AC176" s="77">
        <v>4</v>
      </c>
      <c r="AD176" s="77" t="s">
        <v>102</v>
      </c>
      <c r="AE176" s="77" t="s">
        <v>102</v>
      </c>
      <c r="AF176" s="77" t="s">
        <v>102</v>
      </c>
      <c r="AG176" s="78" t="s">
        <v>12</v>
      </c>
      <c r="AH176" s="78" t="s">
        <v>12</v>
      </c>
      <c r="AI176" s="78" t="s">
        <v>12</v>
      </c>
      <c r="AJ176" s="78">
        <v>2</v>
      </c>
      <c r="AK176" s="79">
        <v>2</v>
      </c>
      <c r="AL176" s="79" t="s">
        <v>102</v>
      </c>
      <c r="AM176" s="79" t="s">
        <v>102</v>
      </c>
      <c r="AN176" s="79" t="s">
        <v>15</v>
      </c>
      <c r="AO176" s="79" t="s">
        <v>15</v>
      </c>
      <c r="AP176" s="79" t="s">
        <v>12</v>
      </c>
      <c r="AQ176" s="79" t="s">
        <v>15</v>
      </c>
      <c r="AR176" s="79" t="s">
        <v>18</v>
      </c>
      <c r="AS176" s="79" t="e">
        <f>VLOOKUP(Vib_PDM[[#This Row],[New Number]],#REF!,2,FALSE)</f>
        <v>#REF!</v>
      </c>
      <c r="AT176" s="79">
        <v>3</v>
      </c>
      <c r="AU176" s="79">
        <v>3</v>
      </c>
      <c r="AV176" s="79" t="s">
        <v>15</v>
      </c>
      <c r="AW176" s="79" t="s">
        <v>15</v>
      </c>
      <c r="AX176" s="79" t="s">
        <v>15</v>
      </c>
      <c r="AY176" s="79"/>
      <c r="AZ176" s="79"/>
      <c r="BA176" s="79">
        <v>3</v>
      </c>
      <c r="BB176" s="79" t="s">
        <v>136</v>
      </c>
      <c r="BC176" s="79" t="s">
        <v>15</v>
      </c>
      <c r="BD176" s="80" t="s">
        <v>12</v>
      </c>
      <c r="BE176" s="80" t="s">
        <v>12</v>
      </c>
      <c r="BF176" s="80" t="s">
        <v>12</v>
      </c>
      <c r="BG176" s="80">
        <v>3</v>
      </c>
      <c r="BH176" s="80" t="s">
        <v>12</v>
      </c>
      <c r="BI176" s="124">
        <v>4</v>
      </c>
      <c r="BJ176" s="93" t="s">
        <v>12</v>
      </c>
      <c r="BK176" s="80" t="s">
        <v>15</v>
      </c>
      <c r="BL176" s="80" t="s">
        <v>12</v>
      </c>
      <c r="BM176" s="80"/>
      <c r="BN176" s="80"/>
      <c r="BO176" s="94" t="e">
        <f>VLOOKUP(Vib_PDM[[#This Row],[SAP Flocation]],'[4]Sheet1 (2)'!B:E,2,FALSE)</f>
        <v>#N/A</v>
      </c>
      <c r="BP176" s="83" t="s">
        <v>15</v>
      </c>
      <c r="BQ176" s="84"/>
      <c r="BR176" s="85" t="e">
        <f>VLOOKUP(Vib_PDM[[#This Row],[New Number]],'[4]Monthly AMS report'!NN123:NO474,2,FALSE)</f>
        <v>#N/A</v>
      </c>
      <c r="BS176" s="86">
        <v>8</v>
      </c>
      <c r="BT176" s="87">
        <f>COUNTIF(G176:AO176,$BT$8)</f>
        <v>0</v>
      </c>
      <c r="BU176" s="88">
        <f>COUNTIF(G176:AO176,$BU$8)</f>
        <v>3</v>
      </c>
      <c r="BV176" s="88">
        <f>COUNTIF(G176:AO176,$BV$8)</f>
        <v>0</v>
      </c>
      <c r="BW176" s="88">
        <f>COUNTIF(G176:AO176,$BW$8)</f>
        <v>3</v>
      </c>
      <c r="BX176" s="88">
        <f>COUNTIF(G176:AO176,$BX$8)</f>
        <v>20</v>
      </c>
      <c r="BY176" s="88">
        <f>COUNTIF(G176:AO176,$BY$8)</f>
        <v>9</v>
      </c>
      <c r="BZ176" s="88">
        <f>COUNTIF(G176:AO176,$BZ$8)</f>
        <v>0</v>
      </c>
      <c r="CA176" s="89">
        <f>(BY176)/(BZ176+BY176+BX176+BW176+BV176+BU176+BT176)</f>
        <v>0.25714285714285712</v>
      </c>
    </row>
    <row r="177" spans="1:79" ht="26.4" x14ac:dyDescent="0.25">
      <c r="A177" s="70" t="s">
        <v>592</v>
      </c>
      <c r="B177" s="154" t="s">
        <v>593</v>
      </c>
      <c r="C177" s="72" t="s">
        <v>577</v>
      </c>
      <c r="D177" s="73" t="s">
        <v>594</v>
      </c>
      <c r="E177" s="74" t="s">
        <v>595</v>
      </c>
      <c r="F177" s="75"/>
      <c r="G177" s="76" t="s">
        <v>15</v>
      </c>
      <c r="H177" s="76" t="s">
        <v>12</v>
      </c>
      <c r="I177" s="76" t="s">
        <v>12</v>
      </c>
      <c r="J177" s="76" t="s">
        <v>15</v>
      </c>
      <c r="K177" s="76" t="s">
        <v>15</v>
      </c>
      <c r="L177" s="76" t="s">
        <v>15</v>
      </c>
      <c r="M177" s="76" t="s">
        <v>12</v>
      </c>
      <c r="N177" s="76" t="s">
        <v>15</v>
      </c>
      <c r="O177" s="76" t="s">
        <v>15</v>
      </c>
      <c r="P177" s="76" t="s">
        <v>12</v>
      </c>
      <c r="Q177" s="76" t="s">
        <v>12</v>
      </c>
      <c r="R177" s="76" t="s">
        <v>12</v>
      </c>
      <c r="S177" s="76" t="s">
        <v>12</v>
      </c>
      <c r="T177" s="76" t="s">
        <v>102</v>
      </c>
      <c r="U177" s="76" t="s">
        <v>12</v>
      </c>
      <c r="V177" s="76" t="s">
        <v>12</v>
      </c>
      <c r="W177" s="76" t="s">
        <v>12</v>
      </c>
      <c r="X177" s="76" t="s">
        <v>12</v>
      </c>
      <c r="Y177" s="76" t="s">
        <v>15</v>
      </c>
      <c r="Z177" s="76" t="s">
        <v>15</v>
      </c>
      <c r="AA177" s="77" t="s">
        <v>102</v>
      </c>
      <c r="AB177" s="77" t="s">
        <v>12</v>
      </c>
      <c r="AC177" s="77" t="s">
        <v>102</v>
      </c>
      <c r="AD177" s="77" t="s">
        <v>102</v>
      </c>
      <c r="AE177" s="77" t="s">
        <v>102</v>
      </c>
      <c r="AF177" s="77" t="s">
        <v>102</v>
      </c>
      <c r="AG177" s="78" t="s">
        <v>12</v>
      </c>
      <c r="AH177" s="78" t="s">
        <v>12</v>
      </c>
      <c r="AI177" s="78">
        <v>3</v>
      </c>
      <c r="AJ177" s="78">
        <v>3</v>
      </c>
      <c r="AK177" s="79" t="s">
        <v>12</v>
      </c>
      <c r="AL177" s="79" t="s">
        <v>102</v>
      </c>
      <c r="AM177" s="79">
        <v>3</v>
      </c>
      <c r="AN177" s="79" t="s">
        <v>15</v>
      </c>
      <c r="AO177" s="79">
        <v>3</v>
      </c>
      <c r="AP177" s="79" t="s">
        <v>15</v>
      </c>
      <c r="AQ177" s="79" t="s">
        <v>18</v>
      </c>
      <c r="AR177" s="79" t="s">
        <v>18</v>
      </c>
      <c r="AS177" s="79" t="e">
        <f>VLOOKUP(Vib_PDM[[#This Row],[New Number]],#REF!,2,FALSE)</f>
        <v>#REF!</v>
      </c>
      <c r="AT177" s="79" t="s">
        <v>12</v>
      </c>
      <c r="AU177" s="79" t="s">
        <v>12</v>
      </c>
      <c r="AV177" s="79" t="s">
        <v>15</v>
      </c>
      <c r="AW177" s="79" t="s">
        <v>15</v>
      </c>
      <c r="AX177" s="79" t="s">
        <v>15</v>
      </c>
      <c r="AY177" s="79"/>
      <c r="AZ177" s="79"/>
      <c r="BA177" s="79" t="s">
        <v>12</v>
      </c>
      <c r="BB177" s="79" t="s">
        <v>15</v>
      </c>
      <c r="BC177" s="79" t="s">
        <v>15</v>
      </c>
      <c r="BD177" s="80" t="s">
        <v>12</v>
      </c>
      <c r="BE177" s="80" t="s">
        <v>15</v>
      </c>
      <c r="BF177" s="80" t="s">
        <v>12</v>
      </c>
      <c r="BG177" s="80">
        <v>3</v>
      </c>
      <c r="BH177" s="80" t="s">
        <v>15</v>
      </c>
      <c r="BI177" s="80" t="s">
        <v>15</v>
      </c>
      <c r="BJ177" s="91">
        <v>3</v>
      </c>
      <c r="BK177" s="80" t="s">
        <v>15</v>
      </c>
      <c r="BL177" s="80">
        <v>4</v>
      </c>
      <c r="BM177" s="80"/>
      <c r="BN177" s="80"/>
      <c r="BO177" s="92">
        <f>VLOOKUP(Vib_PDM[[#This Row],[SAP Flocation]],'[4]Sheet1 (2)'!B:E,2,FALSE)</f>
        <v>0</v>
      </c>
      <c r="BP177" s="83" t="s">
        <v>15</v>
      </c>
      <c r="BQ177" s="84"/>
      <c r="BR177" s="85" t="e">
        <f>VLOOKUP(Vib_PDM[[#This Row],[New Number]],'[4]Monthly AMS report'!NN124:NO475,2,FALSE)</f>
        <v>#N/A</v>
      </c>
      <c r="BS177" s="86">
        <v>8</v>
      </c>
      <c r="BT177" s="87">
        <f>COUNTIF(G177:AO177,$BT$8)</f>
        <v>0</v>
      </c>
      <c r="BU177" s="88">
        <f>COUNTIF(G177:AO177,$BU$8)</f>
        <v>0</v>
      </c>
      <c r="BV177" s="88">
        <f>COUNTIF(G177:AO177,$BV$8)</f>
        <v>4</v>
      </c>
      <c r="BW177" s="88">
        <f>COUNTIF(G177:AO177,$BW$8)</f>
        <v>0</v>
      </c>
      <c r="BX177" s="88">
        <f>COUNTIF(G177:AO177,$BX$8)</f>
        <v>22</v>
      </c>
      <c r="BY177" s="88">
        <f>COUNTIF(G177:AO177,$BY$8)</f>
        <v>9</v>
      </c>
      <c r="BZ177" s="88">
        <f>COUNTIF(G177:AO177,$BZ$8)</f>
        <v>0</v>
      </c>
      <c r="CA177" s="89">
        <f>(BY177)/(BZ177+BY177+BX177+BW177+BV177+BU177+BT177)</f>
        <v>0.25714285714285712</v>
      </c>
    </row>
    <row r="178" spans="1:79" ht="39.6" x14ac:dyDescent="0.25">
      <c r="A178" s="70" t="s">
        <v>596</v>
      </c>
      <c r="B178" s="154" t="s">
        <v>597</v>
      </c>
      <c r="C178" s="72" t="s">
        <v>577</v>
      </c>
      <c r="D178" s="73" t="s">
        <v>598</v>
      </c>
      <c r="E178" s="74" t="s">
        <v>599</v>
      </c>
      <c r="F178" s="75" t="s">
        <v>146</v>
      </c>
      <c r="G178" s="76" t="s">
        <v>15</v>
      </c>
      <c r="H178" s="76" t="s">
        <v>12</v>
      </c>
      <c r="I178" s="76" t="s">
        <v>12</v>
      </c>
      <c r="J178" s="76" t="s">
        <v>12</v>
      </c>
      <c r="K178" s="76" t="s">
        <v>15</v>
      </c>
      <c r="L178" s="76" t="s">
        <v>15</v>
      </c>
      <c r="M178" s="76" t="s">
        <v>12</v>
      </c>
      <c r="N178" s="76" t="s">
        <v>15</v>
      </c>
      <c r="O178" s="76" t="s">
        <v>12</v>
      </c>
      <c r="P178" s="76" t="s">
        <v>12</v>
      </c>
      <c r="Q178" s="76" t="s">
        <v>12</v>
      </c>
      <c r="R178" s="76" t="s">
        <v>12</v>
      </c>
      <c r="S178" s="76">
        <v>4</v>
      </c>
      <c r="T178" s="76">
        <v>4</v>
      </c>
      <c r="U178" s="76">
        <v>4</v>
      </c>
      <c r="V178" s="76">
        <v>4</v>
      </c>
      <c r="W178" s="76">
        <v>4</v>
      </c>
      <c r="X178" s="76">
        <v>3</v>
      </c>
      <c r="Y178" s="76" t="s">
        <v>15</v>
      </c>
      <c r="Z178" s="76" t="s">
        <v>15</v>
      </c>
      <c r="AA178" s="77">
        <v>4</v>
      </c>
      <c r="AB178" s="77">
        <v>4</v>
      </c>
      <c r="AC178" s="77">
        <v>4</v>
      </c>
      <c r="AD178" s="77">
        <v>4</v>
      </c>
      <c r="AE178" s="77">
        <v>4</v>
      </c>
      <c r="AF178" s="77" t="s">
        <v>15</v>
      </c>
      <c r="AG178" s="78">
        <v>4</v>
      </c>
      <c r="AH178" s="78" t="s">
        <v>15</v>
      </c>
      <c r="AI178" s="78">
        <v>4</v>
      </c>
      <c r="AJ178" s="90">
        <v>4</v>
      </c>
      <c r="AK178" s="79">
        <v>4</v>
      </c>
      <c r="AL178" s="79">
        <v>4</v>
      </c>
      <c r="AM178" s="79">
        <v>4</v>
      </c>
      <c r="AN178" s="79" t="s">
        <v>15</v>
      </c>
      <c r="AO178" s="79" t="s">
        <v>15</v>
      </c>
      <c r="AP178" s="79" t="s">
        <v>15</v>
      </c>
      <c r="AQ178" s="79" t="s">
        <v>18</v>
      </c>
      <c r="AR178" s="79" t="s">
        <v>18</v>
      </c>
      <c r="AS178" s="79" t="e">
        <f>VLOOKUP(Vib_PDM[[#This Row],[New Number]],#REF!,2,FALSE)</f>
        <v>#REF!</v>
      </c>
      <c r="AT178" s="79">
        <v>3</v>
      </c>
      <c r="AU178" s="79">
        <v>3</v>
      </c>
      <c r="AV178" s="79" t="s">
        <v>15</v>
      </c>
      <c r="AW178" s="79" t="s">
        <v>15</v>
      </c>
      <c r="AX178" s="79" t="s">
        <v>15</v>
      </c>
      <c r="AY178" s="79"/>
      <c r="AZ178" s="79"/>
      <c r="BA178" s="79">
        <v>3</v>
      </c>
      <c r="BB178" s="79" t="s">
        <v>15</v>
      </c>
      <c r="BC178" s="79" t="s">
        <v>15</v>
      </c>
      <c r="BD178" s="80">
        <v>3</v>
      </c>
      <c r="BE178" s="80" t="s">
        <v>15</v>
      </c>
      <c r="BF178" s="80">
        <v>4</v>
      </c>
      <c r="BG178" s="80">
        <v>3</v>
      </c>
      <c r="BH178" s="80" t="s">
        <v>15</v>
      </c>
      <c r="BI178" s="80" t="s">
        <v>15</v>
      </c>
      <c r="BJ178" s="114">
        <v>2</v>
      </c>
      <c r="BK178" s="80" t="s">
        <v>15</v>
      </c>
      <c r="BL178" s="80" t="s">
        <v>12</v>
      </c>
      <c r="BM178" s="80"/>
      <c r="BN178" s="80"/>
      <c r="BO178" s="92">
        <f>VLOOKUP(Vib_PDM[[#This Row],[SAP Flocation]],'[4]Sheet1 (2)'!B:E,2,FALSE)</f>
        <v>0</v>
      </c>
      <c r="BP178" s="156" t="s">
        <v>15</v>
      </c>
      <c r="BQ178" s="84"/>
      <c r="BR178" s="85" t="e">
        <f>VLOOKUP(Vib_PDM[[#This Row],[New Number]],'[4]Monthly AMS report'!NN125:NO476,2,FALSE)</f>
        <v>#N/A</v>
      </c>
      <c r="BS178" s="86">
        <v>8</v>
      </c>
      <c r="BT178" s="87">
        <f>COUNTIF(G178:AO178,$BT$8)</f>
        <v>0</v>
      </c>
      <c r="BU178" s="88">
        <f>COUNTIF(G178:AO178,$BU$8)</f>
        <v>0</v>
      </c>
      <c r="BV178" s="88">
        <f>COUNTIF(G178:AO178,$BV$8)</f>
        <v>1</v>
      </c>
      <c r="BW178" s="88">
        <f>COUNTIF(G178:AO178,$BW$8)</f>
        <v>16</v>
      </c>
      <c r="BX178" s="88">
        <f>COUNTIF(G178:AO178,$BX$8)</f>
        <v>8</v>
      </c>
      <c r="BY178" s="88">
        <f>COUNTIF(G178:AO178,$BY$8)</f>
        <v>10</v>
      </c>
      <c r="BZ178" s="88">
        <f>COUNTIF(G178:AO178,$BZ$8)</f>
        <v>0</v>
      </c>
      <c r="CA178" s="89">
        <f>(BY178)/(BZ178+BY178+BX178+BW178+BV178+BU178+BT178)</f>
        <v>0.2857142857142857</v>
      </c>
    </row>
    <row r="179" spans="1:79" x14ac:dyDescent="0.25">
      <c r="A179" s="70" t="s">
        <v>762</v>
      </c>
      <c r="B179" s="71" t="s">
        <v>763</v>
      </c>
      <c r="C179" s="72" t="s">
        <v>577</v>
      </c>
      <c r="D179" s="73" t="s">
        <v>764</v>
      </c>
      <c r="E179" s="74" t="s">
        <v>765</v>
      </c>
      <c r="F179" s="75"/>
      <c r="G179" s="76" t="s">
        <v>15</v>
      </c>
      <c r="H179" s="76" t="s">
        <v>15</v>
      </c>
      <c r="I179" s="76" t="s">
        <v>12</v>
      </c>
      <c r="J179" s="76" t="s">
        <v>15</v>
      </c>
      <c r="K179" s="76" t="s">
        <v>12</v>
      </c>
      <c r="L179" s="76" t="s">
        <v>15</v>
      </c>
      <c r="M179" s="76" t="s">
        <v>15</v>
      </c>
      <c r="N179" s="76" t="s">
        <v>15</v>
      </c>
      <c r="O179" s="76" t="s">
        <v>15</v>
      </c>
      <c r="P179" s="76" t="s">
        <v>12</v>
      </c>
      <c r="Q179" s="76">
        <v>3</v>
      </c>
      <c r="R179" s="76">
        <v>3</v>
      </c>
      <c r="S179" s="76">
        <v>4</v>
      </c>
      <c r="T179" s="76" t="s">
        <v>15</v>
      </c>
      <c r="U179" s="76" t="s">
        <v>15</v>
      </c>
      <c r="V179" s="76" t="s">
        <v>15</v>
      </c>
      <c r="W179" s="76" t="s">
        <v>15</v>
      </c>
      <c r="X179" s="76" t="s">
        <v>15</v>
      </c>
      <c r="Y179" s="76" t="s">
        <v>15</v>
      </c>
      <c r="Z179" s="76" t="s">
        <v>15</v>
      </c>
      <c r="AA179" s="77" t="s">
        <v>102</v>
      </c>
      <c r="AB179" s="77" t="s">
        <v>12</v>
      </c>
      <c r="AC179" s="77" t="s">
        <v>102</v>
      </c>
      <c r="AD179" s="77" t="s">
        <v>102</v>
      </c>
      <c r="AE179" s="77" t="s">
        <v>102</v>
      </c>
      <c r="AF179" s="77" t="s">
        <v>15</v>
      </c>
      <c r="AG179" s="90" t="s">
        <v>15</v>
      </c>
      <c r="AH179" s="78" t="s">
        <v>15</v>
      </c>
      <c r="AI179" s="78" t="s">
        <v>12</v>
      </c>
      <c r="AJ179" s="78" t="s">
        <v>12</v>
      </c>
      <c r="AK179" s="79" t="s">
        <v>15</v>
      </c>
      <c r="AL179" s="79" t="s">
        <v>15</v>
      </c>
      <c r="AM179" s="79" t="s">
        <v>102</v>
      </c>
      <c r="AN179" s="79" t="s">
        <v>15</v>
      </c>
      <c r="AO179" s="79" t="s">
        <v>15</v>
      </c>
      <c r="AP179" s="79" t="s">
        <v>12</v>
      </c>
      <c r="AQ179" s="79" t="s">
        <v>12</v>
      </c>
      <c r="AR179" s="79" t="s">
        <v>15</v>
      </c>
      <c r="AS179" s="79" t="e">
        <f>VLOOKUP(Vib_PDM[[#This Row],[New Number]],#REF!,2,FALSE)</f>
        <v>#REF!</v>
      </c>
      <c r="AT179" s="79" t="s">
        <v>15</v>
      </c>
      <c r="AU179" s="79" t="s">
        <v>15</v>
      </c>
      <c r="AV179" s="79" t="s">
        <v>15</v>
      </c>
      <c r="AW179" s="79" t="s">
        <v>15</v>
      </c>
      <c r="AX179" s="79" t="s">
        <v>15</v>
      </c>
      <c r="AY179" s="79"/>
      <c r="AZ179" s="79"/>
      <c r="BA179" s="79"/>
      <c r="BB179" s="79" t="s">
        <v>15</v>
      </c>
      <c r="BC179" s="79" t="s">
        <v>15</v>
      </c>
      <c r="BD179" s="80" t="s">
        <v>15</v>
      </c>
      <c r="BE179" s="80" t="s">
        <v>12</v>
      </c>
      <c r="BF179" s="80" t="s">
        <v>12</v>
      </c>
      <c r="BG179" s="80" t="s">
        <v>15</v>
      </c>
      <c r="BH179" s="80" t="s">
        <v>15</v>
      </c>
      <c r="BI179" s="80" t="s">
        <v>15</v>
      </c>
      <c r="BJ179" s="93" t="s">
        <v>12</v>
      </c>
      <c r="BK179" s="80" t="s">
        <v>15</v>
      </c>
      <c r="BL179" s="80" t="s">
        <v>12</v>
      </c>
      <c r="BM179" s="80"/>
      <c r="BN179" s="80"/>
      <c r="BO179" s="94" t="e">
        <f>VLOOKUP(Vib_PDM[[#This Row],[SAP Flocation]],'[4]Sheet1 (2)'!B:E,2,FALSE)</f>
        <v>#N/A</v>
      </c>
      <c r="BP179" s="156" t="s">
        <v>15</v>
      </c>
      <c r="BQ179" s="84"/>
      <c r="BR179" s="85" t="e">
        <f>VLOOKUP(Vib_PDM[[#This Row],[New Number]],'[4]Monthly AMS report'!NN168:NO519,2,FALSE)</f>
        <v>#N/A</v>
      </c>
      <c r="BS179" s="86"/>
      <c r="BT179" s="87">
        <f>COUNTIF(G179:AO179,$BT$8)</f>
        <v>0</v>
      </c>
      <c r="BU179" s="88">
        <f>COUNTIF(G179:AO179,$BU$8)</f>
        <v>0</v>
      </c>
      <c r="BV179" s="88">
        <f>COUNTIF(G179:AO179,$BV$8)</f>
        <v>2</v>
      </c>
      <c r="BW179" s="88">
        <f>COUNTIF(G179:AO179,$BW$8)</f>
        <v>1</v>
      </c>
      <c r="BX179" s="88">
        <f>COUNTIF(G179:AO179,$BX$8)</f>
        <v>11</v>
      </c>
      <c r="BY179" s="88">
        <f>COUNTIF(G179:AO179,$BY$8)</f>
        <v>21</v>
      </c>
      <c r="BZ179" s="88">
        <f>COUNTIF(G179:AO179,$BZ$8)</f>
        <v>0</v>
      </c>
      <c r="CA179" s="89">
        <f>(BY179)/(BZ179+BY179+BX179+BW179+BV179+BU179+BT179)</f>
        <v>0.6</v>
      </c>
    </row>
    <row r="180" spans="1:79" x14ac:dyDescent="0.25">
      <c r="A180" s="70" t="s">
        <v>766</v>
      </c>
      <c r="B180" s="71" t="s">
        <v>767</v>
      </c>
      <c r="C180" s="72" t="s">
        <v>577</v>
      </c>
      <c r="D180" s="73" t="s">
        <v>768</v>
      </c>
      <c r="E180" s="74" t="s">
        <v>769</v>
      </c>
      <c r="F180" s="118" t="s">
        <v>770</v>
      </c>
      <c r="G180" s="76" t="s">
        <v>15</v>
      </c>
      <c r="H180" s="76" t="s">
        <v>15</v>
      </c>
      <c r="I180" s="76" t="s">
        <v>15</v>
      </c>
      <c r="J180" s="76" t="s">
        <v>15</v>
      </c>
      <c r="K180" s="76" t="s">
        <v>12</v>
      </c>
      <c r="L180" s="76" t="s">
        <v>15</v>
      </c>
      <c r="M180" s="76" t="s">
        <v>15</v>
      </c>
      <c r="N180" s="76" t="s">
        <v>15</v>
      </c>
      <c r="O180" s="76" t="s">
        <v>15</v>
      </c>
      <c r="P180" s="76" t="s">
        <v>15</v>
      </c>
      <c r="Q180" s="76" t="s">
        <v>12</v>
      </c>
      <c r="R180" s="76" t="s">
        <v>15</v>
      </c>
      <c r="S180" s="76" t="s">
        <v>12</v>
      </c>
      <c r="T180" s="76" t="s">
        <v>15</v>
      </c>
      <c r="U180" s="76" t="s">
        <v>15</v>
      </c>
      <c r="V180" s="76" t="s">
        <v>12</v>
      </c>
      <c r="W180" s="76" t="s">
        <v>12</v>
      </c>
      <c r="X180" s="76" t="s">
        <v>15</v>
      </c>
      <c r="Y180" s="76" t="s">
        <v>15</v>
      </c>
      <c r="Z180" s="76" t="s">
        <v>15</v>
      </c>
      <c r="AA180" s="77" t="s">
        <v>102</v>
      </c>
      <c r="AB180" s="77" t="s">
        <v>12</v>
      </c>
      <c r="AC180" s="77" t="s">
        <v>102</v>
      </c>
      <c r="AD180" s="77" t="s">
        <v>15</v>
      </c>
      <c r="AE180" s="77" t="s">
        <v>18</v>
      </c>
      <c r="AF180" s="77" t="s">
        <v>15</v>
      </c>
      <c r="AG180" s="78" t="s">
        <v>18</v>
      </c>
      <c r="AH180" s="78" t="s">
        <v>15</v>
      </c>
      <c r="AI180" s="78" t="s">
        <v>18</v>
      </c>
      <c r="AJ180" s="90" t="s">
        <v>15</v>
      </c>
      <c r="AK180" s="79" t="s">
        <v>15</v>
      </c>
      <c r="AL180" s="79" t="s">
        <v>15</v>
      </c>
      <c r="AM180" s="79" t="s">
        <v>15</v>
      </c>
      <c r="AN180" s="79" t="s">
        <v>15</v>
      </c>
      <c r="AO180" s="79" t="s">
        <v>15</v>
      </c>
      <c r="AP180" s="79" t="s">
        <v>15</v>
      </c>
      <c r="AQ180" s="79">
        <v>4</v>
      </c>
      <c r="AR180" s="79" t="s">
        <v>18</v>
      </c>
      <c r="AS180" s="79" t="e">
        <f>VLOOKUP(Vib_PDM[[#This Row],[New Number]],#REF!,2,FALSE)</f>
        <v>#REF!</v>
      </c>
      <c r="AT180" s="79">
        <v>3</v>
      </c>
      <c r="AU180" s="79">
        <v>3</v>
      </c>
      <c r="AV180" s="79" t="s">
        <v>15</v>
      </c>
      <c r="AW180" s="79" t="s">
        <v>15</v>
      </c>
      <c r="AX180" s="79" t="s">
        <v>15</v>
      </c>
      <c r="AY180" s="79"/>
      <c r="AZ180" s="79"/>
      <c r="BA180" s="79">
        <v>3</v>
      </c>
      <c r="BB180" s="79" t="s">
        <v>15</v>
      </c>
      <c r="BC180" s="79" t="s">
        <v>15</v>
      </c>
      <c r="BD180" s="80" t="s">
        <v>15</v>
      </c>
      <c r="BE180" s="80" t="s">
        <v>15</v>
      </c>
      <c r="BF180" s="80" t="s">
        <v>15</v>
      </c>
      <c r="BG180" s="80" t="s">
        <v>15</v>
      </c>
      <c r="BH180" s="80" t="s">
        <v>15</v>
      </c>
      <c r="BI180" s="80" t="s">
        <v>15</v>
      </c>
      <c r="BJ180" s="80" t="s">
        <v>15</v>
      </c>
      <c r="BK180" s="80" t="s">
        <v>15</v>
      </c>
      <c r="BL180" s="80" t="s">
        <v>15</v>
      </c>
      <c r="BM180" s="80"/>
      <c r="BN180" s="80"/>
      <c r="BO180" s="82" t="e">
        <f>VLOOKUP(Vib_PDM[[#This Row],[SAP Flocation]],'[4]Sheet1 (2)'!B:E,2,FALSE)</f>
        <v>#N/A</v>
      </c>
      <c r="BP180" s="162" t="s">
        <v>15</v>
      </c>
      <c r="BQ180" s="84"/>
      <c r="BR180" s="85" t="e">
        <f>VLOOKUP(Vib_PDM[[#This Row],[New Number]],'[4]Monthly AMS report'!NN169:NO520,2,FALSE)</f>
        <v>#N/A</v>
      </c>
      <c r="BS180" s="86"/>
      <c r="BT180" s="87">
        <f>COUNTIF(G180:AO180,$BT$8)</f>
        <v>0</v>
      </c>
      <c r="BU180" s="88">
        <f>COUNTIF(G180:AO180,$BU$8)</f>
        <v>0</v>
      </c>
      <c r="BV180" s="88">
        <f>COUNTIF(G180:AO180,$BV$8)</f>
        <v>0</v>
      </c>
      <c r="BW180" s="88">
        <f>COUNTIF(G180:AO180,$BW$8)</f>
        <v>0</v>
      </c>
      <c r="BX180" s="88">
        <f>COUNTIF(G180:AO180,$BX$8)</f>
        <v>8</v>
      </c>
      <c r="BY180" s="88">
        <f>COUNTIF(G180:AO180,$BY$8)</f>
        <v>24</v>
      </c>
      <c r="BZ180" s="88">
        <f>COUNTIF(G180:AO180,$BZ$8)</f>
        <v>3</v>
      </c>
      <c r="CA180" s="89">
        <f>(BY180)/(BZ180+BY180+BX180+BW180+BV180+BU180+BT180)</f>
        <v>0.68571428571428572</v>
      </c>
    </row>
    <row r="181" spans="1:79" ht="26.4" x14ac:dyDescent="0.25">
      <c r="A181" s="70" t="s">
        <v>1043</v>
      </c>
      <c r="B181" s="71" t="s">
        <v>1044</v>
      </c>
      <c r="C181" s="72" t="s">
        <v>633</v>
      </c>
      <c r="D181" s="73" t="s">
        <v>1047</v>
      </c>
      <c r="E181" s="74" t="s">
        <v>1048</v>
      </c>
      <c r="F181" s="75"/>
      <c r="G181" s="76" t="s">
        <v>12</v>
      </c>
      <c r="H181" s="76" t="s">
        <v>12</v>
      </c>
      <c r="I181" s="76" t="s">
        <v>12</v>
      </c>
      <c r="J181" s="76" t="s">
        <v>12</v>
      </c>
      <c r="K181" s="76" t="s">
        <v>12</v>
      </c>
      <c r="L181" s="76" t="s">
        <v>15</v>
      </c>
      <c r="M181" s="76" t="s">
        <v>12</v>
      </c>
      <c r="N181" s="76" t="s">
        <v>12</v>
      </c>
      <c r="O181" s="76" t="s">
        <v>15</v>
      </c>
      <c r="P181" s="76" t="s">
        <v>12</v>
      </c>
      <c r="Q181" s="76" t="s">
        <v>12</v>
      </c>
      <c r="R181" s="76" t="s">
        <v>12</v>
      </c>
      <c r="S181" s="76" t="s">
        <v>12</v>
      </c>
      <c r="T181" s="76" t="s">
        <v>102</v>
      </c>
      <c r="U181" s="76" t="s">
        <v>12</v>
      </c>
      <c r="V181" s="76" t="s">
        <v>12</v>
      </c>
      <c r="W181" s="76" t="s">
        <v>12</v>
      </c>
      <c r="X181" s="76" t="s">
        <v>12</v>
      </c>
      <c r="Y181" s="76" t="s">
        <v>12</v>
      </c>
      <c r="Z181" s="76" t="s">
        <v>12</v>
      </c>
      <c r="AA181" s="77">
        <v>3</v>
      </c>
      <c r="AB181" s="77" t="s">
        <v>12</v>
      </c>
      <c r="AC181" s="77" t="s">
        <v>102</v>
      </c>
      <c r="AD181" s="77" t="s">
        <v>12</v>
      </c>
      <c r="AE181" s="77" t="s">
        <v>102</v>
      </c>
      <c r="AF181" s="77" t="s">
        <v>102</v>
      </c>
      <c r="AG181" s="78" t="s">
        <v>12</v>
      </c>
      <c r="AH181" s="78" t="s">
        <v>12</v>
      </c>
      <c r="AI181" s="78" t="s">
        <v>12</v>
      </c>
      <c r="AJ181" s="78" t="s">
        <v>12</v>
      </c>
      <c r="AK181" s="79" t="s">
        <v>12</v>
      </c>
      <c r="AL181" s="79" t="s">
        <v>102</v>
      </c>
      <c r="AM181" s="79" t="s">
        <v>102</v>
      </c>
      <c r="AN181" s="79" t="s">
        <v>15</v>
      </c>
      <c r="AO181" s="79" t="s">
        <v>12</v>
      </c>
      <c r="AP181" s="79" t="s">
        <v>12</v>
      </c>
      <c r="AQ181" s="79" t="s">
        <v>12</v>
      </c>
      <c r="AR181" s="79" t="s">
        <v>18</v>
      </c>
      <c r="AS181" s="79" t="e">
        <f>VLOOKUP(Vib_PDM[[#This Row],[New Number]],#REF!,2,FALSE)</f>
        <v>#REF!</v>
      </c>
      <c r="AT181" s="79" t="s">
        <v>12</v>
      </c>
      <c r="AU181" s="79" t="s">
        <v>12</v>
      </c>
      <c r="AV181" s="79" t="s">
        <v>15</v>
      </c>
      <c r="AW181" s="79" t="s">
        <v>15</v>
      </c>
      <c r="AX181" s="79" t="s">
        <v>15</v>
      </c>
      <c r="AY181" s="79"/>
      <c r="AZ181" s="79"/>
      <c r="BA181" s="79" t="s">
        <v>12</v>
      </c>
      <c r="BB181" s="79" t="s">
        <v>102</v>
      </c>
      <c r="BC181" s="79" t="s">
        <v>102</v>
      </c>
      <c r="BD181" s="80" t="s">
        <v>12</v>
      </c>
      <c r="BE181" s="80" t="s">
        <v>12</v>
      </c>
      <c r="BF181" s="80" t="s">
        <v>12</v>
      </c>
      <c r="BG181" s="80" t="s">
        <v>12</v>
      </c>
      <c r="BH181" s="80" t="s">
        <v>12</v>
      </c>
      <c r="BI181" s="81" t="s">
        <v>12</v>
      </c>
      <c r="BJ181" s="93" t="s">
        <v>12</v>
      </c>
      <c r="BK181" s="93" t="s">
        <v>12</v>
      </c>
      <c r="BL181" s="80" t="s">
        <v>12</v>
      </c>
      <c r="BM181" s="93"/>
      <c r="BN181" s="93"/>
      <c r="BO181" s="92">
        <f>VLOOKUP(Vib_PDM[[#This Row],[SAP Flocation]],'[4]Sheet1 (2)'!B:E,2,FALSE)</f>
        <v>0</v>
      </c>
      <c r="BP181" s="183" t="s">
        <v>12</v>
      </c>
      <c r="BQ181" s="84"/>
      <c r="BR181" s="85" t="e">
        <f>VLOOKUP(Vib_PDM[[#This Row],[New Number]],'[4]Monthly AMS report'!NN241:NO592,2,FALSE)</f>
        <v>#N/A</v>
      </c>
      <c r="BS181" s="86"/>
      <c r="BT181" s="87">
        <f>COUNTIF(G181:AO181,$BT$8)</f>
        <v>0</v>
      </c>
      <c r="BU181" s="88">
        <f>COUNTIF(G181:AO181,$BU$8)</f>
        <v>0</v>
      </c>
      <c r="BV181" s="88">
        <f>COUNTIF(G181:AO181,$BV$8)</f>
        <v>1</v>
      </c>
      <c r="BW181" s="88">
        <f>COUNTIF(G181:AO181,$BW$8)</f>
        <v>0</v>
      </c>
      <c r="BX181" s="88">
        <f>COUNTIF(G181:AO181,$BX$8)</f>
        <v>31</v>
      </c>
      <c r="BY181" s="88">
        <f>COUNTIF(G181:AO181,$BY$8)</f>
        <v>3</v>
      </c>
      <c r="BZ181" s="88">
        <f>COUNTIF(G181:AO181,$BZ$8)</f>
        <v>0</v>
      </c>
      <c r="CA181" s="89">
        <f>(BY181)/(BZ181+BY181+BX181+BW181+BV181+BU181+BT181)</f>
        <v>8.5714285714285715E-2</v>
      </c>
    </row>
    <row r="182" spans="1:79" ht="52.8" x14ac:dyDescent="0.25">
      <c r="A182" s="70" t="s">
        <v>1014</v>
      </c>
      <c r="B182" s="71" t="s">
        <v>1015</v>
      </c>
      <c r="C182" s="72" t="s">
        <v>633</v>
      </c>
      <c r="D182" s="73" t="s">
        <v>1016</v>
      </c>
      <c r="E182" s="74" t="s">
        <v>1017</v>
      </c>
      <c r="F182" s="75" t="s">
        <v>300</v>
      </c>
      <c r="G182" s="76" t="s">
        <v>12</v>
      </c>
      <c r="H182" s="76" t="s">
        <v>12</v>
      </c>
      <c r="I182" s="76" t="s">
        <v>12</v>
      </c>
      <c r="J182" s="76" t="s">
        <v>12</v>
      </c>
      <c r="K182" s="76" t="s">
        <v>12</v>
      </c>
      <c r="L182" s="76" t="s">
        <v>15</v>
      </c>
      <c r="M182" s="76">
        <v>2</v>
      </c>
      <c r="N182" s="76" t="s">
        <v>12</v>
      </c>
      <c r="O182" s="76" t="s">
        <v>15</v>
      </c>
      <c r="P182" s="76" t="s">
        <v>12</v>
      </c>
      <c r="Q182" s="76">
        <v>4</v>
      </c>
      <c r="R182" s="76">
        <v>2</v>
      </c>
      <c r="S182" s="76">
        <v>3</v>
      </c>
      <c r="T182" s="76">
        <v>3</v>
      </c>
      <c r="U182" s="76">
        <v>3</v>
      </c>
      <c r="V182" s="76">
        <v>3</v>
      </c>
      <c r="W182" s="76">
        <v>2</v>
      </c>
      <c r="X182" s="76">
        <v>3</v>
      </c>
      <c r="Y182" s="76">
        <v>3</v>
      </c>
      <c r="Z182" s="76">
        <v>3</v>
      </c>
      <c r="AA182" s="77">
        <v>4</v>
      </c>
      <c r="AB182" s="77">
        <v>3</v>
      </c>
      <c r="AC182" s="77">
        <v>3</v>
      </c>
      <c r="AD182" s="77">
        <v>3</v>
      </c>
      <c r="AE182" s="77">
        <v>3</v>
      </c>
      <c r="AF182" s="77">
        <v>1</v>
      </c>
      <c r="AG182" s="78">
        <v>3</v>
      </c>
      <c r="AH182" s="78" t="s">
        <v>12</v>
      </c>
      <c r="AI182" s="78" t="s">
        <v>12</v>
      </c>
      <c r="AJ182" s="78" t="s">
        <v>12</v>
      </c>
      <c r="AK182" s="79" t="s">
        <v>12</v>
      </c>
      <c r="AL182" s="79" t="s">
        <v>102</v>
      </c>
      <c r="AM182" s="79" t="s">
        <v>102</v>
      </c>
      <c r="AN182" s="79">
        <v>4</v>
      </c>
      <c r="AO182" s="79">
        <v>4</v>
      </c>
      <c r="AP182" s="79">
        <v>4</v>
      </c>
      <c r="AQ182" s="79">
        <v>4</v>
      </c>
      <c r="AR182" s="79" t="s">
        <v>18</v>
      </c>
      <c r="AS182" s="79" t="e">
        <f>VLOOKUP(Vib_PDM[[#This Row],[New Number]],#REF!,2,FALSE)</f>
        <v>#REF!</v>
      </c>
      <c r="AT182" s="79">
        <v>3</v>
      </c>
      <c r="AU182" s="79">
        <v>3</v>
      </c>
      <c r="AV182" s="79" t="s">
        <v>15</v>
      </c>
      <c r="AW182" s="79" t="s">
        <v>15</v>
      </c>
      <c r="AX182" s="79" t="s">
        <v>15</v>
      </c>
      <c r="AY182" s="79"/>
      <c r="AZ182" s="79"/>
      <c r="BA182" s="79">
        <v>3</v>
      </c>
      <c r="BB182" s="79">
        <v>2</v>
      </c>
      <c r="BC182" s="79">
        <v>2</v>
      </c>
      <c r="BD182" s="80">
        <v>3</v>
      </c>
      <c r="BE182" s="80">
        <v>3</v>
      </c>
      <c r="BF182" s="80">
        <v>2</v>
      </c>
      <c r="BG182" s="80">
        <v>2</v>
      </c>
      <c r="BH182" s="80">
        <v>2</v>
      </c>
      <c r="BI182" s="114">
        <v>2</v>
      </c>
      <c r="BJ182" s="91">
        <v>3</v>
      </c>
      <c r="BK182" s="91">
        <v>3</v>
      </c>
      <c r="BL182" s="80">
        <v>3</v>
      </c>
      <c r="BM182" s="91"/>
      <c r="BN182" s="91"/>
      <c r="BO182" s="94" t="e">
        <f>VLOOKUP(Vib_PDM[[#This Row],[SAP Flocation]],'[4]Sheet1 (2)'!B:E,2,FALSE)</f>
        <v>#N/A</v>
      </c>
      <c r="BP182" s="132">
        <v>1</v>
      </c>
      <c r="BQ182" s="84" t="s">
        <v>2177</v>
      </c>
      <c r="BR182" s="85" t="e">
        <f>VLOOKUP(Vib_PDM[[#This Row],[New Number]],'[4]Monthly AMS report'!NN231:NO582,2,FALSE)</f>
        <v>#N/A</v>
      </c>
      <c r="BS182" s="86"/>
      <c r="BT182" s="87">
        <f>COUNTIF(G182:AO182,$BT$8)</f>
        <v>1</v>
      </c>
      <c r="BU182" s="88">
        <f>COUNTIF(G182:AO182,$BU$8)</f>
        <v>3</v>
      </c>
      <c r="BV182" s="88">
        <f>COUNTIF(G182:AO182,$BV$8)</f>
        <v>12</v>
      </c>
      <c r="BW182" s="88">
        <f>COUNTIF(G182:AO182,$BW$8)</f>
        <v>4</v>
      </c>
      <c r="BX182" s="88">
        <f>COUNTIF(G182:AO182,$BX$8)</f>
        <v>13</v>
      </c>
      <c r="BY182" s="88">
        <f>COUNTIF(G182:AO182,$BY$8)</f>
        <v>2</v>
      </c>
      <c r="BZ182" s="88">
        <f>COUNTIF(G182:AO182,$BZ$8)</f>
        <v>0</v>
      </c>
      <c r="CA182" s="89">
        <f>(BY182)/(BZ182+BY182+BX182+BW182+BV182+BU182+BT182)</f>
        <v>5.7142857142857141E-2</v>
      </c>
    </row>
    <row r="183" spans="1:79" ht="26.4" x14ac:dyDescent="0.25">
      <c r="A183" s="133" t="s">
        <v>822</v>
      </c>
      <c r="B183" s="71" t="s">
        <v>823</v>
      </c>
      <c r="C183" s="72" t="s">
        <v>230</v>
      </c>
      <c r="D183" s="73" t="s">
        <v>824</v>
      </c>
      <c r="E183" s="74" t="s">
        <v>823</v>
      </c>
      <c r="F183" s="75"/>
      <c r="G183" s="76" t="s">
        <v>15</v>
      </c>
      <c r="H183" s="76" t="s">
        <v>12</v>
      </c>
      <c r="I183" s="76">
        <v>3</v>
      </c>
      <c r="J183" s="76">
        <v>3</v>
      </c>
      <c r="K183" s="76">
        <v>3</v>
      </c>
      <c r="L183" s="76" t="s">
        <v>18</v>
      </c>
      <c r="M183" s="76" t="s">
        <v>12</v>
      </c>
      <c r="N183" s="76" t="s">
        <v>15</v>
      </c>
      <c r="O183" s="76" t="s">
        <v>12</v>
      </c>
      <c r="P183" s="76" t="s">
        <v>12</v>
      </c>
      <c r="Q183" s="76">
        <v>4</v>
      </c>
      <c r="R183" s="76">
        <v>3</v>
      </c>
      <c r="S183" s="76">
        <v>3</v>
      </c>
      <c r="T183" s="76">
        <v>3</v>
      </c>
      <c r="U183" s="76">
        <v>3</v>
      </c>
      <c r="V183" s="76" t="s">
        <v>15</v>
      </c>
      <c r="W183" s="76">
        <v>3</v>
      </c>
      <c r="X183" s="76">
        <v>3</v>
      </c>
      <c r="Y183" s="76">
        <v>3</v>
      </c>
      <c r="Z183" s="76">
        <v>1</v>
      </c>
      <c r="AA183" s="77">
        <v>1</v>
      </c>
      <c r="AB183" s="77">
        <v>1</v>
      </c>
      <c r="AC183" s="77">
        <v>1</v>
      </c>
      <c r="AD183" s="77">
        <v>1</v>
      </c>
      <c r="AE183" s="77">
        <v>1</v>
      </c>
      <c r="AF183" s="77" t="s">
        <v>102</v>
      </c>
      <c r="AG183" s="78" t="s">
        <v>12</v>
      </c>
      <c r="AH183" s="78" t="s">
        <v>12</v>
      </c>
      <c r="AI183" s="78" t="s">
        <v>12</v>
      </c>
      <c r="AJ183" s="78" t="s">
        <v>12</v>
      </c>
      <c r="AK183" s="79" t="s">
        <v>12</v>
      </c>
      <c r="AL183" s="79" t="s">
        <v>102</v>
      </c>
      <c r="AM183" s="79" t="s">
        <v>102</v>
      </c>
      <c r="AN183" s="79" t="s">
        <v>12</v>
      </c>
      <c r="AO183" s="79" t="s">
        <v>12</v>
      </c>
      <c r="AP183" s="79" t="s">
        <v>12</v>
      </c>
      <c r="AQ183" s="79" t="s">
        <v>12</v>
      </c>
      <c r="AR183" s="79" t="s">
        <v>18</v>
      </c>
      <c r="AS183" s="79" t="e">
        <f>VLOOKUP(Vib_PDM[[#This Row],[New Number]],#REF!,2,FALSE)</f>
        <v>#REF!</v>
      </c>
      <c r="AT183" s="79" t="s">
        <v>15</v>
      </c>
      <c r="AU183" s="79" t="s">
        <v>15</v>
      </c>
      <c r="AV183" s="79" t="s">
        <v>15</v>
      </c>
      <c r="AW183" s="79" t="s">
        <v>15</v>
      </c>
      <c r="AX183" s="79" t="s">
        <v>15</v>
      </c>
      <c r="AY183" s="79"/>
      <c r="AZ183" s="79"/>
      <c r="BA183" s="79" t="s">
        <v>102</v>
      </c>
      <c r="BB183" s="79" t="s">
        <v>15</v>
      </c>
      <c r="BC183" s="79" t="s">
        <v>102</v>
      </c>
      <c r="BD183" s="80" t="s">
        <v>12</v>
      </c>
      <c r="BE183" s="80" t="s">
        <v>12</v>
      </c>
      <c r="BF183" s="80" t="s">
        <v>12</v>
      </c>
      <c r="BG183" s="80" t="s">
        <v>12</v>
      </c>
      <c r="BH183" s="80" t="s">
        <v>12</v>
      </c>
      <c r="BI183" s="81" t="s">
        <v>12</v>
      </c>
      <c r="BJ183" s="93" t="s">
        <v>12</v>
      </c>
      <c r="BK183" s="93" t="s">
        <v>12</v>
      </c>
      <c r="BL183" s="80">
        <v>4</v>
      </c>
      <c r="BM183" s="93"/>
      <c r="BN183" s="448"/>
      <c r="BO183" s="449" t="e">
        <f>VLOOKUP(Vib_PDM[[#This Row],[SAP Flocation]],'[4]Sheet1 (2)'!B:E,2,FALSE)</f>
        <v>#N/A</v>
      </c>
      <c r="BP183" s="83" t="s">
        <v>12</v>
      </c>
      <c r="BQ183" s="84"/>
      <c r="BR183" s="164" t="e">
        <f>VLOOKUP(Vib_PDM[[#This Row],[New Number]],'[4]Monthly AMS report'!NN183:NO534,2,FALSE)</f>
        <v>#N/A</v>
      </c>
      <c r="BS183" s="86">
        <v>12</v>
      </c>
      <c r="BT183" s="87">
        <f>COUNTIF(G183:AO183,$BT$8)</f>
        <v>6</v>
      </c>
      <c r="BU183" s="88">
        <f>COUNTIF(G183:AO183,$BU$8)</f>
        <v>0</v>
      </c>
      <c r="BV183" s="88">
        <f>COUNTIF(G183:AO183,$BV$8)</f>
        <v>10</v>
      </c>
      <c r="BW183" s="88">
        <f>COUNTIF(G183:AO183,$BW$8)</f>
        <v>1</v>
      </c>
      <c r="BX183" s="88">
        <f>COUNTIF(G183:AO183,$BX$8)</f>
        <v>14</v>
      </c>
      <c r="BY183" s="88">
        <f>COUNTIF(G183:AO183,$BY$8)</f>
        <v>3</v>
      </c>
      <c r="BZ183" s="88">
        <f>COUNTIF(G183:AO183,$BZ$8)</f>
        <v>1</v>
      </c>
      <c r="CA183" s="89">
        <f>(BY183)/(BZ183+BY183+BX183+BW183+BV183+BU183+BT183)</f>
        <v>8.5714285714285715E-2</v>
      </c>
    </row>
    <row r="184" spans="1:79" ht="26.4" x14ac:dyDescent="0.25">
      <c r="A184" s="122" t="s">
        <v>825</v>
      </c>
      <c r="B184" s="136" t="s">
        <v>826</v>
      </c>
      <c r="C184" s="72" t="s">
        <v>230</v>
      </c>
      <c r="D184" s="73" t="s">
        <v>827</v>
      </c>
      <c r="E184" s="74" t="s">
        <v>828</v>
      </c>
      <c r="F184" s="75"/>
      <c r="G184" s="76" t="s">
        <v>15</v>
      </c>
      <c r="H184" s="76" t="s">
        <v>12</v>
      </c>
      <c r="I184" s="76">
        <v>4</v>
      </c>
      <c r="J184" s="76">
        <v>4</v>
      </c>
      <c r="K184" s="76">
        <v>4</v>
      </c>
      <c r="L184" s="76" t="s">
        <v>15</v>
      </c>
      <c r="M184" s="76" t="s">
        <v>12</v>
      </c>
      <c r="N184" s="76" t="s">
        <v>15</v>
      </c>
      <c r="O184" s="76" t="s">
        <v>12</v>
      </c>
      <c r="P184" s="76" t="s">
        <v>15</v>
      </c>
      <c r="Q184" s="76">
        <v>4</v>
      </c>
      <c r="R184" s="76" t="s">
        <v>12</v>
      </c>
      <c r="S184" s="76" t="s">
        <v>12</v>
      </c>
      <c r="T184" s="76" t="s">
        <v>102</v>
      </c>
      <c r="U184" s="76">
        <v>4</v>
      </c>
      <c r="V184" s="76" t="s">
        <v>15</v>
      </c>
      <c r="W184" s="76" t="s">
        <v>12</v>
      </c>
      <c r="X184" s="76" t="s">
        <v>12</v>
      </c>
      <c r="Y184" s="76" t="s">
        <v>15</v>
      </c>
      <c r="Z184" s="76">
        <v>3</v>
      </c>
      <c r="AA184" s="77" t="s">
        <v>102</v>
      </c>
      <c r="AB184" s="77" t="s">
        <v>12</v>
      </c>
      <c r="AC184" s="77" t="s">
        <v>102</v>
      </c>
      <c r="AD184" s="77">
        <v>3</v>
      </c>
      <c r="AE184" s="77">
        <v>3</v>
      </c>
      <c r="AF184" s="77">
        <v>3</v>
      </c>
      <c r="AG184" s="78" t="s">
        <v>12</v>
      </c>
      <c r="AH184" s="78" t="s">
        <v>15</v>
      </c>
      <c r="AI184" s="78">
        <v>3</v>
      </c>
      <c r="AJ184" s="78" t="s">
        <v>12</v>
      </c>
      <c r="AK184" s="79" t="s">
        <v>12</v>
      </c>
      <c r="AL184" s="79" t="s">
        <v>102</v>
      </c>
      <c r="AM184" s="79" t="s">
        <v>102</v>
      </c>
      <c r="AN184" s="79" t="s">
        <v>12</v>
      </c>
      <c r="AO184" s="79" t="s">
        <v>12</v>
      </c>
      <c r="AP184" s="79">
        <v>3</v>
      </c>
      <c r="AQ184" s="79" t="s">
        <v>18</v>
      </c>
      <c r="AR184" s="79" t="s">
        <v>18</v>
      </c>
      <c r="AS184" s="79" t="e">
        <f>VLOOKUP(Vib_PDM[[#This Row],[New Number]],#REF!,2,FALSE)</f>
        <v>#REF!</v>
      </c>
      <c r="AT184" s="79" t="s">
        <v>15</v>
      </c>
      <c r="AU184" s="79" t="s">
        <v>15</v>
      </c>
      <c r="AV184" s="79" t="s">
        <v>15</v>
      </c>
      <c r="AW184" s="79" t="s">
        <v>15</v>
      </c>
      <c r="AX184" s="79" t="s">
        <v>15</v>
      </c>
      <c r="AY184" s="79"/>
      <c r="AZ184" s="79"/>
      <c r="BA184" s="79" t="s">
        <v>102</v>
      </c>
      <c r="BB184" s="79" t="s">
        <v>102</v>
      </c>
      <c r="BC184" s="79" t="s">
        <v>15</v>
      </c>
      <c r="BD184" s="80" t="s">
        <v>12</v>
      </c>
      <c r="BE184" s="80" t="s">
        <v>15</v>
      </c>
      <c r="BF184" s="80" t="s">
        <v>12</v>
      </c>
      <c r="BG184" s="80" t="s">
        <v>12</v>
      </c>
      <c r="BH184" s="80" t="s">
        <v>12</v>
      </c>
      <c r="BI184" s="81" t="s">
        <v>12</v>
      </c>
      <c r="BJ184" s="124">
        <v>4</v>
      </c>
      <c r="BK184" s="80">
        <v>4</v>
      </c>
      <c r="BL184" s="80">
        <v>4</v>
      </c>
      <c r="BM184" s="80"/>
      <c r="BN184" s="80"/>
      <c r="BO184" s="94" t="e">
        <f>VLOOKUP(Vib_PDM[[#This Row],[SAP Flocation]],'[4]Sheet1 (2)'!B:E,2,FALSE)</f>
        <v>#N/A</v>
      </c>
      <c r="BP184" s="83">
        <v>4</v>
      </c>
      <c r="BQ184" s="84" t="s">
        <v>2189</v>
      </c>
      <c r="BR184" s="85" t="e">
        <f>VLOOKUP(Vib_PDM[[#This Row],[New Number]],'[4]Monthly AMS report'!NN184:NO535,2,FALSE)</f>
        <v>#N/A</v>
      </c>
      <c r="BS184" s="86">
        <v>8</v>
      </c>
      <c r="BT184" s="87">
        <f>COUNTIF(G184:AO184,$BT$8)</f>
        <v>0</v>
      </c>
      <c r="BU184" s="88">
        <f>COUNTIF(G184:AO184,$BU$8)</f>
        <v>0</v>
      </c>
      <c r="BV184" s="88">
        <f>COUNTIF(G184:AO184,$BV$8)</f>
        <v>5</v>
      </c>
      <c r="BW184" s="88">
        <f>COUNTIF(G184:AO184,$BW$8)</f>
        <v>5</v>
      </c>
      <c r="BX184" s="88">
        <f>COUNTIF(G184:AO184,$BX$8)</f>
        <v>18</v>
      </c>
      <c r="BY184" s="88">
        <f>COUNTIF(G184:AO184,$BY$8)</f>
        <v>7</v>
      </c>
      <c r="BZ184" s="88">
        <f>COUNTIF(G184:AO184,$BZ$8)</f>
        <v>0</v>
      </c>
      <c r="CA184" s="89">
        <f>(BY184)/(BZ184+BY184+BX184+BW184+BV184+BU184+BT184)</f>
        <v>0.2</v>
      </c>
    </row>
    <row r="185" spans="1:79" ht="26.4" x14ac:dyDescent="0.25">
      <c r="A185" s="133" t="s">
        <v>829</v>
      </c>
      <c r="B185" s="71" t="s">
        <v>830</v>
      </c>
      <c r="C185" s="72" t="s">
        <v>230</v>
      </c>
      <c r="D185" s="73" t="s">
        <v>831</v>
      </c>
      <c r="E185" s="74" t="s">
        <v>832</v>
      </c>
      <c r="F185" s="75" t="s">
        <v>833</v>
      </c>
      <c r="G185" s="76" t="s">
        <v>12</v>
      </c>
      <c r="H185" s="76" t="s">
        <v>12</v>
      </c>
      <c r="I185" s="76">
        <v>3</v>
      </c>
      <c r="J185" s="76" t="s">
        <v>12</v>
      </c>
      <c r="K185" s="76" t="s">
        <v>12</v>
      </c>
      <c r="L185" s="76" t="s">
        <v>15</v>
      </c>
      <c r="M185" s="76" t="s">
        <v>12</v>
      </c>
      <c r="N185" s="76" t="s">
        <v>15</v>
      </c>
      <c r="O185" s="76">
        <v>3</v>
      </c>
      <c r="P185" s="76">
        <v>3</v>
      </c>
      <c r="Q185" s="76">
        <v>4</v>
      </c>
      <c r="R185" s="76" t="s">
        <v>12</v>
      </c>
      <c r="S185" s="76" t="s">
        <v>12</v>
      </c>
      <c r="T185" s="76">
        <v>4</v>
      </c>
      <c r="U185" s="76">
        <v>3</v>
      </c>
      <c r="V185" s="76" t="s">
        <v>15</v>
      </c>
      <c r="W185" s="76">
        <v>3</v>
      </c>
      <c r="X185" s="76">
        <v>4</v>
      </c>
      <c r="Y185" s="76">
        <v>4</v>
      </c>
      <c r="Z185" s="76">
        <v>4</v>
      </c>
      <c r="AA185" s="77">
        <v>4</v>
      </c>
      <c r="AB185" s="77">
        <v>4</v>
      </c>
      <c r="AC185" s="77">
        <v>4</v>
      </c>
      <c r="AD185" s="77">
        <v>4</v>
      </c>
      <c r="AE185" s="77">
        <v>4</v>
      </c>
      <c r="AF185" s="77">
        <v>4</v>
      </c>
      <c r="AG185" s="78">
        <v>4</v>
      </c>
      <c r="AH185" s="78">
        <v>4</v>
      </c>
      <c r="AI185" s="78">
        <v>4</v>
      </c>
      <c r="AJ185" s="78">
        <v>4</v>
      </c>
      <c r="AK185" s="79">
        <v>4</v>
      </c>
      <c r="AL185" s="79">
        <v>4</v>
      </c>
      <c r="AM185" s="79">
        <v>4</v>
      </c>
      <c r="AN185" s="79">
        <v>4</v>
      </c>
      <c r="AO185" s="79">
        <v>4</v>
      </c>
      <c r="AP185" s="79">
        <v>4</v>
      </c>
      <c r="AQ185" s="79">
        <v>4</v>
      </c>
      <c r="AR185" s="79" t="s">
        <v>18</v>
      </c>
      <c r="AS185" s="79" t="e">
        <f>VLOOKUP(Vib_PDM[[#This Row],[New Number]],#REF!,2,FALSE)</f>
        <v>#REF!</v>
      </c>
      <c r="AT185" s="79" t="s">
        <v>15</v>
      </c>
      <c r="AU185" s="79" t="s">
        <v>15</v>
      </c>
      <c r="AV185" s="79" t="s">
        <v>15</v>
      </c>
      <c r="AW185" s="79" t="s">
        <v>15</v>
      </c>
      <c r="AX185" s="79" t="s">
        <v>15</v>
      </c>
      <c r="AY185" s="79"/>
      <c r="AZ185" s="79"/>
      <c r="BA185" s="79" t="s">
        <v>102</v>
      </c>
      <c r="BB185" s="79" t="s">
        <v>102</v>
      </c>
      <c r="BC185" s="79">
        <v>3</v>
      </c>
      <c r="BD185" s="80" t="s">
        <v>12</v>
      </c>
      <c r="BE185" s="80">
        <v>3</v>
      </c>
      <c r="BF185" s="80">
        <v>3</v>
      </c>
      <c r="BG185" s="80">
        <v>3</v>
      </c>
      <c r="BH185" s="80" t="s">
        <v>12</v>
      </c>
      <c r="BI185" s="91">
        <v>3</v>
      </c>
      <c r="BJ185" s="91">
        <v>3</v>
      </c>
      <c r="BK185" s="80">
        <v>3</v>
      </c>
      <c r="BL185" s="80">
        <v>3</v>
      </c>
      <c r="BM185" s="93" t="s">
        <v>18</v>
      </c>
      <c r="BN185" s="93"/>
      <c r="BO185" s="94" t="e">
        <f>VLOOKUP(Vib_PDM[[#This Row],[SAP Flocation]],'[4]Sheet1 (2)'!B:E,2,FALSE)</f>
        <v>#N/A</v>
      </c>
      <c r="BP185" s="83" t="s">
        <v>15</v>
      </c>
      <c r="BQ185" s="84"/>
      <c r="BR185" s="85" t="e">
        <f>VLOOKUP(Vib_PDM[[#This Row],[New Number]],'[4]Monthly AMS report'!NN185:NO536,2,FALSE)</f>
        <v>#N/A</v>
      </c>
      <c r="BS185" s="86">
        <v>12</v>
      </c>
      <c r="BT185" s="87">
        <f>COUNTIF(G185:AO185,$BT$8)</f>
        <v>0</v>
      </c>
      <c r="BU185" s="88">
        <f>COUNTIF(G185:AO185,$BU$8)</f>
        <v>0</v>
      </c>
      <c r="BV185" s="88">
        <f>COUNTIF(G185:AO185,$BV$8)</f>
        <v>5</v>
      </c>
      <c r="BW185" s="88">
        <f>COUNTIF(G185:AO185,$BW$8)</f>
        <v>20</v>
      </c>
      <c r="BX185" s="88">
        <f>COUNTIF(G185:AO185,$BX$8)</f>
        <v>7</v>
      </c>
      <c r="BY185" s="88">
        <f>COUNTIF(G185:AO185,$BY$8)</f>
        <v>3</v>
      </c>
      <c r="BZ185" s="88">
        <f>COUNTIF(G185:AO185,$BZ$8)</f>
        <v>0</v>
      </c>
      <c r="CA185" s="89">
        <f>(BY185)/(BZ185+BY185+BX185+BW185+BV185+BU185+BT185)</f>
        <v>8.5714285714285715E-2</v>
      </c>
    </row>
    <row r="186" spans="1:79" ht="52.8" x14ac:dyDescent="0.25">
      <c r="A186" s="122" t="s">
        <v>834</v>
      </c>
      <c r="B186" s="136" t="s">
        <v>835</v>
      </c>
      <c r="C186" s="72" t="s">
        <v>230</v>
      </c>
      <c r="D186" s="73" t="s">
        <v>836</v>
      </c>
      <c r="E186" s="74" t="s">
        <v>837</v>
      </c>
      <c r="F186" s="75" t="s">
        <v>382</v>
      </c>
      <c r="G186" s="76" t="s">
        <v>15</v>
      </c>
      <c r="H186" s="76" t="s">
        <v>12</v>
      </c>
      <c r="I186" s="76" t="s">
        <v>12</v>
      </c>
      <c r="J186" s="76" t="s">
        <v>12</v>
      </c>
      <c r="K186" s="76" t="s">
        <v>12</v>
      </c>
      <c r="L186" s="76" t="s">
        <v>15</v>
      </c>
      <c r="M186" s="76" t="s">
        <v>12</v>
      </c>
      <c r="N186" s="76" t="s">
        <v>15</v>
      </c>
      <c r="O186" s="76" t="s">
        <v>12</v>
      </c>
      <c r="P186" s="76" t="s">
        <v>15</v>
      </c>
      <c r="Q186" s="76">
        <v>4</v>
      </c>
      <c r="R186" s="76">
        <v>3</v>
      </c>
      <c r="S186" s="76">
        <v>3</v>
      </c>
      <c r="T186" s="76">
        <v>4</v>
      </c>
      <c r="U186" s="76">
        <v>3</v>
      </c>
      <c r="V186" s="76" t="s">
        <v>15</v>
      </c>
      <c r="W186" s="76">
        <v>4</v>
      </c>
      <c r="X186" s="76">
        <v>4</v>
      </c>
      <c r="Y186" s="76">
        <v>3</v>
      </c>
      <c r="Z186" s="76" t="s">
        <v>102</v>
      </c>
      <c r="AA186" s="77" t="s">
        <v>102</v>
      </c>
      <c r="AB186" s="77" t="s">
        <v>12</v>
      </c>
      <c r="AC186" s="77" t="s">
        <v>102</v>
      </c>
      <c r="AD186" s="77">
        <v>4</v>
      </c>
      <c r="AE186" s="77">
        <v>4</v>
      </c>
      <c r="AF186" s="77">
        <v>4</v>
      </c>
      <c r="AG186" s="78" t="s">
        <v>15</v>
      </c>
      <c r="AH186" s="78" t="s">
        <v>15</v>
      </c>
      <c r="AI186" s="78">
        <v>3</v>
      </c>
      <c r="AJ186" s="78" t="s">
        <v>12</v>
      </c>
      <c r="AK186" s="79" t="s">
        <v>12</v>
      </c>
      <c r="AL186" s="79" t="s">
        <v>102</v>
      </c>
      <c r="AM186" s="79">
        <v>3</v>
      </c>
      <c r="AN186" s="79">
        <v>3</v>
      </c>
      <c r="AO186" s="79">
        <v>3</v>
      </c>
      <c r="AP186" s="79">
        <v>3</v>
      </c>
      <c r="AQ186" s="79" t="s">
        <v>18</v>
      </c>
      <c r="AR186" s="79" t="s">
        <v>18</v>
      </c>
      <c r="AS186" s="79" t="e">
        <f>VLOOKUP(Vib_PDM[[#This Row],[New Number]],#REF!,2,FALSE)</f>
        <v>#REF!</v>
      </c>
      <c r="AT186" s="79" t="s">
        <v>15</v>
      </c>
      <c r="AU186" s="79" t="s">
        <v>15</v>
      </c>
      <c r="AV186" s="79" t="s">
        <v>15</v>
      </c>
      <c r="AW186" s="79" t="s">
        <v>15</v>
      </c>
      <c r="AX186" s="79" t="s">
        <v>15</v>
      </c>
      <c r="AY186" s="79"/>
      <c r="AZ186" s="79"/>
      <c r="BA186" s="79" t="s">
        <v>102</v>
      </c>
      <c r="BB186" s="79" t="s">
        <v>102</v>
      </c>
      <c r="BC186" s="79" t="s">
        <v>15</v>
      </c>
      <c r="BD186" s="80" t="s">
        <v>12</v>
      </c>
      <c r="BE186" s="80" t="s">
        <v>15</v>
      </c>
      <c r="BF186" s="80">
        <v>3</v>
      </c>
      <c r="BG186" s="80">
        <v>3</v>
      </c>
      <c r="BH186" s="80">
        <v>3</v>
      </c>
      <c r="BI186" s="91">
        <v>3</v>
      </c>
      <c r="BJ186" s="91">
        <v>3</v>
      </c>
      <c r="BK186" s="80">
        <v>3</v>
      </c>
      <c r="BL186" s="80">
        <v>3</v>
      </c>
      <c r="BM186" s="80"/>
      <c r="BN186" s="80"/>
      <c r="BO186" s="92" t="str">
        <f>VLOOKUP(Vib_PDM[[#This Row],[SAP Flocation]],'[4]Sheet1 (2)'!B:E,2,FALSE)</f>
        <v>MPHS25T1</v>
      </c>
      <c r="BP186" s="83">
        <v>3</v>
      </c>
      <c r="BQ186" s="84" t="s">
        <v>2190</v>
      </c>
      <c r="BR186" s="85" t="e">
        <f>VLOOKUP(Vib_PDM[[#This Row],[New Number]],'[4]Monthly AMS report'!NN186:NO537,2,FALSE)</f>
        <v>#N/A</v>
      </c>
      <c r="BS186" s="86">
        <v>8</v>
      </c>
      <c r="BT186" s="87">
        <f>COUNTIF(G186:AO186,$BT$8)</f>
        <v>0</v>
      </c>
      <c r="BU186" s="88">
        <f>COUNTIF(G186:AO186,$BU$8)</f>
        <v>0</v>
      </c>
      <c r="BV186" s="88">
        <f>COUNTIF(G186:AO186,$BV$8)</f>
        <v>8</v>
      </c>
      <c r="BW186" s="88">
        <f>COUNTIF(G186:AO186,$BW$8)</f>
        <v>7</v>
      </c>
      <c r="BX186" s="88">
        <f>COUNTIF(G186:AO186,$BX$8)</f>
        <v>13</v>
      </c>
      <c r="BY186" s="88">
        <f>COUNTIF(G186:AO186,$BY$8)</f>
        <v>7</v>
      </c>
      <c r="BZ186" s="88">
        <f>COUNTIF(G186:AO186,$BZ$8)</f>
        <v>0</v>
      </c>
      <c r="CA186" s="89">
        <f>(BY186)/(BZ186+BY186+BX186+BW186+BV186+BU186+BT186)</f>
        <v>0.2</v>
      </c>
    </row>
    <row r="187" spans="1:79" ht="14.4" x14ac:dyDescent="0.25">
      <c r="A187" s="122" t="s">
        <v>838</v>
      </c>
      <c r="B187" s="136" t="s">
        <v>839</v>
      </c>
      <c r="C187" s="72" t="s">
        <v>230</v>
      </c>
      <c r="D187" s="73" t="s">
        <v>840</v>
      </c>
      <c r="E187" s="74" t="s">
        <v>841</v>
      </c>
      <c r="F187" s="75"/>
      <c r="G187" s="76" t="s">
        <v>15</v>
      </c>
      <c r="H187" s="76" t="s">
        <v>12</v>
      </c>
      <c r="I187" s="76" t="s">
        <v>12</v>
      </c>
      <c r="J187" s="76" t="s">
        <v>12</v>
      </c>
      <c r="K187" s="76" t="s">
        <v>12</v>
      </c>
      <c r="L187" s="76" t="s">
        <v>15</v>
      </c>
      <c r="M187" s="76" t="s">
        <v>12</v>
      </c>
      <c r="N187" s="76" t="s">
        <v>15</v>
      </c>
      <c r="O187" s="76" t="s">
        <v>12</v>
      </c>
      <c r="P187" s="76" t="s">
        <v>15</v>
      </c>
      <c r="Q187" s="76" t="s">
        <v>102</v>
      </c>
      <c r="R187" s="76" t="s">
        <v>12</v>
      </c>
      <c r="S187" s="76">
        <v>2</v>
      </c>
      <c r="T187" s="76">
        <v>3</v>
      </c>
      <c r="U187" s="76">
        <v>3</v>
      </c>
      <c r="V187" s="76" t="s">
        <v>15</v>
      </c>
      <c r="W187" s="76">
        <v>3</v>
      </c>
      <c r="X187" s="76" t="s">
        <v>18</v>
      </c>
      <c r="Y187" s="76">
        <v>3</v>
      </c>
      <c r="Z187" s="76">
        <v>3</v>
      </c>
      <c r="AA187" s="77">
        <v>3</v>
      </c>
      <c r="AB187" s="77" t="s">
        <v>12</v>
      </c>
      <c r="AC187" s="77" t="s">
        <v>102</v>
      </c>
      <c r="AD187" s="77">
        <v>2</v>
      </c>
      <c r="AE187" s="77">
        <v>2</v>
      </c>
      <c r="AF187" s="77">
        <v>3</v>
      </c>
      <c r="AG187" s="78">
        <v>3</v>
      </c>
      <c r="AH187" s="78" t="s">
        <v>15</v>
      </c>
      <c r="AI187" s="78">
        <v>3</v>
      </c>
      <c r="AJ187" s="78">
        <v>3</v>
      </c>
      <c r="AK187" s="79">
        <v>2</v>
      </c>
      <c r="AL187" s="79">
        <v>2</v>
      </c>
      <c r="AM187" s="79">
        <v>2</v>
      </c>
      <c r="AN187" s="79">
        <v>2</v>
      </c>
      <c r="AO187" s="79">
        <v>2</v>
      </c>
      <c r="AP187" s="79">
        <v>2</v>
      </c>
      <c r="AQ187" s="79">
        <v>2</v>
      </c>
      <c r="AR187" s="79" t="s">
        <v>18</v>
      </c>
      <c r="AS187" s="79" t="e">
        <f>VLOOKUP(Vib_PDM[[#This Row],[New Number]],#REF!,2,FALSE)</f>
        <v>#REF!</v>
      </c>
      <c r="AT187" s="79" t="s">
        <v>15</v>
      </c>
      <c r="AU187" s="79" t="s">
        <v>15</v>
      </c>
      <c r="AV187" s="79" t="s">
        <v>15</v>
      </c>
      <c r="AW187" s="79" t="s">
        <v>15</v>
      </c>
      <c r="AX187" s="79" t="s">
        <v>15</v>
      </c>
      <c r="AY187" s="79"/>
      <c r="AZ187" s="79"/>
      <c r="BA187" s="79">
        <v>3</v>
      </c>
      <c r="BB187" s="79">
        <v>3</v>
      </c>
      <c r="BC187" s="79">
        <v>3</v>
      </c>
      <c r="BD187" s="80">
        <v>3</v>
      </c>
      <c r="BE187" s="80" t="s">
        <v>15</v>
      </c>
      <c r="BF187" s="80" t="s">
        <v>12</v>
      </c>
      <c r="BG187" s="80" t="s">
        <v>12</v>
      </c>
      <c r="BH187" s="80" t="s">
        <v>12</v>
      </c>
      <c r="BI187" s="81" t="s">
        <v>12</v>
      </c>
      <c r="BJ187" s="91">
        <v>3</v>
      </c>
      <c r="BK187" s="80">
        <v>3</v>
      </c>
      <c r="BL187" s="80">
        <v>3</v>
      </c>
      <c r="BM187" s="80"/>
      <c r="BN187" s="80"/>
      <c r="BO187" s="92">
        <f>VLOOKUP(Vib_PDM[[#This Row],[SAP Flocation]],'[4]Sheet1 (2)'!B:E,2,FALSE)</f>
        <v>0</v>
      </c>
      <c r="BP187" s="83">
        <v>3</v>
      </c>
      <c r="BQ187" s="84" t="s">
        <v>2191</v>
      </c>
      <c r="BR187" s="85" t="e">
        <f>VLOOKUP(Vib_PDM[[#This Row],[New Number]],'[4]Monthly AMS report'!NN187:NO538,2,FALSE)</f>
        <v>#N/A</v>
      </c>
      <c r="BS187" s="86">
        <v>8</v>
      </c>
      <c r="BT187" s="87">
        <f>COUNTIF(G187:AO187,$BT$8)</f>
        <v>0</v>
      </c>
      <c r="BU187" s="88">
        <f>COUNTIF(G187:AO187,$BU$8)</f>
        <v>8</v>
      </c>
      <c r="BV187" s="88">
        <f>COUNTIF(G187:AO187,$BV$8)</f>
        <v>10</v>
      </c>
      <c r="BW187" s="88">
        <f>COUNTIF(G187:AO187,$BW$8)</f>
        <v>0</v>
      </c>
      <c r="BX187" s="88">
        <f>COUNTIF(G187:AO187,$BX$8)</f>
        <v>10</v>
      </c>
      <c r="BY187" s="88">
        <f>COUNTIF(G187:AO187,$BY$8)</f>
        <v>6</v>
      </c>
      <c r="BZ187" s="88">
        <f>COUNTIF(G187:AO187,$BZ$8)</f>
        <v>1</v>
      </c>
      <c r="CA187" s="89">
        <f>(BY187)/(BZ187+BY187+BX187+BW187+BV187+BU187+BT187)</f>
        <v>0.17142857142857143</v>
      </c>
    </row>
    <row r="188" spans="1:79" ht="26.4" x14ac:dyDescent="0.25">
      <c r="A188" s="70" t="s">
        <v>842</v>
      </c>
      <c r="B188" s="71" t="s">
        <v>843</v>
      </c>
      <c r="C188" s="72" t="s">
        <v>230</v>
      </c>
      <c r="D188" s="73" t="s">
        <v>844</v>
      </c>
      <c r="E188" s="74" t="s">
        <v>845</v>
      </c>
      <c r="F188" s="75" t="s">
        <v>846</v>
      </c>
      <c r="G188" s="76" t="s">
        <v>15</v>
      </c>
      <c r="H188" s="76" t="s">
        <v>12</v>
      </c>
      <c r="I188" s="76" t="s">
        <v>12</v>
      </c>
      <c r="J188" s="76" t="s">
        <v>12</v>
      </c>
      <c r="K188" s="76" t="s">
        <v>12</v>
      </c>
      <c r="L188" s="76" t="s">
        <v>15</v>
      </c>
      <c r="M188" s="76" t="s">
        <v>12</v>
      </c>
      <c r="N188" s="76" t="s">
        <v>15</v>
      </c>
      <c r="O188" s="76" t="s">
        <v>12</v>
      </c>
      <c r="P188" s="76" t="s">
        <v>12</v>
      </c>
      <c r="Q188" s="76">
        <v>3</v>
      </c>
      <c r="R188" s="76">
        <v>3</v>
      </c>
      <c r="S188" s="76">
        <v>4</v>
      </c>
      <c r="T188" s="76">
        <v>3</v>
      </c>
      <c r="U188" s="76">
        <v>4</v>
      </c>
      <c r="V188" s="76" t="s">
        <v>15</v>
      </c>
      <c r="W188" s="76">
        <v>3</v>
      </c>
      <c r="X188" s="76">
        <v>3</v>
      </c>
      <c r="Y188" s="76">
        <v>3</v>
      </c>
      <c r="Z188" s="76">
        <v>4</v>
      </c>
      <c r="AA188" s="77">
        <v>4</v>
      </c>
      <c r="AB188" s="77">
        <v>4</v>
      </c>
      <c r="AC188" s="77">
        <v>1</v>
      </c>
      <c r="AD188" s="77">
        <v>1</v>
      </c>
      <c r="AE188" s="77">
        <v>1</v>
      </c>
      <c r="AF188" s="77">
        <v>2</v>
      </c>
      <c r="AG188" s="78">
        <v>2</v>
      </c>
      <c r="AH188" s="78">
        <v>3</v>
      </c>
      <c r="AI188" s="78">
        <v>3</v>
      </c>
      <c r="AJ188" s="78">
        <v>2</v>
      </c>
      <c r="AK188" s="79">
        <v>2</v>
      </c>
      <c r="AL188" s="79">
        <v>2</v>
      </c>
      <c r="AM188" s="79">
        <v>2</v>
      </c>
      <c r="AN188" s="79">
        <v>2</v>
      </c>
      <c r="AO188" s="79">
        <v>2</v>
      </c>
      <c r="AP188" s="79">
        <v>2</v>
      </c>
      <c r="AQ188" s="79">
        <v>2</v>
      </c>
      <c r="AR188" s="79" t="s">
        <v>18</v>
      </c>
      <c r="AS188" s="79" t="e">
        <f>VLOOKUP(Vib_PDM[[#This Row],[New Number]],#REF!,2,FALSE)</f>
        <v>#REF!</v>
      </c>
      <c r="AT188" s="79" t="s">
        <v>15</v>
      </c>
      <c r="AU188" s="79" t="s">
        <v>15</v>
      </c>
      <c r="AV188" s="79" t="s">
        <v>15</v>
      </c>
      <c r="AW188" s="79" t="s">
        <v>15</v>
      </c>
      <c r="AX188" s="79" t="s">
        <v>15</v>
      </c>
      <c r="AY188" s="79"/>
      <c r="AZ188" s="79"/>
      <c r="BA188" s="79">
        <v>2</v>
      </c>
      <c r="BB188" s="79">
        <v>2</v>
      </c>
      <c r="BC188" s="79">
        <v>2</v>
      </c>
      <c r="BD188" s="80">
        <v>2</v>
      </c>
      <c r="BE188" s="80">
        <v>2</v>
      </c>
      <c r="BF188" s="80">
        <v>4</v>
      </c>
      <c r="BG188" s="80">
        <v>4</v>
      </c>
      <c r="BH188" s="80">
        <v>4</v>
      </c>
      <c r="BI188" s="124">
        <v>4</v>
      </c>
      <c r="BJ188" s="124">
        <v>4</v>
      </c>
      <c r="BK188" s="80">
        <v>4</v>
      </c>
      <c r="BL188" s="80">
        <v>3</v>
      </c>
      <c r="BM188" s="93" t="s">
        <v>18</v>
      </c>
      <c r="BN188" s="93"/>
      <c r="BO188" s="94" t="e">
        <f>VLOOKUP(Vib_PDM[[#This Row],[SAP Flocation]],'[4]Sheet1 (2)'!B:E,2,FALSE)</f>
        <v>#N/A</v>
      </c>
      <c r="BP188" s="83" t="s">
        <v>15</v>
      </c>
      <c r="BQ188" s="84"/>
      <c r="BR188" s="85" t="e">
        <f>VLOOKUP(Vib_PDM[[#This Row],[New Number]],'[4]Monthly AMS report'!NN188:NO539,2,FALSE)</f>
        <v>#N/A</v>
      </c>
      <c r="BS188" s="86">
        <v>12</v>
      </c>
      <c r="BT188" s="87">
        <f>COUNTIF(G188:AO188,$BT$8)</f>
        <v>3</v>
      </c>
      <c r="BU188" s="88">
        <f>COUNTIF(G188:AO188,$BU$8)</f>
        <v>8</v>
      </c>
      <c r="BV188" s="88">
        <f>COUNTIF(G188:AO188,$BV$8)</f>
        <v>8</v>
      </c>
      <c r="BW188" s="88">
        <f>COUNTIF(G188:AO188,$BW$8)</f>
        <v>5</v>
      </c>
      <c r="BX188" s="88">
        <f>COUNTIF(G188:AO188,$BX$8)</f>
        <v>7</v>
      </c>
      <c r="BY188" s="88">
        <f>COUNTIF(G188:AO188,$BY$8)</f>
        <v>4</v>
      </c>
      <c r="BZ188" s="88">
        <f>COUNTIF(G188:AO188,$BZ$8)</f>
        <v>0</v>
      </c>
      <c r="CA188" s="89">
        <f>(BY188)/(BZ188+BY188+BX188+BW188+BV188+BU188+BT188)</f>
        <v>0.11428571428571428</v>
      </c>
    </row>
    <row r="189" spans="1:79" ht="26.4" x14ac:dyDescent="0.25">
      <c r="A189" s="122" t="s">
        <v>847</v>
      </c>
      <c r="B189" s="136" t="s">
        <v>848</v>
      </c>
      <c r="C189" s="72" t="s">
        <v>230</v>
      </c>
      <c r="D189" s="73" t="s">
        <v>849</v>
      </c>
      <c r="E189" s="74" t="s">
        <v>850</v>
      </c>
      <c r="F189" s="131" t="s">
        <v>851</v>
      </c>
      <c r="G189" s="76" t="s">
        <v>15</v>
      </c>
      <c r="H189" s="76" t="s">
        <v>12</v>
      </c>
      <c r="I189" s="76">
        <v>4</v>
      </c>
      <c r="J189" s="76">
        <v>4</v>
      </c>
      <c r="K189" s="76">
        <v>4</v>
      </c>
      <c r="L189" s="76" t="s">
        <v>15</v>
      </c>
      <c r="M189" s="76" t="s">
        <v>12</v>
      </c>
      <c r="N189" s="76" t="s">
        <v>15</v>
      </c>
      <c r="O189" s="76" t="s">
        <v>12</v>
      </c>
      <c r="P189" s="76" t="s">
        <v>15</v>
      </c>
      <c r="Q189" s="76" t="s">
        <v>102</v>
      </c>
      <c r="R189" s="76">
        <v>3</v>
      </c>
      <c r="S189" s="76">
        <v>3</v>
      </c>
      <c r="T189" s="76">
        <v>3</v>
      </c>
      <c r="U189" s="76">
        <v>3</v>
      </c>
      <c r="V189" s="76" t="s">
        <v>15</v>
      </c>
      <c r="W189" s="76">
        <v>3</v>
      </c>
      <c r="X189" s="76">
        <v>3</v>
      </c>
      <c r="Y189" s="76">
        <v>3</v>
      </c>
      <c r="Z189" s="76">
        <v>4</v>
      </c>
      <c r="AA189" s="77">
        <v>4</v>
      </c>
      <c r="AB189" s="77" t="s">
        <v>12</v>
      </c>
      <c r="AC189" s="77" t="s">
        <v>102</v>
      </c>
      <c r="AD189" s="77">
        <v>3</v>
      </c>
      <c r="AE189" s="77">
        <v>3</v>
      </c>
      <c r="AF189" s="77">
        <v>3</v>
      </c>
      <c r="AG189" s="78">
        <v>3</v>
      </c>
      <c r="AH189" s="78" t="s">
        <v>15</v>
      </c>
      <c r="AI189" s="78">
        <v>3</v>
      </c>
      <c r="AJ189" s="78">
        <v>3</v>
      </c>
      <c r="AK189" s="79">
        <v>3</v>
      </c>
      <c r="AL189" s="79">
        <v>3</v>
      </c>
      <c r="AM189" s="79">
        <v>3</v>
      </c>
      <c r="AN189" s="79">
        <v>3</v>
      </c>
      <c r="AO189" s="79">
        <v>3</v>
      </c>
      <c r="AP189" s="79">
        <v>3</v>
      </c>
      <c r="AQ189" s="79" t="s">
        <v>18</v>
      </c>
      <c r="AR189" s="79" t="s">
        <v>18</v>
      </c>
      <c r="AS189" s="79" t="e">
        <f>VLOOKUP(Vib_PDM[[#This Row],[New Number]],#REF!,2,FALSE)</f>
        <v>#REF!</v>
      </c>
      <c r="AT189" s="79" t="s">
        <v>15</v>
      </c>
      <c r="AU189" s="79" t="s">
        <v>15</v>
      </c>
      <c r="AV189" s="79" t="s">
        <v>15</v>
      </c>
      <c r="AW189" s="79" t="s">
        <v>15</v>
      </c>
      <c r="AX189" s="79" t="s">
        <v>15</v>
      </c>
      <c r="AY189" s="79"/>
      <c r="AZ189" s="79"/>
      <c r="BA189" s="79" t="s">
        <v>102</v>
      </c>
      <c r="BB189" s="79" t="s">
        <v>102</v>
      </c>
      <c r="BC189" s="79">
        <v>2</v>
      </c>
      <c r="BD189" s="80">
        <v>3</v>
      </c>
      <c r="BE189" s="80" t="s">
        <v>15</v>
      </c>
      <c r="BF189" s="80">
        <v>3</v>
      </c>
      <c r="BG189" s="80">
        <v>3</v>
      </c>
      <c r="BH189" s="80">
        <v>1</v>
      </c>
      <c r="BI189" s="128">
        <v>1</v>
      </c>
      <c r="BJ189" s="128">
        <v>1</v>
      </c>
      <c r="BK189" s="80">
        <v>3</v>
      </c>
      <c r="BL189" s="80" t="s">
        <v>12</v>
      </c>
      <c r="BM189" s="80"/>
      <c r="BN189" s="80"/>
      <c r="BO189" s="94" t="e">
        <f>VLOOKUP(Vib_PDM[[#This Row],[SAP Flocation]],'[4]Sheet1 (2)'!B:E,2,FALSE)</f>
        <v>#N/A</v>
      </c>
      <c r="BP189" s="83">
        <v>3</v>
      </c>
      <c r="BQ189" s="84" t="s">
        <v>2192</v>
      </c>
      <c r="BR189" s="85" t="e">
        <f>VLOOKUP(Vib_PDM[[#This Row],[New Number]],'[4]Monthly AMS report'!NN189:NO540,2,FALSE)</f>
        <v>#N/A</v>
      </c>
      <c r="BS189" s="86">
        <v>8</v>
      </c>
      <c r="BT189" s="87">
        <f>COUNTIF(G189:AO189,$BT$8)</f>
        <v>0</v>
      </c>
      <c r="BU189" s="88">
        <f>COUNTIF(G189:AO189,$BU$8)</f>
        <v>0</v>
      </c>
      <c r="BV189" s="88">
        <f>COUNTIF(G189:AO189,$BV$8)</f>
        <v>18</v>
      </c>
      <c r="BW189" s="88">
        <f>COUNTIF(G189:AO189,$BW$8)</f>
        <v>5</v>
      </c>
      <c r="BX189" s="88">
        <f>COUNTIF(G189:AO189,$BX$8)</f>
        <v>6</v>
      </c>
      <c r="BY189" s="88">
        <f>COUNTIF(G189:AO189,$BY$8)</f>
        <v>6</v>
      </c>
      <c r="BZ189" s="88">
        <f>COUNTIF(G189:AO189,$BZ$8)</f>
        <v>0</v>
      </c>
      <c r="CA189" s="89">
        <f>(BY189)/(BZ189+BY189+BX189+BW189+BV189+BU189+BT189)</f>
        <v>0.17142857142857143</v>
      </c>
    </row>
    <row r="190" spans="1:79" ht="14.4" x14ac:dyDescent="0.25">
      <c r="A190" s="122" t="s">
        <v>855</v>
      </c>
      <c r="B190" s="71" t="s">
        <v>856</v>
      </c>
      <c r="C190" s="72" t="s">
        <v>230</v>
      </c>
      <c r="D190" s="73" t="s">
        <v>857</v>
      </c>
      <c r="E190" s="74" t="s">
        <v>858</v>
      </c>
      <c r="F190" s="75"/>
      <c r="G190" s="76" t="s">
        <v>15</v>
      </c>
      <c r="H190" s="76" t="s">
        <v>12</v>
      </c>
      <c r="I190" s="76">
        <v>4</v>
      </c>
      <c r="J190" s="76">
        <v>4</v>
      </c>
      <c r="K190" s="76">
        <v>4</v>
      </c>
      <c r="L190" s="76" t="s">
        <v>15</v>
      </c>
      <c r="M190" s="76" t="s">
        <v>12</v>
      </c>
      <c r="N190" s="76" t="s">
        <v>15</v>
      </c>
      <c r="O190" s="76" t="s">
        <v>12</v>
      </c>
      <c r="P190" s="76" t="s">
        <v>15</v>
      </c>
      <c r="Q190" s="76" t="s">
        <v>102</v>
      </c>
      <c r="R190" s="76">
        <v>4</v>
      </c>
      <c r="S190" s="76" t="s">
        <v>12</v>
      </c>
      <c r="T190" s="76" t="s">
        <v>102</v>
      </c>
      <c r="U190" s="76">
        <v>3</v>
      </c>
      <c r="V190" s="76" t="s">
        <v>15</v>
      </c>
      <c r="W190" s="76" t="s">
        <v>102</v>
      </c>
      <c r="X190" s="76" t="s">
        <v>102</v>
      </c>
      <c r="Y190" s="76" t="s">
        <v>15</v>
      </c>
      <c r="Z190" s="76" t="s">
        <v>102</v>
      </c>
      <c r="AA190" s="77" t="s">
        <v>102</v>
      </c>
      <c r="AB190" s="77" t="s">
        <v>12</v>
      </c>
      <c r="AC190" s="77" t="s">
        <v>102</v>
      </c>
      <c r="AD190" s="77" t="s">
        <v>102</v>
      </c>
      <c r="AE190" s="77" t="s">
        <v>102</v>
      </c>
      <c r="AF190" s="77" t="s">
        <v>102</v>
      </c>
      <c r="AG190" s="78" t="s">
        <v>12</v>
      </c>
      <c r="AH190" s="78" t="s">
        <v>12</v>
      </c>
      <c r="AI190" s="78" t="s">
        <v>12</v>
      </c>
      <c r="AJ190" s="78" t="s">
        <v>12</v>
      </c>
      <c r="AK190" s="79">
        <v>3</v>
      </c>
      <c r="AL190" s="79">
        <v>3</v>
      </c>
      <c r="AM190" s="79">
        <v>3</v>
      </c>
      <c r="AN190" s="79">
        <v>3</v>
      </c>
      <c r="AO190" s="79">
        <v>3</v>
      </c>
      <c r="AP190" s="79">
        <v>3</v>
      </c>
      <c r="AQ190" s="79" t="s">
        <v>18</v>
      </c>
      <c r="AR190" s="79" t="s">
        <v>18</v>
      </c>
      <c r="AS190" s="79" t="e">
        <f>VLOOKUP(Vib_PDM[[#This Row],[New Number]],#REF!,2,FALSE)</f>
        <v>#REF!</v>
      </c>
      <c r="AT190" s="79" t="s">
        <v>15</v>
      </c>
      <c r="AU190" s="79" t="s">
        <v>15</v>
      </c>
      <c r="AV190" s="79" t="s">
        <v>15</v>
      </c>
      <c r="AW190" s="79" t="s">
        <v>15</v>
      </c>
      <c r="AX190" s="79" t="s">
        <v>15</v>
      </c>
      <c r="AY190" s="79"/>
      <c r="AZ190" s="79"/>
      <c r="BA190" s="79">
        <v>3</v>
      </c>
      <c r="BB190" s="79">
        <v>3</v>
      </c>
      <c r="BC190" s="79">
        <v>3</v>
      </c>
      <c r="BD190" s="80" t="s">
        <v>12</v>
      </c>
      <c r="BE190" s="80">
        <v>3</v>
      </c>
      <c r="BF190" s="80" t="s">
        <v>12</v>
      </c>
      <c r="BG190" s="80">
        <v>4</v>
      </c>
      <c r="BH190" s="80">
        <v>4</v>
      </c>
      <c r="BI190" s="91">
        <v>3</v>
      </c>
      <c r="BJ190" s="91">
        <v>3</v>
      </c>
      <c r="BK190" s="80">
        <v>3</v>
      </c>
      <c r="BL190" s="80">
        <v>3</v>
      </c>
      <c r="BM190" s="93" t="s">
        <v>18</v>
      </c>
      <c r="BN190" s="93"/>
      <c r="BO190" s="92" t="str">
        <f>VLOOKUP(Vib_PDM[[#This Row],[SAP Flocation]],'[4]Sheet1 (2)'!B:E,2,FALSE)</f>
        <v>MPHS25T1</v>
      </c>
      <c r="BP190" s="83" t="s">
        <v>12</v>
      </c>
      <c r="BQ190" s="84"/>
      <c r="BR190" s="85" t="e">
        <f>VLOOKUP(Vib_PDM[[#This Row],[New Number]],'[4]Monthly AMS report'!NN191:NO542,2,FALSE)</f>
        <v>#N/A</v>
      </c>
      <c r="BS190" s="86">
        <v>12</v>
      </c>
      <c r="BT190" s="87">
        <f>COUNTIF(G190:AO190,$BT$8)</f>
        <v>0</v>
      </c>
      <c r="BU190" s="88">
        <f>COUNTIF(G190:AO190,$BU$8)</f>
        <v>0</v>
      </c>
      <c r="BV190" s="88">
        <f>COUNTIF(G190:AO190,$BV$8)</f>
        <v>6</v>
      </c>
      <c r="BW190" s="88">
        <f>COUNTIF(G190:AO190,$BW$8)</f>
        <v>4</v>
      </c>
      <c r="BX190" s="88">
        <f>COUNTIF(G190:AO190,$BX$8)</f>
        <v>19</v>
      </c>
      <c r="BY190" s="88">
        <f>COUNTIF(G190:AO190,$BY$8)</f>
        <v>6</v>
      </c>
      <c r="BZ190" s="88">
        <f>COUNTIF(G190:AO190,$BZ$8)</f>
        <v>0</v>
      </c>
      <c r="CA190" s="89">
        <f>(BY190)/(BZ190+BY190+BX190+BW190+BV190+BU190+BT190)</f>
        <v>0.17142857142857143</v>
      </c>
    </row>
    <row r="191" spans="1:79" ht="26.4" x14ac:dyDescent="0.25">
      <c r="A191" s="133" t="s">
        <v>859</v>
      </c>
      <c r="B191" s="71" t="s">
        <v>860</v>
      </c>
      <c r="C191" s="72" t="s">
        <v>230</v>
      </c>
      <c r="D191" s="73" t="s">
        <v>861</v>
      </c>
      <c r="E191" s="74" t="s">
        <v>862</v>
      </c>
      <c r="F191" s="75"/>
      <c r="G191" s="76" t="s">
        <v>15</v>
      </c>
      <c r="H191" s="76" t="s">
        <v>12</v>
      </c>
      <c r="I191" s="76">
        <v>2</v>
      </c>
      <c r="J191" s="76" t="s">
        <v>12</v>
      </c>
      <c r="K191" s="76" t="s">
        <v>12</v>
      </c>
      <c r="L191" s="76" t="s">
        <v>15</v>
      </c>
      <c r="M191" s="76" t="s">
        <v>12</v>
      </c>
      <c r="N191" s="76" t="s">
        <v>15</v>
      </c>
      <c r="O191" s="76" t="s">
        <v>12</v>
      </c>
      <c r="P191" s="76" t="s">
        <v>15</v>
      </c>
      <c r="Q191" s="76">
        <v>2</v>
      </c>
      <c r="R191" s="76">
        <v>2</v>
      </c>
      <c r="S191" s="76">
        <v>2</v>
      </c>
      <c r="T191" s="76">
        <v>3</v>
      </c>
      <c r="U191" s="76">
        <v>3</v>
      </c>
      <c r="V191" s="76" t="s">
        <v>15</v>
      </c>
      <c r="W191" s="76">
        <v>3</v>
      </c>
      <c r="X191" s="76">
        <v>3</v>
      </c>
      <c r="Y191" s="76">
        <v>3</v>
      </c>
      <c r="Z191" s="76" t="s">
        <v>102</v>
      </c>
      <c r="AA191" s="77" t="s">
        <v>102</v>
      </c>
      <c r="AB191" s="77" t="s">
        <v>12</v>
      </c>
      <c r="AC191" s="77" t="s">
        <v>102</v>
      </c>
      <c r="AD191" s="77" t="s">
        <v>102</v>
      </c>
      <c r="AE191" s="77" t="s">
        <v>102</v>
      </c>
      <c r="AF191" s="77" t="s">
        <v>102</v>
      </c>
      <c r="AG191" s="78" t="s">
        <v>12</v>
      </c>
      <c r="AH191" s="78" t="s">
        <v>12</v>
      </c>
      <c r="AI191" s="78" t="s">
        <v>12</v>
      </c>
      <c r="AJ191" s="78" t="s">
        <v>12</v>
      </c>
      <c r="AK191" s="79" t="s">
        <v>12</v>
      </c>
      <c r="AL191" s="79" t="s">
        <v>102</v>
      </c>
      <c r="AM191" s="79" t="s">
        <v>102</v>
      </c>
      <c r="AN191" s="79" t="s">
        <v>12</v>
      </c>
      <c r="AO191" s="79" t="s">
        <v>12</v>
      </c>
      <c r="AP191" s="79" t="s">
        <v>12</v>
      </c>
      <c r="AQ191" s="79" t="s">
        <v>12</v>
      </c>
      <c r="AR191" s="79" t="s">
        <v>18</v>
      </c>
      <c r="AS191" s="79" t="e">
        <f>VLOOKUP(Vib_PDM[[#This Row],[New Number]],#REF!,2,FALSE)</f>
        <v>#REF!</v>
      </c>
      <c r="AT191" s="79" t="s">
        <v>15</v>
      </c>
      <c r="AU191" s="79" t="s">
        <v>15</v>
      </c>
      <c r="AV191" s="79" t="s">
        <v>15</v>
      </c>
      <c r="AW191" s="79" t="s">
        <v>15</v>
      </c>
      <c r="AX191" s="79" t="s">
        <v>15</v>
      </c>
      <c r="AY191" s="79"/>
      <c r="AZ191" s="79"/>
      <c r="BA191" s="79">
        <v>2</v>
      </c>
      <c r="BB191" s="79" t="s">
        <v>102</v>
      </c>
      <c r="BC191" s="79">
        <v>2</v>
      </c>
      <c r="BD191" s="80">
        <v>2</v>
      </c>
      <c r="BE191" s="80">
        <v>2</v>
      </c>
      <c r="BF191" s="80" t="s">
        <v>12</v>
      </c>
      <c r="BG191" s="80" t="s">
        <v>12</v>
      </c>
      <c r="BH191" s="80" t="s">
        <v>12</v>
      </c>
      <c r="BI191" s="81" t="s">
        <v>12</v>
      </c>
      <c r="BJ191" s="93" t="s">
        <v>12</v>
      </c>
      <c r="BK191" s="93" t="s">
        <v>12</v>
      </c>
      <c r="BL191" s="80" t="s">
        <v>12</v>
      </c>
      <c r="BM191" s="93" t="s">
        <v>18</v>
      </c>
      <c r="BN191" s="93"/>
      <c r="BO191" s="94" t="e">
        <f>VLOOKUP(Vib_PDM[[#This Row],[SAP Flocation]],'[4]Sheet1 (2)'!B:E,2,FALSE)</f>
        <v>#N/A</v>
      </c>
      <c r="BP191" s="83" t="s">
        <v>12</v>
      </c>
      <c r="BQ191" s="84"/>
      <c r="BR191" s="85" t="e">
        <f>VLOOKUP(Vib_PDM[[#This Row],[New Number]],'[4]Monthly AMS report'!NN192:NO543,2,FALSE)</f>
        <v>#N/A</v>
      </c>
      <c r="BS191" s="86">
        <v>12</v>
      </c>
      <c r="BT191" s="87">
        <f>COUNTIF(G191:AO191,$BT$8)</f>
        <v>0</v>
      </c>
      <c r="BU191" s="88">
        <f>COUNTIF(G191:AO191,$BU$8)</f>
        <v>4</v>
      </c>
      <c r="BV191" s="88">
        <f>COUNTIF(G191:AO191,$BV$8)</f>
        <v>5</v>
      </c>
      <c r="BW191" s="88">
        <f>COUNTIF(G191:AO191,$BW$8)</f>
        <v>0</v>
      </c>
      <c r="BX191" s="88">
        <f>COUNTIF(G191:AO191,$BX$8)</f>
        <v>21</v>
      </c>
      <c r="BY191" s="88">
        <f>COUNTIF(G191:AO191,$BY$8)</f>
        <v>5</v>
      </c>
      <c r="BZ191" s="88">
        <f>COUNTIF(G191:AO191,$BZ$8)</f>
        <v>0</v>
      </c>
      <c r="CA191" s="89">
        <f>(BY191)/(BZ191+BY191+BX191+BW191+BV191+BU191+BT191)</f>
        <v>0.14285714285714285</v>
      </c>
    </row>
    <row r="192" spans="1:79" ht="52.8" x14ac:dyDescent="0.25">
      <c r="A192" s="70" t="s">
        <v>863</v>
      </c>
      <c r="B192" s="71" t="s">
        <v>864</v>
      </c>
      <c r="C192" s="72" t="s">
        <v>230</v>
      </c>
      <c r="D192" s="73" t="s">
        <v>865</v>
      </c>
      <c r="E192" s="74" t="s">
        <v>866</v>
      </c>
      <c r="F192" s="75" t="s">
        <v>867</v>
      </c>
      <c r="G192" s="76" t="s">
        <v>15</v>
      </c>
      <c r="H192" s="76" t="s">
        <v>12</v>
      </c>
      <c r="I192" s="76" t="s">
        <v>12</v>
      </c>
      <c r="J192" s="76" t="s">
        <v>12</v>
      </c>
      <c r="K192" s="76" t="s">
        <v>12</v>
      </c>
      <c r="L192" s="76" t="s">
        <v>15</v>
      </c>
      <c r="M192" s="76" t="s">
        <v>12</v>
      </c>
      <c r="N192" s="76" t="s">
        <v>15</v>
      </c>
      <c r="O192" s="76" t="s">
        <v>12</v>
      </c>
      <c r="P192" s="76" t="s">
        <v>15</v>
      </c>
      <c r="Q192" s="76">
        <v>4</v>
      </c>
      <c r="R192" s="76" t="s">
        <v>12</v>
      </c>
      <c r="S192" s="76" t="s">
        <v>12</v>
      </c>
      <c r="T192" s="76" t="s">
        <v>15</v>
      </c>
      <c r="U192" s="76" t="s">
        <v>12</v>
      </c>
      <c r="V192" s="76" t="s">
        <v>15</v>
      </c>
      <c r="W192" s="76" t="s">
        <v>12</v>
      </c>
      <c r="X192" s="76" t="s">
        <v>12</v>
      </c>
      <c r="Y192" s="76" t="s">
        <v>15</v>
      </c>
      <c r="Z192" s="76" t="s">
        <v>102</v>
      </c>
      <c r="AA192" s="77" t="s">
        <v>102</v>
      </c>
      <c r="AB192" s="77" t="s">
        <v>12</v>
      </c>
      <c r="AC192" s="77" t="s">
        <v>102</v>
      </c>
      <c r="AD192" s="77" t="s">
        <v>102</v>
      </c>
      <c r="AE192" s="77" t="s">
        <v>102</v>
      </c>
      <c r="AF192" s="77" t="s">
        <v>102</v>
      </c>
      <c r="AG192" s="78" t="s">
        <v>12</v>
      </c>
      <c r="AH192" s="78" t="s">
        <v>12</v>
      </c>
      <c r="AI192" s="78" t="s">
        <v>12</v>
      </c>
      <c r="AJ192" s="78" t="s">
        <v>12</v>
      </c>
      <c r="AK192" s="79">
        <v>4</v>
      </c>
      <c r="AL192" s="79">
        <v>4</v>
      </c>
      <c r="AM192" s="79" t="s">
        <v>102</v>
      </c>
      <c r="AN192" s="79" t="s">
        <v>12</v>
      </c>
      <c r="AO192" s="79" t="s">
        <v>12</v>
      </c>
      <c r="AP192" s="79" t="s">
        <v>12</v>
      </c>
      <c r="AQ192" s="79" t="s">
        <v>12</v>
      </c>
      <c r="AR192" s="79" t="s">
        <v>18</v>
      </c>
      <c r="AS192" s="79" t="e">
        <f>VLOOKUP(Vib_PDM[[#This Row],[New Number]],#REF!,2,FALSE)</f>
        <v>#REF!</v>
      </c>
      <c r="AT192" s="79" t="s">
        <v>15</v>
      </c>
      <c r="AU192" s="79" t="s">
        <v>15</v>
      </c>
      <c r="AV192" s="79" t="s">
        <v>15</v>
      </c>
      <c r="AW192" s="79" t="s">
        <v>15</v>
      </c>
      <c r="AX192" s="79" t="s">
        <v>15</v>
      </c>
      <c r="AY192" s="79"/>
      <c r="AZ192" s="79"/>
      <c r="BA192" s="79" t="s">
        <v>102</v>
      </c>
      <c r="BB192" s="79" t="s">
        <v>15</v>
      </c>
      <c r="BC192" s="79">
        <v>3</v>
      </c>
      <c r="BD192" s="80">
        <v>3</v>
      </c>
      <c r="BE192" s="80">
        <v>3</v>
      </c>
      <c r="BF192" s="80" t="s">
        <v>12</v>
      </c>
      <c r="BG192" s="80" t="s">
        <v>12</v>
      </c>
      <c r="BH192" s="80" t="s">
        <v>12</v>
      </c>
      <c r="BI192" s="91">
        <v>3</v>
      </c>
      <c r="BJ192" s="91">
        <v>3</v>
      </c>
      <c r="BK192" s="80">
        <v>3</v>
      </c>
      <c r="BL192" s="80" t="s">
        <v>12</v>
      </c>
      <c r="BM192" s="93">
        <v>1</v>
      </c>
      <c r="BN192" s="80" t="s">
        <v>18</v>
      </c>
      <c r="BO192" s="92">
        <f>VLOOKUP(Vib_PDM[[#This Row],[SAP Flocation]],'[4]Sheet1 (2)'!B:E,2,FALSE)</f>
        <v>0</v>
      </c>
      <c r="BP192" s="83">
        <v>3</v>
      </c>
      <c r="BQ192" s="84" t="s">
        <v>2193</v>
      </c>
      <c r="BR192" s="85" t="e">
        <f>VLOOKUP(Vib_PDM[[#This Row],[New Number]],'[4]Monthly AMS report'!NN193:NO544,2,FALSE)</f>
        <v>#N/A</v>
      </c>
      <c r="BS192" s="86">
        <v>8</v>
      </c>
      <c r="BT192" s="87">
        <f>COUNTIF(G192:AO192,$BT$8)</f>
        <v>0</v>
      </c>
      <c r="BU192" s="88">
        <f>COUNTIF(G192:AO192,$BU$8)</f>
        <v>0</v>
      </c>
      <c r="BV192" s="88">
        <f>COUNTIF(G192:AO192,$BV$8)</f>
        <v>0</v>
      </c>
      <c r="BW192" s="88">
        <f>COUNTIF(G192:AO192,$BW$8)</f>
        <v>3</v>
      </c>
      <c r="BX192" s="88">
        <f>COUNTIF(G192:AO192,$BX$8)</f>
        <v>25</v>
      </c>
      <c r="BY192" s="88">
        <f>COUNTIF(G192:AO192,$BY$8)</f>
        <v>7</v>
      </c>
      <c r="BZ192" s="88">
        <f>COUNTIF(G192:AO192,$BZ$8)</f>
        <v>0</v>
      </c>
      <c r="CA192" s="89">
        <f>(BY192)/(BZ192+BY192+BX192+BW192+BV192+BU192+BT192)</f>
        <v>0.2</v>
      </c>
    </row>
    <row r="193" spans="1:79" ht="14.4" x14ac:dyDescent="0.25">
      <c r="A193" s="70" t="s">
        <v>789</v>
      </c>
      <c r="B193" s="88" t="s">
        <v>790</v>
      </c>
      <c r="C193" s="72" t="s">
        <v>230</v>
      </c>
      <c r="D193" s="115" t="s">
        <v>791</v>
      </c>
      <c r="E193" s="157" t="s">
        <v>792</v>
      </c>
      <c r="F193" s="75"/>
      <c r="G193" s="117" t="s">
        <v>15</v>
      </c>
      <c r="H193" s="117" t="s">
        <v>15</v>
      </c>
      <c r="I193" s="117" t="s">
        <v>15</v>
      </c>
      <c r="J193" s="117" t="s">
        <v>15</v>
      </c>
      <c r="K193" s="117" t="s">
        <v>15</v>
      </c>
      <c r="L193" s="117" t="s">
        <v>15</v>
      </c>
      <c r="M193" s="117" t="s">
        <v>15</v>
      </c>
      <c r="N193" s="117" t="s">
        <v>15</v>
      </c>
      <c r="O193" s="117" t="s">
        <v>15</v>
      </c>
      <c r="P193" s="117" t="s">
        <v>15</v>
      </c>
      <c r="Q193" s="117" t="s">
        <v>15</v>
      </c>
      <c r="R193" s="117" t="s">
        <v>15</v>
      </c>
      <c r="S193" s="117" t="s">
        <v>15</v>
      </c>
      <c r="T193" s="117" t="s">
        <v>15</v>
      </c>
      <c r="U193" s="76" t="s">
        <v>15</v>
      </c>
      <c r="V193" s="76" t="s">
        <v>15</v>
      </c>
      <c r="W193" s="76" t="s">
        <v>12</v>
      </c>
      <c r="X193" s="76" t="s">
        <v>15</v>
      </c>
      <c r="Y193" s="76" t="s">
        <v>15</v>
      </c>
      <c r="Z193" s="76" t="s">
        <v>15</v>
      </c>
      <c r="AA193" s="77" t="s">
        <v>102</v>
      </c>
      <c r="AB193" s="77">
        <v>4</v>
      </c>
      <c r="AC193" s="77" t="s">
        <v>15</v>
      </c>
      <c r="AD193" s="77" t="s">
        <v>15</v>
      </c>
      <c r="AE193" s="77" t="s">
        <v>15</v>
      </c>
      <c r="AF193" s="77" t="s">
        <v>102</v>
      </c>
      <c r="AG193" s="78" t="s">
        <v>15</v>
      </c>
      <c r="AH193" s="78" t="s">
        <v>15</v>
      </c>
      <c r="AI193" s="78" t="s">
        <v>12</v>
      </c>
      <c r="AJ193" s="90" t="s">
        <v>15</v>
      </c>
      <c r="AK193" s="79" t="s">
        <v>12</v>
      </c>
      <c r="AL193" s="79" t="s">
        <v>102</v>
      </c>
      <c r="AM193" s="79" t="s">
        <v>102</v>
      </c>
      <c r="AN193" s="79" t="s">
        <v>12</v>
      </c>
      <c r="AO193" s="79" t="s">
        <v>12</v>
      </c>
      <c r="AP193" s="79" t="s">
        <v>12</v>
      </c>
      <c r="AQ193" s="79" t="s">
        <v>15</v>
      </c>
      <c r="AR193" s="79" t="s">
        <v>15</v>
      </c>
      <c r="AS193" s="79" t="e">
        <f>VLOOKUP(Vib_PDM[[#This Row],[New Number]],#REF!,2,FALSE)</f>
        <v>#REF!</v>
      </c>
      <c r="AT193" s="79" t="s">
        <v>15</v>
      </c>
      <c r="AU193" s="79" t="s">
        <v>15</v>
      </c>
      <c r="AV193" s="79" t="s">
        <v>15</v>
      </c>
      <c r="AW193" s="79" t="s">
        <v>15</v>
      </c>
      <c r="AX193" s="79" t="s">
        <v>15</v>
      </c>
      <c r="AY193" s="79"/>
      <c r="AZ193" s="79"/>
      <c r="BA193" s="79">
        <v>3</v>
      </c>
      <c r="BB193" s="79" t="s">
        <v>15</v>
      </c>
      <c r="BC193" s="79" t="s">
        <v>15</v>
      </c>
      <c r="BD193" s="80" t="s">
        <v>15</v>
      </c>
      <c r="BE193" s="80" t="s">
        <v>15</v>
      </c>
      <c r="BF193" s="80">
        <v>3</v>
      </c>
      <c r="BG193" s="80">
        <v>3</v>
      </c>
      <c r="BH193" s="80" t="s">
        <v>15</v>
      </c>
      <c r="BI193" s="80" t="s">
        <v>15</v>
      </c>
      <c r="BJ193" s="91">
        <v>3</v>
      </c>
      <c r="BK193" s="80" t="s">
        <v>15</v>
      </c>
      <c r="BL193" s="80" t="s">
        <v>15</v>
      </c>
      <c r="BM193" s="80"/>
      <c r="BN193" s="80"/>
      <c r="BO193" s="92" t="str">
        <f>VLOOKUP(Vib_PDM[[#This Row],[SAP Flocation]],'[4]Sheet1 (2)'!B:E,2,FALSE)</f>
        <v>MPHS25T1</v>
      </c>
      <c r="BP193" s="83" t="s">
        <v>15</v>
      </c>
      <c r="BQ193" s="84"/>
      <c r="BR193" s="85" t="e">
        <f>VLOOKUP(Vib_PDM[[#This Row],[New Number]],'[4]Monthly AMS report'!NN175:NO526,2,FALSE)</f>
        <v>#N/A</v>
      </c>
      <c r="BS193" s="86">
        <v>1</v>
      </c>
      <c r="BT193" s="87">
        <f>COUNTIF(G193:AO193,$BT$8)</f>
        <v>0</v>
      </c>
      <c r="BU193" s="88">
        <f>COUNTIF(G193:AO193,$BU$8)</f>
        <v>0</v>
      </c>
      <c r="BV193" s="88">
        <f>COUNTIF(G193:AO193,$BV$8)</f>
        <v>0</v>
      </c>
      <c r="BW193" s="88">
        <f>COUNTIF(G193:AO193,$BW$8)</f>
        <v>1</v>
      </c>
      <c r="BX193" s="88">
        <f>COUNTIF(G193:AO193,$BX$8)</f>
        <v>9</v>
      </c>
      <c r="BY193" s="88">
        <f>COUNTIF(G193:AO193,$BY$8)</f>
        <v>25</v>
      </c>
      <c r="BZ193" s="88">
        <f>COUNTIF(G193:AO193,$BZ$8)</f>
        <v>0</v>
      </c>
      <c r="CA193" s="89">
        <f>(BY193)/(BZ193+BY193+BX193+BW193+BV193+BU193+BT193)</f>
        <v>0.7142857142857143</v>
      </c>
    </row>
    <row r="194" spans="1:79" ht="14.4" x14ac:dyDescent="0.25">
      <c r="A194" s="70" t="s">
        <v>793</v>
      </c>
      <c r="B194" s="88" t="s">
        <v>794</v>
      </c>
      <c r="C194" s="72" t="s">
        <v>230</v>
      </c>
      <c r="D194" s="115" t="s">
        <v>795</v>
      </c>
      <c r="E194" s="74" t="s">
        <v>796</v>
      </c>
      <c r="F194" s="75" t="s">
        <v>797</v>
      </c>
      <c r="G194" s="117" t="s">
        <v>15</v>
      </c>
      <c r="H194" s="117" t="s">
        <v>15</v>
      </c>
      <c r="I194" s="117" t="s">
        <v>15</v>
      </c>
      <c r="J194" s="117" t="s">
        <v>15</v>
      </c>
      <c r="K194" s="117" t="s">
        <v>15</v>
      </c>
      <c r="L194" s="117" t="s">
        <v>15</v>
      </c>
      <c r="M194" s="117" t="s">
        <v>15</v>
      </c>
      <c r="N194" s="117" t="s">
        <v>15</v>
      </c>
      <c r="O194" s="117" t="s">
        <v>15</v>
      </c>
      <c r="P194" s="117" t="s">
        <v>15</v>
      </c>
      <c r="Q194" s="117" t="s">
        <v>15</v>
      </c>
      <c r="R194" s="117" t="s">
        <v>15</v>
      </c>
      <c r="S194" s="117" t="s">
        <v>15</v>
      </c>
      <c r="T194" s="117" t="s">
        <v>15</v>
      </c>
      <c r="U194" s="76" t="s">
        <v>15</v>
      </c>
      <c r="V194" s="76" t="s">
        <v>15</v>
      </c>
      <c r="W194" s="76">
        <v>3</v>
      </c>
      <c r="X194" s="76" t="s">
        <v>15</v>
      </c>
      <c r="Y194" s="76" t="s">
        <v>15</v>
      </c>
      <c r="Z194" s="76" t="s">
        <v>15</v>
      </c>
      <c r="AA194" s="77">
        <v>3</v>
      </c>
      <c r="AB194" s="77" t="s">
        <v>12</v>
      </c>
      <c r="AC194" s="77">
        <v>3</v>
      </c>
      <c r="AD194" s="77" t="s">
        <v>798</v>
      </c>
      <c r="AE194" s="77" t="s">
        <v>798</v>
      </c>
      <c r="AF194" s="77">
        <v>3</v>
      </c>
      <c r="AG194" s="78">
        <v>3</v>
      </c>
      <c r="AH194" s="78">
        <v>3</v>
      </c>
      <c r="AI194" s="78" t="s">
        <v>12</v>
      </c>
      <c r="AJ194" s="90" t="s">
        <v>15</v>
      </c>
      <c r="AK194" s="79">
        <v>2</v>
      </c>
      <c r="AL194" s="79" t="s">
        <v>102</v>
      </c>
      <c r="AM194" s="79" t="s">
        <v>102</v>
      </c>
      <c r="AN194" s="79" t="s">
        <v>12</v>
      </c>
      <c r="AO194" s="79" t="s">
        <v>12</v>
      </c>
      <c r="AP194" s="79" t="s">
        <v>12</v>
      </c>
      <c r="AQ194" s="79" t="s">
        <v>18</v>
      </c>
      <c r="AR194" s="79" t="s">
        <v>18</v>
      </c>
      <c r="AS194" s="79" t="e">
        <f>VLOOKUP(Vib_PDM[[#This Row],[New Number]],#REF!,2,FALSE)</f>
        <v>#REF!</v>
      </c>
      <c r="AT194" s="79" t="s">
        <v>15</v>
      </c>
      <c r="AU194" s="79" t="s">
        <v>15</v>
      </c>
      <c r="AV194" s="79" t="s">
        <v>15</v>
      </c>
      <c r="AW194" s="79" t="s">
        <v>15</v>
      </c>
      <c r="AX194" s="79" t="s">
        <v>15</v>
      </c>
      <c r="AY194" s="79"/>
      <c r="AZ194" s="79"/>
      <c r="BA194" s="79">
        <v>2</v>
      </c>
      <c r="BB194" s="79" t="s">
        <v>15</v>
      </c>
      <c r="BC194" s="79">
        <v>2</v>
      </c>
      <c r="BD194" s="80">
        <v>2</v>
      </c>
      <c r="BE194" s="80">
        <v>3</v>
      </c>
      <c r="BF194" s="80">
        <v>3</v>
      </c>
      <c r="BG194" s="80">
        <v>3</v>
      </c>
      <c r="BH194" s="80" t="s">
        <v>12</v>
      </c>
      <c r="BI194" s="81" t="s">
        <v>12</v>
      </c>
      <c r="BJ194" s="91">
        <v>3</v>
      </c>
      <c r="BK194" s="80">
        <v>2</v>
      </c>
      <c r="BL194" s="80">
        <v>3</v>
      </c>
      <c r="BM194" s="80"/>
      <c r="BN194" s="80"/>
      <c r="BO194" s="92">
        <f>VLOOKUP(Vib_PDM[[#This Row],[SAP Flocation]],'[4]Sheet1 (2)'!B:E,2,FALSE)</f>
        <v>0</v>
      </c>
      <c r="BP194" s="83" t="s">
        <v>15</v>
      </c>
      <c r="BQ194" s="84"/>
      <c r="BR194" s="85" t="e">
        <f>VLOOKUP(Vib_PDM[[#This Row],[New Number]],'[4]Monthly AMS report'!NN176:NO527,2,FALSE)</f>
        <v>#N/A</v>
      </c>
      <c r="BS194" s="86">
        <v>1</v>
      </c>
      <c r="BT194" s="87">
        <f>COUNTIF(G194:AO194,$BT$8)</f>
        <v>0</v>
      </c>
      <c r="BU194" s="88">
        <f>COUNTIF(G194:AO194,$BU$8)</f>
        <v>1</v>
      </c>
      <c r="BV194" s="88">
        <f>COUNTIF(G194:AO194,$BV$8)</f>
        <v>6</v>
      </c>
      <c r="BW194" s="88">
        <f>COUNTIF(G194:AO194,$BW$8)</f>
        <v>0</v>
      </c>
      <c r="BX194" s="88">
        <f>COUNTIF(G194:AO194,$BX$8)</f>
        <v>6</v>
      </c>
      <c r="BY194" s="88">
        <f>COUNTIF(G194:AO194,$BY$8)</f>
        <v>20</v>
      </c>
      <c r="BZ194" s="88">
        <f>COUNTIF(G194:AO194,$BZ$8)</f>
        <v>0</v>
      </c>
      <c r="CA194" s="89">
        <f>(BY194)/(BZ194+BY194+BX194+BW194+BV194+BU194+BT194)</f>
        <v>0.60606060606060608</v>
      </c>
    </row>
    <row r="195" spans="1:79" x14ac:dyDescent="0.25">
      <c r="A195" s="70" t="s">
        <v>799</v>
      </c>
      <c r="B195" s="71" t="s">
        <v>800</v>
      </c>
      <c r="C195" s="72" t="s">
        <v>230</v>
      </c>
      <c r="D195" s="73" t="s">
        <v>801</v>
      </c>
      <c r="E195" s="74" t="s">
        <v>800</v>
      </c>
      <c r="F195" s="75"/>
      <c r="G195" s="76" t="s">
        <v>15</v>
      </c>
      <c r="H195" s="76" t="s">
        <v>12</v>
      </c>
      <c r="I195" s="76" t="s">
        <v>15</v>
      </c>
      <c r="J195" s="76" t="s">
        <v>12</v>
      </c>
      <c r="K195" s="76" t="s">
        <v>12</v>
      </c>
      <c r="L195" s="76" t="s">
        <v>15</v>
      </c>
      <c r="M195" s="76" t="s">
        <v>12</v>
      </c>
      <c r="N195" s="76" t="s">
        <v>15</v>
      </c>
      <c r="O195" s="76" t="s">
        <v>12</v>
      </c>
      <c r="P195" s="76" t="s">
        <v>12</v>
      </c>
      <c r="Q195" s="76">
        <v>4</v>
      </c>
      <c r="R195" s="76">
        <v>4</v>
      </c>
      <c r="S195" s="76">
        <v>4</v>
      </c>
      <c r="T195" s="76" t="s">
        <v>102</v>
      </c>
      <c r="U195" s="76">
        <v>4</v>
      </c>
      <c r="V195" s="76" t="s">
        <v>15</v>
      </c>
      <c r="W195" s="76">
        <v>4</v>
      </c>
      <c r="X195" s="76">
        <v>4</v>
      </c>
      <c r="Y195" s="76">
        <v>4</v>
      </c>
      <c r="Z195" s="76" t="s">
        <v>102</v>
      </c>
      <c r="AA195" s="77">
        <v>3</v>
      </c>
      <c r="AB195" s="77">
        <v>3</v>
      </c>
      <c r="AC195" s="77" t="s">
        <v>102</v>
      </c>
      <c r="AD195" s="77" t="s">
        <v>102</v>
      </c>
      <c r="AE195" s="77" t="s">
        <v>102</v>
      </c>
      <c r="AF195" s="77" t="s">
        <v>102</v>
      </c>
      <c r="AG195" s="78" t="s">
        <v>12</v>
      </c>
      <c r="AH195" s="78" t="s">
        <v>12</v>
      </c>
      <c r="AI195" s="78" t="s">
        <v>12</v>
      </c>
      <c r="AJ195" s="78" t="s">
        <v>12</v>
      </c>
      <c r="AK195" s="79" t="s">
        <v>12</v>
      </c>
      <c r="AL195" s="79" t="s">
        <v>102</v>
      </c>
      <c r="AM195" s="79" t="s">
        <v>102</v>
      </c>
      <c r="AN195" s="79" t="s">
        <v>12</v>
      </c>
      <c r="AO195" s="79" t="s">
        <v>12</v>
      </c>
      <c r="AP195" s="79" t="s">
        <v>12</v>
      </c>
      <c r="AQ195" s="79" t="s">
        <v>18</v>
      </c>
      <c r="AR195" s="79" t="s">
        <v>18</v>
      </c>
      <c r="AS195" s="79" t="e">
        <f>VLOOKUP(Vib_PDM[[#This Row],[New Number]],#REF!,2,FALSE)</f>
        <v>#REF!</v>
      </c>
      <c r="AT195" s="79" t="s">
        <v>15</v>
      </c>
      <c r="AU195" s="79" t="s">
        <v>15</v>
      </c>
      <c r="AV195" s="79" t="s">
        <v>15</v>
      </c>
      <c r="AW195" s="79" t="s">
        <v>15</v>
      </c>
      <c r="AX195" s="79" t="s">
        <v>15</v>
      </c>
      <c r="AY195" s="79"/>
      <c r="AZ195" s="79"/>
      <c r="BA195" s="79">
        <v>2</v>
      </c>
      <c r="BB195" s="79" t="s">
        <v>15</v>
      </c>
      <c r="BC195" s="79">
        <v>2</v>
      </c>
      <c r="BD195" s="80">
        <v>2</v>
      </c>
      <c r="BE195" s="80" t="s">
        <v>15</v>
      </c>
      <c r="BF195" s="80">
        <v>2</v>
      </c>
      <c r="BG195" s="80">
        <v>4</v>
      </c>
      <c r="BH195" s="80" t="s">
        <v>12</v>
      </c>
      <c r="BI195" s="124">
        <v>4</v>
      </c>
      <c r="BJ195" s="124">
        <v>4</v>
      </c>
      <c r="BK195" s="80">
        <v>4</v>
      </c>
      <c r="BL195" s="80">
        <v>4</v>
      </c>
      <c r="BM195" s="80"/>
      <c r="BN195" s="80"/>
      <c r="BO195" s="94" t="e">
        <f>VLOOKUP(Vib_PDM[[#This Row],[SAP Flocation]],'[4]Sheet1 (2)'!B:E,2,FALSE)</f>
        <v>#N/A</v>
      </c>
      <c r="BP195" s="83" t="s">
        <v>15</v>
      </c>
      <c r="BQ195" s="84"/>
      <c r="BR195" s="85" t="e">
        <f>VLOOKUP(Vib_PDM[[#This Row],[New Number]],'[4]Monthly AMS report'!NN177:NO528,2,FALSE)</f>
        <v>#N/A</v>
      </c>
      <c r="BS195" s="86">
        <v>12</v>
      </c>
      <c r="BT195" s="87">
        <f>COUNTIF(G195:AO195,$BT$8)</f>
        <v>0</v>
      </c>
      <c r="BU195" s="88">
        <f>COUNTIF(G195:AO195,$BU$8)</f>
        <v>0</v>
      </c>
      <c r="BV195" s="88">
        <f>COUNTIF(G195:AO195,$BV$8)</f>
        <v>2</v>
      </c>
      <c r="BW195" s="88">
        <f>COUNTIF(G195:AO195,$BW$8)</f>
        <v>7</v>
      </c>
      <c r="BX195" s="88">
        <f>COUNTIF(G195:AO195,$BX$8)</f>
        <v>21</v>
      </c>
      <c r="BY195" s="88">
        <f>COUNTIF(G195:AO195,$BY$8)</f>
        <v>5</v>
      </c>
      <c r="BZ195" s="88">
        <f>COUNTIF(G195:AO195,$BZ$8)</f>
        <v>0</v>
      </c>
      <c r="CA195" s="89">
        <f>(BY195)/(BZ195+BY195+BX195+BW195+BV195+BU195+BT195)</f>
        <v>0.14285714285714285</v>
      </c>
    </row>
    <row r="196" spans="1:79" ht="26.4" x14ac:dyDescent="0.25">
      <c r="A196" s="70" t="s">
        <v>802</v>
      </c>
      <c r="B196" s="71" t="s">
        <v>803</v>
      </c>
      <c r="C196" s="72" t="s">
        <v>230</v>
      </c>
      <c r="D196" s="73" t="s">
        <v>804</v>
      </c>
      <c r="E196" s="74" t="s">
        <v>805</v>
      </c>
      <c r="F196" s="75" t="s">
        <v>806</v>
      </c>
      <c r="G196" s="76" t="s">
        <v>15</v>
      </c>
      <c r="H196" s="76" t="s">
        <v>15</v>
      </c>
      <c r="I196" s="76" t="s">
        <v>15</v>
      </c>
      <c r="J196" s="76" t="s">
        <v>15</v>
      </c>
      <c r="K196" s="76" t="s">
        <v>15</v>
      </c>
      <c r="L196" s="76" t="s">
        <v>15</v>
      </c>
      <c r="M196" s="76" t="s">
        <v>12</v>
      </c>
      <c r="N196" s="76" t="s">
        <v>15</v>
      </c>
      <c r="O196" s="76" t="s">
        <v>12</v>
      </c>
      <c r="P196" s="76" t="s">
        <v>12</v>
      </c>
      <c r="Q196" s="76">
        <v>3</v>
      </c>
      <c r="R196" s="76">
        <v>2</v>
      </c>
      <c r="S196" s="76">
        <v>4</v>
      </c>
      <c r="T196" s="76">
        <v>2</v>
      </c>
      <c r="U196" s="76">
        <v>1</v>
      </c>
      <c r="V196" s="76" t="s">
        <v>15</v>
      </c>
      <c r="W196" s="76">
        <v>1</v>
      </c>
      <c r="X196" s="76" t="s">
        <v>15</v>
      </c>
      <c r="Y196" s="76" t="s">
        <v>15</v>
      </c>
      <c r="Z196" s="76" t="s">
        <v>15</v>
      </c>
      <c r="AA196" s="77">
        <v>3</v>
      </c>
      <c r="AB196" s="77">
        <v>3</v>
      </c>
      <c r="AC196" s="77" t="s">
        <v>15</v>
      </c>
      <c r="AD196" s="77">
        <v>3</v>
      </c>
      <c r="AE196" s="77">
        <v>3</v>
      </c>
      <c r="AF196" s="77">
        <v>3</v>
      </c>
      <c r="AG196" s="78">
        <v>3</v>
      </c>
      <c r="AH196" s="78" t="s">
        <v>15</v>
      </c>
      <c r="AI196" s="78" t="s">
        <v>12</v>
      </c>
      <c r="AJ196" s="78" t="s">
        <v>12</v>
      </c>
      <c r="AK196" s="79">
        <v>3</v>
      </c>
      <c r="AL196" s="79" t="s">
        <v>102</v>
      </c>
      <c r="AM196" s="79" t="s">
        <v>102</v>
      </c>
      <c r="AN196" s="79" t="s">
        <v>12</v>
      </c>
      <c r="AO196" s="79">
        <v>3</v>
      </c>
      <c r="AP196" s="79">
        <v>3</v>
      </c>
      <c r="AQ196" s="79" t="s">
        <v>18</v>
      </c>
      <c r="AR196" s="79" t="s">
        <v>18</v>
      </c>
      <c r="AS196" s="79" t="e">
        <f>VLOOKUP(Vib_PDM[[#This Row],[New Number]],#REF!,2,FALSE)</f>
        <v>#REF!</v>
      </c>
      <c r="AT196" s="79" t="s">
        <v>15</v>
      </c>
      <c r="AU196" s="79" t="s">
        <v>15</v>
      </c>
      <c r="AV196" s="79" t="s">
        <v>15</v>
      </c>
      <c r="AW196" s="79" t="s">
        <v>15</v>
      </c>
      <c r="AX196" s="79" t="s">
        <v>15</v>
      </c>
      <c r="AY196" s="79"/>
      <c r="AZ196" s="79"/>
      <c r="BA196" s="79" t="s">
        <v>102</v>
      </c>
      <c r="BB196" s="79" t="s">
        <v>15</v>
      </c>
      <c r="BC196" s="79" t="s">
        <v>15</v>
      </c>
      <c r="BD196" s="80">
        <v>4</v>
      </c>
      <c r="BE196" s="80" t="s">
        <v>15</v>
      </c>
      <c r="BF196" s="80" t="s">
        <v>12</v>
      </c>
      <c r="BG196" s="80" t="s">
        <v>12</v>
      </c>
      <c r="BH196" s="80" t="s">
        <v>12</v>
      </c>
      <c r="BI196" s="91">
        <v>3</v>
      </c>
      <c r="BJ196" s="91">
        <v>3</v>
      </c>
      <c r="BK196" s="80">
        <v>3</v>
      </c>
      <c r="BL196" s="80">
        <v>3</v>
      </c>
      <c r="BM196" s="80"/>
      <c r="BN196" s="80"/>
      <c r="BO196" s="92">
        <f>VLOOKUP(Vib_PDM[[#This Row],[SAP Flocation]],'[4]Sheet1 (2)'!B:E,2,FALSE)</f>
        <v>0</v>
      </c>
      <c r="BP196" s="83" t="s">
        <v>15</v>
      </c>
      <c r="BQ196" s="84"/>
      <c r="BR196" s="85" t="e">
        <f>VLOOKUP(Vib_PDM[[#This Row],[New Number]],'[4]Monthly AMS report'!NN178:NO529,2,FALSE)</f>
        <v>#N/A</v>
      </c>
      <c r="BS196" s="86">
        <v>1</v>
      </c>
      <c r="BT196" s="87">
        <f>COUNTIF(G196:AO196,$BT$8)</f>
        <v>2</v>
      </c>
      <c r="BU196" s="88">
        <f>COUNTIF(G196:AO196,$BU$8)</f>
        <v>2</v>
      </c>
      <c r="BV196" s="88">
        <f>COUNTIF(G196:AO196,$BV$8)</f>
        <v>9</v>
      </c>
      <c r="BW196" s="88">
        <f>COUNTIF(G196:AO196,$BW$8)</f>
        <v>1</v>
      </c>
      <c r="BX196" s="88">
        <f>COUNTIF(G196:AO196,$BX$8)</f>
        <v>8</v>
      </c>
      <c r="BY196" s="88">
        <f>COUNTIF(G196:AO196,$BY$8)</f>
        <v>13</v>
      </c>
      <c r="BZ196" s="88">
        <f>COUNTIF(G196:AO196,$BZ$8)</f>
        <v>0</v>
      </c>
      <c r="CA196" s="89">
        <f>(BY196)/(BZ196+BY196+BX196+BW196+BV196+BU196+BT196)</f>
        <v>0.37142857142857144</v>
      </c>
    </row>
    <row r="197" spans="1:79" ht="28.8" x14ac:dyDescent="0.25">
      <c r="A197" s="129" t="s">
        <v>807</v>
      </c>
      <c r="B197" s="142" t="s">
        <v>808</v>
      </c>
      <c r="C197" s="72" t="s">
        <v>230</v>
      </c>
      <c r="D197" s="73" t="s">
        <v>809</v>
      </c>
      <c r="E197" s="74" t="s">
        <v>810</v>
      </c>
      <c r="F197" s="75"/>
      <c r="G197" s="76" t="s">
        <v>15</v>
      </c>
      <c r="H197" s="76" t="s">
        <v>12</v>
      </c>
      <c r="I197" s="76" t="s">
        <v>15</v>
      </c>
      <c r="J197" s="76" t="s">
        <v>12</v>
      </c>
      <c r="K197" s="76" t="s">
        <v>12</v>
      </c>
      <c r="L197" s="76" t="s">
        <v>15</v>
      </c>
      <c r="M197" s="76" t="s">
        <v>12</v>
      </c>
      <c r="N197" s="76" t="s">
        <v>15</v>
      </c>
      <c r="O197" s="76" t="s">
        <v>12</v>
      </c>
      <c r="P197" s="76" t="s">
        <v>12</v>
      </c>
      <c r="Q197" s="76" t="s">
        <v>102</v>
      </c>
      <c r="R197" s="76" t="s">
        <v>12</v>
      </c>
      <c r="S197" s="76">
        <v>4</v>
      </c>
      <c r="T197" s="76" t="s">
        <v>15</v>
      </c>
      <c r="U197" s="76" t="s">
        <v>12</v>
      </c>
      <c r="V197" s="76" t="s">
        <v>15</v>
      </c>
      <c r="W197" s="76" t="s">
        <v>12</v>
      </c>
      <c r="X197" s="76" t="s">
        <v>12</v>
      </c>
      <c r="Y197" s="76" t="s">
        <v>15</v>
      </c>
      <c r="Z197" s="76" t="s">
        <v>102</v>
      </c>
      <c r="AA197" s="77">
        <v>4</v>
      </c>
      <c r="AB197" s="77">
        <v>4</v>
      </c>
      <c r="AC197" s="77" t="s">
        <v>102</v>
      </c>
      <c r="AD197" s="77" t="s">
        <v>15</v>
      </c>
      <c r="AE197" s="77" t="s">
        <v>102</v>
      </c>
      <c r="AF197" s="77" t="s">
        <v>102</v>
      </c>
      <c r="AG197" s="78" t="s">
        <v>12</v>
      </c>
      <c r="AH197" s="78" t="s">
        <v>12</v>
      </c>
      <c r="AI197" s="78" t="s">
        <v>12</v>
      </c>
      <c r="AJ197" s="113" t="s">
        <v>12</v>
      </c>
      <c r="AK197" s="79" t="s">
        <v>12</v>
      </c>
      <c r="AL197" s="79" t="s">
        <v>102</v>
      </c>
      <c r="AM197" s="79" t="s">
        <v>102</v>
      </c>
      <c r="AN197" s="79" t="s">
        <v>12</v>
      </c>
      <c r="AO197" s="79" t="s">
        <v>12</v>
      </c>
      <c r="AP197" s="79" t="s">
        <v>15</v>
      </c>
      <c r="AQ197" s="79" t="s">
        <v>12</v>
      </c>
      <c r="AR197" s="79" t="s">
        <v>18</v>
      </c>
      <c r="AS197" s="79" t="e">
        <f>VLOOKUP(Vib_PDM[[#This Row],[New Number]],#REF!,2,FALSE)</f>
        <v>#REF!</v>
      </c>
      <c r="AT197" s="79" t="s">
        <v>15</v>
      </c>
      <c r="AU197" s="79" t="s">
        <v>15</v>
      </c>
      <c r="AV197" s="79" t="s">
        <v>15</v>
      </c>
      <c r="AW197" s="79" t="s">
        <v>15</v>
      </c>
      <c r="AX197" s="79" t="s">
        <v>15</v>
      </c>
      <c r="AY197" s="79"/>
      <c r="AZ197" s="79"/>
      <c r="BA197" s="79">
        <v>3</v>
      </c>
      <c r="BB197" s="79" t="s">
        <v>15</v>
      </c>
      <c r="BC197" s="79" t="s">
        <v>15</v>
      </c>
      <c r="BD197" s="80" t="s">
        <v>12</v>
      </c>
      <c r="BE197" s="80" t="s">
        <v>15</v>
      </c>
      <c r="BF197" s="80" t="s">
        <v>12</v>
      </c>
      <c r="BG197" s="80" t="s">
        <v>12</v>
      </c>
      <c r="BH197" s="80" t="s">
        <v>12</v>
      </c>
      <c r="BI197" s="81" t="s">
        <v>12</v>
      </c>
      <c r="BJ197" s="93" t="s">
        <v>12</v>
      </c>
      <c r="BK197" s="93" t="s">
        <v>12</v>
      </c>
      <c r="BL197" s="80" t="s">
        <v>15</v>
      </c>
      <c r="BM197" s="93"/>
      <c r="BN197" s="93"/>
      <c r="BO197" s="94" t="e">
        <f>VLOOKUP(Vib_PDM[[#This Row],[SAP Flocation]],'[4]Sheet1 (2)'!B:E,2,FALSE)</f>
        <v>#N/A</v>
      </c>
      <c r="BP197" s="83" t="s">
        <v>15</v>
      </c>
      <c r="BQ197" s="84"/>
      <c r="BR197" s="85" t="e">
        <f>VLOOKUP(Vib_PDM[[#This Row],[New Number]],'[4]Monthly AMS report'!NN179:NO530,2,FALSE)</f>
        <v>#N/A</v>
      </c>
      <c r="BS197" s="86">
        <v>1</v>
      </c>
      <c r="BT197" s="87">
        <f>COUNTIF(G197:AO197,$BT$8)</f>
        <v>0</v>
      </c>
      <c r="BU197" s="88">
        <f>COUNTIF(G197:AO197,$BU$8)</f>
        <v>0</v>
      </c>
      <c r="BV197" s="88">
        <f>COUNTIF(G197:AO197,$BV$8)</f>
        <v>0</v>
      </c>
      <c r="BW197" s="88">
        <f>COUNTIF(G197:AO197,$BW$8)</f>
        <v>3</v>
      </c>
      <c r="BX197" s="88">
        <f>COUNTIF(G197:AO197,$BX$8)</f>
        <v>24</v>
      </c>
      <c r="BY197" s="88">
        <f>COUNTIF(G197:AO197,$BY$8)</f>
        <v>8</v>
      </c>
      <c r="BZ197" s="88">
        <f>COUNTIF(G197:AO197,$BZ$8)</f>
        <v>0</v>
      </c>
      <c r="CA197" s="89">
        <f>(BY197)/(BZ197+BY197+BX197+BW197+BV197+BU197+BT197)</f>
        <v>0.22857142857142856</v>
      </c>
    </row>
    <row r="198" spans="1:79" ht="79.2" x14ac:dyDescent="0.25">
      <c r="A198" s="133" t="s">
        <v>852</v>
      </c>
      <c r="B198" s="71" t="s">
        <v>853</v>
      </c>
      <c r="C198" s="72" t="s">
        <v>230</v>
      </c>
      <c r="D198" s="73" t="s">
        <v>854</v>
      </c>
      <c r="E198" s="74" t="s">
        <v>853</v>
      </c>
      <c r="F198" s="75" t="s">
        <v>453</v>
      </c>
      <c r="G198" s="76" t="s">
        <v>15</v>
      </c>
      <c r="H198" s="76" t="s">
        <v>12</v>
      </c>
      <c r="I198" s="76" t="s">
        <v>15</v>
      </c>
      <c r="J198" s="76" t="s">
        <v>12</v>
      </c>
      <c r="K198" s="76" t="s">
        <v>12</v>
      </c>
      <c r="L198" s="76" t="s">
        <v>15</v>
      </c>
      <c r="M198" s="76" t="s">
        <v>12</v>
      </c>
      <c r="N198" s="76" t="s">
        <v>15</v>
      </c>
      <c r="O198" s="76" t="s">
        <v>12</v>
      </c>
      <c r="P198" s="76" t="s">
        <v>12</v>
      </c>
      <c r="Q198" s="76">
        <v>3</v>
      </c>
      <c r="R198" s="76">
        <v>4</v>
      </c>
      <c r="S198" s="76">
        <v>3</v>
      </c>
      <c r="T198" s="76">
        <v>3</v>
      </c>
      <c r="U198" s="76" t="s">
        <v>12</v>
      </c>
      <c r="V198" s="76" t="s">
        <v>15</v>
      </c>
      <c r="W198" s="76" t="s">
        <v>12</v>
      </c>
      <c r="X198" s="76" t="s">
        <v>15</v>
      </c>
      <c r="Y198" s="76" t="s">
        <v>15</v>
      </c>
      <c r="Z198" s="76" t="s">
        <v>102</v>
      </c>
      <c r="AA198" s="77" t="s">
        <v>102</v>
      </c>
      <c r="AB198" s="77">
        <v>3</v>
      </c>
      <c r="AC198" s="77" t="s">
        <v>15</v>
      </c>
      <c r="AD198" s="77">
        <v>3</v>
      </c>
      <c r="AE198" s="77">
        <v>3</v>
      </c>
      <c r="AF198" s="77">
        <v>4</v>
      </c>
      <c r="AG198" s="78">
        <v>3</v>
      </c>
      <c r="AH198" s="78">
        <v>4</v>
      </c>
      <c r="AI198" s="78">
        <v>4</v>
      </c>
      <c r="AJ198" s="78">
        <v>4</v>
      </c>
      <c r="AK198" s="79">
        <v>4</v>
      </c>
      <c r="AL198" s="79">
        <v>4</v>
      </c>
      <c r="AM198" s="79">
        <v>4</v>
      </c>
      <c r="AN198" s="79">
        <v>4</v>
      </c>
      <c r="AO198" s="79">
        <v>3</v>
      </c>
      <c r="AP198" s="79">
        <v>4</v>
      </c>
      <c r="AQ198" s="79">
        <v>4</v>
      </c>
      <c r="AR198" s="79" t="s">
        <v>18</v>
      </c>
      <c r="AS198" s="79" t="e">
        <f>VLOOKUP(Vib_PDM[[#This Row],[New Number]],#REF!,2,FALSE)</f>
        <v>#REF!</v>
      </c>
      <c r="AT198" s="79" t="s">
        <v>15</v>
      </c>
      <c r="AU198" s="79" t="s">
        <v>15</v>
      </c>
      <c r="AV198" s="79" t="s">
        <v>15</v>
      </c>
      <c r="AW198" s="79" t="s">
        <v>15</v>
      </c>
      <c r="AX198" s="79" t="s">
        <v>15</v>
      </c>
      <c r="AY198" s="79"/>
      <c r="AZ198" s="79"/>
      <c r="BA198" s="79" t="s">
        <v>136</v>
      </c>
      <c r="BB198" s="79" t="s">
        <v>136</v>
      </c>
      <c r="BC198" s="79" t="s">
        <v>15</v>
      </c>
      <c r="BD198" s="80">
        <v>3</v>
      </c>
      <c r="BE198" s="80">
        <v>3</v>
      </c>
      <c r="BF198" s="80">
        <v>3</v>
      </c>
      <c r="BG198" s="80">
        <v>2</v>
      </c>
      <c r="BH198" s="80">
        <v>2</v>
      </c>
      <c r="BI198" s="114">
        <v>2</v>
      </c>
      <c r="BJ198" s="114">
        <v>2</v>
      </c>
      <c r="BK198" s="80">
        <v>3</v>
      </c>
      <c r="BL198" s="80">
        <v>3</v>
      </c>
      <c r="BM198" s="93" t="s">
        <v>18</v>
      </c>
      <c r="BN198" s="93"/>
      <c r="BO198" s="94" t="e">
        <f>VLOOKUP(Vib_PDM[[#This Row],[SAP Flocation]],'[4]Sheet1 (2)'!B:E,2,FALSE)</f>
        <v>#N/A</v>
      </c>
      <c r="BP198" s="83">
        <v>3</v>
      </c>
      <c r="BQ198" s="84" t="s">
        <v>2194</v>
      </c>
      <c r="BR198" s="85" t="e">
        <f>VLOOKUP(Vib_PDM[[#This Row],[New Number]],'[4]Monthly AMS report'!NN190:NO541,2,FALSE)</f>
        <v>#N/A</v>
      </c>
      <c r="BS198" s="86">
        <v>12</v>
      </c>
      <c r="BT198" s="87">
        <f>COUNTIF(G198:AO198,$BT$8)</f>
        <v>0</v>
      </c>
      <c r="BU198" s="88">
        <f>COUNTIF(G198:AO198,$BU$8)</f>
        <v>0</v>
      </c>
      <c r="BV198" s="88">
        <f>COUNTIF(G198:AO198,$BV$8)</f>
        <v>8</v>
      </c>
      <c r="BW198" s="88">
        <f>COUNTIF(G198:AO198,$BW$8)</f>
        <v>9</v>
      </c>
      <c r="BX198" s="88">
        <f>COUNTIF(G198:AO198,$BX$8)</f>
        <v>10</v>
      </c>
      <c r="BY198" s="88">
        <f>COUNTIF(G198:AO198,$BY$8)</f>
        <v>8</v>
      </c>
      <c r="BZ198" s="88">
        <f>COUNTIF(G198:AO198,$BZ$8)</f>
        <v>0</v>
      </c>
      <c r="CA198" s="89">
        <f>(BY198)/(BZ198+BY198+BX198+BW198+BV198+BU198+BT198)</f>
        <v>0.22857142857142856</v>
      </c>
    </row>
    <row r="199" spans="1:79" ht="28.8" x14ac:dyDescent="0.25">
      <c r="A199" s="122" t="s">
        <v>868</v>
      </c>
      <c r="B199" s="121" t="s">
        <v>869</v>
      </c>
      <c r="C199" s="72" t="s">
        <v>230</v>
      </c>
      <c r="D199" s="73" t="s">
        <v>870</v>
      </c>
      <c r="E199" s="74" t="s">
        <v>871</v>
      </c>
      <c r="F199" s="75"/>
      <c r="G199" s="76" t="s">
        <v>15</v>
      </c>
      <c r="H199" s="76" t="s">
        <v>12</v>
      </c>
      <c r="I199" s="76" t="s">
        <v>12</v>
      </c>
      <c r="J199" s="76" t="s">
        <v>12</v>
      </c>
      <c r="K199" s="76" t="s">
        <v>12</v>
      </c>
      <c r="L199" s="76" t="s">
        <v>15</v>
      </c>
      <c r="M199" s="76" t="s">
        <v>12</v>
      </c>
      <c r="N199" s="76" t="s">
        <v>15</v>
      </c>
      <c r="O199" s="76" t="s">
        <v>12</v>
      </c>
      <c r="P199" s="76" t="s">
        <v>15</v>
      </c>
      <c r="Q199" s="76">
        <v>4</v>
      </c>
      <c r="R199" s="76" t="s">
        <v>12</v>
      </c>
      <c r="S199" s="76" t="s">
        <v>12</v>
      </c>
      <c r="T199" s="76" t="s">
        <v>102</v>
      </c>
      <c r="U199" s="76" t="s">
        <v>12</v>
      </c>
      <c r="V199" s="76" t="s">
        <v>15</v>
      </c>
      <c r="W199" s="76" t="s">
        <v>12</v>
      </c>
      <c r="X199" s="76" t="s">
        <v>15</v>
      </c>
      <c r="Y199" s="76" t="s">
        <v>15</v>
      </c>
      <c r="Z199" s="76" t="s">
        <v>102</v>
      </c>
      <c r="AA199" s="77" t="s">
        <v>102</v>
      </c>
      <c r="AB199" s="77" t="s">
        <v>12</v>
      </c>
      <c r="AC199" s="77" t="s">
        <v>102</v>
      </c>
      <c r="AD199" s="77" t="s">
        <v>102</v>
      </c>
      <c r="AE199" s="77" t="s">
        <v>102</v>
      </c>
      <c r="AF199" s="77" t="s">
        <v>102</v>
      </c>
      <c r="AG199" s="78" t="s">
        <v>12</v>
      </c>
      <c r="AH199" s="78" t="s">
        <v>12</v>
      </c>
      <c r="AI199" s="78" t="s">
        <v>12</v>
      </c>
      <c r="AJ199" s="78" t="s">
        <v>12</v>
      </c>
      <c r="AK199" s="79" t="s">
        <v>12</v>
      </c>
      <c r="AL199" s="79" t="s">
        <v>102</v>
      </c>
      <c r="AM199" s="79" t="s">
        <v>102</v>
      </c>
      <c r="AN199" s="79" t="s">
        <v>12</v>
      </c>
      <c r="AO199" s="79" t="s">
        <v>12</v>
      </c>
      <c r="AP199" s="79" t="s">
        <v>12</v>
      </c>
      <c r="AQ199" s="79" t="s">
        <v>12</v>
      </c>
      <c r="AR199" s="79" t="s">
        <v>18</v>
      </c>
      <c r="AS199" s="79" t="e">
        <f>VLOOKUP(Vib_PDM[[#This Row],[New Number]],#REF!,2,FALSE)</f>
        <v>#REF!</v>
      </c>
      <c r="AT199" s="79" t="s">
        <v>15</v>
      </c>
      <c r="AU199" s="79" t="s">
        <v>15</v>
      </c>
      <c r="AV199" s="79" t="s">
        <v>15</v>
      </c>
      <c r="AW199" s="79" t="s">
        <v>15</v>
      </c>
      <c r="AX199" s="79" t="s">
        <v>15</v>
      </c>
      <c r="AY199" s="79"/>
      <c r="AZ199" s="79"/>
      <c r="BA199" s="79"/>
      <c r="BB199" s="79" t="s">
        <v>15</v>
      </c>
      <c r="BC199" s="79" t="s">
        <v>15</v>
      </c>
      <c r="BD199" s="80" t="s">
        <v>12</v>
      </c>
      <c r="BE199" s="80" t="s">
        <v>12</v>
      </c>
      <c r="BF199" s="80" t="s">
        <v>12</v>
      </c>
      <c r="BG199" s="80" t="s">
        <v>12</v>
      </c>
      <c r="BH199" s="80" t="s">
        <v>12</v>
      </c>
      <c r="BI199" s="81" t="s">
        <v>12</v>
      </c>
      <c r="BJ199" s="91">
        <v>3</v>
      </c>
      <c r="BK199" s="81" t="s">
        <v>12</v>
      </c>
      <c r="BL199" s="80" t="s">
        <v>12</v>
      </c>
      <c r="BM199" s="93" t="s">
        <v>18</v>
      </c>
      <c r="BN199" s="93"/>
      <c r="BO199" s="92">
        <f>VLOOKUP(Vib_PDM[[#This Row],[SAP Flocation]],'[4]Sheet1 (2)'!B:E,2,FALSE)</f>
        <v>0</v>
      </c>
      <c r="BP199" s="83" t="s">
        <v>12</v>
      </c>
      <c r="BQ199" s="84"/>
      <c r="BR199" s="85" t="e">
        <f>VLOOKUP(Vib_PDM[[#This Row],[New Number]],'[4]Monthly AMS report'!NN194:NO545,2,FALSE)</f>
        <v>#N/A</v>
      </c>
      <c r="BS199" s="86">
        <v>12</v>
      </c>
      <c r="BT199" s="87">
        <f>COUNTIF(G199:AO199,$BT$8)</f>
        <v>0</v>
      </c>
      <c r="BU199" s="88">
        <f>COUNTIF(G199:AO199,$BU$8)</f>
        <v>0</v>
      </c>
      <c r="BV199" s="88">
        <f>COUNTIF(G199:AO199,$BV$8)</f>
        <v>0</v>
      </c>
      <c r="BW199" s="88">
        <f>COUNTIF(G199:AO199,$BW$8)</f>
        <v>1</v>
      </c>
      <c r="BX199" s="88">
        <f>COUNTIF(G199:AO199,$BX$8)</f>
        <v>27</v>
      </c>
      <c r="BY199" s="88">
        <f>COUNTIF(G199:AO199,$BY$8)</f>
        <v>7</v>
      </c>
      <c r="BZ199" s="88">
        <f>COUNTIF(G199:AO199,$BZ$8)</f>
        <v>0</v>
      </c>
      <c r="CA199" s="89">
        <f>(BY199)/(BZ199+BY199+BX199+BW199+BV199+BU199+BT199)</f>
        <v>0.2</v>
      </c>
    </row>
    <row r="200" spans="1:79" ht="14.4" x14ac:dyDescent="0.25">
      <c r="A200" s="70" t="s">
        <v>811</v>
      </c>
      <c r="B200" s="88" t="s">
        <v>812</v>
      </c>
      <c r="C200" s="72" t="s">
        <v>230</v>
      </c>
      <c r="D200" s="115" t="s">
        <v>813</v>
      </c>
      <c r="E200" s="72" t="s">
        <v>812</v>
      </c>
      <c r="F200" s="75"/>
      <c r="G200" s="117" t="s">
        <v>15</v>
      </c>
      <c r="H200" s="117" t="s">
        <v>15</v>
      </c>
      <c r="I200" s="117" t="s">
        <v>15</v>
      </c>
      <c r="J200" s="117" t="s">
        <v>15</v>
      </c>
      <c r="K200" s="117" t="s">
        <v>15</v>
      </c>
      <c r="L200" s="117" t="s">
        <v>15</v>
      </c>
      <c r="M200" s="117" t="s">
        <v>15</v>
      </c>
      <c r="N200" s="117" t="s">
        <v>15</v>
      </c>
      <c r="O200" s="117" t="s">
        <v>15</v>
      </c>
      <c r="P200" s="117" t="s">
        <v>15</v>
      </c>
      <c r="Q200" s="117" t="s">
        <v>15</v>
      </c>
      <c r="R200" s="117" t="s">
        <v>15</v>
      </c>
      <c r="S200" s="117" t="s">
        <v>15</v>
      </c>
      <c r="T200" s="117" t="s">
        <v>15</v>
      </c>
      <c r="U200" s="76" t="s">
        <v>15</v>
      </c>
      <c r="V200" s="76" t="s">
        <v>15</v>
      </c>
      <c r="W200" s="76" t="s">
        <v>15</v>
      </c>
      <c r="X200" s="76" t="s">
        <v>15</v>
      </c>
      <c r="Y200" s="76" t="s">
        <v>15</v>
      </c>
      <c r="Z200" s="76" t="s">
        <v>15</v>
      </c>
      <c r="AA200" s="77" t="s">
        <v>102</v>
      </c>
      <c r="AB200" s="77" t="s">
        <v>12</v>
      </c>
      <c r="AC200" s="77" t="s">
        <v>15</v>
      </c>
      <c r="AD200" s="77" t="s">
        <v>15</v>
      </c>
      <c r="AE200" s="77" t="s">
        <v>15</v>
      </c>
      <c r="AF200" s="77" t="s">
        <v>102</v>
      </c>
      <c r="AG200" s="78" t="s">
        <v>12</v>
      </c>
      <c r="AH200" s="78" t="s">
        <v>15</v>
      </c>
      <c r="AI200" s="78" t="s">
        <v>102</v>
      </c>
      <c r="AJ200" s="90" t="s">
        <v>15</v>
      </c>
      <c r="AK200" s="79" t="s">
        <v>12</v>
      </c>
      <c r="AL200" s="79" t="s">
        <v>102</v>
      </c>
      <c r="AM200" s="79" t="s">
        <v>15</v>
      </c>
      <c r="AN200" s="79" t="s">
        <v>12</v>
      </c>
      <c r="AO200" s="79" t="s">
        <v>12</v>
      </c>
      <c r="AP200" s="79" t="s">
        <v>15</v>
      </c>
      <c r="AQ200" s="79" t="s">
        <v>12</v>
      </c>
      <c r="AR200" s="79" t="s">
        <v>15</v>
      </c>
      <c r="AS200" s="79" t="e">
        <f>VLOOKUP(Vib_PDM[[#This Row],[New Number]],#REF!,2,FALSE)</f>
        <v>#REF!</v>
      </c>
      <c r="AT200" s="79" t="s">
        <v>15</v>
      </c>
      <c r="AU200" s="79" t="s">
        <v>15</v>
      </c>
      <c r="AV200" s="79" t="s">
        <v>15</v>
      </c>
      <c r="AW200" s="79" t="s">
        <v>15</v>
      </c>
      <c r="AX200" s="79" t="s">
        <v>15</v>
      </c>
      <c r="AY200" s="79"/>
      <c r="AZ200" s="79"/>
      <c r="BA200" s="79"/>
      <c r="BB200" s="79" t="s">
        <v>15</v>
      </c>
      <c r="BC200" s="79" t="s">
        <v>15</v>
      </c>
      <c r="BD200" s="80" t="s">
        <v>12</v>
      </c>
      <c r="BE200" s="80" t="s">
        <v>15</v>
      </c>
      <c r="BF200" s="80" t="s">
        <v>12</v>
      </c>
      <c r="BG200" s="80" t="s">
        <v>15</v>
      </c>
      <c r="BH200" s="80" t="s">
        <v>12</v>
      </c>
      <c r="BI200" s="81" t="s">
        <v>12</v>
      </c>
      <c r="BJ200" s="93" t="s">
        <v>12</v>
      </c>
      <c r="BK200" s="93" t="s">
        <v>12</v>
      </c>
      <c r="BL200" s="80" t="s">
        <v>15</v>
      </c>
      <c r="BM200" s="93"/>
      <c r="BN200" s="93"/>
      <c r="BO200" s="94" t="e">
        <f>VLOOKUP(Vib_PDM[[#This Row],[SAP Flocation]],'[4]Sheet1 (2)'!B:E,2,FALSE)</f>
        <v>#N/A</v>
      </c>
      <c r="BP200" s="83" t="s">
        <v>15</v>
      </c>
      <c r="BQ200" s="84"/>
      <c r="BR200" s="85" t="e">
        <f>VLOOKUP(Vib_PDM[[#This Row],[New Number]],'[4]Monthly AMS report'!NN180:NO531,2,FALSE)</f>
        <v>#N/A</v>
      </c>
      <c r="BS200" s="86">
        <v>1</v>
      </c>
      <c r="BT200" s="87">
        <f>COUNTIF(G200:AO200,$BT$8)</f>
        <v>0</v>
      </c>
      <c r="BU200" s="88">
        <f>COUNTIF(G200:AO200,$BU$8)</f>
        <v>0</v>
      </c>
      <c r="BV200" s="88">
        <f>COUNTIF(G200:AO200,$BV$8)</f>
        <v>0</v>
      </c>
      <c r="BW200" s="88">
        <f>COUNTIF(G200:AO200,$BW$8)</f>
        <v>0</v>
      </c>
      <c r="BX200" s="88">
        <f>COUNTIF(G200:AO200,$BX$8)</f>
        <v>9</v>
      </c>
      <c r="BY200" s="88">
        <f>COUNTIF(G200:AO200,$BY$8)</f>
        <v>26</v>
      </c>
      <c r="BZ200" s="88">
        <f>COUNTIF(G200:AO200,$BZ$8)</f>
        <v>0</v>
      </c>
      <c r="CA200" s="89">
        <f>(BY200)/(BZ200+BY200+BX200+BW200+BV200+BU200+BT200)</f>
        <v>0.74285714285714288</v>
      </c>
    </row>
    <row r="201" spans="1:79" ht="14.4" x14ac:dyDescent="0.25">
      <c r="A201" s="70" t="s">
        <v>818</v>
      </c>
      <c r="B201" s="88" t="s">
        <v>819</v>
      </c>
      <c r="C201" s="72" t="s">
        <v>230</v>
      </c>
      <c r="D201" s="115" t="s">
        <v>820</v>
      </c>
      <c r="E201" s="116" t="s">
        <v>821</v>
      </c>
      <c r="F201" s="75"/>
      <c r="G201" s="117" t="s">
        <v>15</v>
      </c>
      <c r="H201" s="117" t="s">
        <v>15</v>
      </c>
      <c r="I201" s="117" t="s">
        <v>15</v>
      </c>
      <c r="J201" s="117" t="s">
        <v>15</v>
      </c>
      <c r="K201" s="117" t="s">
        <v>15</v>
      </c>
      <c r="L201" s="117" t="s">
        <v>15</v>
      </c>
      <c r="M201" s="117" t="s">
        <v>15</v>
      </c>
      <c r="N201" s="117" t="s">
        <v>15</v>
      </c>
      <c r="O201" s="117" t="s">
        <v>15</v>
      </c>
      <c r="P201" s="117" t="s">
        <v>15</v>
      </c>
      <c r="Q201" s="117" t="s">
        <v>15</v>
      </c>
      <c r="R201" s="117" t="s">
        <v>15</v>
      </c>
      <c r="S201" s="117" t="s">
        <v>15</v>
      </c>
      <c r="T201" s="117" t="s">
        <v>15</v>
      </c>
      <c r="U201" s="76" t="s">
        <v>15</v>
      </c>
      <c r="V201" s="76" t="s">
        <v>15</v>
      </c>
      <c r="W201" s="76" t="s">
        <v>12</v>
      </c>
      <c r="X201" s="76" t="s">
        <v>15</v>
      </c>
      <c r="Y201" s="76" t="s">
        <v>15</v>
      </c>
      <c r="Z201" s="76" t="s">
        <v>15</v>
      </c>
      <c r="AA201" s="77" t="s">
        <v>102</v>
      </c>
      <c r="AB201" s="77" t="s">
        <v>12</v>
      </c>
      <c r="AC201" s="77" t="s">
        <v>15</v>
      </c>
      <c r="AD201" s="77" t="s">
        <v>15</v>
      </c>
      <c r="AE201" s="77" t="s">
        <v>15</v>
      </c>
      <c r="AF201" s="77" t="s">
        <v>102</v>
      </c>
      <c r="AG201" s="78" t="s">
        <v>15</v>
      </c>
      <c r="AH201" s="78" t="s">
        <v>15</v>
      </c>
      <c r="AI201" s="78" t="s">
        <v>12</v>
      </c>
      <c r="AJ201" s="90" t="s">
        <v>15</v>
      </c>
      <c r="AK201" s="79">
        <v>3</v>
      </c>
      <c r="AL201" s="79">
        <v>3</v>
      </c>
      <c r="AM201" s="79" t="s">
        <v>102</v>
      </c>
      <c r="AN201" s="79">
        <v>3</v>
      </c>
      <c r="AO201" s="79" t="s">
        <v>18</v>
      </c>
      <c r="AP201" s="79" t="s">
        <v>15</v>
      </c>
      <c r="AQ201" s="79" t="s">
        <v>18</v>
      </c>
      <c r="AR201" s="79" t="s">
        <v>15</v>
      </c>
      <c r="AS201" s="79" t="e">
        <f>VLOOKUP(Vib_PDM[[#This Row],[New Number]],#REF!,2,FALSE)</f>
        <v>#REF!</v>
      </c>
      <c r="AT201" s="79" t="s">
        <v>15</v>
      </c>
      <c r="AU201" s="79" t="s">
        <v>15</v>
      </c>
      <c r="AV201" s="79" t="s">
        <v>15</v>
      </c>
      <c r="AW201" s="79" t="s">
        <v>15</v>
      </c>
      <c r="AX201" s="79" t="s">
        <v>15</v>
      </c>
      <c r="AY201" s="79"/>
      <c r="AZ201" s="79"/>
      <c r="BA201" s="79"/>
      <c r="BB201" s="79" t="s">
        <v>15</v>
      </c>
      <c r="BC201" s="79">
        <v>1</v>
      </c>
      <c r="BD201" s="80" t="s">
        <v>15</v>
      </c>
      <c r="BE201" s="80" t="s">
        <v>15</v>
      </c>
      <c r="BF201" s="80">
        <v>1</v>
      </c>
      <c r="BG201" s="80">
        <v>1</v>
      </c>
      <c r="BH201" s="80">
        <v>4</v>
      </c>
      <c r="BI201" s="124">
        <v>4</v>
      </c>
      <c r="BJ201" s="124">
        <v>4</v>
      </c>
      <c r="BK201" s="80">
        <v>3</v>
      </c>
      <c r="BL201" s="80" t="s">
        <v>15</v>
      </c>
      <c r="BM201" s="80"/>
      <c r="BN201" s="80"/>
      <c r="BO201" s="94" t="e">
        <f>VLOOKUP(Vib_PDM[[#This Row],[SAP Flocation]],'[4]Sheet1 (2)'!B:E,2,FALSE)</f>
        <v>#N/A</v>
      </c>
      <c r="BP201" s="83" t="s">
        <v>15</v>
      </c>
      <c r="BQ201" s="84"/>
      <c r="BR201" s="85" t="e">
        <f>VLOOKUP(Vib_PDM[[#This Row],[New Number]],'[4]Monthly AMS report'!NN182:NO533,2,FALSE)</f>
        <v>#N/A</v>
      </c>
      <c r="BS201" s="86"/>
      <c r="BT201" s="87">
        <f>COUNTIF(G201:AO201,$BT$8)</f>
        <v>0</v>
      </c>
      <c r="BU201" s="88">
        <f>COUNTIF(G201:AO201,$BU$8)</f>
        <v>0</v>
      </c>
      <c r="BV201" s="88">
        <f>COUNTIF(G201:AO201,$BV$8)</f>
        <v>3</v>
      </c>
      <c r="BW201" s="88">
        <f>COUNTIF(G201:AO201,$BW$8)</f>
        <v>0</v>
      </c>
      <c r="BX201" s="88">
        <f>COUNTIF(G201:AO201,$BX$8)</f>
        <v>6</v>
      </c>
      <c r="BY201" s="88">
        <f>COUNTIF(G201:AO201,$BY$8)</f>
        <v>25</v>
      </c>
      <c r="BZ201" s="88">
        <f>COUNTIF(G201:AO201,$BZ$8)</f>
        <v>1</v>
      </c>
      <c r="CA201" s="89">
        <f>(BY201)/(BZ201+BY201+BX201+BW201+BV201+BU201+BT201)</f>
        <v>0.7142857142857143</v>
      </c>
    </row>
    <row r="202" spans="1:79" ht="26.4" x14ac:dyDescent="0.25">
      <c r="A202" s="70" t="s">
        <v>814</v>
      </c>
      <c r="B202" s="71" t="s">
        <v>815</v>
      </c>
      <c r="C202" s="72" t="s">
        <v>230</v>
      </c>
      <c r="D202" s="73" t="s">
        <v>816</v>
      </c>
      <c r="E202" s="74" t="s">
        <v>817</v>
      </c>
      <c r="F202" s="75"/>
      <c r="G202" s="76" t="s">
        <v>15</v>
      </c>
      <c r="H202" s="76" t="s">
        <v>12</v>
      </c>
      <c r="I202" s="76" t="s">
        <v>15</v>
      </c>
      <c r="J202" s="76" t="s">
        <v>12</v>
      </c>
      <c r="K202" s="76" t="s">
        <v>12</v>
      </c>
      <c r="L202" s="76" t="s">
        <v>15</v>
      </c>
      <c r="M202" s="76" t="s">
        <v>12</v>
      </c>
      <c r="N202" s="76" t="s">
        <v>15</v>
      </c>
      <c r="O202" s="76" t="s">
        <v>12</v>
      </c>
      <c r="P202" s="76" t="s">
        <v>12</v>
      </c>
      <c r="Q202" s="76" t="s">
        <v>102</v>
      </c>
      <c r="R202" s="76" t="s">
        <v>12</v>
      </c>
      <c r="S202" s="76" t="s">
        <v>12</v>
      </c>
      <c r="T202" s="76" t="s">
        <v>102</v>
      </c>
      <c r="U202" s="76" t="s">
        <v>12</v>
      </c>
      <c r="V202" s="76" t="s">
        <v>15</v>
      </c>
      <c r="W202" s="76" t="s">
        <v>12</v>
      </c>
      <c r="X202" s="76" t="s">
        <v>12</v>
      </c>
      <c r="Y202" s="76" t="s">
        <v>15</v>
      </c>
      <c r="Z202" s="76">
        <v>3</v>
      </c>
      <c r="AA202" s="77">
        <v>4</v>
      </c>
      <c r="AB202" s="77">
        <v>4</v>
      </c>
      <c r="AC202" s="77" t="s">
        <v>102</v>
      </c>
      <c r="AD202" s="77">
        <v>3</v>
      </c>
      <c r="AE202" s="77">
        <v>3</v>
      </c>
      <c r="AF202" s="77">
        <v>3</v>
      </c>
      <c r="AG202" s="78">
        <v>2</v>
      </c>
      <c r="AH202" s="78" t="s">
        <v>15</v>
      </c>
      <c r="AI202" s="78">
        <v>1</v>
      </c>
      <c r="AJ202" s="78" t="s">
        <v>12</v>
      </c>
      <c r="AK202" s="79" t="s">
        <v>12</v>
      </c>
      <c r="AL202" s="79" t="s">
        <v>102</v>
      </c>
      <c r="AM202" s="79" t="s">
        <v>102</v>
      </c>
      <c r="AN202" s="79" t="s">
        <v>12</v>
      </c>
      <c r="AO202" s="79" t="s">
        <v>12</v>
      </c>
      <c r="AP202" s="79" t="s">
        <v>12</v>
      </c>
      <c r="AQ202" s="79" t="s">
        <v>15</v>
      </c>
      <c r="AR202" s="79" t="s">
        <v>18</v>
      </c>
      <c r="AS202" s="79" t="e">
        <f>VLOOKUP(Vib_PDM[[#This Row],[New Number]],#REF!,2,FALSE)</f>
        <v>#REF!</v>
      </c>
      <c r="AT202" s="79" t="s">
        <v>15</v>
      </c>
      <c r="AU202" s="79" t="s">
        <v>15</v>
      </c>
      <c r="AV202" s="79" t="s">
        <v>15</v>
      </c>
      <c r="AW202" s="79" t="s">
        <v>15</v>
      </c>
      <c r="AX202" s="79" t="s">
        <v>15</v>
      </c>
      <c r="AY202" s="79"/>
      <c r="AZ202" s="79"/>
      <c r="BA202" s="79"/>
      <c r="BB202" s="79" t="s">
        <v>136</v>
      </c>
      <c r="BC202" s="79">
        <v>2</v>
      </c>
      <c r="BD202" s="80" t="s">
        <v>12</v>
      </c>
      <c r="BE202" s="80" t="s">
        <v>12</v>
      </c>
      <c r="BF202" s="80" t="s">
        <v>12</v>
      </c>
      <c r="BG202" s="80" t="s">
        <v>12</v>
      </c>
      <c r="BH202" s="80">
        <v>4</v>
      </c>
      <c r="BI202" s="124">
        <v>4</v>
      </c>
      <c r="BJ202" s="124">
        <v>4</v>
      </c>
      <c r="BK202" s="81" t="s">
        <v>12</v>
      </c>
      <c r="BL202" s="80" t="s">
        <v>12</v>
      </c>
      <c r="BM202" s="81"/>
      <c r="BN202" s="81"/>
      <c r="BO202" s="94" t="e">
        <f>VLOOKUP(Vib_PDM[[#This Row],[SAP Flocation]],'[4]Sheet1 (2)'!B:E,2,FALSE)</f>
        <v>#N/A</v>
      </c>
      <c r="BP202" s="83" t="s">
        <v>15</v>
      </c>
      <c r="BQ202" s="84"/>
      <c r="BR202" s="85" t="e">
        <f>VLOOKUP(Vib_PDM[[#This Row],[New Number]],'[4]Monthly AMS report'!NN181:NO532,2,FALSE)</f>
        <v>#N/A</v>
      </c>
      <c r="BS202" s="86">
        <v>8</v>
      </c>
      <c r="BT202" s="87">
        <f>COUNTIF(G202:AO202,$BT$8)</f>
        <v>1</v>
      </c>
      <c r="BU202" s="88">
        <f>COUNTIF(G202:AO202,$BU$8)</f>
        <v>1</v>
      </c>
      <c r="BV202" s="88">
        <f>COUNTIF(G202:AO202,$BV$8)</f>
        <v>4</v>
      </c>
      <c r="BW202" s="88">
        <f>COUNTIF(G202:AO202,$BW$8)</f>
        <v>2</v>
      </c>
      <c r="BX202" s="88">
        <f>COUNTIF(G202:AO202,$BX$8)</f>
        <v>20</v>
      </c>
      <c r="BY202" s="88">
        <f>COUNTIF(G202:AO202,$BY$8)</f>
        <v>7</v>
      </c>
      <c r="BZ202" s="88">
        <f>COUNTIF(G202:AO202,$BZ$8)</f>
        <v>0</v>
      </c>
      <c r="CA202" s="89">
        <f>(BY202)/(BZ202+BY202+BX202+BW202+BV202+BU202+BT202)</f>
        <v>0.2</v>
      </c>
    </row>
    <row r="203" spans="1:79" ht="14.4" x14ac:dyDescent="0.25">
      <c r="A203" s="70" t="s">
        <v>872</v>
      </c>
      <c r="B203" s="88" t="s">
        <v>873</v>
      </c>
      <c r="C203" s="72" t="s">
        <v>874</v>
      </c>
      <c r="D203" s="115" t="s">
        <v>875</v>
      </c>
      <c r="E203" s="74" t="s">
        <v>876</v>
      </c>
      <c r="F203" s="118" t="s">
        <v>877</v>
      </c>
      <c r="G203" s="117" t="s">
        <v>15</v>
      </c>
      <c r="H203" s="117" t="s">
        <v>15</v>
      </c>
      <c r="I203" s="117" t="s">
        <v>15</v>
      </c>
      <c r="J203" s="117" t="s">
        <v>15</v>
      </c>
      <c r="K203" s="117" t="s">
        <v>15</v>
      </c>
      <c r="L203" s="117" t="s">
        <v>15</v>
      </c>
      <c r="M203" s="117" t="s">
        <v>15</v>
      </c>
      <c r="N203" s="117" t="s">
        <v>15</v>
      </c>
      <c r="O203" s="117" t="s">
        <v>15</v>
      </c>
      <c r="P203" s="117" t="s">
        <v>15</v>
      </c>
      <c r="Q203" s="117" t="s">
        <v>15</v>
      </c>
      <c r="R203" s="117" t="s">
        <v>15</v>
      </c>
      <c r="S203" s="117" t="s">
        <v>15</v>
      </c>
      <c r="T203" s="117" t="s">
        <v>15</v>
      </c>
      <c r="U203" s="76" t="s">
        <v>15</v>
      </c>
      <c r="V203" s="76" t="s">
        <v>102</v>
      </c>
      <c r="W203" s="76" t="s">
        <v>102</v>
      </c>
      <c r="X203" s="76" t="s">
        <v>102</v>
      </c>
      <c r="Y203" s="76" t="s">
        <v>102</v>
      </c>
      <c r="Z203" s="76" t="s">
        <v>102</v>
      </c>
      <c r="AA203" s="77" t="s">
        <v>102</v>
      </c>
      <c r="AB203" s="77" t="s">
        <v>12</v>
      </c>
      <c r="AC203" s="77" t="s">
        <v>102</v>
      </c>
      <c r="AD203" s="77" t="s">
        <v>15</v>
      </c>
      <c r="AE203" s="77" t="s">
        <v>15</v>
      </c>
      <c r="AF203" s="77" t="s">
        <v>102</v>
      </c>
      <c r="AG203" s="78" t="s">
        <v>15</v>
      </c>
      <c r="AH203" s="78" t="s">
        <v>15</v>
      </c>
      <c r="AI203" s="78" t="s">
        <v>12</v>
      </c>
      <c r="AJ203" s="90" t="s">
        <v>15</v>
      </c>
      <c r="AK203" s="79" t="s">
        <v>15</v>
      </c>
      <c r="AL203" s="79" t="s">
        <v>18</v>
      </c>
      <c r="AM203" s="79" t="s">
        <v>15</v>
      </c>
      <c r="AN203" s="79" t="s">
        <v>15</v>
      </c>
      <c r="AO203" s="79" t="s">
        <v>18</v>
      </c>
      <c r="AP203" s="79" t="s">
        <v>15</v>
      </c>
      <c r="AQ203" s="79" t="s">
        <v>15</v>
      </c>
      <c r="AR203" s="79" t="s">
        <v>18</v>
      </c>
      <c r="AS203" s="79" t="e">
        <f>VLOOKUP(Vib_PDM[[#This Row],[New Number]],#REF!,2,FALSE)</f>
        <v>#REF!</v>
      </c>
      <c r="AT203" s="79" t="s">
        <v>15</v>
      </c>
      <c r="AU203" s="79" t="s">
        <v>15</v>
      </c>
      <c r="AV203" s="79" t="s">
        <v>15</v>
      </c>
      <c r="AW203" s="79" t="s">
        <v>15</v>
      </c>
      <c r="AX203" s="79" t="s">
        <v>15</v>
      </c>
      <c r="AY203" s="79"/>
      <c r="AZ203" s="79"/>
      <c r="BA203" s="79"/>
      <c r="BB203" s="79" t="s">
        <v>15</v>
      </c>
      <c r="BC203" s="79" t="s">
        <v>15</v>
      </c>
      <c r="BD203" s="80" t="s">
        <v>15</v>
      </c>
      <c r="BE203" s="80" t="s">
        <v>15</v>
      </c>
      <c r="BF203" s="80" t="s">
        <v>15</v>
      </c>
      <c r="BG203" s="80" t="s">
        <v>15</v>
      </c>
      <c r="BH203" s="80" t="s">
        <v>136</v>
      </c>
      <c r="BI203" s="80" t="s">
        <v>15</v>
      </c>
      <c r="BJ203" s="80" t="s">
        <v>15</v>
      </c>
      <c r="BK203" s="80" t="s">
        <v>15</v>
      </c>
      <c r="BL203" s="80" t="s">
        <v>15</v>
      </c>
      <c r="BM203" s="80"/>
      <c r="BN203" s="80"/>
      <c r="BO203" s="82" t="e">
        <f>VLOOKUP(Vib_PDM[[#This Row],[SAP Flocation]],'[4]Sheet1 (2)'!B:E,2,FALSE)</f>
        <v>#N/A</v>
      </c>
      <c r="BP203" s="83" t="s">
        <v>15</v>
      </c>
      <c r="BQ203" s="84"/>
      <c r="BR203" s="85" t="e">
        <f>VLOOKUP(Vib_PDM[[#This Row],[New Number]],'[4]Monthly AMS report'!NN195:NO546,2,FALSE)</f>
        <v>#N/A</v>
      </c>
      <c r="BS203" s="86">
        <v>4</v>
      </c>
      <c r="BT203" s="87">
        <f>COUNTIF(G203:AO203,$BT$8)</f>
        <v>0</v>
      </c>
      <c r="BU203" s="88">
        <f>COUNTIF(G203:AO203,$BU$8)</f>
        <v>0</v>
      </c>
      <c r="BV203" s="88">
        <f>COUNTIF(G203:AO203,$BV$8)</f>
        <v>0</v>
      </c>
      <c r="BW203" s="88">
        <f>COUNTIF(G203:AO203,$BW$8)</f>
        <v>0</v>
      </c>
      <c r="BX203" s="88">
        <f>COUNTIF(G203:AO203,$BX$8)</f>
        <v>10</v>
      </c>
      <c r="BY203" s="88">
        <f>COUNTIF(G203:AO203,$BY$8)</f>
        <v>23</v>
      </c>
      <c r="BZ203" s="88">
        <f>COUNTIF(G203:AO203,$BZ$8)</f>
        <v>2</v>
      </c>
      <c r="CA203" s="89">
        <f>(BY203)/(BZ203+BY203+BX203+BW203+BV203+BU203+BT203)</f>
        <v>0.65714285714285714</v>
      </c>
    </row>
    <row r="204" spans="1:79" ht="28.8" x14ac:dyDescent="0.25">
      <c r="A204" s="122" t="s">
        <v>878</v>
      </c>
      <c r="B204" s="121" t="s">
        <v>879</v>
      </c>
      <c r="C204" s="72" t="s">
        <v>874</v>
      </c>
      <c r="D204" s="127" t="s">
        <v>880</v>
      </c>
      <c r="E204" s="74" t="s">
        <v>879</v>
      </c>
      <c r="F204" s="75"/>
      <c r="G204" s="76" t="s">
        <v>12</v>
      </c>
      <c r="H204" s="76" t="s">
        <v>12</v>
      </c>
      <c r="I204" s="76" t="s">
        <v>15</v>
      </c>
      <c r="J204" s="76">
        <v>3</v>
      </c>
      <c r="K204" s="76">
        <v>3</v>
      </c>
      <c r="L204" s="76" t="s">
        <v>12</v>
      </c>
      <c r="M204" s="76" t="s">
        <v>12</v>
      </c>
      <c r="N204" s="76" t="s">
        <v>15</v>
      </c>
      <c r="O204" s="76" t="s">
        <v>15</v>
      </c>
      <c r="P204" s="76" t="s">
        <v>12</v>
      </c>
      <c r="Q204" s="76" t="s">
        <v>15</v>
      </c>
      <c r="R204" s="76" t="s">
        <v>15</v>
      </c>
      <c r="S204" s="76" t="s">
        <v>12</v>
      </c>
      <c r="T204" s="76" t="s">
        <v>15</v>
      </c>
      <c r="U204" s="76">
        <v>2</v>
      </c>
      <c r="V204" s="76">
        <v>2</v>
      </c>
      <c r="W204" s="76">
        <v>2</v>
      </c>
      <c r="X204" s="76" t="s">
        <v>18</v>
      </c>
      <c r="Y204" s="76" t="s">
        <v>18</v>
      </c>
      <c r="Z204" s="76">
        <v>1</v>
      </c>
      <c r="AA204" s="77">
        <v>4</v>
      </c>
      <c r="AB204" s="77" t="s">
        <v>12</v>
      </c>
      <c r="AC204" s="77" t="s">
        <v>102</v>
      </c>
      <c r="AD204" s="77">
        <v>1</v>
      </c>
      <c r="AE204" s="77" t="s">
        <v>15</v>
      </c>
      <c r="AF204" s="77" t="s">
        <v>102</v>
      </c>
      <c r="AG204" s="78">
        <v>3</v>
      </c>
      <c r="AH204" s="78">
        <v>4</v>
      </c>
      <c r="AI204" s="78">
        <v>4</v>
      </c>
      <c r="AJ204" s="78">
        <v>3</v>
      </c>
      <c r="AK204" s="79">
        <v>3</v>
      </c>
      <c r="AL204" s="79">
        <v>3</v>
      </c>
      <c r="AM204" s="79">
        <v>3</v>
      </c>
      <c r="AN204" s="79">
        <v>3</v>
      </c>
      <c r="AO204" s="79">
        <v>3</v>
      </c>
      <c r="AP204" s="79">
        <v>3</v>
      </c>
      <c r="AQ204" s="79" t="s">
        <v>15</v>
      </c>
      <c r="AR204" s="79" t="s">
        <v>15</v>
      </c>
      <c r="AS204" s="79" t="e">
        <f>VLOOKUP(Vib_PDM[[#This Row],[New Number]],#REF!,2,FALSE)</f>
        <v>#REF!</v>
      </c>
      <c r="AT204" s="79">
        <v>3</v>
      </c>
      <c r="AU204" s="79">
        <v>3</v>
      </c>
      <c r="AV204" s="79" t="s">
        <v>15</v>
      </c>
      <c r="AW204" s="79" t="s">
        <v>15</v>
      </c>
      <c r="AX204" s="79" t="s">
        <v>15</v>
      </c>
      <c r="AY204" s="79"/>
      <c r="AZ204" s="79"/>
      <c r="BA204" s="79">
        <v>3</v>
      </c>
      <c r="BB204" s="79">
        <v>3</v>
      </c>
      <c r="BC204" s="79" t="s">
        <v>15</v>
      </c>
      <c r="BD204" s="80">
        <v>3</v>
      </c>
      <c r="BE204" s="80" t="s">
        <v>15</v>
      </c>
      <c r="BF204" s="80" t="s">
        <v>12</v>
      </c>
      <c r="BG204" s="80" t="s">
        <v>12</v>
      </c>
      <c r="BH204" s="80" t="s">
        <v>102</v>
      </c>
      <c r="BI204" s="80" t="s">
        <v>15</v>
      </c>
      <c r="BJ204" s="80" t="s">
        <v>15</v>
      </c>
      <c r="BK204" s="80" t="s">
        <v>12</v>
      </c>
      <c r="BL204" s="80">
        <v>3</v>
      </c>
      <c r="BM204" s="80"/>
      <c r="BN204" s="80"/>
      <c r="BO204" s="82" t="e">
        <f>VLOOKUP(Vib_PDM[[#This Row],[SAP Flocation]],'[4]Sheet1 (2)'!B:E,2,FALSE)</f>
        <v>#N/A</v>
      </c>
      <c r="BP204" s="83" t="s">
        <v>15</v>
      </c>
      <c r="BQ204" s="84"/>
      <c r="BR204" s="85">
        <f>VLOOKUP(Vib_PDM[[#This Row],[New Number]],'[4]Monthly AMS report'!NN196:NO547,2,FALSE)</f>
        <v>45757</v>
      </c>
      <c r="BS204" s="86">
        <v>6</v>
      </c>
      <c r="BT204" s="87">
        <f>COUNTIF(G204:AO204,$BT$8)</f>
        <v>2</v>
      </c>
      <c r="BU204" s="88">
        <f>COUNTIF(G204:AO204,$BU$8)</f>
        <v>3</v>
      </c>
      <c r="BV204" s="88">
        <f>COUNTIF(G204:AO204,$BV$8)</f>
        <v>9</v>
      </c>
      <c r="BW204" s="88">
        <f>COUNTIF(G204:AO204,$BW$8)</f>
        <v>3</v>
      </c>
      <c r="BX204" s="88">
        <f>COUNTIF(G204:AO204,$BX$8)</f>
        <v>9</v>
      </c>
      <c r="BY204" s="88">
        <f>COUNTIF(G204:AO204,$BY$8)</f>
        <v>7</v>
      </c>
      <c r="BZ204" s="88">
        <f>COUNTIF(G204:AO204,$BZ$8)</f>
        <v>2</v>
      </c>
      <c r="CA204" s="89">
        <f>(BY204)/(BZ204+BY204+BX204+BW204+BV204+BU204+BT204)</f>
        <v>0.2</v>
      </c>
    </row>
    <row r="205" spans="1:79" ht="28.8" x14ac:dyDescent="0.25">
      <c r="A205" s="122" t="s">
        <v>881</v>
      </c>
      <c r="B205" s="121" t="s">
        <v>882</v>
      </c>
      <c r="C205" s="72" t="s">
        <v>874</v>
      </c>
      <c r="D205" s="73" t="s">
        <v>883</v>
      </c>
      <c r="E205" s="74" t="s">
        <v>884</v>
      </c>
      <c r="F205" s="75"/>
      <c r="G205" s="76" t="s">
        <v>12</v>
      </c>
      <c r="H205" s="76" t="s">
        <v>12</v>
      </c>
      <c r="I205" s="76" t="s">
        <v>15</v>
      </c>
      <c r="J205" s="76" t="s">
        <v>12</v>
      </c>
      <c r="K205" s="76" t="s">
        <v>12</v>
      </c>
      <c r="L205" s="76" t="s">
        <v>12</v>
      </c>
      <c r="M205" s="76" t="s">
        <v>12</v>
      </c>
      <c r="N205" s="76" t="s">
        <v>15</v>
      </c>
      <c r="O205" s="76" t="s">
        <v>15</v>
      </c>
      <c r="P205" s="76">
        <v>2</v>
      </c>
      <c r="Q205" s="76">
        <v>3</v>
      </c>
      <c r="R205" s="76">
        <v>3</v>
      </c>
      <c r="S205" s="76">
        <v>3</v>
      </c>
      <c r="T205" s="76">
        <v>1</v>
      </c>
      <c r="U205" s="76">
        <v>3</v>
      </c>
      <c r="V205" s="76">
        <v>3</v>
      </c>
      <c r="W205" s="76">
        <v>3</v>
      </c>
      <c r="X205" s="76" t="s">
        <v>102</v>
      </c>
      <c r="Y205" s="76" t="s">
        <v>102</v>
      </c>
      <c r="Z205" s="76" t="s">
        <v>102</v>
      </c>
      <c r="AA205" s="77">
        <v>4</v>
      </c>
      <c r="AB205" s="77">
        <v>2</v>
      </c>
      <c r="AC205" s="77">
        <v>3</v>
      </c>
      <c r="AD205" s="77">
        <v>3</v>
      </c>
      <c r="AE205" s="77" t="s">
        <v>15</v>
      </c>
      <c r="AF205" s="77">
        <v>2</v>
      </c>
      <c r="AG205" s="78">
        <v>1</v>
      </c>
      <c r="AH205" s="78" t="s">
        <v>12</v>
      </c>
      <c r="AI205" s="78" t="s">
        <v>12</v>
      </c>
      <c r="AJ205" s="78">
        <v>1</v>
      </c>
      <c r="AK205" s="79">
        <v>1</v>
      </c>
      <c r="AL205" s="79">
        <v>1</v>
      </c>
      <c r="AM205" s="79" t="s">
        <v>15</v>
      </c>
      <c r="AN205" s="79">
        <v>1</v>
      </c>
      <c r="AO205" s="79">
        <v>4</v>
      </c>
      <c r="AP205" s="79" t="s">
        <v>12</v>
      </c>
      <c r="AQ205" s="79" t="s">
        <v>12</v>
      </c>
      <c r="AR205" s="79" t="s">
        <v>18</v>
      </c>
      <c r="AS205" s="79" t="e">
        <f>VLOOKUP(Vib_PDM[[#This Row],[New Number]],#REF!,2,FALSE)</f>
        <v>#REF!</v>
      </c>
      <c r="AT205" s="79">
        <v>3</v>
      </c>
      <c r="AU205" s="79">
        <v>3</v>
      </c>
      <c r="AV205" s="79" t="s">
        <v>15</v>
      </c>
      <c r="AW205" s="79" t="s">
        <v>15</v>
      </c>
      <c r="AX205" s="79" t="s">
        <v>15</v>
      </c>
      <c r="AY205" s="79"/>
      <c r="AZ205" s="79"/>
      <c r="BA205" s="79">
        <v>3</v>
      </c>
      <c r="BB205" s="79">
        <v>3</v>
      </c>
      <c r="BC205" s="79" t="s">
        <v>15</v>
      </c>
      <c r="BD205" s="80">
        <v>3</v>
      </c>
      <c r="BE205" s="80" t="s">
        <v>15</v>
      </c>
      <c r="BF205" s="80" t="s">
        <v>12</v>
      </c>
      <c r="BG205" s="80" t="s">
        <v>12</v>
      </c>
      <c r="BH205" s="81" t="s">
        <v>12</v>
      </c>
      <c r="BI205" s="81" t="s">
        <v>12</v>
      </c>
      <c r="BJ205" s="91">
        <v>3</v>
      </c>
      <c r="BK205" s="80">
        <v>3</v>
      </c>
      <c r="BL205" s="80">
        <v>3</v>
      </c>
      <c r="BM205" s="80"/>
      <c r="BN205" s="80"/>
      <c r="BO205" s="92">
        <f>VLOOKUP(Vib_PDM[[#This Row],[SAP Flocation]],'[4]Sheet1 (2)'!B:E,2,FALSE)</f>
        <v>0</v>
      </c>
      <c r="BP205" s="83" t="s">
        <v>15</v>
      </c>
      <c r="BQ205" s="84"/>
      <c r="BR205" s="85">
        <f>VLOOKUP(Vib_PDM[[#This Row],[New Number]],'[4]Monthly AMS report'!NN197:NO548,2,FALSE)</f>
        <v>45757</v>
      </c>
      <c r="BS205" s="86">
        <v>6</v>
      </c>
      <c r="BT205" s="87">
        <f>COUNTIF(G205:AO205,$BT$8)</f>
        <v>6</v>
      </c>
      <c r="BU205" s="88">
        <f>COUNTIF(G205:AO205,$BU$8)</f>
        <v>3</v>
      </c>
      <c r="BV205" s="88">
        <f>COUNTIF(G205:AO205,$BV$8)</f>
        <v>8</v>
      </c>
      <c r="BW205" s="88">
        <f>COUNTIF(G205:AO205,$BW$8)</f>
        <v>2</v>
      </c>
      <c r="BX205" s="88">
        <f>COUNTIF(G205:AO205,$BX$8)</f>
        <v>11</v>
      </c>
      <c r="BY205" s="88">
        <f>COUNTIF(G205:AO205,$BY$8)</f>
        <v>5</v>
      </c>
      <c r="BZ205" s="88">
        <f>COUNTIF(G205:AO205,$BZ$8)</f>
        <v>0</v>
      </c>
      <c r="CA205" s="89">
        <f>(BY205)/(BZ205+BY205+BX205+BW205+BV205+BU205+BT205)</f>
        <v>0.14285714285714285</v>
      </c>
    </row>
    <row r="206" spans="1:79" ht="26.4" x14ac:dyDescent="0.25">
      <c r="A206" s="70" t="s">
        <v>885</v>
      </c>
      <c r="B206" s="71" t="s">
        <v>886</v>
      </c>
      <c r="C206" s="72" t="s">
        <v>874</v>
      </c>
      <c r="D206" s="73" t="s">
        <v>887</v>
      </c>
      <c r="E206" s="74" t="s">
        <v>888</v>
      </c>
      <c r="F206" s="75"/>
      <c r="G206" s="76" t="s">
        <v>12</v>
      </c>
      <c r="H206" s="76" t="s">
        <v>12</v>
      </c>
      <c r="I206" s="76" t="s">
        <v>15</v>
      </c>
      <c r="J206" s="76" t="s">
        <v>12</v>
      </c>
      <c r="K206" s="76" t="s">
        <v>12</v>
      </c>
      <c r="L206" s="76" t="s">
        <v>12</v>
      </c>
      <c r="M206" s="76" t="s">
        <v>12</v>
      </c>
      <c r="N206" s="76" t="s">
        <v>15</v>
      </c>
      <c r="O206" s="76" t="s">
        <v>15</v>
      </c>
      <c r="P206" s="76" t="s">
        <v>12</v>
      </c>
      <c r="Q206" s="76" t="s">
        <v>102</v>
      </c>
      <c r="R206" s="76" t="s">
        <v>12</v>
      </c>
      <c r="S206" s="76" t="s">
        <v>12</v>
      </c>
      <c r="T206" s="76" t="s">
        <v>102</v>
      </c>
      <c r="U206" s="76" t="s">
        <v>12</v>
      </c>
      <c r="V206" s="76">
        <v>4</v>
      </c>
      <c r="W206" s="76">
        <v>4</v>
      </c>
      <c r="X206" s="76" t="s">
        <v>102</v>
      </c>
      <c r="Y206" s="76" t="s">
        <v>102</v>
      </c>
      <c r="Z206" s="76" t="s">
        <v>102</v>
      </c>
      <c r="AA206" s="77" t="s">
        <v>102</v>
      </c>
      <c r="AB206" s="77">
        <v>4</v>
      </c>
      <c r="AC206" s="77">
        <v>3</v>
      </c>
      <c r="AD206" s="77">
        <v>3</v>
      </c>
      <c r="AE206" s="77" t="s">
        <v>15</v>
      </c>
      <c r="AF206" s="77">
        <v>3</v>
      </c>
      <c r="AG206" s="78">
        <v>3</v>
      </c>
      <c r="AH206" s="78">
        <v>3</v>
      </c>
      <c r="AI206" s="78">
        <v>3</v>
      </c>
      <c r="AJ206" s="78">
        <v>3</v>
      </c>
      <c r="AK206" s="79">
        <v>3</v>
      </c>
      <c r="AL206" s="79">
        <v>3</v>
      </c>
      <c r="AM206" s="79">
        <v>3</v>
      </c>
      <c r="AN206" s="79">
        <v>3</v>
      </c>
      <c r="AO206" s="79">
        <v>3</v>
      </c>
      <c r="AP206" s="79">
        <v>3</v>
      </c>
      <c r="AQ206" s="79" t="s">
        <v>15</v>
      </c>
      <c r="AR206" s="79" t="s">
        <v>18</v>
      </c>
      <c r="AS206" s="79" t="e">
        <f>VLOOKUP(Vib_PDM[[#This Row],[New Number]],#REF!,2,FALSE)</f>
        <v>#REF!</v>
      </c>
      <c r="AT206" s="79" t="s">
        <v>12</v>
      </c>
      <c r="AU206" s="79" t="s">
        <v>12</v>
      </c>
      <c r="AV206" s="79" t="s">
        <v>15</v>
      </c>
      <c r="AW206" s="79" t="s">
        <v>15</v>
      </c>
      <c r="AX206" s="79" t="s">
        <v>15</v>
      </c>
      <c r="AY206" s="79"/>
      <c r="AZ206" s="79"/>
      <c r="BA206" s="79">
        <v>3</v>
      </c>
      <c r="BB206" s="79">
        <v>3</v>
      </c>
      <c r="BC206" s="79" t="s">
        <v>15</v>
      </c>
      <c r="BD206" s="80" t="s">
        <v>12</v>
      </c>
      <c r="BE206" s="80" t="s">
        <v>15</v>
      </c>
      <c r="BF206" s="80" t="s">
        <v>12</v>
      </c>
      <c r="BG206" s="80" t="s">
        <v>12</v>
      </c>
      <c r="BH206" s="80" t="s">
        <v>102</v>
      </c>
      <c r="BI206" s="91">
        <v>3</v>
      </c>
      <c r="BJ206" s="80" t="s">
        <v>15</v>
      </c>
      <c r="BK206" s="80">
        <v>3</v>
      </c>
      <c r="BL206" s="80">
        <v>3</v>
      </c>
      <c r="BM206" s="80"/>
      <c r="BN206" s="80"/>
      <c r="BO206" s="123">
        <f>VLOOKUP(Vib_PDM[[#This Row],[SAP Flocation]],'[4]Sheet1 (2)'!B:E,2,FALSE)</f>
        <v>0</v>
      </c>
      <c r="BP206" s="83" t="s">
        <v>15</v>
      </c>
      <c r="BQ206" s="84"/>
      <c r="BR206" s="85">
        <f>VLOOKUP(Vib_PDM[[#This Row],[New Number]],'[4]Monthly AMS report'!NN198:NO549,2,FALSE)</f>
        <v>45757</v>
      </c>
      <c r="BS206" s="86">
        <v>6</v>
      </c>
      <c r="BT206" s="87">
        <f>COUNTIF(G206:AO206,$BT$8)</f>
        <v>0</v>
      </c>
      <c r="BU206" s="88">
        <f>COUNTIF(G206:AO206,$BU$8)</f>
        <v>0</v>
      </c>
      <c r="BV206" s="88">
        <f>COUNTIF(G206:AO206,$BV$8)</f>
        <v>12</v>
      </c>
      <c r="BW206" s="88">
        <f>COUNTIF(G206:AO206,$BW$8)</f>
        <v>3</v>
      </c>
      <c r="BX206" s="88">
        <f>COUNTIF(G206:AO206,$BX$8)</f>
        <v>16</v>
      </c>
      <c r="BY206" s="88">
        <f>COUNTIF(G206:AO206,$BY$8)</f>
        <v>4</v>
      </c>
      <c r="BZ206" s="88">
        <f>COUNTIF(G206:AO206,$BZ$8)</f>
        <v>0</v>
      </c>
      <c r="CA206" s="89">
        <f>(BY206)/(BZ206+BY206+BX206+BW206+BV206+BU206+BT206)</f>
        <v>0.11428571428571428</v>
      </c>
    </row>
    <row r="207" spans="1:79" ht="14.4" x14ac:dyDescent="0.25">
      <c r="A207" s="70" t="s">
        <v>938</v>
      </c>
      <c r="B207" s="88" t="s">
        <v>939</v>
      </c>
      <c r="C207" s="72" t="s">
        <v>577</v>
      </c>
      <c r="D207" s="115" t="s">
        <v>940</v>
      </c>
      <c r="E207" s="74" t="s">
        <v>941</v>
      </c>
      <c r="F207" s="75"/>
      <c r="G207" s="117" t="s">
        <v>15</v>
      </c>
      <c r="H207" s="117" t="s">
        <v>15</v>
      </c>
      <c r="I207" s="117" t="s">
        <v>15</v>
      </c>
      <c r="J207" s="117" t="s">
        <v>15</v>
      </c>
      <c r="K207" s="117" t="s">
        <v>15</v>
      </c>
      <c r="L207" s="117" t="s">
        <v>15</v>
      </c>
      <c r="M207" s="117" t="s">
        <v>15</v>
      </c>
      <c r="N207" s="117" t="s">
        <v>15</v>
      </c>
      <c r="O207" s="117" t="s">
        <v>15</v>
      </c>
      <c r="P207" s="117" t="s">
        <v>15</v>
      </c>
      <c r="Q207" s="117" t="s">
        <v>15</v>
      </c>
      <c r="R207" s="117" t="s">
        <v>15</v>
      </c>
      <c r="S207" s="117" t="s">
        <v>15</v>
      </c>
      <c r="T207" s="117" t="s">
        <v>15</v>
      </c>
      <c r="U207" s="76" t="s">
        <v>15</v>
      </c>
      <c r="V207" s="76" t="s">
        <v>102</v>
      </c>
      <c r="W207" s="76" t="s">
        <v>102</v>
      </c>
      <c r="X207" s="76" t="s">
        <v>102</v>
      </c>
      <c r="Y207" s="76" t="s">
        <v>15</v>
      </c>
      <c r="Z207" s="76" t="s">
        <v>15</v>
      </c>
      <c r="AA207" s="77" t="s">
        <v>102</v>
      </c>
      <c r="AB207" s="77" t="s">
        <v>12</v>
      </c>
      <c r="AC207" s="77" t="s">
        <v>102</v>
      </c>
      <c r="AD207" s="77" t="s">
        <v>15</v>
      </c>
      <c r="AE207" s="77" t="s">
        <v>18</v>
      </c>
      <c r="AF207" s="77" t="s">
        <v>102</v>
      </c>
      <c r="AG207" s="78" t="s">
        <v>18</v>
      </c>
      <c r="AH207" s="78" t="s">
        <v>15</v>
      </c>
      <c r="AI207" s="78" t="s">
        <v>12</v>
      </c>
      <c r="AJ207" s="78" t="s">
        <v>12</v>
      </c>
      <c r="AK207" s="79" t="s">
        <v>12</v>
      </c>
      <c r="AL207" s="79" t="s">
        <v>102</v>
      </c>
      <c r="AM207" s="79" t="s">
        <v>102</v>
      </c>
      <c r="AN207" s="79" t="s">
        <v>15</v>
      </c>
      <c r="AO207" s="79" t="s">
        <v>12</v>
      </c>
      <c r="AP207" s="79" t="s">
        <v>12</v>
      </c>
      <c r="AQ207" s="79" t="s">
        <v>12</v>
      </c>
      <c r="AR207" s="79" t="s">
        <v>18</v>
      </c>
      <c r="AS207" s="79" t="e">
        <f>VLOOKUP(Vib_PDM[[#This Row],[New Number]],#REF!,2,FALSE)</f>
        <v>#REF!</v>
      </c>
      <c r="AT207" s="79" t="s">
        <v>12</v>
      </c>
      <c r="AU207" s="79" t="s">
        <v>12</v>
      </c>
      <c r="AV207" s="79" t="s">
        <v>15</v>
      </c>
      <c r="AW207" s="79" t="s">
        <v>15</v>
      </c>
      <c r="AX207" s="79" t="s">
        <v>15</v>
      </c>
      <c r="AY207" s="79"/>
      <c r="AZ207" s="79"/>
      <c r="BA207" s="79" t="s">
        <v>12</v>
      </c>
      <c r="BB207" s="79" t="s">
        <v>136</v>
      </c>
      <c r="BC207" s="79" t="s">
        <v>15</v>
      </c>
      <c r="BD207" s="80" t="s">
        <v>12</v>
      </c>
      <c r="BE207" s="80" t="s">
        <v>12</v>
      </c>
      <c r="BF207" s="80" t="s">
        <v>12</v>
      </c>
      <c r="BG207" s="80" t="s">
        <v>12</v>
      </c>
      <c r="BH207" s="80" t="s">
        <v>12</v>
      </c>
      <c r="BI207" s="81" t="s">
        <v>12</v>
      </c>
      <c r="BJ207" s="93" t="s">
        <v>12</v>
      </c>
      <c r="BK207" s="93" t="s">
        <v>12</v>
      </c>
      <c r="BL207" s="80" t="s">
        <v>15</v>
      </c>
      <c r="BM207" s="93"/>
      <c r="BN207" s="93"/>
      <c r="BO207" s="94" t="e">
        <f>VLOOKUP(Vib_PDM[[#This Row],[SAP Flocation]],'[4]Sheet1 (2)'!B:E,2,FALSE)</f>
        <v>#N/A</v>
      </c>
      <c r="BP207" s="83" t="s">
        <v>12</v>
      </c>
      <c r="BQ207" s="84"/>
      <c r="BR207" s="85" t="e">
        <f>VLOOKUP(Vib_PDM[[#This Row],[New Number]],'[4]Monthly AMS report'!NN211:NO562,2,FALSE)</f>
        <v>#N/A</v>
      </c>
      <c r="BS207" s="86">
        <v>4</v>
      </c>
      <c r="BT207" s="87">
        <f>COUNTIF(G207:AO207,$BT$8)</f>
        <v>0</v>
      </c>
      <c r="BU207" s="88">
        <f>COUNTIF(G207:AO207,$BU$8)</f>
        <v>0</v>
      </c>
      <c r="BV207" s="88">
        <f>COUNTIF(G207:AO207,$BV$8)</f>
        <v>0</v>
      </c>
      <c r="BW207" s="88">
        <f>COUNTIF(G207:AO207,$BW$8)</f>
        <v>0</v>
      </c>
      <c r="BX207" s="88">
        <f>COUNTIF(G207:AO207,$BX$8)</f>
        <v>13</v>
      </c>
      <c r="BY207" s="88">
        <f>COUNTIF(G207:AO207,$BY$8)</f>
        <v>20</v>
      </c>
      <c r="BZ207" s="88">
        <f>COUNTIF(G207:AO207,$BZ$8)</f>
        <v>2</v>
      </c>
      <c r="CA207" s="89">
        <f>(BY207)/(BZ207+BY207+BX207+BW207+BV207+BU207+BT207)</f>
        <v>0.5714285714285714</v>
      </c>
    </row>
    <row r="208" spans="1:79" ht="80.25" customHeight="1" x14ac:dyDescent="0.25">
      <c r="A208" s="70" t="s">
        <v>892</v>
      </c>
      <c r="B208" s="88" t="s">
        <v>893</v>
      </c>
      <c r="C208" s="72" t="s">
        <v>874</v>
      </c>
      <c r="D208" s="115" t="s">
        <v>894</v>
      </c>
      <c r="E208" s="72" t="s">
        <v>893</v>
      </c>
      <c r="F208" s="150" t="s">
        <v>895</v>
      </c>
      <c r="G208" s="117" t="s">
        <v>15</v>
      </c>
      <c r="H208" s="117" t="s">
        <v>15</v>
      </c>
      <c r="I208" s="117" t="s">
        <v>15</v>
      </c>
      <c r="J208" s="117" t="s">
        <v>15</v>
      </c>
      <c r="K208" s="117" t="s">
        <v>15</v>
      </c>
      <c r="L208" s="117" t="s">
        <v>15</v>
      </c>
      <c r="M208" s="117" t="s">
        <v>15</v>
      </c>
      <c r="N208" s="117" t="s">
        <v>15</v>
      </c>
      <c r="O208" s="117" t="s">
        <v>15</v>
      </c>
      <c r="P208" s="117" t="s">
        <v>15</v>
      </c>
      <c r="Q208" s="117" t="s">
        <v>15</v>
      </c>
      <c r="R208" s="117" t="s">
        <v>15</v>
      </c>
      <c r="S208" s="117" t="s">
        <v>15</v>
      </c>
      <c r="T208" s="117" t="s">
        <v>15</v>
      </c>
      <c r="U208" s="76" t="s">
        <v>15</v>
      </c>
      <c r="V208" s="76" t="s">
        <v>15</v>
      </c>
      <c r="W208" s="76" t="s">
        <v>102</v>
      </c>
      <c r="X208" s="76" t="s">
        <v>102</v>
      </c>
      <c r="Y208" s="76" t="s">
        <v>102</v>
      </c>
      <c r="Z208" s="76" t="s">
        <v>102</v>
      </c>
      <c r="AA208" s="77" t="s">
        <v>102</v>
      </c>
      <c r="AB208" s="77" t="s">
        <v>12</v>
      </c>
      <c r="AC208" s="77" t="s">
        <v>102</v>
      </c>
      <c r="AD208" s="77" t="s">
        <v>12</v>
      </c>
      <c r="AE208" s="77" t="s">
        <v>15</v>
      </c>
      <c r="AF208" s="77" t="s">
        <v>102</v>
      </c>
      <c r="AG208" s="78" t="s">
        <v>102</v>
      </c>
      <c r="AH208" s="78" t="s">
        <v>12</v>
      </c>
      <c r="AI208" s="78" t="s">
        <v>12</v>
      </c>
      <c r="AJ208" s="78" t="s">
        <v>102</v>
      </c>
      <c r="AK208" s="79" t="s">
        <v>12</v>
      </c>
      <c r="AL208" s="79" t="s">
        <v>102</v>
      </c>
      <c r="AM208" s="79" t="s">
        <v>15</v>
      </c>
      <c r="AN208" s="79" t="s">
        <v>15</v>
      </c>
      <c r="AO208" s="79" t="s">
        <v>12</v>
      </c>
      <c r="AP208" s="79" t="s">
        <v>12</v>
      </c>
      <c r="AQ208" s="79" t="s">
        <v>12</v>
      </c>
      <c r="AR208" s="79" t="s">
        <v>18</v>
      </c>
      <c r="AS208" s="79" t="e">
        <f>VLOOKUP(Vib_PDM[[#This Row],[New Number]],#REF!,2,FALSE)</f>
        <v>#REF!</v>
      </c>
      <c r="AT208" s="79" t="s">
        <v>15</v>
      </c>
      <c r="AU208" s="79" t="s">
        <v>15</v>
      </c>
      <c r="AV208" s="79" t="s">
        <v>15</v>
      </c>
      <c r="AW208" s="79" t="s">
        <v>15</v>
      </c>
      <c r="AX208" s="79" t="s">
        <v>15</v>
      </c>
      <c r="AY208" s="79"/>
      <c r="AZ208" s="79"/>
      <c r="BA208" s="79" t="s">
        <v>136</v>
      </c>
      <c r="BB208" s="79" t="s">
        <v>15</v>
      </c>
      <c r="BC208" s="79" t="s">
        <v>15</v>
      </c>
      <c r="BD208" s="80" t="s">
        <v>15</v>
      </c>
      <c r="BE208" s="80" t="s">
        <v>15</v>
      </c>
      <c r="BF208" s="80">
        <v>3</v>
      </c>
      <c r="BG208" s="80" t="s">
        <v>15</v>
      </c>
      <c r="BH208" s="80" t="s">
        <v>136</v>
      </c>
      <c r="BI208" s="80" t="s">
        <v>15</v>
      </c>
      <c r="BJ208" s="80" t="s">
        <v>15</v>
      </c>
      <c r="BK208" s="80" t="s">
        <v>15</v>
      </c>
      <c r="BL208" s="80" t="s">
        <v>15</v>
      </c>
      <c r="BM208" s="80"/>
      <c r="BN208" s="80"/>
      <c r="BO208" s="123" t="str">
        <f>VLOOKUP(Vib_PDM[[#This Row],[SAP Flocation]],'[4]Sheet1 (2)'!B:E,2,FALSE)</f>
        <v>MEM25W13</v>
      </c>
      <c r="BP208" s="83" t="s">
        <v>15</v>
      </c>
      <c r="BQ208" s="84"/>
      <c r="BR208" s="85">
        <f>VLOOKUP(Vib_PDM[[#This Row],[New Number]],'[4]Monthly AMS report'!NN200:NO551,2,FALSE)</f>
        <v>45587</v>
      </c>
      <c r="BS208" s="86">
        <v>8</v>
      </c>
      <c r="BT208" s="87">
        <f>COUNTIF(G208:AO208,$BT$8)</f>
        <v>0</v>
      </c>
      <c r="BU208" s="88">
        <f>COUNTIF(G208:AO208,$BU$8)</f>
        <v>0</v>
      </c>
      <c r="BV208" s="88">
        <f>COUNTIF(G208:AO208,$BV$8)</f>
        <v>0</v>
      </c>
      <c r="BW208" s="88">
        <f>COUNTIF(G208:AO208,$BW$8)</f>
        <v>0</v>
      </c>
      <c r="BX208" s="88">
        <f>COUNTIF(G208:AO208,$BX$8)</f>
        <v>16</v>
      </c>
      <c r="BY208" s="88">
        <f>COUNTIF(G208:AO208,$BY$8)</f>
        <v>19</v>
      </c>
      <c r="BZ208" s="88">
        <f>COUNTIF(G208:AO208,$BZ$8)</f>
        <v>0</v>
      </c>
      <c r="CA208" s="89">
        <f>(BY208)/(BZ208+BY208+BX208+BW208+BV208+BU208+BT208)</f>
        <v>0.54285714285714282</v>
      </c>
    </row>
    <row r="209" spans="1:79" ht="14.4" x14ac:dyDescent="0.25">
      <c r="A209" s="70" t="s">
        <v>778</v>
      </c>
      <c r="B209" s="88" t="s">
        <v>779</v>
      </c>
      <c r="C209" s="72" t="s">
        <v>577</v>
      </c>
      <c r="D209" s="115" t="s">
        <v>780</v>
      </c>
      <c r="E209" s="72" t="s">
        <v>781</v>
      </c>
      <c r="F209" s="158" t="s">
        <v>614</v>
      </c>
      <c r="G209" s="117" t="s">
        <v>15</v>
      </c>
      <c r="H209" s="117" t="s">
        <v>15</v>
      </c>
      <c r="I209" s="117" t="s">
        <v>15</v>
      </c>
      <c r="J209" s="117" t="s">
        <v>15</v>
      </c>
      <c r="K209" s="117" t="s">
        <v>15</v>
      </c>
      <c r="L209" s="117" t="s">
        <v>15</v>
      </c>
      <c r="M209" s="117" t="s">
        <v>15</v>
      </c>
      <c r="N209" s="117" t="s">
        <v>15</v>
      </c>
      <c r="O209" s="117" t="s">
        <v>15</v>
      </c>
      <c r="P209" s="117" t="s">
        <v>15</v>
      </c>
      <c r="Q209" s="117" t="s">
        <v>15</v>
      </c>
      <c r="R209" s="117" t="s">
        <v>15</v>
      </c>
      <c r="S209" s="117" t="s">
        <v>15</v>
      </c>
      <c r="T209" s="117" t="s">
        <v>15</v>
      </c>
      <c r="U209" s="76" t="s">
        <v>15</v>
      </c>
      <c r="V209" s="76" t="s">
        <v>15</v>
      </c>
      <c r="W209" s="76" t="s">
        <v>15</v>
      </c>
      <c r="X209" s="76" t="s">
        <v>15</v>
      </c>
      <c r="Y209" s="76" t="s">
        <v>15</v>
      </c>
      <c r="Z209" s="76" t="s">
        <v>15</v>
      </c>
      <c r="AA209" s="77" t="s">
        <v>15</v>
      </c>
      <c r="AB209" s="77" t="s">
        <v>15</v>
      </c>
      <c r="AC209" s="77" t="s">
        <v>15</v>
      </c>
      <c r="AD209" s="77" t="s">
        <v>15</v>
      </c>
      <c r="AE209" s="77" t="s">
        <v>15</v>
      </c>
      <c r="AF209" s="77" t="s">
        <v>15</v>
      </c>
      <c r="AG209" s="90" t="s">
        <v>12</v>
      </c>
      <c r="AH209" s="78" t="s">
        <v>15</v>
      </c>
      <c r="AI209" s="90" t="s">
        <v>12</v>
      </c>
      <c r="AJ209" s="90" t="s">
        <v>12</v>
      </c>
      <c r="AK209" s="79" t="s">
        <v>15</v>
      </c>
      <c r="AL209" s="79" t="s">
        <v>15</v>
      </c>
      <c r="AM209" s="79" t="s">
        <v>15</v>
      </c>
      <c r="AN209" s="79" t="s">
        <v>15</v>
      </c>
      <c r="AO209" s="79" t="s">
        <v>15</v>
      </c>
      <c r="AP209" s="79" t="s">
        <v>15</v>
      </c>
      <c r="AQ209" s="79" t="s">
        <v>15</v>
      </c>
      <c r="AR209" s="79" t="s">
        <v>15</v>
      </c>
      <c r="AS209" s="79" t="e">
        <f>VLOOKUP(Vib_PDM[[#This Row],[New Number]],#REF!,2,FALSE)</f>
        <v>#REF!</v>
      </c>
      <c r="AT209" s="79" t="s">
        <v>15</v>
      </c>
      <c r="AU209" s="79" t="s">
        <v>15</v>
      </c>
      <c r="AV209" s="79" t="s">
        <v>15</v>
      </c>
      <c r="AW209" s="79" t="s">
        <v>15</v>
      </c>
      <c r="AX209" s="79" t="s">
        <v>15</v>
      </c>
      <c r="AY209" s="79"/>
      <c r="AZ209" s="79"/>
      <c r="BA209" s="79"/>
      <c r="BB209" s="79" t="s">
        <v>136</v>
      </c>
      <c r="BC209" s="79" t="s">
        <v>15</v>
      </c>
      <c r="BD209" s="80" t="s">
        <v>15</v>
      </c>
      <c r="BE209" s="80" t="s">
        <v>15</v>
      </c>
      <c r="BF209" s="80" t="s">
        <v>12</v>
      </c>
      <c r="BG209" s="80" t="s">
        <v>15</v>
      </c>
      <c r="BH209" s="80" t="s">
        <v>15</v>
      </c>
      <c r="BI209" s="80" t="s">
        <v>15</v>
      </c>
      <c r="BJ209" s="80" t="s">
        <v>15</v>
      </c>
      <c r="BK209" s="80" t="s">
        <v>15</v>
      </c>
      <c r="BL209" s="80" t="s">
        <v>15</v>
      </c>
      <c r="BM209" s="80"/>
      <c r="BN209" s="80"/>
      <c r="BO209" s="82" t="e">
        <f>VLOOKUP(Vib_PDM[[#This Row],[SAP Flocation]],'[4]Sheet1 (2)'!B:E,2,FALSE)</f>
        <v>#N/A</v>
      </c>
      <c r="BP209" s="83" t="s">
        <v>15</v>
      </c>
      <c r="BQ209" s="84"/>
      <c r="BR209" s="85" t="e">
        <f>VLOOKUP(Vib_PDM[[#This Row],[New Number]],'[4]Monthly AMS report'!NN172:NO523,2,FALSE)</f>
        <v>#N/A</v>
      </c>
      <c r="BS209" s="86">
        <v>4</v>
      </c>
      <c r="BT209" s="87">
        <f>COUNTIF(AB209:AO209,$BT$8)</f>
        <v>0</v>
      </c>
      <c r="BU209" s="88">
        <f>COUNTIF(AB209:AO209,$BU$8)</f>
        <v>0</v>
      </c>
      <c r="BV209" s="88">
        <f>COUNTIF(AB209:AO209,$BV$8)</f>
        <v>0</v>
      </c>
      <c r="BW209" s="88">
        <f>COUNTIF(AB209:AO209,$BW$8)</f>
        <v>0</v>
      </c>
      <c r="BX209" s="88">
        <f>COUNTIF(AB209:AO209,$BX$8)</f>
        <v>3</v>
      </c>
      <c r="BY209" s="88">
        <f>COUNTIF(AB209:AO209,$BY$8)</f>
        <v>11</v>
      </c>
      <c r="BZ209" s="88">
        <f>COUNTIF(AB209:AO209,$BZ$8)</f>
        <v>0</v>
      </c>
      <c r="CA209" s="89">
        <f>(BY209)/(BZ209+BY209+BX209+BW209+BV209+BU209+BT209)</f>
        <v>0.7857142857142857</v>
      </c>
    </row>
    <row r="210" spans="1:79" ht="26.4" x14ac:dyDescent="0.25">
      <c r="A210" s="70" t="s">
        <v>900</v>
      </c>
      <c r="B210" s="88" t="s">
        <v>901</v>
      </c>
      <c r="C210" s="72" t="s">
        <v>874</v>
      </c>
      <c r="D210" s="115" t="s">
        <v>902</v>
      </c>
      <c r="E210" s="74" t="s">
        <v>903</v>
      </c>
      <c r="F210" s="75"/>
      <c r="G210" s="165" t="s">
        <v>904</v>
      </c>
      <c r="H210" s="165" t="s">
        <v>904</v>
      </c>
      <c r="I210" s="165" t="s">
        <v>904</v>
      </c>
      <c r="J210" s="165" t="s">
        <v>904</v>
      </c>
      <c r="K210" s="165" t="s">
        <v>904</v>
      </c>
      <c r="L210" s="165" t="s">
        <v>904</v>
      </c>
      <c r="M210" s="165" t="s">
        <v>904</v>
      </c>
      <c r="N210" s="165" t="s">
        <v>904</v>
      </c>
      <c r="O210" s="165" t="s">
        <v>904</v>
      </c>
      <c r="P210" s="165" t="s">
        <v>904</v>
      </c>
      <c r="Q210" s="165" t="s">
        <v>904</v>
      </c>
      <c r="R210" s="165" t="s">
        <v>904</v>
      </c>
      <c r="S210" s="165" t="s">
        <v>904</v>
      </c>
      <c r="T210" s="165" t="s">
        <v>904</v>
      </c>
      <c r="U210" s="165" t="s">
        <v>904</v>
      </c>
      <c r="V210" s="165" t="s">
        <v>904</v>
      </c>
      <c r="W210" s="165" t="s">
        <v>798</v>
      </c>
      <c r="X210" s="165" t="s">
        <v>798</v>
      </c>
      <c r="Y210" s="165" t="s">
        <v>798</v>
      </c>
      <c r="Z210" s="165" t="s">
        <v>798</v>
      </c>
      <c r="AA210" s="166" t="s">
        <v>798</v>
      </c>
      <c r="AB210" s="166" t="s">
        <v>798</v>
      </c>
      <c r="AC210" s="166" t="s">
        <v>798</v>
      </c>
      <c r="AD210" s="166" t="s">
        <v>798</v>
      </c>
      <c r="AE210" s="166" t="s">
        <v>798</v>
      </c>
      <c r="AF210" s="77" t="s">
        <v>15</v>
      </c>
      <c r="AG210" s="78">
        <v>4</v>
      </c>
      <c r="AH210" s="78">
        <v>4</v>
      </c>
      <c r="AI210" s="78" t="s">
        <v>12</v>
      </c>
      <c r="AJ210" s="78" t="s">
        <v>12</v>
      </c>
      <c r="AK210" s="79" t="s">
        <v>12</v>
      </c>
      <c r="AL210" s="79" t="s">
        <v>102</v>
      </c>
      <c r="AM210" s="79" t="s">
        <v>102</v>
      </c>
      <c r="AN210" s="79" t="s">
        <v>12</v>
      </c>
      <c r="AO210" s="79" t="s">
        <v>12</v>
      </c>
      <c r="AP210" s="79" t="s">
        <v>12</v>
      </c>
      <c r="AQ210" s="79" t="s">
        <v>12</v>
      </c>
      <c r="AR210" s="79" t="s">
        <v>18</v>
      </c>
      <c r="AS210" s="79" t="e">
        <f>VLOOKUP(Vib_PDM[[#This Row],[New Number]],#REF!,2,FALSE)</f>
        <v>#REF!</v>
      </c>
      <c r="AT210" s="79" t="s">
        <v>15</v>
      </c>
      <c r="AU210" s="79" t="s">
        <v>15</v>
      </c>
      <c r="AV210" s="79" t="s">
        <v>15</v>
      </c>
      <c r="AW210" s="79" t="s">
        <v>15</v>
      </c>
      <c r="AX210" s="79" t="s">
        <v>15</v>
      </c>
      <c r="AY210" s="79"/>
      <c r="AZ210" s="79"/>
      <c r="BA210" s="79" t="s">
        <v>136</v>
      </c>
      <c r="BB210" s="79" t="s">
        <v>15</v>
      </c>
      <c r="BC210" s="79" t="s">
        <v>15</v>
      </c>
      <c r="BD210" s="80">
        <v>4</v>
      </c>
      <c r="BE210" s="80" t="s">
        <v>15</v>
      </c>
      <c r="BF210" s="80">
        <v>4</v>
      </c>
      <c r="BG210" s="80">
        <v>4</v>
      </c>
      <c r="BH210" s="80">
        <v>4</v>
      </c>
      <c r="BI210" s="124">
        <v>4</v>
      </c>
      <c r="BJ210" s="124">
        <v>4</v>
      </c>
      <c r="BK210" s="80">
        <v>4</v>
      </c>
      <c r="BL210" s="80" t="s">
        <v>15</v>
      </c>
      <c r="BM210" s="80"/>
      <c r="BN210" s="80"/>
      <c r="BO210" s="94" t="e">
        <f>VLOOKUP(Vib_PDM[[#This Row],[SAP Flocation]],'[4]Sheet1 (2)'!B:E,2,FALSE)</f>
        <v>#N/A</v>
      </c>
      <c r="BP210" s="83" t="s">
        <v>15</v>
      </c>
      <c r="BQ210" s="84"/>
      <c r="BR210" s="85">
        <f>VLOOKUP(Vib_PDM[[#This Row],[New Number]],'[4]Monthly AMS report'!NN202:NO553,2,FALSE)</f>
        <v>45757</v>
      </c>
      <c r="BS210" s="86"/>
      <c r="BT210" s="87">
        <f>COUNTIF(G210:AO210,$BT$8)</f>
        <v>0</v>
      </c>
      <c r="BU210" s="88">
        <f>COUNTIF(G210:AO210,$BU$8)</f>
        <v>0</v>
      </c>
      <c r="BV210" s="88">
        <f>COUNTIF(G210:AO210,$BV$8)</f>
        <v>0</v>
      </c>
      <c r="BW210" s="88">
        <f>COUNTIF(G210:AO210,$BW$8)</f>
        <v>2</v>
      </c>
      <c r="BX210" s="88">
        <f>COUNTIF(G210:AO210,$BX$8)</f>
        <v>7</v>
      </c>
      <c r="BY210" s="88">
        <f>COUNTIF(G210:AO210,$BY$8)</f>
        <v>1</v>
      </c>
      <c r="BZ210" s="88">
        <f>COUNTIF(G210:AO210,$BZ$8)</f>
        <v>0</v>
      </c>
      <c r="CA210" s="89">
        <f>(BY210)/(BZ210+BY210+BX210+BW210+BV210+BU210+BT210)</f>
        <v>0.1</v>
      </c>
    </row>
    <row r="211" spans="1:79" ht="26.4" x14ac:dyDescent="0.25">
      <c r="A211" s="70" t="s">
        <v>905</v>
      </c>
      <c r="B211" s="88" t="s">
        <v>906</v>
      </c>
      <c r="C211" s="72" t="s">
        <v>874</v>
      </c>
      <c r="D211" s="115" t="s">
        <v>907</v>
      </c>
      <c r="E211" s="157" t="s">
        <v>908</v>
      </c>
      <c r="F211" s="75"/>
      <c r="G211" s="165" t="s">
        <v>904</v>
      </c>
      <c r="H211" s="165" t="s">
        <v>904</v>
      </c>
      <c r="I211" s="165" t="s">
        <v>904</v>
      </c>
      <c r="J211" s="165" t="s">
        <v>904</v>
      </c>
      <c r="K211" s="165" t="s">
        <v>904</v>
      </c>
      <c r="L211" s="165" t="s">
        <v>904</v>
      </c>
      <c r="M211" s="165" t="s">
        <v>904</v>
      </c>
      <c r="N211" s="165" t="s">
        <v>904</v>
      </c>
      <c r="O211" s="165" t="s">
        <v>904</v>
      </c>
      <c r="P211" s="165" t="s">
        <v>904</v>
      </c>
      <c r="Q211" s="165" t="s">
        <v>904</v>
      </c>
      <c r="R211" s="165" t="s">
        <v>904</v>
      </c>
      <c r="S211" s="165" t="s">
        <v>904</v>
      </c>
      <c r="T211" s="165" t="s">
        <v>904</v>
      </c>
      <c r="U211" s="165" t="s">
        <v>904</v>
      </c>
      <c r="V211" s="165" t="s">
        <v>904</v>
      </c>
      <c r="W211" s="165" t="s">
        <v>798</v>
      </c>
      <c r="X211" s="165" t="s">
        <v>798</v>
      </c>
      <c r="Y211" s="165" t="s">
        <v>798</v>
      </c>
      <c r="Z211" s="165" t="s">
        <v>798</v>
      </c>
      <c r="AA211" s="166" t="s">
        <v>798</v>
      </c>
      <c r="AB211" s="166" t="s">
        <v>798</v>
      </c>
      <c r="AC211" s="166" t="s">
        <v>798</v>
      </c>
      <c r="AD211" s="166" t="s">
        <v>798</v>
      </c>
      <c r="AE211" s="166" t="s">
        <v>798</v>
      </c>
      <c r="AF211" s="77" t="s">
        <v>15</v>
      </c>
      <c r="AG211" s="78" t="s">
        <v>102</v>
      </c>
      <c r="AH211" s="78" t="s">
        <v>12</v>
      </c>
      <c r="AI211" s="78" t="s">
        <v>12</v>
      </c>
      <c r="AJ211" s="78" t="s">
        <v>12</v>
      </c>
      <c r="AK211" s="79" t="s">
        <v>12</v>
      </c>
      <c r="AL211" s="79" t="s">
        <v>102</v>
      </c>
      <c r="AM211" s="79" t="s">
        <v>102</v>
      </c>
      <c r="AN211" s="79" t="s">
        <v>12</v>
      </c>
      <c r="AO211" s="79" t="s">
        <v>12</v>
      </c>
      <c r="AP211" s="79" t="s">
        <v>12</v>
      </c>
      <c r="AQ211" s="79" t="s">
        <v>12</v>
      </c>
      <c r="AR211" s="79" t="s">
        <v>18</v>
      </c>
      <c r="AS211" s="79" t="e">
        <f>VLOOKUP(Vib_PDM[[#This Row],[New Number]],#REF!,2,FALSE)</f>
        <v>#REF!</v>
      </c>
      <c r="AT211" s="79" t="s">
        <v>15</v>
      </c>
      <c r="AU211" s="79" t="s">
        <v>15</v>
      </c>
      <c r="AV211" s="79" t="s">
        <v>15</v>
      </c>
      <c r="AW211" s="79" t="s">
        <v>15</v>
      </c>
      <c r="AX211" s="79" t="s">
        <v>15</v>
      </c>
      <c r="AY211" s="79"/>
      <c r="AZ211" s="79"/>
      <c r="BA211" s="79" t="s">
        <v>136</v>
      </c>
      <c r="BB211" s="79" t="s">
        <v>15</v>
      </c>
      <c r="BC211" s="79" t="s">
        <v>15</v>
      </c>
      <c r="BD211" s="80">
        <v>4</v>
      </c>
      <c r="BE211" s="80" t="s">
        <v>15</v>
      </c>
      <c r="BF211" s="80">
        <v>4</v>
      </c>
      <c r="BG211" s="80">
        <v>4</v>
      </c>
      <c r="BH211" s="80">
        <v>4</v>
      </c>
      <c r="BI211" s="124">
        <v>4</v>
      </c>
      <c r="BJ211" s="124">
        <v>4</v>
      </c>
      <c r="BK211" s="80">
        <v>4</v>
      </c>
      <c r="BL211" s="80">
        <v>4</v>
      </c>
      <c r="BM211" s="80"/>
      <c r="BN211" s="80"/>
      <c r="BO211" s="94" t="e">
        <f>VLOOKUP(Vib_PDM[[#This Row],[SAP Flocation]],'[4]Sheet1 (2)'!B:E,2,FALSE)</f>
        <v>#N/A</v>
      </c>
      <c r="BP211" s="83" t="s">
        <v>15</v>
      </c>
      <c r="BQ211" s="84"/>
      <c r="BR211" s="85">
        <f>VLOOKUP(Vib_PDM[[#This Row],[New Number]],'[4]Monthly AMS report'!NN203:NO554,2,FALSE)</f>
        <v>45757</v>
      </c>
      <c r="BS211" s="86"/>
      <c r="BT211" s="87">
        <f>COUNTIF(G211:AO211,$BT$8)</f>
        <v>0</v>
      </c>
      <c r="BU211" s="88">
        <f>COUNTIF(G211:AO211,$BU$8)</f>
        <v>0</v>
      </c>
      <c r="BV211" s="88">
        <f>COUNTIF(G211:AO211,$BV$8)</f>
        <v>0</v>
      </c>
      <c r="BW211" s="88">
        <f>COUNTIF(G211:AO211,$BW$8)</f>
        <v>0</v>
      </c>
      <c r="BX211" s="88">
        <f>COUNTIF(G211:AO211,$BX$8)</f>
        <v>9</v>
      </c>
      <c r="BY211" s="88">
        <f>COUNTIF(G211:AO211,$BY$8)</f>
        <v>1</v>
      </c>
      <c r="BZ211" s="88">
        <f>COUNTIF(G211:AO211,$BZ$8)</f>
        <v>0</v>
      </c>
      <c r="CA211" s="89">
        <f>(BY211)/(BZ211+BY211+BX211+BW211+BV211+BU211+BT211)</f>
        <v>0.1</v>
      </c>
    </row>
    <row r="212" spans="1:79" ht="28.8" x14ac:dyDescent="0.25">
      <c r="A212" s="122" t="s">
        <v>909</v>
      </c>
      <c r="B212" s="121" t="s">
        <v>910</v>
      </c>
      <c r="C212" s="72" t="s">
        <v>874</v>
      </c>
      <c r="D212" s="73" t="s">
        <v>911</v>
      </c>
      <c r="E212" s="74" t="s">
        <v>912</v>
      </c>
      <c r="F212" s="75"/>
      <c r="G212" s="76" t="s">
        <v>12</v>
      </c>
      <c r="H212" s="76" t="s">
        <v>12</v>
      </c>
      <c r="I212" s="76" t="s">
        <v>15</v>
      </c>
      <c r="J212" s="76" t="s">
        <v>12</v>
      </c>
      <c r="K212" s="76" t="s">
        <v>12</v>
      </c>
      <c r="L212" s="76" t="s">
        <v>12</v>
      </c>
      <c r="M212" s="76" t="s">
        <v>15</v>
      </c>
      <c r="N212" s="76" t="s">
        <v>15</v>
      </c>
      <c r="O212" s="76" t="s">
        <v>15</v>
      </c>
      <c r="P212" s="76" t="s">
        <v>15</v>
      </c>
      <c r="Q212" s="76" t="s">
        <v>15</v>
      </c>
      <c r="R212" s="76" t="s">
        <v>15</v>
      </c>
      <c r="S212" s="76">
        <v>4</v>
      </c>
      <c r="T212" s="76">
        <v>4</v>
      </c>
      <c r="U212" s="76" t="s">
        <v>12</v>
      </c>
      <c r="V212" s="76" t="s">
        <v>102</v>
      </c>
      <c r="W212" s="76" t="s">
        <v>102</v>
      </c>
      <c r="X212" s="76" t="s">
        <v>102</v>
      </c>
      <c r="Y212" s="76" t="s">
        <v>102</v>
      </c>
      <c r="Z212" s="76" t="s">
        <v>102</v>
      </c>
      <c r="AA212" s="77" t="s">
        <v>102</v>
      </c>
      <c r="AB212" s="77" t="s">
        <v>12</v>
      </c>
      <c r="AC212" s="77" t="s">
        <v>102</v>
      </c>
      <c r="AD212" s="77" t="s">
        <v>15</v>
      </c>
      <c r="AE212" s="77" t="s">
        <v>15</v>
      </c>
      <c r="AF212" s="77" t="s">
        <v>102</v>
      </c>
      <c r="AG212" s="78" t="s">
        <v>12</v>
      </c>
      <c r="AH212" s="78" t="s">
        <v>12</v>
      </c>
      <c r="AI212" s="78">
        <v>3</v>
      </c>
      <c r="AJ212" s="78" t="s">
        <v>15</v>
      </c>
      <c r="AK212" s="79" t="s">
        <v>15</v>
      </c>
      <c r="AL212" s="79">
        <v>3</v>
      </c>
      <c r="AM212" s="79">
        <v>3</v>
      </c>
      <c r="AN212" s="79">
        <v>4</v>
      </c>
      <c r="AO212" s="79">
        <v>3</v>
      </c>
      <c r="AP212" s="79">
        <v>3</v>
      </c>
      <c r="AQ212" s="79" t="s">
        <v>15</v>
      </c>
      <c r="AR212" s="79" t="s">
        <v>18</v>
      </c>
      <c r="AS212" s="79" t="e">
        <f>VLOOKUP(Vib_PDM[[#This Row],[New Number]],#REF!,2,FALSE)</f>
        <v>#REF!</v>
      </c>
      <c r="AT212" s="79" t="s">
        <v>15</v>
      </c>
      <c r="AU212" s="79" t="s">
        <v>15</v>
      </c>
      <c r="AV212" s="79" t="s">
        <v>15</v>
      </c>
      <c r="AW212" s="79" t="s">
        <v>15</v>
      </c>
      <c r="AX212" s="79" t="s">
        <v>15</v>
      </c>
      <c r="AY212" s="79"/>
      <c r="AZ212" s="79"/>
      <c r="BA212" s="79">
        <v>3</v>
      </c>
      <c r="BB212" s="79">
        <v>3</v>
      </c>
      <c r="BC212" s="79" t="s">
        <v>15</v>
      </c>
      <c r="BD212" s="80">
        <v>3</v>
      </c>
      <c r="BE212" s="80" t="s">
        <v>15</v>
      </c>
      <c r="BF212" s="80" t="s">
        <v>12</v>
      </c>
      <c r="BG212" s="80" t="s">
        <v>12</v>
      </c>
      <c r="BH212" s="80" t="s">
        <v>15</v>
      </c>
      <c r="BI212" s="80" t="s">
        <v>15</v>
      </c>
      <c r="BJ212" s="124">
        <v>4</v>
      </c>
      <c r="BK212" s="80">
        <v>4</v>
      </c>
      <c r="BL212" s="80">
        <v>4</v>
      </c>
      <c r="BM212" s="80"/>
      <c r="BN212" s="80"/>
      <c r="BO212" s="94" t="e">
        <f>VLOOKUP(Vib_PDM[[#This Row],[SAP Flocation]],'[4]Sheet1 (2)'!B:E,2,FALSE)</f>
        <v>#N/A</v>
      </c>
      <c r="BP212" s="83" t="s">
        <v>15</v>
      </c>
      <c r="BQ212" s="84"/>
      <c r="BR212" s="85">
        <f>VLOOKUP(Vib_PDM[[#This Row],[New Number]],'[4]Monthly AMS report'!NN204:NO555,2,FALSE)</f>
        <v>45757</v>
      </c>
      <c r="BS212" s="86"/>
      <c r="BT212" s="87">
        <f>COUNTIF(G212:AO212,$BT$8)</f>
        <v>0</v>
      </c>
      <c r="BU212" s="88">
        <f>COUNTIF(G212:AO212,$BU$8)</f>
        <v>0</v>
      </c>
      <c r="BV212" s="88">
        <f>COUNTIF(G212:AO212,$BV$8)</f>
        <v>4</v>
      </c>
      <c r="BW212" s="88">
        <f>COUNTIF(G212:AO212,$BW$8)</f>
        <v>3</v>
      </c>
      <c r="BX212" s="88">
        <f>COUNTIF(G212:AO212,$BX$8)</f>
        <v>17</v>
      </c>
      <c r="BY212" s="88">
        <f>COUNTIF(G212:AO212,$BY$8)</f>
        <v>11</v>
      </c>
      <c r="BZ212" s="88">
        <f>COUNTIF(G212:AO212,$BZ$8)</f>
        <v>0</v>
      </c>
      <c r="CA212" s="89">
        <f>(BY212)/(BZ212+BY212+BX212+BW212+BV212+BU212+BT212)</f>
        <v>0.31428571428571428</v>
      </c>
    </row>
    <row r="213" spans="1:79" ht="28.8" x14ac:dyDescent="0.25">
      <c r="A213" s="122" t="s">
        <v>913</v>
      </c>
      <c r="B213" s="121" t="s">
        <v>914</v>
      </c>
      <c r="C213" s="72" t="s">
        <v>191</v>
      </c>
      <c r="D213" s="73" t="s">
        <v>915</v>
      </c>
      <c r="E213" s="74" t="s">
        <v>916</v>
      </c>
      <c r="F213" s="118" t="s">
        <v>917</v>
      </c>
      <c r="G213" s="76" t="s">
        <v>15</v>
      </c>
      <c r="H213" s="76" t="s">
        <v>12</v>
      </c>
      <c r="I213" s="76" t="s">
        <v>15</v>
      </c>
      <c r="J213" s="76" t="s">
        <v>12</v>
      </c>
      <c r="K213" s="76" t="s">
        <v>12</v>
      </c>
      <c r="L213" s="76" t="s">
        <v>12</v>
      </c>
      <c r="M213" s="76" t="s">
        <v>12</v>
      </c>
      <c r="N213" s="76" t="s">
        <v>15</v>
      </c>
      <c r="O213" s="76" t="s">
        <v>15</v>
      </c>
      <c r="P213" s="76" t="s">
        <v>12</v>
      </c>
      <c r="Q213" s="76" t="s">
        <v>12</v>
      </c>
      <c r="R213" s="76" t="s">
        <v>12</v>
      </c>
      <c r="S213" s="76" t="s">
        <v>12</v>
      </c>
      <c r="T213" s="76" t="s">
        <v>102</v>
      </c>
      <c r="U213" s="76" t="s">
        <v>12</v>
      </c>
      <c r="V213" s="76" t="s">
        <v>12</v>
      </c>
      <c r="W213" s="76" t="s">
        <v>12</v>
      </c>
      <c r="X213" s="76" t="s">
        <v>12</v>
      </c>
      <c r="Y213" s="76" t="s">
        <v>12</v>
      </c>
      <c r="Z213" s="76" t="s">
        <v>12</v>
      </c>
      <c r="AA213" s="77" t="s">
        <v>102</v>
      </c>
      <c r="AB213" s="77" t="s">
        <v>102</v>
      </c>
      <c r="AC213" s="77" t="s">
        <v>102</v>
      </c>
      <c r="AD213" s="77" t="s">
        <v>12</v>
      </c>
      <c r="AE213" s="77" t="s">
        <v>102</v>
      </c>
      <c r="AF213" s="77" t="s">
        <v>102</v>
      </c>
      <c r="AG213" s="78" t="s">
        <v>12</v>
      </c>
      <c r="AH213" s="78" t="s">
        <v>12</v>
      </c>
      <c r="AI213" s="78" t="s">
        <v>12</v>
      </c>
      <c r="AJ213" s="78" t="s">
        <v>12</v>
      </c>
      <c r="AK213" s="79" t="s">
        <v>12</v>
      </c>
      <c r="AL213" s="79" t="s">
        <v>102</v>
      </c>
      <c r="AM213" s="79" t="s">
        <v>102</v>
      </c>
      <c r="AN213" s="79" t="s">
        <v>15</v>
      </c>
      <c r="AO213" s="79" t="s">
        <v>12</v>
      </c>
      <c r="AP213" s="79" t="s">
        <v>12</v>
      </c>
      <c r="AQ213" s="79" t="s">
        <v>12</v>
      </c>
      <c r="AR213" s="79" t="s">
        <v>18</v>
      </c>
      <c r="AS213" s="79" t="e">
        <f>VLOOKUP(Vib_PDM[[#This Row],[New Number]],#REF!,2,FALSE)</f>
        <v>#REF!</v>
      </c>
      <c r="AT213" s="79" t="s">
        <v>15</v>
      </c>
      <c r="AU213" s="79" t="s">
        <v>15</v>
      </c>
      <c r="AV213" s="79" t="s">
        <v>15</v>
      </c>
      <c r="AW213" s="79" t="s">
        <v>15</v>
      </c>
      <c r="AX213" s="79" t="s">
        <v>15</v>
      </c>
      <c r="AY213" s="79"/>
      <c r="AZ213" s="79"/>
      <c r="BA213" s="79" t="s">
        <v>12</v>
      </c>
      <c r="BB213" s="79" t="s">
        <v>15</v>
      </c>
      <c r="BC213" s="79" t="s">
        <v>15</v>
      </c>
      <c r="BD213" s="80" t="s">
        <v>15</v>
      </c>
      <c r="BE213" s="80" t="s">
        <v>15</v>
      </c>
      <c r="BF213" s="80" t="s">
        <v>15</v>
      </c>
      <c r="BG213" s="80" t="s">
        <v>15</v>
      </c>
      <c r="BH213" s="80" t="s">
        <v>15</v>
      </c>
      <c r="BI213" s="80" t="s">
        <v>15</v>
      </c>
      <c r="BJ213" s="80" t="s">
        <v>15</v>
      </c>
      <c r="BK213" s="80" t="s">
        <v>12</v>
      </c>
      <c r="BL213" s="80">
        <v>4</v>
      </c>
      <c r="BM213" s="80"/>
      <c r="BN213" s="80"/>
      <c r="BO213" s="82" t="e">
        <f>VLOOKUP(Vib_PDM[[#This Row],[SAP Flocation]],'[4]Sheet1 (2)'!B:E,2,FALSE)</f>
        <v>#N/A</v>
      </c>
      <c r="BP213" s="83" t="s">
        <v>15</v>
      </c>
      <c r="BQ213" s="84"/>
      <c r="BR213" s="85">
        <f>VLOOKUP(Vib_PDM[[#This Row],[New Number]],'[4]Monthly AMS report'!NN205:NO556,2,FALSE)</f>
        <v>45749</v>
      </c>
      <c r="BS213" s="86"/>
      <c r="BT213" s="87">
        <f>COUNTIF(G213:AO213,$BT$8)</f>
        <v>0</v>
      </c>
      <c r="BU213" s="88">
        <f>COUNTIF(G213:AO213,$BU$8)</f>
        <v>0</v>
      </c>
      <c r="BV213" s="88">
        <f>COUNTIF(G213:AO213,$BV$8)</f>
        <v>0</v>
      </c>
      <c r="BW213" s="88">
        <f>COUNTIF(G213:AO213,$BW$8)</f>
        <v>0</v>
      </c>
      <c r="BX213" s="88">
        <f>COUNTIF(G213:AO213,$BX$8)</f>
        <v>30</v>
      </c>
      <c r="BY213" s="88">
        <f>COUNTIF(G213:AO213,$BY$8)</f>
        <v>5</v>
      </c>
      <c r="BZ213" s="88">
        <f>COUNTIF(G213:AO213,$BZ$8)</f>
        <v>0</v>
      </c>
      <c r="CA213" s="89">
        <f>(BY213)/(BZ213+BY213+BX213+BW213+BV213+BU213+BT213)</f>
        <v>0.14285714285714285</v>
      </c>
    </row>
    <row r="214" spans="1:79" ht="26.4" x14ac:dyDescent="0.25">
      <c r="A214" s="70" t="s">
        <v>918</v>
      </c>
      <c r="B214" s="71" t="s">
        <v>919</v>
      </c>
      <c r="C214" s="72" t="s">
        <v>874</v>
      </c>
      <c r="D214" s="73" t="s">
        <v>920</v>
      </c>
      <c r="E214" s="74" t="s">
        <v>921</v>
      </c>
      <c r="F214" s="75"/>
      <c r="G214" s="76" t="s">
        <v>12</v>
      </c>
      <c r="H214" s="76" t="s">
        <v>12</v>
      </c>
      <c r="I214" s="76" t="s">
        <v>15</v>
      </c>
      <c r="J214" s="76" t="s">
        <v>12</v>
      </c>
      <c r="K214" s="76" t="s">
        <v>12</v>
      </c>
      <c r="L214" s="76" t="s">
        <v>12</v>
      </c>
      <c r="M214" s="76" t="s">
        <v>12</v>
      </c>
      <c r="N214" s="76" t="s">
        <v>15</v>
      </c>
      <c r="O214" s="76" t="s">
        <v>15</v>
      </c>
      <c r="P214" s="76" t="s">
        <v>12</v>
      </c>
      <c r="Q214" s="76" t="s">
        <v>102</v>
      </c>
      <c r="R214" s="76" t="s">
        <v>12</v>
      </c>
      <c r="S214" s="76" t="s">
        <v>12</v>
      </c>
      <c r="T214" s="76" t="s">
        <v>102</v>
      </c>
      <c r="U214" s="76" t="s">
        <v>12</v>
      </c>
      <c r="V214" s="76" t="s">
        <v>102</v>
      </c>
      <c r="W214" s="76" t="s">
        <v>102</v>
      </c>
      <c r="X214" s="76" t="s">
        <v>102</v>
      </c>
      <c r="Y214" s="76" t="s">
        <v>102</v>
      </c>
      <c r="Z214" s="76" t="s">
        <v>102</v>
      </c>
      <c r="AA214" s="77" t="s">
        <v>102</v>
      </c>
      <c r="AB214" s="77" t="s">
        <v>12</v>
      </c>
      <c r="AC214" s="77" t="s">
        <v>102</v>
      </c>
      <c r="AD214" s="77" t="s">
        <v>12</v>
      </c>
      <c r="AE214" s="77" t="s">
        <v>15</v>
      </c>
      <c r="AF214" s="77" t="s">
        <v>102</v>
      </c>
      <c r="AG214" s="78" t="s">
        <v>12</v>
      </c>
      <c r="AH214" s="78" t="s">
        <v>12</v>
      </c>
      <c r="AI214" s="78" t="s">
        <v>12</v>
      </c>
      <c r="AJ214" s="78" t="s">
        <v>102</v>
      </c>
      <c r="AK214" s="79" t="s">
        <v>12</v>
      </c>
      <c r="AL214" s="79" t="s">
        <v>102</v>
      </c>
      <c r="AM214" s="79" t="s">
        <v>102</v>
      </c>
      <c r="AN214" s="79">
        <v>4</v>
      </c>
      <c r="AO214" s="79">
        <v>4</v>
      </c>
      <c r="AP214" s="79">
        <v>4</v>
      </c>
      <c r="AQ214" s="79">
        <v>4</v>
      </c>
      <c r="AR214" s="79" t="s">
        <v>18</v>
      </c>
      <c r="AS214" s="79" t="e">
        <f>VLOOKUP(Vib_PDM[[#This Row],[New Number]],#REF!,2,FALSE)</f>
        <v>#REF!</v>
      </c>
      <c r="AT214" s="79">
        <v>1</v>
      </c>
      <c r="AU214" s="79">
        <v>1</v>
      </c>
      <c r="AV214" s="79" t="s">
        <v>15</v>
      </c>
      <c r="AW214" s="79" t="s">
        <v>15</v>
      </c>
      <c r="AX214" s="79" t="s">
        <v>15</v>
      </c>
      <c r="AY214" s="79"/>
      <c r="AZ214" s="79"/>
      <c r="BA214" s="79">
        <v>1</v>
      </c>
      <c r="BB214" s="79" t="s">
        <v>102</v>
      </c>
      <c r="BC214" s="79" t="s">
        <v>15</v>
      </c>
      <c r="BD214" s="80" t="s">
        <v>12</v>
      </c>
      <c r="BE214" s="80" t="s">
        <v>15</v>
      </c>
      <c r="BF214" s="80" t="s">
        <v>12</v>
      </c>
      <c r="BG214" s="80" t="s">
        <v>12</v>
      </c>
      <c r="BH214" s="80" t="s">
        <v>102</v>
      </c>
      <c r="BI214" s="80" t="s">
        <v>15</v>
      </c>
      <c r="BJ214" s="80" t="s">
        <v>15</v>
      </c>
      <c r="BK214" s="80" t="s">
        <v>15</v>
      </c>
      <c r="BL214" s="80" t="s">
        <v>12</v>
      </c>
      <c r="BM214" s="80"/>
      <c r="BN214" s="80"/>
      <c r="BO214" s="82" t="e">
        <f>VLOOKUP(Vib_PDM[[#This Row],[SAP Flocation]],'[4]Sheet1 (2)'!B:E,2,FALSE)</f>
        <v>#N/A</v>
      </c>
      <c r="BP214" s="83" t="s">
        <v>15</v>
      </c>
      <c r="BQ214" s="84"/>
      <c r="BR214" s="85">
        <f>VLOOKUP(Vib_PDM[[#This Row],[New Number]],'[4]Monthly AMS report'!NN206:NO557,2,FALSE)</f>
        <v>45757</v>
      </c>
      <c r="BS214" s="86"/>
      <c r="BT214" s="87">
        <f>COUNTIF(G214:AO214,$BT$8)</f>
        <v>0</v>
      </c>
      <c r="BU214" s="88">
        <f>COUNTIF(G214:AO214,$BU$8)</f>
        <v>0</v>
      </c>
      <c r="BV214" s="88">
        <f>COUNTIF(G214:AO214,$BV$8)</f>
        <v>0</v>
      </c>
      <c r="BW214" s="88">
        <f>COUNTIF(G214:AO214,$BW$8)</f>
        <v>2</v>
      </c>
      <c r="BX214" s="88">
        <f>COUNTIF(G214:AO214,$BX$8)</f>
        <v>29</v>
      </c>
      <c r="BY214" s="88">
        <f>COUNTIF(G214:AO214,$BY$8)</f>
        <v>4</v>
      </c>
      <c r="BZ214" s="88">
        <f>COUNTIF(G214:AO214,$BZ$8)</f>
        <v>0</v>
      </c>
      <c r="CA214" s="89">
        <f>(BY214)/(BZ214+BY214+BX214+BW214+BV214+BU214+BT214)</f>
        <v>0.11428571428571428</v>
      </c>
    </row>
    <row r="215" spans="1:79" ht="14.4" x14ac:dyDescent="0.25">
      <c r="A215" s="122" t="s">
        <v>922</v>
      </c>
      <c r="B215" s="121" t="s">
        <v>923</v>
      </c>
      <c r="C215" s="72" t="s">
        <v>874</v>
      </c>
      <c r="D215" s="73" t="s">
        <v>924</v>
      </c>
      <c r="E215" s="74" t="s">
        <v>925</v>
      </c>
      <c r="F215" s="75"/>
      <c r="G215" s="76" t="s">
        <v>12</v>
      </c>
      <c r="H215" s="76" t="s">
        <v>12</v>
      </c>
      <c r="I215" s="76" t="s">
        <v>15</v>
      </c>
      <c r="J215" s="76" t="s">
        <v>12</v>
      </c>
      <c r="K215" s="76" t="s">
        <v>12</v>
      </c>
      <c r="L215" s="76" t="s">
        <v>12</v>
      </c>
      <c r="M215" s="76" t="s">
        <v>12</v>
      </c>
      <c r="N215" s="76" t="s">
        <v>15</v>
      </c>
      <c r="O215" s="76" t="s">
        <v>15</v>
      </c>
      <c r="P215" s="76" t="s">
        <v>12</v>
      </c>
      <c r="Q215" s="76" t="s">
        <v>102</v>
      </c>
      <c r="R215" s="76" t="s">
        <v>12</v>
      </c>
      <c r="S215" s="76">
        <v>4</v>
      </c>
      <c r="T215" s="76" t="s">
        <v>102</v>
      </c>
      <c r="U215" s="76" t="s">
        <v>12</v>
      </c>
      <c r="V215" s="76" t="s">
        <v>102</v>
      </c>
      <c r="W215" s="76" t="s">
        <v>102</v>
      </c>
      <c r="X215" s="76" t="s">
        <v>102</v>
      </c>
      <c r="Y215" s="76" t="s">
        <v>102</v>
      </c>
      <c r="Z215" s="76" t="s">
        <v>102</v>
      </c>
      <c r="AA215" s="77" t="s">
        <v>102</v>
      </c>
      <c r="AB215" s="77" t="s">
        <v>12</v>
      </c>
      <c r="AC215" s="77" t="s">
        <v>102</v>
      </c>
      <c r="AD215" s="77">
        <v>4</v>
      </c>
      <c r="AE215" s="77" t="s">
        <v>15</v>
      </c>
      <c r="AF215" s="77" t="s">
        <v>102</v>
      </c>
      <c r="AG215" s="78" t="s">
        <v>12</v>
      </c>
      <c r="AH215" s="78">
        <v>4</v>
      </c>
      <c r="AI215" s="78">
        <v>4</v>
      </c>
      <c r="AJ215" s="78">
        <v>1</v>
      </c>
      <c r="AK215" s="79" t="s">
        <v>12</v>
      </c>
      <c r="AL215" s="79" t="s">
        <v>102</v>
      </c>
      <c r="AM215" s="79" t="s">
        <v>102</v>
      </c>
      <c r="AN215" s="79">
        <v>3</v>
      </c>
      <c r="AO215" s="79">
        <v>3</v>
      </c>
      <c r="AP215" s="79">
        <v>3</v>
      </c>
      <c r="AQ215" s="79" t="s">
        <v>15</v>
      </c>
      <c r="AR215" s="79" t="s">
        <v>18</v>
      </c>
      <c r="AS215" s="79" t="e">
        <f>VLOOKUP(Vib_PDM[[#This Row],[New Number]],#REF!,2,FALSE)</f>
        <v>#REF!</v>
      </c>
      <c r="AT215" s="79">
        <v>4</v>
      </c>
      <c r="AU215" s="79">
        <v>4</v>
      </c>
      <c r="AV215" s="79" t="s">
        <v>15</v>
      </c>
      <c r="AW215" s="79" t="s">
        <v>15</v>
      </c>
      <c r="AX215" s="79" t="s">
        <v>15</v>
      </c>
      <c r="AY215" s="79"/>
      <c r="AZ215" s="79"/>
      <c r="BA215" s="79">
        <v>4</v>
      </c>
      <c r="BB215" s="79">
        <v>3</v>
      </c>
      <c r="BC215" s="79" t="s">
        <v>15</v>
      </c>
      <c r="BD215" s="80" t="s">
        <v>12</v>
      </c>
      <c r="BE215" s="80" t="s">
        <v>15</v>
      </c>
      <c r="BF215" s="80" t="s">
        <v>12</v>
      </c>
      <c r="BG215" s="80">
        <v>3</v>
      </c>
      <c r="BH215" s="80">
        <v>3</v>
      </c>
      <c r="BI215" s="91">
        <v>3</v>
      </c>
      <c r="BJ215" s="91">
        <v>3</v>
      </c>
      <c r="BK215" s="80">
        <v>3</v>
      </c>
      <c r="BL215" s="80" t="s">
        <v>12</v>
      </c>
      <c r="BM215" s="80"/>
      <c r="BN215" s="80"/>
      <c r="BO215" s="92">
        <f>VLOOKUP(Vib_PDM[[#This Row],[SAP Flocation]],'[4]Sheet1 (2)'!B:E,2,FALSE)</f>
        <v>0</v>
      </c>
      <c r="BP215" s="83" t="s">
        <v>15</v>
      </c>
      <c r="BQ215" s="84"/>
      <c r="BR215" s="85">
        <f>VLOOKUP(Vib_PDM[[#This Row],[New Number]],'[4]Monthly AMS report'!NN207:NO558,2,FALSE)</f>
        <v>45757</v>
      </c>
      <c r="BS215" s="86"/>
      <c r="BT215" s="87">
        <f>COUNTIF(G215:AO215,$BT$8)</f>
        <v>1</v>
      </c>
      <c r="BU215" s="88">
        <f>COUNTIF(G215:AO215,$BU$8)</f>
        <v>0</v>
      </c>
      <c r="BV215" s="88">
        <f>COUNTIF(G215:AO215,$BV$8)</f>
        <v>2</v>
      </c>
      <c r="BW215" s="88">
        <f>COUNTIF(G215:AO215,$BW$8)</f>
        <v>4</v>
      </c>
      <c r="BX215" s="88">
        <f>COUNTIF(G215:AO215,$BX$8)</f>
        <v>24</v>
      </c>
      <c r="BY215" s="88">
        <f>COUNTIF(G215:AO215,$BY$8)</f>
        <v>4</v>
      </c>
      <c r="BZ215" s="88">
        <f>COUNTIF(G215:AO215,$BZ$8)</f>
        <v>0</v>
      </c>
      <c r="CA215" s="89">
        <f>(BY215)/(BZ215+BY215+BX215+BW215+BV215+BU215+BT215)</f>
        <v>0.11428571428571428</v>
      </c>
    </row>
    <row r="216" spans="1:79" ht="14.4" x14ac:dyDescent="0.25">
      <c r="A216" s="70" t="s">
        <v>926</v>
      </c>
      <c r="B216" s="88" t="s">
        <v>927</v>
      </c>
      <c r="C216" s="72" t="s">
        <v>611</v>
      </c>
      <c r="D216" s="115" t="s">
        <v>928</v>
      </c>
      <c r="E216" s="157" t="s">
        <v>929</v>
      </c>
      <c r="F216" s="75" t="s">
        <v>614</v>
      </c>
      <c r="G216" s="117" t="s">
        <v>15</v>
      </c>
      <c r="H216" s="117" t="s">
        <v>15</v>
      </c>
      <c r="I216" s="117" t="s">
        <v>15</v>
      </c>
      <c r="J216" s="117" t="s">
        <v>15</v>
      </c>
      <c r="K216" s="117" t="s">
        <v>15</v>
      </c>
      <c r="L216" s="117" t="s">
        <v>15</v>
      </c>
      <c r="M216" s="117" t="s">
        <v>15</v>
      </c>
      <c r="N216" s="117" t="s">
        <v>15</v>
      </c>
      <c r="O216" s="117" t="s">
        <v>15</v>
      </c>
      <c r="P216" s="117" t="s">
        <v>15</v>
      </c>
      <c r="Q216" s="117" t="s">
        <v>15</v>
      </c>
      <c r="R216" s="117" t="s">
        <v>15</v>
      </c>
      <c r="S216" s="117" t="s">
        <v>15</v>
      </c>
      <c r="T216" s="117" t="s">
        <v>15</v>
      </c>
      <c r="U216" s="76">
        <v>4</v>
      </c>
      <c r="V216" s="76" t="s">
        <v>15</v>
      </c>
      <c r="W216" s="76">
        <v>3</v>
      </c>
      <c r="X216" s="76">
        <v>4</v>
      </c>
      <c r="Y216" s="76">
        <v>3</v>
      </c>
      <c r="Z216" s="76">
        <v>3</v>
      </c>
      <c r="AA216" s="77">
        <v>3</v>
      </c>
      <c r="AB216" s="77" t="s">
        <v>12</v>
      </c>
      <c r="AC216" s="77" t="s">
        <v>15</v>
      </c>
      <c r="AD216" s="77" t="s">
        <v>15</v>
      </c>
      <c r="AE216" s="77" t="s">
        <v>15</v>
      </c>
      <c r="AF216" s="77">
        <v>2</v>
      </c>
      <c r="AG216" s="90" t="s">
        <v>15</v>
      </c>
      <c r="AH216" s="78" t="s">
        <v>15</v>
      </c>
      <c r="AI216" s="78">
        <v>2</v>
      </c>
      <c r="AJ216" s="90" t="s">
        <v>15</v>
      </c>
      <c r="AK216" s="79" t="s">
        <v>15</v>
      </c>
      <c r="AL216" s="79">
        <v>2</v>
      </c>
      <c r="AM216" s="79">
        <v>2</v>
      </c>
      <c r="AN216" s="79" t="s">
        <v>15</v>
      </c>
      <c r="AO216" s="79" t="s">
        <v>18</v>
      </c>
      <c r="AP216" s="79" t="s">
        <v>15</v>
      </c>
      <c r="AQ216" s="79" t="s">
        <v>15</v>
      </c>
      <c r="AR216" s="79" t="s">
        <v>18</v>
      </c>
      <c r="AS216" s="79" t="e">
        <f>VLOOKUP(Vib_PDM[[#This Row],[New Number]],#REF!,2,FALSE)</f>
        <v>#REF!</v>
      </c>
      <c r="AT216" s="79" t="s">
        <v>15</v>
      </c>
      <c r="AU216" s="79" t="s">
        <v>15</v>
      </c>
      <c r="AV216" s="79" t="s">
        <v>15</v>
      </c>
      <c r="AW216" s="79" t="s">
        <v>15</v>
      </c>
      <c r="AX216" s="79" t="s">
        <v>15</v>
      </c>
      <c r="AY216" s="79"/>
      <c r="AZ216" s="79"/>
      <c r="BA216" s="79"/>
      <c r="BB216" s="79" t="s">
        <v>15</v>
      </c>
      <c r="BC216" s="79" t="s">
        <v>15</v>
      </c>
      <c r="BD216" s="80" t="s">
        <v>15</v>
      </c>
      <c r="BE216" s="80" t="s">
        <v>15</v>
      </c>
      <c r="BF216" s="80" t="s">
        <v>12</v>
      </c>
      <c r="BG216" s="80" t="s">
        <v>12</v>
      </c>
      <c r="BH216" s="80" t="s">
        <v>15</v>
      </c>
      <c r="BI216" s="114">
        <v>2</v>
      </c>
      <c r="BJ216" s="80" t="s">
        <v>15</v>
      </c>
      <c r="BK216" s="80">
        <v>2</v>
      </c>
      <c r="BL216" s="80">
        <v>3</v>
      </c>
      <c r="BM216" s="80"/>
      <c r="BN216" s="80"/>
      <c r="BO216" s="123" t="str">
        <f>VLOOKUP(Vib_PDM[[#This Row],[SAP Flocation]],'[4]Sheet1 (2)'!B:E,2,FALSE)</f>
        <v>MPHS25T1</v>
      </c>
      <c r="BP216" s="83" t="s">
        <v>15</v>
      </c>
      <c r="BQ216" s="84"/>
      <c r="BR216" s="85" t="e">
        <f>VLOOKUP(Vib_PDM[[#This Row],[New Number]],'[4]Monthly AMS report'!NN208:NO559,2,FALSE)</f>
        <v>#N/A</v>
      </c>
      <c r="BS216" s="86"/>
      <c r="BT216" s="87">
        <f>COUNTIF(G216:AO216,$BT$8)</f>
        <v>0</v>
      </c>
      <c r="BU216" s="88">
        <f>COUNTIF(G216:AO216,$BU$8)</f>
        <v>4</v>
      </c>
      <c r="BV216" s="88">
        <f>COUNTIF(G216:AO216,$BV$8)</f>
        <v>4</v>
      </c>
      <c r="BW216" s="88">
        <f>COUNTIF(G216:AO216,$BW$8)</f>
        <v>2</v>
      </c>
      <c r="BX216" s="88">
        <f>COUNTIF(G216:AO216,$BX$8)</f>
        <v>1</v>
      </c>
      <c r="BY216" s="88">
        <f>COUNTIF(G216:AO216,$BY$8)</f>
        <v>23</v>
      </c>
      <c r="BZ216" s="88">
        <f>COUNTIF(G216:AO216,$BZ$8)</f>
        <v>1</v>
      </c>
      <c r="CA216" s="89">
        <f>(BY216)/(BZ216+BY216+BX216+BW216+BV216+BU216+BT216)</f>
        <v>0.65714285714285714</v>
      </c>
    </row>
    <row r="217" spans="1:79" ht="26.4" x14ac:dyDescent="0.25">
      <c r="A217" s="134" t="s">
        <v>930</v>
      </c>
      <c r="B217" s="71" t="s">
        <v>931</v>
      </c>
      <c r="C217" s="72" t="s">
        <v>611</v>
      </c>
      <c r="D217" s="73" t="s">
        <v>932</v>
      </c>
      <c r="E217" s="74" t="s">
        <v>933</v>
      </c>
      <c r="F217" s="75" t="s">
        <v>614</v>
      </c>
      <c r="G217" s="76" t="s">
        <v>15</v>
      </c>
      <c r="H217" s="76">
        <v>3</v>
      </c>
      <c r="I217" s="76" t="s">
        <v>15</v>
      </c>
      <c r="J217" s="76" t="s">
        <v>15</v>
      </c>
      <c r="K217" s="76" t="s">
        <v>15</v>
      </c>
      <c r="L217" s="76" t="s">
        <v>15</v>
      </c>
      <c r="M217" s="76" t="s">
        <v>15</v>
      </c>
      <c r="N217" s="76" t="s">
        <v>15</v>
      </c>
      <c r="O217" s="76" t="s">
        <v>15</v>
      </c>
      <c r="P217" s="76" t="s">
        <v>12</v>
      </c>
      <c r="Q217" s="76" t="s">
        <v>15</v>
      </c>
      <c r="R217" s="76">
        <v>4</v>
      </c>
      <c r="S217" s="76" t="s">
        <v>15</v>
      </c>
      <c r="T217" s="76" t="s">
        <v>15</v>
      </c>
      <c r="U217" s="76" t="s">
        <v>12</v>
      </c>
      <c r="V217" s="76" t="s">
        <v>15</v>
      </c>
      <c r="W217" s="76" t="s">
        <v>102</v>
      </c>
      <c r="X217" s="76">
        <v>2</v>
      </c>
      <c r="Y217" s="76">
        <v>2</v>
      </c>
      <c r="Z217" s="76" t="s">
        <v>102</v>
      </c>
      <c r="AA217" s="77" t="s">
        <v>102</v>
      </c>
      <c r="AB217" s="77" t="s">
        <v>12</v>
      </c>
      <c r="AC217" s="77" t="s">
        <v>15</v>
      </c>
      <c r="AD217" s="77" t="s">
        <v>15</v>
      </c>
      <c r="AE217" s="77" t="s">
        <v>15</v>
      </c>
      <c r="AF217" s="77">
        <v>4</v>
      </c>
      <c r="AG217" s="90" t="s">
        <v>15</v>
      </c>
      <c r="AH217" s="78" t="s">
        <v>15</v>
      </c>
      <c r="AI217" s="78">
        <v>4</v>
      </c>
      <c r="AJ217" s="90" t="s">
        <v>15</v>
      </c>
      <c r="AK217" s="79" t="s">
        <v>15</v>
      </c>
      <c r="AL217" s="79" t="s">
        <v>18</v>
      </c>
      <c r="AM217" s="79" t="s">
        <v>102</v>
      </c>
      <c r="AN217" s="79" t="s">
        <v>15</v>
      </c>
      <c r="AO217" s="79" t="s">
        <v>15</v>
      </c>
      <c r="AP217" s="79" t="s">
        <v>15</v>
      </c>
      <c r="AQ217" s="79" t="s">
        <v>15</v>
      </c>
      <c r="AR217" s="79" t="s">
        <v>18</v>
      </c>
      <c r="AS217" s="79" t="e">
        <f>VLOOKUP(Vib_PDM[[#This Row],[New Number]],#REF!,2,FALSE)</f>
        <v>#REF!</v>
      </c>
      <c r="AT217" s="79" t="s">
        <v>15</v>
      </c>
      <c r="AU217" s="79" t="s">
        <v>15</v>
      </c>
      <c r="AV217" s="79" t="s">
        <v>15</v>
      </c>
      <c r="AW217" s="79" t="s">
        <v>15</v>
      </c>
      <c r="AX217" s="79" t="s">
        <v>15</v>
      </c>
      <c r="AY217" s="79"/>
      <c r="AZ217" s="79"/>
      <c r="BA217" s="79"/>
      <c r="BB217" s="79" t="s">
        <v>15</v>
      </c>
      <c r="BC217" s="79" t="s">
        <v>15</v>
      </c>
      <c r="BD217" s="80" t="s">
        <v>15</v>
      </c>
      <c r="BE217" s="80" t="s">
        <v>15</v>
      </c>
      <c r="BF217" s="80">
        <v>4</v>
      </c>
      <c r="BG217" s="80" t="s">
        <v>15</v>
      </c>
      <c r="BH217" s="80" t="s">
        <v>15</v>
      </c>
      <c r="BI217" s="81" t="s">
        <v>12</v>
      </c>
      <c r="BJ217" s="80" t="s">
        <v>15</v>
      </c>
      <c r="BK217" s="80" t="s">
        <v>12</v>
      </c>
      <c r="BL217" s="80" t="s">
        <v>15</v>
      </c>
      <c r="BM217" s="80"/>
      <c r="BN217" s="80"/>
      <c r="BO217" s="82" t="e">
        <f>VLOOKUP(Vib_PDM[[#This Row],[SAP Flocation]],'[4]Sheet1 (2)'!B:E,2,FALSE)</f>
        <v>#N/A</v>
      </c>
      <c r="BP217" s="83" t="s">
        <v>15</v>
      </c>
      <c r="BQ217" s="84"/>
      <c r="BR217" s="85" t="e">
        <f>VLOOKUP(Vib_PDM[[#This Row],[New Number]],'[4]Monthly AMS report'!NN209:NO560,2,FALSE)</f>
        <v>#N/A</v>
      </c>
      <c r="BS217" s="86">
        <v>4</v>
      </c>
      <c r="BT217" s="87">
        <f>COUNTIF(G217:AO217,$BT$8)</f>
        <v>0</v>
      </c>
      <c r="BU217" s="88">
        <f>COUNTIF(G217:AO217,$BU$8)</f>
        <v>2</v>
      </c>
      <c r="BV217" s="88">
        <f>COUNTIF(G217:AO217,$BV$8)</f>
        <v>1</v>
      </c>
      <c r="BW217" s="88">
        <f>COUNTIF(G217:AO217,$BW$8)</f>
        <v>3</v>
      </c>
      <c r="BX217" s="88">
        <f>COUNTIF(G217:AO217,$BX$8)</f>
        <v>7</v>
      </c>
      <c r="BY217" s="88">
        <f>COUNTIF(G217:AO217,$BY$8)</f>
        <v>21</v>
      </c>
      <c r="BZ217" s="88">
        <f>COUNTIF(G217:AO217,$BZ$8)</f>
        <v>1</v>
      </c>
      <c r="CA217" s="89">
        <f>(BY217)/(BZ217+BY217+BX217+BW217+BV217+BU217+BT217)</f>
        <v>0.6</v>
      </c>
    </row>
    <row r="218" spans="1:79" ht="14.4" x14ac:dyDescent="0.25">
      <c r="A218" s="70" t="s">
        <v>934</v>
      </c>
      <c r="B218" s="88" t="s">
        <v>935</v>
      </c>
      <c r="C218" s="72" t="s">
        <v>611</v>
      </c>
      <c r="D218" s="115" t="s">
        <v>936</v>
      </c>
      <c r="E218" s="157" t="s">
        <v>937</v>
      </c>
      <c r="F218" s="75" t="s">
        <v>614</v>
      </c>
      <c r="G218" s="117" t="s">
        <v>15</v>
      </c>
      <c r="H218" s="117" t="s">
        <v>15</v>
      </c>
      <c r="I218" s="117" t="s">
        <v>15</v>
      </c>
      <c r="J218" s="117" t="s">
        <v>15</v>
      </c>
      <c r="K218" s="117" t="s">
        <v>15</v>
      </c>
      <c r="L218" s="117" t="s">
        <v>15</v>
      </c>
      <c r="M218" s="117" t="s">
        <v>15</v>
      </c>
      <c r="N218" s="117" t="s">
        <v>15</v>
      </c>
      <c r="O218" s="117" t="s">
        <v>15</v>
      </c>
      <c r="P218" s="117" t="s">
        <v>15</v>
      </c>
      <c r="Q218" s="117" t="s">
        <v>15</v>
      </c>
      <c r="R218" s="117" t="s">
        <v>15</v>
      </c>
      <c r="S218" s="117" t="s">
        <v>15</v>
      </c>
      <c r="T218" s="117" t="s">
        <v>15</v>
      </c>
      <c r="U218" s="76">
        <v>3</v>
      </c>
      <c r="V218" s="76" t="s">
        <v>15</v>
      </c>
      <c r="W218" s="76">
        <v>3</v>
      </c>
      <c r="X218" s="76">
        <v>3</v>
      </c>
      <c r="Y218" s="76">
        <v>2</v>
      </c>
      <c r="Z218" s="76" t="s">
        <v>102</v>
      </c>
      <c r="AA218" s="77" t="s">
        <v>102</v>
      </c>
      <c r="AB218" s="77">
        <v>4</v>
      </c>
      <c r="AC218" s="77" t="s">
        <v>15</v>
      </c>
      <c r="AD218" s="77" t="s">
        <v>15</v>
      </c>
      <c r="AE218" s="77" t="s">
        <v>102</v>
      </c>
      <c r="AF218" s="77" t="s">
        <v>102</v>
      </c>
      <c r="AG218" s="90" t="s">
        <v>15</v>
      </c>
      <c r="AH218" s="78" t="s">
        <v>15</v>
      </c>
      <c r="AI218" s="78" t="s">
        <v>12</v>
      </c>
      <c r="AJ218" s="90" t="s">
        <v>15</v>
      </c>
      <c r="AK218" s="79" t="s">
        <v>15</v>
      </c>
      <c r="AL218" s="79" t="s">
        <v>18</v>
      </c>
      <c r="AM218" s="79" t="s">
        <v>102</v>
      </c>
      <c r="AN218" s="79" t="s">
        <v>15</v>
      </c>
      <c r="AO218" s="79" t="s">
        <v>12</v>
      </c>
      <c r="AP218" s="79" t="s">
        <v>15</v>
      </c>
      <c r="AQ218" s="79" t="s">
        <v>15</v>
      </c>
      <c r="AR218" s="79" t="s">
        <v>18</v>
      </c>
      <c r="AS218" s="79" t="e">
        <f>VLOOKUP(Vib_PDM[[#This Row],[New Number]],#REF!,2,FALSE)</f>
        <v>#REF!</v>
      </c>
      <c r="AT218" s="79" t="s">
        <v>15</v>
      </c>
      <c r="AU218" s="79" t="s">
        <v>15</v>
      </c>
      <c r="AV218" s="79" t="s">
        <v>15</v>
      </c>
      <c r="AW218" s="79" t="s">
        <v>15</v>
      </c>
      <c r="AX218" s="79" t="s">
        <v>15</v>
      </c>
      <c r="AY218" s="79"/>
      <c r="AZ218" s="79"/>
      <c r="BA218" s="79"/>
      <c r="BB218" s="79" t="s">
        <v>15</v>
      </c>
      <c r="BC218" s="79" t="s">
        <v>15</v>
      </c>
      <c r="BD218" s="80" t="s">
        <v>15</v>
      </c>
      <c r="BE218" s="80" t="s">
        <v>15</v>
      </c>
      <c r="BF218" s="80">
        <v>3</v>
      </c>
      <c r="BG218" s="80" t="s">
        <v>15</v>
      </c>
      <c r="BH218" s="80" t="s">
        <v>15</v>
      </c>
      <c r="BI218" s="91">
        <v>3</v>
      </c>
      <c r="BJ218" s="80" t="s">
        <v>15</v>
      </c>
      <c r="BK218" s="80">
        <v>3</v>
      </c>
      <c r="BL218" s="80" t="s">
        <v>15</v>
      </c>
      <c r="BM218" s="80"/>
      <c r="BN218" s="80"/>
      <c r="BO218" s="82" t="e">
        <f>VLOOKUP(Vib_PDM[[#This Row],[SAP Flocation]],'[4]Sheet1 (2)'!B:E,2,FALSE)</f>
        <v>#N/A</v>
      </c>
      <c r="BP218" s="83" t="s">
        <v>15</v>
      </c>
      <c r="BQ218" s="84"/>
      <c r="BR218" s="85" t="e">
        <f>VLOOKUP(Vib_PDM[[#This Row],[New Number]],'[4]Monthly AMS report'!NN210:NO561,2,FALSE)</f>
        <v>#N/A</v>
      </c>
      <c r="BS218" s="86">
        <v>4</v>
      </c>
      <c r="BT218" s="87">
        <f>COUNTIF(G218:AO218,$BT$8)</f>
        <v>0</v>
      </c>
      <c r="BU218" s="88">
        <f>COUNTIF(G218:AO218,$BU$8)</f>
        <v>1</v>
      </c>
      <c r="BV218" s="88">
        <f>COUNTIF(G218:AO218,$BV$8)</f>
        <v>3</v>
      </c>
      <c r="BW218" s="88">
        <f>COUNTIF(G218:AO218,$BW$8)</f>
        <v>1</v>
      </c>
      <c r="BX218" s="88">
        <f>COUNTIF(G218:AO218,$BX$8)</f>
        <v>7</v>
      </c>
      <c r="BY218" s="88">
        <f>COUNTIF(G218:AO218,$BY$8)</f>
        <v>22</v>
      </c>
      <c r="BZ218" s="88">
        <f>COUNTIF(G218:AO218,$BZ$8)</f>
        <v>1</v>
      </c>
      <c r="CA218" s="89">
        <f>(BY218)/(BZ218+BY218+BX218+BW218+BV218+BU218+BT218)</f>
        <v>0.62857142857142856</v>
      </c>
    </row>
    <row r="219" spans="1:79" ht="14.4" x14ac:dyDescent="0.25">
      <c r="A219" s="70" t="s">
        <v>896</v>
      </c>
      <c r="B219" s="88" t="s">
        <v>897</v>
      </c>
      <c r="C219" s="72" t="s">
        <v>577</v>
      </c>
      <c r="D219" s="115" t="s">
        <v>898</v>
      </c>
      <c r="E219" s="74" t="s">
        <v>899</v>
      </c>
      <c r="F219" s="158" t="s">
        <v>614</v>
      </c>
      <c r="G219" s="117" t="s">
        <v>15</v>
      </c>
      <c r="H219" s="117" t="s">
        <v>15</v>
      </c>
      <c r="I219" s="117" t="s">
        <v>15</v>
      </c>
      <c r="J219" s="117" t="s">
        <v>15</v>
      </c>
      <c r="K219" s="117" t="s">
        <v>15</v>
      </c>
      <c r="L219" s="117" t="s">
        <v>15</v>
      </c>
      <c r="M219" s="117" t="s">
        <v>15</v>
      </c>
      <c r="N219" s="117" t="s">
        <v>15</v>
      </c>
      <c r="O219" s="117" t="s">
        <v>15</v>
      </c>
      <c r="P219" s="117" t="s">
        <v>15</v>
      </c>
      <c r="Q219" s="117" t="s">
        <v>15</v>
      </c>
      <c r="R219" s="117" t="s">
        <v>15</v>
      </c>
      <c r="S219" s="117" t="s">
        <v>15</v>
      </c>
      <c r="T219" s="117" t="s">
        <v>15</v>
      </c>
      <c r="U219" s="76" t="s">
        <v>15</v>
      </c>
      <c r="V219" s="76" t="s">
        <v>15</v>
      </c>
      <c r="W219" s="76" t="s">
        <v>102</v>
      </c>
      <c r="X219" s="76" t="s">
        <v>15</v>
      </c>
      <c r="Y219" s="76" t="s">
        <v>15</v>
      </c>
      <c r="Z219" s="76" t="s">
        <v>15</v>
      </c>
      <c r="AA219" s="77" t="s">
        <v>15</v>
      </c>
      <c r="AB219" s="77" t="s">
        <v>15</v>
      </c>
      <c r="AC219" s="77" t="s">
        <v>102</v>
      </c>
      <c r="AD219" s="77" t="s">
        <v>15</v>
      </c>
      <c r="AE219" s="77" t="s">
        <v>15</v>
      </c>
      <c r="AF219" s="77" t="s">
        <v>15</v>
      </c>
      <c r="AG219" s="90" t="s">
        <v>12</v>
      </c>
      <c r="AH219" s="78" t="s">
        <v>15</v>
      </c>
      <c r="AI219" s="90" t="s">
        <v>12</v>
      </c>
      <c r="AJ219" s="90" t="s">
        <v>12</v>
      </c>
      <c r="AK219" s="79" t="s">
        <v>15</v>
      </c>
      <c r="AL219" s="79" t="s">
        <v>15</v>
      </c>
      <c r="AM219" s="79" t="s">
        <v>15</v>
      </c>
      <c r="AN219" s="79" t="s">
        <v>15</v>
      </c>
      <c r="AO219" s="79" t="s">
        <v>15</v>
      </c>
      <c r="AP219" s="79" t="s">
        <v>15</v>
      </c>
      <c r="AQ219" s="79" t="s">
        <v>15</v>
      </c>
      <c r="AR219" s="79" t="s">
        <v>15</v>
      </c>
      <c r="AS219" s="79" t="e">
        <f>VLOOKUP(Vib_PDM[[#This Row],[New Number]],#REF!,2,FALSE)</f>
        <v>#REF!</v>
      </c>
      <c r="AT219" s="79" t="s">
        <v>15</v>
      </c>
      <c r="AU219" s="79" t="s">
        <v>15</v>
      </c>
      <c r="AV219" s="79" t="s">
        <v>15</v>
      </c>
      <c r="AW219" s="79" t="s">
        <v>15</v>
      </c>
      <c r="AX219" s="79" t="s">
        <v>15</v>
      </c>
      <c r="AY219" s="79"/>
      <c r="AZ219" s="79"/>
      <c r="BA219" s="79"/>
      <c r="BB219" s="79" t="s">
        <v>15</v>
      </c>
      <c r="BC219" s="79" t="s">
        <v>15</v>
      </c>
      <c r="BD219" s="80" t="s">
        <v>15</v>
      </c>
      <c r="BE219" s="80" t="s">
        <v>15</v>
      </c>
      <c r="BF219" s="80" t="s">
        <v>15</v>
      </c>
      <c r="BG219" s="80" t="s">
        <v>15</v>
      </c>
      <c r="BH219" s="80" t="s">
        <v>12</v>
      </c>
      <c r="BI219" s="80" t="s">
        <v>15</v>
      </c>
      <c r="BJ219" s="80" t="s">
        <v>15</v>
      </c>
      <c r="BK219" s="80" t="s">
        <v>12</v>
      </c>
      <c r="BL219" s="80" t="s">
        <v>15</v>
      </c>
      <c r="BM219" s="80"/>
      <c r="BN219" s="80"/>
      <c r="BO219" s="82" t="e">
        <f>VLOOKUP(Vib_PDM[[#This Row],[SAP Flocation]],'[4]Sheet1 (2)'!B:E,2,FALSE)</f>
        <v>#N/A</v>
      </c>
      <c r="BP219" s="83" t="s">
        <v>15</v>
      </c>
      <c r="BQ219" s="84"/>
      <c r="BR219" s="85" t="e">
        <f>VLOOKUP(Vib_PDM[[#This Row],[New Number]],'[4]Monthly AMS report'!NN201:NO552,2,FALSE)</f>
        <v>#N/A</v>
      </c>
      <c r="BS219" s="86">
        <v>6</v>
      </c>
      <c r="BT219" s="87">
        <f>COUNTIF(G219:AO219,$BT$8)</f>
        <v>0</v>
      </c>
      <c r="BU219" s="88">
        <f>COUNTIF(G219:AO219,$BU$8)</f>
        <v>0</v>
      </c>
      <c r="BV219" s="88">
        <f>COUNTIF(G219:AO219,$BV$8)</f>
        <v>0</v>
      </c>
      <c r="BW219" s="88">
        <f>COUNTIF(G219:AO219,$BW$8)</f>
        <v>0</v>
      </c>
      <c r="BX219" s="88">
        <f>COUNTIF(G219:AO219,$BX$8)</f>
        <v>5</v>
      </c>
      <c r="BY219" s="88">
        <f>COUNTIF(G219:AO219,$BY$8)</f>
        <v>30</v>
      </c>
      <c r="BZ219" s="88">
        <f>COUNTIF(G219:AO219,$BZ$8)</f>
        <v>0</v>
      </c>
      <c r="CA219" s="89">
        <f>(BY219)/(BZ219+BY219+BX219+BW219+BV219+BU219+BT219)</f>
        <v>0.8571428571428571</v>
      </c>
    </row>
    <row r="220" spans="1:79" ht="14.4" x14ac:dyDescent="0.25">
      <c r="A220" s="70" t="s">
        <v>942</v>
      </c>
      <c r="B220" s="88" t="s">
        <v>943</v>
      </c>
      <c r="C220" s="72" t="s">
        <v>874</v>
      </c>
      <c r="D220" s="115" t="s">
        <v>944</v>
      </c>
      <c r="E220" s="74" t="s">
        <v>945</v>
      </c>
      <c r="F220" s="118" t="s">
        <v>946</v>
      </c>
      <c r="G220" s="76" t="s">
        <v>15</v>
      </c>
      <c r="H220" s="76" t="s">
        <v>15</v>
      </c>
      <c r="I220" s="76" t="s">
        <v>15</v>
      </c>
      <c r="J220" s="76" t="s">
        <v>15</v>
      </c>
      <c r="K220" s="76" t="s">
        <v>15</v>
      </c>
      <c r="L220" s="76" t="s">
        <v>15</v>
      </c>
      <c r="M220" s="76" t="s">
        <v>15</v>
      </c>
      <c r="N220" s="76" t="s">
        <v>15</v>
      </c>
      <c r="O220" s="76" t="s">
        <v>15</v>
      </c>
      <c r="P220" s="76" t="s">
        <v>15</v>
      </c>
      <c r="Q220" s="76" t="s">
        <v>15</v>
      </c>
      <c r="R220" s="76" t="s">
        <v>15</v>
      </c>
      <c r="S220" s="76" t="s">
        <v>15</v>
      </c>
      <c r="T220" s="76" t="s">
        <v>15</v>
      </c>
      <c r="U220" s="76" t="s">
        <v>15</v>
      </c>
      <c r="V220" s="76" t="s">
        <v>15</v>
      </c>
      <c r="W220" s="76" t="s">
        <v>15</v>
      </c>
      <c r="X220" s="76" t="s">
        <v>15</v>
      </c>
      <c r="Y220" s="76" t="s">
        <v>15</v>
      </c>
      <c r="Z220" s="76" t="s">
        <v>15</v>
      </c>
      <c r="AA220" s="77" t="s">
        <v>102</v>
      </c>
      <c r="AB220" s="77" t="s">
        <v>12</v>
      </c>
      <c r="AC220" s="77" t="s">
        <v>102</v>
      </c>
      <c r="AD220" s="77" t="s">
        <v>15</v>
      </c>
      <c r="AE220" s="77" t="s">
        <v>15</v>
      </c>
      <c r="AF220" s="77" t="s">
        <v>15</v>
      </c>
      <c r="AG220" s="78" t="s">
        <v>15</v>
      </c>
      <c r="AH220" s="78" t="s">
        <v>15</v>
      </c>
      <c r="AI220" s="78" t="s">
        <v>12</v>
      </c>
      <c r="AJ220" s="90" t="s">
        <v>15</v>
      </c>
      <c r="AK220" s="79" t="s">
        <v>15</v>
      </c>
      <c r="AL220" s="79" t="s">
        <v>18</v>
      </c>
      <c r="AM220" s="79" t="s">
        <v>15</v>
      </c>
      <c r="AN220" s="79" t="s">
        <v>15</v>
      </c>
      <c r="AO220" s="79" t="s">
        <v>18</v>
      </c>
      <c r="AP220" s="79" t="s">
        <v>15</v>
      </c>
      <c r="AQ220" s="79" t="s">
        <v>15</v>
      </c>
      <c r="AR220" s="79" t="s">
        <v>15</v>
      </c>
      <c r="AS220" s="79" t="e">
        <f>VLOOKUP(Vib_PDM[[#This Row],[New Number]],#REF!,2,FALSE)</f>
        <v>#REF!</v>
      </c>
      <c r="AT220" s="79" t="s">
        <v>15</v>
      </c>
      <c r="AU220" s="79" t="s">
        <v>15</v>
      </c>
      <c r="AV220" s="79" t="s">
        <v>15</v>
      </c>
      <c r="AW220" s="79" t="s">
        <v>15</v>
      </c>
      <c r="AX220" s="79" t="s">
        <v>15</v>
      </c>
      <c r="AY220" s="79"/>
      <c r="AZ220" s="79"/>
      <c r="BA220" s="79"/>
      <c r="BB220" s="79" t="s">
        <v>15</v>
      </c>
      <c r="BC220" s="79" t="s">
        <v>15</v>
      </c>
      <c r="BD220" s="80" t="s">
        <v>15</v>
      </c>
      <c r="BE220" s="80" t="s">
        <v>15</v>
      </c>
      <c r="BF220" s="80" t="s">
        <v>15</v>
      </c>
      <c r="BG220" s="80" t="s">
        <v>15</v>
      </c>
      <c r="BH220" s="80" t="s">
        <v>136</v>
      </c>
      <c r="BI220" s="80" t="s">
        <v>15</v>
      </c>
      <c r="BJ220" s="93" t="s">
        <v>12</v>
      </c>
      <c r="BK220" s="80" t="s">
        <v>15</v>
      </c>
      <c r="BL220" s="80" t="s">
        <v>12</v>
      </c>
      <c r="BM220" s="80"/>
      <c r="BN220" s="80"/>
      <c r="BO220" s="94" t="e">
        <f>VLOOKUP(Vib_PDM[[#This Row],[SAP Flocation]],'[4]Sheet1 (2)'!B:E,2,FALSE)</f>
        <v>#N/A</v>
      </c>
      <c r="BP220" s="83" t="s">
        <v>15</v>
      </c>
      <c r="BQ220" s="84"/>
      <c r="BR220" s="85" t="e">
        <f>VLOOKUP(Vib_PDM[[#This Row],[New Number]],'[4]Monthly AMS report'!NN212:NO563,2,FALSE)</f>
        <v>#N/A</v>
      </c>
      <c r="BS220" s="86">
        <v>6</v>
      </c>
      <c r="BT220" s="87">
        <f>COUNTIF(G220:AO220,$BT$8)</f>
        <v>0</v>
      </c>
      <c r="BU220" s="88">
        <f>COUNTIF(G220:AO220,$BU$8)</f>
        <v>0</v>
      </c>
      <c r="BV220" s="88">
        <f>COUNTIF(G220:AO220,$BV$8)</f>
        <v>0</v>
      </c>
      <c r="BW220" s="88">
        <f>COUNTIF(G220:AO220,$BW$8)</f>
        <v>0</v>
      </c>
      <c r="BX220" s="88">
        <f>COUNTIF(G220:AO220,$BX$8)</f>
        <v>4</v>
      </c>
      <c r="BY220" s="88">
        <f>COUNTIF(G220:AO220,$BY$8)</f>
        <v>29</v>
      </c>
      <c r="BZ220" s="88">
        <f>COUNTIF(G220:AO220,$BZ$8)</f>
        <v>2</v>
      </c>
      <c r="CA220" s="89">
        <f>(BY220)/(BZ220+BY220+BX220+BW220+BV220+BU220+BT220)</f>
        <v>0.82857142857142863</v>
      </c>
    </row>
    <row r="221" spans="1:79" ht="26.4" x14ac:dyDescent="0.25">
      <c r="A221" s="70" t="s">
        <v>1014</v>
      </c>
      <c r="B221" s="71" t="s">
        <v>1015</v>
      </c>
      <c r="C221" s="72" t="s">
        <v>633</v>
      </c>
      <c r="D221" s="73" t="s">
        <v>1018</v>
      </c>
      <c r="E221" s="74" t="s">
        <v>1019</v>
      </c>
      <c r="F221" s="75"/>
      <c r="G221" s="76" t="s">
        <v>12</v>
      </c>
      <c r="H221" s="76" t="s">
        <v>12</v>
      </c>
      <c r="I221" s="76" t="s">
        <v>15</v>
      </c>
      <c r="J221" s="76" t="s">
        <v>12</v>
      </c>
      <c r="K221" s="76" t="s">
        <v>12</v>
      </c>
      <c r="L221" s="76" t="s">
        <v>12</v>
      </c>
      <c r="M221" s="76" t="s">
        <v>12</v>
      </c>
      <c r="N221" s="76" t="s">
        <v>12</v>
      </c>
      <c r="O221" s="76" t="s">
        <v>15</v>
      </c>
      <c r="P221" s="76">
        <v>3</v>
      </c>
      <c r="Q221" s="76">
        <v>3</v>
      </c>
      <c r="R221" s="76" t="s">
        <v>12</v>
      </c>
      <c r="S221" s="76">
        <v>3</v>
      </c>
      <c r="T221" s="76" t="s">
        <v>102</v>
      </c>
      <c r="U221" s="76" t="s">
        <v>12</v>
      </c>
      <c r="V221" s="76" t="s">
        <v>12</v>
      </c>
      <c r="W221" s="76" t="s">
        <v>12</v>
      </c>
      <c r="X221" s="76" t="s">
        <v>12</v>
      </c>
      <c r="Y221" s="76" t="s">
        <v>12</v>
      </c>
      <c r="Z221" s="76" t="s">
        <v>12</v>
      </c>
      <c r="AA221" s="77" t="s">
        <v>102</v>
      </c>
      <c r="AB221" s="77" t="s">
        <v>12</v>
      </c>
      <c r="AC221" s="77" t="s">
        <v>102</v>
      </c>
      <c r="AD221" s="77" t="s">
        <v>12</v>
      </c>
      <c r="AE221" s="77" t="s">
        <v>102</v>
      </c>
      <c r="AF221" s="77" t="s">
        <v>102</v>
      </c>
      <c r="AG221" s="78" t="s">
        <v>12</v>
      </c>
      <c r="AH221" s="78" t="s">
        <v>12</v>
      </c>
      <c r="AI221" s="78" t="s">
        <v>12</v>
      </c>
      <c r="AJ221" s="78" t="s">
        <v>12</v>
      </c>
      <c r="AK221" s="79" t="s">
        <v>12</v>
      </c>
      <c r="AL221" s="79" t="s">
        <v>102</v>
      </c>
      <c r="AM221" s="79" t="s">
        <v>102</v>
      </c>
      <c r="AN221" s="79" t="s">
        <v>12</v>
      </c>
      <c r="AO221" s="79" t="s">
        <v>12</v>
      </c>
      <c r="AP221" s="79" t="s">
        <v>12</v>
      </c>
      <c r="AQ221" s="79" t="s">
        <v>12</v>
      </c>
      <c r="AR221" s="79" t="s">
        <v>18</v>
      </c>
      <c r="AS221" s="79" t="e">
        <f>VLOOKUP(Vib_PDM[[#This Row],[New Number]],#REF!,2,FALSE)</f>
        <v>#REF!</v>
      </c>
      <c r="AT221" s="79" t="s">
        <v>12</v>
      </c>
      <c r="AU221" s="79" t="s">
        <v>12</v>
      </c>
      <c r="AV221" s="79" t="s">
        <v>15</v>
      </c>
      <c r="AW221" s="79" t="s">
        <v>15</v>
      </c>
      <c r="AX221" s="79" t="s">
        <v>15</v>
      </c>
      <c r="AY221" s="79"/>
      <c r="AZ221" s="79"/>
      <c r="BA221" s="79" t="s">
        <v>12</v>
      </c>
      <c r="BB221" s="79" t="s">
        <v>102</v>
      </c>
      <c r="BC221" s="79" t="s">
        <v>102</v>
      </c>
      <c r="BD221" s="80" t="s">
        <v>12</v>
      </c>
      <c r="BE221" s="80" t="s">
        <v>12</v>
      </c>
      <c r="BF221" s="80" t="s">
        <v>12</v>
      </c>
      <c r="BG221" s="80" t="s">
        <v>12</v>
      </c>
      <c r="BH221" s="80" t="s">
        <v>12</v>
      </c>
      <c r="BI221" s="81" t="s">
        <v>12</v>
      </c>
      <c r="BJ221" s="93" t="s">
        <v>12</v>
      </c>
      <c r="BK221" s="93" t="s">
        <v>12</v>
      </c>
      <c r="BL221" s="80" t="s">
        <v>12</v>
      </c>
      <c r="BM221" s="93"/>
      <c r="BN221" s="93"/>
      <c r="BO221" s="94" t="e">
        <f>VLOOKUP(Vib_PDM[[#This Row],[SAP Flocation]],'[4]Sheet1 (2)'!B:E,2,FALSE)</f>
        <v>#N/A</v>
      </c>
      <c r="BP221" s="132" t="s">
        <v>12</v>
      </c>
      <c r="BQ221" s="84"/>
      <c r="BR221" s="85" t="e">
        <f>VLOOKUP(Vib_PDM[[#This Row],[New Number]],'[4]Monthly AMS report'!NN232:NO583,2,FALSE)</f>
        <v>#N/A</v>
      </c>
      <c r="BS221" s="86"/>
      <c r="BT221" s="87">
        <f>COUNTIF(G221:AO221,$BT$8)</f>
        <v>0</v>
      </c>
      <c r="BU221" s="88">
        <f>COUNTIF(G221:AO221,$BU$8)</f>
        <v>0</v>
      </c>
      <c r="BV221" s="88">
        <f>COUNTIF(G221:AO221,$BV$8)</f>
        <v>3</v>
      </c>
      <c r="BW221" s="88">
        <f>COUNTIF(G221:AO221,$BW$8)</f>
        <v>0</v>
      </c>
      <c r="BX221" s="88">
        <f>COUNTIF(G221:AO221,$BX$8)</f>
        <v>30</v>
      </c>
      <c r="BY221" s="88">
        <f>COUNTIF(G221:AO221,$BY$8)</f>
        <v>2</v>
      </c>
      <c r="BZ221" s="88">
        <f>COUNTIF(G221:AO221,$BZ$8)</f>
        <v>0</v>
      </c>
      <c r="CA221" s="89">
        <f>(BY221)/(BZ221+BY221+BX221+BW221+BV221+BU221+BT221)</f>
        <v>5.7142857142857141E-2</v>
      </c>
    </row>
    <row r="222" spans="1:79" ht="92.4" x14ac:dyDescent="0.25">
      <c r="A222" s="70" t="s">
        <v>1020</v>
      </c>
      <c r="B222" s="71" t="s">
        <v>1021</v>
      </c>
      <c r="C222" s="72" t="s">
        <v>633</v>
      </c>
      <c r="D222" s="73" t="s">
        <v>1022</v>
      </c>
      <c r="E222" s="74" t="s">
        <v>1023</v>
      </c>
      <c r="F222" s="75" t="s">
        <v>300</v>
      </c>
      <c r="G222" s="76" t="s">
        <v>12</v>
      </c>
      <c r="H222" s="76" t="s">
        <v>12</v>
      </c>
      <c r="I222" s="76">
        <v>4</v>
      </c>
      <c r="J222" s="76">
        <v>4</v>
      </c>
      <c r="K222" s="76">
        <v>4</v>
      </c>
      <c r="L222" s="76" t="s">
        <v>12</v>
      </c>
      <c r="M222" s="76" t="s">
        <v>12</v>
      </c>
      <c r="N222" s="76" t="s">
        <v>12</v>
      </c>
      <c r="O222" s="76" t="s">
        <v>15</v>
      </c>
      <c r="P222" s="76" t="s">
        <v>12</v>
      </c>
      <c r="Q222" s="76">
        <v>3</v>
      </c>
      <c r="R222" s="76">
        <v>1</v>
      </c>
      <c r="S222" s="76">
        <v>2</v>
      </c>
      <c r="T222" s="76">
        <v>2</v>
      </c>
      <c r="U222" s="76">
        <v>3</v>
      </c>
      <c r="V222" s="76">
        <v>2</v>
      </c>
      <c r="W222" s="76">
        <v>1</v>
      </c>
      <c r="X222" s="76">
        <v>2</v>
      </c>
      <c r="Y222" s="76">
        <v>2</v>
      </c>
      <c r="Z222" s="76">
        <v>3</v>
      </c>
      <c r="AA222" s="77">
        <v>4</v>
      </c>
      <c r="AB222" s="77" t="s">
        <v>12</v>
      </c>
      <c r="AC222" s="77" t="s">
        <v>102</v>
      </c>
      <c r="AD222" s="77" t="s">
        <v>12</v>
      </c>
      <c r="AE222" s="77" t="s">
        <v>102</v>
      </c>
      <c r="AF222" s="77">
        <v>3</v>
      </c>
      <c r="AG222" s="78">
        <v>3</v>
      </c>
      <c r="AH222" s="78" t="s">
        <v>12</v>
      </c>
      <c r="AI222" s="78">
        <v>4</v>
      </c>
      <c r="AJ222" s="78" t="s">
        <v>12</v>
      </c>
      <c r="AK222" s="79" t="s">
        <v>12</v>
      </c>
      <c r="AL222" s="79" t="s">
        <v>102</v>
      </c>
      <c r="AM222" s="79" t="s">
        <v>102</v>
      </c>
      <c r="AN222" s="79">
        <v>4</v>
      </c>
      <c r="AO222" s="79">
        <v>4</v>
      </c>
      <c r="AP222" s="79">
        <v>4</v>
      </c>
      <c r="AQ222" s="79">
        <v>4</v>
      </c>
      <c r="AR222" s="79" t="s">
        <v>18</v>
      </c>
      <c r="AS222" s="79" t="e">
        <f>VLOOKUP(Vib_PDM[[#This Row],[New Number]],#REF!,2,FALSE)</f>
        <v>#REF!</v>
      </c>
      <c r="AT222" s="79" t="s">
        <v>12</v>
      </c>
      <c r="AU222" s="79" t="s">
        <v>12</v>
      </c>
      <c r="AV222" s="79" t="s">
        <v>15</v>
      </c>
      <c r="AW222" s="79" t="s">
        <v>15</v>
      </c>
      <c r="AX222" s="79" t="s">
        <v>15</v>
      </c>
      <c r="AY222" s="79"/>
      <c r="AZ222" s="79"/>
      <c r="BA222" s="79" t="s">
        <v>12</v>
      </c>
      <c r="BB222" s="79">
        <v>3</v>
      </c>
      <c r="BC222" s="79">
        <v>3</v>
      </c>
      <c r="BD222" s="80">
        <v>3</v>
      </c>
      <c r="BE222" s="80">
        <v>3</v>
      </c>
      <c r="BF222" s="80">
        <v>3</v>
      </c>
      <c r="BG222" s="80">
        <v>3</v>
      </c>
      <c r="BH222" s="80">
        <v>3</v>
      </c>
      <c r="BI222" s="91">
        <v>3</v>
      </c>
      <c r="BJ222" s="91">
        <v>3</v>
      </c>
      <c r="BK222" s="91">
        <v>3</v>
      </c>
      <c r="BL222" s="80">
        <v>3</v>
      </c>
      <c r="BM222" s="91"/>
      <c r="BN222" s="91"/>
      <c r="BO222" s="92">
        <f>VLOOKUP(Vib_PDM[[#This Row],[SAP Flocation]],'[4]Sheet1 (2)'!B:E,2,FALSE)</f>
        <v>0</v>
      </c>
      <c r="BP222" s="132">
        <v>2</v>
      </c>
      <c r="BQ222" s="84" t="s">
        <v>2178</v>
      </c>
      <c r="BR222" s="85" t="e">
        <f>VLOOKUP(Vib_PDM[[#This Row],[New Number]],'[4]Monthly AMS report'!NN233:NO584,2,FALSE)</f>
        <v>#N/A</v>
      </c>
      <c r="BS222" s="86"/>
      <c r="BT222" s="87">
        <f>COUNTIF(G222:AO222,$BT$8)</f>
        <v>2</v>
      </c>
      <c r="BU222" s="88">
        <f>COUNTIF(G222:AO222,$BU$8)</f>
        <v>5</v>
      </c>
      <c r="BV222" s="88">
        <f>COUNTIF(G222:AO222,$BV$8)</f>
        <v>5</v>
      </c>
      <c r="BW222" s="88">
        <f>COUNTIF(G222:AO222,$BW$8)</f>
        <v>7</v>
      </c>
      <c r="BX222" s="88">
        <f>COUNTIF(G222:AO222,$BX$8)</f>
        <v>15</v>
      </c>
      <c r="BY222" s="88">
        <f>COUNTIF(G222:AO222,$BY$8)</f>
        <v>1</v>
      </c>
      <c r="BZ222" s="88">
        <f>COUNTIF(G222:AO222,$BZ$8)</f>
        <v>0</v>
      </c>
      <c r="CA222" s="89">
        <f>(BY222)/(BZ222+BY222+BX222+BW222+BV222+BU222+BT222)</f>
        <v>2.8571428571428571E-2</v>
      </c>
    </row>
    <row r="223" spans="1:79" ht="26.4" x14ac:dyDescent="0.25">
      <c r="A223" s="70" t="s">
        <v>1020</v>
      </c>
      <c r="B223" s="71" t="s">
        <v>1021</v>
      </c>
      <c r="C223" s="72" t="s">
        <v>633</v>
      </c>
      <c r="D223" s="73" t="s">
        <v>1024</v>
      </c>
      <c r="E223" s="74" t="s">
        <v>1025</v>
      </c>
      <c r="F223" s="75"/>
      <c r="G223" s="76" t="s">
        <v>12</v>
      </c>
      <c r="H223" s="76" t="s">
        <v>12</v>
      </c>
      <c r="I223" s="76" t="s">
        <v>12</v>
      </c>
      <c r="J223" s="76" t="s">
        <v>12</v>
      </c>
      <c r="K223" s="76" t="s">
        <v>12</v>
      </c>
      <c r="L223" s="76" t="s">
        <v>12</v>
      </c>
      <c r="M223" s="76" t="s">
        <v>12</v>
      </c>
      <c r="N223" s="76" t="s">
        <v>12</v>
      </c>
      <c r="O223" s="76" t="s">
        <v>15</v>
      </c>
      <c r="P223" s="76" t="s">
        <v>12</v>
      </c>
      <c r="Q223" s="76" t="s">
        <v>12</v>
      </c>
      <c r="R223" s="76" t="s">
        <v>12</v>
      </c>
      <c r="S223" s="76" t="s">
        <v>12</v>
      </c>
      <c r="T223" s="76" t="s">
        <v>102</v>
      </c>
      <c r="U223" s="76" t="s">
        <v>12</v>
      </c>
      <c r="V223" s="76" t="s">
        <v>12</v>
      </c>
      <c r="W223" s="76" t="s">
        <v>12</v>
      </c>
      <c r="X223" s="76" t="s">
        <v>12</v>
      </c>
      <c r="Y223" s="76" t="s">
        <v>15</v>
      </c>
      <c r="Z223" s="76" t="s">
        <v>102</v>
      </c>
      <c r="AA223" s="77" t="s">
        <v>102</v>
      </c>
      <c r="AB223" s="77" t="s">
        <v>12</v>
      </c>
      <c r="AC223" s="77" t="s">
        <v>102</v>
      </c>
      <c r="AD223" s="77" t="s">
        <v>12</v>
      </c>
      <c r="AE223" s="77" t="s">
        <v>102</v>
      </c>
      <c r="AF223" s="77" t="s">
        <v>102</v>
      </c>
      <c r="AG223" s="78" t="s">
        <v>12</v>
      </c>
      <c r="AH223" s="78" t="s">
        <v>12</v>
      </c>
      <c r="AI223" s="78" t="s">
        <v>12</v>
      </c>
      <c r="AJ223" s="78" t="s">
        <v>12</v>
      </c>
      <c r="AK223" s="79" t="s">
        <v>12</v>
      </c>
      <c r="AL223" s="79" t="s">
        <v>102</v>
      </c>
      <c r="AM223" s="79" t="s">
        <v>102</v>
      </c>
      <c r="AN223" s="79" t="s">
        <v>12</v>
      </c>
      <c r="AO223" s="79" t="s">
        <v>12</v>
      </c>
      <c r="AP223" s="79" t="s">
        <v>12</v>
      </c>
      <c r="AQ223" s="79" t="s">
        <v>12</v>
      </c>
      <c r="AR223" s="79" t="s">
        <v>18</v>
      </c>
      <c r="AS223" s="79" t="e">
        <f>VLOOKUP(Vib_PDM[[#This Row],[New Number]],#REF!,2,FALSE)</f>
        <v>#REF!</v>
      </c>
      <c r="AT223" s="79" t="s">
        <v>12</v>
      </c>
      <c r="AU223" s="79" t="s">
        <v>12</v>
      </c>
      <c r="AV223" s="79" t="s">
        <v>15</v>
      </c>
      <c r="AW223" s="79" t="s">
        <v>15</v>
      </c>
      <c r="AX223" s="79" t="s">
        <v>15</v>
      </c>
      <c r="AY223" s="79"/>
      <c r="AZ223" s="79"/>
      <c r="BA223" s="79" t="s">
        <v>12</v>
      </c>
      <c r="BB223" s="79" t="s">
        <v>102</v>
      </c>
      <c r="BC223" s="79" t="s">
        <v>102</v>
      </c>
      <c r="BD223" s="80" t="s">
        <v>12</v>
      </c>
      <c r="BE223" s="80" t="s">
        <v>12</v>
      </c>
      <c r="BF223" s="80" t="s">
        <v>12</v>
      </c>
      <c r="BG223" s="80" t="s">
        <v>12</v>
      </c>
      <c r="BH223" s="80" t="s">
        <v>12</v>
      </c>
      <c r="BI223" s="81" t="s">
        <v>12</v>
      </c>
      <c r="BJ223" s="93" t="s">
        <v>12</v>
      </c>
      <c r="BK223" s="93" t="s">
        <v>12</v>
      </c>
      <c r="BL223" s="80" t="s">
        <v>12</v>
      </c>
      <c r="BM223" s="93"/>
      <c r="BN223" s="93"/>
      <c r="BO223" s="92">
        <f>VLOOKUP(Vib_PDM[[#This Row],[SAP Flocation]],'[4]Sheet1 (2)'!B:E,2,FALSE)</f>
        <v>0</v>
      </c>
      <c r="BP223" s="132" t="s">
        <v>12</v>
      </c>
      <c r="BQ223" s="84"/>
      <c r="BR223" s="85" t="e">
        <f>VLOOKUP(Vib_PDM[[#This Row],[New Number]],'[4]Monthly AMS report'!NN234:NO585,2,FALSE)</f>
        <v>#N/A</v>
      </c>
      <c r="BS223" s="86"/>
      <c r="BT223" s="87">
        <f>COUNTIF(G223:AO223,$BT$8)</f>
        <v>0</v>
      </c>
      <c r="BU223" s="88">
        <f>COUNTIF(G223:AO223,$BU$8)</f>
        <v>0</v>
      </c>
      <c r="BV223" s="88">
        <f>COUNTIF(G223:AO223,$BV$8)</f>
        <v>0</v>
      </c>
      <c r="BW223" s="88">
        <f>COUNTIF(G223:AO223,$BW$8)</f>
        <v>0</v>
      </c>
      <c r="BX223" s="88">
        <f>COUNTIF(G223:AO223,$BX$8)</f>
        <v>33</v>
      </c>
      <c r="BY223" s="88">
        <f>COUNTIF(G223:AO223,$BY$8)</f>
        <v>2</v>
      </c>
      <c r="BZ223" s="88">
        <f>COUNTIF(G223:AO223,$BZ$8)</f>
        <v>0</v>
      </c>
      <c r="CA223" s="89">
        <f>(BY223)/(BZ223+BY223+BX223+BW223+BV223+BU223+BT223)</f>
        <v>5.7142857142857141E-2</v>
      </c>
    </row>
    <row r="224" spans="1:79" ht="26.4" x14ac:dyDescent="0.25">
      <c r="A224" s="70" t="s">
        <v>1033</v>
      </c>
      <c r="B224" s="71" t="s">
        <v>1034</v>
      </c>
      <c r="C224" s="72" t="s">
        <v>633</v>
      </c>
      <c r="D224" s="73" t="s">
        <v>1035</v>
      </c>
      <c r="E224" s="74" t="s">
        <v>1036</v>
      </c>
      <c r="F224" s="75"/>
      <c r="G224" s="76" t="s">
        <v>12</v>
      </c>
      <c r="H224" s="76" t="s">
        <v>12</v>
      </c>
      <c r="I224" s="76">
        <v>4</v>
      </c>
      <c r="J224" s="76">
        <v>4</v>
      </c>
      <c r="K224" s="76">
        <v>4</v>
      </c>
      <c r="L224" s="76" t="s">
        <v>12</v>
      </c>
      <c r="M224" s="76" t="s">
        <v>12</v>
      </c>
      <c r="N224" s="76" t="s">
        <v>12</v>
      </c>
      <c r="O224" s="76" t="s">
        <v>15</v>
      </c>
      <c r="P224" s="76" t="s">
        <v>12</v>
      </c>
      <c r="Q224" s="76" t="s">
        <v>12</v>
      </c>
      <c r="R224" s="76">
        <v>3</v>
      </c>
      <c r="S224" s="76">
        <v>3</v>
      </c>
      <c r="T224" s="76">
        <v>2</v>
      </c>
      <c r="U224" s="76">
        <v>2</v>
      </c>
      <c r="V224" s="76">
        <v>3</v>
      </c>
      <c r="W224" s="76">
        <v>2</v>
      </c>
      <c r="X224" s="76">
        <v>2</v>
      </c>
      <c r="Y224" s="76">
        <v>3</v>
      </c>
      <c r="Z224" s="76">
        <v>3</v>
      </c>
      <c r="AA224" s="77">
        <v>2</v>
      </c>
      <c r="AB224" s="77">
        <v>3</v>
      </c>
      <c r="AC224" s="77">
        <v>3</v>
      </c>
      <c r="AD224" s="77">
        <v>3</v>
      </c>
      <c r="AE224" s="77">
        <v>3</v>
      </c>
      <c r="AF224" s="77">
        <v>2</v>
      </c>
      <c r="AG224" s="78">
        <v>2</v>
      </c>
      <c r="AH224" s="78">
        <v>2</v>
      </c>
      <c r="AI224" s="78">
        <v>2</v>
      </c>
      <c r="AJ224" s="78">
        <v>1</v>
      </c>
      <c r="AK224" s="79" t="s">
        <v>12</v>
      </c>
      <c r="AL224" s="79" t="s">
        <v>102</v>
      </c>
      <c r="AM224" s="79" t="s">
        <v>102</v>
      </c>
      <c r="AN224" s="79" t="s">
        <v>12</v>
      </c>
      <c r="AO224" s="79" t="s">
        <v>12</v>
      </c>
      <c r="AP224" s="79" t="s">
        <v>12</v>
      </c>
      <c r="AQ224" s="79" t="s">
        <v>12</v>
      </c>
      <c r="AR224" s="79" t="s">
        <v>18</v>
      </c>
      <c r="AS224" s="79" t="e">
        <f>VLOOKUP(Vib_PDM[[#This Row],[New Number]],#REF!,2,FALSE)</f>
        <v>#REF!</v>
      </c>
      <c r="AT224" s="79">
        <v>2</v>
      </c>
      <c r="AU224" s="79">
        <v>2</v>
      </c>
      <c r="AV224" s="79" t="s">
        <v>15</v>
      </c>
      <c r="AW224" s="79" t="s">
        <v>15</v>
      </c>
      <c r="AX224" s="79" t="s">
        <v>15</v>
      </c>
      <c r="AY224" s="79"/>
      <c r="AZ224" s="79"/>
      <c r="BA224" s="79">
        <v>2</v>
      </c>
      <c r="BB224" s="79">
        <v>2</v>
      </c>
      <c r="BC224" s="79">
        <v>2</v>
      </c>
      <c r="BD224" s="80">
        <v>3</v>
      </c>
      <c r="BE224" s="80">
        <v>3</v>
      </c>
      <c r="BF224" s="80">
        <v>3</v>
      </c>
      <c r="BG224" s="80">
        <v>3</v>
      </c>
      <c r="BH224" s="80">
        <v>3</v>
      </c>
      <c r="BI224" s="91">
        <v>3</v>
      </c>
      <c r="BJ224" s="91">
        <v>3</v>
      </c>
      <c r="BK224" s="80">
        <v>3</v>
      </c>
      <c r="BL224" s="80">
        <v>3</v>
      </c>
      <c r="BM224" s="80"/>
      <c r="BN224" s="80"/>
      <c r="BO224" s="92" t="str">
        <f>VLOOKUP(Vib_PDM[[#This Row],[SAP Flocation]],'[4]Sheet1 (2)'!B:E,2,FALSE)</f>
        <v>MEM25W13</v>
      </c>
      <c r="BP224" s="132">
        <v>3</v>
      </c>
      <c r="BQ224" s="84" t="s">
        <v>2179</v>
      </c>
      <c r="BR224" s="85" t="e">
        <f>VLOOKUP(Vib_PDM[[#This Row],[New Number]],'[4]Monthly AMS report'!NN237:NO588,2,FALSE)</f>
        <v>#N/A</v>
      </c>
      <c r="BS224" s="86">
        <v>1</v>
      </c>
      <c r="BT224" s="87">
        <f>COUNTIF(G224:AO224,$BT$8)</f>
        <v>1</v>
      </c>
      <c r="BU224" s="88">
        <f>COUNTIF(G224:AO224,$BU$8)</f>
        <v>9</v>
      </c>
      <c r="BV224" s="88">
        <f>COUNTIF(G224:AO224,$BV$8)</f>
        <v>9</v>
      </c>
      <c r="BW224" s="88">
        <f>COUNTIF(G224:AO224,$BW$8)</f>
        <v>3</v>
      </c>
      <c r="BX224" s="88">
        <f>COUNTIF(G224:AO224,$BX$8)</f>
        <v>12</v>
      </c>
      <c r="BY224" s="88">
        <f>COUNTIF(G224:AO224,$BY$8)</f>
        <v>1</v>
      </c>
      <c r="BZ224" s="88">
        <f>COUNTIF(G224:AO224,$BZ$8)</f>
        <v>0</v>
      </c>
      <c r="CA224" s="89">
        <f>(BY224)/(BZ224+BY224+BX224+BW224+BV224+BU224+BT224)</f>
        <v>2.8571428571428571E-2</v>
      </c>
    </row>
    <row r="225" spans="1:79" ht="26.4" x14ac:dyDescent="0.25">
      <c r="A225" s="70" t="s">
        <v>1033</v>
      </c>
      <c r="B225" s="71" t="s">
        <v>1034</v>
      </c>
      <c r="C225" s="72" t="s">
        <v>633</v>
      </c>
      <c r="D225" s="73" t="s">
        <v>1037</v>
      </c>
      <c r="E225" s="74" t="s">
        <v>1038</v>
      </c>
      <c r="F225" s="75"/>
      <c r="G225" s="76" t="s">
        <v>12</v>
      </c>
      <c r="H225" s="76" t="s">
        <v>12</v>
      </c>
      <c r="I225" s="76" t="s">
        <v>15</v>
      </c>
      <c r="J225" s="76" t="s">
        <v>12</v>
      </c>
      <c r="K225" s="76" t="s">
        <v>12</v>
      </c>
      <c r="L225" s="76" t="s">
        <v>12</v>
      </c>
      <c r="M225" s="76" t="s">
        <v>12</v>
      </c>
      <c r="N225" s="76" t="s">
        <v>12</v>
      </c>
      <c r="O225" s="76" t="s">
        <v>15</v>
      </c>
      <c r="P225" s="76" t="s">
        <v>12</v>
      </c>
      <c r="Q225" s="76" t="s">
        <v>12</v>
      </c>
      <c r="R225" s="76" t="s">
        <v>12</v>
      </c>
      <c r="S225" s="76" t="s">
        <v>12</v>
      </c>
      <c r="T225" s="76" t="s">
        <v>102</v>
      </c>
      <c r="U225" s="76" t="s">
        <v>12</v>
      </c>
      <c r="V225" s="76" t="s">
        <v>12</v>
      </c>
      <c r="W225" s="76" t="s">
        <v>12</v>
      </c>
      <c r="X225" s="76" t="s">
        <v>12</v>
      </c>
      <c r="Y225" s="76" t="s">
        <v>102</v>
      </c>
      <c r="Z225" s="76" t="s">
        <v>102</v>
      </c>
      <c r="AA225" s="77" t="s">
        <v>102</v>
      </c>
      <c r="AB225" s="77" t="s">
        <v>12</v>
      </c>
      <c r="AC225" s="77" t="s">
        <v>102</v>
      </c>
      <c r="AD225" s="77" t="s">
        <v>12</v>
      </c>
      <c r="AE225" s="77" t="s">
        <v>102</v>
      </c>
      <c r="AF225" s="77" t="s">
        <v>102</v>
      </c>
      <c r="AG225" s="78" t="s">
        <v>12</v>
      </c>
      <c r="AH225" s="78" t="s">
        <v>12</v>
      </c>
      <c r="AI225" s="78" t="s">
        <v>12</v>
      </c>
      <c r="AJ225" s="78" t="s">
        <v>12</v>
      </c>
      <c r="AK225" s="79" t="s">
        <v>12</v>
      </c>
      <c r="AL225" s="79" t="s">
        <v>102</v>
      </c>
      <c r="AM225" s="79" t="s">
        <v>102</v>
      </c>
      <c r="AN225" s="79" t="s">
        <v>12</v>
      </c>
      <c r="AO225" s="79" t="s">
        <v>12</v>
      </c>
      <c r="AP225" s="79" t="s">
        <v>12</v>
      </c>
      <c r="AQ225" s="79" t="s">
        <v>12</v>
      </c>
      <c r="AR225" s="79" t="s">
        <v>18</v>
      </c>
      <c r="AS225" s="79" t="e">
        <f>VLOOKUP(Vib_PDM[[#This Row],[New Number]],#REF!,2,FALSE)</f>
        <v>#REF!</v>
      </c>
      <c r="AT225" s="79" t="s">
        <v>12</v>
      </c>
      <c r="AU225" s="79" t="s">
        <v>12</v>
      </c>
      <c r="AV225" s="79" t="s">
        <v>15</v>
      </c>
      <c r="AW225" s="79" t="s">
        <v>15</v>
      </c>
      <c r="AX225" s="79" t="s">
        <v>15</v>
      </c>
      <c r="AY225" s="79"/>
      <c r="AZ225" s="79"/>
      <c r="BA225" s="79" t="s">
        <v>12</v>
      </c>
      <c r="BB225" s="79" t="s">
        <v>102</v>
      </c>
      <c r="BC225" s="79" t="s">
        <v>102</v>
      </c>
      <c r="BD225" s="80" t="s">
        <v>12</v>
      </c>
      <c r="BE225" s="80" t="s">
        <v>12</v>
      </c>
      <c r="BF225" s="80" t="s">
        <v>12</v>
      </c>
      <c r="BG225" s="80" t="s">
        <v>12</v>
      </c>
      <c r="BH225" s="80" t="s">
        <v>12</v>
      </c>
      <c r="BI225" s="81" t="s">
        <v>12</v>
      </c>
      <c r="BJ225" s="93" t="s">
        <v>12</v>
      </c>
      <c r="BK225" s="93" t="s">
        <v>12</v>
      </c>
      <c r="BL225" s="80" t="s">
        <v>12</v>
      </c>
      <c r="BM225" s="93"/>
      <c r="BN225" s="93"/>
      <c r="BO225" s="92" t="str">
        <f>VLOOKUP(Vib_PDM[[#This Row],[SAP Flocation]],'[4]Sheet1 (2)'!B:E,2,FALSE)</f>
        <v>MEM25W13</v>
      </c>
      <c r="BP225" s="132" t="s">
        <v>12</v>
      </c>
      <c r="BQ225" s="84"/>
      <c r="BR225" s="85" t="e">
        <f>VLOOKUP(Vib_PDM[[#This Row],[New Number]],'[4]Monthly AMS report'!NN238:NO589,2,FALSE)</f>
        <v>#N/A</v>
      </c>
      <c r="BS225" s="86">
        <v>1</v>
      </c>
      <c r="BT225" s="87">
        <f>COUNTIF(G225:AO225,$BT$8)</f>
        <v>0</v>
      </c>
      <c r="BU225" s="88">
        <f>COUNTIF(G225:AO225,$BU$8)</f>
        <v>0</v>
      </c>
      <c r="BV225" s="88">
        <f>COUNTIF(G225:AO225,$BV$8)</f>
        <v>0</v>
      </c>
      <c r="BW225" s="88">
        <f>COUNTIF(G225:AO225,$BW$8)</f>
        <v>0</v>
      </c>
      <c r="BX225" s="88">
        <f>COUNTIF(G225:AO225,$BX$8)</f>
        <v>33</v>
      </c>
      <c r="BY225" s="88">
        <f>COUNTIF(G225:AO225,$BY$8)</f>
        <v>2</v>
      </c>
      <c r="BZ225" s="88">
        <f>COUNTIF(G225:AO225,$BZ$8)</f>
        <v>0</v>
      </c>
      <c r="CA225" s="89">
        <f>(BY225)/(BZ225+BY225+BX225+BW225+BV225+BU225+BT225)</f>
        <v>5.7142857142857141E-2</v>
      </c>
    </row>
    <row r="226" spans="1:79" ht="26.4" x14ac:dyDescent="0.25">
      <c r="A226" s="168" t="s">
        <v>1049</v>
      </c>
      <c r="B226" s="71" t="s">
        <v>1050</v>
      </c>
      <c r="C226" s="72" t="s">
        <v>633</v>
      </c>
      <c r="D226" s="73" t="s">
        <v>1051</v>
      </c>
      <c r="E226" s="74" t="s">
        <v>1052</v>
      </c>
      <c r="F226" s="75"/>
      <c r="G226" s="76" t="s">
        <v>12</v>
      </c>
      <c r="H226" s="76" t="s">
        <v>12</v>
      </c>
      <c r="I226" s="76" t="s">
        <v>12</v>
      </c>
      <c r="J226" s="76" t="s">
        <v>12</v>
      </c>
      <c r="K226" s="76" t="s">
        <v>12</v>
      </c>
      <c r="L226" s="76" t="s">
        <v>12</v>
      </c>
      <c r="M226" s="76" t="s">
        <v>12</v>
      </c>
      <c r="N226" s="76" t="s">
        <v>12</v>
      </c>
      <c r="O226" s="76" t="s">
        <v>15</v>
      </c>
      <c r="P226" s="76" t="s">
        <v>12</v>
      </c>
      <c r="Q226" s="76">
        <v>4</v>
      </c>
      <c r="R226" s="76" t="s">
        <v>12</v>
      </c>
      <c r="S226" s="76" t="s">
        <v>15</v>
      </c>
      <c r="T226" s="76" t="s">
        <v>102</v>
      </c>
      <c r="U226" s="76" t="s">
        <v>12</v>
      </c>
      <c r="V226" s="76">
        <v>4</v>
      </c>
      <c r="W226" s="76">
        <v>3</v>
      </c>
      <c r="X226" s="76" t="s">
        <v>198</v>
      </c>
      <c r="Y226" s="76">
        <v>3</v>
      </c>
      <c r="Z226" s="76" t="s">
        <v>102</v>
      </c>
      <c r="AA226" s="77">
        <v>4</v>
      </c>
      <c r="AB226" s="77">
        <v>3</v>
      </c>
      <c r="AC226" s="77" t="s">
        <v>102</v>
      </c>
      <c r="AD226" s="77" t="s">
        <v>12</v>
      </c>
      <c r="AE226" s="77" t="s">
        <v>15</v>
      </c>
      <c r="AF226" s="77" t="s">
        <v>102</v>
      </c>
      <c r="AG226" s="78" t="s">
        <v>12</v>
      </c>
      <c r="AH226" s="78" t="s">
        <v>12</v>
      </c>
      <c r="AI226" s="78" t="s">
        <v>12</v>
      </c>
      <c r="AJ226" s="78" t="s">
        <v>12</v>
      </c>
      <c r="AK226" s="79" t="s">
        <v>12</v>
      </c>
      <c r="AL226" s="79" t="s">
        <v>102</v>
      </c>
      <c r="AM226" s="79" t="s">
        <v>102</v>
      </c>
      <c r="AN226" s="79" t="s">
        <v>12</v>
      </c>
      <c r="AO226" s="79" t="s">
        <v>12</v>
      </c>
      <c r="AP226" s="79">
        <v>3</v>
      </c>
      <c r="AQ226" s="79" t="s">
        <v>18</v>
      </c>
      <c r="AR226" s="79" t="s">
        <v>18</v>
      </c>
      <c r="AS226" s="79" t="e">
        <f>VLOOKUP(Vib_PDM[[#This Row],[New Number]],#REF!,2,FALSE)</f>
        <v>#REF!</v>
      </c>
      <c r="AT226" s="79" t="s">
        <v>12</v>
      </c>
      <c r="AU226" s="79" t="s">
        <v>12</v>
      </c>
      <c r="AV226" s="79" t="s">
        <v>15</v>
      </c>
      <c r="AW226" s="79" t="s">
        <v>15</v>
      </c>
      <c r="AX226" s="79" t="s">
        <v>15</v>
      </c>
      <c r="AY226" s="79"/>
      <c r="AZ226" s="79"/>
      <c r="BA226" s="79">
        <v>3</v>
      </c>
      <c r="BB226" s="79" t="s">
        <v>15</v>
      </c>
      <c r="BC226" s="79">
        <v>2</v>
      </c>
      <c r="BD226" s="80">
        <v>3</v>
      </c>
      <c r="BE226" s="80" t="s">
        <v>12</v>
      </c>
      <c r="BF226" s="80" t="s">
        <v>12</v>
      </c>
      <c r="BG226" s="80" t="s">
        <v>12</v>
      </c>
      <c r="BH226" s="80" t="s">
        <v>12</v>
      </c>
      <c r="BI226" s="91">
        <v>3</v>
      </c>
      <c r="BJ226" s="91">
        <v>3</v>
      </c>
      <c r="BK226" s="91">
        <v>3</v>
      </c>
      <c r="BL226" s="80">
        <v>3</v>
      </c>
      <c r="BM226" s="91"/>
      <c r="BN226" s="91"/>
      <c r="BO226" s="92">
        <f>VLOOKUP(Vib_PDM[[#This Row],[SAP Flocation]],'[4]Sheet1 (2)'!B:E,2,FALSE)</f>
        <v>0</v>
      </c>
      <c r="BP226" s="132">
        <v>3</v>
      </c>
      <c r="BQ226" s="84" t="s">
        <v>2180</v>
      </c>
      <c r="BR226" s="85" t="e">
        <f>VLOOKUP(Vib_PDM[[#This Row],[New Number]],'[4]Monthly AMS report'!NN242:NO593,2,FALSE)</f>
        <v>#N/A</v>
      </c>
      <c r="BS226" s="86"/>
      <c r="BT226" s="87">
        <f>COUNTIF(G226:AO226,$BT$8)</f>
        <v>0</v>
      </c>
      <c r="BU226" s="88">
        <f>COUNTIF(G226:AO226,$BU$8)</f>
        <v>0</v>
      </c>
      <c r="BV226" s="88">
        <f>COUNTIF(G226:AO226,$BV$8)</f>
        <v>3</v>
      </c>
      <c r="BW226" s="88">
        <f>COUNTIF(G226:AO226,$BW$8)</f>
        <v>3</v>
      </c>
      <c r="BX226" s="88">
        <f>COUNTIF(G226:AO226,$BX$8)</f>
        <v>25</v>
      </c>
      <c r="BY226" s="88">
        <f>COUNTIF(G226:AO226,$BY$8)</f>
        <v>3</v>
      </c>
      <c r="BZ226" s="88">
        <f>COUNTIF(G226:AO226,$BZ$8)</f>
        <v>0</v>
      </c>
      <c r="CA226" s="89">
        <f>(BY226)/(BZ226+BY226+BX226+BW226+BV226+BU226+BT226)</f>
        <v>8.8235294117647065E-2</v>
      </c>
    </row>
    <row r="227" spans="1:79" ht="26.4" x14ac:dyDescent="0.25">
      <c r="A227" s="70" t="s">
        <v>1026</v>
      </c>
      <c r="B227" s="71" t="s">
        <v>1027</v>
      </c>
      <c r="C227" s="72" t="s">
        <v>633</v>
      </c>
      <c r="D227" s="73" t="s">
        <v>1028</v>
      </c>
      <c r="E227" s="74" t="s">
        <v>1029</v>
      </c>
      <c r="F227" s="75"/>
      <c r="G227" s="76" t="s">
        <v>12</v>
      </c>
      <c r="H227" s="76" t="s">
        <v>12</v>
      </c>
      <c r="I227" s="76" t="s">
        <v>15</v>
      </c>
      <c r="J227" s="76" t="s">
        <v>12</v>
      </c>
      <c r="K227" s="76" t="s">
        <v>12</v>
      </c>
      <c r="L227" s="76" t="s">
        <v>12</v>
      </c>
      <c r="M227" s="76" t="s">
        <v>12</v>
      </c>
      <c r="N227" s="76" t="s">
        <v>12</v>
      </c>
      <c r="O227" s="76" t="s">
        <v>15</v>
      </c>
      <c r="P227" s="76" t="s">
        <v>12</v>
      </c>
      <c r="Q227" s="76" t="s">
        <v>12</v>
      </c>
      <c r="R227" s="76" t="s">
        <v>12</v>
      </c>
      <c r="S227" s="76">
        <v>4</v>
      </c>
      <c r="T227" s="76" t="s">
        <v>15</v>
      </c>
      <c r="U227" s="76">
        <v>2</v>
      </c>
      <c r="V227" s="76" t="s">
        <v>12</v>
      </c>
      <c r="W227" s="76">
        <v>4</v>
      </c>
      <c r="X227" s="76" t="s">
        <v>198</v>
      </c>
      <c r="Y227" s="76" t="s">
        <v>15</v>
      </c>
      <c r="Z227" s="76" t="s">
        <v>102</v>
      </c>
      <c r="AA227" s="77" t="s">
        <v>102</v>
      </c>
      <c r="AB227" s="77" t="s">
        <v>12</v>
      </c>
      <c r="AC227" s="77" t="s">
        <v>102</v>
      </c>
      <c r="AD227" s="77" t="s">
        <v>12</v>
      </c>
      <c r="AE227" s="77" t="s">
        <v>102</v>
      </c>
      <c r="AF227" s="77" t="s">
        <v>102</v>
      </c>
      <c r="AG227" s="78" t="s">
        <v>12</v>
      </c>
      <c r="AH227" s="78" t="s">
        <v>15</v>
      </c>
      <c r="AI227" s="78" t="s">
        <v>12</v>
      </c>
      <c r="AJ227" s="78" t="s">
        <v>12</v>
      </c>
      <c r="AK227" s="79" t="s">
        <v>12</v>
      </c>
      <c r="AL227" s="79" t="s">
        <v>102</v>
      </c>
      <c r="AM227" s="79" t="s">
        <v>102</v>
      </c>
      <c r="AN227" s="79" t="s">
        <v>12</v>
      </c>
      <c r="AO227" s="79" t="s">
        <v>12</v>
      </c>
      <c r="AP227" s="79" t="s">
        <v>12</v>
      </c>
      <c r="AQ227" s="79" t="s">
        <v>12</v>
      </c>
      <c r="AR227" s="79" t="s">
        <v>18</v>
      </c>
      <c r="AS227" s="79" t="e">
        <f>VLOOKUP(Vib_PDM[[#This Row],[New Number]],#REF!,2,FALSE)</f>
        <v>#REF!</v>
      </c>
      <c r="AT227" s="79" t="s">
        <v>12</v>
      </c>
      <c r="AU227" s="79" t="s">
        <v>12</v>
      </c>
      <c r="AV227" s="79" t="s">
        <v>15</v>
      </c>
      <c r="AW227" s="79" t="s">
        <v>15</v>
      </c>
      <c r="AX227" s="79" t="s">
        <v>15</v>
      </c>
      <c r="AY227" s="79"/>
      <c r="AZ227" s="79"/>
      <c r="BA227" s="79" t="s">
        <v>12</v>
      </c>
      <c r="BB227" s="79" t="s">
        <v>15</v>
      </c>
      <c r="BC227" s="79" t="s">
        <v>102</v>
      </c>
      <c r="BD227" s="80" t="s">
        <v>12</v>
      </c>
      <c r="BE227" s="80" t="s">
        <v>12</v>
      </c>
      <c r="BF227" s="80" t="s">
        <v>12</v>
      </c>
      <c r="BG227" s="80" t="s">
        <v>12</v>
      </c>
      <c r="BH227" s="80" t="s">
        <v>12</v>
      </c>
      <c r="BI227" s="81" t="s">
        <v>12</v>
      </c>
      <c r="BJ227" s="93" t="s">
        <v>12</v>
      </c>
      <c r="BK227" s="91">
        <v>3</v>
      </c>
      <c r="BL227" s="80">
        <v>3</v>
      </c>
      <c r="BM227" s="91"/>
      <c r="BN227" s="91"/>
      <c r="BO227" s="94" t="e">
        <f>VLOOKUP(Vib_PDM[[#This Row],[SAP Flocation]],'[4]Sheet1 (2)'!B:E,2,FALSE)</f>
        <v>#N/A</v>
      </c>
      <c r="BP227" s="132">
        <v>3</v>
      </c>
      <c r="BQ227" s="84" t="s">
        <v>2181</v>
      </c>
      <c r="BR227" s="85" t="e">
        <f>VLOOKUP(Vib_PDM[[#This Row],[New Number]],'[4]Monthly AMS report'!NN235:NO586,2,FALSE)</f>
        <v>#N/A</v>
      </c>
      <c r="BS227" s="86">
        <v>6</v>
      </c>
      <c r="BT227" s="87">
        <f>COUNTIF(G227:AO227,$BT$8)</f>
        <v>0</v>
      </c>
      <c r="BU227" s="88">
        <f>COUNTIF(G227:AO227,$BU$8)</f>
        <v>1</v>
      </c>
      <c r="BV227" s="88">
        <f>COUNTIF(G227:AO227,$BV$8)</f>
        <v>0</v>
      </c>
      <c r="BW227" s="88">
        <f>COUNTIF(G227:AO227,$BW$8)</f>
        <v>2</v>
      </c>
      <c r="BX227" s="88">
        <f>COUNTIF(G227:AO227,$BX$8)</f>
        <v>26</v>
      </c>
      <c r="BY227" s="88">
        <f>COUNTIF(G227:AO227,$BY$8)</f>
        <v>5</v>
      </c>
      <c r="BZ227" s="88">
        <f>COUNTIF(G227:AO227,$BZ$8)</f>
        <v>0</v>
      </c>
      <c r="CA227" s="89">
        <f>(BY227)/(BZ227+BY227+BX227+BW227+BV227+BU227+BT227)</f>
        <v>0.14705882352941177</v>
      </c>
    </row>
    <row r="228" spans="1:79" ht="26.4" x14ac:dyDescent="0.25">
      <c r="A228" s="70" t="s">
        <v>1039</v>
      </c>
      <c r="B228" s="155" t="s">
        <v>1040</v>
      </c>
      <c r="C228" s="72" t="s">
        <v>633</v>
      </c>
      <c r="D228" s="73" t="s">
        <v>1041</v>
      </c>
      <c r="E228" s="74" t="s">
        <v>1042</v>
      </c>
      <c r="F228" s="75"/>
      <c r="G228" s="76" t="s">
        <v>12</v>
      </c>
      <c r="H228" s="76" t="s">
        <v>12</v>
      </c>
      <c r="I228" s="76" t="s">
        <v>12</v>
      </c>
      <c r="J228" s="76" t="s">
        <v>12</v>
      </c>
      <c r="K228" s="76" t="s">
        <v>12</v>
      </c>
      <c r="L228" s="76" t="s">
        <v>12</v>
      </c>
      <c r="M228" s="76" t="s">
        <v>12</v>
      </c>
      <c r="N228" s="76" t="s">
        <v>12</v>
      </c>
      <c r="O228" s="76" t="s">
        <v>15</v>
      </c>
      <c r="P228" s="76" t="s">
        <v>12</v>
      </c>
      <c r="Q228" s="76" t="s">
        <v>12</v>
      </c>
      <c r="R228" s="76" t="s">
        <v>12</v>
      </c>
      <c r="S228" s="76" t="s">
        <v>12</v>
      </c>
      <c r="T228" s="76" t="s">
        <v>102</v>
      </c>
      <c r="U228" s="76" t="s">
        <v>12</v>
      </c>
      <c r="V228" s="76" t="s">
        <v>12</v>
      </c>
      <c r="W228" s="76" t="s">
        <v>12</v>
      </c>
      <c r="X228" s="76" t="s">
        <v>12</v>
      </c>
      <c r="Y228" s="76" t="s">
        <v>12</v>
      </c>
      <c r="Z228" s="76" t="s">
        <v>102</v>
      </c>
      <c r="AA228" s="77">
        <v>4</v>
      </c>
      <c r="AB228" s="77" t="s">
        <v>12</v>
      </c>
      <c r="AC228" s="77" t="s">
        <v>102</v>
      </c>
      <c r="AD228" s="77" t="s">
        <v>12</v>
      </c>
      <c r="AE228" s="77" t="s">
        <v>102</v>
      </c>
      <c r="AF228" s="77" t="s">
        <v>102</v>
      </c>
      <c r="AG228" s="78" t="s">
        <v>12</v>
      </c>
      <c r="AH228" s="78" t="s">
        <v>12</v>
      </c>
      <c r="AI228" s="78" t="s">
        <v>12</v>
      </c>
      <c r="AJ228" s="113" t="s">
        <v>12</v>
      </c>
      <c r="AK228" s="79" t="s">
        <v>12</v>
      </c>
      <c r="AL228" s="79" t="s">
        <v>102</v>
      </c>
      <c r="AM228" s="79" t="s">
        <v>102</v>
      </c>
      <c r="AN228" s="79" t="s">
        <v>12</v>
      </c>
      <c r="AO228" s="79" t="s">
        <v>12</v>
      </c>
      <c r="AP228" s="79" t="s">
        <v>12</v>
      </c>
      <c r="AQ228" s="79" t="s">
        <v>12</v>
      </c>
      <c r="AR228" s="79" t="s">
        <v>18</v>
      </c>
      <c r="AS228" s="79" t="e">
        <f>VLOOKUP(Vib_PDM[[#This Row],[New Number]],#REF!,2,FALSE)</f>
        <v>#REF!</v>
      </c>
      <c r="AT228" s="79" t="s">
        <v>12</v>
      </c>
      <c r="AU228" s="79" t="s">
        <v>12</v>
      </c>
      <c r="AV228" s="79" t="s">
        <v>15</v>
      </c>
      <c r="AW228" s="79" t="s">
        <v>15</v>
      </c>
      <c r="AX228" s="79" t="s">
        <v>15</v>
      </c>
      <c r="AY228" s="79"/>
      <c r="AZ228" s="79"/>
      <c r="BA228" s="79" t="s">
        <v>12</v>
      </c>
      <c r="BB228" s="79" t="s">
        <v>15</v>
      </c>
      <c r="BC228" s="79" t="s">
        <v>102</v>
      </c>
      <c r="BD228" s="80" t="s">
        <v>12</v>
      </c>
      <c r="BE228" s="80" t="s">
        <v>12</v>
      </c>
      <c r="BF228" s="80" t="s">
        <v>12</v>
      </c>
      <c r="BG228" s="80" t="s">
        <v>12</v>
      </c>
      <c r="BH228" s="80" t="s">
        <v>12</v>
      </c>
      <c r="BI228" s="81" t="s">
        <v>12</v>
      </c>
      <c r="BJ228" s="93" t="s">
        <v>12</v>
      </c>
      <c r="BK228" s="93" t="s">
        <v>12</v>
      </c>
      <c r="BL228" s="80" t="s">
        <v>12</v>
      </c>
      <c r="BM228" s="93"/>
      <c r="BN228" s="93"/>
      <c r="BO228" s="94" t="e">
        <f>VLOOKUP(Vib_PDM[[#This Row],[SAP Flocation]],'[4]Sheet1 (2)'!B:E,2,FALSE)</f>
        <v>#N/A</v>
      </c>
      <c r="BP228" s="132" t="s">
        <v>12</v>
      </c>
      <c r="BQ228" s="84"/>
      <c r="BR228" s="85" t="e">
        <f>VLOOKUP(Vib_PDM[[#This Row],[New Number]],'[4]Monthly AMS report'!NN239:NO590,2,FALSE)</f>
        <v>#N/A</v>
      </c>
      <c r="BS228" s="86"/>
      <c r="BT228" s="87">
        <f>COUNTIF(G228:AO228,$BT$8)</f>
        <v>0</v>
      </c>
      <c r="BU228" s="88">
        <f>COUNTIF(G228:AO228,$BU$8)</f>
        <v>0</v>
      </c>
      <c r="BV228" s="88">
        <f>COUNTIF(G228:AO228,$BV$8)</f>
        <v>0</v>
      </c>
      <c r="BW228" s="88">
        <f>COUNTIF(G228:AO228,$BW$8)</f>
        <v>1</v>
      </c>
      <c r="BX228" s="88">
        <f>COUNTIF(G228:AO228,$BX$8)</f>
        <v>33</v>
      </c>
      <c r="BY228" s="88">
        <f>COUNTIF(G228:AO228,$BY$8)</f>
        <v>1</v>
      </c>
      <c r="BZ228" s="88">
        <f>COUNTIF(G228:AO228,$BZ$8)</f>
        <v>0</v>
      </c>
      <c r="CA228" s="89">
        <f>(BY228)/(BZ228+BY228+BX228+BW228+BV228+BU228+BT228)</f>
        <v>2.8571428571428571E-2</v>
      </c>
    </row>
    <row r="229" spans="1:79" ht="26.4" x14ac:dyDescent="0.25">
      <c r="A229" s="70" t="s">
        <v>786</v>
      </c>
      <c r="B229" s="71" t="s">
        <v>787</v>
      </c>
      <c r="C229" s="72" t="s">
        <v>633</v>
      </c>
      <c r="D229" s="73" t="s">
        <v>788</v>
      </c>
      <c r="E229" s="74" t="s">
        <v>787</v>
      </c>
      <c r="F229" s="75"/>
      <c r="G229" s="76" t="s">
        <v>15</v>
      </c>
      <c r="H229" s="76" t="s">
        <v>12</v>
      </c>
      <c r="I229" s="76" t="s">
        <v>12</v>
      </c>
      <c r="J229" s="76" t="s">
        <v>12</v>
      </c>
      <c r="K229" s="76" t="s">
        <v>12</v>
      </c>
      <c r="L229" s="76" t="s">
        <v>12</v>
      </c>
      <c r="M229" s="76" t="s">
        <v>12</v>
      </c>
      <c r="N229" s="76" t="s">
        <v>12</v>
      </c>
      <c r="O229" s="76" t="s">
        <v>15</v>
      </c>
      <c r="P229" s="76" t="s">
        <v>12</v>
      </c>
      <c r="Q229" s="76" t="s">
        <v>12</v>
      </c>
      <c r="R229" s="76" t="s">
        <v>12</v>
      </c>
      <c r="S229" s="76" t="s">
        <v>12</v>
      </c>
      <c r="T229" s="76" t="s">
        <v>102</v>
      </c>
      <c r="U229" s="76" t="s">
        <v>12</v>
      </c>
      <c r="V229" s="76" t="s">
        <v>12</v>
      </c>
      <c r="W229" s="76" t="s">
        <v>12</v>
      </c>
      <c r="X229" s="76" t="s">
        <v>12</v>
      </c>
      <c r="Y229" s="76" t="s">
        <v>12</v>
      </c>
      <c r="Z229" s="76" t="s">
        <v>102</v>
      </c>
      <c r="AA229" s="77" t="s">
        <v>102</v>
      </c>
      <c r="AB229" s="77" t="s">
        <v>12</v>
      </c>
      <c r="AC229" s="77" t="s">
        <v>102</v>
      </c>
      <c r="AD229" s="77" t="s">
        <v>12</v>
      </c>
      <c r="AE229" s="77" t="s">
        <v>102</v>
      </c>
      <c r="AF229" s="77" t="s">
        <v>102</v>
      </c>
      <c r="AG229" s="78" t="s">
        <v>12</v>
      </c>
      <c r="AH229" s="78" t="s">
        <v>12</v>
      </c>
      <c r="AI229" s="78" t="s">
        <v>12</v>
      </c>
      <c r="AJ229" s="78" t="s">
        <v>12</v>
      </c>
      <c r="AK229" s="79" t="s">
        <v>12</v>
      </c>
      <c r="AL229" s="79" t="s">
        <v>102</v>
      </c>
      <c r="AM229" s="79" t="s">
        <v>102</v>
      </c>
      <c r="AN229" s="79" t="s">
        <v>12</v>
      </c>
      <c r="AO229" s="79" t="s">
        <v>12</v>
      </c>
      <c r="AP229" s="79" t="s">
        <v>12</v>
      </c>
      <c r="AQ229" s="79" t="s">
        <v>12</v>
      </c>
      <c r="AR229" s="79" t="s">
        <v>18</v>
      </c>
      <c r="AS229" s="79" t="e">
        <f>VLOOKUP(Vib_PDM[[#This Row],[New Number]],#REF!,2,FALSE)</f>
        <v>#REF!</v>
      </c>
      <c r="AT229" s="79" t="s">
        <v>12</v>
      </c>
      <c r="AU229" s="79" t="s">
        <v>12</v>
      </c>
      <c r="AV229" s="79" t="s">
        <v>15</v>
      </c>
      <c r="AW229" s="79" t="s">
        <v>15</v>
      </c>
      <c r="AX229" s="79" t="s">
        <v>15</v>
      </c>
      <c r="AY229" s="79"/>
      <c r="AZ229" s="79"/>
      <c r="BA229" s="79" t="s">
        <v>12</v>
      </c>
      <c r="BB229" s="79" t="s">
        <v>102</v>
      </c>
      <c r="BC229" s="79" t="s">
        <v>102</v>
      </c>
      <c r="BD229" s="80" t="s">
        <v>12</v>
      </c>
      <c r="BE229" s="80" t="s">
        <v>12</v>
      </c>
      <c r="BF229" s="80" t="s">
        <v>12</v>
      </c>
      <c r="BG229" s="80" t="s">
        <v>12</v>
      </c>
      <c r="BH229" s="80" t="s">
        <v>12</v>
      </c>
      <c r="BI229" s="81" t="s">
        <v>12</v>
      </c>
      <c r="BJ229" s="93" t="s">
        <v>12</v>
      </c>
      <c r="BK229" s="93" t="s">
        <v>12</v>
      </c>
      <c r="BL229" s="80" t="s">
        <v>12</v>
      </c>
      <c r="BM229" s="93"/>
      <c r="BN229" s="93"/>
      <c r="BO229" s="94" t="e">
        <f>VLOOKUP(Vib_PDM[[#This Row],[SAP Flocation]],'[4]Sheet1 (2)'!B:E,2,FALSE)</f>
        <v>#N/A</v>
      </c>
      <c r="BP229" s="83" t="s">
        <v>12</v>
      </c>
      <c r="BQ229" s="84"/>
      <c r="BR229" s="85" t="e">
        <f>VLOOKUP(Vib_PDM[[#This Row],[New Number]],'[4]Monthly AMS report'!NN174:NO525,2,FALSE)</f>
        <v>#N/A</v>
      </c>
      <c r="BS229" s="86">
        <v>4</v>
      </c>
      <c r="BT229" s="87">
        <f>COUNTIF(G229:AO229,$BT$8)</f>
        <v>0</v>
      </c>
      <c r="BU229" s="88">
        <f>COUNTIF(G229:AO229,$BU$8)</f>
        <v>0</v>
      </c>
      <c r="BV229" s="88">
        <f>COUNTIF(G229:AO229,$BV$8)</f>
        <v>0</v>
      </c>
      <c r="BW229" s="88">
        <f>COUNTIF(G229:AO229,$BW$8)</f>
        <v>0</v>
      </c>
      <c r="BX229" s="88">
        <f>COUNTIF(G229:AO229,$BX$8)</f>
        <v>33</v>
      </c>
      <c r="BY229" s="88">
        <f>COUNTIF(G229:AO229,$BY$8)</f>
        <v>2</v>
      </c>
      <c r="BZ229" s="88">
        <f>COUNTIF(G229:AO229,$BZ$8)</f>
        <v>0</v>
      </c>
      <c r="CA229" s="89">
        <f>(BY229)/(BZ229+BY229+BX229+BW229+BV229+BU229+BT229)</f>
        <v>5.7142857142857141E-2</v>
      </c>
    </row>
    <row r="230" spans="1:79" ht="26.4" x14ac:dyDescent="0.25">
      <c r="A230" s="70" t="s">
        <v>782</v>
      </c>
      <c r="B230" s="71" t="s">
        <v>783</v>
      </c>
      <c r="C230" s="72" t="s">
        <v>633</v>
      </c>
      <c r="D230" s="73" t="s">
        <v>784</v>
      </c>
      <c r="E230" s="74" t="s">
        <v>785</v>
      </c>
      <c r="F230" s="75"/>
      <c r="G230" s="76" t="s">
        <v>15</v>
      </c>
      <c r="H230" s="76" t="s">
        <v>12</v>
      </c>
      <c r="I230" s="76" t="s">
        <v>12</v>
      </c>
      <c r="J230" s="76" t="s">
        <v>12</v>
      </c>
      <c r="K230" s="76" t="s">
        <v>12</v>
      </c>
      <c r="L230" s="76" t="s">
        <v>12</v>
      </c>
      <c r="M230" s="76" t="s">
        <v>12</v>
      </c>
      <c r="N230" s="76" t="s">
        <v>12</v>
      </c>
      <c r="O230" s="76" t="s">
        <v>15</v>
      </c>
      <c r="P230" s="76" t="s">
        <v>12</v>
      </c>
      <c r="Q230" s="76" t="s">
        <v>12</v>
      </c>
      <c r="R230" s="76" t="s">
        <v>12</v>
      </c>
      <c r="S230" s="76" t="s">
        <v>12</v>
      </c>
      <c r="T230" s="76" t="s">
        <v>102</v>
      </c>
      <c r="U230" s="76" t="s">
        <v>12</v>
      </c>
      <c r="V230" s="76" t="s">
        <v>12</v>
      </c>
      <c r="W230" s="76" t="s">
        <v>12</v>
      </c>
      <c r="X230" s="76" t="s">
        <v>15</v>
      </c>
      <c r="Y230" s="76" t="s">
        <v>12</v>
      </c>
      <c r="Z230" s="76" t="s">
        <v>102</v>
      </c>
      <c r="AA230" s="77" t="s">
        <v>102</v>
      </c>
      <c r="AB230" s="77" t="s">
        <v>12</v>
      </c>
      <c r="AC230" s="77" t="s">
        <v>102</v>
      </c>
      <c r="AD230" s="77" t="s">
        <v>12</v>
      </c>
      <c r="AE230" s="77" t="s">
        <v>102</v>
      </c>
      <c r="AF230" s="77" t="s">
        <v>102</v>
      </c>
      <c r="AG230" s="78" t="s">
        <v>12</v>
      </c>
      <c r="AH230" s="78" t="s">
        <v>12</v>
      </c>
      <c r="AI230" s="78" t="s">
        <v>12</v>
      </c>
      <c r="AJ230" s="78" t="s">
        <v>12</v>
      </c>
      <c r="AK230" s="79" t="s">
        <v>12</v>
      </c>
      <c r="AL230" s="79" t="s">
        <v>102</v>
      </c>
      <c r="AM230" s="79" t="s">
        <v>102</v>
      </c>
      <c r="AN230" s="79" t="s">
        <v>12</v>
      </c>
      <c r="AO230" s="79" t="s">
        <v>12</v>
      </c>
      <c r="AP230" s="79" t="s">
        <v>12</v>
      </c>
      <c r="AQ230" s="79" t="s">
        <v>12</v>
      </c>
      <c r="AR230" s="79" t="s">
        <v>18</v>
      </c>
      <c r="AS230" s="79" t="e">
        <f>VLOOKUP(Vib_PDM[[#This Row],[New Number]],#REF!,2,FALSE)</f>
        <v>#REF!</v>
      </c>
      <c r="AT230" s="79" t="s">
        <v>12</v>
      </c>
      <c r="AU230" s="79" t="s">
        <v>12</v>
      </c>
      <c r="AV230" s="79" t="s">
        <v>15</v>
      </c>
      <c r="AW230" s="79" t="s">
        <v>15</v>
      </c>
      <c r="AX230" s="79" t="s">
        <v>15</v>
      </c>
      <c r="AY230" s="79"/>
      <c r="AZ230" s="79"/>
      <c r="BA230" s="79" t="s">
        <v>12</v>
      </c>
      <c r="BB230" s="79" t="s">
        <v>15</v>
      </c>
      <c r="BC230" s="79" t="s">
        <v>102</v>
      </c>
      <c r="BD230" s="80" t="s">
        <v>12</v>
      </c>
      <c r="BE230" s="80" t="s">
        <v>12</v>
      </c>
      <c r="BF230" s="80" t="s">
        <v>12</v>
      </c>
      <c r="BG230" s="80" t="s">
        <v>12</v>
      </c>
      <c r="BH230" s="80" t="s">
        <v>12</v>
      </c>
      <c r="BI230" s="81" t="s">
        <v>12</v>
      </c>
      <c r="BJ230" s="93" t="s">
        <v>12</v>
      </c>
      <c r="BK230" s="80">
        <v>3</v>
      </c>
      <c r="BL230" s="80">
        <v>2</v>
      </c>
      <c r="BM230" s="80"/>
      <c r="BN230" s="80"/>
      <c r="BO230" s="94" t="e">
        <f>VLOOKUP(Vib_PDM[[#This Row],[SAP Flocation]],'[4]Sheet1 (2)'!B:E,2,FALSE)</f>
        <v>#N/A</v>
      </c>
      <c r="BP230" s="83">
        <v>2</v>
      </c>
      <c r="BQ230" s="84" t="s">
        <v>2182</v>
      </c>
      <c r="BR230" s="85" t="e">
        <f>VLOOKUP(Vib_PDM[[#This Row],[New Number]],'[4]Monthly AMS report'!NN173:NO524,2,FALSE)</f>
        <v>#N/A</v>
      </c>
      <c r="BS230" s="86">
        <v>4</v>
      </c>
      <c r="BT230" s="87">
        <f>COUNTIF(G230:AO230,$BT$8)</f>
        <v>0</v>
      </c>
      <c r="BU230" s="88">
        <f>COUNTIF(G230:AO230,$BU$8)</f>
        <v>0</v>
      </c>
      <c r="BV230" s="88">
        <f>COUNTIF(G230:AO230,$BV$8)</f>
        <v>0</v>
      </c>
      <c r="BW230" s="88">
        <f>COUNTIF(G230:AO230,$BW$8)</f>
        <v>0</v>
      </c>
      <c r="BX230" s="88">
        <f>COUNTIF(G230:AO230,$BX$8)</f>
        <v>32</v>
      </c>
      <c r="BY230" s="88">
        <f>COUNTIF(G230:AO230,$BY$8)</f>
        <v>3</v>
      </c>
      <c r="BZ230" s="88">
        <f>COUNTIF(G230:AO230,$BZ$8)</f>
        <v>0</v>
      </c>
      <c r="CA230" s="89">
        <f>(BY230)/(BZ230+BY230+BX230+BW230+BV230+BU230+BT230)</f>
        <v>8.5714285714285715E-2</v>
      </c>
    </row>
    <row r="231" spans="1:79" x14ac:dyDescent="0.25">
      <c r="A231" s="70" t="s">
        <v>984</v>
      </c>
      <c r="B231" s="71" t="s">
        <v>985</v>
      </c>
      <c r="C231" s="72" t="s">
        <v>633</v>
      </c>
      <c r="D231" s="73" t="s">
        <v>986</v>
      </c>
      <c r="E231" s="74" t="s">
        <v>987</v>
      </c>
      <c r="F231" s="75"/>
      <c r="G231" s="76" t="s">
        <v>15</v>
      </c>
      <c r="H231" s="76" t="s">
        <v>12</v>
      </c>
      <c r="I231" s="76">
        <v>4</v>
      </c>
      <c r="J231" s="76">
        <v>4</v>
      </c>
      <c r="K231" s="76" t="s">
        <v>12</v>
      </c>
      <c r="L231" s="76" t="s">
        <v>15</v>
      </c>
      <c r="M231" s="76" t="s">
        <v>12</v>
      </c>
      <c r="N231" s="76" t="s">
        <v>12</v>
      </c>
      <c r="O231" s="76" t="s">
        <v>15</v>
      </c>
      <c r="P231" s="76" t="s">
        <v>12</v>
      </c>
      <c r="Q231" s="76" t="s">
        <v>12</v>
      </c>
      <c r="R231" s="76" t="s">
        <v>12</v>
      </c>
      <c r="S231" s="76" t="s">
        <v>12</v>
      </c>
      <c r="T231" s="76" t="s">
        <v>102</v>
      </c>
      <c r="U231" s="76" t="s">
        <v>12</v>
      </c>
      <c r="V231" s="76" t="s">
        <v>12</v>
      </c>
      <c r="W231" s="76" t="s">
        <v>12</v>
      </c>
      <c r="X231" s="76" t="s">
        <v>15</v>
      </c>
      <c r="Y231" s="76" t="s">
        <v>12</v>
      </c>
      <c r="Z231" s="76" t="s">
        <v>102</v>
      </c>
      <c r="AA231" s="77" t="s">
        <v>102</v>
      </c>
      <c r="AB231" s="77" t="s">
        <v>12</v>
      </c>
      <c r="AC231" s="77" t="s">
        <v>102</v>
      </c>
      <c r="AD231" s="77" t="s">
        <v>12</v>
      </c>
      <c r="AE231" s="77" t="s">
        <v>15</v>
      </c>
      <c r="AF231" s="77" t="s">
        <v>102</v>
      </c>
      <c r="AG231" s="78" t="s">
        <v>12</v>
      </c>
      <c r="AH231" s="78" t="s">
        <v>12</v>
      </c>
      <c r="AI231" s="78" t="s">
        <v>12</v>
      </c>
      <c r="AJ231" s="78" t="s">
        <v>12</v>
      </c>
      <c r="AK231" s="79" t="s">
        <v>12</v>
      </c>
      <c r="AL231" s="79" t="s">
        <v>102</v>
      </c>
      <c r="AM231" s="79" t="s">
        <v>102</v>
      </c>
      <c r="AN231" s="79" t="s">
        <v>12</v>
      </c>
      <c r="AO231" s="79" t="s">
        <v>12</v>
      </c>
      <c r="AP231" s="79" t="s">
        <v>12</v>
      </c>
      <c r="AQ231" s="79" t="s">
        <v>12</v>
      </c>
      <c r="AR231" s="79" t="s">
        <v>18</v>
      </c>
      <c r="AS231" s="79" t="e">
        <f>VLOOKUP(Vib_PDM[[#This Row],[New Number]],#REF!,2,FALSE)</f>
        <v>#REF!</v>
      </c>
      <c r="AT231" s="79" t="s">
        <v>12</v>
      </c>
      <c r="AU231" s="79" t="s">
        <v>12</v>
      </c>
      <c r="AV231" s="79" t="s">
        <v>15</v>
      </c>
      <c r="AW231" s="79" t="s">
        <v>15</v>
      </c>
      <c r="AX231" s="79" t="s">
        <v>15</v>
      </c>
      <c r="AY231" s="79"/>
      <c r="AZ231" s="79"/>
      <c r="BA231" s="79" t="s">
        <v>12</v>
      </c>
      <c r="BB231" s="79" t="s">
        <v>15</v>
      </c>
      <c r="BC231" s="79" t="s">
        <v>102</v>
      </c>
      <c r="BD231" s="80" t="s">
        <v>12</v>
      </c>
      <c r="BE231" s="80" t="s">
        <v>12</v>
      </c>
      <c r="BF231" s="80" t="s">
        <v>12</v>
      </c>
      <c r="BG231" s="80" t="s">
        <v>12</v>
      </c>
      <c r="BH231" s="80" t="s">
        <v>12</v>
      </c>
      <c r="BI231" s="81" t="s">
        <v>12</v>
      </c>
      <c r="BJ231" s="93" t="s">
        <v>12</v>
      </c>
      <c r="BK231" s="93" t="s">
        <v>12</v>
      </c>
      <c r="BL231" s="80" t="s">
        <v>12</v>
      </c>
      <c r="BM231" s="93"/>
      <c r="BN231" s="93"/>
      <c r="BO231" s="94" t="e">
        <f>VLOOKUP(Vib_PDM[[#This Row],[SAP Flocation]],'[4]Sheet1 (2)'!B:E,2,FALSE)</f>
        <v>#N/A</v>
      </c>
      <c r="BP231" s="83" t="s">
        <v>12</v>
      </c>
      <c r="BQ231" s="84"/>
      <c r="BR231" s="85" t="e">
        <f>VLOOKUP(Vib_PDM[[#This Row],[New Number]],'[4]Monthly AMS report'!NN223:NO574,2,FALSE)</f>
        <v>#N/A</v>
      </c>
      <c r="BS231" s="86">
        <v>4</v>
      </c>
      <c r="BT231" s="87">
        <f>COUNTIF(G231:AO231,$BT$8)</f>
        <v>0</v>
      </c>
      <c r="BU231" s="88">
        <f>COUNTIF(G231:AO231,$BU$8)</f>
        <v>0</v>
      </c>
      <c r="BV231" s="88">
        <f>COUNTIF(G231:AO231,$BV$8)</f>
        <v>0</v>
      </c>
      <c r="BW231" s="88">
        <f>COUNTIF(G231:AO231,$BW$8)</f>
        <v>2</v>
      </c>
      <c r="BX231" s="88">
        <f>COUNTIF(G231:AO231,$BX$8)</f>
        <v>28</v>
      </c>
      <c r="BY231" s="88">
        <f>COUNTIF(G231:AO231,$BY$8)</f>
        <v>5</v>
      </c>
      <c r="BZ231" s="88">
        <f>COUNTIF(G231:AO231,$BZ$8)</f>
        <v>0</v>
      </c>
      <c r="CA231" s="89">
        <f>(BY231)/(BZ231+BY231+BX231+BW231+BV231+BU231+BT231)</f>
        <v>0.14285714285714285</v>
      </c>
    </row>
    <row r="232" spans="1:79" ht="26.4" x14ac:dyDescent="0.25">
      <c r="A232" s="70" t="s">
        <v>988</v>
      </c>
      <c r="B232" s="154" t="s">
        <v>989</v>
      </c>
      <c r="C232" s="72" t="s">
        <v>633</v>
      </c>
      <c r="D232" s="73" t="s">
        <v>990</v>
      </c>
      <c r="E232" s="74" t="s">
        <v>991</v>
      </c>
      <c r="F232" s="75" t="s">
        <v>992</v>
      </c>
      <c r="G232" s="76" t="s">
        <v>12</v>
      </c>
      <c r="H232" s="76" t="s">
        <v>12</v>
      </c>
      <c r="I232" s="76" t="s">
        <v>12</v>
      </c>
      <c r="J232" s="76" t="s">
        <v>12</v>
      </c>
      <c r="K232" s="76" t="s">
        <v>12</v>
      </c>
      <c r="L232" s="76" t="s">
        <v>12</v>
      </c>
      <c r="M232" s="76" t="s">
        <v>12</v>
      </c>
      <c r="N232" s="76" t="s">
        <v>12</v>
      </c>
      <c r="O232" s="76" t="s">
        <v>15</v>
      </c>
      <c r="P232" s="76" t="s">
        <v>12</v>
      </c>
      <c r="Q232" s="76">
        <v>3</v>
      </c>
      <c r="R232" s="76">
        <v>4</v>
      </c>
      <c r="S232" s="76">
        <v>4</v>
      </c>
      <c r="T232" s="76">
        <v>4</v>
      </c>
      <c r="U232" s="76">
        <v>3</v>
      </c>
      <c r="V232" s="76" t="s">
        <v>12</v>
      </c>
      <c r="W232" s="76" t="s">
        <v>12</v>
      </c>
      <c r="X232" s="76" t="s">
        <v>12</v>
      </c>
      <c r="Y232" s="76" t="s">
        <v>102</v>
      </c>
      <c r="Z232" s="76" t="s">
        <v>102</v>
      </c>
      <c r="AA232" s="77">
        <v>4</v>
      </c>
      <c r="AB232" s="77">
        <v>4</v>
      </c>
      <c r="AC232" s="77" t="s">
        <v>102</v>
      </c>
      <c r="AD232" s="77" t="s">
        <v>12</v>
      </c>
      <c r="AE232" s="77" t="s">
        <v>102</v>
      </c>
      <c r="AF232" s="77" t="s">
        <v>102</v>
      </c>
      <c r="AG232" s="78" t="s">
        <v>12</v>
      </c>
      <c r="AH232" s="78" t="s">
        <v>12</v>
      </c>
      <c r="AI232" s="78" t="s">
        <v>12</v>
      </c>
      <c r="AJ232" s="78" t="s">
        <v>12</v>
      </c>
      <c r="AK232" s="79" t="s">
        <v>12</v>
      </c>
      <c r="AL232" s="79" t="s">
        <v>102</v>
      </c>
      <c r="AM232" s="79" t="s">
        <v>102</v>
      </c>
      <c r="AN232" s="79" t="s">
        <v>12</v>
      </c>
      <c r="AO232" s="79" t="s">
        <v>12</v>
      </c>
      <c r="AP232" s="79" t="s">
        <v>12</v>
      </c>
      <c r="AQ232" s="79" t="s">
        <v>12</v>
      </c>
      <c r="AR232" s="79" t="s">
        <v>18</v>
      </c>
      <c r="AS232" s="79" t="e">
        <f>VLOOKUP(Vib_PDM[[#This Row],[New Number]],#REF!,2,FALSE)</f>
        <v>#REF!</v>
      </c>
      <c r="AT232" s="79" t="s">
        <v>12</v>
      </c>
      <c r="AU232" s="79" t="s">
        <v>12</v>
      </c>
      <c r="AV232" s="79" t="s">
        <v>15</v>
      </c>
      <c r="AW232" s="79" t="s">
        <v>15</v>
      </c>
      <c r="AX232" s="79" t="s">
        <v>15</v>
      </c>
      <c r="AY232" s="79"/>
      <c r="AZ232" s="79"/>
      <c r="BA232" s="79" t="s">
        <v>12</v>
      </c>
      <c r="BB232" s="79" t="s">
        <v>102</v>
      </c>
      <c r="BC232" s="79" t="s">
        <v>102</v>
      </c>
      <c r="BD232" s="80">
        <v>3</v>
      </c>
      <c r="BE232" s="80">
        <v>3</v>
      </c>
      <c r="BF232" s="80">
        <v>2</v>
      </c>
      <c r="BG232" s="80" t="s">
        <v>12</v>
      </c>
      <c r="BH232" s="80" t="s">
        <v>12</v>
      </c>
      <c r="BI232" s="91">
        <v>3</v>
      </c>
      <c r="BJ232" s="91">
        <v>3</v>
      </c>
      <c r="BK232" s="81" t="s">
        <v>12</v>
      </c>
      <c r="BL232" s="80" t="s">
        <v>12</v>
      </c>
      <c r="BM232" s="93" t="s">
        <v>18</v>
      </c>
      <c r="BN232" s="93"/>
      <c r="BO232" s="92" t="str">
        <f>VLOOKUP(Vib_PDM[[#This Row],[SAP Flocation]],'[4]Sheet1 (2)'!B:E,2,FALSE)</f>
        <v>MPHS25T1</v>
      </c>
      <c r="BP232" s="83" t="s">
        <v>12</v>
      </c>
      <c r="BQ232" s="84"/>
      <c r="BR232" s="85" t="e">
        <f>VLOOKUP(Vib_PDM[[#This Row],[New Number]],'[4]Monthly AMS report'!NN224:NO575,2,FALSE)</f>
        <v>#N/A</v>
      </c>
      <c r="BS232" s="86">
        <v>4</v>
      </c>
      <c r="BT232" s="87">
        <f>COUNTIF(G232:AO232,$BT$8)</f>
        <v>0</v>
      </c>
      <c r="BU232" s="88">
        <f>COUNTIF(G232:AO232,$BU$8)</f>
        <v>0</v>
      </c>
      <c r="BV232" s="88">
        <f>COUNTIF(G232:AO232,$BV$8)</f>
        <v>2</v>
      </c>
      <c r="BW232" s="88">
        <f>COUNTIF(G232:AO232,$BW$8)</f>
        <v>5</v>
      </c>
      <c r="BX232" s="88">
        <f>COUNTIF(G232:AO232,$BX$8)</f>
        <v>27</v>
      </c>
      <c r="BY232" s="88">
        <f>COUNTIF(G232:AO232,$BY$8)</f>
        <v>1</v>
      </c>
      <c r="BZ232" s="88">
        <f>COUNTIF(G232:AO232,$BZ$8)</f>
        <v>0</v>
      </c>
      <c r="CA232" s="89">
        <f>(BY232)/(BZ232+BY232+BX232+BW232+BV232+BU232+BT232)</f>
        <v>2.8571428571428571E-2</v>
      </c>
    </row>
    <row r="233" spans="1:79" ht="26.4" x14ac:dyDescent="0.25">
      <c r="A233" s="70" t="s">
        <v>972</v>
      </c>
      <c r="B233" s="71" t="s">
        <v>973</v>
      </c>
      <c r="C233" s="72" t="s">
        <v>633</v>
      </c>
      <c r="D233" s="73" t="s">
        <v>974</v>
      </c>
      <c r="E233" s="74" t="s">
        <v>485</v>
      </c>
      <c r="F233" s="75"/>
      <c r="G233" s="76" t="s">
        <v>12</v>
      </c>
      <c r="H233" s="76" t="s">
        <v>12</v>
      </c>
      <c r="I233" s="76" t="s">
        <v>12</v>
      </c>
      <c r="J233" s="76" t="s">
        <v>12</v>
      </c>
      <c r="K233" s="76" t="s">
        <v>12</v>
      </c>
      <c r="L233" s="76" t="s">
        <v>12</v>
      </c>
      <c r="M233" s="76" t="s">
        <v>12</v>
      </c>
      <c r="N233" s="76" t="s">
        <v>12</v>
      </c>
      <c r="O233" s="76" t="s">
        <v>15</v>
      </c>
      <c r="P233" s="76" t="s">
        <v>12</v>
      </c>
      <c r="Q233" s="76" t="s">
        <v>12</v>
      </c>
      <c r="R233" s="76" t="s">
        <v>12</v>
      </c>
      <c r="S233" s="76">
        <v>3</v>
      </c>
      <c r="T233" s="76">
        <v>4</v>
      </c>
      <c r="U233" s="76" t="s">
        <v>12</v>
      </c>
      <c r="V233" s="76" t="s">
        <v>12</v>
      </c>
      <c r="W233" s="76">
        <v>3</v>
      </c>
      <c r="X233" s="76" t="s">
        <v>102</v>
      </c>
      <c r="Y233" s="76">
        <v>2</v>
      </c>
      <c r="Z233" s="76">
        <v>3</v>
      </c>
      <c r="AA233" s="77">
        <v>2</v>
      </c>
      <c r="AB233" s="77">
        <v>3</v>
      </c>
      <c r="AC233" s="77">
        <v>3</v>
      </c>
      <c r="AD233" s="77">
        <v>3</v>
      </c>
      <c r="AE233" s="77">
        <v>3</v>
      </c>
      <c r="AF233" s="77">
        <v>2</v>
      </c>
      <c r="AG233" s="78">
        <v>3</v>
      </c>
      <c r="AH233" s="78">
        <v>3</v>
      </c>
      <c r="AI233" s="78">
        <v>3</v>
      </c>
      <c r="AJ233" s="78">
        <v>3</v>
      </c>
      <c r="AK233" s="79">
        <v>3</v>
      </c>
      <c r="AL233" s="79">
        <v>3</v>
      </c>
      <c r="AM233" s="79">
        <v>3</v>
      </c>
      <c r="AN233" s="79">
        <v>3</v>
      </c>
      <c r="AO233" s="79">
        <v>3</v>
      </c>
      <c r="AP233" s="79">
        <v>3</v>
      </c>
      <c r="AQ233" s="79" t="s">
        <v>18</v>
      </c>
      <c r="AR233" s="79" t="s">
        <v>18</v>
      </c>
      <c r="AS233" s="79" t="e">
        <f>VLOOKUP(Vib_PDM[[#This Row],[New Number]],#REF!,2,FALSE)</f>
        <v>#REF!</v>
      </c>
      <c r="AT233" s="79" t="s">
        <v>12</v>
      </c>
      <c r="AU233" s="79" t="s">
        <v>12</v>
      </c>
      <c r="AV233" s="79" t="s">
        <v>15</v>
      </c>
      <c r="AW233" s="79" t="s">
        <v>15</v>
      </c>
      <c r="AX233" s="79" t="s">
        <v>15</v>
      </c>
      <c r="AY233" s="79"/>
      <c r="AZ233" s="79"/>
      <c r="BA233" s="79" t="s">
        <v>12</v>
      </c>
      <c r="BB233" s="79">
        <v>3</v>
      </c>
      <c r="BC233" s="79">
        <v>3</v>
      </c>
      <c r="BD233" s="80">
        <v>3</v>
      </c>
      <c r="BE233" s="80">
        <v>3</v>
      </c>
      <c r="BF233" s="80">
        <v>3</v>
      </c>
      <c r="BG233" s="80">
        <v>3</v>
      </c>
      <c r="BH233" s="80">
        <v>3</v>
      </c>
      <c r="BI233" s="91">
        <v>3</v>
      </c>
      <c r="BJ233" s="91">
        <v>3</v>
      </c>
      <c r="BK233" s="80">
        <v>3</v>
      </c>
      <c r="BL233" s="80">
        <v>3</v>
      </c>
      <c r="BM233" s="80"/>
      <c r="BN233" s="80"/>
      <c r="BO233" s="92" t="str">
        <f>VLOOKUP(Vib_PDM[[#This Row],[SAP Flocation]],'[4]Sheet1 (2)'!B:E,2,FALSE)</f>
        <v>MPHS25T1</v>
      </c>
      <c r="BP233" s="132" t="s">
        <v>15</v>
      </c>
      <c r="BQ233" s="84"/>
      <c r="BR233" s="85" t="e">
        <f>VLOOKUP(Vib_PDM[[#This Row],[New Number]],'[4]Monthly AMS report'!NN219:NO570,2,FALSE)</f>
        <v>#N/A</v>
      </c>
      <c r="BS233" s="86"/>
      <c r="BT233" s="87">
        <f>COUNTIF(G233:AO233,$BT$8)</f>
        <v>0</v>
      </c>
      <c r="BU233" s="88">
        <f>COUNTIF(G233:AO233,$BU$8)</f>
        <v>3</v>
      </c>
      <c r="BV233" s="88">
        <f>COUNTIF(G233:AO233,$BV$8)</f>
        <v>16</v>
      </c>
      <c r="BW233" s="88">
        <f>COUNTIF(G233:AO233,$BW$8)</f>
        <v>1</v>
      </c>
      <c r="BX233" s="88">
        <f>COUNTIF(G233:AO233,$BX$8)</f>
        <v>14</v>
      </c>
      <c r="BY233" s="88">
        <f>COUNTIF(G233:AO233,$BY$8)</f>
        <v>1</v>
      </c>
      <c r="BZ233" s="88">
        <f>COUNTIF(G233:AO233,$BZ$8)</f>
        <v>0</v>
      </c>
      <c r="CA233" s="89">
        <f>(BY233)/(BZ233+BY233+BX233+BW233+BV233+BU233+BT233)</f>
        <v>2.8571428571428571E-2</v>
      </c>
    </row>
    <row r="234" spans="1:79" ht="26.4" x14ac:dyDescent="0.25">
      <c r="A234" s="70" t="s">
        <v>975</v>
      </c>
      <c r="B234" s="71" t="s">
        <v>976</v>
      </c>
      <c r="C234" s="72" t="s">
        <v>633</v>
      </c>
      <c r="D234" s="73" t="s">
        <v>977</v>
      </c>
      <c r="E234" s="74" t="s">
        <v>489</v>
      </c>
      <c r="F234" s="75"/>
      <c r="G234" s="76" t="s">
        <v>12</v>
      </c>
      <c r="H234" s="76" t="s">
        <v>12</v>
      </c>
      <c r="I234" s="76" t="s">
        <v>12</v>
      </c>
      <c r="J234" s="76" t="s">
        <v>12</v>
      </c>
      <c r="K234" s="76" t="s">
        <v>12</v>
      </c>
      <c r="L234" s="76" t="s">
        <v>12</v>
      </c>
      <c r="M234" s="76" t="s">
        <v>12</v>
      </c>
      <c r="N234" s="76" t="s">
        <v>12</v>
      </c>
      <c r="O234" s="76" t="s">
        <v>15</v>
      </c>
      <c r="P234" s="76">
        <v>4</v>
      </c>
      <c r="Q234" s="76" t="s">
        <v>12</v>
      </c>
      <c r="R234" s="76">
        <v>3</v>
      </c>
      <c r="S234" s="76">
        <v>2</v>
      </c>
      <c r="T234" s="76">
        <v>3</v>
      </c>
      <c r="U234" s="76" t="s">
        <v>12</v>
      </c>
      <c r="V234" s="76" t="s">
        <v>12</v>
      </c>
      <c r="W234" s="76">
        <v>2</v>
      </c>
      <c r="X234" s="76">
        <v>3</v>
      </c>
      <c r="Y234" s="76">
        <v>2</v>
      </c>
      <c r="Z234" s="76" t="s">
        <v>102</v>
      </c>
      <c r="AA234" s="77" t="s">
        <v>102</v>
      </c>
      <c r="AB234" s="77">
        <v>2</v>
      </c>
      <c r="AC234" s="77">
        <v>4</v>
      </c>
      <c r="AD234" s="77">
        <v>3</v>
      </c>
      <c r="AE234" s="77">
        <v>3</v>
      </c>
      <c r="AF234" s="77">
        <v>2</v>
      </c>
      <c r="AG234" s="78">
        <v>3</v>
      </c>
      <c r="AH234" s="78" t="s">
        <v>12</v>
      </c>
      <c r="AI234" s="78" t="s">
        <v>12</v>
      </c>
      <c r="AJ234" s="78" t="s">
        <v>12</v>
      </c>
      <c r="AK234" s="79">
        <v>3</v>
      </c>
      <c r="AL234" s="79" t="s">
        <v>102</v>
      </c>
      <c r="AM234" s="79" t="s">
        <v>102</v>
      </c>
      <c r="AN234" s="79" t="s">
        <v>12</v>
      </c>
      <c r="AO234" s="79">
        <v>3</v>
      </c>
      <c r="AP234" s="79" t="s">
        <v>12</v>
      </c>
      <c r="AQ234" s="79" t="s">
        <v>12</v>
      </c>
      <c r="AR234" s="79" t="s">
        <v>18</v>
      </c>
      <c r="AS234" s="79" t="e">
        <f>VLOOKUP(Vib_PDM[[#This Row],[New Number]],#REF!,2,FALSE)</f>
        <v>#REF!</v>
      </c>
      <c r="AT234" s="79" t="s">
        <v>12</v>
      </c>
      <c r="AU234" s="79" t="s">
        <v>12</v>
      </c>
      <c r="AV234" s="79" t="s">
        <v>15</v>
      </c>
      <c r="AW234" s="79" t="s">
        <v>15</v>
      </c>
      <c r="AX234" s="79" t="s">
        <v>15</v>
      </c>
      <c r="AY234" s="79"/>
      <c r="AZ234" s="79"/>
      <c r="BA234" s="79" t="s">
        <v>12</v>
      </c>
      <c r="BB234" s="79" t="s">
        <v>102</v>
      </c>
      <c r="BC234" s="79" t="s">
        <v>102</v>
      </c>
      <c r="BD234" s="80" t="s">
        <v>12</v>
      </c>
      <c r="BE234" s="80" t="s">
        <v>12</v>
      </c>
      <c r="BF234" s="80" t="s">
        <v>12</v>
      </c>
      <c r="BG234" s="80" t="s">
        <v>12</v>
      </c>
      <c r="BH234" s="80" t="s">
        <v>12</v>
      </c>
      <c r="BI234" s="91">
        <v>3</v>
      </c>
      <c r="BJ234" s="91">
        <v>3</v>
      </c>
      <c r="BK234" s="80">
        <v>3</v>
      </c>
      <c r="BL234" s="80" t="s">
        <v>12</v>
      </c>
      <c r="BM234" s="93" t="s">
        <v>18</v>
      </c>
      <c r="BN234" s="93"/>
      <c r="BO234" s="92">
        <f>VLOOKUP(Vib_PDM[[#This Row],[SAP Flocation]],'[4]Sheet1 (2)'!B:E,2,FALSE)</f>
        <v>0</v>
      </c>
      <c r="BP234" s="132" t="s">
        <v>15</v>
      </c>
      <c r="BQ234" s="84"/>
      <c r="BR234" s="85" t="e">
        <f>VLOOKUP(Vib_PDM[[#This Row],[New Number]],'[4]Monthly AMS report'!NN220:NO571,2,FALSE)</f>
        <v>#N/A</v>
      </c>
      <c r="BS234" s="86"/>
      <c r="BT234" s="87">
        <f>COUNTIF(G234:AO234,$BT$8)</f>
        <v>0</v>
      </c>
      <c r="BU234" s="88">
        <f>COUNTIF(G234:AO234,$BU$8)</f>
        <v>5</v>
      </c>
      <c r="BV234" s="88">
        <f>COUNTIF(G234:AO234,$BV$8)</f>
        <v>8</v>
      </c>
      <c r="BW234" s="88">
        <f>COUNTIF(G234:AO234,$BW$8)</f>
        <v>2</v>
      </c>
      <c r="BX234" s="88">
        <f>COUNTIF(G234:AO234,$BX$8)</f>
        <v>19</v>
      </c>
      <c r="BY234" s="88">
        <f>COUNTIF(G234:AO234,$BY$8)</f>
        <v>1</v>
      </c>
      <c r="BZ234" s="88">
        <f>COUNTIF(G234:AO234,$BZ$8)</f>
        <v>0</v>
      </c>
      <c r="CA234" s="89">
        <f>(BY234)/(BZ234+BY234+BX234+BW234+BV234+BU234+BT234)</f>
        <v>2.8571428571428571E-2</v>
      </c>
    </row>
    <row r="235" spans="1:79" ht="26.4" x14ac:dyDescent="0.25">
      <c r="A235" s="70" t="s">
        <v>978</v>
      </c>
      <c r="B235" s="71" t="s">
        <v>979</v>
      </c>
      <c r="C235" s="72" t="s">
        <v>633</v>
      </c>
      <c r="D235" s="73" t="s">
        <v>980</v>
      </c>
      <c r="E235" s="74" t="s">
        <v>493</v>
      </c>
      <c r="F235" s="75"/>
      <c r="G235" s="76" t="s">
        <v>12</v>
      </c>
      <c r="H235" s="76" t="s">
        <v>12</v>
      </c>
      <c r="I235" s="76">
        <v>3</v>
      </c>
      <c r="J235" s="76">
        <v>3</v>
      </c>
      <c r="K235" s="76">
        <v>3</v>
      </c>
      <c r="L235" s="76" t="s">
        <v>12</v>
      </c>
      <c r="M235" s="76" t="s">
        <v>12</v>
      </c>
      <c r="N235" s="76" t="s">
        <v>12</v>
      </c>
      <c r="O235" s="76" t="s">
        <v>15</v>
      </c>
      <c r="P235" s="76" t="s">
        <v>12</v>
      </c>
      <c r="Q235" s="76" t="s">
        <v>12</v>
      </c>
      <c r="R235" s="76" t="s">
        <v>12</v>
      </c>
      <c r="S235" s="76">
        <v>2</v>
      </c>
      <c r="T235" s="76" t="s">
        <v>15</v>
      </c>
      <c r="U235" s="76" t="s">
        <v>12</v>
      </c>
      <c r="V235" s="76" t="s">
        <v>12</v>
      </c>
      <c r="W235" s="76">
        <v>3</v>
      </c>
      <c r="X235" s="76">
        <v>3</v>
      </c>
      <c r="Y235" s="76">
        <v>3</v>
      </c>
      <c r="Z235" s="76" t="s">
        <v>102</v>
      </c>
      <c r="AA235" s="77" t="s">
        <v>102</v>
      </c>
      <c r="AB235" s="77">
        <v>3</v>
      </c>
      <c r="AC235" s="77">
        <v>4</v>
      </c>
      <c r="AD235" s="77">
        <v>3</v>
      </c>
      <c r="AE235" s="77">
        <v>3</v>
      </c>
      <c r="AF235" s="77">
        <v>3</v>
      </c>
      <c r="AG235" s="78" t="s">
        <v>12</v>
      </c>
      <c r="AH235" s="78" t="s">
        <v>12</v>
      </c>
      <c r="AI235" s="78">
        <v>2</v>
      </c>
      <c r="AJ235" s="78" t="s">
        <v>12</v>
      </c>
      <c r="AK235" s="79" t="s">
        <v>12</v>
      </c>
      <c r="AL235" s="79" t="s">
        <v>102</v>
      </c>
      <c r="AM235" s="79" t="s">
        <v>102</v>
      </c>
      <c r="AN235" s="79" t="s">
        <v>12</v>
      </c>
      <c r="AO235" s="79" t="s">
        <v>12</v>
      </c>
      <c r="AP235" s="79">
        <v>4</v>
      </c>
      <c r="AQ235" s="79">
        <v>4</v>
      </c>
      <c r="AR235" s="79" t="s">
        <v>18</v>
      </c>
      <c r="AS235" s="79" t="e">
        <f>VLOOKUP(Vib_PDM[[#This Row],[New Number]],#REF!,2,FALSE)</f>
        <v>#REF!</v>
      </c>
      <c r="AT235" s="79" t="s">
        <v>12</v>
      </c>
      <c r="AU235" s="79" t="s">
        <v>12</v>
      </c>
      <c r="AV235" s="79" t="s">
        <v>15</v>
      </c>
      <c r="AW235" s="79" t="s">
        <v>15</v>
      </c>
      <c r="AX235" s="79" t="s">
        <v>15</v>
      </c>
      <c r="AY235" s="79"/>
      <c r="AZ235" s="79"/>
      <c r="BA235" s="79" t="s">
        <v>12</v>
      </c>
      <c r="BB235" s="79" t="s">
        <v>102</v>
      </c>
      <c r="BC235" s="79" t="s">
        <v>102</v>
      </c>
      <c r="BD235" s="80" t="s">
        <v>12</v>
      </c>
      <c r="BE235" s="80" t="s">
        <v>12</v>
      </c>
      <c r="BF235" s="80" t="s">
        <v>12</v>
      </c>
      <c r="BG235" s="80" t="s">
        <v>12</v>
      </c>
      <c r="BH235" s="80" t="s">
        <v>12</v>
      </c>
      <c r="BI235" s="81" t="s">
        <v>12</v>
      </c>
      <c r="BJ235" s="93" t="s">
        <v>12</v>
      </c>
      <c r="BK235" s="93" t="s">
        <v>12</v>
      </c>
      <c r="BL235" s="80" t="s">
        <v>12</v>
      </c>
      <c r="BM235" s="93" t="s">
        <v>18</v>
      </c>
      <c r="BN235" s="93"/>
      <c r="BO235" s="94" t="e">
        <f>VLOOKUP(Vib_PDM[[#This Row],[SAP Flocation]],'[4]Sheet1 (2)'!B:E,2,FALSE)</f>
        <v>#N/A</v>
      </c>
      <c r="BP235" s="132" t="s">
        <v>15</v>
      </c>
      <c r="BQ235" s="84"/>
      <c r="BR235" s="85" t="e">
        <f>VLOOKUP(Vib_PDM[[#This Row],[New Number]],'[4]Monthly AMS report'!NN221:NO572,2,FALSE)</f>
        <v>#N/A</v>
      </c>
      <c r="BS235" s="86"/>
      <c r="BT235" s="87">
        <f>COUNTIF(G235:AO235,$BT$8)</f>
        <v>0</v>
      </c>
      <c r="BU235" s="88">
        <f>COUNTIF(G235:AO235,$BU$8)</f>
        <v>2</v>
      </c>
      <c r="BV235" s="88">
        <f>COUNTIF(G235:AO235,$BV$8)</f>
        <v>10</v>
      </c>
      <c r="BW235" s="88">
        <f>COUNTIF(G235:AO235,$BW$8)</f>
        <v>1</v>
      </c>
      <c r="BX235" s="88">
        <f>COUNTIF(G235:AO235,$BX$8)</f>
        <v>20</v>
      </c>
      <c r="BY235" s="88">
        <f>COUNTIF(G235:AO235,$BY$8)</f>
        <v>2</v>
      </c>
      <c r="BZ235" s="88">
        <f>COUNTIF(G235:AO235,$BZ$8)</f>
        <v>0</v>
      </c>
      <c r="CA235" s="89">
        <f>(BY235)/(BZ235+BY235+BX235+BW235+BV235+BU235+BT235)</f>
        <v>5.7142857142857141E-2</v>
      </c>
    </row>
    <row r="236" spans="1:79" ht="26.4" x14ac:dyDescent="0.25">
      <c r="A236" s="70" t="s">
        <v>981</v>
      </c>
      <c r="B236" s="71" t="s">
        <v>982</v>
      </c>
      <c r="C236" s="72" t="s">
        <v>633</v>
      </c>
      <c r="D236" s="73" t="s">
        <v>983</v>
      </c>
      <c r="E236" s="74" t="s">
        <v>501</v>
      </c>
      <c r="F236" s="75"/>
      <c r="G236" s="76" t="s">
        <v>12</v>
      </c>
      <c r="H236" s="76" t="s">
        <v>12</v>
      </c>
      <c r="I236" s="76" t="s">
        <v>12</v>
      </c>
      <c r="J236" s="76" t="s">
        <v>12</v>
      </c>
      <c r="K236" s="76" t="s">
        <v>12</v>
      </c>
      <c r="L236" s="76" t="s">
        <v>12</v>
      </c>
      <c r="M236" s="76" t="s">
        <v>12</v>
      </c>
      <c r="N236" s="76" t="s">
        <v>12</v>
      </c>
      <c r="O236" s="76" t="s">
        <v>15</v>
      </c>
      <c r="P236" s="76">
        <v>4</v>
      </c>
      <c r="Q236" s="76" t="s">
        <v>12</v>
      </c>
      <c r="R236" s="76">
        <v>4</v>
      </c>
      <c r="S236" s="76">
        <v>4</v>
      </c>
      <c r="T236" s="76">
        <v>4</v>
      </c>
      <c r="U236" s="76">
        <v>4</v>
      </c>
      <c r="V236" s="76" t="s">
        <v>12</v>
      </c>
      <c r="W236" s="76">
        <v>3</v>
      </c>
      <c r="X236" s="76">
        <v>3</v>
      </c>
      <c r="Y236" s="76">
        <v>3</v>
      </c>
      <c r="Z236" s="76">
        <v>4</v>
      </c>
      <c r="AA236" s="77" t="s">
        <v>102</v>
      </c>
      <c r="AB236" s="77">
        <v>3</v>
      </c>
      <c r="AC236" s="77">
        <v>4</v>
      </c>
      <c r="AD236" s="77">
        <v>4</v>
      </c>
      <c r="AE236" s="77">
        <v>4</v>
      </c>
      <c r="AF236" s="77">
        <v>1</v>
      </c>
      <c r="AG236" s="78" t="s">
        <v>12</v>
      </c>
      <c r="AH236" s="78" t="s">
        <v>12</v>
      </c>
      <c r="AI236" s="78">
        <v>4</v>
      </c>
      <c r="AJ236" s="78" t="s">
        <v>12</v>
      </c>
      <c r="AK236" s="79" t="s">
        <v>12</v>
      </c>
      <c r="AL236" s="79">
        <v>3</v>
      </c>
      <c r="AM236" s="79">
        <v>3</v>
      </c>
      <c r="AN236" s="79">
        <v>3</v>
      </c>
      <c r="AO236" s="79">
        <v>4</v>
      </c>
      <c r="AP236" s="79" t="s">
        <v>12</v>
      </c>
      <c r="AQ236" s="79" t="s">
        <v>18</v>
      </c>
      <c r="AR236" s="79" t="s">
        <v>18</v>
      </c>
      <c r="AS236" s="79" t="e">
        <f>VLOOKUP(Vib_PDM[[#This Row],[New Number]],#REF!,2,FALSE)</f>
        <v>#REF!</v>
      </c>
      <c r="AT236" s="79" t="s">
        <v>12</v>
      </c>
      <c r="AU236" s="79" t="s">
        <v>12</v>
      </c>
      <c r="AV236" s="79" t="s">
        <v>15</v>
      </c>
      <c r="AW236" s="79" t="s">
        <v>15</v>
      </c>
      <c r="AX236" s="79" t="s">
        <v>15</v>
      </c>
      <c r="AY236" s="79"/>
      <c r="AZ236" s="79"/>
      <c r="BA236" s="79" t="s">
        <v>12</v>
      </c>
      <c r="BB236" s="79" t="s">
        <v>102</v>
      </c>
      <c r="BC236" s="79" t="s">
        <v>15</v>
      </c>
      <c r="BD236" s="80">
        <v>4</v>
      </c>
      <c r="BE236" s="80" t="s">
        <v>12</v>
      </c>
      <c r="BF236" s="80">
        <v>3</v>
      </c>
      <c r="BG236" s="80">
        <v>3</v>
      </c>
      <c r="BH236" s="80">
        <v>3</v>
      </c>
      <c r="BI236" s="91">
        <v>3</v>
      </c>
      <c r="BJ236" s="80" t="s">
        <v>15</v>
      </c>
      <c r="BK236" s="80">
        <v>4</v>
      </c>
      <c r="BL236" s="80" t="s">
        <v>12</v>
      </c>
      <c r="BM236" s="93" t="s">
        <v>18</v>
      </c>
      <c r="BN236" s="93"/>
      <c r="BO236" s="123" t="str">
        <f>VLOOKUP(Vib_PDM[[#This Row],[SAP Flocation]],'[4]Sheet1 (2)'!B:E,2,FALSE)</f>
        <v>MPHS25T1</v>
      </c>
      <c r="BP236" s="132" t="s">
        <v>15</v>
      </c>
      <c r="BQ236" s="84"/>
      <c r="BR236" s="85" t="e">
        <f>VLOOKUP(Vib_PDM[[#This Row],[New Number]],'[4]Monthly AMS report'!NN222:NO573,2,FALSE)</f>
        <v>#N/A</v>
      </c>
      <c r="BS236" s="86"/>
      <c r="BT236" s="87">
        <f>COUNTIF(G236:AO236,$BT$8)</f>
        <v>1</v>
      </c>
      <c r="BU236" s="88">
        <f>COUNTIF(G236:AO236,$BU$8)</f>
        <v>0</v>
      </c>
      <c r="BV236" s="88">
        <f>COUNTIF(G236:AO236,$BV$8)</f>
        <v>7</v>
      </c>
      <c r="BW236" s="88">
        <f>COUNTIF(G236:AO236,$BW$8)</f>
        <v>11</v>
      </c>
      <c r="BX236" s="88">
        <f>COUNTIF(G236:AO236,$BX$8)</f>
        <v>15</v>
      </c>
      <c r="BY236" s="88">
        <f>COUNTIF(G236:AO236,$BY$8)</f>
        <v>1</v>
      </c>
      <c r="BZ236" s="88">
        <f>COUNTIF(G236:AO236,$BZ$8)</f>
        <v>0</v>
      </c>
      <c r="CA236" s="89">
        <f>(BY236)/(BZ236+BY236+BX236+BW236+BV236+BU236+BT236)</f>
        <v>2.8571428571428571E-2</v>
      </c>
    </row>
    <row r="237" spans="1:79" ht="39.6" x14ac:dyDescent="0.25">
      <c r="A237" s="122" t="s">
        <v>993</v>
      </c>
      <c r="B237" s="121" t="s">
        <v>994</v>
      </c>
      <c r="C237" s="72" t="s">
        <v>633</v>
      </c>
      <c r="D237" s="73" t="s">
        <v>995</v>
      </c>
      <c r="E237" s="74" t="s">
        <v>996</v>
      </c>
      <c r="F237" s="75"/>
      <c r="G237" s="76" t="s">
        <v>12</v>
      </c>
      <c r="H237" s="76" t="s">
        <v>12</v>
      </c>
      <c r="I237" s="76" t="s">
        <v>12</v>
      </c>
      <c r="J237" s="76" t="s">
        <v>12</v>
      </c>
      <c r="K237" s="76" t="s">
        <v>12</v>
      </c>
      <c r="L237" s="76" t="s">
        <v>12</v>
      </c>
      <c r="M237" s="76" t="s">
        <v>12</v>
      </c>
      <c r="N237" s="76" t="s">
        <v>12</v>
      </c>
      <c r="O237" s="76" t="s">
        <v>15</v>
      </c>
      <c r="P237" s="76">
        <v>4</v>
      </c>
      <c r="Q237" s="76" t="s">
        <v>12</v>
      </c>
      <c r="R237" s="76" t="s">
        <v>12</v>
      </c>
      <c r="S237" s="76">
        <v>3</v>
      </c>
      <c r="T237" s="76">
        <v>3</v>
      </c>
      <c r="U237" s="76">
        <v>3</v>
      </c>
      <c r="V237" s="76" t="s">
        <v>12</v>
      </c>
      <c r="W237" s="76">
        <v>4</v>
      </c>
      <c r="X237" s="76" t="s">
        <v>198</v>
      </c>
      <c r="Y237" s="76" t="s">
        <v>102</v>
      </c>
      <c r="Z237" s="76">
        <v>3</v>
      </c>
      <c r="AA237" s="77">
        <v>2</v>
      </c>
      <c r="AB237" s="77">
        <v>2</v>
      </c>
      <c r="AC237" s="77">
        <v>2</v>
      </c>
      <c r="AD237" s="77">
        <v>2</v>
      </c>
      <c r="AE237" s="77">
        <v>2</v>
      </c>
      <c r="AF237" s="77">
        <v>4</v>
      </c>
      <c r="AG237" s="78" t="s">
        <v>12</v>
      </c>
      <c r="AH237" s="78" t="s">
        <v>12</v>
      </c>
      <c r="AI237" s="78" t="s">
        <v>12</v>
      </c>
      <c r="AJ237" s="78" t="s">
        <v>12</v>
      </c>
      <c r="AK237" s="79" t="s">
        <v>12</v>
      </c>
      <c r="AL237" s="79" t="s">
        <v>102</v>
      </c>
      <c r="AM237" s="79" t="s">
        <v>102</v>
      </c>
      <c r="AN237" s="79" t="s">
        <v>12</v>
      </c>
      <c r="AO237" s="79">
        <v>2</v>
      </c>
      <c r="AP237" s="79">
        <v>3</v>
      </c>
      <c r="AQ237" s="79" t="s">
        <v>12</v>
      </c>
      <c r="AR237" s="79" t="s">
        <v>18</v>
      </c>
      <c r="AS237" s="79" t="e">
        <f>VLOOKUP(Vib_PDM[[#This Row],[New Number]],#REF!,2,FALSE)</f>
        <v>#REF!</v>
      </c>
      <c r="AT237" s="79" t="s">
        <v>15</v>
      </c>
      <c r="AU237" s="79" t="s">
        <v>15</v>
      </c>
      <c r="AV237" s="79" t="s">
        <v>15</v>
      </c>
      <c r="AW237" s="79" t="s">
        <v>15</v>
      </c>
      <c r="AX237" s="79" t="s">
        <v>15</v>
      </c>
      <c r="AY237" s="79"/>
      <c r="AZ237" s="79"/>
      <c r="BA237" s="79" t="s">
        <v>102</v>
      </c>
      <c r="BB237" s="79">
        <v>2</v>
      </c>
      <c r="BC237" s="79" t="s">
        <v>102</v>
      </c>
      <c r="BD237" s="80" t="s">
        <v>12</v>
      </c>
      <c r="BE237" s="80" t="s">
        <v>12</v>
      </c>
      <c r="BF237" s="80" t="s">
        <v>12</v>
      </c>
      <c r="BG237" s="80" t="s">
        <v>12</v>
      </c>
      <c r="BH237" s="80">
        <v>3</v>
      </c>
      <c r="BI237" s="81" t="s">
        <v>12</v>
      </c>
      <c r="BJ237" s="80" t="s">
        <v>15</v>
      </c>
      <c r="BK237" s="80" t="s">
        <v>15</v>
      </c>
      <c r="BL237" s="80">
        <v>2</v>
      </c>
      <c r="BM237" s="93" t="s">
        <v>18</v>
      </c>
      <c r="BN237" s="93"/>
      <c r="BO237" s="123" t="str">
        <f>VLOOKUP(Vib_PDM[[#This Row],[SAP Flocation]],'[4]Sheet1 (2)'!B:E,2,FALSE)</f>
        <v>MPHS25T1</v>
      </c>
      <c r="BP237" s="83">
        <v>2</v>
      </c>
      <c r="BQ237" s="84" t="s">
        <v>2183</v>
      </c>
      <c r="BR237" s="85" t="e">
        <f>VLOOKUP(Vib_PDM[[#This Row],[New Number]],'[4]Monthly AMS report'!NN225:NO576,2,FALSE)</f>
        <v>#N/A</v>
      </c>
      <c r="BS237" s="86">
        <v>4</v>
      </c>
      <c r="BT237" s="87">
        <f>COUNTIF(G237:AO237,$BT$8)</f>
        <v>0</v>
      </c>
      <c r="BU237" s="88">
        <f>COUNTIF(G237:AO237,$BU$8)</f>
        <v>6</v>
      </c>
      <c r="BV237" s="88">
        <f>COUNTIF(G237:AO237,$BV$8)</f>
        <v>4</v>
      </c>
      <c r="BW237" s="88">
        <f>COUNTIF(G237:AO237,$BW$8)</f>
        <v>3</v>
      </c>
      <c r="BX237" s="88">
        <f>COUNTIF(G237:AO237,$BX$8)</f>
        <v>20</v>
      </c>
      <c r="BY237" s="88">
        <f>COUNTIF(G237:AO237,$BY$8)</f>
        <v>1</v>
      </c>
      <c r="BZ237" s="88">
        <f>COUNTIF(G237:AO237,$BZ$8)</f>
        <v>0</v>
      </c>
      <c r="CA237" s="89">
        <f>(BY237)/(BZ237+BY237+BX237+BW237+BV237+BU237+BT237)</f>
        <v>2.9411764705882353E-2</v>
      </c>
    </row>
    <row r="238" spans="1:79" ht="79.2" x14ac:dyDescent="0.25">
      <c r="A238" s="122" t="s">
        <v>631</v>
      </c>
      <c r="B238" s="121" t="s">
        <v>632</v>
      </c>
      <c r="C238" s="72" t="s">
        <v>633</v>
      </c>
      <c r="D238" s="73" t="s">
        <v>634</v>
      </c>
      <c r="E238" s="74" t="s">
        <v>635</v>
      </c>
      <c r="F238" s="75"/>
      <c r="G238" s="76" t="s">
        <v>12</v>
      </c>
      <c r="H238" s="76" t="s">
        <v>12</v>
      </c>
      <c r="I238" s="76">
        <v>4</v>
      </c>
      <c r="J238" s="76">
        <v>4</v>
      </c>
      <c r="K238" s="76">
        <v>4</v>
      </c>
      <c r="L238" s="76" t="s">
        <v>12</v>
      </c>
      <c r="M238" s="76" t="s">
        <v>12</v>
      </c>
      <c r="N238" s="76" t="s">
        <v>12</v>
      </c>
      <c r="O238" s="76" t="s">
        <v>15</v>
      </c>
      <c r="P238" s="76" t="s">
        <v>12</v>
      </c>
      <c r="Q238" s="76">
        <v>4</v>
      </c>
      <c r="R238" s="76">
        <v>3</v>
      </c>
      <c r="S238" s="76">
        <v>3</v>
      </c>
      <c r="T238" s="76">
        <v>3</v>
      </c>
      <c r="U238" s="76">
        <v>2</v>
      </c>
      <c r="V238" s="76">
        <v>1</v>
      </c>
      <c r="W238" s="76">
        <v>1</v>
      </c>
      <c r="X238" s="76">
        <v>3</v>
      </c>
      <c r="Y238" s="76">
        <v>4</v>
      </c>
      <c r="Z238" s="76">
        <v>4</v>
      </c>
      <c r="AA238" s="77">
        <v>4</v>
      </c>
      <c r="AB238" s="77">
        <v>4</v>
      </c>
      <c r="AC238" s="77" t="s">
        <v>102</v>
      </c>
      <c r="AD238" s="77">
        <v>3</v>
      </c>
      <c r="AE238" s="77">
        <v>3</v>
      </c>
      <c r="AF238" s="77">
        <v>3</v>
      </c>
      <c r="AG238" s="78" t="s">
        <v>12</v>
      </c>
      <c r="AH238" s="78" t="s">
        <v>12</v>
      </c>
      <c r="AI238" s="78">
        <v>3</v>
      </c>
      <c r="AJ238" s="78" t="s">
        <v>12</v>
      </c>
      <c r="AK238" s="79" t="s">
        <v>12</v>
      </c>
      <c r="AL238" s="79" t="s">
        <v>102</v>
      </c>
      <c r="AM238" s="79" t="s">
        <v>102</v>
      </c>
      <c r="AN238" s="79" t="s">
        <v>12</v>
      </c>
      <c r="AO238" s="79" t="s">
        <v>12</v>
      </c>
      <c r="AP238" s="79" t="s">
        <v>12</v>
      </c>
      <c r="AQ238" s="79">
        <v>4</v>
      </c>
      <c r="AR238" s="79" t="s">
        <v>18</v>
      </c>
      <c r="AS238" s="79" t="e">
        <f>VLOOKUP(Vib_PDM[[#This Row],[New Number]],#REF!,2,FALSE)</f>
        <v>#REF!</v>
      </c>
      <c r="AT238" s="79">
        <v>4</v>
      </c>
      <c r="AU238" s="79">
        <v>4</v>
      </c>
      <c r="AV238" s="79" t="s">
        <v>15</v>
      </c>
      <c r="AW238" s="79" t="s">
        <v>15</v>
      </c>
      <c r="AX238" s="79" t="s">
        <v>15</v>
      </c>
      <c r="AY238" s="79"/>
      <c r="AZ238" s="79"/>
      <c r="BA238" s="79">
        <v>4</v>
      </c>
      <c r="BB238" s="79">
        <v>3</v>
      </c>
      <c r="BC238" s="79">
        <v>3</v>
      </c>
      <c r="BD238" s="80">
        <v>3</v>
      </c>
      <c r="BE238" s="80">
        <v>3</v>
      </c>
      <c r="BF238" s="80">
        <v>3</v>
      </c>
      <c r="BG238" s="80">
        <v>3</v>
      </c>
      <c r="BH238" s="80">
        <v>3</v>
      </c>
      <c r="BI238" s="114">
        <v>2</v>
      </c>
      <c r="BJ238" s="91">
        <v>3</v>
      </c>
      <c r="BK238" s="152">
        <v>3</v>
      </c>
      <c r="BL238" s="80">
        <v>3</v>
      </c>
      <c r="BM238" s="152"/>
      <c r="BN238" s="152"/>
      <c r="BO238" s="92">
        <f>VLOOKUP(Vib_PDM[[#This Row],[SAP Flocation]],'[4]Sheet1 (2)'!B:E,2,FALSE)</f>
        <v>0</v>
      </c>
      <c r="BP238" s="132">
        <v>3</v>
      </c>
      <c r="BQ238" s="84" t="s">
        <v>2184</v>
      </c>
      <c r="BR238" s="85" t="e">
        <f>VLOOKUP(Vib_PDM[[#This Row],[New Number]],'[4]Monthly AMS report'!NN133:NO484,2,FALSE)</f>
        <v>#N/A</v>
      </c>
      <c r="BS238" s="86"/>
      <c r="BT238" s="87">
        <f>COUNTIF(G238:AO238,$BT$8)</f>
        <v>2</v>
      </c>
      <c r="BU238" s="88">
        <f>COUNTIF(G238:AO238,$BU$8)</f>
        <v>1</v>
      </c>
      <c r="BV238" s="88">
        <f>COUNTIF(G238:AO238,$BV$8)</f>
        <v>8</v>
      </c>
      <c r="BW238" s="88">
        <f>COUNTIF(G238:AO238,$BW$8)</f>
        <v>8</v>
      </c>
      <c r="BX238" s="88">
        <f>COUNTIF(G238:AO238,$BX$8)</f>
        <v>15</v>
      </c>
      <c r="BY238" s="88">
        <f>COUNTIF(G238:AO238,$BY$8)</f>
        <v>1</v>
      </c>
      <c r="BZ238" s="88">
        <f>COUNTIF(G238:AO238,$BZ$8)</f>
        <v>0</v>
      </c>
      <c r="CA238" s="89">
        <f>(BY238)/(BZ238+BY238+BX238+BW238+BV238+BU238+BT238)</f>
        <v>2.8571428571428571E-2</v>
      </c>
    </row>
    <row r="239" spans="1:79" ht="14.4" x14ac:dyDescent="0.25">
      <c r="A239" s="122" t="s">
        <v>631</v>
      </c>
      <c r="B239" s="136" t="s">
        <v>632</v>
      </c>
      <c r="C239" s="72" t="s">
        <v>633</v>
      </c>
      <c r="D239" s="73" t="s">
        <v>636</v>
      </c>
      <c r="E239" s="74" t="s">
        <v>637</v>
      </c>
      <c r="F239" s="75"/>
      <c r="G239" s="76" t="s">
        <v>12</v>
      </c>
      <c r="H239" s="76" t="s">
        <v>12</v>
      </c>
      <c r="I239" s="76" t="s">
        <v>12</v>
      </c>
      <c r="J239" s="76" t="s">
        <v>12</v>
      </c>
      <c r="K239" s="76" t="s">
        <v>12</v>
      </c>
      <c r="L239" s="76" t="s">
        <v>12</v>
      </c>
      <c r="M239" s="76" t="s">
        <v>12</v>
      </c>
      <c r="N239" s="76" t="s">
        <v>12</v>
      </c>
      <c r="O239" s="76" t="s">
        <v>15</v>
      </c>
      <c r="P239" s="76" t="s">
        <v>12</v>
      </c>
      <c r="Q239" s="76" t="s">
        <v>12</v>
      </c>
      <c r="R239" s="76" t="s">
        <v>12</v>
      </c>
      <c r="S239" s="76" t="s">
        <v>12</v>
      </c>
      <c r="T239" s="76" t="s">
        <v>102</v>
      </c>
      <c r="U239" s="76" t="s">
        <v>12</v>
      </c>
      <c r="V239" s="76" t="s">
        <v>12</v>
      </c>
      <c r="W239" s="76" t="s">
        <v>12</v>
      </c>
      <c r="X239" s="76" t="s">
        <v>12</v>
      </c>
      <c r="Y239" s="76" t="s">
        <v>12</v>
      </c>
      <c r="Z239" s="76" t="s">
        <v>12</v>
      </c>
      <c r="AA239" s="76" t="s">
        <v>102</v>
      </c>
      <c r="AB239" s="76" t="s">
        <v>12</v>
      </c>
      <c r="AC239" s="76" t="s">
        <v>102</v>
      </c>
      <c r="AD239" s="76" t="s">
        <v>12</v>
      </c>
      <c r="AE239" s="77" t="s">
        <v>102</v>
      </c>
      <c r="AF239" s="77" t="s">
        <v>102</v>
      </c>
      <c r="AG239" s="78" t="s">
        <v>12</v>
      </c>
      <c r="AH239" s="78" t="s">
        <v>12</v>
      </c>
      <c r="AI239" s="78" t="s">
        <v>12</v>
      </c>
      <c r="AJ239" s="78" t="s">
        <v>12</v>
      </c>
      <c r="AK239" s="79" t="s">
        <v>12</v>
      </c>
      <c r="AL239" s="79" t="s">
        <v>102</v>
      </c>
      <c r="AM239" s="79" t="s">
        <v>102</v>
      </c>
      <c r="AN239" s="79" t="s">
        <v>12</v>
      </c>
      <c r="AO239" s="79" t="s">
        <v>12</v>
      </c>
      <c r="AP239" s="79" t="s">
        <v>12</v>
      </c>
      <c r="AQ239" s="79" t="s">
        <v>12</v>
      </c>
      <c r="AR239" s="79" t="s">
        <v>18</v>
      </c>
      <c r="AS239" s="79" t="e">
        <f>VLOOKUP(Vib_PDM[[#This Row],[New Number]],#REF!,2,FALSE)</f>
        <v>#REF!</v>
      </c>
      <c r="AT239" s="79">
        <v>3</v>
      </c>
      <c r="AU239" s="79">
        <v>3</v>
      </c>
      <c r="AV239" s="79" t="s">
        <v>15</v>
      </c>
      <c r="AW239" s="79" t="s">
        <v>15</v>
      </c>
      <c r="AX239" s="79" t="s">
        <v>15</v>
      </c>
      <c r="AY239" s="79"/>
      <c r="AZ239" s="79"/>
      <c r="BA239" s="79">
        <v>3</v>
      </c>
      <c r="BB239" s="79" t="s">
        <v>102</v>
      </c>
      <c r="BC239" s="79" t="s">
        <v>102</v>
      </c>
      <c r="BD239" s="80" t="s">
        <v>12</v>
      </c>
      <c r="BE239" s="80" t="s">
        <v>12</v>
      </c>
      <c r="BF239" s="80" t="s">
        <v>12</v>
      </c>
      <c r="BG239" s="80" t="s">
        <v>12</v>
      </c>
      <c r="BH239" s="80" t="s">
        <v>12</v>
      </c>
      <c r="BI239" s="81" t="s">
        <v>12</v>
      </c>
      <c r="BJ239" s="93" t="s">
        <v>12</v>
      </c>
      <c r="BK239" s="93" t="s">
        <v>12</v>
      </c>
      <c r="BL239" s="80" t="s">
        <v>12</v>
      </c>
      <c r="BM239" s="93"/>
      <c r="BN239" s="93"/>
      <c r="BO239" s="92">
        <f>VLOOKUP(Vib_PDM[[#This Row],[SAP Flocation]],'[4]Sheet1 (2)'!B:E,2,FALSE)</f>
        <v>0</v>
      </c>
      <c r="BP239" s="132" t="s">
        <v>12</v>
      </c>
      <c r="BQ239" s="84"/>
      <c r="BR239" s="85" t="e">
        <f>VLOOKUP(Vib_PDM[[#This Row],[New Number]],'[4]Monthly AMS report'!NN134:NO485,2,FALSE)</f>
        <v>#N/A</v>
      </c>
      <c r="BS239" s="86"/>
      <c r="BT239" s="87">
        <f>COUNTIF(G239:AO239,$BT$8)</f>
        <v>0</v>
      </c>
      <c r="BU239" s="88">
        <f>COUNTIF(G239:AO239,$BU$8)</f>
        <v>0</v>
      </c>
      <c r="BV239" s="88">
        <f>COUNTIF(G239:AO239,$BV$8)</f>
        <v>0</v>
      </c>
      <c r="BW239" s="88">
        <f>COUNTIF(G239:AO239,$BW$8)</f>
        <v>0</v>
      </c>
      <c r="BX239" s="88">
        <f>COUNTIF(G239:AO239,$BX$8)</f>
        <v>34</v>
      </c>
      <c r="BY239" s="88">
        <f>COUNTIF(G239:AO239,$BY$8)</f>
        <v>1</v>
      </c>
      <c r="BZ239" s="88">
        <f>COUNTIF(G239:AO239,$BZ$8)</f>
        <v>0</v>
      </c>
      <c r="CA239" s="89">
        <f>(BY239)/(BZ239+BY239+BX239+BW239+BV239+BU239+BT239)</f>
        <v>2.8571428571428571E-2</v>
      </c>
    </row>
    <row r="240" spans="1:79" ht="52.8" x14ac:dyDescent="0.25">
      <c r="A240" s="70" t="s">
        <v>638</v>
      </c>
      <c r="B240" s="71" t="s">
        <v>639</v>
      </c>
      <c r="C240" s="72" t="s">
        <v>633</v>
      </c>
      <c r="D240" s="73" t="s">
        <v>640</v>
      </c>
      <c r="E240" s="74" t="s">
        <v>641</v>
      </c>
      <c r="F240" s="75"/>
      <c r="G240" s="76" t="s">
        <v>12</v>
      </c>
      <c r="H240" s="76" t="s">
        <v>12</v>
      </c>
      <c r="I240" s="76" t="s">
        <v>15</v>
      </c>
      <c r="J240" s="76" t="s">
        <v>12</v>
      </c>
      <c r="K240" s="76" t="s">
        <v>12</v>
      </c>
      <c r="L240" s="76" t="s">
        <v>15</v>
      </c>
      <c r="M240" s="76" t="s">
        <v>12</v>
      </c>
      <c r="N240" s="76" t="s">
        <v>15</v>
      </c>
      <c r="O240" s="76" t="s">
        <v>15</v>
      </c>
      <c r="P240" s="76" t="s">
        <v>12</v>
      </c>
      <c r="Q240" s="76">
        <v>3</v>
      </c>
      <c r="R240" s="76" t="s">
        <v>15</v>
      </c>
      <c r="S240" s="76">
        <v>2</v>
      </c>
      <c r="T240" s="76">
        <v>2</v>
      </c>
      <c r="U240" s="76">
        <v>1</v>
      </c>
      <c r="V240" s="76">
        <v>2</v>
      </c>
      <c r="W240" s="76">
        <v>2</v>
      </c>
      <c r="X240" s="76">
        <v>1</v>
      </c>
      <c r="Y240" s="76">
        <v>2</v>
      </c>
      <c r="Z240" s="76">
        <v>2</v>
      </c>
      <c r="AA240" s="77">
        <v>4</v>
      </c>
      <c r="AB240" s="76">
        <v>3</v>
      </c>
      <c r="AC240" s="77">
        <v>3</v>
      </c>
      <c r="AD240" s="77">
        <v>3</v>
      </c>
      <c r="AE240" s="77">
        <v>3</v>
      </c>
      <c r="AF240" s="77">
        <v>3</v>
      </c>
      <c r="AG240" s="78">
        <v>2</v>
      </c>
      <c r="AH240" s="78">
        <v>2</v>
      </c>
      <c r="AI240" s="78">
        <v>2</v>
      </c>
      <c r="AJ240" s="78">
        <v>3</v>
      </c>
      <c r="AK240" s="79">
        <v>2</v>
      </c>
      <c r="AL240" s="79" t="s">
        <v>102</v>
      </c>
      <c r="AM240" s="79" t="s">
        <v>102</v>
      </c>
      <c r="AN240" s="79">
        <v>3</v>
      </c>
      <c r="AO240" s="79">
        <v>2</v>
      </c>
      <c r="AP240" s="79">
        <v>2</v>
      </c>
      <c r="AQ240" s="79">
        <v>2</v>
      </c>
      <c r="AR240" s="79" t="s">
        <v>18</v>
      </c>
      <c r="AS240" s="79" t="e">
        <f>VLOOKUP(Vib_PDM[[#This Row],[New Number]],#REF!,2,FALSE)</f>
        <v>#REF!</v>
      </c>
      <c r="AT240" s="79">
        <v>2</v>
      </c>
      <c r="AU240" s="79">
        <v>2</v>
      </c>
      <c r="AV240" s="79" t="s">
        <v>15</v>
      </c>
      <c r="AW240" s="79" t="s">
        <v>15</v>
      </c>
      <c r="AX240" s="79" t="s">
        <v>15</v>
      </c>
      <c r="AY240" s="79"/>
      <c r="AZ240" s="79"/>
      <c r="BA240" s="79">
        <v>2</v>
      </c>
      <c r="BB240" s="79">
        <v>2</v>
      </c>
      <c r="BC240" s="79">
        <v>2</v>
      </c>
      <c r="BD240" s="80">
        <v>2</v>
      </c>
      <c r="BE240" s="80">
        <v>3</v>
      </c>
      <c r="BF240" s="80">
        <v>3</v>
      </c>
      <c r="BG240" s="80">
        <v>3</v>
      </c>
      <c r="BH240" s="80">
        <v>3</v>
      </c>
      <c r="BI240" s="81" t="s">
        <v>12</v>
      </c>
      <c r="BJ240" s="93" t="s">
        <v>12</v>
      </c>
      <c r="BK240" s="93" t="s">
        <v>12</v>
      </c>
      <c r="BL240" s="80" t="s">
        <v>12</v>
      </c>
      <c r="BM240" s="93"/>
      <c r="BN240" s="93"/>
      <c r="BO240" s="92" t="str">
        <f>VLOOKUP(Vib_PDM[[#This Row],[SAP Flocation]],'[4]Sheet1 (2)'!B:E,2,FALSE)</f>
        <v>MPHS25T1</v>
      </c>
      <c r="BP240" s="132">
        <v>3</v>
      </c>
      <c r="BQ240" s="84" t="s">
        <v>2185</v>
      </c>
      <c r="BR240" s="85" t="e">
        <f>VLOOKUP(Vib_PDM[[#This Row],[New Number]],'[4]Monthly AMS report'!NN135:NO486,2,FALSE)</f>
        <v>#N/A</v>
      </c>
      <c r="BS240" s="86">
        <v>1</v>
      </c>
      <c r="BT240" s="87">
        <f>COUNTIF(G240:AO240,$BT$8)</f>
        <v>2</v>
      </c>
      <c r="BU240" s="88">
        <f>COUNTIF(G240:AO240,$BU$8)</f>
        <v>11</v>
      </c>
      <c r="BV240" s="88">
        <f>COUNTIF(G240:AO240,$BV$8)</f>
        <v>8</v>
      </c>
      <c r="BW240" s="88">
        <f>COUNTIF(G240:AO240,$BW$8)</f>
        <v>1</v>
      </c>
      <c r="BX240" s="88">
        <f>COUNTIF(G240:AO240,$BX$8)</f>
        <v>8</v>
      </c>
      <c r="BY240" s="88">
        <f>COUNTIF(G240:AO240,$BY$8)</f>
        <v>5</v>
      </c>
      <c r="BZ240" s="88">
        <f>COUNTIF(G240:AO240,$BZ$8)</f>
        <v>0</v>
      </c>
      <c r="CA240" s="89">
        <f>(BY240)/(BZ240+BY240+BX240+BW240+BV240+BU240+BT240)</f>
        <v>0.14285714285714285</v>
      </c>
    </row>
    <row r="241" spans="1:79" ht="26.4" x14ac:dyDescent="0.25">
      <c r="A241" s="70" t="s">
        <v>638</v>
      </c>
      <c r="B241" s="139" t="s">
        <v>639</v>
      </c>
      <c r="C241" s="72" t="s">
        <v>633</v>
      </c>
      <c r="D241" s="73" t="s">
        <v>642</v>
      </c>
      <c r="E241" s="74" t="s">
        <v>308</v>
      </c>
      <c r="F241" s="75"/>
      <c r="G241" s="76" t="s">
        <v>12</v>
      </c>
      <c r="H241" s="76" t="s">
        <v>12</v>
      </c>
      <c r="I241" s="76" t="s">
        <v>15</v>
      </c>
      <c r="J241" s="76" t="s">
        <v>12</v>
      </c>
      <c r="K241" s="76" t="s">
        <v>12</v>
      </c>
      <c r="L241" s="76" t="s">
        <v>12</v>
      </c>
      <c r="M241" s="76" t="s">
        <v>12</v>
      </c>
      <c r="N241" s="76" t="s">
        <v>15</v>
      </c>
      <c r="O241" s="76" t="s">
        <v>15</v>
      </c>
      <c r="P241" s="76" t="s">
        <v>12</v>
      </c>
      <c r="Q241" s="76" t="s">
        <v>12</v>
      </c>
      <c r="R241" s="76" t="s">
        <v>12</v>
      </c>
      <c r="S241" s="76" t="s">
        <v>12</v>
      </c>
      <c r="T241" s="76" t="s">
        <v>102</v>
      </c>
      <c r="U241" s="76" t="s">
        <v>12</v>
      </c>
      <c r="V241" s="76" t="s">
        <v>12</v>
      </c>
      <c r="W241" s="76" t="s">
        <v>12</v>
      </c>
      <c r="X241" s="76" t="s">
        <v>12</v>
      </c>
      <c r="Y241" s="76" t="s">
        <v>12</v>
      </c>
      <c r="Z241" s="76" t="s">
        <v>12</v>
      </c>
      <c r="AA241" s="77" t="s">
        <v>102</v>
      </c>
      <c r="AB241" s="76" t="s">
        <v>12</v>
      </c>
      <c r="AC241" s="77" t="s">
        <v>102</v>
      </c>
      <c r="AD241" s="77" t="s">
        <v>12</v>
      </c>
      <c r="AE241" s="77" t="s">
        <v>102</v>
      </c>
      <c r="AF241" s="77" t="s">
        <v>102</v>
      </c>
      <c r="AG241" s="78" t="s">
        <v>12</v>
      </c>
      <c r="AH241" s="78" t="s">
        <v>12</v>
      </c>
      <c r="AI241" s="78" t="s">
        <v>12</v>
      </c>
      <c r="AJ241" s="78" t="s">
        <v>12</v>
      </c>
      <c r="AK241" s="79" t="s">
        <v>12</v>
      </c>
      <c r="AL241" s="79" t="s">
        <v>102</v>
      </c>
      <c r="AM241" s="79" t="s">
        <v>102</v>
      </c>
      <c r="AN241" s="79" t="s">
        <v>12</v>
      </c>
      <c r="AO241" s="79" t="s">
        <v>12</v>
      </c>
      <c r="AP241" s="79" t="s">
        <v>12</v>
      </c>
      <c r="AQ241" s="79" t="s">
        <v>12</v>
      </c>
      <c r="AR241" s="79" t="s">
        <v>18</v>
      </c>
      <c r="AS241" s="79" t="e">
        <f>VLOOKUP(Vib_PDM[[#This Row],[New Number]],#REF!,2,FALSE)</f>
        <v>#REF!</v>
      </c>
      <c r="AT241" s="79" t="s">
        <v>12</v>
      </c>
      <c r="AU241" s="79" t="s">
        <v>12</v>
      </c>
      <c r="AV241" s="79" t="s">
        <v>15</v>
      </c>
      <c r="AW241" s="79" t="s">
        <v>15</v>
      </c>
      <c r="AX241" s="79" t="s">
        <v>15</v>
      </c>
      <c r="AY241" s="79"/>
      <c r="AZ241" s="79"/>
      <c r="BA241" s="79" t="s">
        <v>12</v>
      </c>
      <c r="BB241" s="79" t="s">
        <v>102</v>
      </c>
      <c r="BC241" s="79" t="s">
        <v>102</v>
      </c>
      <c r="BD241" s="80" t="s">
        <v>12</v>
      </c>
      <c r="BE241" s="80" t="s">
        <v>12</v>
      </c>
      <c r="BF241" s="80" t="s">
        <v>12</v>
      </c>
      <c r="BG241" s="80" t="s">
        <v>12</v>
      </c>
      <c r="BH241" s="80" t="s">
        <v>12</v>
      </c>
      <c r="BI241" s="81" t="s">
        <v>12</v>
      </c>
      <c r="BJ241" s="93" t="s">
        <v>12</v>
      </c>
      <c r="BK241" s="93" t="s">
        <v>12</v>
      </c>
      <c r="BL241" s="80" t="s">
        <v>12</v>
      </c>
      <c r="BM241" s="93"/>
      <c r="BN241" s="93"/>
      <c r="BO241" s="92" t="str">
        <f>VLOOKUP(Vib_PDM[[#This Row],[SAP Flocation]],'[4]Sheet1 (2)'!B:E,2,FALSE)</f>
        <v>MPHS25T1</v>
      </c>
      <c r="BP241" s="132" t="s">
        <v>12</v>
      </c>
      <c r="BQ241" s="84"/>
      <c r="BR241" s="85" t="e">
        <f>VLOOKUP(Vib_PDM[[#This Row],[New Number]],'[4]Monthly AMS report'!NN136:NO487,2,FALSE)</f>
        <v>#N/A</v>
      </c>
      <c r="BS241" s="86">
        <v>1</v>
      </c>
      <c r="BT241" s="87">
        <f>COUNTIF(G241:AO241,$BT$8)</f>
        <v>0</v>
      </c>
      <c r="BU241" s="88">
        <f>COUNTIF(G241:AO241,$BU$8)</f>
        <v>0</v>
      </c>
      <c r="BV241" s="88">
        <f>COUNTIF(G241:AO241,$BV$8)</f>
        <v>0</v>
      </c>
      <c r="BW241" s="88">
        <f>COUNTIF(G241:AO241,$BW$8)</f>
        <v>0</v>
      </c>
      <c r="BX241" s="88">
        <f>COUNTIF(G241:AO241,$BX$8)</f>
        <v>32</v>
      </c>
      <c r="BY241" s="88">
        <f>COUNTIF(G241:AO241,$BY$8)</f>
        <v>3</v>
      </c>
      <c r="BZ241" s="88">
        <f>COUNTIF(G241:AO241,$BZ$8)</f>
        <v>0</v>
      </c>
      <c r="CA241" s="89">
        <f>(BY241)/(BZ241+BY241+BX241+BW241+BV241+BU241+BT241)</f>
        <v>8.5714285714285715E-2</v>
      </c>
    </row>
    <row r="242" spans="1:79" ht="28.8" x14ac:dyDescent="0.25">
      <c r="A242" s="122" t="s">
        <v>643</v>
      </c>
      <c r="B242" s="121" t="s">
        <v>644</v>
      </c>
      <c r="C242" s="72" t="s">
        <v>633</v>
      </c>
      <c r="D242" s="73" t="s">
        <v>645</v>
      </c>
      <c r="E242" s="74" t="s">
        <v>646</v>
      </c>
      <c r="F242" s="75"/>
      <c r="G242" s="76" t="s">
        <v>12</v>
      </c>
      <c r="H242" s="76" t="s">
        <v>12</v>
      </c>
      <c r="I242" s="76" t="s">
        <v>12</v>
      </c>
      <c r="J242" s="76" t="s">
        <v>12</v>
      </c>
      <c r="K242" s="76" t="s">
        <v>12</v>
      </c>
      <c r="L242" s="76" t="s">
        <v>12</v>
      </c>
      <c r="M242" s="76" t="s">
        <v>12</v>
      </c>
      <c r="N242" s="76" t="s">
        <v>12</v>
      </c>
      <c r="O242" s="76" t="s">
        <v>12</v>
      </c>
      <c r="P242" s="76" t="s">
        <v>12</v>
      </c>
      <c r="Q242" s="76" t="s">
        <v>12</v>
      </c>
      <c r="R242" s="76" t="s">
        <v>12</v>
      </c>
      <c r="S242" s="76" t="s">
        <v>12</v>
      </c>
      <c r="T242" s="76" t="s">
        <v>12</v>
      </c>
      <c r="U242" s="76" t="s">
        <v>12</v>
      </c>
      <c r="V242" s="76" t="s">
        <v>12</v>
      </c>
      <c r="W242" s="76" t="s">
        <v>12</v>
      </c>
      <c r="X242" s="76" t="s">
        <v>12</v>
      </c>
      <c r="Y242" s="76" t="s">
        <v>12</v>
      </c>
      <c r="Z242" s="76" t="s">
        <v>12</v>
      </c>
      <c r="AA242" s="77" t="s">
        <v>12</v>
      </c>
      <c r="AB242" s="76" t="s">
        <v>12</v>
      </c>
      <c r="AC242" s="77" t="s">
        <v>12</v>
      </c>
      <c r="AD242" s="78" t="s">
        <v>15</v>
      </c>
      <c r="AE242" s="78" t="s">
        <v>15</v>
      </c>
      <c r="AF242" s="78" t="s">
        <v>15</v>
      </c>
      <c r="AG242" s="78" t="s">
        <v>15</v>
      </c>
      <c r="AH242" s="78" t="s">
        <v>15</v>
      </c>
      <c r="AI242" s="78" t="s">
        <v>15</v>
      </c>
      <c r="AJ242" s="78" t="s">
        <v>15</v>
      </c>
      <c r="AK242" s="113" t="s">
        <v>15</v>
      </c>
      <c r="AL242" s="113" t="s">
        <v>15</v>
      </c>
      <c r="AM242" s="113" t="s">
        <v>15</v>
      </c>
      <c r="AN242" s="113" t="s">
        <v>15</v>
      </c>
      <c r="AO242" s="79" t="s">
        <v>12</v>
      </c>
      <c r="AP242" s="79" t="s">
        <v>15</v>
      </c>
      <c r="AQ242" s="79" t="s">
        <v>12</v>
      </c>
      <c r="AR242" s="79" t="s">
        <v>18</v>
      </c>
      <c r="AS242" s="79" t="e">
        <f>VLOOKUP(Vib_PDM[[#This Row],[New Number]],#REF!,2,FALSE)</f>
        <v>#REF!</v>
      </c>
      <c r="AT242" s="79" t="s">
        <v>12</v>
      </c>
      <c r="AU242" s="79" t="s">
        <v>12</v>
      </c>
      <c r="AV242" s="79" t="s">
        <v>15</v>
      </c>
      <c r="AW242" s="79" t="s">
        <v>15</v>
      </c>
      <c r="AX242" s="79" t="s">
        <v>15</v>
      </c>
      <c r="AY242" s="79"/>
      <c r="AZ242" s="79"/>
      <c r="BA242" s="79">
        <v>3</v>
      </c>
      <c r="BB242" s="79" t="s">
        <v>102</v>
      </c>
      <c r="BC242" s="79" t="s">
        <v>102</v>
      </c>
      <c r="BD242" s="80">
        <v>2</v>
      </c>
      <c r="BE242" s="80" t="s">
        <v>12</v>
      </c>
      <c r="BF242" s="80" t="s">
        <v>12</v>
      </c>
      <c r="BG242" s="80" t="s">
        <v>12</v>
      </c>
      <c r="BH242" s="80" t="s">
        <v>12</v>
      </c>
      <c r="BI242" s="81" t="s">
        <v>12</v>
      </c>
      <c r="BJ242" s="93" t="s">
        <v>12</v>
      </c>
      <c r="BK242" s="80" t="s">
        <v>12</v>
      </c>
      <c r="BL242" s="80" t="s">
        <v>12</v>
      </c>
      <c r="BM242" s="80"/>
      <c r="BN242" s="80"/>
      <c r="BO242" s="94" t="e">
        <f>VLOOKUP(Vib_PDM[[#This Row],[SAP Flocation]],'[4]Sheet1 (2)'!B:E,2,FALSE)</f>
        <v>#N/A</v>
      </c>
      <c r="BP242" s="132" t="s">
        <v>15</v>
      </c>
      <c r="BQ242" s="84"/>
      <c r="BR242" s="85" t="e">
        <f>VLOOKUP(Vib_PDM[[#This Row],[New Number]],'[4]Monthly AMS report'!NN137:NO488,2,FALSE)</f>
        <v>#N/A</v>
      </c>
      <c r="BS242" s="86"/>
      <c r="BT242" s="87">
        <f>COUNTIF(G242:AO242,$BT$8)</f>
        <v>0</v>
      </c>
      <c r="BU242" s="88">
        <f>COUNTIF(G242:AO242,$BU$8)</f>
        <v>0</v>
      </c>
      <c r="BV242" s="88">
        <f>COUNTIF(G242:AO242,$BV$8)</f>
        <v>0</v>
      </c>
      <c r="BW242" s="88">
        <f>COUNTIF(G242:AO242,$BW$8)</f>
        <v>0</v>
      </c>
      <c r="BX242" s="88">
        <f>COUNTIF(G242:AO242,$BX$8)</f>
        <v>24</v>
      </c>
      <c r="BY242" s="88">
        <f>COUNTIF(G242:AO242,$BY$8)</f>
        <v>11</v>
      </c>
      <c r="BZ242" s="88">
        <f>COUNTIF(G242:AO242,$BZ$8)</f>
        <v>0</v>
      </c>
      <c r="CA242" s="89">
        <f>(BY242)/(BZ242+BY242+BX242+BW242+BV242+BU242+BT242)</f>
        <v>0.31428571428571428</v>
      </c>
    </row>
    <row r="243" spans="1:79" ht="39.6" x14ac:dyDescent="0.25">
      <c r="A243" s="122" t="s">
        <v>647</v>
      </c>
      <c r="B243" s="121" t="s">
        <v>648</v>
      </c>
      <c r="C243" s="72" t="s">
        <v>633</v>
      </c>
      <c r="D243" s="73" t="s">
        <v>649</v>
      </c>
      <c r="E243" s="74" t="s">
        <v>650</v>
      </c>
      <c r="F243" s="75"/>
      <c r="G243" s="76" t="s">
        <v>12</v>
      </c>
      <c r="H243" s="76" t="s">
        <v>12</v>
      </c>
      <c r="I243" s="76" t="s">
        <v>12</v>
      </c>
      <c r="J243" s="76" t="s">
        <v>12</v>
      </c>
      <c r="K243" s="76" t="s">
        <v>12</v>
      </c>
      <c r="L243" s="76" t="s">
        <v>12</v>
      </c>
      <c r="M243" s="76" t="s">
        <v>12</v>
      </c>
      <c r="N243" s="76" t="s">
        <v>12</v>
      </c>
      <c r="O243" s="76" t="s">
        <v>15</v>
      </c>
      <c r="P243" s="76" t="s">
        <v>12</v>
      </c>
      <c r="Q243" s="76">
        <v>4</v>
      </c>
      <c r="R243" s="76">
        <v>3</v>
      </c>
      <c r="S243" s="76">
        <v>3</v>
      </c>
      <c r="T243" s="76">
        <v>2</v>
      </c>
      <c r="U243" s="76">
        <v>2</v>
      </c>
      <c r="V243" s="76">
        <v>2</v>
      </c>
      <c r="W243" s="76">
        <v>2</v>
      </c>
      <c r="X243" s="76">
        <v>2</v>
      </c>
      <c r="Y243" s="76">
        <v>2</v>
      </c>
      <c r="Z243" s="76">
        <v>3</v>
      </c>
      <c r="AA243" s="77">
        <v>4</v>
      </c>
      <c r="AB243" s="76">
        <v>3</v>
      </c>
      <c r="AC243" s="77">
        <v>3</v>
      </c>
      <c r="AD243" s="77">
        <v>4</v>
      </c>
      <c r="AE243" s="77">
        <v>4</v>
      </c>
      <c r="AF243" s="77">
        <v>3</v>
      </c>
      <c r="AG243" s="78">
        <v>3</v>
      </c>
      <c r="AH243" s="78">
        <v>3</v>
      </c>
      <c r="AI243" s="78">
        <v>3</v>
      </c>
      <c r="AJ243" s="78">
        <v>3</v>
      </c>
      <c r="AK243" s="79">
        <v>3</v>
      </c>
      <c r="AL243" s="79">
        <v>3</v>
      </c>
      <c r="AM243" s="79">
        <v>3</v>
      </c>
      <c r="AN243" s="79">
        <v>3</v>
      </c>
      <c r="AO243" s="79">
        <v>2</v>
      </c>
      <c r="AP243" s="79">
        <v>2</v>
      </c>
      <c r="AQ243" s="79">
        <v>2</v>
      </c>
      <c r="AR243" s="79" t="s">
        <v>18</v>
      </c>
      <c r="AS243" s="79" t="e">
        <f>VLOOKUP(Vib_PDM[[#This Row],[New Number]],#REF!,2,FALSE)</f>
        <v>#REF!</v>
      </c>
      <c r="AT243" s="79">
        <v>3</v>
      </c>
      <c r="AU243" s="79">
        <v>3</v>
      </c>
      <c r="AV243" s="79" t="s">
        <v>15</v>
      </c>
      <c r="AW243" s="79" t="s">
        <v>15</v>
      </c>
      <c r="AX243" s="79" t="s">
        <v>15</v>
      </c>
      <c r="AY243" s="79"/>
      <c r="AZ243" s="79"/>
      <c r="BA243" s="79">
        <v>3</v>
      </c>
      <c r="BB243" s="79">
        <v>3</v>
      </c>
      <c r="BC243" s="79">
        <v>3</v>
      </c>
      <c r="BD243" s="80">
        <v>4</v>
      </c>
      <c r="BE243" s="80">
        <v>3</v>
      </c>
      <c r="BF243" s="80">
        <v>3</v>
      </c>
      <c r="BG243" s="80">
        <v>3</v>
      </c>
      <c r="BH243" s="80">
        <v>3</v>
      </c>
      <c r="BI243" s="91">
        <v>3</v>
      </c>
      <c r="BJ243" s="91">
        <v>3</v>
      </c>
      <c r="BK243" s="152">
        <v>3</v>
      </c>
      <c r="BL243" s="80">
        <v>3</v>
      </c>
      <c r="BM243" s="152"/>
      <c r="BN243" s="152"/>
      <c r="BO243" s="92" t="str">
        <f>VLOOKUP(Vib_PDM[[#This Row],[SAP Flocation]],'[4]Sheet1 (2)'!B:E,2,FALSE)</f>
        <v>MEM25W14</v>
      </c>
      <c r="BP243" s="153">
        <v>3</v>
      </c>
      <c r="BQ243" s="84" t="s">
        <v>2186</v>
      </c>
      <c r="BR243" s="85" t="e">
        <f>VLOOKUP(Vib_PDM[[#This Row],[New Number]],'[4]Monthly AMS report'!NN138:NO489,2,FALSE)</f>
        <v>#N/A</v>
      </c>
      <c r="BS243" s="86"/>
      <c r="BT243" s="87">
        <f>COUNTIF(G243:AO243,$BT$8)</f>
        <v>0</v>
      </c>
      <c r="BU243" s="88">
        <f>COUNTIF(G243:AO243,$BU$8)</f>
        <v>7</v>
      </c>
      <c r="BV243" s="88">
        <f>COUNTIF(G243:AO243,$BV$8)</f>
        <v>14</v>
      </c>
      <c r="BW243" s="88">
        <f>COUNTIF(G243:AO243,$BW$8)</f>
        <v>4</v>
      </c>
      <c r="BX243" s="88">
        <f>COUNTIF(G243:AO243,$BX$8)</f>
        <v>9</v>
      </c>
      <c r="BY243" s="88">
        <f>COUNTIF(G243:AO243,$BY$8)</f>
        <v>1</v>
      </c>
      <c r="BZ243" s="88">
        <f>COUNTIF(G243:AO243,$BZ$8)</f>
        <v>0</v>
      </c>
      <c r="CA243" s="89">
        <f>(BY243)/(BZ243+BY243+BX243+BW243+BV243+BU243+BT243)</f>
        <v>2.8571428571428571E-2</v>
      </c>
    </row>
    <row r="244" spans="1:79" ht="14.4" x14ac:dyDescent="0.25">
      <c r="A244" s="122" t="s">
        <v>647</v>
      </c>
      <c r="B244" s="136" t="s">
        <v>648</v>
      </c>
      <c r="C244" s="72" t="s">
        <v>633</v>
      </c>
      <c r="D244" s="73" t="s">
        <v>651</v>
      </c>
      <c r="E244" s="74" t="s">
        <v>652</v>
      </c>
      <c r="F244" s="75"/>
      <c r="G244" s="76" t="s">
        <v>12</v>
      </c>
      <c r="H244" s="76" t="s">
        <v>12</v>
      </c>
      <c r="I244" s="76" t="s">
        <v>12</v>
      </c>
      <c r="J244" s="76" t="s">
        <v>12</v>
      </c>
      <c r="K244" s="76" t="s">
        <v>12</v>
      </c>
      <c r="L244" s="76" t="s">
        <v>12</v>
      </c>
      <c r="M244" s="76" t="s">
        <v>12</v>
      </c>
      <c r="N244" s="76" t="s">
        <v>12</v>
      </c>
      <c r="O244" s="76" t="s">
        <v>15</v>
      </c>
      <c r="P244" s="76">
        <v>4</v>
      </c>
      <c r="Q244" s="76" t="s">
        <v>12</v>
      </c>
      <c r="R244" s="76" t="s">
        <v>12</v>
      </c>
      <c r="S244" s="76" t="s">
        <v>12</v>
      </c>
      <c r="T244" s="76" t="s">
        <v>102</v>
      </c>
      <c r="U244" s="76" t="s">
        <v>12</v>
      </c>
      <c r="V244" s="76" t="s">
        <v>12</v>
      </c>
      <c r="W244" s="76" t="s">
        <v>12</v>
      </c>
      <c r="X244" s="76" t="s">
        <v>12</v>
      </c>
      <c r="Y244" s="76" t="s">
        <v>12</v>
      </c>
      <c r="Z244" s="76" t="s">
        <v>12</v>
      </c>
      <c r="AA244" s="76" t="s">
        <v>102</v>
      </c>
      <c r="AB244" s="76" t="s">
        <v>12</v>
      </c>
      <c r="AC244" s="76" t="s">
        <v>102</v>
      </c>
      <c r="AD244" s="77" t="s">
        <v>12</v>
      </c>
      <c r="AE244" s="77" t="s">
        <v>102</v>
      </c>
      <c r="AF244" s="77" t="s">
        <v>102</v>
      </c>
      <c r="AG244" s="78" t="s">
        <v>12</v>
      </c>
      <c r="AH244" s="78" t="s">
        <v>12</v>
      </c>
      <c r="AI244" s="78" t="s">
        <v>12</v>
      </c>
      <c r="AJ244" s="78" t="s">
        <v>12</v>
      </c>
      <c r="AK244" s="79" t="s">
        <v>12</v>
      </c>
      <c r="AL244" s="79" t="s">
        <v>102</v>
      </c>
      <c r="AM244" s="79" t="s">
        <v>102</v>
      </c>
      <c r="AN244" s="79" t="s">
        <v>12</v>
      </c>
      <c r="AO244" s="79" t="s">
        <v>12</v>
      </c>
      <c r="AP244" s="79" t="s">
        <v>12</v>
      </c>
      <c r="AQ244" s="79" t="s">
        <v>12</v>
      </c>
      <c r="AR244" s="79" t="s">
        <v>18</v>
      </c>
      <c r="AS244" s="79" t="e">
        <f>VLOOKUP(Vib_PDM[[#This Row],[New Number]],#REF!,2,FALSE)</f>
        <v>#REF!</v>
      </c>
      <c r="AT244" s="79" t="s">
        <v>12</v>
      </c>
      <c r="AU244" s="79" t="s">
        <v>12</v>
      </c>
      <c r="AV244" s="79" t="s">
        <v>15</v>
      </c>
      <c r="AW244" s="79" t="s">
        <v>15</v>
      </c>
      <c r="AX244" s="79" t="s">
        <v>15</v>
      </c>
      <c r="AY244" s="79"/>
      <c r="AZ244" s="79"/>
      <c r="BA244" s="79" t="s">
        <v>12</v>
      </c>
      <c r="BB244" s="79" t="s">
        <v>102</v>
      </c>
      <c r="BC244" s="79" t="s">
        <v>102</v>
      </c>
      <c r="BD244" s="80" t="s">
        <v>12</v>
      </c>
      <c r="BE244" s="80" t="s">
        <v>12</v>
      </c>
      <c r="BF244" s="80" t="s">
        <v>12</v>
      </c>
      <c r="BG244" s="80" t="s">
        <v>12</v>
      </c>
      <c r="BH244" s="80" t="s">
        <v>12</v>
      </c>
      <c r="BI244" s="81" t="s">
        <v>12</v>
      </c>
      <c r="BJ244" s="93" t="s">
        <v>12</v>
      </c>
      <c r="BK244" s="93" t="s">
        <v>12</v>
      </c>
      <c r="BL244" s="80" t="s">
        <v>12</v>
      </c>
      <c r="BM244" s="93"/>
      <c r="BN244" s="93"/>
      <c r="BO244" s="92" t="str">
        <f>VLOOKUP(Vib_PDM[[#This Row],[SAP Flocation]],'[4]Sheet1 (2)'!B:E,2,FALSE)</f>
        <v>MEM25W14</v>
      </c>
      <c r="BP244" s="132" t="s">
        <v>12</v>
      </c>
      <c r="BQ244" s="84"/>
      <c r="BR244" s="85" t="e">
        <f>VLOOKUP(Vib_PDM[[#This Row],[New Number]],'[4]Monthly AMS report'!NN139:NO490,2,FALSE)</f>
        <v>#N/A</v>
      </c>
      <c r="BS244" s="86"/>
      <c r="BT244" s="87">
        <f>COUNTIF(G244:AO244,$BT$8)</f>
        <v>0</v>
      </c>
      <c r="BU244" s="88">
        <f>COUNTIF(G244:AO244,$BU$8)</f>
        <v>0</v>
      </c>
      <c r="BV244" s="88">
        <f>COUNTIF(G244:AO244,$BV$8)</f>
        <v>0</v>
      </c>
      <c r="BW244" s="88">
        <f>COUNTIF(G244:AO244,$BW$8)</f>
        <v>1</v>
      </c>
      <c r="BX244" s="88">
        <f>COUNTIF(G244:AO244,$BX$8)</f>
        <v>33</v>
      </c>
      <c r="BY244" s="88">
        <f>COUNTIF(G244:AO244,$BY$8)</f>
        <v>1</v>
      </c>
      <c r="BZ244" s="88">
        <f>COUNTIF(G244:AO244,$BZ$8)</f>
        <v>0</v>
      </c>
      <c r="CA244" s="89">
        <f>(BY244)/(BZ244+BY244+BX244+BW244+BV244+BU244+BT244)</f>
        <v>2.8571428571428571E-2</v>
      </c>
    </row>
    <row r="245" spans="1:79" ht="26.4" x14ac:dyDescent="0.25">
      <c r="A245" s="70" t="s">
        <v>662</v>
      </c>
      <c r="B245" s="154" t="s">
        <v>663</v>
      </c>
      <c r="C245" s="72" t="s">
        <v>633</v>
      </c>
      <c r="D245" s="73" t="s">
        <v>664</v>
      </c>
      <c r="E245" s="74" t="s">
        <v>665</v>
      </c>
      <c r="F245" s="75"/>
      <c r="G245" s="76" t="s">
        <v>12</v>
      </c>
      <c r="H245" s="76" t="s">
        <v>12</v>
      </c>
      <c r="I245" s="76" t="s">
        <v>12</v>
      </c>
      <c r="J245" s="76" t="s">
        <v>12</v>
      </c>
      <c r="K245" s="76" t="s">
        <v>12</v>
      </c>
      <c r="L245" s="76" t="s">
        <v>12</v>
      </c>
      <c r="M245" s="76" t="s">
        <v>12</v>
      </c>
      <c r="N245" s="76" t="s">
        <v>12</v>
      </c>
      <c r="O245" s="76" t="s">
        <v>15</v>
      </c>
      <c r="P245" s="76" t="s">
        <v>12</v>
      </c>
      <c r="Q245" s="76" t="s">
        <v>12</v>
      </c>
      <c r="R245" s="76" t="s">
        <v>12</v>
      </c>
      <c r="S245" s="76" t="s">
        <v>12</v>
      </c>
      <c r="T245" s="76" t="s">
        <v>102</v>
      </c>
      <c r="U245" s="76" t="s">
        <v>12</v>
      </c>
      <c r="V245" s="76" t="s">
        <v>12</v>
      </c>
      <c r="W245" s="76" t="s">
        <v>12</v>
      </c>
      <c r="X245" s="76" t="s">
        <v>12</v>
      </c>
      <c r="Y245" s="76" t="s">
        <v>12</v>
      </c>
      <c r="Z245" s="76" t="s">
        <v>12</v>
      </c>
      <c r="AA245" s="77" t="s">
        <v>102</v>
      </c>
      <c r="AB245" s="76" t="s">
        <v>12</v>
      </c>
      <c r="AC245" s="77" t="s">
        <v>102</v>
      </c>
      <c r="AD245" s="77" t="s">
        <v>12</v>
      </c>
      <c r="AE245" s="77" t="s">
        <v>102</v>
      </c>
      <c r="AF245" s="77" t="s">
        <v>102</v>
      </c>
      <c r="AG245" s="78" t="s">
        <v>12</v>
      </c>
      <c r="AH245" s="78" t="s">
        <v>12</v>
      </c>
      <c r="AI245" s="78" t="s">
        <v>12</v>
      </c>
      <c r="AJ245" s="78" t="s">
        <v>12</v>
      </c>
      <c r="AK245" s="79" t="s">
        <v>12</v>
      </c>
      <c r="AL245" s="79" t="s">
        <v>102</v>
      </c>
      <c r="AM245" s="79" t="s">
        <v>102</v>
      </c>
      <c r="AN245" s="79" t="s">
        <v>12</v>
      </c>
      <c r="AO245" s="79" t="s">
        <v>12</v>
      </c>
      <c r="AP245" s="79" t="s">
        <v>12</v>
      </c>
      <c r="AQ245" s="79" t="s">
        <v>12</v>
      </c>
      <c r="AR245" s="79" t="s">
        <v>18</v>
      </c>
      <c r="AS245" s="79" t="e">
        <f>VLOOKUP(Vib_PDM[[#This Row],[New Number]],#REF!,2,FALSE)</f>
        <v>#REF!</v>
      </c>
      <c r="AT245" s="79" t="s">
        <v>12</v>
      </c>
      <c r="AU245" s="79" t="s">
        <v>12</v>
      </c>
      <c r="AV245" s="79" t="s">
        <v>15</v>
      </c>
      <c r="AW245" s="79" t="s">
        <v>15</v>
      </c>
      <c r="AX245" s="79" t="s">
        <v>15</v>
      </c>
      <c r="AY245" s="79"/>
      <c r="AZ245" s="79"/>
      <c r="BA245" s="79" t="s">
        <v>12</v>
      </c>
      <c r="BB245" s="79" t="s">
        <v>102</v>
      </c>
      <c r="BC245" s="79" t="s">
        <v>102</v>
      </c>
      <c r="BD245" s="80" t="s">
        <v>12</v>
      </c>
      <c r="BE245" s="80" t="s">
        <v>12</v>
      </c>
      <c r="BF245" s="80" t="s">
        <v>12</v>
      </c>
      <c r="BG245" s="80" t="s">
        <v>12</v>
      </c>
      <c r="BH245" s="80" t="s">
        <v>12</v>
      </c>
      <c r="BI245" s="81" t="s">
        <v>12</v>
      </c>
      <c r="BJ245" s="93" t="s">
        <v>12</v>
      </c>
      <c r="BK245" s="93" t="s">
        <v>12</v>
      </c>
      <c r="BL245" s="80" t="s">
        <v>12</v>
      </c>
      <c r="BM245" s="93"/>
      <c r="BN245" s="93"/>
      <c r="BO245" s="94" t="e">
        <f>VLOOKUP(Vib_PDM[[#This Row],[SAP Flocation]],'[4]Sheet1 (2)'!B:E,2,FALSE)</f>
        <v>#N/A</v>
      </c>
      <c r="BP245" s="83" t="s">
        <v>12</v>
      </c>
      <c r="BQ245" s="84"/>
      <c r="BR245" s="85" t="e">
        <f>VLOOKUP(Vib_PDM[[#This Row],[New Number]],'[4]Monthly AMS report'!NN143:NO494,2,FALSE)</f>
        <v>#N/A</v>
      </c>
      <c r="BS245" s="86"/>
      <c r="BT245" s="87">
        <f>COUNTIF(G245:AO245,$BT$8)</f>
        <v>0</v>
      </c>
      <c r="BU245" s="88">
        <f>COUNTIF(G245:AO245,$BU$8)</f>
        <v>0</v>
      </c>
      <c r="BV245" s="88">
        <f>COUNTIF(G245:AO245,$BV$8)</f>
        <v>0</v>
      </c>
      <c r="BW245" s="88">
        <f>COUNTIF(G245:AO245,$BW$8)</f>
        <v>0</v>
      </c>
      <c r="BX245" s="88">
        <f>COUNTIF(G245:AO245,$BX$8)</f>
        <v>34</v>
      </c>
      <c r="BY245" s="88">
        <f>COUNTIF(G245:AO245,$BY$8)</f>
        <v>1</v>
      </c>
      <c r="BZ245" s="88">
        <f>COUNTIF(G245:AO245,$BZ$8)</f>
        <v>0</v>
      </c>
      <c r="CA245" s="89">
        <f>(BY245)/(BZ245+BY245+BX245+BW245+BV245+BU245+BT245)</f>
        <v>2.8571428571428571E-2</v>
      </c>
    </row>
    <row r="246" spans="1:79" ht="26.4" x14ac:dyDescent="0.25">
      <c r="A246" s="70" t="s">
        <v>666</v>
      </c>
      <c r="B246" s="154" t="s">
        <v>667</v>
      </c>
      <c r="C246" s="72" t="s">
        <v>633</v>
      </c>
      <c r="D246" s="73" t="s">
        <v>668</v>
      </c>
      <c r="E246" s="74" t="s">
        <v>667</v>
      </c>
      <c r="F246" s="75"/>
      <c r="G246" s="76" t="s">
        <v>12</v>
      </c>
      <c r="H246" s="76" t="s">
        <v>12</v>
      </c>
      <c r="I246" s="76" t="s">
        <v>12</v>
      </c>
      <c r="J246" s="76" t="s">
        <v>12</v>
      </c>
      <c r="K246" s="76" t="s">
        <v>12</v>
      </c>
      <c r="L246" s="76" t="s">
        <v>12</v>
      </c>
      <c r="M246" s="76" t="s">
        <v>12</v>
      </c>
      <c r="N246" s="76" t="s">
        <v>12</v>
      </c>
      <c r="O246" s="76" t="s">
        <v>15</v>
      </c>
      <c r="P246" s="76" t="s">
        <v>12</v>
      </c>
      <c r="Q246" s="76" t="s">
        <v>12</v>
      </c>
      <c r="R246" s="76" t="s">
        <v>12</v>
      </c>
      <c r="S246" s="76" t="s">
        <v>12</v>
      </c>
      <c r="T246" s="76" t="s">
        <v>102</v>
      </c>
      <c r="U246" s="76" t="s">
        <v>12</v>
      </c>
      <c r="V246" s="76" t="s">
        <v>12</v>
      </c>
      <c r="W246" s="76" t="s">
        <v>12</v>
      </c>
      <c r="X246" s="76" t="s">
        <v>198</v>
      </c>
      <c r="Y246" s="76" t="s">
        <v>12</v>
      </c>
      <c r="Z246" s="76" t="s">
        <v>12</v>
      </c>
      <c r="AA246" s="77" t="s">
        <v>102</v>
      </c>
      <c r="AB246" s="76" t="s">
        <v>12</v>
      </c>
      <c r="AC246" s="77" t="s">
        <v>102</v>
      </c>
      <c r="AD246" s="77" t="s">
        <v>12</v>
      </c>
      <c r="AE246" s="77" t="s">
        <v>102</v>
      </c>
      <c r="AF246" s="77" t="s">
        <v>102</v>
      </c>
      <c r="AG246" s="78" t="s">
        <v>12</v>
      </c>
      <c r="AH246" s="78" t="s">
        <v>15</v>
      </c>
      <c r="AI246" s="78" t="s">
        <v>12</v>
      </c>
      <c r="AJ246" s="78" t="s">
        <v>15</v>
      </c>
      <c r="AK246" s="79" t="s">
        <v>12</v>
      </c>
      <c r="AL246" s="79" t="s">
        <v>15</v>
      </c>
      <c r="AM246" s="79" t="s">
        <v>102</v>
      </c>
      <c r="AN246" s="79" t="s">
        <v>15</v>
      </c>
      <c r="AO246" s="79" t="s">
        <v>12</v>
      </c>
      <c r="AP246" s="79" t="s">
        <v>12</v>
      </c>
      <c r="AQ246" s="79" t="s">
        <v>12</v>
      </c>
      <c r="AR246" s="79" t="s">
        <v>18</v>
      </c>
      <c r="AS246" s="79" t="e">
        <f>VLOOKUP(Vib_PDM[[#This Row],[New Number]],#REF!,2,FALSE)</f>
        <v>#REF!</v>
      </c>
      <c r="AT246" s="79" t="s">
        <v>12</v>
      </c>
      <c r="AU246" s="79" t="s">
        <v>12</v>
      </c>
      <c r="AV246" s="79" t="s">
        <v>15</v>
      </c>
      <c r="AW246" s="79" t="s">
        <v>15</v>
      </c>
      <c r="AX246" s="79" t="s">
        <v>15</v>
      </c>
      <c r="AY246" s="79"/>
      <c r="AZ246" s="79"/>
      <c r="BA246" s="79" t="s">
        <v>12</v>
      </c>
      <c r="BB246" s="79" t="s">
        <v>102</v>
      </c>
      <c r="BC246" s="79" t="s">
        <v>102</v>
      </c>
      <c r="BD246" s="80" t="s">
        <v>12</v>
      </c>
      <c r="BE246" s="80" t="s">
        <v>12</v>
      </c>
      <c r="BF246" s="80" t="s">
        <v>12</v>
      </c>
      <c r="BG246" s="80" t="s">
        <v>12</v>
      </c>
      <c r="BH246" s="80" t="s">
        <v>12</v>
      </c>
      <c r="BI246" s="81" t="s">
        <v>12</v>
      </c>
      <c r="BJ246" s="91">
        <v>3</v>
      </c>
      <c r="BK246" s="124">
        <v>4</v>
      </c>
      <c r="BL246" s="80" t="s">
        <v>12</v>
      </c>
      <c r="BM246" s="80"/>
      <c r="BN246" s="80"/>
      <c r="BO246" s="92">
        <f>VLOOKUP(Vib_PDM[[#This Row],[SAP Flocation]],'[4]Sheet1 (2)'!B:E,2,FALSE)</f>
        <v>0</v>
      </c>
      <c r="BP246" s="83" t="s">
        <v>12</v>
      </c>
      <c r="BQ246" s="84"/>
      <c r="BR246" s="85" t="e">
        <f>VLOOKUP(Vib_PDM[[#This Row],[New Number]],'[4]Monthly AMS report'!NN144:NO495,2,FALSE)</f>
        <v>#N/A</v>
      </c>
      <c r="BS246" s="86"/>
      <c r="BT246" s="87">
        <f>COUNTIF(G246:AO246,$BT$8)</f>
        <v>0</v>
      </c>
      <c r="BU246" s="88">
        <f>COUNTIF(G246:AO246,$BU$8)</f>
        <v>0</v>
      </c>
      <c r="BV246" s="88">
        <f>COUNTIF(G246:AO246,$BV$8)</f>
        <v>0</v>
      </c>
      <c r="BW246" s="88">
        <f>COUNTIF(G246:AO246,$BW$8)</f>
        <v>0</v>
      </c>
      <c r="BX246" s="88">
        <f>COUNTIF(G246:AO246,$BX$8)</f>
        <v>29</v>
      </c>
      <c r="BY246" s="88">
        <f>COUNTIF(G246:AO246,$BY$8)</f>
        <v>5</v>
      </c>
      <c r="BZ246" s="88">
        <f>COUNTIF(G246:AO246,$BZ$8)</f>
        <v>0</v>
      </c>
      <c r="CA246" s="89">
        <f>(BY246)/(BZ246+BY246+BX246+BW246+BV246+BU246+BT246)</f>
        <v>0.14705882352941177</v>
      </c>
    </row>
    <row r="247" spans="1:79" ht="26.4" x14ac:dyDescent="0.25">
      <c r="A247" s="70" t="s">
        <v>669</v>
      </c>
      <c r="B247" s="154" t="s">
        <v>670</v>
      </c>
      <c r="C247" s="72" t="s">
        <v>633</v>
      </c>
      <c r="D247" s="73" t="s">
        <v>671</v>
      </c>
      <c r="E247" s="74" t="s">
        <v>670</v>
      </c>
      <c r="F247" s="75"/>
      <c r="G247" s="76" t="s">
        <v>12</v>
      </c>
      <c r="H247" s="76" t="s">
        <v>12</v>
      </c>
      <c r="I247" s="76" t="s">
        <v>12</v>
      </c>
      <c r="J247" s="76" t="s">
        <v>12</v>
      </c>
      <c r="K247" s="76" t="s">
        <v>12</v>
      </c>
      <c r="L247" s="76" t="s">
        <v>12</v>
      </c>
      <c r="M247" s="76" t="s">
        <v>12</v>
      </c>
      <c r="N247" s="76" t="s">
        <v>12</v>
      </c>
      <c r="O247" s="76" t="s">
        <v>15</v>
      </c>
      <c r="P247" s="76" t="s">
        <v>12</v>
      </c>
      <c r="Q247" s="76" t="s">
        <v>12</v>
      </c>
      <c r="R247" s="76" t="s">
        <v>12</v>
      </c>
      <c r="S247" s="76" t="s">
        <v>12</v>
      </c>
      <c r="T247" s="76" t="s">
        <v>102</v>
      </c>
      <c r="U247" s="76" t="s">
        <v>12</v>
      </c>
      <c r="V247" s="76" t="s">
        <v>12</v>
      </c>
      <c r="W247" s="76" t="s">
        <v>12</v>
      </c>
      <c r="X247" s="76" t="s">
        <v>12</v>
      </c>
      <c r="Y247" s="76" t="s">
        <v>12</v>
      </c>
      <c r="Z247" s="76" t="s">
        <v>12</v>
      </c>
      <c r="AA247" s="77" t="s">
        <v>102</v>
      </c>
      <c r="AB247" s="76" t="s">
        <v>12</v>
      </c>
      <c r="AC247" s="77" t="s">
        <v>102</v>
      </c>
      <c r="AD247" s="77" t="s">
        <v>12</v>
      </c>
      <c r="AE247" s="77" t="s">
        <v>102</v>
      </c>
      <c r="AF247" s="77" t="s">
        <v>102</v>
      </c>
      <c r="AG247" s="78" t="s">
        <v>12</v>
      </c>
      <c r="AH247" s="78" t="s">
        <v>12</v>
      </c>
      <c r="AI247" s="78" t="s">
        <v>12</v>
      </c>
      <c r="AJ247" s="78" t="s">
        <v>12</v>
      </c>
      <c r="AK247" s="79" t="s">
        <v>12</v>
      </c>
      <c r="AL247" s="79" t="s">
        <v>102</v>
      </c>
      <c r="AM247" s="79" t="s">
        <v>102</v>
      </c>
      <c r="AN247" s="79" t="s">
        <v>12</v>
      </c>
      <c r="AO247" s="79" t="s">
        <v>12</v>
      </c>
      <c r="AP247" s="79" t="s">
        <v>12</v>
      </c>
      <c r="AQ247" s="79" t="s">
        <v>12</v>
      </c>
      <c r="AR247" s="79" t="s">
        <v>18</v>
      </c>
      <c r="AS247" s="79" t="e">
        <f>VLOOKUP(Vib_PDM[[#This Row],[New Number]],#REF!,2,FALSE)</f>
        <v>#REF!</v>
      </c>
      <c r="AT247" s="79" t="s">
        <v>12</v>
      </c>
      <c r="AU247" s="79" t="s">
        <v>12</v>
      </c>
      <c r="AV247" s="79" t="s">
        <v>15</v>
      </c>
      <c r="AW247" s="79" t="s">
        <v>15</v>
      </c>
      <c r="AX247" s="79" t="s">
        <v>15</v>
      </c>
      <c r="AY247" s="79"/>
      <c r="AZ247" s="79"/>
      <c r="BA247" s="79" t="s">
        <v>12</v>
      </c>
      <c r="BB247" s="79" t="s">
        <v>102</v>
      </c>
      <c r="BC247" s="79" t="s">
        <v>102</v>
      </c>
      <c r="BD247" s="80" t="s">
        <v>12</v>
      </c>
      <c r="BE247" s="80" t="s">
        <v>12</v>
      </c>
      <c r="BF247" s="80" t="s">
        <v>12</v>
      </c>
      <c r="BG247" s="80" t="s">
        <v>12</v>
      </c>
      <c r="BH247" s="80" t="s">
        <v>12</v>
      </c>
      <c r="BI247" s="81" t="s">
        <v>12</v>
      </c>
      <c r="BJ247" s="93" t="s">
        <v>12</v>
      </c>
      <c r="BK247" s="80" t="s">
        <v>12</v>
      </c>
      <c r="BL247" s="80" t="s">
        <v>12</v>
      </c>
      <c r="BM247" s="80"/>
      <c r="BN247" s="80"/>
      <c r="BO247" s="94" t="e">
        <f>VLOOKUP(Vib_PDM[[#This Row],[SAP Flocation]],'[4]Sheet1 (2)'!B:E,2,FALSE)</f>
        <v>#N/A</v>
      </c>
      <c r="BP247" s="83" t="s">
        <v>12</v>
      </c>
      <c r="BQ247" s="84"/>
      <c r="BR247" s="85" t="e">
        <f>VLOOKUP(Vib_PDM[[#This Row],[New Number]],'[4]Monthly AMS report'!NN145:NO496,2,FALSE)</f>
        <v>#N/A</v>
      </c>
      <c r="BS247" s="86"/>
      <c r="BT247" s="87">
        <f>COUNTIF(G247:AO247,$BT$8)</f>
        <v>0</v>
      </c>
      <c r="BU247" s="88">
        <f>COUNTIF(G247:AO247,$BU$8)</f>
        <v>0</v>
      </c>
      <c r="BV247" s="88">
        <f>COUNTIF(G247:AO247,$BV$8)</f>
        <v>0</v>
      </c>
      <c r="BW247" s="88">
        <f>COUNTIF(G247:AO247,$BW$8)</f>
        <v>0</v>
      </c>
      <c r="BX247" s="88">
        <f>COUNTIF(G247:AO247,$BX$8)</f>
        <v>34</v>
      </c>
      <c r="BY247" s="88">
        <f>COUNTIF(G247:AO247,$BY$8)</f>
        <v>1</v>
      </c>
      <c r="BZ247" s="88">
        <f>COUNTIF(G247:AO247,$BZ$8)</f>
        <v>0</v>
      </c>
      <c r="CA247" s="89">
        <f>(BY247)/(BZ247+BY247+BX247+BW247+BV247+BU247+BT247)</f>
        <v>2.8571428571428571E-2</v>
      </c>
    </row>
    <row r="248" spans="1:79" ht="52.8" x14ac:dyDescent="0.25">
      <c r="A248" s="122" t="s">
        <v>653</v>
      </c>
      <c r="B248" s="136" t="s">
        <v>654</v>
      </c>
      <c r="C248" s="72" t="s">
        <v>633</v>
      </c>
      <c r="D248" s="73" t="s">
        <v>655</v>
      </c>
      <c r="E248" s="74" t="s">
        <v>656</v>
      </c>
      <c r="F248" s="75"/>
      <c r="G248" s="76" t="s">
        <v>12</v>
      </c>
      <c r="H248" s="76" t="s">
        <v>12</v>
      </c>
      <c r="I248" s="76" t="s">
        <v>12</v>
      </c>
      <c r="J248" s="76" t="s">
        <v>12</v>
      </c>
      <c r="K248" s="76" t="s">
        <v>12</v>
      </c>
      <c r="L248" s="76" t="s">
        <v>12</v>
      </c>
      <c r="M248" s="76">
        <v>2</v>
      </c>
      <c r="N248" s="76">
        <v>2</v>
      </c>
      <c r="O248" s="76">
        <v>2</v>
      </c>
      <c r="P248" s="76">
        <v>3</v>
      </c>
      <c r="Q248" s="76">
        <v>1</v>
      </c>
      <c r="R248" s="76" t="s">
        <v>15</v>
      </c>
      <c r="S248" s="76">
        <v>1</v>
      </c>
      <c r="T248" s="76">
        <v>2</v>
      </c>
      <c r="U248" s="76">
        <v>3</v>
      </c>
      <c r="V248" s="76">
        <v>2</v>
      </c>
      <c r="W248" s="76">
        <v>1</v>
      </c>
      <c r="X248" s="76">
        <v>2</v>
      </c>
      <c r="Y248" s="76">
        <v>2</v>
      </c>
      <c r="Z248" s="76">
        <v>3</v>
      </c>
      <c r="AA248" s="77">
        <v>2</v>
      </c>
      <c r="AB248" s="76">
        <v>3</v>
      </c>
      <c r="AC248" s="77">
        <v>3</v>
      </c>
      <c r="AD248" s="77">
        <v>2</v>
      </c>
      <c r="AE248" s="77">
        <v>2</v>
      </c>
      <c r="AF248" s="77">
        <v>3</v>
      </c>
      <c r="AG248" s="78">
        <v>3</v>
      </c>
      <c r="AH248" s="78">
        <v>4</v>
      </c>
      <c r="AI248" s="78">
        <v>3</v>
      </c>
      <c r="AJ248" s="90">
        <v>4</v>
      </c>
      <c r="AK248" s="79">
        <v>3</v>
      </c>
      <c r="AL248" s="79">
        <v>3</v>
      </c>
      <c r="AM248" s="79">
        <v>3</v>
      </c>
      <c r="AN248" s="79">
        <v>3</v>
      </c>
      <c r="AO248" s="79" t="s">
        <v>15</v>
      </c>
      <c r="AP248" s="79" t="s">
        <v>15</v>
      </c>
      <c r="AQ248" s="79" t="s">
        <v>15</v>
      </c>
      <c r="AR248" s="79" t="s">
        <v>15</v>
      </c>
      <c r="AS248" s="79" t="e">
        <f>VLOOKUP(Vib_PDM[[#This Row],[New Number]],#REF!,2,FALSE)</f>
        <v>#REF!</v>
      </c>
      <c r="AT248" s="79">
        <v>3</v>
      </c>
      <c r="AU248" s="79">
        <v>3</v>
      </c>
      <c r="AV248" s="79" t="s">
        <v>15</v>
      </c>
      <c r="AW248" s="79" t="s">
        <v>15</v>
      </c>
      <c r="AX248" s="79" t="s">
        <v>15</v>
      </c>
      <c r="AY248" s="79"/>
      <c r="AZ248" s="79"/>
      <c r="BA248" s="79">
        <v>3</v>
      </c>
      <c r="BB248" s="79">
        <v>2</v>
      </c>
      <c r="BC248" s="79">
        <v>2</v>
      </c>
      <c r="BD248" s="80">
        <v>2</v>
      </c>
      <c r="BE248" s="80">
        <v>2</v>
      </c>
      <c r="BF248" s="80">
        <v>2</v>
      </c>
      <c r="BG248" s="80">
        <v>2</v>
      </c>
      <c r="BH248" s="80">
        <v>3</v>
      </c>
      <c r="BI248" s="114">
        <v>2</v>
      </c>
      <c r="BJ248" s="91">
        <v>3</v>
      </c>
      <c r="BK248" s="114">
        <v>2</v>
      </c>
      <c r="BL248" s="80" t="s">
        <v>12</v>
      </c>
      <c r="BM248" s="93" t="s">
        <v>18</v>
      </c>
      <c r="BN248" s="93"/>
      <c r="BO248" s="92" t="str">
        <f>VLOOKUP(Vib_PDM[[#This Row],[SAP Flocation]],'[4]Sheet1 (2)'!B:E,2,FALSE)</f>
        <v>MPHS25T1</v>
      </c>
      <c r="BP248" s="83">
        <v>3</v>
      </c>
      <c r="BQ248" s="84" t="s">
        <v>2187</v>
      </c>
      <c r="BR248" s="85" t="e">
        <f>VLOOKUP(Vib_PDM[[#This Row],[New Number]],'[4]Monthly AMS report'!NN140:NO491,2,FALSE)</f>
        <v>#N/A</v>
      </c>
      <c r="BS248" s="86"/>
      <c r="BT248" s="87">
        <f>COUNTIF(G248:AO248,$BT$8)</f>
        <v>3</v>
      </c>
      <c r="BU248" s="88">
        <f>COUNTIF(G248:AO248,$BU$8)</f>
        <v>10</v>
      </c>
      <c r="BV248" s="88">
        <f>COUNTIF(G248:AO248,$BV$8)</f>
        <v>12</v>
      </c>
      <c r="BW248" s="88">
        <f>COUNTIF(G248:AO248,$BW$8)</f>
        <v>2</v>
      </c>
      <c r="BX248" s="88">
        <f>COUNTIF(G248:AO248,$BX$8)</f>
        <v>6</v>
      </c>
      <c r="BY248" s="88">
        <f>COUNTIF(G248:AO248,$BY$8)</f>
        <v>2</v>
      </c>
      <c r="BZ248" s="88">
        <f>COUNTIF(G248:AO248,$BZ$8)</f>
        <v>0</v>
      </c>
      <c r="CA248" s="89">
        <f>(BY248)/(BZ248+BY248+BX248+BW248+BV248+BU248+BT248)</f>
        <v>5.7142857142857141E-2</v>
      </c>
    </row>
    <row r="249" spans="1:79" ht="14.4" x14ac:dyDescent="0.25">
      <c r="A249" s="122" t="s">
        <v>653</v>
      </c>
      <c r="B249" s="136" t="s">
        <v>654</v>
      </c>
      <c r="C249" s="72" t="s">
        <v>633</v>
      </c>
      <c r="D249" s="73" t="s">
        <v>657</v>
      </c>
      <c r="E249" s="74" t="s">
        <v>658</v>
      </c>
      <c r="F249" s="75"/>
      <c r="G249" s="76" t="s">
        <v>12</v>
      </c>
      <c r="H249" s="76" t="s">
        <v>12</v>
      </c>
      <c r="I249" s="76" t="s">
        <v>12</v>
      </c>
      <c r="J249" s="76" t="s">
        <v>12</v>
      </c>
      <c r="K249" s="76" t="s">
        <v>12</v>
      </c>
      <c r="L249" s="76" t="s">
        <v>12</v>
      </c>
      <c r="M249" s="76" t="s">
        <v>12</v>
      </c>
      <c r="N249" s="76" t="s">
        <v>12</v>
      </c>
      <c r="O249" s="76" t="s">
        <v>15</v>
      </c>
      <c r="P249" s="76" t="s">
        <v>12</v>
      </c>
      <c r="Q249" s="76" t="s">
        <v>12</v>
      </c>
      <c r="R249" s="76">
        <v>4</v>
      </c>
      <c r="S249" s="76">
        <v>4</v>
      </c>
      <c r="T249" s="76">
        <v>4</v>
      </c>
      <c r="U249" s="76" t="s">
        <v>12</v>
      </c>
      <c r="V249" s="76">
        <v>4</v>
      </c>
      <c r="W249" s="76">
        <v>3</v>
      </c>
      <c r="X249" s="76">
        <v>4</v>
      </c>
      <c r="Y249" s="76" t="s">
        <v>12</v>
      </c>
      <c r="Z249" s="76" t="s">
        <v>12</v>
      </c>
      <c r="AA249" s="77" t="s">
        <v>102</v>
      </c>
      <c r="AB249" s="77" t="s">
        <v>12</v>
      </c>
      <c r="AC249" s="77" t="s">
        <v>102</v>
      </c>
      <c r="AD249" s="77" t="s">
        <v>12</v>
      </c>
      <c r="AE249" s="77" t="s">
        <v>102</v>
      </c>
      <c r="AF249" s="77" t="s">
        <v>102</v>
      </c>
      <c r="AG249" s="78" t="s">
        <v>12</v>
      </c>
      <c r="AH249" s="78" t="s">
        <v>12</v>
      </c>
      <c r="AI249" s="78" t="s">
        <v>12</v>
      </c>
      <c r="AJ249" s="78" t="s">
        <v>12</v>
      </c>
      <c r="AK249" s="79" t="s">
        <v>12</v>
      </c>
      <c r="AL249" s="79" t="s">
        <v>102</v>
      </c>
      <c r="AM249" s="79" t="s">
        <v>102</v>
      </c>
      <c r="AN249" s="79" t="s">
        <v>12</v>
      </c>
      <c r="AO249" s="79" t="s">
        <v>15</v>
      </c>
      <c r="AP249" s="79" t="s">
        <v>15</v>
      </c>
      <c r="AQ249" s="79" t="s">
        <v>15</v>
      </c>
      <c r="AR249" s="79" t="s">
        <v>15</v>
      </c>
      <c r="AS249" s="79" t="e">
        <f>VLOOKUP(Vib_PDM[[#This Row],[New Number]],#REF!,2,FALSE)</f>
        <v>#REF!</v>
      </c>
      <c r="AT249" s="79">
        <v>3</v>
      </c>
      <c r="AU249" s="79">
        <v>3</v>
      </c>
      <c r="AV249" s="79" t="s">
        <v>15</v>
      </c>
      <c r="AW249" s="79" t="s">
        <v>15</v>
      </c>
      <c r="AX249" s="79" t="s">
        <v>15</v>
      </c>
      <c r="AY249" s="79"/>
      <c r="AZ249" s="79"/>
      <c r="BA249" s="79">
        <v>3</v>
      </c>
      <c r="BB249" s="79">
        <v>3</v>
      </c>
      <c r="BC249" s="79">
        <v>3</v>
      </c>
      <c r="BD249" s="80" t="s">
        <v>12</v>
      </c>
      <c r="BE249" s="80" t="s">
        <v>12</v>
      </c>
      <c r="BF249" s="80" t="s">
        <v>12</v>
      </c>
      <c r="BG249" s="80" t="s">
        <v>12</v>
      </c>
      <c r="BH249" s="80" t="s">
        <v>12</v>
      </c>
      <c r="BI249" s="81" t="s">
        <v>12</v>
      </c>
      <c r="BJ249" s="93" t="s">
        <v>12</v>
      </c>
      <c r="BK249" s="93" t="s">
        <v>12</v>
      </c>
      <c r="BL249" s="80" t="s">
        <v>12</v>
      </c>
      <c r="BM249" s="93"/>
      <c r="BN249" s="93"/>
      <c r="BO249" s="92" t="str">
        <f>VLOOKUP(Vib_PDM[[#This Row],[SAP Flocation]],'[4]Sheet1 (2)'!B:E,2,FALSE)</f>
        <v>MPHS25T1</v>
      </c>
      <c r="BP249" s="83" t="s">
        <v>12</v>
      </c>
      <c r="BQ249" s="84"/>
      <c r="BR249" s="85" t="e">
        <f>VLOOKUP(Vib_PDM[[#This Row],[New Number]],'[4]Monthly AMS report'!NN141:NO492,2,FALSE)</f>
        <v>#N/A</v>
      </c>
      <c r="BS249" s="86"/>
      <c r="BT249" s="87">
        <f>COUNTIF(G249:AO249,$BT$8)</f>
        <v>0</v>
      </c>
      <c r="BU249" s="88">
        <f>COUNTIF(G249:AO249,$BU$8)</f>
        <v>0</v>
      </c>
      <c r="BV249" s="88">
        <f>COUNTIF(G249:AO249,$BV$8)</f>
        <v>1</v>
      </c>
      <c r="BW249" s="88">
        <f>COUNTIF(G249:AO249,$BW$8)</f>
        <v>5</v>
      </c>
      <c r="BX249" s="88">
        <f>COUNTIF(G249:AO249,$BX$8)</f>
        <v>27</v>
      </c>
      <c r="BY249" s="88">
        <f>COUNTIF(G249:AO249,$BY$8)</f>
        <v>2</v>
      </c>
      <c r="BZ249" s="88">
        <f>COUNTIF(G249:AO249,$BZ$8)</f>
        <v>0</v>
      </c>
      <c r="CA249" s="89">
        <f>(BY249)/(BZ249+BY249+BX249+BW249+BV249+BU249+BT249)</f>
        <v>5.7142857142857141E-2</v>
      </c>
    </row>
    <row r="250" spans="1:79" ht="26.4" x14ac:dyDescent="0.25">
      <c r="A250" s="122" t="s">
        <v>672</v>
      </c>
      <c r="B250" s="121" t="s">
        <v>673</v>
      </c>
      <c r="C250" s="72" t="s">
        <v>633</v>
      </c>
      <c r="D250" s="73" t="s">
        <v>674</v>
      </c>
      <c r="E250" s="74" t="s">
        <v>673</v>
      </c>
      <c r="F250" s="75"/>
      <c r="G250" s="76" t="s">
        <v>12</v>
      </c>
      <c r="H250" s="76" t="s">
        <v>12</v>
      </c>
      <c r="I250" s="76" t="s">
        <v>12</v>
      </c>
      <c r="J250" s="76" t="s">
        <v>12</v>
      </c>
      <c r="K250" s="76">
        <v>2</v>
      </c>
      <c r="L250" s="76" t="s">
        <v>12</v>
      </c>
      <c r="M250" s="76" t="s">
        <v>12</v>
      </c>
      <c r="N250" s="76" t="s">
        <v>12</v>
      </c>
      <c r="O250" s="76" t="s">
        <v>15</v>
      </c>
      <c r="P250" s="76">
        <v>3</v>
      </c>
      <c r="Q250" s="76" t="s">
        <v>12</v>
      </c>
      <c r="R250" s="76" t="s">
        <v>12</v>
      </c>
      <c r="S250" s="76">
        <v>3</v>
      </c>
      <c r="T250" s="76">
        <v>2</v>
      </c>
      <c r="U250" s="76" t="s">
        <v>12</v>
      </c>
      <c r="V250" s="76" t="s">
        <v>12</v>
      </c>
      <c r="W250" s="76" t="s">
        <v>12</v>
      </c>
      <c r="X250" s="76" t="s">
        <v>198</v>
      </c>
      <c r="Y250" s="76">
        <v>4</v>
      </c>
      <c r="Z250" s="76" t="s">
        <v>102</v>
      </c>
      <c r="AA250" s="77" t="s">
        <v>102</v>
      </c>
      <c r="AB250" s="76" t="s">
        <v>12</v>
      </c>
      <c r="AC250" s="77" t="s">
        <v>102</v>
      </c>
      <c r="AD250" s="77">
        <v>1</v>
      </c>
      <c r="AE250" s="77">
        <v>1</v>
      </c>
      <c r="AF250" s="77" t="s">
        <v>102</v>
      </c>
      <c r="AG250" s="78" t="s">
        <v>12</v>
      </c>
      <c r="AH250" s="78" t="s">
        <v>12</v>
      </c>
      <c r="AI250" s="78" t="s">
        <v>12</v>
      </c>
      <c r="AJ250" s="78" t="s">
        <v>12</v>
      </c>
      <c r="AK250" s="79" t="s">
        <v>12</v>
      </c>
      <c r="AL250" s="79" t="s">
        <v>102</v>
      </c>
      <c r="AM250" s="79" t="s">
        <v>102</v>
      </c>
      <c r="AN250" s="79" t="s">
        <v>12</v>
      </c>
      <c r="AO250" s="79" t="s">
        <v>12</v>
      </c>
      <c r="AP250" s="79">
        <v>3</v>
      </c>
      <c r="AQ250" s="79" t="s">
        <v>12</v>
      </c>
      <c r="AR250" s="79" t="s">
        <v>18</v>
      </c>
      <c r="AS250" s="79" t="e">
        <f>VLOOKUP(Vib_PDM[[#This Row],[New Number]],#REF!,2,FALSE)</f>
        <v>#REF!</v>
      </c>
      <c r="AT250" s="79" t="s">
        <v>12</v>
      </c>
      <c r="AU250" s="79" t="s">
        <v>12</v>
      </c>
      <c r="AV250" s="79" t="s">
        <v>15</v>
      </c>
      <c r="AW250" s="79" t="s">
        <v>15</v>
      </c>
      <c r="AX250" s="79" t="s">
        <v>15</v>
      </c>
      <c r="AY250" s="79"/>
      <c r="AZ250" s="79"/>
      <c r="BA250" s="79" t="s">
        <v>12</v>
      </c>
      <c r="BB250" s="79" t="s">
        <v>102</v>
      </c>
      <c r="BC250" s="79" t="s">
        <v>102</v>
      </c>
      <c r="BD250" s="80" t="s">
        <v>12</v>
      </c>
      <c r="BE250" s="80" t="s">
        <v>12</v>
      </c>
      <c r="BF250" s="80" t="s">
        <v>12</v>
      </c>
      <c r="BG250" s="80" t="s">
        <v>12</v>
      </c>
      <c r="BH250" s="80" t="s">
        <v>12</v>
      </c>
      <c r="BI250" s="81" t="s">
        <v>12</v>
      </c>
      <c r="BJ250" s="93" t="s">
        <v>12</v>
      </c>
      <c r="BK250" s="93" t="s">
        <v>12</v>
      </c>
      <c r="BL250" s="80" t="s">
        <v>12</v>
      </c>
      <c r="BM250" s="93"/>
      <c r="BN250" s="93"/>
      <c r="BO250" s="94" t="e">
        <f>VLOOKUP(Vib_PDM[[#This Row],[SAP Flocation]],'[4]Sheet1 (2)'!B:E,2,FALSE)</f>
        <v>#N/A</v>
      </c>
      <c r="BP250" s="137">
        <v>3</v>
      </c>
      <c r="BQ250" s="84" t="s">
        <v>2188</v>
      </c>
      <c r="BR250" s="85" t="e">
        <f>VLOOKUP(Vib_PDM[[#This Row],[New Number]],'[4]Monthly AMS report'!NN146:NO497,2,FALSE)</f>
        <v>#N/A</v>
      </c>
      <c r="BS250" s="86"/>
      <c r="BT250" s="87">
        <f>COUNTIF(G250:AO250,$BT$8)</f>
        <v>2</v>
      </c>
      <c r="BU250" s="88">
        <f>COUNTIF(G250:AO250,$BU$8)</f>
        <v>2</v>
      </c>
      <c r="BV250" s="88">
        <f>COUNTIF(G250:AO250,$BV$8)</f>
        <v>2</v>
      </c>
      <c r="BW250" s="88">
        <f>COUNTIF(G250:AO250,$BW$8)</f>
        <v>1</v>
      </c>
      <c r="BX250" s="88">
        <f>COUNTIF(G250:AO250,$BX$8)</f>
        <v>26</v>
      </c>
      <c r="BY250" s="88">
        <f>COUNTIF(G250:AO250,$BY$8)</f>
        <v>1</v>
      </c>
      <c r="BZ250" s="88">
        <f>COUNTIF(G250:AO250,$BZ$8)</f>
        <v>0</v>
      </c>
      <c r="CA250" s="89">
        <f>(BY250)/(BZ250+BY250+BX250+BW250+BV250+BU250+BT250)</f>
        <v>2.9411764705882353E-2</v>
      </c>
    </row>
    <row r="251" spans="1:79" x14ac:dyDescent="0.25">
      <c r="A251" s="70" t="s">
        <v>1220</v>
      </c>
      <c r="B251" s="71" t="s">
        <v>1221</v>
      </c>
      <c r="C251" s="72" t="s">
        <v>1055</v>
      </c>
      <c r="D251" s="73" t="s">
        <v>1222</v>
      </c>
      <c r="E251" s="74" t="s">
        <v>1223</v>
      </c>
      <c r="F251" s="75"/>
      <c r="G251" s="76" t="s">
        <v>15</v>
      </c>
      <c r="H251" s="76" t="s">
        <v>12</v>
      </c>
      <c r="I251" s="76" t="s">
        <v>12</v>
      </c>
      <c r="J251" s="76" t="s">
        <v>12</v>
      </c>
      <c r="K251" s="76" t="s">
        <v>12</v>
      </c>
      <c r="L251" s="76" t="s">
        <v>15</v>
      </c>
      <c r="M251" s="76" t="s">
        <v>12</v>
      </c>
      <c r="N251" s="76" t="s">
        <v>15</v>
      </c>
      <c r="O251" s="76" t="s">
        <v>15</v>
      </c>
      <c r="P251" s="76" t="s">
        <v>12</v>
      </c>
      <c r="Q251" s="76" t="s">
        <v>12</v>
      </c>
      <c r="R251" s="76" t="s">
        <v>12</v>
      </c>
      <c r="S251" s="76" t="s">
        <v>12</v>
      </c>
      <c r="T251" s="76" t="s">
        <v>102</v>
      </c>
      <c r="U251" s="76" t="s">
        <v>12</v>
      </c>
      <c r="V251" s="76" t="s">
        <v>12</v>
      </c>
      <c r="W251" s="76" t="s">
        <v>12</v>
      </c>
      <c r="X251" s="76" t="s">
        <v>12</v>
      </c>
      <c r="Y251" s="76" t="s">
        <v>12</v>
      </c>
      <c r="Z251" s="76" t="s">
        <v>102</v>
      </c>
      <c r="AA251" s="77" t="s">
        <v>102</v>
      </c>
      <c r="AB251" s="76" t="s">
        <v>12</v>
      </c>
      <c r="AC251" s="77" t="s">
        <v>102</v>
      </c>
      <c r="AD251" s="77" t="s">
        <v>12</v>
      </c>
      <c r="AE251" s="77" t="s">
        <v>102</v>
      </c>
      <c r="AF251" s="77" t="s">
        <v>102</v>
      </c>
      <c r="AG251" s="78" t="s">
        <v>12</v>
      </c>
      <c r="AH251" s="78" t="s">
        <v>12</v>
      </c>
      <c r="AI251" s="78" t="s">
        <v>12</v>
      </c>
      <c r="AJ251" s="78" t="s">
        <v>12</v>
      </c>
      <c r="AK251" s="79" t="s">
        <v>12</v>
      </c>
      <c r="AL251" s="79" t="s">
        <v>102</v>
      </c>
      <c r="AM251" s="79" t="s">
        <v>102</v>
      </c>
      <c r="AN251" s="79" t="s">
        <v>12</v>
      </c>
      <c r="AO251" s="79" t="s">
        <v>12</v>
      </c>
      <c r="AP251" s="79" t="s">
        <v>12</v>
      </c>
      <c r="AQ251" s="79" t="s">
        <v>12</v>
      </c>
      <c r="AR251" s="79" t="s">
        <v>18</v>
      </c>
      <c r="AS251" s="79" t="e">
        <f>VLOOKUP(Vib_PDM[[#This Row],[New Number]],#REF!,2,FALSE)</f>
        <v>#REF!</v>
      </c>
      <c r="AT251" s="79" t="s">
        <v>15</v>
      </c>
      <c r="AU251" s="79" t="s">
        <v>18</v>
      </c>
      <c r="AV251" s="79" t="s">
        <v>15</v>
      </c>
      <c r="AW251" s="79" t="s">
        <v>15</v>
      </c>
      <c r="AX251" s="79" t="s">
        <v>15</v>
      </c>
      <c r="AY251" s="79"/>
      <c r="AZ251" s="79"/>
      <c r="BA251" s="79">
        <v>3</v>
      </c>
      <c r="BB251" s="79">
        <v>2</v>
      </c>
      <c r="BC251" s="79" t="s">
        <v>15</v>
      </c>
      <c r="BD251" s="80">
        <v>4</v>
      </c>
      <c r="BE251" s="80">
        <v>2</v>
      </c>
      <c r="BF251" s="80" t="s">
        <v>12</v>
      </c>
      <c r="BG251" s="80" t="s">
        <v>12</v>
      </c>
      <c r="BH251" s="80">
        <v>2</v>
      </c>
      <c r="BI251" s="81" t="s">
        <v>12</v>
      </c>
      <c r="BJ251" s="91">
        <v>3</v>
      </c>
      <c r="BK251" s="80">
        <v>3</v>
      </c>
      <c r="BL251" s="80">
        <v>2</v>
      </c>
      <c r="BM251" s="80"/>
      <c r="BN251" s="80"/>
      <c r="BO251" s="92" t="str">
        <f>VLOOKUP(Vib_PDM[[#This Row],[SAP Flocation]],'[4]Sheet1 (2)'!B:E,2,FALSE)</f>
        <v>MEM25W15</v>
      </c>
      <c r="BP251" s="83" t="s">
        <v>15</v>
      </c>
      <c r="BQ251" s="84"/>
      <c r="BR251" s="85" t="e">
        <f>VLOOKUP(Vib_PDM[[#This Row],[New Number]],'[4]Monthly AMS report'!NN286:NO637,2,FALSE)</f>
        <v>#N/A</v>
      </c>
      <c r="BS251" s="86">
        <v>1</v>
      </c>
      <c r="BT251" s="87">
        <f>COUNTIF(G251:AO251,$BT$8)</f>
        <v>0</v>
      </c>
      <c r="BU251" s="88">
        <f>COUNTIF(G251:AO251,$BU$8)</f>
        <v>0</v>
      </c>
      <c r="BV251" s="88">
        <f>COUNTIF(G251:AO251,$BV$8)</f>
        <v>0</v>
      </c>
      <c r="BW251" s="88">
        <f>COUNTIF(G251:AO251,$BW$8)</f>
        <v>0</v>
      </c>
      <c r="BX251" s="88">
        <f>COUNTIF(G251:AO251,$BX$8)</f>
        <v>31</v>
      </c>
      <c r="BY251" s="88">
        <f>COUNTIF(G251:AO251,$BY$8)</f>
        <v>4</v>
      </c>
      <c r="BZ251" s="88">
        <f>COUNTIF(G251:AO251,$BZ$8)</f>
        <v>0</v>
      </c>
      <c r="CA251" s="89">
        <f>(BY251)/(BZ251+BY251+BX251+BW251+BV251+BU251+BT251)</f>
        <v>0.11428571428571428</v>
      </c>
    </row>
    <row r="252" spans="1:79" ht="26.4" x14ac:dyDescent="0.25">
      <c r="A252" s="70" t="s">
        <v>1224</v>
      </c>
      <c r="B252" s="71" t="s">
        <v>1225</v>
      </c>
      <c r="C252" s="72" t="s">
        <v>1055</v>
      </c>
      <c r="D252" s="73" t="s">
        <v>1226</v>
      </c>
      <c r="E252" s="74" t="s">
        <v>1227</v>
      </c>
      <c r="F252" s="75"/>
      <c r="G252" s="76" t="s">
        <v>15</v>
      </c>
      <c r="H252" s="76" t="s">
        <v>12</v>
      </c>
      <c r="I252" s="76" t="s">
        <v>12</v>
      </c>
      <c r="J252" s="76" t="s">
        <v>12</v>
      </c>
      <c r="K252" s="76" t="s">
        <v>12</v>
      </c>
      <c r="L252" s="76" t="s">
        <v>15</v>
      </c>
      <c r="M252" s="76" t="s">
        <v>12</v>
      </c>
      <c r="N252" s="76" t="s">
        <v>15</v>
      </c>
      <c r="O252" s="76" t="s">
        <v>15</v>
      </c>
      <c r="P252" s="76" t="s">
        <v>12</v>
      </c>
      <c r="Q252" s="76" t="s">
        <v>12</v>
      </c>
      <c r="R252" s="76" t="s">
        <v>12</v>
      </c>
      <c r="S252" s="76" t="s">
        <v>12</v>
      </c>
      <c r="T252" s="76" t="s">
        <v>102</v>
      </c>
      <c r="U252" s="76" t="s">
        <v>12</v>
      </c>
      <c r="V252" s="76" t="s">
        <v>102</v>
      </c>
      <c r="W252" s="76" t="s">
        <v>102</v>
      </c>
      <c r="X252" s="76">
        <v>3</v>
      </c>
      <c r="Y252" s="76" t="s">
        <v>102</v>
      </c>
      <c r="Z252" s="76" t="s">
        <v>18</v>
      </c>
      <c r="AA252" s="77">
        <v>4</v>
      </c>
      <c r="AB252" s="77" t="s">
        <v>12</v>
      </c>
      <c r="AC252" s="77" t="s">
        <v>102</v>
      </c>
      <c r="AD252" s="77" t="s">
        <v>12</v>
      </c>
      <c r="AE252" s="77" t="s">
        <v>102</v>
      </c>
      <c r="AF252" s="77" t="s">
        <v>102</v>
      </c>
      <c r="AG252" s="78" t="s">
        <v>12</v>
      </c>
      <c r="AH252" s="78">
        <v>3</v>
      </c>
      <c r="AI252" s="78">
        <v>4</v>
      </c>
      <c r="AJ252" s="78">
        <v>4</v>
      </c>
      <c r="AK252" s="79" t="s">
        <v>12</v>
      </c>
      <c r="AL252" s="79" t="s">
        <v>102</v>
      </c>
      <c r="AM252" s="79" t="s">
        <v>102</v>
      </c>
      <c r="AN252" s="79" t="s">
        <v>12</v>
      </c>
      <c r="AO252" s="79" t="s">
        <v>12</v>
      </c>
      <c r="AP252" s="79" t="s">
        <v>12</v>
      </c>
      <c r="AQ252" s="79" t="s">
        <v>12</v>
      </c>
      <c r="AR252" s="79" t="s">
        <v>18</v>
      </c>
      <c r="AS252" s="79" t="e">
        <f>VLOOKUP(Vib_PDM[[#This Row],[New Number]],#REF!,2,FALSE)</f>
        <v>#REF!</v>
      </c>
      <c r="AT252" s="79" t="s">
        <v>15</v>
      </c>
      <c r="AU252" s="79" t="s">
        <v>18</v>
      </c>
      <c r="AV252" s="79" t="s">
        <v>15</v>
      </c>
      <c r="AW252" s="79" t="s">
        <v>15</v>
      </c>
      <c r="AX252" s="79" t="s">
        <v>15</v>
      </c>
      <c r="AY252" s="79"/>
      <c r="AZ252" s="79"/>
      <c r="BA252" s="79" t="s">
        <v>12</v>
      </c>
      <c r="BB252" s="79">
        <v>3</v>
      </c>
      <c r="BC252" s="79" t="s">
        <v>15</v>
      </c>
      <c r="BD252" s="80" t="s">
        <v>12</v>
      </c>
      <c r="BE252" s="80" t="s">
        <v>12</v>
      </c>
      <c r="BF252" s="80" t="s">
        <v>12</v>
      </c>
      <c r="BG252" s="80" t="s">
        <v>12</v>
      </c>
      <c r="BH252" s="80" t="s">
        <v>12</v>
      </c>
      <c r="BI252" s="91">
        <v>3</v>
      </c>
      <c r="BJ252" s="93" t="s">
        <v>12</v>
      </c>
      <c r="BK252" s="93" t="s">
        <v>12</v>
      </c>
      <c r="BL252" s="80" t="s">
        <v>12</v>
      </c>
      <c r="BM252" s="93"/>
      <c r="BN252" s="93"/>
      <c r="BO252" s="92" t="str">
        <f>VLOOKUP(Vib_PDM[[#This Row],[SAP Flocation]],'[4]Sheet1 (2)'!B:E,2,FALSE)</f>
        <v>MPHS25T1</v>
      </c>
      <c r="BP252" s="83" t="s">
        <v>15</v>
      </c>
      <c r="BQ252" s="84"/>
      <c r="BR252" s="85" t="e">
        <f>VLOOKUP(Vib_PDM[[#This Row],[New Number]],'[4]Monthly AMS report'!NN287:NO638,2,FALSE)</f>
        <v>#N/A</v>
      </c>
      <c r="BS252" s="86"/>
      <c r="BT252" s="87">
        <f>COUNTIF(G252:AO252,$BT$8)</f>
        <v>0</v>
      </c>
      <c r="BU252" s="88">
        <f>COUNTIF(G252:AO252,$BU$8)</f>
        <v>0</v>
      </c>
      <c r="BV252" s="88">
        <f>COUNTIF(G252:AO252,$BV$8)</f>
        <v>2</v>
      </c>
      <c r="BW252" s="88">
        <f>COUNTIF(G252:AO252,$BW$8)</f>
        <v>3</v>
      </c>
      <c r="BX252" s="88">
        <f>COUNTIF(G252:AO252,$BX$8)</f>
        <v>25</v>
      </c>
      <c r="BY252" s="88">
        <f>COUNTIF(G252:AO252,$BY$8)</f>
        <v>4</v>
      </c>
      <c r="BZ252" s="88">
        <f>COUNTIF(G252:AO252,$BZ$8)</f>
        <v>1</v>
      </c>
      <c r="CA252" s="89">
        <f>(BY252)/(BZ252+BY252+BX252+BW252+BV252+BU252+BT252)</f>
        <v>0.11428571428571428</v>
      </c>
    </row>
    <row r="253" spans="1:79" x14ac:dyDescent="0.25">
      <c r="A253" s="70" t="s">
        <v>1228</v>
      </c>
      <c r="B253" s="71" t="s">
        <v>1229</v>
      </c>
      <c r="C253" s="72" t="s">
        <v>1055</v>
      </c>
      <c r="D253" s="73" t="s">
        <v>1230</v>
      </c>
      <c r="E253" s="74" t="s">
        <v>1231</v>
      </c>
      <c r="F253" s="75"/>
      <c r="G253" s="76" t="s">
        <v>15</v>
      </c>
      <c r="H253" s="76" t="s">
        <v>12</v>
      </c>
      <c r="I253" s="76" t="s">
        <v>12</v>
      </c>
      <c r="J253" s="76" t="s">
        <v>12</v>
      </c>
      <c r="K253" s="76" t="s">
        <v>12</v>
      </c>
      <c r="L253" s="76" t="s">
        <v>15</v>
      </c>
      <c r="M253" s="76">
        <v>3</v>
      </c>
      <c r="N253" s="76" t="s">
        <v>15</v>
      </c>
      <c r="O253" s="76">
        <v>3</v>
      </c>
      <c r="P253" s="76" t="s">
        <v>12</v>
      </c>
      <c r="Q253" s="76" t="s">
        <v>12</v>
      </c>
      <c r="R253" s="76" t="s">
        <v>12</v>
      </c>
      <c r="S253" s="76" t="s">
        <v>12</v>
      </c>
      <c r="T253" s="76" t="s">
        <v>102</v>
      </c>
      <c r="U253" s="76" t="s">
        <v>12</v>
      </c>
      <c r="V253" s="76" t="s">
        <v>12</v>
      </c>
      <c r="W253" s="76" t="s">
        <v>12</v>
      </c>
      <c r="X253" s="76" t="s">
        <v>12</v>
      </c>
      <c r="Y253" s="76" t="s">
        <v>12</v>
      </c>
      <c r="Z253" s="76" t="s">
        <v>102</v>
      </c>
      <c r="AA253" s="77" t="s">
        <v>102</v>
      </c>
      <c r="AB253" s="76" t="s">
        <v>12</v>
      </c>
      <c r="AC253" s="77" t="s">
        <v>102</v>
      </c>
      <c r="AD253" s="77" t="s">
        <v>12</v>
      </c>
      <c r="AE253" s="77" t="s">
        <v>102</v>
      </c>
      <c r="AF253" s="77" t="s">
        <v>102</v>
      </c>
      <c r="AG253" s="78" t="s">
        <v>12</v>
      </c>
      <c r="AH253" s="78" t="s">
        <v>12</v>
      </c>
      <c r="AI253" s="78">
        <v>4</v>
      </c>
      <c r="AJ253" s="78" t="s">
        <v>12</v>
      </c>
      <c r="AK253" s="79" t="s">
        <v>12</v>
      </c>
      <c r="AL253" s="79" t="s">
        <v>102</v>
      </c>
      <c r="AM253" s="79" t="s">
        <v>102</v>
      </c>
      <c r="AN253" s="79" t="s">
        <v>12</v>
      </c>
      <c r="AO253" s="79" t="s">
        <v>12</v>
      </c>
      <c r="AP253" s="79">
        <v>4</v>
      </c>
      <c r="AQ253" s="79">
        <v>4</v>
      </c>
      <c r="AR253" s="79" t="s">
        <v>18</v>
      </c>
      <c r="AS253" s="79" t="e">
        <f>VLOOKUP(Vib_PDM[[#This Row],[New Number]],#REF!,2,FALSE)</f>
        <v>#REF!</v>
      </c>
      <c r="AT253" s="79" t="s">
        <v>15</v>
      </c>
      <c r="AU253" s="79" t="s">
        <v>18</v>
      </c>
      <c r="AV253" s="79" t="s">
        <v>15</v>
      </c>
      <c r="AW253" s="79" t="s">
        <v>15</v>
      </c>
      <c r="AX253" s="79" t="s">
        <v>15</v>
      </c>
      <c r="AY253" s="79"/>
      <c r="AZ253" s="79"/>
      <c r="BA253" s="79">
        <v>3</v>
      </c>
      <c r="BB253" s="79">
        <v>2</v>
      </c>
      <c r="BC253" s="79" t="s">
        <v>15</v>
      </c>
      <c r="BD253" s="80">
        <v>3</v>
      </c>
      <c r="BE253" s="80">
        <v>3</v>
      </c>
      <c r="BF253" s="80" t="s">
        <v>12</v>
      </c>
      <c r="BG253" s="80" t="s">
        <v>12</v>
      </c>
      <c r="BH253" s="80" t="s">
        <v>12</v>
      </c>
      <c r="BI253" s="81" t="s">
        <v>12</v>
      </c>
      <c r="BJ253" s="93" t="s">
        <v>12</v>
      </c>
      <c r="BK253" s="93" t="s">
        <v>12</v>
      </c>
      <c r="BL253" s="80" t="s">
        <v>12</v>
      </c>
      <c r="BM253" s="93"/>
      <c r="BN253" s="93"/>
      <c r="BO253" s="94" t="e">
        <f>VLOOKUP(Vib_PDM[[#This Row],[SAP Flocation]],'[4]Sheet1 (2)'!B:E,2,FALSE)</f>
        <v>#N/A</v>
      </c>
      <c r="BP253" s="83" t="s">
        <v>15</v>
      </c>
      <c r="BQ253" s="84"/>
      <c r="BR253" s="85" t="e">
        <f>VLOOKUP(Vib_PDM[[#This Row],[New Number]],'[4]Monthly AMS report'!NN288:NO639,2,FALSE)</f>
        <v>#N/A</v>
      </c>
      <c r="BS253" s="86"/>
      <c r="BT253" s="87">
        <f>COUNTIF(G253:AO253,$BT$8)</f>
        <v>0</v>
      </c>
      <c r="BU253" s="88">
        <f>COUNTIF(G253:AO253,$BU$8)</f>
        <v>0</v>
      </c>
      <c r="BV253" s="88">
        <f>COUNTIF(G253:AO253,$BV$8)</f>
        <v>2</v>
      </c>
      <c r="BW253" s="88">
        <f>COUNTIF(G253:AO253,$BW$8)</f>
        <v>1</v>
      </c>
      <c r="BX253" s="88">
        <f>COUNTIF(G253:AO253,$BX$8)</f>
        <v>29</v>
      </c>
      <c r="BY253" s="88">
        <f>COUNTIF(G253:AO253,$BY$8)</f>
        <v>3</v>
      </c>
      <c r="BZ253" s="88">
        <f>COUNTIF(G253:AO253,$BZ$8)</f>
        <v>0</v>
      </c>
      <c r="CA253" s="89">
        <f>(BY253)/(BZ253+BY253+BX253+BW253+BV253+BU253+BT253)</f>
        <v>8.5714285714285715E-2</v>
      </c>
    </row>
    <row r="254" spans="1:79" ht="26.4" x14ac:dyDescent="0.25">
      <c r="A254" s="70" t="s">
        <v>1053</v>
      </c>
      <c r="B254" s="139" t="s">
        <v>1054</v>
      </c>
      <c r="C254" s="72" t="s">
        <v>1055</v>
      </c>
      <c r="D254" s="73" t="s">
        <v>1056</v>
      </c>
      <c r="E254" s="74" t="s">
        <v>1057</v>
      </c>
      <c r="F254" s="75"/>
      <c r="G254" s="76" t="s">
        <v>15</v>
      </c>
      <c r="H254" s="76" t="s">
        <v>12</v>
      </c>
      <c r="I254" s="76" t="s">
        <v>12</v>
      </c>
      <c r="J254" s="76" t="s">
        <v>12</v>
      </c>
      <c r="K254" s="76" t="s">
        <v>12</v>
      </c>
      <c r="L254" s="76" t="s">
        <v>15</v>
      </c>
      <c r="M254" s="76" t="s">
        <v>12</v>
      </c>
      <c r="N254" s="76" t="s">
        <v>15</v>
      </c>
      <c r="O254" s="76" t="s">
        <v>15</v>
      </c>
      <c r="P254" s="76" t="s">
        <v>12</v>
      </c>
      <c r="Q254" s="76" t="s">
        <v>12</v>
      </c>
      <c r="R254" s="76" t="s">
        <v>12</v>
      </c>
      <c r="S254" s="76" t="s">
        <v>12</v>
      </c>
      <c r="T254" s="76" t="s">
        <v>102</v>
      </c>
      <c r="U254" s="76" t="s">
        <v>12</v>
      </c>
      <c r="V254" s="76" t="s">
        <v>12</v>
      </c>
      <c r="W254" s="76" t="s">
        <v>12</v>
      </c>
      <c r="X254" s="76" t="s">
        <v>102</v>
      </c>
      <c r="Y254" s="76" t="s">
        <v>102</v>
      </c>
      <c r="Z254" s="76" t="s">
        <v>102</v>
      </c>
      <c r="AA254" s="77" t="s">
        <v>102</v>
      </c>
      <c r="AB254" s="77" t="s">
        <v>12</v>
      </c>
      <c r="AC254" s="77" t="s">
        <v>102</v>
      </c>
      <c r="AD254" s="77" t="s">
        <v>12</v>
      </c>
      <c r="AE254" s="77" t="s">
        <v>102</v>
      </c>
      <c r="AF254" s="77" t="s">
        <v>102</v>
      </c>
      <c r="AG254" s="78" t="s">
        <v>12</v>
      </c>
      <c r="AH254" s="78" t="s">
        <v>12</v>
      </c>
      <c r="AI254" s="78" t="s">
        <v>12</v>
      </c>
      <c r="AJ254" s="78" t="s">
        <v>102</v>
      </c>
      <c r="AK254" s="79">
        <v>3</v>
      </c>
      <c r="AL254" s="79">
        <v>3</v>
      </c>
      <c r="AM254" s="79">
        <v>3</v>
      </c>
      <c r="AN254" s="79">
        <v>3</v>
      </c>
      <c r="AO254" s="79">
        <v>2</v>
      </c>
      <c r="AP254" s="79">
        <v>2</v>
      </c>
      <c r="AQ254" s="79">
        <v>2</v>
      </c>
      <c r="AR254" s="79" t="s">
        <v>18</v>
      </c>
      <c r="AS254" s="79" t="e">
        <f>VLOOKUP(Vib_PDM[[#This Row],[New Number]],#REF!,2,FALSE)</f>
        <v>#REF!</v>
      </c>
      <c r="AT254" s="79" t="s">
        <v>15</v>
      </c>
      <c r="AU254" s="79" t="s">
        <v>18</v>
      </c>
      <c r="AV254" s="79" t="s">
        <v>15</v>
      </c>
      <c r="AW254" s="79" t="s">
        <v>15</v>
      </c>
      <c r="AX254" s="79" t="s">
        <v>15</v>
      </c>
      <c r="AY254" s="79"/>
      <c r="AZ254" s="79"/>
      <c r="BA254" s="79">
        <v>2</v>
      </c>
      <c r="BB254" s="79">
        <v>2</v>
      </c>
      <c r="BC254" s="79" t="s">
        <v>15</v>
      </c>
      <c r="BD254" s="80">
        <v>2</v>
      </c>
      <c r="BE254" s="80" t="s">
        <v>12</v>
      </c>
      <c r="BF254" s="80">
        <v>3</v>
      </c>
      <c r="BG254" s="80">
        <v>3</v>
      </c>
      <c r="BH254" s="80">
        <v>3</v>
      </c>
      <c r="BI254" s="91">
        <v>3</v>
      </c>
      <c r="BJ254" s="91">
        <v>3</v>
      </c>
      <c r="BK254" s="80">
        <v>3</v>
      </c>
      <c r="BL254" s="80">
        <v>3</v>
      </c>
      <c r="BM254" s="80"/>
      <c r="BN254" s="80"/>
      <c r="BO254" s="92" t="str">
        <f>VLOOKUP(Vib_PDM[[#This Row],[SAP Flocation]],'[4]Sheet1 (2)'!B:E,2,FALSE)</f>
        <v>MPHS25T1</v>
      </c>
      <c r="BP254" s="83" t="s">
        <v>15</v>
      </c>
      <c r="BQ254" s="84"/>
      <c r="BR254" s="85" t="e">
        <f>VLOOKUP(Vib_PDM[[#This Row],[New Number]],'[4]Monthly AMS report'!NN243:NO594,2,FALSE)</f>
        <v>#N/A</v>
      </c>
      <c r="BS254" s="86">
        <v>4</v>
      </c>
      <c r="BT254" s="87">
        <f>COUNTIF(G254:AO254,$BT$8)</f>
        <v>0</v>
      </c>
      <c r="BU254" s="88">
        <f>COUNTIF(G254:AO254,$BU$8)</f>
        <v>1</v>
      </c>
      <c r="BV254" s="88">
        <f>COUNTIF(G254:AO254,$BV$8)</f>
        <v>4</v>
      </c>
      <c r="BW254" s="88">
        <f>COUNTIF(G254:AO254,$BW$8)</f>
        <v>0</v>
      </c>
      <c r="BX254" s="88">
        <f>COUNTIF(G254:AO254,$BX$8)</f>
        <v>26</v>
      </c>
      <c r="BY254" s="88">
        <f>COUNTIF(G254:AO254,$BY$8)</f>
        <v>4</v>
      </c>
      <c r="BZ254" s="88">
        <f>COUNTIF(G254:AO254,$BZ$8)</f>
        <v>0</v>
      </c>
      <c r="CA254" s="89">
        <f>(BY254)/(BZ254+BY254+BX254+BW254+BV254+BU254+BT254)</f>
        <v>0.11428571428571428</v>
      </c>
    </row>
    <row r="255" spans="1:79" ht="26.4" x14ac:dyDescent="0.25">
      <c r="A255" s="70" t="s">
        <v>1058</v>
      </c>
      <c r="B255" s="139" t="s">
        <v>1059</v>
      </c>
      <c r="C255" s="72" t="s">
        <v>1055</v>
      </c>
      <c r="D255" s="73" t="s">
        <v>1060</v>
      </c>
      <c r="E255" s="74" t="s">
        <v>1061</v>
      </c>
      <c r="F255" s="75" t="s">
        <v>146</v>
      </c>
      <c r="G255" s="76" t="s">
        <v>15</v>
      </c>
      <c r="H255" s="76" t="s">
        <v>12</v>
      </c>
      <c r="I255" s="76" t="s">
        <v>12</v>
      </c>
      <c r="J255" s="76" t="s">
        <v>12</v>
      </c>
      <c r="K255" s="76" t="s">
        <v>12</v>
      </c>
      <c r="L255" s="76" t="s">
        <v>15</v>
      </c>
      <c r="M255" s="76" t="s">
        <v>12</v>
      </c>
      <c r="N255" s="76" t="s">
        <v>15</v>
      </c>
      <c r="O255" s="76" t="s">
        <v>15</v>
      </c>
      <c r="P255" s="76" t="s">
        <v>12</v>
      </c>
      <c r="Q255" s="76" t="s">
        <v>12</v>
      </c>
      <c r="R255" s="76" t="s">
        <v>12</v>
      </c>
      <c r="S255" s="76" t="s">
        <v>12</v>
      </c>
      <c r="T255" s="76" t="s">
        <v>102</v>
      </c>
      <c r="U255" s="76" t="s">
        <v>12</v>
      </c>
      <c r="V255" s="76" t="s">
        <v>12</v>
      </c>
      <c r="W255" s="76" t="s">
        <v>12</v>
      </c>
      <c r="X255" s="76">
        <v>2</v>
      </c>
      <c r="Y255" s="76" t="s">
        <v>102</v>
      </c>
      <c r="Z255" s="76" t="s">
        <v>102</v>
      </c>
      <c r="AA255" s="77" t="s">
        <v>102</v>
      </c>
      <c r="AB255" s="77" t="s">
        <v>12</v>
      </c>
      <c r="AC255" s="77" t="s">
        <v>102</v>
      </c>
      <c r="AD255" s="77">
        <v>3</v>
      </c>
      <c r="AE255" s="77" t="s">
        <v>102</v>
      </c>
      <c r="AF255" s="77" t="s">
        <v>102</v>
      </c>
      <c r="AG255" s="78" t="s">
        <v>12</v>
      </c>
      <c r="AH255" s="78" t="s">
        <v>12</v>
      </c>
      <c r="AI255" s="78" t="s">
        <v>12</v>
      </c>
      <c r="AJ255" s="78" t="s">
        <v>102</v>
      </c>
      <c r="AK255" s="79" t="s">
        <v>12</v>
      </c>
      <c r="AL255" s="79" t="s">
        <v>102</v>
      </c>
      <c r="AM255" s="79" t="s">
        <v>102</v>
      </c>
      <c r="AN255" s="79" t="s">
        <v>12</v>
      </c>
      <c r="AO255" s="79" t="s">
        <v>12</v>
      </c>
      <c r="AP255" s="79">
        <v>4</v>
      </c>
      <c r="AQ255" s="79" t="s">
        <v>15</v>
      </c>
      <c r="AR255" s="79" t="s">
        <v>18</v>
      </c>
      <c r="AS255" s="79" t="e">
        <f>VLOOKUP(Vib_PDM[[#This Row],[New Number]],#REF!,2,FALSE)</f>
        <v>#REF!</v>
      </c>
      <c r="AT255" s="79" t="s">
        <v>15</v>
      </c>
      <c r="AU255" s="79" t="s">
        <v>18</v>
      </c>
      <c r="AV255" s="79" t="s">
        <v>15</v>
      </c>
      <c r="AW255" s="79" t="s">
        <v>15</v>
      </c>
      <c r="AX255" s="79" t="s">
        <v>15</v>
      </c>
      <c r="AY255" s="79"/>
      <c r="AZ255" s="79"/>
      <c r="BA255" s="79" t="s">
        <v>12</v>
      </c>
      <c r="BB255" s="79" t="s">
        <v>102</v>
      </c>
      <c r="BC255" s="79" t="s">
        <v>15</v>
      </c>
      <c r="BD255" s="80" t="s">
        <v>12</v>
      </c>
      <c r="BE255" s="80" t="s">
        <v>12</v>
      </c>
      <c r="BF255" s="80" t="s">
        <v>12</v>
      </c>
      <c r="BG255" s="80" t="s">
        <v>12</v>
      </c>
      <c r="BH255" s="80">
        <v>3</v>
      </c>
      <c r="BI255" s="91">
        <v>3</v>
      </c>
      <c r="BJ255" s="93" t="s">
        <v>12</v>
      </c>
      <c r="BK255" s="93" t="s">
        <v>12</v>
      </c>
      <c r="BL255" s="80">
        <v>3</v>
      </c>
      <c r="BM255" s="93"/>
      <c r="BN255" s="93"/>
      <c r="BO255" s="92" t="str">
        <f>VLOOKUP(Vib_PDM[[#This Row],[SAP Flocation]],'[4]Sheet1 (2)'!B:E,2,FALSE)</f>
        <v>MPHS25T1</v>
      </c>
      <c r="BP255" s="83" t="s">
        <v>15</v>
      </c>
      <c r="BQ255" s="84"/>
      <c r="BR255" s="85" t="e">
        <f>VLOOKUP(Vib_PDM[[#This Row],[New Number]],'[4]Monthly AMS report'!NN244:NO595,2,FALSE)</f>
        <v>#N/A</v>
      </c>
      <c r="BS255" s="86">
        <v>6</v>
      </c>
      <c r="BT255" s="87">
        <f>COUNTIF(G255:AO255,$BT$8)</f>
        <v>0</v>
      </c>
      <c r="BU255" s="88">
        <f>COUNTIF(G255:AO255,$BU$8)</f>
        <v>1</v>
      </c>
      <c r="BV255" s="88">
        <f>COUNTIF(G255:AO255,$BV$8)</f>
        <v>1</v>
      </c>
      <c r="BW255" s="88">
        <f>COUNTIF(G255:AO255,$BW$8)</f>
        <v>0</v>
      </c>
      <c r="BX255" s="88">
        <f>COUNTIF(G255:AO255,$BX$8)</f>
        <v>29</v>
      </c>
      <c r="BY255" s="88">
        <f>COUNTIF(G255:AO255,$BY$8)</f>
        <v>4</v>
      </c>
      <c r="BZ255" s="88">
        <f>COUNTIF(G255:AO255,$BZ$8)</f>
        <v>0</v>
      </c>
      <c r="CA255" s="89">
        <f>(BY255)/(BZ255+BY255+BX255+BW255+BV255+BU255+BT255)</f>
        <v>0.11428571428571428</v>
      </c>
    </row>
    <row r="256" spans="1:79" ht="26.4" x14ac:dyDescent="0.25">
      <c r="A256" s="70" t="s">
        <v>1062</v>
      </c>
      <c r="B256" s="71" t="s">
        <v>1063</v>
      </c>
      <c r="C256" s="72" t="s">
        <v>1055</v>
      </c>
      <c r="D256" s="73" t="s">
        <v>1064</v>
      </c>
      <c r="E256" s="74" t="s">
        <v>1065</v>
      </c>
      <c r="F256" s="75" t="s">
        <v>1066</v>
      </c>
      <c r="G256" s="76" t="s">
        <v>15</v>
      </c>
      <c r="H256" s="76" t="s">
        <v>12</v>
      </c>
      <c r="I256" s="76" t="s">
        <v>12</v>
      </c>
      <c r="J256" s="76" t="s">
        <v>12</v>
      </c>
      <c r="K256" s="76" t="s">
        <v>12</v>
      </c>
      <c r="L256" s="76" t="s">
        <v>15</v>
      </c>
      <c r="M256" s="76" t="s">
        <v>12</v>
      </c>
      <c r="N256" s="76" t="s">
        <v>15</v>
      </c>
      <c r="O256" s="76" t="s">
        <v>15</v>
      </c>
      <c r="P256" s="76" t="s">
        <v>12</v>
      </c>
      <c r="Q256" s="76">
        <v>4</v>
      </c>
      <c r="R256" s="76">
        <v>3</v>
      </c>
      <c r="S256" s="76">
        <v>3</v>
      </c>
      <c r="T256" s="76">
        <v>3</v>
      </c>
      <c r="U256" s="76">
        <v>3</v>
      </c>
      <c r="V256" s="76">
        <v>3</v>
      </c>
      <c r="W256" s="76">
        <v>3</v>
      </c>
      <c r="X256" s="76">
        <v>3</v>
      </c>
      <c r="Y256" s="76">
        <v>4</v>
      </c>
      <c r="Z256" s="76" t="s">
        <v>102</v>
      </c>
      <c r="AA256" s="77" t="s">
        <v>102</v>
      </c>
      <c r="AB256" s="77" t="s">
        <v>12</v>
      </c>
      <c r="AC256" s="77" t="s">
        <v>102</v>
      </c>
      <c r="AD256" s="77">
        <v>3</v>
      </c>
      <c r="AE256" s="77">
        <v>3</v>
      </c>
      <c r="AF256" s="77">
        <v>1</v>
      </c>
      <c r="AG256" s="78">
        <v>3</v>
      </c>
      <c r="AH256" s="78" t="s">
        <v>12</v>
      </c>
      <c r="AI256" s="78" t="s">
        <v>12</v>
      </c>
      <c r="AJ256" s="78" t="s">
        <v>102</v>
      </c>
      <c r="AK256" s="79" t="s">
        <v>12</v>
      </c>
      <c r="AL256" s="79" t="s">
        <v>102</v>
      </c>
      <c r="AM256" s="79" t="s">
        <v>102</v>
      </c>
      <c r="AN256" s="79" t="s">
        <v>12</v>
      </c>
      <c r="AO256" s="79" t="s">
        <v>12</v>
      </c>
      <c r="AP256" s="79" t="s">
        <v>12</v>
      </c>
      <c r="AQ256" s="79" t="s">
        <v>15</v>
      </c>
      <c r="AR256" s="79" t="s">
        <v>18</v>
      </c>
      <c r="AS256" s="79" t="e">
        <f>VLOOKUP(Vib_PDM[[#This Row],[New Number]],#REF!,2,FALSE)</f>
        <v>#REF!</v>
      </c>
      <c r="AT256" s="79" t="s">
        <v>15</v>
      </c>
      <c r="AU256" s="79" t="s">
        <v>18</v>
      </c>
      <c r="AV256" s="79" t="s">
        <v>15</v>
      </c>
      <c r="AW256" s="79" t="s">
        <v>15</v>
      </c>
      <c r="AX256" s="79" t="s">
        <v>15</v>
      </c>
      <c r="AY256" s="79"/>
      <c r="AZ256" s="79"/>
      <c r="BA256" s="79" t="s">
        <v>12</v>
      </c>
      <c r="BB256" s="79" t="s">
        <v>102</v>
      </c>
      <c r="BC256" s="79" t="s">
        <v>15</v>
      </c>
      <c r="BD256" s="80" t="s">
        <v>12</v>
      </c>
      <c r="BE256" s="80" t="s">
        <v>12</v>
      </c>
      <c r="BF256" s="80">
        <v>3</v>
      </c>
      <c r="BG256" s="80">
        <v>3</v>
      </c>
      <c r="BH256" s="80">
        <v>2</v>
      </c>
      <c r="BI256" s="114">
        <v>2</v>
      </c>
      <c r="BJ256" s="114">
        <v>2</v>
      </c>
      <c r="BK256" s="80">
        <v>2</v>
      </c>
      <c r="BL256" s="80">
        <v>2</v>
      </c>
      <c r="BM256" s="80"/>
      <c r="BN256" s="80"/>
      <c r="BO256" s="92" t="str">
        <f>VLOOKUP(Vib_PDM[[#This Row],[SAP Flocation]],'[4]Sheet1 (2)'!B:E,2,FALSE)</f>
        <v>MEM25W16</v>
      </c>
      <c r="BP256" s="83" t="s">
        <v>15</v>
      </c>
      <c r="BQ256" s="84"/>
      <c r="BR256" s="85" t="e">
        <f>VLOOKUP(Vib_PDM[[#This Row],[New Number]],'[4]Monthly AMS report'!NN245:NO596,2,FALSE)</f>
        <v>#N/A</v>
      </c>
      <c r="BS256" s="86">
        <v>4</v>
      </c>
      <c r="BT256" s="87">
        <f>COUNTIF(G256:AO256,$BT$8)</f>
        <v>1</v>
      </c>
      <c r="BU256" s="88">
        <f>COUNTIF(G256:AO256,$BU$8)</f>
        <v>0</v>
      </c>
      <c r="BV256" s="88">
        <f>COUNTIF(G256:AO256,$BV$8)</f>
        <v>10</v>
      </c>
      <c r="BW256" s="88">
        <f>COUNTIF(G256:AO256,$BW$8)</f>
        <v>2</v>
      </c>
      <c r="BX256" s="88">
        <f>COUNTIF(G256:AO256,$BX$8)</f>
        <v>18</v>
      </c>
      <c r="BY256" s="88">
        <f>COUNTIF(G256:AO256,$BY$8)</f>
        <v>4</v>
      </c>
      <c r="BZ256" s="88">
        <f>COUNTIF(G256:AO256,$BZ$8)</f>
        <v>0</v>
      </c>
      <c r="CA256" s="89">
        <f>(BY256)/(BZ256+BY256+BX256+BW256+BV256+BU256+BT256)</f>
        <v>0.11428571428571428</v>
      </c>
    </row>
    <row r="257" spans="1:79" ht="26.4" x14ac:dyDescent="0.25">
      <c r="A257" s="70" t="s">
        <v>1140</v>
      </c>
      <c r="B257" s="71" t="s">
        <v>1141</v>
      </c>
      <c r="C257" s="72" t="s">
        <v>1083</v>
      </c>
      <c r="D257" s="127" t="s">
        <v>1142</v>
      </c>
      <c r="E257" s="72" t="s">
        <v>1143</v>
      </c>
      <c r="F257" s="75"/>
      <c r="G257" s="76" t="s">
        <v>15</v>
      </c>
      <c r="H257" s="76" t="s">
        <v>15</v>
      </c>
      <c r="I257" s="76" t="s">
        <v>12</v>
      </c>
      <c r="J257" s="76" t="s">
        <v>15</v>
      </c>
      <c r="K257" s="76" t="s">
        <v>12</v>
      </c>
      <c r="L257" s="76" t="s">
        <v>15</v>
      </c>
      <c r="M257" s="76" t="s">
        <v>15</v>
      </c>
      <c r="N257" s="76" t="s">
        <v>15</v>
      </c>
      <c r="O257" s="76" t="s">
        <v>15</v>
      </c>
      <c r="P257" s="76" t="s">
        <v>12</v>
      </c>
      <c r="Q257" s="76" t="s">
        <v>102</v>
      </c>
      <c r="R257" s="76" t="s">
        <v>12</v>
      </c>
      <c r="S257" s="76" t="s">
        <v>12</v>
      </c>
      <c r="T257" s="76" t="s">
        <v>15</v>
      </c>
      <c r="U257" s="76" t="s">
        <v>12</v>
      </c>
      <c r="V257" s="76">
        <v>4</v>
      </c>
      <c r="W257" s="76">
        <v>4</v>
      </c>
      <c r="X257" s="76">
        <v>4</v>
      </c>
      <c r="Y257" s="76">
        <v>4</v>
      </c>
      <c r="Z257" s="76">
        <v>4</v>
      </c>
      <c r="AA257" s="77" t="s">
        <v>15</v>
      </c>
      <c r="AB257" s="77" t="s">
        <v>15</v>
      </c>
      <c r="AC257" s="77" t="s">
        <v>102</v>
      </c>
      <c r="AD257" s="77" t="s">
        <v>12</v>
      </c>
      <c r="AE257" s="77" t="s">
        <v>102</v>
      </c>
      <c r="AF257" s="77" t="s">
        <v>102</v>
      </c>
      <c r="AG257" s="78" t="s">
        <v>102</v>
      </c>
      <c r="AH257" s="78" t="s">
        <v>12</v>
      </c>
      <c r="AI257" s="78" t="s">
        <v>12</v>
      </c>
      <c r="AJ257" s="113" t="s">
        <v>15</v>
      </c>
      <c r="AK257" s="79" t="s">
        <v>12</v>
      </c>
      <c r="AL257" s="79" t="s">
        <v>102</v>
      </c>
      <c r="AM257" s="79" t="s">
        <v>15</v>
      </c>
      <c r="AN257" s="79" t="s">
        <v>15</v>
      </c>
      <c r="AO257" s="79" t="s">
        <v>12</v>
      </c>
      <c r="AP257" s="79" t="s">
        <v>12</v>
      </c>
      <c r="AQ257" s="79" t="s">
        <v>15</v>
      </c>
      <c r="AR257" s="79" t="s">
        <v>18</v>
      </c>
      <c r="AS257" s="79" t="e">
        <f>VLOOKUP(Vib_PDM[[#This Row],[New Number]],#REF!,2,FALSE)</f>
        <v>#REF!</v>
      </c>
      <c r="AT257" s="79" t="s">
        <v>15</v>
      </c>
      <c r="AU257" s="79" t="s">
        <v>15</v>
      </c>
      <c r="AV257" s="79" t="s">
        <v>15</v>
      </c>
      <c r="AW257" s="79" t="s">
        <v>15</v>
      </c>
      <c r="AX257" s="79" t="s">
        <v>15</v>
      </c>
      <c r="AY257" s="79"/>
      <c r="AZ257" s="79"/>
      <c r="BA257" s="79" t="s">
        <v>15</v>
      </c>
      <c r="BB257" s="79" t="s">
        <v>15</v>
      </c>
      <c r="BC257" s="79" t="s">
        <v>15</v>
      </c>
      <c r="BD257" s="80" t="s">
        <v>15</v>
      </c>
      <c r="BE257" s="80" t="s">
        <v>15</v>
      </c>
      <c r="BF257" s="80" t="s">
        <v>12</v>
      </c>
      <c r="BG257" s="80" t="s">
        <v>12</v>
      </c>
      <c r="BH257" s="80" t="s">
        <v>15</v>
      </c>
      <c r="BI257" s="81" t="s">
        <v>12</v>
      </c>
      <c r="BJ257" s="91">
        <v>3</v>
      </c>
      <c r="BK257" s="80">
        <v>3</v>
      </c>
      <c r="BL257" s="80">
        <v>3</v>
      </c>
      <c r="BM257" s="80"/>
      <c r="BN257" s="80"/>
      <c r="BO257" s="92" t="e">
        <f>VLOOKUP(Vib_PDM[[#This Row],[SAP Flocation]],'[4]Sheet1 (2)'!B:E,2,FALSE)</f>
        <v>#N/A</v>
      </c>
      <c r="BP257" s="83" t="s">
        <v>15</v>
      </c>
      <c r="BQ257" s="84"/>
      <c r="BR257" s="85" t="e">
        <f>VLOOKUP(Vib_PDM[[#This Row],[New Number]],'[4]Monthly AMS report'!NN265:NO616,2,FALSE)</f>
        <v>#N/A</v>
      </c>
      <c r="BS257" s="86"/>
      <c r="BT257" s="87">
        <f>COUNTIF(G257:AO257,$BT$8)</f>
        <v>0</v>
      </c>
      <c r="BU257" s="88">
        <f>COUNTIF(G257:AO257,$BU$8)</f>
        <v>0</v>
      </c>
      <c r="BV257" s="88">
        <f>COUNTIF(G257:AO257,$BV$8)</f>
        <v>0</v>
      </c>
      <c r="BW257" s="88">
        <f>COUNTIF(G257:AO257,$BW$8)</f>
        <v>5</v>
      </c>
      <c r="BX257" s="88">
        <f>COUNTIF(G257:AO257,$BX$8)</f>
        <v>17</v>
      </c>
      <c r="BY257" s="88">
        <f>COUNTIF(G257:AO257,$BY$8)</f>
        <v>13</v>
      </c>
      <c r="BZ257" s="88">
        <f>COUNTIF(G257:AO257,$BZ$8)</f>
        <v>0</v>
      </c>
      <c r="CA257" s="89">
        <f>(BY257)/(BZ257+BY257+BX257+BW257+BV257+BU257+BT257)</f>
        <v>0.37142857142857144</v>
      </c>
    </row>
    <row r="258" spans="1:79" ht="14.4" x14ac:dyDescent="0.25">
      <c r="A258" s="70" t="s">
        <v>1175</v>
      </c>
      <c r="B258" s="88" t="s">
        <v>1176</v>
      </c>
      <c r="C258" s="72" t="s">
        <v>1083</v>
      </c>
      <c r="D258" s="115" t="s">
        <v>1177</v>
      </c>
      <c r="E258" s="72" t="s">
        <v>1176</v>
      </c>
      <c r="F258" s="75"/>
      <c r="G258" s="76" t="s">
        <v>15</v>
      </c>
      <c r="H258" s="117" t="s">
        <v>15</v>
      </c>
      <c r="I258" s="117" t="s">
        <v>15</v>
      </c>
      <c r="J258" s="117" t="s">
        <v>15</v>
      </c>
      <c r="K258" s="117" t="s">
        <v>15</v>
      </c>
      <c r="L258" s="117" t="s">
        <v>15</v>
      </c>
      <c r="M258" s="117" t="s">
        <v>15</v>
      </c>
      <c r="N258" s="117" t="s">
        <v>15</v>
      </c>
      <c r="O258" s="117" t="s">
        <v>15</v>
      </c>
      <c r="P258" s="117" t="s">
        <v>15</v>
      </c>
      <c r="Q258" s="117" t="s">
        <v>15</v>
      </c>
      <c r="R258" s="117" t="s">
        <v>15</v>
      </c>
      <c r="S258" s="117" t="s">
        <v>15</v>
      </c>
      <c r="T258" s="117" t="s">
        <v>15</v>
      </c>
      <c r="U258" s="76" t="s">
        <v>12</v>
      </c>
      <c r="V258" s="76" t="s">
        <v>12</v>
      </c>
      <c r="W258" s="76" t="s">
        <v>12</v>
      </c>
      <c r="X258" s="76" t="s">
        <v>12</v>
      </c>
      <c r="Y258" s="76" t="s">
        <v>12</v>
      </c>
      <c r="Z258" s="76" t="s">
        <v>12</v>
      </c>
      <c r="AA258" s="77" t="s">
        <v>15</v>
      </c>
      <c r="AB258" s="77" t="s">
        <v>15</v>
      </c>
      <c r="AC258" s="77" t="s">
        <v>102</v>
      </c>
      <c r="AD258" s="77" t="s">
        <v>12</v>
      </c>
      <c r="AE258" s="77" t="s">
        <v>102</v>
      </c>
      <c r="AF258" s="77" t="s">
        <v>102</v>
      </c>
      <c r="AG258" s="78" t="s">
        <v>12</v>
      </c>
      <c r="AH258" s="78" t="s">
        <v>12</v>
      </c>
      <c r="AI258" s="78" t="s">
        <v>12</v>
      </c>
      <c r="AJ258" s="90" t="s">
        <v>15</v>
      </c>
      <c r="AK258" s="79" t="s">
        <v>12</v>
      </c>
      <c r="AL258" s="79" t="s">
        <v>102</v>
      </c>
      <c r="AM258" s="79" t="s">
        <v>15</v>
      </c>
      <c r="AN258" s="79" t="s">
        <v>15</v>
      </c>
      <c r="AO258" s="79" t="s">
        <v>12</v>
      </c>
      <c r="AP258" s="79" t="s">
        <v>12</v>
      </c>
      <c r="AQ258" s="79" t="s">
        <v>15</v>
      </c>
      <c r="AR258" s="79" t="s">
        <v>18</v>
      </c>
      <c r="AS258" s="79" t="e">
        <f>VLOOKUP(Vib_PDM[[#This Row],[New Number]],#REF!,2,FALSE)</f>
        <v>#REF!</v>
      </c>
      <c r="AT258" s="79" t="s">
        <v>15</v>
      </c>
      <c r="AU258" s="79" t="s">
        <v>15</v>
      </c>
      <c r="AV258" s="79" t="s">
        <v>15</v>
      </c>
      <c r="AW258" s="79" t="s">
        <v>15</v>
      </c>
      <c r="AX258" s="79" t="s">
        <v>15</v>
      </c>
      <c r="AY258" s="79"/>
      <c r="AZ258" s="79"/>
      <c r="BA258" s="79" t="s">
        <v>15</v>
      </c>
      <c r="BB258" s="79" t="s">
        <v>15</v>
      </c>
      <c r="BC258" s="79" t="s">
        <v>15</v>
      </c>
      <c r="BD258" s="80" t="s">
        <v>15</v>
      </c>
      <c r="BE258" s="80" t="s">
        <v>12</v>
      </c>
      <c r="BF258" s="80" t="s">
        <v>12</v>
      </c>
      <c r="BG258" s="80" t="s">
        <v>12</v>
      </c>
      <c r="BH258" s="80" t="s">
        <v>12</v>
      </c>
      <c r="BI258" s="81" t="s">
        <v>12</v>
      </c>
      <c r="BJ258" s="93" t="s">
        <v>12</v>
      </c>
      <c r="BK258" s="93" t="s">
        <v>12</v>
      </c>
      <c r="BL258" s="80" t="s">
        <v>12</v>
      </c>
      <c r="BM258" s="93"/>
      <c r="BN258" s="93"/>
      <c r="BO258" s="94" t="e">
        <f>VLOOKUP(Vib_PDM[[#This Row],[SAP Flocation]],'[4]Sheet1 (2)'!B:E,2,FALSE)</f>
        <v>#N/A</v>
      </c>
      <c r="BP258" s="83" t="s">
        <v>12</v>
      </c>
      <c r="BQ258" s="84"/>
      <c r="BR258" s="85" t="e">
        <f>VLOOKUP(Vib_PDM[[#This Row],[New Number]],'[4]Monthly AMS report'!NN274:NO625,2,FALSE)</f>
        <v>#N/A</v>
      </c>
      <c r="BS258" s="86">
        <v>16</v>
      </c>
      <c r="BT258" s="87">
        <f>COUNTIF(G258:AO258,$BT$8)</f>
        <v>0</v>
      </c>
      <c r="BU258" s="88">
        <f>COUNTIF(G258:AO258,$BU$8)</f>
        <v>0</v>
      </c>
      <c r="BV258" s="88">
        <f>COUNTIF(G258:AO258,$BV$8)</f>
        <v>0</v>
      </c>
      <c r="BW258" s="88">
        <f>COUNTIF(G258:AO258,$BW$8)</f>
        <v>0</v>
      </c>
      <c r="BX258" s="88">
        <f>COUNTIF(G258:AO258,$BX$8)</f>
        <v>16</v>
      </c>
      <c r="BY258" s="88">
        <f>COUNTIF(G258:AO258,$BY$8)</f>
        <v>19</v>
      </c>
      <c r="BZ258" s="88">
        <f>COUNTIF(G258:AO258,$BZ$8)</f>
        <v>0</v>
      </c>
      <c r="CA258" s="89">
        <f>(BY258)/(BZ258+BY258+BX258+BW258+BV258+BU258+BT258)</f>
        <v>0.54285714285714282</v>
      </c>
    </row>
    <row r="259" spans="1:79" ht="26.4" x14ac:dyDescent="0.25">
      <c r="A259" s="70" t="s">
        <v>1178</v>
      </c>
      <c r="B259" s="88" t="s">
        <v>1179</v>
      </c>
      <c r="C259" s="72" t="s">
        <v>1083</v>
      </c>
      <c r="D259" s="115" t="s">
        <v>1180</v>
      </c>
      <c r="E259" s="74" t="s">
        <v>1179</v>
      </c>
      <c r="F259" s="75"/>
      <c r="G259" s="76" t="s">
        <v>15</v>
      </c>
      <c r="H259" s="117" t="s">
        <v>15</v>
      </c>
      <c r="I259" s="117" t="s">
        <v>15</v>
      </c>
      <c r="J259" s="117" t="s">
        <v>15</v>
      </c>
      <c r="K259" s="117" t="s">
        <v>15</v>
      </c>
      <c r="L259" s="117" t="s">
        <v>15</v>
      </c>
      <c r="M259" s="117" t="s">
        <v>15</v>
      </c>
      <c r="N259" s="117" t="s">
        <v>15</v>
      </c>
      <c r="O259" s="117" t="s">
        <v>15</v>
      </c>
      <c r="P259" s="117" t="s">
        <v>15</v>
      </c>
      <c r="Q259" s="117" t="s">
        <v>15</v>
      </c>
      <c r="R259" s="117" t="s">
        <v>15</v>
      </c>
      <c r="S259" s="117" t="s">
        <v>15</v>
      </c>
      <c r="T259" s="117" t="s">
        <v>15</v>
      </c>
      <c r="U259" s="76" t="s">
        <v>15</v>
      </c>
      <c r="V259" s="76" t="s">
        <v>12</v>
      </c>
      <c r="W259" s="76">
        <v>4</v>
      </c>
      <c r="X259" s="76" t="s">
        <v>1181</v>
      </c>
      <c r="Y259" s="76" t="s">
        <v>18</v>
      </c>
      <c r="Z259" s="76" t="s">
        <v>1181</v>
      </c>
      <c r="AA259" s="77" t="s">
        <v>15</v>
      </c>
      <c r="AB259" s="76" t="s">
        <v>15</v>
      </c>
      <c r="AC259" s="77" t="s">
        <v>102</v>
      </c>
      <c r="AD259" s="77" t="s">
        <v>12</v>
      </c>
      <c r="AE259" s="77" t="s">
        <v>102</v>
      </c>
      <c r="AF259" s="77" t="s">
        <v>102</v>
      </c>
      <c r="AG259" s="78" t="s">
        <v>12</v>
      </c>
      <c r="AH259" s="78" t="s">
        <v>12</v>
      </c>
      <c r="AI259" s="78" t="s">
        <v>12</v>
      </c>
      <c r="AJ259" s="90" t="s">
        <v>15</v>
      </c>
      <c r="AK259" s="79" t="s">
        <v>12</v>
      </c>
      <c r="AL259" s="79" t="s">
        <v>102</v>
      </c>
      <c r="AM259" s="79" t="s">
        <v>15</v>
      </c>
      <c r="AN259" s="79" t="s">
        <v>15</v>
      </c>
      <c r="AO259" s="79">
        <v>3</v>
      </c>
      <c r="AP259" s="79">
        <v>3</v>
      </c>
      <c r="AQ259" s="79" t="s">
        <v>15</v>
      </c>
      <c r="AR259" s="79" t="s">
        <v>18</v>
      </c>
      <c r="AS259" s="79" t="e">
        <f>VLOOKUP(Vib_PDM[[#This Row],[New Number]],#REF!,2,FALSE)</f>
        <v>#REF!</v>
      </c>
      <c r="AT259" s="79" t="s">
        <v>15</v>
      </c>
      <c r="AU259" s="79" t="s">
        <v>15</v>
      </c>
      <c r="AV259" s="79" t="s">
        <v>15</v>
      </c>
      <c r="AW259" s="79" t="s">
        <v>15</v>
      </c>
      <c r="AX259" s="79" t="s">
        <v>15</v>
      </c>
      <c r="AY259" s="79"/>
      <c r="AZ259" s="79"/>
      <c r="BA259" s="79" t="s">
        <v>15</v>
      </c>
      <c r="BB259" s="79" t="s">
        <v>15</v>
      </c>
      <c r="BC259" s="79" t="s">
        <v>15</v>
      </c>
      <c r="BD259" s="80" t="s">
        <v>15</v>
      </c>
      <c r="BE259" s="80" t="s">
        <v>12</v>
      </c>
      <c r="BF259" s="80">
        <v>2</v>
      </c>
      <c r="BG259" s="80">
        <v>2</v>
      </c>
      <c r="BH259" s="80">
        <v>2</v>
      </c>
      <c r="BI259" s="114">
        <v>2</v>
      </c>
      <c r="BJ259" s="80">
        <v>1</v>
      </c>
      <c r="BK259" s="80">
        <v>3</v>
      </c>
      <c r="BL259" s="80">
        <v>2</v>
      </c>
      <c r="BM259" s="80"/>
      <c r="BN259" s="80"/>
      <c r="BO259" s="123" t="str">
        <f>VLOOKUP(Vib_PDM[[#This Row],[SAP Flocation]],'[4]Sheet1 (2)'!B:E,2,FALSE)</f>
        <v>MPHS25T1</v>
      </c>
      <c r="BP259" s="83">
        <v>3</v>
      </c>
      <c r="BQ259" s="84" t="s">
        <v>2164</v>
      </c>
      <c r="BR259" s="85" t="e">
        <f>VLOOKUP(Vib_PDM[[#This Row],[New Number]],'[4]Monthly AMS report'!NN275:NO626,2,FALSE)</f>
        <v>#N/A</v>
      </c>
      <c r="BS259" s="86">
        <v>6</v>
      </c>
      <c r="BT259" s="87">
        <f>COUNTIF(G259:AO259,$BT$8)</f>
        <v>0</v>
      </c>
      <c r="BU259" s="88">
        <f>COUNTIF(G259:AO259,$BU$8)</f>
        <v>0</v>
      </c>
      <c r="BV259" s="88">
        <f>COUNTIF(G259:AO259,$BV$8)</f>
        <v>1</v>
      </c>
      <c r="BW259" s="88">
        <f>COUNTIF(G259:AO259,$BW$8)</f>
        <v>1</v>
      </c>
      <c r="BX259" s="88">
        <f>COUNTIF(G259:AO259,$BX$8)</f>
        <v>10</v>
      </c>
      <c r="BY259" s="88">
        <f>COUNTIF(G259:AO259,$BY$8)</f>
        <v>20</v>
      </c>
      <c r="BZ259" s="88">
        <f>COUNTIF(G259:AO259,$BZ$8)</f>
        <v>3</v>
      </c>
      <c r="CA259" s="89">
        <f>(BY259)/(BZ259+BY259+BX259+BW259+BV259+BU259+BT259)</f>
        <v>0.5714285714285714</v>
      </c>
    </row>
    <row r="260" spans="1:79" ht="26.4" x14ac:dyDescent="0.25">
      <c r="A260" s="133" t="s">
        <v>1136</v>
      </c>
      <c r="B260" s="155" t="s">
        <v>1137</v>
      </c>
      <c r="C260" s="72" t="s">
        <v>1083</v>
      </c>
      <c r="D260" s="73" t="s">
        <v>1138</v>
      </c>
      <c r="E260" s="74" t="s">
        <v>1139</v>
      </c>
      <c r="F260" s="75"/>
      <c r="G260" s="76" t="s">
        <v>15</v>
      </c>
      <c r="H260" s="76" t="s">
        <v>15</v>
      </c>
      <c r="I260" s="76" t="s">
        <v>12</v>
      </c>
      <c r="J260" s="76" t="s">
        <v>15</v>
      </c>
      <c r="K260" s="76" t="s">
        <v>12</v>
      </c>
      <c r="L260" s="76" t="s">
        <v>15</v>
      </c>
      <c r="M260" s="76" t="s">
        <v>15</v>
      </c>
      <c r="N260" s="76" t="s">
        <v>15</v>
      </c>
      <c r="O260" s="76" t="s">
        <v>15</v>
      </c>
      <c r="P260" s="76" t="s">
        <v>12</v>
      </c>
      <c r="Q260" s="76" t="s">
        <v>102</v>
      </c>
      <c r="R260" s="76" t="s">
        <v>12</v>
      </c>
      <c r="S260" s="76" t="s">
        <v>12</v>
      </c>
      <c r="T260" s="76" t="s">
        <v>15</v>
      </c>
      <c r="U260" s="76" t="s">
        <v>12</v>
      </c>
      <c r="V260" s="76" t="s">
        <v>12</v>
      </c>
      <c r="W260" s="76" t="s">
        <v>12</v>
      </c>
      <c r="X260" s="76" t="s">
        <v>12</v>
      </c>
      <c r="Y260" s="76" t="s">
        <v>12</v>
      </c>
      <c r="Z260" s="76" t="s">
        <v>102</v>
      </c>
      <c r="AA260" s="77" t="s">
        <v>15</v>
      </c>
      <c r="AB260" s="76" t="s">
        <v>15</v>
      </c>
      <c r="AC260" s="77" t="s">
        <v>102</v>
      </c>
      <c r="AD260" s="77" t="s">
        <v>12</v>
      </c>
      <c r="AE260" s="77" t="s">
        <v>102</v>
      </c>
      <c r="AF260" s="77" t="s">
        <v>102</v>
      </c>
      <c r="AG260" s="78" t="s">
        <v>12</v>
      </c>
      <c r="AH260" s="78" t="s">
        <v>12</v>
      </c>
      <c r="AI260" s="78" t="s">
        <v>12</v>
      </c>
      <c r="AJ260" s="78" t="s">
        <v>15</v>
      </c>
      <c r="AK260" s="79" t="s">
        <v>12</v>
      </c>
      <c r="AL260" s="79" t="s">
        <v>102</v>
      </c>
      <c r="AM260" s="79" t="s">
        <v>15</v>
      </c>
      <c r="AN260" s="79" t="s">
        <v>15</v>
      </c>
      <c r="AO260" s="79" t="s">
        <v>12</v>
      </c>
      <c r="AP260" s="79" t="s">
        <v>12</v>
      </c>
      <c r="AQ260" s="79" t="s">
        <v>15</v>
      </c>
      <c r="AR260" s="79" t="s">
        <v>18</v>
      </c>
      <c r="AS260" s="79" t="e">
        <f>VLOOKUP(Vib_PDM[[#This Row],[New Number]],#REF!,2,FALSE)</f>
        <v>#REF!</v>
      </c>
      <c r="AT260" s="79" t="s">
        <v>15</v>
      </c>
      <c r="AU260" s="79" t="s">
        <v>15</v>
      </c>
      <c r="AV260" s="79" t="s">
        <v>15</v>
      </c>
      <c r="AW260" s="79" t="s">
        <v>15</v>
      </c>
      <c r="AX260" s="79" t="s">
        <v>15</v>
      </c>
      <c r="AY260" s="79"/>
      <c r="AZ260" s="79"/>
      <c r="BA260" s="79" t="s">
        <v>15</v>
      </c>
      <c r="BB260" s="79" t="s">
        <v>15</v>
      </c>
      <c r="BC260" s="79" t="s">
        <v>15</v>
      </c>
      <c r="BD260" s="80" t="s">
        <v>15</v>
      </c>
      <c r="BE260" s="80" t="s">
        <v>12</v>
      </c>
      <c r="BF260" s="80" t="s">
        <v>12</v>
      </c>
      <c r="BG260" s="80" t="s">
        <v>12</v>
      </c>
      <c r="BH260" s="80" t="s">
        <v>12</v>
      </c>
      <c r="BI260" s="81" t="s">
        <v>12</v>
      </c>
      <c r="BJ260" s="93" t="s">
        <v>12</v>
      </c>
      <c r="BK260" s="80">
        <v>4</v>
      </c>
      <c r="BL260" s="80">
        <v>4</v>
      </c>
      <c r="BM260" s="80"/>
      <c r="BN260" s="80"/>
      <c r="BO260" s="94" t="e">
        <f>VLOOKUP(Vib_PDM[[#This Row],[SAP Flocation]],'[4]Sheet1 (2)'!B:E,2,FALSE)</f>
        <v>#N/A</v>
      </c>
      <c r="BP260" s="83">
        <v>4</v>
      </c>
      <c r="BQ260" s="84" t="s">
        <v>2165</v>
      </c>
      <c r="BR260" s="85" t="e">
        <f>VLOOKUP(Vib_PDM[[#This Row],[New Number]],'[4]Monthly AMS report'!NN264:NO615,2,FALSE)</f>
        <v>#N/A</v>
      </c>
      <c r="BS260" s="86">
        <v>24</v>
      </c>
      <c r="BT260" s="87">
        <f>COUNTIF(G260:AO260,$BT$8)</f>
        <v>0</v>
      </c>
      <c r="BU260" s="88">
        <f>COUNTIF(G260:AO260,$BU$8)</f>
        <v>0</v>
      </c>
      <c r="BV260" s="88">
        <f>COUNTIF(G260:AO260,$BV$8)</f>
        <v>0</v>
      </c>
      <c r="BW260" s="88">
        <v>1</v>
      </c>
      <c r="BX260" s="88">
        <f>COUNTIF(G260:AO260,$BX$8)</f>
        <v>22</v>
      </c>
      <c r="BY260" s="88">
        <f>COUNTIF(G260:AO260,$BY$8)</f>
        <v>13</v>
      </c>
      <c r="BZ260" s="88">
        <f>COUNTIF(G260:AO260,$BZ$8)</f>
        <v>0</v>
      </c>
      <c r="CA260" s="89">
        <f>(BY260)/(BZ260+BY260+BX260+BW260+BV260+BU260+BT260)</f>
        <v>0.3611111111111111</v>
      </c>
    </row>
    <row r="261" spans="1:79" ht="26.4" x14ac:dyDescent="0.25">
      <c r="A261" s="70" t="s">
        <v>1144</v>
      </c>
      <c r="B261" s="71" t="s">
        <v>1145</v>
      </c>
      <c r="C261" s="72" t="s">
        <v>1083</v>
      </c>
      <c r="D261" s="73" t="s">
        <v>1146</v>
      </c>
      <c r="E261" s="74" t="s">
        <v>1145</v>
      </c>
      <c r="F261" s="75"/>
      <c r="G261" s="76" t="s">
        <v>15</v>
      </c>
      <c r="H261" s="76" t="s">
        <v>15</v>
      </c>
      <c r="I261" s="76" t="s">
        <v>12</v>
      </c>
      <c r="J261" s="76" t="s">
        <v>15</v>
      </c>
      <c r="K261" s="76" t="s">
        <v>12</v>
      </c>
      <c r="L261" s="76" t="s">
        <v>15</v>
      </c>
      <c r="M261" s="76" t="s">
        <v>15</v>
      </c>
      <c r="N261" s="76" t="s">
        <v>15</v>
      </c>
      <c r="O261" s="76" t="s">
        <v>15</v>
      </c>
      <c r="P261" s="76" t="s">
        <v>12</v>
      </c>
      <c r="Q261" s="76" t="s">
        <v>102</v>
      </c>
      <c r="R261" s="76">
        <v>3</v>
      </c>
      <c r="S261" s="76" t="s">
        <v>102</v>
      </c>
      <c r="T261" s="76" t="s">
        <v>15</v>
      </c>
      <c r="U261" s="76" t="s">
        <v>12</v>
      </c>
      <c r="V261" s="76">
        <v>4</v>
      </c>
      <c r="W261" s="76">
        <v>4</v>
      </c>
      <c r="X261" s="76">
        <v>4</v>
      </c>
      <c r="Y261" s="76">
        <v>4</v>
      </c>
      <c r="Z261" s="76">
        <v>4</v>
      </c>
      <c r="AA261" s="77" t="s">
        <v>15</v>
      </c>
      <c r="AB261" s="76" t="s">
        <v>15</v>
      </c>
      <c r="AC261" s="77" t="s">
        <v>102</v>
      </c>
      <c r="AD261" s="77" t="s">
        <v>12</v>
      </c>
      <c r="AE261" s="77" t="s">
        <v>102</v>
      </c>
      <c r="AF261" s="77" t="s">
        <v>102</v>
      </c>
      <c r="AG261" s="78" t="s">
        <v>12</v>
      </c>
      <c r="AH261" s="78" t="s">
        <v>12</v>
      </c>
      <c r="AI261" s="78">
        <v>4</v>
      </c>
      <c r="AJ261" s="78" t="s">
        <v>15</v>
      </c>
      <c r="AK261" s="79" t="s">
        <v>12</v>
      </c>
      <c r="AL261" s="79" t="s">
        <v>102</v>
      </c>
      <c r="AM261" s="79" t="s">
        <v>15</v>
      </c>
      <c r="AN261" s="79" t="s">
        <v>15</v>
      </c>
      <c r="AO261" s="79" t="s">
        <v>12</v>
      </c>
      <c r="AP261" s="79" t="s">
        <v>12</v>
      </c>
      <c r="AQ261" s="79" t="s">
        <v>15</v>
      </c>
      <c r="AR261" s="79" t="s">
        <v>18</v>
      </c>
      <c r="AS261" s="79" t="e">
        <f>VLOOKUP(Vib_PDM[[#This Row],[New Number]],#REF!,2,FALSE)</f>
        <v>#REF!</v>
      </c>
      <c r="AT261" s="79" t="s">
        <v>15</v>
      </c>
      <c r="AU261" s="79" t="s">
        <v>15</v>
      </c>
      <c r="AV261" s="79" t="s">
        <v>15</v>
      </c>
      <c r="AW261" s="79" t="s">
        <v>15</v>
      </c>
      <c r="AX261" s="79" t="s">
        <v>15</v>
      </c>
      <c r="AY261" s="79"/>
      <c r="AZ261" s="79"/>
      <c r="BA261" s="79" t="s">
        <v>15</v>
      </c>
      <c r="BB261" s="79" t="s">
        <v>15</v>
      </c>
      <c r="BC261" s="79" t="s">
        <v>15</v>
      </c>
      <c r="BD261" s="80" t="s">
        <v>15</v>
      </c>
      <c r="BE261" s="80" t="s">
        <v>12</v>
      </c>
      <c r="BF261" s="80" t="s">
        <v>12</v>
      </c>
      <c r="BG261" s="80" t="s">
        <v>12</v>
      </c>
      <c r="BH261" s="80" t="s">
        <v>12</v>
      </c>
      <c r="BI261" s="81" t="s">
        <v>12</v>
      </c>
      <c r="BJ261" s="91">
        <v>3</v>
      </c>
      <c r="BK261" s="81" t="s">
        <v>12</v>
      </c>
      <c r="BL261" s="80" t="s">
        <v>12</v>
      </c>
      <c r="BM261" s="81"/>
      <c r="BN261" s="81"/>
      <c r="BO261" s="92">
        <f>VLOOKUP(Vib_PDM[[#This Row],[SAP Flocation]],'[4]Sheet1 (2)'!B:E,2,FALSE)</f>
        <v>0</v>
      </c>
      <c r="BP261" s="83" t="s">
        <v>12</v>
      </c>
      <c r="BQ261" s="84"/>
      <c r="BR261" s="85" t="e">
        <f>VLOOKUP(Vib_PDM[[#This Row],[New Number]],'[4]Monthly AMS report'!NN266:NO617,2,FALSE)</f>
        <v>#N/A</v>
      </c>
      <c r="BS261" s="86">
        <v>6</v>
      </c>
      <c r="BT261" s="87">
        <f>COUNTIF(G261:AO261,$BT$8)</f>
        <v>0</v>
      </c>
      <c r="BU261" s="88">
        <f>COUNTIF(G261:AO261,$BU$8)</f>
        <v>0</v>
      </c>
      <c r="BV261" s="88">
        <f>COUNTIF(G261:AO261,$BV$8)</f>
        <v>1</v>
      </c>
      <c r="BW261" s="88">
        <f>COUNTIF(G261:AO261,$BW$8)</f>
        <v>6</v>
      </c>
      <c r="BX261" s="88">
        <f>COUNTIF(G261:AO261,$BX$8)</f>
        <v>15</v>
      </c>
      <c r="BY261" s="88">
        <f>COUNTIF(G261:AO261,$BY$8)</f>
        <v>13</v>
      </c>
      <c r="BZ261" s="88">
        <f>COUNTIF(G261:AO261,$BZ$8)</f>
        <v>0</v>
      </c>
      <c r="CA261" s="89">
        <f>(BY261)/(BZ261+BY261+BX261+BW261+BV261+BU261+BT261)</f>
        <v>0.37142857142857144</v>
      </c>
    </row>
    <row r="262" spans="1:79" ht="26.4" x14ac:dyDescent="0.25">
      <c r="A262" s="70" t="s">
        <v>1362</v>
      </c>
      <c r="B262" s="71" t="s">
        <v>952</v>
      </c>
      <c r="C262" s="72" t="s">
        <v>1103</v>
      </c>
      <c r="D262" s="73" t="s">
        <v>1363</v>
      </c>
      <c r="E262" s="74" t="s">
        <v>1364</v>
      </c>
      <c r="F262" s="75"/>
      <c r="G262" s="76" t="s">
        <v>15</v>
      </c>
      <c r="H262" s="76">
        <v>2</v>
      </c>
      <c r="I262" s="76">
        <v>2</v>
      </c>
      <c r="J262" s="76" t="s">
        <v>12</v>
      </c>
      <c r="K262" s="76" t="s">
        <v>102</v>
      </c>
      <c r="L262" s="76" t="s">
        <v>15</v>
      </c>
      <c r="M262" s="76" t="s">
        <v>15</v>
      </c>
      <c r="N262" s="76" t="s">
        <v>15</v>
      </c>
      <c r="O262" s="76" t="s">
        <v>12</v>
      </c>
      <c r="P262" s="76" t="s">
        <v>12</v>
      </c>
      <c r="Q262" s="76">
        <v>4</v>
      </c>
      <c r="R262" s="76" t="s">
        <v>12</v>
      </c>
      <c r="S262" s="76"/>
      <c r="T262" s="76" t="s">
        <v>102</v>
      </c>
      <c r="U262" s="76">
        <v>4</v>
      </c>
      <c r="V262" s="76">
        <v>4</v>
      </c>
      <c r="W262" s="76">
        <v>3</v>
      </c>
      <c r="X262" s="76">
        <v>3</v>
      </c>
      <c r="Y262" s="76">
        <v>3</v>
      </c>
      <c r="Z262" s="76">
        <v>3</v>
      </c>
      <c r="AA262" s="77">
        <v>3</v>
      </c>
      <c r="AB262" s="76" t="s">
        <v>12</v>
      </c>
      <c r="AC262" s="77">
        <v>3</v>
      </c>
      <c r="AD262" s="77">
        <v>3</v>
      </c>
      <c r="AE262" s="77">
        <v>3</v>
      </c>
      <c r="AF262" s="77" t="s">
        <v>102</v>
      </c>
      <c r="AG262" s="78" t="s">
        <v>12</v>
      </c>
      <c r="AH262" s="78" t="s">
        <v>15</v>
      </c>
      <c r="AI262" s="78" t="s">
        <v>12</v>
      </c>
      <c r="AJ262" s="78" t="s">
        <v>12</v>
      </c>
      <c r="AK262" s="79" t="s">
        <v>12</v>
      </c>
      <c r="AL262" s="79" t="s">
        <v>102</v>
      </c>
      <c r="AM262" s="79" t="s">
        <v>102</v>
      </c>
      <c r="AN262" s="79" t="s">
        <v>12</v>
      </c>
      <c r="AO262" s="79" t="s">
        <v>12</v>
      </c>
      <c r="AP262" s="79" t="s">
        <v>12</v>
      </c>
      <c r="AQ262" s="79" t="s">
        <v>12</v>
      </c>
      <c r="AR262" s="79" t="s">
        <v>18</v>
      </c>
      <c r="AS262" s="79" t="e">
        <f>VLOOKUP(Vib_PDM[[#This Row],[New Number]],#REF!,2,FALSE)</f>
        <v>#REF!</v>
      </c>
      <c r="AT262" s="79" t="s">
        <v>15</v>
      </c>
      <c r="AU262" s="79" t="s">
        <v>12</v>
      </c>
      <c r="AV262" s="79" t="s">
        <v>15</v>
      </c>
      <c r="AW262" s="79" t="s">
        <v>15</v>
      </c>
      <c r="AX262" s="79" t="s">
        <v>15</v>
      </c>
      <c r="AY262" s="79"/>
      <c r="AZ262" s="79"/>
      <c r="BA262" s="79" t="s">
        <v>12</v>
      </c>
      <c r="BB262" s="79" t="s">
        <v>136</v>
      </c>
      <c r="BC262" s="79" t="s">
        <v>102</v>
      </c>
      <c r="BD262" s="80" t="s">
        <v>12</v>
      </c>
      <c r="BE262" s="80" t="s">
        <v>12</v>
      </c>
      <c r="BF262" s="80" t="s">
        <v>12</v>
      </c>
      <c r="BG262" s="80" t="s">
        <v>12</v>
      </c>
      <c r="BH262" s="80" t="s">
        <v>12</v>
      </c>
      <c r="BI262" s="81" t="s">
        <v>12</v>
      </c>
      <c r="BJ262" s="93" t="s">
        <v>12</v>
      </c>
      <c r="BK262" s="93" t="s">
        <v>12</v>
      </c>
      <c r="BL262" s="80" t="s">
        <v>12</v>
      </c>
      <c r="BM262" s="93"/>
      <c r="BN262" s="93"/>
      <c r="BO262" s="94" t="e">
        <f>VLOOKUP(Vib_PDM[[#This Row],[SAP Flocation]],'[4]Sheet1 (2)'!B:E,2,FALSE)</f>
        <v>#N/A</v>
      </c>
      <c r="BP262" s="83" t="s">
        <v>15</v>
      </c>
      <c r="BQ262" s="84"/>
      <c r="BR262" s="85" t="e">
        <f>VLOOKUP(Vib_PDM[[#This Row],[New Number]],'[4]Monthly AMS report'!NN322:NO673,2,FALSE)</f>
        <v>#N/A</v>
      </c>
      <c r="BS262" s="86">
        <v>4</v>
      </c>
      <c r="BT262" s="87">
        <f>COUNTIF(G262:AO262,$BT$8)</f>
        <v>0</v>
      </c>
      <c r="BU262" s="88">
        <f>COUNTIF(G262:AO262,$BU$8)</f>
        <v>2</v>
      </c>
      <c r="BV262" s="88">
        <f>COUNTIF(G262:AO262,$BV$8)</f>
        <v>8</v>
      </c>
      <c r="BW262" s="88">
        <f>COUNTIF(G262:AO262,$BW$8)</f>
        <v>3</v>
      </c>
      <c r="BX262" s="88">
        <f>COUNTIF(G262:AO262,$BX$8)</f>
        <v>16</v>
      </c>
      <c r="BY262" s="88">
        <f>COUNTIF(G262:AO262,$BY$8)</f>
        <v>5</v>
      </c>
      <c r="BZ262" s="88">
        <f>COUNTIF(G262:AO262,$BZ$8)</f>
        <v>0</v>
      </c>
      <c r="CA262" s="89">
        <f>(BY262)/(BZ262+BY262+BX262+BW262+BV262+BU262+BT262)</f>
        <v>0.14705882352941177</v>
      </c>
    </row>
    <row r="263" spans="1:79" ht="14.4" x14ac:dyDescent="0.25">
      <c r="A263" s="169" t="s">
        <v>1365</v>
      </c>
      <c r="B263" s="136" t="s">
        <v>1366</v>
      </c>
      <c r="C263" s="72" t="s">
        <v>1103</v>
      </c>
      <c r="D263" s="182" t="s">
        <v>1367</v>
      </c>
      <c r="E263" s="171" t="s">
        <v>1368</v>
      </c>
      <c r="F263" s="172" t="s">
        <v>1369</v>
      </c>
      <c r="G263" s="76" t="s">
        <v>15</v>
      </c>
      <c r="H263" s="76" t="s">
        <v>12</v>
      </c>
      <c r="I263" s="76" t="s">
        <v>12</v>
      </c>
      <c r="J263" s="76" t="s">
        <v>12</v>
      </c>
      <c r="K263" s="76" t="s">
        <v>12</v>
      </c>
      <c r="L263" s="76" t="s">
        <v>15</v>
      </c>
      <c r="M263" s="76" t="s">
        <v>15</v>
      </c>
      <c r="N263" s="76" t="s">
        <v>15</v>
      </c>
      <c r="O263" s="76" t="s">
        <v>12</v>
      </c>
      <c r="P263" s="76" t="s">
        <v>12</v>
      </c>
      <c r="Q263" s="76" t="s">
        <v>12</v>
      </c>
      <c r="R263" s="76" t="s">
        <v>12</v>
      </c>
      <c r="S263" s="76" t="s">
        <v>12</v>
      </c>
      <c r="T263" s="76" t="s">
        <v>102</v>
      </c>
      <c r="U263" s="76" t="s">
        <v>12</v>
      </c>
      <c r="V263" s="76">
        <v>4</v>
      </c>
      <c r="W263" s="76">
        <v>4</v>
      </c>
      <c r="X263" s="76">
        <v>4</v>
      </c>
      <c r="Y263" s="76">
        <v>4</v>
      </c>
      <c r="Z263" s="76" t="s">
        <v>102</v>
      </c>
      <c r="AA263" s="77" t="s">
        <v>102</v>
      </c>
      <c r="AB263" s="76">
        <v>4</v>
      </c>
      <c r="AC263" s="77" t="s">
        <v>102</v>
      </c>
      <c r="AD263" s="77" t="s">
        <v>12</v>
      </c>
      <c r="AE263" s="77" t="s">
        <v>102</v>
      </c>
      <c r="AF263" s="173">
        <v>4</v>
      </c>
      <c r="AG263" s="174" t="s">
        <v>12</v>
      </c>
      <c r="AH263" s="174" t="s">
        <v>15</v>
      </c>
      <c r="AI263" s="174" t="s">
        <v>12</v>
      </c>
      <c r="AJ263" s="174" t="s">
        <v>12</v>
      </c>
      <c r="AK263" s="79" t="s">
        <v>12</v>
      </c>
      <c r="AL263" s="79" t="s">
        <v>102</v>
      </c>
      <c r="AM263" s="79" t="s">
        <v>102</v>
      </c>
      <c r="AN263" s="79" t="s">
        <v>12</v>
      </c>
      <c r="AO263" s="79" t="s">
        <v>12</v>
      </c>
      <c r="AP263" s="79" t="s">
        <v>12</v>
      </c>
      <c r="AQ263" s="79" t="s">
        <v>12</v>
      </c>
      <c r="AR263" s="79" t="s">
        <v>18</v>
      </c>
      <c r="AS263" s="79" t="e">
        <f>VLOOKUP(Vib_PDM[[#This Row],[New Number]],#REF!,2,FALSE)</f>
        <v>#REF!</v>
      </c>
      <c r="AT263" s="79">
        <v>3</v>
      </c>
      <c r="AU263" s="79">
        <v>3</v>
      </c>
      <c r="AV263" s="79" t="s">
        <v>15</v>
      </c>
      <c r="AW263" s="79" t="s">
        <v>15</v>
      </c>
      <c r="AX263" s="79" t="s">
        <v>15</v>
      </c>
      <c r="AY263" s="79"/>
      <c r="AZ263" s="79"/>
      <c r="BA263" s="79" t="s">
        <v>136</v>
      </c>
      <c r="BB263" s="79" t="s">
        <v>136</v>
      </c>
      <c r="BC263" s="79" t="s">
        <v>102</v>
      </c>
      <c r="BD263" s="80" t="s">
        <v>12</v>
      </c>
      <c r="BE263" s="80" t="s">
        <v>12</v>
      </c>
      <c r="BF263" s="80" t="s">
        <v>12</v>
      </c>
      <c r="BG263" s="80" t="s">
        <v>12</v>
      </c>
      <c r="BH263" s="80" t="s">
        <v>12</v>
      </c>
      <c r="BI263" s="81" t="s">
        <v>12</v>
      </c>
      <c r="BJ263" s="80" t="s">
        <v>15</v>
      </c>
      <c r="BK263" s="80" t="s">
        <v>12</v>
      </c>
      <c r="BL263" s="80" t="s">
        <v>12</v>
      </c>
      <c r="BM263" s="80"/>
      <c r="BN263" s="80"/>
      <c r="BO263" s="82" t="e">
        <f>VLOOKUP(Vib_PDM[[#This Row],[SAP Flocation]],'[4]Sheet1 (2)'!B:E,2,FALSE)</f>
        <v>#N/A</v>
      </c>
      <c r="BP263" s="83" t="s">
        <v>15</v>
      </c>
      <c r="BQ263" s="84"/>
      <c r="BR263" s="85" t="e">
        <f>VLOOKUP(Vib_PDM[[#This Row],[New Number]],'[4]Monthly AMS report'!NN323:NO674,2,FALSE)</f>
        <v>#N/A</v>
      </c>
      <c r="BS263" s="86">
        <v>4</v>
      </c>
      <c r="BT263" s="87">
        <f>COUNTIF(G263:AO263,$BT$8)</f>
        <v>0</v>
      </c>
      <c r="BU263" s="88">
        <f>COUNTIF(G263:AO263,$BU$8)</f>
        <v>0</v>
      </c>
      <c r="BV263" s="88">
        <f>COUNTIF(G263:AO263,$BV$8)</f>
        <v>0</v>
      </c>
      <c r="BW263" s="88">
        <f>COUNTIF(G263:AO263,$BW$8)</f>
        <v>6</v>
      </c>
      <c r="BX263" s="88">
        <f>COUNTIF(G263:AO263,$BX$8)</f>
        <v>24</v>
      </c>
      <c r="BY263" s="88">
        <f>COUNTIF(G263:AO263,$BY$8)</f>
        <v>5</v>
      </c>
      <c r="BZ263" s="88">
        <f>COUNTIF(G263:AO263,$BZ$8)</f>
        <v>0</v>
      </c>
      <c r="CA263" s="89">
        <f>(BY263)/(BZ263+BY263+BX263+BW263+BV263+BU263+BT263)</f>
        <v>0.14285714285714285</v>
      </c>
    </row>
    <row r="264" spans="1:79" ht="28.8" x14ac:dyDescent="0.25">
      <c r="A264" s="122" t="s">
        <v>1370</v>
      </c>
      <c r="B264" s="208" t="s">
        <v>1371</v>
      </c>
      <c r="C264" s="72" t="s">
        <v>1103</v>
      </c>
      <c r="D264" s="73" t="s">
        <v>1372</v>
      </c>
      <c r="E264" s="74" t="s">
        <v>1371</v>
      </c>
      <c r="F264" s="75"/>
      <c r="G264" s="76" t="s">
        <v>15</v>
      </c>
      <c r="H264" s="76" t="s">
        <v>12</v>
      </c>
      <c r="I264" s="76" t="s">
        <v>12</v>
      </c>
      <c r="J264" s="76" t="s">
        <v>12</v>
      </c>
      <c r="K264" s="76" t="s">
        <v>12</v>
      </c>
      <c r="L264" s="76" t="s">
        <v>15</v>
      </c>
      <c r="M264" s="76" t="s">
        <v>12</v>
      </c>
      <c r="N264" s="76" t="s">
        <v>15</v>
      </c>
      <c r="O264" s="76" t="s">
        <v>12</v>
      </c>
      <c r="P264" s="76" t="s">
        <v>12</v>
      </c>
      <c r="Q264" s="76" t="s">
        <v>12</v>
      </c>
      <c r="R264" s="76" t="s">
        <v>12</v>
      </c>
      <c r="S264" s="76" t="s">
        <v>12</v>
      </c>
      <c r="T264" s="76">
        <v>3</v>
      </c>
      <c r="U264" s="76" t="s">
        <v>12</v>
      </c>
      <c r="V264" s="76" t="s">
        <v>12</v>
      </c>
      <c r="W264" s="76" t="s">
        <v>12</v>
      </c>
      <c r="X264" s="76" t="s">
        <v>12</v>
      </c>
      <c r="Y264" s="76" t="s">
        <v>12</v>
      </c>
      <c r="Z264" s="76" t="s">
        <v>12</v>
      </c>
      <c r="AA264" s="77">
        <v>4</v>
      </c>
      <c r="AB264" s="76" t="s">
        <v>12</v>
      </c>
      <c r="AC264" s="77" t="s">
        <v>102</v>
      </c>
      <c r="AD264" s="77" t="s">
        <v>12</v>
      </c>
      <c r="AE264" s="77" t="s">
        <v>102</v>
      </c>
      <c r="AF264" s="76" t="s">
        <v>102</v>
      </c>
      <c r="AG264" s="113" t="s">
        <v>12</v>
      </c>
      <c r="AH264" s="113" t="s">
        <v>12</v>
      </c>
      <c r="AI264" s="113" t="s">
        <v>12</v>
      </c>
      <c r="AJ264" s="113" t="s">
        <v>12</v>
      </c>
      <c r="AK264" s="79" t="s">
        <v>12</v>
      </c>
      <c r="AL264" s="79" t="s">
        <v>102</v>
      </c>
      <c r="AM264" s="79" t="s">
        <v>102</v>
      </c>
      <c r="AN264" s="79" t="s">
        <v>12</v>
      </c>
      <c r="AO264" s="79" t="s">
        <v>12</v>
      </c>
      <c r="AP264" s="79">
        <v>4</v>
      </c>
      <c r="AQ264" s="79" t="s">
        <v>18</v>
      </c>
      <c r="AR264" s="79" t="s">
        <v>18</v>
      </c>
      <c r="AS264" s="79" t="e">
        <f>VLOOKUP(Vib_PDM[[#This Row],[New Number]],#REF!,2,FALSE)</f>
        <v>#REF!</v>
      </c>
      <c r="AT264" s="79" t="s">
        <v>15</v>
      </c>
      <c r="AU264" s="79" t="s">
        <v>12</v>
      </c>
      <c r="AV264" s="79" t="s">
        <v>15</v>
      </c>
      <c r="AW264" s="79" t="s">
        <v>15</v>
      </c>
      <c r="AX264" s="79" t="s">
        <v>15</v>
      </c>
      <c r="AY264" s="79"/>
      <c r="AZ264" s="79"/>
      <c r="BA264" s="79" t="s">
        <v>12</v>
      </c>
      <c r="BB264" s="79" t="s">
        <v>102</v>
      </c>
      <c r="BC264" s="79" t="s">
        <v>102</v>
      </c>
      <c r="BD264" s="80" t="s">
        <v>12</v>
      </c>
      <c r="BE264" s="80" t="s">
        <v>12</v>
      </c>
      <c r="BF264" s="80" t="s">
        <v>12</v>
      </c>
      <c r="BG264" s="80" t="s">
        <v>12</v>
      </c>
      <c r="BH264" s="80" t="s">
        <v>12</v>
      </c>
      <c r="BI264" s="81" t="s">
        <v>12</v>
      </c>
      <c r="BJ264" s="80" t="s">
        <v>15</v>
      </c>
      <c r="BK264" s="80" t="s">
        <v>12</v>
      </c>
      <c r="BL264" s="80" t="s">
        <v>12</v>
      </c>
      <c r="BM264" s="80"/>
      <c r="BN264" s="80"/>
      <c r="BO264" s="82" t="e">
        <f>VLOOKUP(Vib_PDM[[#This Row],[SAP Flocation]],'[4]Sheet1 (2)'!B:E,2,FALSE)</f>
        <v>#N/A</v>
      </c>
      <c r="BP264" s="83" t="s">
        <v>15</v>
      </c>
      <c r="BQ264" s="84"/>
      <c r="BR264" s="85" t="e">
        <f>VLOOKUP(Vib_PDM[[#This Row],[New Number]],'[4]Monthly AMS report'!NN324:NO675,2,FALSE)</f>
        <v>#N/A</v>
      </c>
      <c r="BS264" s="86">
        <v>4</v>
      </c>
      <c r="BT264" s="87">
        <f>COUNTIF(G264:AO264,$BT$8)</f>
        <v>0</v>
      </c>
      <c r="BU264" s="88">
        <f>COUNTIF(G264:AO264,$BU$8)</f>
        <v>0</v>
      </c>
      <c r="BV264" s="88">
        <f>COUNTIF(G264:AO264,$BV$8)</f>
        <v>1</v>
      </c>
      <c r="BW264" s="88">
        <f>COUNTIF(G264:AO264,$BW$8)</f>
        <v>1</v>
      </c>
      <c r="BX264" s="88">
        <f>COUNTIF(G264:AO264,$BX$8)</f>
        <v>30</v>
      </c>
      <c r="BY264" s="88">
        <f>COUNTIF(G264:AO264,$BY$8)</f>
        <v>3</v>
      </c>
      <c r="BZ264" s="88">
        <f>COUNTIF(G264:AO264,$BZ$8)</f>
        <v>0</v>
      </c>
      <c r="CA264" s="89">
        <f>(BY264)/(BZ264+BY264+BX264+BW264+BV264+BU264+BT264)</f>
        <v>8.5714285714285715E-2</v>
      </c>
    </row>
    <row r="265" spans="1:79" ht="28.8" x14ac:dyDescent="0.25">
      <c r="A265" s="176" t="s">
        <v>1405</v>
      </c>
      <c r="B265" s="121" t="s">
        <v>1406</v>
      </c>
      <c r="C265" s="72" t="s">
        <v>1103</v>
      </c>
      <c r="D265" s="177" t="s">
        <v>1407</v>
      </c>
      <c r="E265" s="178" t="s">
        <v>1408</v>
      </c>
      <c r="F265" s="179"/>
      <c r="G265" s="76" t="s">
        <v>15</v>
      </c>
      <c r="H265" s="76" t="s">
        <v>12</v>
      </c>
      <c r="I265" s="76" t="s">
        <v>12</v>
      </c>
      <c r="J265" s="76" t="s">
        <v>12</v>
      </c>
      <c r="K265" s="76" t="s">
        <v>12</v>
      </c>
      <c r="L265" s="76" t="s">
        <v>15</v>
      </c>
      <c r="M265" s="76" t="s">
        <v>12</v>
      </c>
      <c r="N265" s="76" t="s">
        <v>15</v>
      </c>
      <c r="O265" s="76" t="s">
        <v>12</v>
      </c>
      <c r="P265" s="76" t="s">
        <v>12</v>
      </c>
      <c r="Q265" s="76" t="s">
        <v>12</v>
      </c>
      <c r="R265" s="76" t="s">
        <v>12</v>
      </c>
      <c r="S265" s="76" t="s">
        <v>12</v>
      </c>
      <c r="T265" s="76" t="s">
        <v>102</v>
      </c>
      <c r="U265" s="76" t="s">
        <v>12</v>
      </c>
      <c r="V265" s="76" t="s">
        <v>12</v>
      </c>
      <c r="W265" s="76" t="s">
        <v>12</v>
      </c>
      <c r="X265" s="76" t="s">
        <v>12</v>
      </c>
      <c r="Y265" s="76" t="s">
        <v>12</v>
      </c>
      <c r="Z265" s="76" t="s">
        <v>102</v>
      </c>
      <c r="AA265" s="77">
        <v>4</v>
      </c>
      <c r="AB265" s="77" t="s">
        <v>12</v>
      </c>
      <c r="AC265" s="77" t="s">
        <v>102</v>
      </c>
      <c r="AD265" s="77" t="s">
        <v>12</v>
      </c>
      <c r="AE265" s="77" t="s">
        <v>102</v>
      </c>
      <c r="AF265" s="180" t="s">
        <v>102</v>
      </c>
      <c r="AG265" s="181" t="s">
        <v>12</v>
      </c>
      <c r="AH265" s="181" t="s">
        <v>12</v>
      </c>
      <c r="AI265" s="181" t="s">
        <v>12</v>
      </c>
      <c r="AJ265" s="181" t="s">
        <v>12</v>
      </c>
      <c r="AK265" s="79" t="s">
        <v>12</v>
      </c>
      <c r="AL265" s="79" t="s">
        <v>102</v>
      </c>
      <c r="AM265" s="79" t="s">
        <v>102</v>
      </c>
      <c r="AN265" s="79" t="s">
        <v>12</v>
      </c>
      <c r="AO265" s="79" t="s">
        <v>12</v>
      </c>
      <c r="AP265" s="79" t="s">
        <v>12</v>
      </c>
      <c r="AQ265" s="79" t="s">
        <v>12</v>
      </c>
      <c r="AR265" s="79" t="s">
        <v>18</v>
      </c>
      <c r="AS265" s="79" t="e">
        <f>VLOOKUP(Vib_PDM[[#This Row],[New Number]],#REF!,2,FALSE)</f>
        <v>#REF!</v>
      </c>
      <c r="AT265" s="79" t="s">
        <v>15</v>
      </c>
      <c r="AU265" s="79" t="s">
        <v>12</v>
      </c>
      <c r="AV265" s="79" t="s">
        <v>15</v>
      </c>
      <c r="AW265" s="79" t="s">
        <v>15</v>
      </c>
      <c r="AX265" s="79" t="s">
        <v>15</v>
      </c>
      <c r="AY265" s="79"/>
      <c r="AZ265" s="79"/>
      <c r="BA265" s="79" t="s">
        <v>12</v>
      </c>
      <c r="BB265" s="79" t="s">
        <v>136</v>
      </c>
      <c r="BC265" s="79" t="s">
        <v>102</v>
      </c>
      <c r="BD265" s="80" t="s">
        <v>12</v>
      </c>
      <c r="BE265" s="80" t="s">
        <v>12</v>
      </c>
      <c r="BF265" s="80" t="s">
        <v>12</v>
      </c>
      <c r="BG265" s="80" t="s">
        <v>12</v>
      </c>
      <c r="BH265" s="80" t="s">
        <v>12</v>
      </c>
      <c r="BI265" s="81" t="s">
        <v>12</v>
      </c>
      <c r="BJ265" s="80" t="s">
        <v>15</v>
      </c>
      <c r="BK265" s="80" t="s">
        <v>12</v>
      </c>
      <c r="BL265" s="80" t="s">
        <v>12</v>
      </c>
      <c r="BM265" s="80"/>
      <c r="BN265" s="80"/>
      <c r="BO265" s="82" t="e">
        <f>VLOOKUP(Vib_PDM[[#This Row],[SAP Flocation]],'[4]Sheet1 (2)'!B:E,2,FALSE)</f>
        <v>#N/A</v>
      </c>
      <c r="BP265" s="83" t="s">
        <v>15</v>
      </c>
      <c r="BQ265" s="84"/>
      <c r="BR265" s="85" t="e">
        <f>VLOOKUP(Vib_PDM[[#This Row],[New Number]],'[4]Monthly AMS report'!NN333:NO684,2,FALSE)</f>
        <v>#N/A</v>
      </c>
      <c r="BS265" s="86"/>
      <c r="BT265" s="87">
        <f>COUNTIF(G265:AO265,$BT$8)</f>
        <v>0</v>
      </c>
      <c r="BU265" s="88">
        <f>COUNTIF(G265:AO265,$BU$8)</f>
        <v>0</v>
      </c>
      <c r="BV265" s="88">
        <f>COUNTIF(G265:AO265,$BV$8)</f>
        <v>0</v>
      </c>
      <c r="BW265" s="88">
        <f>COUNTIF(G265:AO265,$BW$8)</f>
        <v>1</v>
      </c>
      <c r="BX265" s="88">
        <f>COUNTIF(G265:AO265,$BX$8)</f>
        <v>31</v>
      </c>
      <c r="BY265" s="88">
        <f>COUNTIF(G265:AO265,$BY$8)</f>
        <v>3</v>
      </c>
      <c r="BZ265" s="88">
        <f>COUNTIF(G265:AO265,$BZ$8)</f>
        <v>0</v>
      </c>
      <c r="CA265" s="89">
        <f>(BY265)/(BZ265+BY265+BX265+BW265+BV265+BU265+BT265)</f>
        <v>8.5714285714285715E-2</v>
      </c>
    </row>
    <row r="266" spans="1:79" ht="14.4" x14ac:dyDescent="0.25">
      <c r="A266" s="70" t="s">
        <v>1442</v>
      </c>
      <c r="B266" s="88" t="s">
        <v>1442</v>
      </c>
      <c r="C266" s="72" t="s">
        <v>1103</v>
      </c>
      <c r="D266" s="115" t="s">
        <v>1443</v>
      </c>
      <c r="E266" s="74" t="s">
        <v>1444</v>
      </c>
      <c r="F266" s="75"/>
      <c r="G266" s="76" t="s">
        <v>15</v>
      </c>
      <c r="H266" s="117" t="s">
        <v>15</v>
      </c>
      <c r="I266" s="117" t="s">
        <v>15</v>
      </c>
      <c r="J266" s="117" t="s">
        <v>15</v>
      </c>
      <c r="K266" s="117" t="s">
        <v>15</v>
      </c>
      <c r="L266" s="117" t="s">
        <v>15</v>
      </c>
      <c r="M266" s="117" t="s">
        <v>15</v>
      </c>
      <c r="N266" s="117" t="s">
        <v>15</v>
      </c>
      <c r="O266" s="117" t="s">
        <v>15</v>
      </c>
      <c r="P266" s="117" t="s">
        <v>15</v>
      </c>
      <c r="Q266" s="117" t="s">
        <v>15</v>
      </c>
      <c r="R266" s="117" t="s">
        <v>15</v>
      </c>
      <c r="S266" s="117" t="s">
        <v>15</v>
      </c>
      <c r="T266" s="117" t="s">
        <v>15</v>
      </c>
      <c r="U266" s="76" t="s">
        <v>12</v>
      </c>
      <c r="V266" s="76" t="s">
        <v>12</v>
      </c>
      <c r="W266" s="76" t="s">
        <v>12</v>
      </c>
      <c r="X266" s="76" t="s">
        <v>12</v>
      </c>
      <c r="Y266" s="76" t="s">
        <v>102</v>
      </c>
      <c r="Z266" s="76" t="s">
        <v>102</v>
      </c>
      <c r="AA266" s="77" t="s">
        <v>102</v>
      </c>
      <c r="AB266" s="77" t="s">
        <v>12</v>
      </c>
      <c r="AC266" s="77" t="s">
        <v>102</v>
      </c>
      <c r="AD266" s="77" t="s">
        <v>12</v>
      </c>
      <c r="AE266" s="77" t="s">
        <v>102</v>
      </c>
      <c r="AF266" s="77" t="s">
        <v>102</v>
      </c>
      <c r="AG266" s="78" t="s">
        <v>12</v>
      </c>
      <c r="AH266" s="78" t="s">
        <v>12</v>
      </c>
      <c r="AI266" s="78" t="s">
        <v>12</v>
      </c>
      <c r="AJ266" s="78" t="s">
        <v>12</v>
      </c>
      <c r="AK266" s="79" t="s">
        <v>12</v>
      </c>
      <c r="AL266" s="79" t="s">
        <v>102</v>
      </c>
      <c r="AM266" s="79" t="s">
        <v>102</v>
      </c>
      <c r="AN266" s="79" t="s">
        <v>12</v>
      </c>
      <c r="AO266" s="79" t="s">
        <v>12</v>
      </c>
      <c r="AP266" s="79" t="s">
        <v>12</v>
      </c>
      <c r="AQ266" s="79" t="s">
        <v>12</v>
      </c>
      <c r="AR266" s="79" t="s">
        <v>18</v>
      </c>
      <c r="AS266" s="79" t="e">
        <f>VLOOKUP(Vib_PDM[[#This Row],[New Number]],#REF!,2,FALSE)</f>
        <v>#REF!</v>
      </c>
      <c r="AT266" s="79" t="s">
        <v>15</v>
      </c>
      <c r="AU266" s="79" t="s">
        <v>12</v>
      </c>
      <c r="AV266" s="79" t="s">
        <v>15</v>
      </c>
      <c r="AW266" s="79" t="s">
        <v>15</v>
      </c>
      <c r="AX266" s="79" t="s">
        <v>15</v>
      </c>
      <c r="AY266" s="79"/>
      <c r="AZ266" s="79"/>
      <c r="BA266" s="79" t="s">
        <v>12</v>
      </c>
      <c r="BB266" s="79" t="s">
        <v>102</v>
      </c>
      <c r="BC266" s="79" t="s">
        <v>102</v>
      </c>
      <c r="BD266" s="80" t="s">
        <v>12</v>
      </c>
      <c r="BE266" s="80" t="s">
        <v>12</v>
      </c>
      <c r="BF266" s="80" t="s">
        <v>12</v>
      </c>
      <c r="BG266" s="80" t="s">
        <v>12</v>
      </c>
      <c r="BH266" s="80" t="s">
        <v>12</v>
      </c>
      <c r="BI266" s="81" t="s">
        <v>12</v>
      </c>
      <c r="BJ266" s="80" t="s">
        <v>15</v>
      </c>
      <c r="BK266" s="80" t="s">
        <v>12</v>
      </c>
      <c r="BL266" s="80" t="s">
        <v>12</v>
      </c>
      <c r="BM266" s="80"/>
      <c r="BN266" s="80"/>
      <c r="BO266" s="82" t="e">
        <f>VLOOKUP(Vib_PDM[[#This Row],[SAP Flocation]],'[4]Sheet1 (2)'!B:E,2,FALSE)</f>
        <v>#N/A</v>
      </c>
      <c r="BP266" s="83" t="s">
        <v>15</v>
      </c>
      <c r="BQ266" s="84"/>
      <c r="BR266" s="85" t="e">
        <f>VLOOKUP(Vib_PDM[[#This Row],[New Number]],'[4]Monthly AMS report'!NN343:NO694,2,FALSE)</f>
        <v>#N/A</v>
      </c>
      <c r="BS266" s="86">
        <v>6</v>
      </c>
      <c r="BT266" s="87">
        <f>COUNTIF(G266:AO266,$BT$8)</f>
        <v>0</v>
      </c>
      <c r="BU266" s="88">
        <f>COUNTIF(G266:AO266,$BU$8)</f>
        <v>0</v>
      </c>
      <c r="BV266" s="88">
        <f>COUNTIF(G266:AO266,$BV$8)</f>
        <v>0</v>
      </c>
      <c r="BW266" s="88">
        <f>COUNTIF(G266:AO266,$BW$8)</f>
        <v>0</v>
      </c>
      <c r="BX266" s="88">
        <f>COUNTIF(G266:AO266,$BX$8)</f>
        <v>21</v>
      </c>
      <c r="BY266" s="88">
        <f>COUNTIF(G266:AO266,$BY$8)</f>
        <v>14</v>
      </c>
      <c r="BZ266" s="88">
        <f>COUNTIF(G266:AO266,$BZ$8)</f>
        <v>0</v>
      </c>
      <c r="CA266" s="89">
        <f>(BY266)/(BZ266+BY266+BX266+BW266+BV266+BU266+BT266)</f>
        <v>0.4</v>
      </c>
    </row>
    <row r="267" spans="1:79" ht="28.8" x14ac:dyDescent="0.25">
      <c r="A267" s="169" t="s">
        <v>1409</v>
      </c>
      <c r="B267" s="121" t="s">
        <v>1410</v>
      </c>
      <c r="C267" s="72" t="s">
        <v>1103</v>
      </c>
      <c r="D267" s="182" t="s">
        <v>1411</v>
      </c>
      <c r="E267" s="171" t="s">
        <v>1412</v>
      </c>
      <c r="F267" s="172" t="s">
        <v>1413</v>
      </c>
      <c r="G267" s="76" t="s">
        <v>12</v>
      </c>
      <c r="H267" s="76" t="s">
        <v>12</v>
      </c>
      <c r="I267" s="76" t="s">
        <v>12</v>
      </c>
      <c r="J267" s="76" t="s">
        <v>12</v>
      </c>
      <c r="K267" s="76" t="s">
        <v>12</v>
      </c>
      <c r="L267" s="76" t="s">
        <v>15</v>
      </c>
      <c r="M267" s="76" t="s">
        <v>12</v>
      </c>
      <c r="N267" s="76" t="s">
        <v>15</v>
      </c>
      <c r="O267" s="76" t="s">
        <v>12</v>
      </c>
      <c r="P267" s="76" t="s">
        <v>12</v>
      </c>
      <c r="Q267" s="76" t="s">
        <v>12</v>
      </c>
      <c r="R267" s="76" t="s">
        <v>12</v>
      </c>
      <c r="S267" s="76" t="s">
        <v>12</v>
      </c>
      <c r="T267" s="76">
        <v>4</v>
      </c>
      <c r="U267" s="76">
        <v>3</v>
      </c>
      <c r="V267" s="76">
        <v>4</v>
      </c>
      <c r="W267" s="76">
        <v>3</v>
      </c>
      <c r="X267" s="76" t="s">
        <v>198</v>
      </c>
      <c r="Y267" s="76">
        <v>4</v>
      </c>
      <c r="Z267" s="76">
        <v>4</v>
      </c>
      <c r="AA267" s="77">
        <v>4</v>
      </c>
      <c r="AB267" s="77">
        <v>4</v>
      </c>
      <c r="AC267" s="77">
        <v>4</v>
      </c>
      <c r="AD267" s="77">
        <v>4</v>
      </c>
      <c r="AE267" s="77">
        <v>4</v>
      </c>
      <c r="AF267" s="173">
        <v>4</v>
      </c>
      <c r="AG267" s="174" t="s">
        <v>12</v>
      </c>
      <c r="AH267" s="174" t="s">
        <v>12</v>
      </c>
      <c r="AI267" s="174" t="s">
        <v>12</v>
      </c>
      <c r="AJ267" s="174" t="s">
        <v>12</v>
      </c>
      <c r="AK267" s="79" t="s">
        <v>12</v>
      </c>
      <c r="AL267" s="79" t="s">
        <v>102</v>
      </c>
      <c r="AM267" s="79" t="s">
        <v>102</v>
      </c>
      <c r="AN267" s="79" t="s">
        <v>12</v>
      </c>
      <c r="AO267" s="79" t="s">
        <v>12</v>
      </c>
      <c r="AP267" s="79" t="s">
        <v>12</v>
      </c>
      <c r="AQ267" s="79">
        <v>1</v>
      </c>
      <c r="AR267" s="79" t="s">
        <v>18</v>
      </c>
      <c r="AS267" s="79" t="e">
        <f>VLOOKUP(Vib_PDM[[#This Row],[New Number]],#REF!,2,FALSE)</f>
        <v>#REF!</v>
      </c>
      <c r="AT267" s="79">
        <v>3</v>
      </c>
      <c r="AU267" s="79">
        <v>3</v>
      </c>
      <c r="AV267" s="79" t="s">
        <v>15</v>
      </c>
      <c r="AW267" s="79" t="s">
        <v>15</v>
      </c>
      <c r="AX267" s="79" t="s">
        <v>15</v>
      </c>
      <c r="AY267" s="79"/>
      <c r="AZ267" s="79"/>
      <c r="BA267" s="79">
        <v>3</v>
      </c>
      <c r="BB267" s="79">
        <v>4</v>
      </c>
      <c r="BC267" s="79" t="s">
        <v>15</v>
      </c>
      <c r="BD267" s="80" t="s">
        <v>12</v>
      </c>
      <c r="BE267" s="80" t="s">
        <v>12</v>
      </c>
      <c r="BF267" s="80" t="s">
        <v>12</v>
      </c>
      <c r="BG267" s="80" t="s">
        <v>12</v>
      </c>
      <c r="BH267" s="80" t="s">
        <v>12</v>
      </c>
      <c r="BI267" s="81" t="s">
        <v>12</v>
      </c>
      <c r="BJ267" s="80" t="s">
        <v>15</v>
      </c>
      <c r="BK267" s="80" t="s">
        <v>12</v>
      </c>
      <c r="BL267" s="80" t="s">
        <v>12</v>
      </c>
      <c r="BM267" s="80"/>
      <c r="BN267" s="80"/>
      <c r="BO267" s="82" t="e">
        <f>VLOOKUP(Vib_PDM[[#This Row],[SAP Flocation]],'[4]Sheet1 (2)'!B:E,2,FALSE)</f>
        <v>#N/A</v>
      </c>
      <c r="BP267" s="183" t="s">
        <v>15</v>
      </c>
      <c r="BQ267" s="84"/>
      <c r="BR267" s="85" t="e">
        <f>VLOOKUP(Vib_PDM[[#This Row],[New Number]],'[4]Monthly AMS report'!NN334:NO685,2,FALSE)</f>
        <v>#N/A</v>
      </c>
      <c r="BS267" s="86"/>
      <c r="BT267" s="87">
        <f>COUNTIF(G267:AO267,$BT$8)</f>
        <v>0</v>
      </c>
      <c r="BU267" s="88">
        <f>COUNTIF(G267:AO267,$BU$8)</f>
        <v>0</v>
      </c>
      <c r="BV267" s="88">
        <f>COUNTIF(G267:AO267,$BV$8)</f>
        <v>2</v>
      </c>
      <c r="BW267" s="88">
        <f>COUNTIF(G267:AO267,$BW$8)</f>
        <v>10</v>
      </c>
      <c r="BX267" s="88">
        <f>COUNTIF(G267:AO267,$BX$8)</f>
        <v>20</v>
      </c>
      <c r="BY267" s="88">
        <f>COUNTIF(G267:AO267,$BY$8)</f>
        <v>2</v>
      </c>
      <c r="BZ267" s="88">
        <f>COUNTIF(G267:AO267,$BZ$8)</f>
        <v>0</v>
      </c>
      <c r="CA267" s="89">
        <f>(BY267)/(BZ267+BY267+BX267+BW267+BV267+BU267+BT267)</f>
        <v>5.8823529411764705E-2</v>
      </c>
    </row>
    <row r="268" spans="1:79" ht="26.4" x14ac:dyDescent="0.25">
      <c r="A268" s="122" t="s">
        <v>1414</v>
      </c>
      <c r="B268" s="435" t="s">
        <v>1415</v>
      </c>
      <c r="C268" s="72" t="s">
        <v>1103</v>
      </c>
      <c r="D268" s="73" t="s">
        <v>1416</v>
      </c>
      <c r="E268" s="74" t="s">
        <v>1417</v>
      </c>
      <c r="F268" s="75"/>
      <c r="G268" s="76" t="s">
        <v>12</v>
      </c>
      <c r="H268" s="76" t="s">
        <v>12</v>
      </c>
      <c r="I268" s="76" t="s">
        <v>12</v>
      </c>
      <c r="J268" s="76" t="s">
        <v>12</v>
      </c>
      <c r="K268" s="76" t="s">
        <v>12</v>
      </c>
      <c r="L268" s="76" t="s">
        <v>15</v>
      </c>
      <c r="M268" s="76" t="s">
        <v>12</v>
      </c>
      <c r="N268" s="76" t="s">
        <v>15</v>
      </c>
      <c r="O268" s="76" t="s">
        <v>12</v>
      </c>
      <c r="P268" s="76">
        <v>3</v>
      </c>
      <c r="Q268" s="76">
        <v>3</v>
      </c>
      <c r="R268" s="76">
        <v>3</v>
      </c>
      <c r="S268" s="76">
        <v>3</v>
      </c>
      <c r="T268" s="76">
        <v>3</v>
      </c>
      <c r="U268" s="76">
        <v>3</v>
      </c>
      <c r="V268" s="76">
        <v>3</v>
      </c>
      <c r="W268" s="76">
        <v>2</v>
      </c>
      <c r="X268" s="76" t="s">
        <v>198</v>
      </c>
      <c r="Y268" s="76" t="s">
        <v>102</v>
      </c>
      <c r="Z268" s="76" t="s">
        <v>102</v>
      </c>
      <c r="AA268" s="77">
        <v>4</v>
      </c>
      <c r="AB268" s="77">
        <v>4</v>
      </c>
      <c r="AC268" s="77">
        <v>4</v>
      </c>
      <c r="AD268" s="77">
        <v>3</v>
      </c>
      <c r="AE268" s="77" t="s">
        <v>15</v>
      </c>
      <c r="AF268" s="76">
        <v>3</v>
      </c>
      <c r="AG268" s="113" t="s">
        <v>12</v>
      </c>
      <c r="AH268" s="113" t="s">
        <v>12</v>
      </c>
      <c r="AI268" s="113" t="s">
        <v>12</v>
      </c>
      <c r="AJ268" s="78" t="s">
        <v>12</v>
      </c>
      <c r="AK268" s="79" t="s">
        <v>12</v>
      </c>
      <c r="AL268" s="79" t="s">
        <v>102</v>
      </c>
      <c r="AM268" s="79" t="s">
        <v>102</v>
      </c>
      <c r="AN268" s="79" t="s">
        <v>12</v>
      </c>
      <c r="AO268" s="79" t="s">
        <v>12</v>
      </c>
      <c r="AP268" s="79" t="s">
        <v>12</v>
      </c>
      <c r="AQ268" s="79" t="s">
        <v>12</v>
      </c>
      <c r="AR268" s="79" t="s">
        <v>18</v>
      </c>
      <c r="AS268" s="79" t="e">
        <f>VLOOKUP(Vib_PDM[[#This Row],[New Number]],#REF!,2,FALSE)</f>
        <v>#REF!</v>
      </c>
      <c r="AT268" s="79">
        <v>3</v>
      </c>
      <c r="AU268" s="79">
        <v>3</v>
      </c>
      <c r="AV268" s="79" t="s">
        <v>15</v>
      </c>
      <c r="AW268" s="79" t="s">
        <v>15</v>
      </c>
      <c r="AX268" s="79" t="s">
        <v>15</v>
      </c>
      <c r="AY268" s="79"/>
      <c r="AZ268" s="79"/>
      <c r="BA268" s="79" t="s">
        <v>12</v>
      </c>
      <c r="BB268" s="79" t="s">
        <v>102</v>
      </c>
      <c r="BC268" s="79" t="s">
        <v>102</v>
      </c>
      <c r="BD268" s="80" t="s">
        <v>15</v>
      </c>
      <c r="BE268" s="80" t="s">
        <v>12</v>
      </c>
      <c r="BF268" s="80" t="s">
        <v>12</v>
      </c>
      <c r="BG268" s="80" t="s">
        <v>12</v>
      </c>
      <c r="BH268" s="80" t="s">
        <v>12</v>
      </c>
      <c r="BI268" s="81" t="s">
        <v>12</v>
      </c>
      <c r="BJ268" s="80" t="s">
        <v>15</v>
      </c>
      <c r="BK268" s="80">
        <v>2</v>
      </c>
      <c r="BL268" s="80" t="s">
        <v>12</v>
      </c>
      <c r="BM268" s="80"/>
      <c r="BN268" s="80"/>
      <c r="BO268" s="82" t="e">
        <f>VLOOKUP(Vib_PDM[[#This Row],[SAP Flocation]],'[4]Sheet1 (2)'!B:E,2,FALSE)</f>
        <v>#N/A</v>
      </c>
      <c r="BP268" s="132" t="s">
        <v>15</v>
      </c>
      <c r="BQ268" s="84"/>
      <c r="BR268" s="85" t="e">
        <f>VLOOKUP(Vib_PDM[[#This Row],[New Number]],'[4]Monthly AMS report'!NN335:NO686,2,FALSE)</f>
        <v>#N/A</v>
      </c>
      <c r="BS268" s="86">
        <v>6</v>
      </c>
      <c r="BT268" s="87">
        <f>COUNTIF(G268:AO268,$BT$8)</f>
        <v>0</v>
      </c>
      <c r="BU268" s="88">
        <f>COUNTIF(G268:AO268,$BU$8)</f>
        <v>1</v>
      </c>
      <c r="BV268" s="88">
        <f>COUNTIF(G268:AO268,$BV$8)</f>
        <v>9</v>
      </c>
      <c r="BW268" s="88">
        <f>COUNTIF(G268:AO268,$BW$8)</f>
        <v>3</v>
      </c>
      <c r="BX268" s="88">
        <f>COUNTIF(G268:AO268,$BX$8)</f>
        <v>18</v>
      </c>
      <c r="BY268" s="88">
        <f>COUNTIF(G268:AO268,$BY$8)</f>
        <v>3</v>
      </c>
      <c r="BZ268" s="88">
        <f>COUNTIF(G268:AO268,$BZ$8)</f>
        <v>0</v>
      </c>
      <c r="CA268" s="89">
        <f>(BY268)/(BZ268+BY268+BX268+BW268+BV268+BU268+BT268)</f>
        <v>8.8235294117647065E-2</v>
      </c>
    </row>
    <row r="269" spans="1:79" ht="28.8" x14ac:dyDescent="0.25">
      <c r="A269" s="184" t="s">
        <v>1418</v>
      </c>
      <c r="B269" s="121" t="s">
        <v>1419</v>
      </c>
      <c r="C269" s="72" t="s">
        <v>1103</v>
      </c>
      <c r="D269" s="185" t="s">
        <v>1420</v>
      </c>
      <c r="E269" s="186" t="s">
        <v>1421</v>
      </c>
      <c r="F269" s="187" t="s">
        <v>1422</v>
      </c>
      <c r="G269" s="76" t="s">
        <v>15</v>
      </c>
      <c r="H269" s="76" t="s">
        <v>12</v>
      </c>
      <c r="I269" s="76">
        <v>2</v>
      </c>
      <c r="J269" s="76">
        <v>2</v>
      </c>
      <c r="K269" s="76">
        <v>2</v>
      </c>
      <c r="L269" s="76" t="s">
        <v>15</v>
      </c>
      <c r="M269" s="76">
        <v>3</v>
      </c>
      <c r="N269" s="76" t="s">
        <v>15</v>
      </c>
      <c r="O269" s="76" t="s">
        <v>12</v>
      </c>
      <c r="P269" s="76" t="s">
        <v>12</v>
      </c>
      <c r="Q269" s="76">
        <v>2</v>
      </c>
      <c r="R269" s="76">
        <v>2</v>
      </c>
      <c r="S269" s="76">
        <v>1</v>
      </c>
      <c r="T269" s="76">
        <v>1</v>
      </c>
      <c r="U269" s="76">
        <v>1</v>
      </c>
      <c r="V269" s="76">
        <v>1</v>
      </c>
      <c r="W269" s="76">
        <v>1</v>
      </c>
      <c r="X269" s="76">
        <v>4</v>
      </c>
      <c r="Y269" s="76">
        <v>2</v>
      </c>
      <c r="Z269" s="76">
        <v>2</v>
      </c>
      <c r="AA269" s="77">
        <v>4</v>
      </c>
      <c r="AB269" s="77">
        <v>4</v>
      </c>
      <c r="AC269" s="77" t="s">
        <v>102</v>
      </c>
      <c r="AD269" s="77">
        <v>2</v>
      </c>
      <c r="AE269" s="77">
        <v>2</v>
      </c>
      <c r="AF269" s="188">
        <v>3</v>
      </c>
      <c r="AG269" s="189">
        <v>3</v>
      </c>
      <c r="AH269" s="189">
        <v>4</v>
      </c>
      <c r="AI269" s="189">
        <v>3</v>
      </c>
      <c r="AJ269" s="189">
        <v>4</v>
      </c>
      <c r="AK269" s="79">
        <v>4</v>
      </c>
      <c r="AL269" s="79">
        <v>4</v>
      </c>
      <c r="AM269" s="79">
        <v>4</v>
      </c>
      <c r="AN269" s="79">
        <v>3</v>
      </c>
      <c r="AO269" s="79">
        <v>3</v>
      </c>
      <c r="AP269" s="79">
        <v>3</v>
      </c>
      <c r="AQ269" s="79">
        <v>3</v>
      </c>
      <c r="AR269" s="79" t="s">
        <v>18</v>
      </c>
      <c r="AS269" s="79" t="e">
        <f>VLOOKUP(Vib_PDM[[#This Row],[New Number]],#REF!,2,FALSE)</f>
        <v>#REF!</v>
      </c>
      <c r="AT269" s="79" t="s">
        <v>15</v>
      </c>
      <c r="AU269" s="79">
        <v>3</v>
      </c>
      <c r="AV269" s="79" t="s">
        <v>15</v>
      </c>
      <c r="AW269" s="79" t="s">
        <v>15</v>
      </c>
      <c r="AX269" s="79" t="s">
        <v>15</v>
      </c>
      <c r="AY269" s="79"/>
      <c r="AZ269" s="79"/>
      <c r="BA269" s="79">
        <v>3</v>
      </c>
      <c r="BB269" s="79">
        <v>2</v>
      </c>
      <c r="BC269" s="79" t="s">
        <v>136</v>
      </c>
      <c r="BD269" s="80">
        <v>2</v>
      </c>
      <c r="BE269" s="80">
        <v>3</v>
      </c>
      <c r="BF269" s="80">
        <v>3</v>
      </c>
      <c r="BG269" s="80">
        <v>3</v>
      </c>
      <c r="BH269" s="80">
        <v>2</v>
      </c>
      <c r="BI269" s="114">
        <v>2</v>
      </c>
      <c r="BJ269" s="114">
        <v>2</v>
      </c>
      <c r="BK269" s="80">
        <v>2</v>
      </c>
      <c r="BL269" s="80">
        <v>2</v>
      </c>
      <c r="BM269" s="80"/>
      <c r="BN269" s="80"/>
      <c r="BO269" s="92" t="str">
        <f>VLOOKUP(Vib_PDM[[#This Row],[SAP Flocation]],'[4]Sheet1 (2)'!B:E,2,FALSE)</f>
        <v>MEM25RSC</v>
      </c>
      <c r="BP269" s="190" t="s">
        <v>15</v>
      </c>
      <c r="BQ269" s="84"/>
      <c r="BR269" s="85" t="e">
        <f>VLOOKUP(Vib_PDM[[#This Row],[New Number]],'[4]Monthly AMS report'!NN336:NO687,2,FALSE)</f>
        <v>#N/A</v>
      </c>
      <c r="BS269" s="86"/>
      <c r="BT269" s="87">
        <f>COUNTIF(G269:AO269,$BT$8)</f>
        <v>5</v>
      </c>
      <c r="BU269" s="88">
        <f>COUNTIF(G269:AO269,$BU$8)</f>
        <v>9</v>
      </c>
      <c r="BV269" s="88">
        <f>COUNTIF(G269:AO269,$BV$8)</f>
        <v>6</v>
      </c>
      <c r="BW269" s="88">
        <f>COUNTIF(G269:AO269,$BW$8)</f>
        <v>8</v>
      </c>
      <c r="BX269" s="88">
        <f>COUNTIF(G269:AO269,$BX$8)</f>
        <v>4</v>
      </c>
      <c r="BY269" s="88">
        <f>COUNTIF(G269:AO269,$BY$8)</f>
        <v>3</v>
      </c>
      <c r="BZ269" s="88">
        <f>COUNTIF(G269:AO269,$BZ$8)</f>
        <v>0</v>
      </c>
      <c r="CA269" s="89">
        <f>(BY269)/(BZ269+BY269+BX269+BW269+BV269+BU269+BT269)</f>
        <v>8.5714285714285715E-2</v>
      </c>
    </row>
    <row r="270" spans="1:79" ht="26.4" x14ac:dyDescent="0.25">
      <c r="A270" s="70" t="s">
        <v>1418</v>
      </c>
      <c r="B270" s="175" t="s">
        <v>1419</v>
      </c>
      <c r="C270" s="72" t="s">
        <v>1103</v>
      </c>
      <c r="D270" s="73" t="s">
        <v>1423</v>
      </c>
      <c r="E270" s="74" t="s">
        <v>1424</v>
      </c>
      <c r="F270" s="75"/>
      <c r="G270" s="76" t="s">
        <v>15</v>
      </c>
      <c r="H270" s="76">
        <v>3</v>
      </c>
      <c r="I270" s="76" t="s">
        <v>12</v>
      </c>
      <c r="J270" s="76" t="s">
        <v>12</v>
      </c>
      <c r="K270" s="76" t="s">
        <v>12</v>
      </c>
      <c r="L270" s="76" t="s">
        <v>15</v>
      </c>
      <c r="M270" s="76" t="s">
        <v>12</v>
      </c>
      <c r="N270" s="76" t="s">
        <v>15</v>
      </c>
      <c r="O270" s="76" t="s">
        <v>12</v>
      </c>
      <c r="P270" s="76" t="s">
        <v>12</v>
      </c>
      <c r="Q270" s="76" t="s">
        <v>12</v>
      </c>
      <c r="R270" s="76" t="s">
        <v>12</v>
      </c>
      <c r="S270" s="76" t="s">
        <v>12</v>
      </c>
      <c r="T270" s="76" t="s">
        <v>102</v>
      </c>
      <c r="U270" s="76" t="s">
        <v>12</v>
      </c>
      <c r="V270" s="76" t="s">
        <v>12</v>
      </c>
      <c r="W270" s="76" t="s">
        <v>12</v>
      </c>
      <c r="X270" s="76" t="s">
        <v>12</v>
      </c>
      <c r="Y270" s="76" t="s">
        <v>12</v>
      </c>
      <c r="Z270" s="76" t="s">
        <v>102</v>
      </c>
      <c r="AA270" s="77" t="s">
        <v>102</v>
      </c>
      <c r="AB270" s="77" t="s">
        <v>12</v>
      </c>
      <c r="AC270" s="77" t="s">
        <v>102</v>
      </c>
      <c r="AD270" s="77" t="s">
        <v>12</v>
      </c>
      <c r="AE270" s="77" t="s">
        <v>102</v>
      </c>
      <c r="AF270" s="76" t="s">
        <v>102</v>
      </c>
      <c r="AG270" s="113" t="s">
        <v>12</v>
      </c>
      <c r="AH270" s="113" t="s">
        <v>12</v>
      </c>
      <c r="AI270" s="113" t="s">
        <v>12</v>
      </c>
      <c r="AJ270" s="113" t="s">
        <v>12</v>
      </c>
      <c r="AK270" s="79" t="s">
        <v>12</v>
      </c>
      <c r="AL270" s="79" t="s">
        <v>102</v>
      </c>
      <c r="AM270" s="79" t="s">
        <v>102</v>
      </c>
      <c r="AN270" s="79" t="s">
        <v>12</v>
      </c>
      <c r="AO270" s="79">
        <v>3</v>
      </c>
      <c r="AP270" s="79">
        <v>2</v>
      </c>
      <c r="AQ270" s="79">
        <v>2</v>
      </c>
      <c r="AR270" s="79" t="s">
        <v>18</v>
      </c>
      <c r="AS270" s="79" t="e">
        <f>VLOOKUP(Vib_PDM[[#This Row],[New Number]],#REF!,2,FALSE)</f>
        <v>#REF!</v>
      </c>
      <c r="AT270" s="79" t="s">
        <v>15</v>
      </c>
      <c r="AU270" s="79" t="s">
        <v>12</v>
      </c>
      <c r="AV270" s="79" t="s">
        <v>15</v>
      </c>
      <c r="AW270" s="79" t="s">
        <v>15</v>
      </c>
      <c r="AX270" s="79" t="s">
        <v>15</v>
      </c>
      <c r="AY270" s="79"/>
      <c r="AZ270" s="79"/>
      <c r="BA270" s="79" t="s">
        <v>12</v>
      </c>
      <c r="BB270" s="79" t="s">
        <v>102</v>
      </c>
      <c r="BC270" s="79" t="s">
        <v>15</v>
      </c>
      <c r="BD270" s="80" t="s">
        <v>12</v>
      </c>
      <c r="BE270" s="80" t="s">
        <v>12</v>
      </c>
      <c r="BF270" s="80" t="s">
        <v>12</v>
      </c>
      <c r="BG270" s="80" t="s">
        <v>12</v>
      </c>
      <c r="BH270" s="80" t="s">
        <v>12</v>
      </c>
      <c r="BI270" s="81" t="s">
        <v>12</v>
      </c>
      <c r="BJ270" s="93" t="s">
        <v>12</v>
      </c>
      <c r="BK270" s="93" t="s">
        <v>12</v>
      </c>
      <c r="BL270" s="80" t="s">
        <v>12</v>
      </c>
      <c r="BM270" s="93"/>
      <c r="BN270" s="93"/>
      <c r="BO270" s="92" t="str">
        <f>VLOOKUP(Vib_PDM[[#This Row],[SAP Flocation]],'[4]Sheet1 (2)'!B:E,2,FALSE)</f>
        <v>MEM25RSC</v>
      </c>
      <c r="BP270" s="132" t="s">
        <v>15</v>
      </c>
      <c r="BQ270" s="84"/>
      <c r="BR270" s="85" t="e">
        <f>VLOOKUP(Vib_PDM[[#This Row],[New Number]],'[4]Monthly AMS report'!NN337:NO688,2,FALSE)</f>
        <v>#N/A</v>
      </c>
      <c r="BS270" s="86"/>
      <c r="BT270" s="87">
        <f>COUNTIF(G270:AO270,$BT$8)</f>
        <v>0</v>
      </c>
      <c r="BU270" s="88">
        <f>COUNTIF(G270:AO270,$BU$8)</f>
        <v>0</v>
      </c>
      <c r="BV270" s="88">
        <f>COUNTIF(G270:AO270,$BV$8)</f>
        <v>2</v>
      </c>
      <c r="BW270" s="88">
        <f>COUNTIF(G270:AO270,$BW$8)</f>
        <v>0</v>
      </c>
      <c r="BX270" s="88">
        <f>COUNTIF(G270:AO270,$BX$8)</f>
        <v>30</v>
      </c>
      <c r="BY270" s="88">
        <f>COUNTIF(G270:AO270,$BY$8)</f>
        <v>3</v>
      </c>
      <c r="BZ270" s="88">
        <f>COUNTIF(G270:AO270,$BZ$8)</f>
        <v>0</v>
      </c>
      <c r="CA270" s="89">
        <f>(BY270)/(BZ270+BY270+BX270+BW270+BV270+BU270+BT270)</f>
        <v>8.5714285714285715E-2</v>
      </c>
    </row>
    <row r="271" spans="1:79" ht="26.4" x14ac:dyDescent="0.25">
      <c r="A271" s="191" t="s">
        <v>1147</v>
      </c>
      <c r="B271" s="71" t="s">
        <v>1148</v>
      </c>
      <c r="C271" s="72" t="s">
        <v>1083</v>
      </c>
      <c r="D271" s="177" t="s">
        <v>1149</v>
      </c>
      <c r="E271" s="178" t="s">
        <v>1150</v>
      </c>
      <c r="F271" s="179"/>
      <c r="G271" s="76" t="s">
        <v>15</v>
      </c>
      <c r="H271" s="76" t="s">
        <v>15</v>
      </c>
      <c r="I271" s="76" t="s">
        <v>12</v>
      </c>
      <c r="J271" s="76" t="s">
        <v>15</v>
      </c>
      <c r="K271" s="76" t="s">
        <v>12</v>
      </c>
      <c r="L271" s="76" t="s">
        <v>15</v>
      </c>
      <c r="M271" s="76" t="s">
        <v>15</v>
      </c>
      <c r="N271" s="76" t="s">
        <v>15</v>
      </c>
      <c r="O271" s="76" t="s">
        <v>15</v>
      </c>
      <c r="P271" s="76" t="s">
        <v>12</v>
      </c>
      <c r="Q271" s="76" t="s">
        <v>102</v>
      </c>
      <c r="R271" s="76" t="s">
        <v>12</v>
      </c>
      <c r="S271" s="76" t="s">
        <v>12</v>
      </c>
      <c r="T271" s="76" t="s">
        <v>15</v>
      </c>
      <c r="U271" s="76" t="s">
        <v>12</v>
      </c>
      <c r="V271" s="76">
        <v>4</v>
      </c>
      <c r="W271" s="76">
        <v>4</v>
      </c>
      <c r="X271" s="76">
        <v>4</v>
      </c>
      <c r="Y271" s="76">
        <v>4</v>
      </c>
      <c r="Z271" s="76">
        <v>4</v>
      </c>
      <c r="AA271" s="77" t="s">
        <v>15</v>
      </c>
      <c r="AB271" s="76" t="s">
        <v>15</v>
      </c>
      <c r="AC271" s="77" t="s">
        <v>102</v>
      </c>
      <c r="AD271" s="77" t="s">
        <v>12</v>
      </c>
      <c r="AE271" s="77" t="s">
        <v>102</v>
      </c>
      <c r="AF271" s="180" t="s">
        <v>102</v>
      </c>
      <c r="AG271" s="181" t="s">
        <v>12</v>
      </c>
      <c r="AH271" s="181" t="s">
        <v>12</v>
      </c>
      <c r="AI271" s="181" t="s">
        <v>12</v>
      </c>
      <c r="AJ271" s="78" t="s">
        <v>15</v>
      </c>
      <c r="AK271" s="79" t="s">
        <v>12</v>
      </c>
      <c r="AL271" s="79" t="s">
        <v>102</v>
      </c>
      <c r="AM271" s="79" t="s">
        <v>15</v>
      </c>
      <c r="AN271" s="79" t="s">
        <v>15</v>
      </c>
      <c r="AO271" s="79">
        <v>3</v>
      </c>
      <c r="AP271" s="79" t="s">
        <v>12</v>
      </c>
      <c r="AQ271" s="79" t="s">
        <v>15</v>
      </c>
      <c r="AR271" s="79" t="s">
        <v>18</v>
      </c>
      <c r="AS271" s="79" t="e">
        <f>VLOOKUP(Vib_PDM[[#This Row],[New Number]],#REF!,2,FALSE)</f>
        <v>#REF!</v>
      </c>
      <c r="AT271" s="79" t="s">
        <v>15</v>
      </c>
      <c r="AU271" s="79" t="s">
        <v>15</v>
      </c>
      <c r="AV271" s="79" t="s">
        <v>15</v>
      </c>
      <c r="AW271" s="79" t="s">
        <v>15</v>
      </c>
      <c r="AX271" s="79" t="s">
        <v>15</v>
      </c>
      <c r="AY271" s="79"/>
      <c r="AZ271" s="79"/>
      <c r="BA271" s="79" t="s">
        <v>15</v>
      </c>
      <c r="BB271" s="79" t="s">
        <v>15</v>
      </c>
      <c r="BC271" s="79" t="s">
        <v>15</v>
      </c>
      <c r="BD271" s="80" t="s">
        <v>15</v>
      </c>
      <c r="BE271" s="80">
        <v>3</v>
      </c>
      <c r="BF271" s="80" t="s">
        <v>12</v>
      </c>
      <c r="BG271" s="80" t="s">
        <v>12</v>
      </c>
      <c r="BH271" s="80" t="s">
        <v>12</v>
      </c>
      <c r="BI271" s="81" t="s">
        <v>12</v>
      </c>
      <c r="BJ271" s="93" t="s">
        <v>12</v>
      </c>
      <c r="BK271" s="80">
        <v>4</v>
      </c>
      <c r="BL271" s="80" t="s">
        <v>12</v>
      </c>
      <c r="BM271" s="80"/>
      <c r="BN271" s="80"/>
      <c r="BO271" s="94" t="e">
        <f>VLOOKUP(Vib_PDM[[#This Row],[SAP Flocation]],'[4]Sheet1 (2)'!B:E,2,FALSE)</f>
        <v>#N/A</v>
      </c>
      <c r="BP271" s="83" t="s">
        <v>12</v>
      </c>
      <c r="BQ271" s="84"/>
      <c r="BR271" s="85" t="e">
        <f>VLOOKUP(Vib_PDM[[#This Row],[New Number]],'[4]Monthly AMS report'!NN267:NO618,2,FALSE)</f>
        <v>#N/A</v>
      </c>
      <c r="BS271" s="86">
        <v>6</v>
      </c>
      <c r="BT271" s="87">
        <f>COUNTIF(G271:AO271,$BT$8)</f>
        <v>0</v>
      </c>
      <c r="BU271" s="88">
        <f>COUNTIF(G271:AO271,$BU$8)</f>
        <v>0</v>
      </c>
      <c r="BV271" s="88">
        <f>COUNTIF(G271:AO271,$BV$8)</f>
        <v>1</v>
      </c>
      <c r="BW271" s="88">
        <f>COUNTIF(G271:AO271,$BW$8)</f>
        <v>5</v>
      </c>
      <c r="BX271" s="88">
        <f>COUNTIF(G271:AO271,$BX$8)</f>
        <v>16</v>
      </c>
      <c r="BY271" s="88">
        <f>COUNTIF(G271:AO271,$BY$8)</f>
        <v>13</v>
      </c>
      <c r="BZ271" s="88">
        <f>COUNTIF(G271:AO271,$BZ$8)</f>
        <v>0</v>
      </c>
      <c r="CA271" s="89">
        <f>(BY271)/(BZ271+BY271+BX271+BW271+BV271+BU271+BT271)</f>
        <v>0.37142857142857144</v>
      </c>
    </row>
    <row r="272" spans="1:79" ht="26.4" x14ac:dyDescent="0.25">
      <c r="A272" s="133" t="s">
        <v>1151</v>
      </c>
      <c r="B272" s="154" t="s">
        <v>1152</v>
      </c>
      <c r="C272" s="72" t="s">
        <v>1083</v>
      </c>
      <c r="D272" s="73" t="s">
        <v>1153</v>
      </c>
      <c r="E272" s="74" t="s">
        <v>1154</v>
      </c>
      <c r="F272" s="75" t="s">
        <v>846</v>
      </c>
      <c r="G272" s="76" t="s">
        <v>15</v>
      </c>
      <c r="H272" s="76" t="s">
        <v>15</v>
      </c>
      <c r="I272" s="76" t="s">
        <v>12</v>
      </c>
      <c r="J272" s="76" t="s">
        <v>15</v>
      </c>
      <c r="K272" s="76" t="s">
        <v>12</v>
      </c>
      <c r="L272" s="76" t="s">
        <v>15</v>
      </c>
      <c r="M272" s="76" t="s">
        <v>15</v>
      </c>
      <c r="N272" s="76" t="s">
        <v>15</v>
      </c>
      <c r="O272" s="76" t="s">
        <v>15</v>
      </c>
      <c r="P272" s="76" t="s">
        <v>12</v>
      </c>
      <c r="Q272" s="76" t="s">
        <v>102</v>
      </c>
      <c r="R272" s="76">
        <v>3</v>
      </c>
      <c r="S272" s="76">
        <v>3</v>
      </c>
      <c r="T272" s="76">
        <v>3</v>
      </c>
      <c r="U272" s="76">
        <v>3</v>
      </c>
      <c r="V272" s="76">
        <v>3</v>
      </c>
      <c r="W272" s="76">
        <v>3</v>
      </c>
      <c r="X272" s="76">
        <v>3</v>
      </c>
      <c r="Y272" s="76">
        <v>3</v>
      </c>
      <c r="Z272" s="76">
        <v>3</v>
      </c>
      <c r="AA272" s="77" t="s">
        <v>15</v>
      </c>
      <c r="AB272" s="77" t="s">
        <v>15</v>
      </c>
      <c r="AC272" s="77">
        <v>3</v>
      </c>
      <c r="AD272" s="77">
        <v>3</v>
      </c>
      <c r="AE272" s="77">
        <v>3</v>
      </c>
      <c r="AF272" s="77">
        <v>3</v>
      </c>
      <c r="AG272" s="78">
        <v>3</v>
      </c>
      <c r="AH272" s="78">
        <v>3</v>
      </c>
      <c r="AI272" s="78">
        <v>3</v>
      </c>
      <c r="AJ272" s="78" t="s">
        <v>15</v>
      </c>
      <c r="AK272" s="79">
        <v>3</v>
      </c>
      <c r="AL272" s="79">
        <v>3</v>
      </c>
      <c r="AM272" s="79" t="s">
        <v>15</v>
      </c>
      <c r="AN272" s="79" t="s">
        <v>15</v>
      </c>
      <c r="AO272" s="79">
        <v>3</v>
      </c>
      <c r="AP272" s="79">
        <v>3</v>
      </c>
      <c r="AQ272" s="79" t="s">
        <v>15</v>
      </c>
      <c r="AR272" s="79" t="s">
        <v>18</v>
      </c>
      <c r="AS272" s="79" t="e">
        <f>VLOOKUP(Vib_PDM[[#This Row],[New Number]],#REF!,2,FALSE)</f>
        <v>#REF!</v>
      </c>
      <c r="AT272" s="79" t="s">
        <v>15</v>
      </c>
      <c r="AU272" s="79" t="s">
        <v>15</v>
      </c>
      <c r="AV272" s="79" t="s">
        <v>15</v>
      </c>
      <c r="AW272" s="79" t="s">
        <v>15</v>
      </c>
      <c r="AX272" s="79" t="s">
        <v>15</v>
      </c>
      <c r="AY272" s="79"/>
      <c r="AZ272" s="79"/>
      <c r="BA272" s="79" t="s">
        <v>15</v>
      </c>
      <c r="BB272" s="79" t="s">
        <v>15</v>
      </c>
      <c r="BC272" s="79" t="s">
        <v>15</v>
      </c>
      <c r="BD272" s="80" t="s">
        <v>15</v>
      </c>
      <c r="BE272" s="80">
        <v>3</v>
      </c>
      <c r="BF272" s="80">
        <v>3</v>
      </c>
      <c r="BG272" s="80">
        <v>3</v>
      </c>
      <c r="BH272" s="80">
        <v>3</v>
      </c>
      <c r="BI272" s="91">
        <v>3</v>
      </c>
      <c r="BJ272" s="91">
        <v>3</v>
      </c>
      <c r="BK272" s="80">
        <v>3</v>
      </c>
      <c r="BL272" s="80">
        <v>2</v>
      </c>
      <c r="BM272" s="80"/>
      <c r="BN272" s="80"/>
      <c r="BO272" s="92" t="str">
        <f>VLOOKUP(Vib_PDM[[#This Row],[SAP Flocation]],'[4]Sheet1 (2)'!B:E,2,FALSE)</f>
        <v>MPHS25T1</v>
      </c>
      <c r="BP272" s="83" t="s">
        <v>12</v>
      </c>
      <c r="BQ272" s="84" t="s">
        <v>2166</v>
      </c>
      <c r="BR272" s="85" t="e">
        <f>VLOOKUP(Vib_PDM[[#This Row],[New Number]],'[4]Monthly AMS report'!NN268:NO619,2,FALSE)</f>
        <v>#N/A</v>
      </c>
      <c r="BS272" s="86">
        <v>6</v>
      </c>
      <c r="BT272" s="87">
        <f>COUNTIF(G272:AO272,$BT$8)</f>
        <v>0</v>
      </c>
      <c r="BU272" s="88">
        <f>COUNTIF(G272:AO272,$BU$8)</f>
        <v>0</v>
      </c>
      <c r="BV272" s="88">
        <f>COUNTIF(G272:AO272,$BV$8)</f>
        <v>19</v>
      </c>
      <c r="BW272" s="88">
        <f>COUNTIF(G272:AO272,$BW$8)</f>
        <v>0</v>
      </c>
      <c r="BX272" s="88">
        <f>COUNTIF(G272:AO272,$BX$8)</f>
        <v>4</v>
      </c>
      <c r="BY272" s="88">
        <f>COUNTIF(G272:AO272,$BY$8)</f>
        <v>12</v>
      </c>
      <c r="BZ272" s="88">
        <f>COUNTIF(G272:AO272,$BZ$8)</f>
        <v>0</v>
      </c>
      <c r="CA272" s="89">
        <f>(BY272)/(BZ272+BY272+BX272+BW272+BV272+BU272+BT272)</f>
        <v>0.34285714285714286</v>
      </c>
    </row>
    <row r="273" spans="1:79" ht="39.6" x14ac:dyDescent="0.25">
      <c r="A273" s="133" t="s">
        <v>1155</v>
      </c>
      <c r="B273" s="154" t="s">
        <v>1156</v>
      </c>
      <c r="C273" s="72" t="s">
        <v>1083</v>
      </c>
      <c r="D273" s="73" t="s">
        <v>1157</v>
      </c>
      <c r="E273" s="74" t="s">
        <v>1156</v>
      </c>
      <c r="F273" s="75"/>
      <c r="G273" s="76" t="s">
        <v>15</v>
      </c>
      <c r="H273" s="76" t="s">
        <v>15</v>
      </c>
      <c r="I273" s="76" t="s">
        <v>12</v>
      </c>
      <c r="J273" s="76" t="s">
        <v>15</v>
      </c>
      <c r="K273" s="76" t="s">
        <v>12</v>
      </c>
      <c r="L273" s="76" t="s">
        <v>15</v>
      </c>
      <c r="M273" s="76" t="s">
        <v>15</v>
      </c>
      <c r="N273" s="76" t="s">
        <v>15</v>
      </c>
      <c r="O273" s="76">
        <v>3</v>
      </c>
      <c r="P273" s="76">
        <v>3</v>
      </c>
      <c r="Q273" s="76">
        <v>3</v>
      </c>
      <c r="R273" s="76">
        <v>2</v>
      </c>
      <c r="S273" s="76">
        <v>4</v>
      </c>
      <c r="T273" s="76">
        <v>4</v>
      </c>
      <c r="U273" s="76">
        <v>4</v>
      </c>
      <c r="V273" s="76">
        <v>3</v>
      </c>
      <c r="W273" s="76">
        <v>2</v>
      </c>
      <c r="X273" s="76">
        <v>3</v>
      </c>
      <c r="Y273" s="76">
        <v>3</v>
      </c>
      <c r="Z273" s="76">
        <v>2</v>
      </c>
      <c r="AA273" s="77" t="s">
        <v>15</v>
      </c>
      <c r="AB273" s="76" t="s">
        <v>15</v>
      </c>
      <c r="AC273" s="77">
        <v>3</v>
      </c>
      <c r="AD273" s="77">
        <v>3</v>
      </c>
      <c r="AE273" s="77">
        <v>3</v>
      </c>
      <c r="AF273" s="77">
        <v>3</v>
      </c>
      <c r="AG273" s="78">
        <v>3</v>
      </c>
      <c r="AH273" s="78">
        <v>3</v>
      </c>
      <c r="AI273" s="78">
        <v>3</v>
      </c>
      <c r="AJ273" s="78" t="s">
        <v>15</v>
      </c>
      <c r="AK273" s="79">
        <v>3</v>
      </c>
      <c r="AL273" s="79">
        <v>3</v>
      </c>
      <c r="AM273" s="79" t="s">
        <v>15</v>
      </c>
      <c r="AN273" s="79" t="s">
        <v>15</v>
      </c>
      <c r="AO273" s="79">
        <v>3</v>
      </c>
      <c r="AP273" s="79">
        <v>3</v>
      </c>
      <c r="AQ273" s="79" t="s">
        <v>15</v>
      </c>
      <c r="AR273" s="79" t="s">
        <v>18</v>
      </c>
      <c r="AS273" s="79" t="e">
        <f>VLOOKUP(Vib_PDM[[#This Row],[New Number]],#REF!,2,FALSE)</f>
        <v>#REF!</v>
      </c>
      <c r="AT273" s="79" t="s">
        <v>15</v>
      </c>
      <c r="AU273" s="79" t="s">
        <v>15</v>
      </c>
      <c r="AV273" s="79" t="s">
        <v>15</v>
      </c>
      <c r="AW273" s="79" t="s">
        <v>15</v>
      </c>
      <c r="AX273" s="79" t="s">
        <v>15</v>
      </c>
      <c r="AY273" s="79"/>
      <c r="AZ273" s="79"/>
      <c r="BA273" s="79" t="s">
        <v>15</v>
      </c>
      <c r="BB273" s="79" t="s">
        <v>15</v>
      </c>
      <c r="BC273" s="79" t="s">
        <v>15</v>
      </c>
      <c r="BD273" s="80" t="s">
        <v>15</v>
      </c>
      <c r="BE273" s="80">
        <v>3</v>
      </c>
      <c r="BF273" s="80">
        <v>3</v>
      </c>
      <c r="BG273" s="80">
        <v>3</v>
      </c>
      <c r="BH273" s="80">
        <v>3</v>
      </c>
      <c r="BI273" s="91">
        <v>3</v>
      </c>
      <c r="BJ273" s="91">
        <v>3</v>
      </c>
      <c r="BK273" s="80">
        <v>3</v>
      </c>
      <c r="BL273" s="80">
        <v>3</v>
      </c>
      <c r="BM273" s="80"/>
      <c r="BN273" s="80"/>
      <c r="BO273" s="92" t="str">
        <f>VLOOKUP(Vib_PDM[[#This Row],[SAP Flocation]],'[4]Sheet1 (2)'!B:E,2,FALSE)</f>
        <v>MPHS25T1</v>
      </c>
      <c r="BP273" s="83">
        <v>2</v>
      </c>
      <c r="BQ273" s="84" t="s">
        <v>2167</v>
      </c>
      <c r="BR273" s="85" t="e">
        <f>VLOOKUP(Vib_PDM[[#This Row],[New Number]],'[4]Monthly AMS report'!NN269:NO620,2,FALSE)</f>
        <v>#N/A</v>
      </c>
      <c r="BS273" s="86">
        <v>6</v>
      </c>
      <c r="BT273" s="87">
        <f>COUNTIF(G273:AO273,$BT$8)</f>
        <v>0</v>
      </c>
      <c r="BU273" s="88">
        <f>COUNTIF(G273:AO273,$BU$8)</f>
        <v>3</v>
      </c>
      <c r="BV273" s="88">
        <f>COUNTIF(G273:AO273,$BV$8)</f>
        <v>16</v>
      </c>
      <c r="BW273" s="88">
        <f>COUNTIF(G273:AO273,$BW$8)</f>
        <v>3</v>
      </c>
      <c r="BX273" s="88">
        <f>COUNTIF(G273:AO273,$BX$8)</f>
        <v>2</v>
      </c>
      <c r="BY273" s="88">
        <f>COUNTIF(G273:AO273,$BY$8)</f>
        <v>11</v>
      </c>
      <c r="BZ273" s="88">
        <f>COUNTIF(G273:AO273,$BZ$8)</f>
        <v>0</v>
      </c>
      <c r="CA273" s="89">
        <f>(BY273)/(BZ273+BY273+BX273+BW273+BV273+BU273+BT273)</f>
        <v>0.31428571428571428</v>
      </c>
    </row>
    <row r="274" spans="1:79" ht="39.6" x14ac:dyDescent="0.25">
      <c r="A274" s="133" t="s">
        <v>1158</v>
      </c>
      <c r="B274" s="155" t="s">
        <v>1159</v>
      </c>
      <c r="C274" s="72" t="s">
        <v>1083</v>
      </c>
      <c r="D274" s="73" t="s">
        <v>1160</v>
      </c>
      <c r="E274" s="74" t="s">
        <v>1159</v>
      </c>
      <c r="F274" s="75"/>
      <c r="G274" s="76" t="s">
        <v>15</v>
      </c>
      <c r="H274" s="76" t="s">
        <v>15</v>
      </c>
      <c r="I274" s="76" t="s">
        <v>12</v>
      </c>
      <c r="J274" s="76" t="s">
        <v>15</v>
      </c>
      <c r="K274" s="76">
        <v>3</v>
      </c>
      <c r="L274" s="76" t="s">
        <v>15</v>
      </c>
      <c r="M274" s="76" t="s">
        <v>15</v>
      </c>
      <c r="N274" s="76" t="s">
        <v>15</v>
      </c>
      <c r="O274" s="76" t="s">
        <v>15</v>
      </c>
      <c r="P274" s="76" t="s">
        <v>12</v>
      </c>
      <c r="Q274" s="76">
        <v>3</v>
      </c>
      <c r="R274" s="76">
        <v>3</v>
      </c>
      <c r="S274" s="76">
        <v>3</v>
      </c>
      <c r="T274" s="76">
        <v>3</v>
      </c>
      <c r="U274" s="76">
        <v>3</v>
      </c>
      <c r="V274" s="76">
        <v>4</v>
      </c>
      <c r="W274" s="76">
        <v>4</v>
      </c>
      <c r="X274" s="76">
        <v>4</v>
      </c>
      <c r="Y274" s="76">
        <v>4</v>
      </c>
      <c r="Z274" s="76" t="s">
        <v>102</v>
      </c>
      <c r="AA274" s="77" t="s">
        <v>15</v>
      </c>
      <c r="AB274" s="76" t="s">
        <v>15</v>
      </c>
      <c r="AC274" s="77" t="s">
        <v>102</v>
      </c>
      <c r="AD274" s="77">
        <v>4</v>
      </c>
      <c r="AE274" s="77">
        <v>4</v>
      </c>
      <c r="AF274" s="77" t="s">
        <v>102</v>
      </c>
      <c r="AG274" s="78" t="s">
        <v>12</v>
      </c>
      <c r="AH274" s="78">
        <v>3</v>
      </c>
      <c r="AI274" s="78" t="s">
        <v>12</v>
      </c>
      <c r="AJ274" s="78" t="s">
        <v>15</v>
      </c>
      <c r="AK274" s="79" t="s">
        <v>12</v>
      </c>
      <c r="AL274" s="79" t="s">
        <v>102</v>
      </c>
      <c r="AM274" s="79" t="s">
        <v>15</v>
      </c>
      <c r="AN274" s="79" t="s">
        <v>15</v>
      </c>
      <c r="AO274" s="79" t="s">
        <v>12</v>
      </c>
      <c r="AP274" s="79" t="s">
        <v>12</v>
      </c>
      <c r="AQ274" s="79" t="s">
        <v>15</v>
      </c>
      <c r="AR274" s="79" t="s">
        <v>18</v>
      </c>
      <c r="AS274" s="79" t="e">
        <f>VLOOKUP(Vib_PDM[[#This Row],[New Number]],#REF!,2,FALSE)</f>
        <v>#REF!</v>
      </c>
      <c r="AT274" s="79" t="s">
        <v>15</v>
      </c>
      <c r="AU274" s="79" t="s">
        <v>15</v>
      </c>
      <c r="AV274" s="79" t="s">
        <v>15</v>
      </c>
      <c r="AW274" s="79" t="s">
        <v>15</v>
      </c>
      <c r="AX274" s="79" t="s">
        <v>15</v>
      </c>
      <c r="AY274" s="79"/>
      <c r="AZ274" s="79"/>
      <c r="BA274" s="79" t="s">
        <v>15</v>
      </c>
      <c r="BB274" s="79" t="s">
        <v>15</v>
      </c>
      <c r="BC274" s="79" t="s">
        <v>15</v>
      </c>
      <c r="BD274" s="80" t="s">
        <v>15</v>
      </c>
      <c r="BE274" s="80" t="s">
        <v>12</v>
      </c>
      <c r="BF274" s="80" t="s">
        <v>12</v>
      </c>
      <c r="BG274" s="80" t="s">
        <v>12</v>
      </c>
      <c r="BH274" s="80" t="s">
        <v>12</v>
      </c>
      <c r="BI274" s="91">
        <v>3</v>
      </c>
      <c r="BJ274" s="93" t="s">
        <v>12</v>
      </c>
      <c r="BK274" s="93" t="s">
        <v>12</v>
      </c>
      <c r="BL274" s="80" t="s">
        <v>12</v>
      </c>
      <c r="BM274" s="93"/>
      <c r="BN274" s="93"/>
      <c r="BO274" s="94" t="e">
        <f>VLOOKUP(Vib_PDM[[#This Row],[SAP Flocation]],'[4]Sheet1 (2)'!B:E,2,FALSE)</f>
        <v>#N/A</v>
      </c>
      <c r="BP274" s="83">
        <v>4</v>
      </c>
      <c r="BQ274" s="84" t="s">
        <v>2168</v>
      </c>
      <c r="BR274" s="85" t="e">
        <f>VLOOKUP(Vib_PDM[[#This Row],[New Number]],'[4]Monthly AMS report'!NN270:NO621,2,FALSE)</f>
        <v>#N/A</v>
      </c>
      <c r="BS274" s="86">
        <v>6</v>
      </c>
      <c r="BT274" s="87">
        <f>COUNTIF(G274:AO274,$BT$8)</f>
        <v>0</v>
      </c>
      <c r="BU274" s="88">
        <f>COUNTIF(G274:AO274,$BU$8)</f>
        <v>0</v>
      </c>
      <c r="BV274" s="88">
        <f>COUNTIF(G274:AO274,$BV$8)</f>
        <v>7</v>
      </c>
      <c r="BW274" s="88">
        <f>COUNTIF(G274:AO274,$BW$8)</f>
        <v>6</v>
      </c>
      <c r="BX274" s="88">
        <f>COUNTIF(G274:AO274,$BX$8)</f>
        <v>10</v>
      </c>
      <c r="BY274" s="88">
        <f>COUNTIF(G274:AO274,$BY$8)</f>
        <v>12</v>
      </c>
      <c r="BZ274" s="88">
        <f>COUNTIF(G274:AO274,$BZ$8)</f>
        <v>0</v>
      </c>
      <c r="CA274" s="89">
        <f>(BY274)/(BZ274+BY274+BX274+BW274+BV274+BU274+BT274)</f>
        <v>0.34285714285714286</v>
      </c>
    </row>
    <row r="275" spans="1:79" ht="14.4" x14ac:dyDescent="0.25">
      <c r="A275" s="70" t="s">
        <v>1161</v>
      </c>
      <c r="B275" s="88" t="s">
        <v>1162</v>
      </c>
      <c r="C275" s="72" t="s">
        <v>1083</v>
      </c>
      <c r="D275" s="115" t="s">
        <v>1163</v>
      </c>
      <c r="E275" s="72" t="s">
        <v>1164</v>
      </c>
      <c r="F275" s="75" t="s">
        <v>1165</v>
      </c>
      <c r="G275" s="76" t="s">
        <v>15</v>
      </c>
      <c r="H275" s="117" t="s">
        <v>15</v>
      </c>
      <c r="I275" s="117" t="s">
        <v>15</v>
      </c>
      <c r="J275" s="117" t="s">
        <v>15</v>
      </c>
      <c r="K275" s="117" t="s">
        <v>15</v>
      </c>
      <c r="L275" s="117" t="s">
        <v>15</v>
      </c>
      <c r="M275" s="117" t="s">
        <v>15</v>
      </c>
      <c r="N275" s="117" t="s">
        <v>15</v>
      </c>
      <c r="O275" s="117" t="s">
        <v>15</v>
      </c>
      <c r="P275" s="117" t="s">
        <v>15</v>
      </c>
      <c r="Q275" s="117" t="s">
        <v>15</v>
      </c>
      <c r="R275" s="117" t="s">
        <v>15</v>
      </c>
      <c r="S275" s="117" t="s">
        <v>15</v>
      </c>
      <c r="T275" s="117" t="s">
        <v>15</v>
      </c>
      <c r="U275" s="76">
        <v>2</v>
      </c>
      <c r="V275" s="76">
        <v>1</v>
      </c>
      <c r="W275" s="76">
        <v>1</v>
      </c>
      <c r="X275" s="76" t="s">
        <v>15</v>
      </c>
      <c r="Y275" s="76" t="s">
        <v>15</v>
      </c>
      <c r="Z275" s="76">
        <v>3</v>
      </c>
      <c r="AA275" s="77" t="s">
        <v>15</v>
      </c>
      <c r="AB275" s="77" t="s">
        <v>15</v>
      </c>
      <c r="AC275" s="77" t="s">
        <v>15</v>
      </c>
      <c r="AD275" s="77">
        <v>3</v>
      </c>
      <c r="AE275" s="77">
        <v>3</v>
      </c>
      <c r="AF275" s="77">
        <v>3</v>
      </c>
      <c r="AG275" s="78" t="s">
        <v>15</v>
      </c>
      <c r="AH275" s="78" t="s">
        <v>15</v>
      </c>
      <c r="AI275" s="78">
        <v>3</v>
      </c>
      <c r="AJ275" s="90" t="s">
        <v>15</v>
      </c>
      <c r="AK275" s="79">
        <v>2</v>
      </c>
      <c r="AL275" s="79">
        <v>2</v>
      </c>
      <c r="AM275" s="79" t="s">
        <v>15</v>
      </c>
      <c r="AN275" s="79" t="s">
        <v>15</v>
      </c>
      <c r="AO275" s="79">
        <v>4</v>
      </c>
      <c r="AP275" s="79" t="s">
        <v>15</v>
      </c>
      <c r="AQ275" s="79" t="s">
        <v>15</v>
      </c>
      <c r="AR275" s="79" t="s">
        <v>18</v>
      </c>
      <c r="AS275" s="79" t="e">
        <f>VLOOKUP(Vib_PDM[[#This Row],[New Number]],#REF!,2,FALSE)</f>
        <v>#REF!</v>
      </c>
      <c r="AT275" s="79" t="s">
        <v>15</v>
      </c>
      <c r="AU275" s="79" t="s">
        <v>15</v>
      </c>
      <c r="AV275" s="79" t="s">
        <v>15</v>
      </c>
      <c r="AW275" s="79" t="s">
        <v>15</v>
      </c>
      <c r="AX275" s="79" t="s">
        <v>15</v>
      </c>
      <c r="AY275" s="79"/>
      <c r="AZ275" s="79"/>
      <c r="BA275" s="79" t="s">
        <v>15</v>
      </c>
      <c r="BB275" s="79" t="s">
        <v>15</v>
      </c>
      <c r="BC275" s="79" t="s">
        <v>15</v>
      </c>
      <c r="BD275" s="80" t="s">
        <v>15</v>
      </c>
      <c r="BE275" s="80" t="s">
        <v>12</v>
      </c>
      <c r="BF275" s="80" t="s">
        <v>12</v>
      </c>
      <c r="BG275" s="80" t="s">
        <v>12</v>
      </c>
      <c r="BH275" s="80" t="s">
        <v>12</v>
      </c>
      <c r="BI275" s="81" t="s">
        <v>12</v>
      </c>
      <c r="BJ275" s="93" t="s">
        <v>12</v>
      </c>
      <c r="BK275" s="93" t="s">
        <v>12</v>
      </c>
      <c r="BL275" s="80" t="s">
        <v>12</v>
      </c>
      <c r="BM275" s="93"/>
      <c r="BN275" s="93"/>
      <c r="BO275" s="94" t="e">
        <f>VLOOKUP(Vib_PDM[[#This Row],[SAP Flocation]],'[4]Sheet1 (2)'!B:E,2,FALSE)</f>
        <v>#N/A</v>
      </c>
      <c r="BP275" s="83" t="s">
        <v>12</v>
      </c>
      <c r="BQ275" s="84"/>
      <c r="BR275" s="85" t="e">
        <f>VLOOKUP(Vib_PDM[[#This Row],[New Number]],'[4]Monthly AMS report'!NN271:NO622,2,FALSE)</f>
        <v>#N/A</v>
      </c>
      <c r="BS275" s="86">
        <v>6</v>
      </c>
      <c r="BT275" s="87">
        <f>COUNTIF(G275:AO275,$BT$8)</f>
        <v>2</v>
      </c>
      <c r="BU275" s="88">
        <f>COUNTIF(G275:AO275,$BU$8)</f>
        <v>3</v>
      </c>
      <c r="BV275" s="88">
        <f>COUNTIF(G275:AO275,$BV$8)</f>
        <v>5</v>
      </c>
      <c r="BW275" s="88">
        <f>COUNTIF(G275:AO275,$BW$8)</f>
        <v>1</v>
      </c>
      <c r="BX275" s="88">
        <f>COUNTIF(G275:AO275,$BX$8)</f>
        <v>0</v>
      </c>
      <c r="BY275" s="88">
        <f>COUNTIF(G275:AO275,$BY$8)</f>
        <v>24</v>
      </c>
      <c r="BZ275" s="88">
        <f>COUNTIF(G275:AO275,$BZ$8)</f>
        <v>0</v>
      </c>
      <c r="CA275" s="89">
        <f>(BY275)/(BZ275+BY275+BX275+BW275+BV275+BU275+BT275)</f>
        <v>0.68571428571428572</v>
      </c>
    </row>
    <row r="276" spans="1:79" ht="14.4" x14ac:dyDescent="0.25">
      <c r="A276" s="70" t="s">
        <v>1166</v>
      </c>
      <c r="B276" s="144" t="s">
        <v>1167</v>
      </c>
      <c r="C276" s="72" t="s">
        <v>1083</v>
      </c>
      <c r="D276" s="115" t="s">
        <v>1168</v>
      </c>
      <c r="E276" s="72" t="s">
        <v>1167</v>
      </c>
      <c r="F276" s="75" t="s">
        <v>1169</v>
      </c>
      <c r="G276" s="76" t="s">
        <v>15</v>
      </c>
      <c r="H276" s="117" t="s">
        <v>15</v>
      </c>
      <c r="I276" s="117" t="s">
        <v>15</v>
      </c>
      <c r="J276" s="117" t="s">
        <v>15</v>
      </c>
      <c r="K276" s="117" t="s">
        <v>15</v>
      </c>
      <c r="L276" s="117" t="s">
        <v>15</v>
      </c>
      <c r="M276" s="117" t="s">
        <v>15</v>
      </c>
      <c r="N276" s="117" t="s">
        <v>15</v>
      </c>
      <c r="O276" s="117" t="s">
        <v>15</v>
      </c>
      <c r="P276" s="117" t="s">
        <v>15</v>
      </c>
      <c r="Q276" s="117" t="s">
        <v>15</v>
      </c>
      <c r="R276" s="117" t="s">
        <v>15</v>
      </c>
      <c r="S276" s="117" t="s">
        <v>15</v>
      </c>
      <c r="T276" s="117" t="s">
        <v>15</v>
      </c>
      <c r="U276" s="76">
        <v>3</v>
      </c>
      <c r="V276" s="76">
        <v>2</v>
      </c>
      <c r="W276" s="76">
        <v>2</v>
      </c>
      <c r="X276" s="76">
        <v>2</v>
      </c>
      <c r="Y276" s="76">
        <v>2</v>
      </c>
      <c r="Z276" s="76">
        <v>2</v>
      </c>
      <c r="AA276" s="77" t="s">
        <v>15</v>
      </c>
      <c r="AB276" s="77" t="s">
        <v>15</v>
      </c>
      <c r="AC276" s="77" t="s">
        <v>102</v>
      </c>
      <c r="AD276" s="77" t="s">
        <v>12</v>
      </c>
      <c r="AE276" s="77" t="s">
        <v>102</v>
      </c>
      <c r="AF276" s="77" t="s">
        <v>102</v>
      </c>
      <c r="AG276" s="78" t="s">
        <v>12</v>
      </c>
      <c r="AH276" s="78">
        <v>3</v>
      </c>
      <c r="AI276" s="78" t="s">
        <v>12</v>
      </c>
      <c r="AJ276" s="90" t="s">
        <v>15</v>
      </c>
      <c r="AK276" s="79" t="s">
        <v>12</v>
      </c>
      <c r="AL276" s="79" t="s">
        <v>102</v>
      </c>
      <c r="AM276" s="79" t="s">
        <v>15</v>
      </c>
      <c r="AN276" s="79" t="s">
        <v>15</v>
      </c>
      <c r="AO276" s="79" t="s">
        <v>12</v>
      </c>
      <c r="AP276" s="79" t="s">
        <v>12</v>
      </c>
      <c r="AQ276" s="79" t="s">
        <v>15</v>
      </c>
      <c r="AR276" s="79" t="s">
        <v>18</v>
      </c>
      <c r="AS276" s="79" t="e">
        <f>VLOOKUP(Vib_PDM[[#This Row],[New Number]],#REF!,2,FALSE)</f>
        <v>#REF!</v>
      </c>
      <c r="AT276" s="79" t="s">
        <v>15</v>
      </c>
      <c r="AU276" s="79" t="s">
        <v>15</v>
      </c>
      <c r="AV276" s="79" t="s">
        <v>15</v>
      </c>
      <c r="AW276" s="79" t="s">
        <v>15</v>
      </c>
      <c r="AX276" s="79" t="s">
        <v>15</v>
      </c>
      <c r="AY276" s="79"/>
      <c r="AZ276" s="79"/>
      <c r="BA276" s="79" t="s">
        <v>15</v>
      </c>
      <c r="BB276" s="79" t="s">
        <v>15</v>
      </c>
      <c r="BC276" s="79" t="s">
        <v>15</v>
      </c>
      <c r="BD276" s="80" t="s">
        <v>15</v>
      </c>
      <c r="BE276" s="80" t="s">
        <v>12</v>
      </c>
      <c r="BF276" s="80">
        <v>3</v>
      </c>
      <c r="BG276" s="80">
        <v>3</v>
      </c>
      <c r="BH276" s="80">
        <v>3</v>
      </c>
      <c r="BI276" s="91">
        <v>3</v>
      </c>
      <c r="BJ276" s="91">
        <v>3</v>
      </c>
      <c r="BK276" s="80">
        <v>3</v>
      </c>
      <c r="BL276" s="80">
        <v>3</v>
      </c>
      <c r="BM276" s="80"/>
      <c r="BN276" s="80"/>
      <c r="BO276" s="92" t="str">
        <f>VLOOKUP(Vib_PDM[[#This Row],[SAP Flocation]],'[4]Sheet1 (2)'!B:E,2,FALSE)</f>
        <v>MEM25W14</v>
      </c>
      <c r="BP276" s="83">
        <v>3</v>
      </c>
      <c r="BQ276" s="84" t="s">
        <v>2169</v>
      </c>
      <c r="BR276" s="85" t="e">
        <f>VLOOKUP(Vib_PDM[[#This Row],[New Number]],'[4]Monthly AMS report'!NN272:NO623,2,FALSE)</f>
        <v>#N/A</v>
      </c>
      <c r="BS276" s="86">
        <v>6</v>
      </c>
      <c r="BT276" s="87">
        <f>COUNTIF(G276:AO276,$BT$8)</f>
        <v>0</v>
      </c>
      <c r="BU276" s="88">
        <f>COUNTIF(G276:AO276,$BU$8)</f>
        <v>5</v>
      </c>
      <c r="BV276" s="88">
        <f>COUNTIF(G276:AO276,$BV$8)</f>
        <v>2</v>
      </c>
      <c r="BW276" s="88">
        <f>COUNTIF(G276:AO276,$BW$8)</f>
        <v>0</v>
      </c>
      <c r="BX276" s="88">
        <f>COUNTIF(G276:AO276,$BX$8)</f>
        <v>9</v>
      </c>
      <c r="BY276" s="88">
        <f>COUNTIF(G276:AO276,$BY$8)</f>
        <v>19</v>
      </c>
      <c r="BZ276" s="88">
        <f>COUNTIF(G276:AO276,$BZ$8)</f>
        <v>0</v>
      </c>
      <c r="CA276" s="89">
        <f>(BY276)/(BZ276+BY276+BX276+BW276+BV276+BU276+BT276)</f>
        <v>0.54285714285714282</v>
      </c>
    </row>
    <row r="277" spans="1:79" ht="26.4" x14ac:dyDescent="0.25">
      <c r="A277" s="70" t="s">
        <v>1170</v>
      </c>
      <c r="B277" s="88" t="s">
        <v>1171</v>
      </c>
      <c r="C277" s="72" t="s">
        <v>1083</v>
      </c>
      <c r="D277" s="115" t="s">
        <v>1172</v>
      </c>
      <c r="E277" s="74" t="s">
        <v>1173</v>
      </c>
      <c r="F277" s="75" t="s">
        <v>1174</v>
      </c>
      <c r="G277" s="76" t="s">
        <v>15</v>
      </c>
      <c r="H277" s="117" t="s">
        <v>15</v>
      </c>
      <c r="I277" s="117" t="s">
        <v>15</v>
      </c>
      <c r="J277" s="117" t="s">
        <v>15</v>
      </c>
      <c r="K277" s="117" t="s">
        <v>15</v>
      </c>
      <c r="L277" s="117" t="s">
        <v>15</v>
      </c>
      <c r="M277" s="117" t="s">
        <v>15</v>
      </c>
      <c r="N277" s="117" t="s">
        <v>15</v>
      </c>
      <c r="O277" s="117" t="s">
        <v>15</v>
      </c>
      <c r="P277" s="117" t="s">
        <v>15</v>
      </c>
      <c r="Q277" s="117" t="s">
        <v>15</v>
      </c>
      <c r="R277" s="117" t="s">
        <v>15</v>
      </c>
      <c r="S277" s="117" t="s">
        <v>15</v>
      </c>
      <c r="T277" s="117" t="s">
        <v>15</v>
      </c>
      <c r="U277" s="76">
        <v>3</v>
      </c>
      <c r="V277" s="76">
        <v>3</v>
      </c>
      <c r="W277" s="76" t="s">
        <v>15</v>
      </c>
      <c r="X277" s="76" t="s">
        <v>15</v>
      </c>
      <c r="Y277" s="76">
        <v>3</v>
      </c>
      <c r="Z277" s="76">
        <v>3</v>
      </c>
      <c r="AA277" s="77" t="s">
        <v>15</v>
      </c>
      <c r="AB277" s="76" t="s">
        <v>15</v>
      </c>
      <c r="AC277" s="77">
        <v>3</v>
      </c>
      <c r="AD277" s="77" t="s">
        <v>798</v>
      </c>
      <c r="AE277" s="77" t="s">
        <v>798</v>
      </c>
      <c r="AF277" s="77">
        <v>2</v>
      </c>
      <c r="AG277" s="78" t="s">
        <v>18</v>
      </c>
      <c r="AH277" s="78">
        <v>4</v>
      </c>
      <c r="AI277" s="78" t="s">
        <v>12</v>
      </c>
      <c r="AJ277" s="90" t="s">
        <v>15</v>
      </c>
      <c r="AK277" s="79" t="s">
        <v>12</v>
      </c>
      <c r="AL277" s="79" t="s">
        <v>102</v>
      </c>
      <c r="AM277" s="79" t="s">
        <v>15</v>
      </c>
      <c r="AN277" s="79" t="s">
        <v>15</v>
      </c>
      <c r="AO277" s="79" t="s">
        <v>12</v>
      </c>
      <c r="AP277" s="79" t="s">
        <v>12</v>
      </c>
      <c r="AQ277" s="79" t="s">
        <v>15</v>
      </c>
      <c r="AR277" s="79" t="s">
        <v>18</v>
      </c>
      <c r="AS277" s="79" t="e">
        <f>VLOOKUP(Vib_PDM[[#This Row],[New Number]],#REF!,2,FALSE)</f>
        <v>#REF!</v>
      </c>
      <c r="AT277" s="79" t="s">
        <v>15</v>
      </c>
      <c r="AU277" s="79" t="s">
        <v>15</v>
      </c>
      <c r="AV277" s="79" t="s">
        <v>15</v>
      </c>
      <c r="AW277" s="79" t="s">
        <v>15</v>
      </c>
      <c r="AX277" s="79" t="s">
        <v>15</v>
      </c>
      <c r="AY277" s="79"/>
      <c r="AZ277" s="79"/>
      <c r="BA277" s="79" t="s">
        <v>15</v>
      </c>
      <c r="BB277" s="79" t="s">
        <v>15</v>
      </c>
      <c r="BC277" s="79" t="s">
        <v>15</v>
      </c>
      <c r="BD277" s="80" t="s">
        <v>15</v>
      </c>
      <c r="BE277" s="80" t="s">
        <v>15</v>
      </c>
      <c r="BF277" s="80" t="s">
        <v>12</v>
      </c>
      <c r="BG277" s="80" t="s">
        <v>12</v>
      </c>
      <c r="BH277" s="80" t="s">
        <v>12</v>
      </c>
      <c r="BI277" s="114">
        <v>2</v>
      </c>
      <c r="BJ277" s="91">
        <v>3</v>
      </c>
      <c r="BK277" s="80">
        <v>3</v>
      </c>
      <c r="BL277" s="80">
        <v>3</v>
      </c>
      <c r="BM277" s="80"/>
      <c r="BN277" s="80"/>
      <c r="BO277" s="92" t="str">
        <f>VLOOKUP(Vib_PDM[[#This Row],[SAP Flocation]],'[4]Sheet1 (2)'!B:E,2,FALSE)</f>
        <v>MEM25W13</v>
      </c>
      <c r="BP277" s="83">
        <v>3</v>
      </c>
      <c r="BQ277" s="84" t="s">
        <v>2170</v>
      </c>
      <c r="BR277" s="85" t="e">
        <f>VLOOKUP(Vib_PDM[[#This Row],[New Number]],'[4]Monthly AMS report'!NN273:NO624,2,FALSE)</f>
        <v>#N/A</v>
      </c>
      <c r="BS277" s="86">
        <v>6</v>
      </c>
      <c r="BT277" s="87">
        <f>COUNTIF(G277:AO277,$BT$8)</f>
        <v>0</v>
      </c>
      <c r="BU277" s="88">
        <f>COUNTIF(G277:AO277,$BU$8)</f>
        <v>1</v>
      </c>
      <c r="BV277" s="88">
        <f>COUNTIF(G277:AO277,$BV$8)</f>
        <v>5</v>
      </c>
      <c r="BW277" s="88">
        <f>COUNTIF(G277:AO277,$BW$8)</f>
        <v>1</v>
      </c>
      <c r="BX277" s="88">
        <f>COUNTIF(G277:AO277,$BX$8)</f>
        <v>4</v>
      </c>
      <c r="BY277" s="88">
        <f>COUNTIF(G277:AO277,$BY$8)</f>
        <v>21</v>
      </c>
      <c r="BZ277" s="88">
        <f>COUNTIF(G277:AO277,$BZ$8)</f>
        <v>1</v>
      </c>
      <c r="CA277" s="89">
        <f>(BY277)/(BZ277+BY277+BX277+BW277+BV277+BU277+BT277)</f>
        <v>0.63636363636363635</v>
      </c>
    </row>
    <row r="278" spans="1:79" ht="52.8" x14ac:dyDescent="0.25">
      <c r="A278" s="70" t="s">
        <v>1097</v>
      </c>
      <c r="B278" s="71" t="s">
        <v>1098</v>
      </c>
      <c r="C278" s="72" t="s">
        <v>1083</v>
      </c>
      <c r="D278" s="73" t="s">
        <v>1099</v>
      </c>
      <c r="E278" s="74" t="s">
        <v>1100</v>
      </c>
      <c r="F278" s="75"/>
      <c r="G278" s="76" t="s">
        <v>15</v>
      </c>
      <c r="H278" s="76" t="s">
        <v>15</v>
      </c>
      <c r="I278" s="76" t="s">
        <v>15</v>
      </c>
      <c r="J278" s="76" t="s">
        <v>12</v>
      </c>
      <c r="K278" s="76" t="s">
        <v>12</v>
      </c>
      <c r="L278" s="76" t="s">
        <v>15</v>
      </c>
      <c r="M278" s="76">
        <v>3</v>
      </c>
      <c r="N278" s="76" t="s">
        <v>15</v>
      </c>
      <c r="O278" s="76" t="s">
        <v>15</v>
      </c>
      <c r="P278" s="76">
        <v>2</v>
      </c>
      <c r="Q278" s="76">
        <v>3</v>
      </c>
      <c r="R278" s="76">
        <v>3</v>
      </c>
      <c r="S278" s="76">
        <v>3</v>
      </c>
      <c r="T278" s="76">
        <v>2</v>
      </c>
      <c r="U278" s="76">
        <v>3</v>
      </c>
      <c r="V278" s="76">
        <v>3</v>
      </c>
      <c r="W278" s="76">
        <v>3</v>
      </c>
      <c r="X278" s="76">
        <v>3</v>
      </c>
      <c r="Y278" s="76">
        <v>1</v>
      </c>
      <c r="Z278" s="76">
        <v>2</v>
      </c>
      <c r="AA278" s="77">
        <v>2</v>
      </c>
      <c r="AB278" s="76" t="s">
        <v>15</v>
      </c>
      <c r="AC278" s="77">
        <v>2</v>
      </c>
      <c r="AD278" s="77">
        <v>1</v>
      </c>
      <c r="AE278" s="77">
        <v>1</v>
      </c>
      <c r="AF278" s="77">
        <v>1</v>
      </c>
      <c r="AG278" s="78">
        <v>1</v>
      </c>
      <c r="AH278" s="78">
        <v>2</v>
      </c>
      <c r="AI278" s="78">
        <v>2</v>
      </c>
      <c r="AJ278" s="78" t="s">
        <v>15</v>
      </c>
      <c r="AK278" s="79">
        <v>2</v>
      </c>
      <c r="AL278" s="79">
        <v>2</v>
      </c>
      <c r="AM278" s="79" t="s">
        <v>15</v>
      </c>
      <c r="AN278" s="79" t="s">
        <v>15</v>
      </c>
      <c r="AO278" s="79">
        <v>2</v>
      </c>
      <c r="AP278" s="79">
        <v>2</v>
      </c>
      <c r="AQ278" s="79" t="s">
        <v>15</v>
      </c>
      <c r="AR278" s="79" t="s">
        <v>18</v>
      </c>
      <c r="AS278" s="79" t="e">
        <f>VLOOKUP(Vib_PDM[[#This Row],[New Number]],#REF!,2,FALSE)</f>
        <v>#REF!</v>
      </c>
      <c r="AT278" s="79" t="s">
        <v>15</v>
      </c>
      <c r="AU278" s="79" t="s">
        <v>15</v>
      </c>
      <c r="AV278" s="79" t="s">
        <v>15</v>
      </c>
      <c r="AW278" s="79" t="s">
        <v>15</v>
      </c>
      <c r="AX278" s="79" t="s">
        <v>15</v>
      </c>
      <c r="AY278" s="79"/>
      <c r="AZ278" s="79"/>
      <c r="BA278" s="79" t="s">
        <v>15</v>
      </c>
      <c r="BB278" s="79" t="s">
        <v>15</v>
      </c>
      <c r="BC278" s="79" t="s">
        <v>15</v>
      </c>
      <c r="BD278" s="80" t="s">
        <v>12</v>
      </c>
      <c r="BE278" s="80">
        <v>2</v>
      </c>
      <c r="BF278" s="80">
        <v>2</v>
      </c>
      <c r="BG278" s="80">
        <v>2</v>
      </c>
      <c r="BH278" s="80">
        <v>2</v>
      </c>
      <c r="BI278" s="114">
        <v>2</v>
      </c>
      <c r="BJ278" s="114">
        <v>2</v>
      </c>
      <c r="BK278" s="80">
        <v>2</v>
      </c>
      <c r="BL278" s="80">
        <v>2</v>
      </c>
      <c r="BM278" s="80"/>
      <c r="BN278" s="80"/>
      <c r="BO278" s="92" t="str">
        <f>VLOOKUP(Vib_PDM[[#This Row],[SAP Flocation]],'[4]Sheet1 (2)'!B:E,2,FALSE)</f>
        <v>MEM25W14</v>
      </c>
      <c r="BP278" s="83">
        <v>2</v>
      </c>
      <c r="BQ278" s="84" t="s">
        <v>2171</v>
      </c>
      <c r="BR278" s="85" t="e">
        <f>VLOOKUP(Vib_PDM[[#This Row],[New Number]],'[4]Monthly AMS report'!NN253:NO604,2,FALSE)</f>
        <v>#N/A</v>
      </c>
      <c r="BS278" s="86">
        <v>8</v>
      </c>
      <c r="BT278" s="87">
        <f>COUNTIF(G278:AO278,$BT$8)</f>
        <v>5</v>
      </c>
      <c r="BU278" s="88">
        <f>COUNTIF(G278:AO278,$BU$8)</f>
        <v>10</v>
      </c>
      <c r="BV278" s="88">
        <f>COUNTIF(G278:AO278,$BV$8)</f>
        <v>8</v>
      </c>
      <c r="BW278" s="88">
        <f>COUNTIF(G278:AO278,$BW$8)</f>
        <v>0</v>
      </c>
      <c r="BX278" s="88">
        <f>COUNTIF(G278:AO278,$BX$8)</f>
        <v>2</v>
      </c>
      <c r="BY278" s="88">
        <f>COUNTIF(G278:AO278,$BY$8)</f>
        <v>10</v>
      </c>
      <c r="BZ278" s="88">
        <f>COUNTIF(G278:AO278,$BZ$8)</f>
        <v>0</v>
      </c>
      <c r="CA278" s="89">
        <f>(BY278)/(BZ278+BY278+BX278+BW278+BV278+BU278+BT278)</f>
        <v>0.2857142857142857</v>
      </c>
    </row>
    <row r="279" spans="1:79" ht="26.4" x14ac:dyDescent="0.25">
      <c r="A279" s="70" t="s">
        <v>1081</v>
      </c>
      <c r="B279" s="71" t="s">
        <v>1082</v>
      </c>
      <c r="C279" s="72" t="s">
        <v>1083</v>
      </c>
      <c r="D279" s="73" t="s">
        <v>1084</v>
      </c>
      <c r="E279" s="74" t="s">
        <v>1085</v>
      </c>
      <c r="F279" s="158" t="s">
        <v>614</v>
      </c>
      <c r="G279" s="76" t="s">
        <v>15</v>
      </c>
      <c r="H279" s="76" t="s">
        <v>15</v>
      </c>
      <c r="I279" s="76" t="s">
        <v>15</v>
      </c>
      <c r="J279" s="76" t="s">
        <v>15</v>
      </c>
      <c r="K279" s="76" t="s">
        <v>15</v>
      </c>
      <c r="L279" s="76" t="s">
        <v>15</v>
      </c>
      <c r="M279" s="76" t="s">
        <v>12</v>
      </c>
      <c r="N279" s="76" t="s">
        <v>15</v>
      </c>
      <c r="O279" s="76" t="s">
        <v>15</v>
      </c>
      <c r="P279" s="76" t="s">
        <v>12</v>
      </c>
      <c r="Q279" s="76" t="s">
        <v>15</v>
      </c>
      <c r="R279" s="76" t="s">
        <v>15</v>
      </c>
      <c r="S279" s="76" t="s">
        <v>15</v>
      </c>
      <c r="T279" s="76" t="s">
        <v>15</v>
      </c>
      <c r="U279" s="76" t="s">
        <v>15</v>
      </c>
      <c r="V279" s="76" t="s">
        <v>15</v>
      </c>
      <c r="W279" s="76" t="s">
        <v>15</v>
      </c>
      <c r="X279" s="76" t="s">
        <v>15</v>
      </c>
      <c r="Y279" s="76" t="s">
        <v>15</v>
      </c>
      <c r="Z279" s="76" t="s">
        <v>15</v>
      </c>
      <c r="AA279" s="77" t="s">
        <v>102</v>
      </c>
      <c r="AB279" s="77" t="s">
        <v>15</v>
      </c>
      <c r="AC279" s="77" t="s">
        <v>15</v>
      </c>
      <c r="AD279" s="77" t="s">
        <v>15</v>
      </c>
      <c r="AE279" s="77" t="s">
        <v>15</v>
      </c>
      <c r="AF279" s="77" t="s">
        <v>15</v>
      </c>
      <c r="AG279" s="90" t="s">
        <v>12</v>
      </c>
      <c r="AH279" s="78" t="s">
        <v>15</v>
      </c>
      <c r="AI279" s="90" t="s">
        <v>12</v>
      </c>
      <c r="AJ279" s="90" t="s">
        <v>12</v>
      </c>
      <c r="AK279" s="79" t="s">
        <v>15</v>
      </c>
      <c r="AL279" s="79" t="s">
        <v>15</v>
      </c>
      <c r="AM279" s="79" t="s">
        <v>15</v>
      </c>
      <c r="AN279" s="79" t="s">
        <v>15</v>
      </c>
      <c r="AO279" s="79" t="s">
        <v>15</v>
      </c>
      <c r="AP279" s="79" t="s">
        <v>15</v>
      </c>
      <c r="AQ279" s="79" t="s">
        <v>15</v>
      </c>
      <c r="AR279" s="79" t="s">
        <v>15</v>
      </c>
      <c r="AS279" s="79" t="e">
        <f>VLOOKUP(Vib_PDM[[#This Row],[New Number]],#REF!,2,FALSE)</f>
        <v>#REF!</v>
      </c>
      <c r="AT279" s="79" t="s">
        <v>15</v>
      </c>
      <c r="AU279" s="79" t="s">
        <v>15</v>
      </c>
      <c r="AV279" s="79" t="s">
        <v>15</v>
      </c>
      <c r="AW279" s="79" t="s">
        <v>15</v>
      </c>
      <c r="AX279" s="79" t="s">
        <v>15</v>
      </c>
      <c r="AY279" s="79"/>
      <c r="AZ279" s="79"/>
      <c r="BA279" s="79"/>
      <c r="BB279" s="79" t="s">
        <v>15</v>
      </c>
      <c r="BC279" s="79" t="s">
        <v>15</v>
      </c>
      <c r="BD279" s="80" t="s">
        <v>15</v>
      </c>
      <c r="BE279" s="80" t="s">
        <v>15</v>
      </c>
      <c r="BF279" s="80" t="s">
        <v>15</v>
      </c>
      <c r="BG279" s="80" t="s">
        <v>15</v>
      </c>
      <c r="BH279" s="80" t="s">
        <v>15</v>
      </c>
      <c r="BI279" s="80" t="s">
        <v>15</v>
      </c>
      <c r="BJ279" s="80" t="s">
        <v>15</v>
      </c>
      <c r="BK279" s="80" t="s">
        <v>15</v>
      </c>
      <c r="BL279" s="80" t="s">
        <v>15</v>
      </c>
      <c r="BM279" s="80"/>
      <c r="BN279" s="80"/>
      <c r="BO279" s="82" t="e">
        <f>VLOOKUP(Vib_PDM[[#This Row],[SAP Flocation]],'[4]Sheet1 (2)'!B:E,2,FALSE)</f>
        <v>#N/A</v>
      </c>
      <c r="BP279" s="83" t="s">
        <v>15</v>
      </c>
      <c r="BQ279" s="84"/>
      <c r="BR279" s="85" t="e">
        <f>VLOOKUP(Vib_PDM[[#This Row],[New Number]],'[4]Monthly AMS report'!NN249:NO600,2,FALSE)</f>
        <v>#N/A</v>
      </c>
      <c r="BS279" s="86">
        <v>8</v>
      </c>
      <c r="BT279" s="87">
        <f>COUNTIF(G279:AO279,$BT$8)</f>
        <v>0</v>
      </c>
      <c r="BU279" s="88">
        <f>COUNTIF(G279:AO279,$BU$8)</f>
        <v>0</v>
      </c>
      <c r="BV279" s="88">
        <f>COUNTIF(G279:AO279,$BV$8)</f>
        <v>0</v>
      </c>
      <c r="BW279" s="88">
        <f>COUNTIF(G279:AO279,$BW$8)</f>
        <v>0</v>
      </c>
      <c r="BX279" s="88">
        <f>COUNTIF(G279:AO279,$BX$8)</f>
        <v>6</v>
      </c>
      <c r="BY279" s="88">
        <f>COUNTIF(G279:AO279,$BY$8)</f>
        <v>29</v>
      </c>
      <c r="BZ279" s="88">
        <f>COUNTIF(G279:AO279,$BZ$8)</f>
        <v>0</v>
      </c>
      <c r="CA279" s="89">
        <f>(BY279)/(BZ279+BY279+BX279+BW279+BV279+BU279+BT279)</f>
        <v>0.82857142857142863</v>
      </c>
    </row>
    <row r="280" spans="1:79" ht="26.4" x14ac:dyDescent="0.25">
      <c r="A280" s="70" t="s">
        <v>1086</v>
      </c>
      <c r="B280" s="71" t="s">
        <v>1087</v>
      </c>
      <c r="C280" s="72" t="s">
        <v>1083</v>
      </c>
      <c r="D280" s="73" t="s">
        <v>1088</v>
      </c>
      <c r="E280" s="74" t="s">
        <v>1089</v>
      </c>
      <c r="F280" s="158" t="s">
        <v>614</v>
      </c>
      <c r="G280" s="76" t="s">
        <v>15</v>
      </c>
      <c r="H280" s="76" t="s">
        <v>15</v>
      </c>
      <c r="I280" s="76" t="s">
        <v>15</v>
      </c>
      <c r="J280" s="76" t="s">
        <v>15</v>
      </c>
      <c r="K280" s="76" t="s">
        <v>15</v>
      </c>
      <c r="L280" s="76" t="s">
        <v>15</v>
      </c>
      <c r="M280" s="76" t="s">
        <v>12</v>
      </c>
      <c r="N280" s="76" t="s">
        <v>15</v>
      </c>
      <c r="O280" s="76" t="s">
        <v>15</v>
      </c>
      <c r="P280" s="76" t="s">
        <v>12</v>
      </c>
      <c r="Q280" s="76" t="s">
        <v>15</v>
      </c>
      <c r="R280" s="76" t="s">
        <v>15</v>
      </c>
      <c r="S280" s="76" t="s">
        <v>15</v>
      </c>
      <c r="T280" s="76" t="s">
        <v>15</v>
      </c>
      <c r="U280" s="76" t="s">
        <v>15</v>
      </c>
      <c r="V280" s="76" t="s">
        <v>15</v>
      </c>
      <c r="W280" s="76" t="s">
        <v>15</v>
      </c>
      <c r="X280" s="76" t="s">
        <v>15</v>
      </c>
      <c r="Y280" s="76" t="s">
        <v>15</v>
      </c>
      <c r="Z280" s="76" t="s">
        <v>15</v>
      </c>
      <c r="AA280" s="77" t="s">
        <v>102</v>
      </c>
      <c r="AB280" s="76" t="s">
        <v>15</v>
      </c>
      <c r="AC280" s="77" t="s">
        <v>15</v>
      </c>
      <c r="AD280" s="77" t="s">
        <v>15</v>
      </c>
      <c r="AE280" s="77" t="s">
        <v>15</v>
      </c>
      <c r="AF280" s="77" t="s">
        <v>15</v>
      </c>
      <c r="AG280" s="90" t="s">
        <v>12</v>
      </c>
      <c r="AH280" s="78" t="s">
        <v>15</v>
      </c>
      <c r="AI280" s="90" t="s">
        <v>12</v>
      </c>
      <c r="AJ280" s="90" t="s">
        <v>12</v>
      </c>
      <c r="AK280" s="79" t="s">
        <v>15</v>
      </c>
      <c r="AL280" s="79" t="s">
        <v>15</v>
      </c>
      <c r="AM280" s="79" t="s">
        <v>15</v>
      </c>
      <c r="AN280" s="79" t="s">
        <v>15</v>
      </c>
      <c r="AO280" s="79" t="s">
        <v>15</v>
      </c>
      <c r="AP280" s="79" t="s">
        <v>15</v>
      </c>
      <c r="AQ280" s="79" t="s">
        <v>15</v>
      </c>
      <c r="AR280" s="79" t="s">
        <v>15</v>
      </c>
      <c r="AS280" s="79" t="e">
        <f>VLOOKUP(Vib_PDM[[#This Row],[New Number]],#REF!,2,FALSE)</f>
        <v>#REF!</v>
      </c>
      <c r="AT280" s="79" t="s">
        <v>15</v>
      </c>
      <c r="AU280" s="79" t="s">
        <v>15</v>
      </c>
      <c r="AV280" s="79" t="s">
        <v>15</v>
      </c>
      <c r="AW280" s="79" t="s">
        <v>15</v>
      </c>
      <c r="AX280" s="79" t="s">
        <v>15</v>
      </c>
      <c r="AY280" s="79"/>
      <c r="AZ280" s="79"/>
      <c r="BA280" s="79"/>
      <c r="BB280" s="79" t="s">
        <v>15</v>
      </c>
      <c r="BC280" s="79" t="s">
        <v>15</v>
      </c>
      <c r="BD280" s="80" t="s">
        <v>15</v>
      </c>
      <c r="BE280" s="80" t="s">
        <v>15</v>
      </c>
      <c r="BF280" s="80" t="s">
        <v>15</v>
      </c>
      <c r="BG280" s="80" t="s">
        <v>15</v>
      </c>
      <c r="BH280" s="80" t="s">
        <v>15</v>
      </c>
      <c r="BI280" s="80" t="s">
        <v>15</v>
      </c>
      <c r="BJ280" s="80" t="s">
        <v>15</v>
      </c>
      <c r="BK280" s="80" t="s">
        <v>15</v>
      </c>
      <c r="BL280" s="80" t="s">
        <v>15</v>
      </c>
      <c r="BM280" s="80"/>
      <c r="BN280" s="80"/>
      <c r="BO280" s="82" t="e">
        <f>VLOOKUP(Vib_PDM[[#This Row],[SAP Flocation]],'[4]Sheet1 (2)'!B:E,2,FALSE)</f>
        <v>#N/A</v>
      </c>
      <c r="BP280" s="83" t="s">
        <v>15</v>
      </c>
      <c r="BQ280" s="84"/>
      <c r="BR280" s="85" t="e">
        <f>VLOOKUP(Vib_PDM[[#This Row],[New Number]],'[4]Monthly AMS report'!NN250:NO601,2,FALSE)</f>
        <v>#N/A</v>
      </c>
      <c r="BS280" s="86">
        <v>8</v>
      </c>
      <c r="BT280" s="87">
        <f>COUNTIF(G280:AO280,$BT$8)</f>
        <v>0</v>
      </c>
      <c r="BU280" s="88">
        <f>COUNTIF(G280:AO280,$BU$8)</f>
        <v>0</v>
      </c>
      <c r="BV280" s="88">
        <f>COUNTIF(G280:AO280,$BV$8)</f>
        <v>0</v>
      </c>
      <c r="BW280" s="88">
        <f>COUNTIF(G280:AO280,$BW$8)</f>
        <v>0</v>
      </c>
      <c r="BX280" s="88">
        <f>COUNTIF(G280:AO280,$BX$8)</f>
        <v>6</v>
      </c>
      <c r="BY280" s="88">
        <f>COUNTIF(G280:AO280,$BY$8)</f>
        <v>29</v>
      </c>
      <c r="BZ280" s="88">
        <f>COUNTIF(G280:AO280,$BZ$8)</f>
        <v>0</v>
      </c>
      <c r="CA280" s="89">
        <f>(BY280)/(BZ280+BY280+BX280+BW280+BV280+BU280+BT280)</f>
        <v>0.82857142857142863</v>
      </c>
    </row>
    <row r="281" spans="1:79" ht="28.8" x14ac:dyDescent="0.25">
      <c r="A281" s="122" t="s">
        <v>1090</v>
      </c>
      <c r="B281" s="121" t="s">
        <v>1091</v>
      </c>
      <c r="C281" s="72" t="s">
        <v>1083</v>
      </c>
      <c r="D281" s="73" t="s">
        <v>1092</v>
      </c>
      <c r="E281" s="74" t="s">
        <v>1093</v>
      </c>
      <c r="F281" s="158" t="s">
        <v>614</v>
      </c>
      <c r="G281" s="76" t="s">
        <v>15</v>
      </c>
      <c r="H281" s="76" t="s">
        <v>15</v>
      </c>
      <c r="I281" s="76" t="s">
        <v>15</v>
      </c>
      <c r="J281" s="76" t="s">
        <v>15</v>
      </c>
      <c r="K281" s="76" t="s">
        <v>15</v>
      </c>
      <c r="L281" s="76" t="s">
        <v>15</v>
      </c>
      <c r="M281" s="76">
        <v>3</v>
      </c>
      <c r="N281" s="76" t="s">
        <v>15</v>
      </c>
      <c r="O281" s="76">
        <v>3</v>
      </c>
      <c r="P281" s="76">
        <v>3</v>
      </c>
      <c r="Q281" s="76" t="s">
        <v>15</v>
      </c>
      <c r="R281" s="76" t="s">
        <v>15</v>
      </c>
      <c r="S281" s="76" t="s">
        <v>15</v>
      </c>
      <c r="T281" s="76" t="s">
        <v>102</v>
      </c>
      <c r="U281" s="76" t="s">
        <v>15</v>
      </c>
      <c r="V281" s="76" t="s">
        <v>15</v>
      </c>
      <c r="W281" s="76" t="s">
        <v>15</v>
      </c>
      <c r="X281" s="76" t="s">
        <v>15</v>
      </c>
      <c r="Y281" s="76" t="s">
        <v>15</v>
      </c>
      <c r="Z281" s="76" t="s">
        <v>15</v>
      </c>
      <c r="AA281" s="77" t="s">
        <v>102</v>
      </c>
      <c r="AB281" s="77" t="s">
        <v>15</v>
      </c>
      <c r="AC281" s="77" t="s">
        <v>15</v>
      </c>
      <c r="AD281" s="77" t="s">
        <v>15</v>
      </c>
      <c r="AE281" s="77" t="s">
        <v>15</v>
      </c>
      <c r="AF281" s="77" t="s">
        <v>15</v>
      </c>
      <c r="AG281" s="90" t="s">
        <v>12</v>
      </c>
      <c r="AH281" s="78" t="s">
        <v>15</v>
      </c>
      <c r="AI281" s="90" t="s">
        <v>12</v>
      </c>
      <c r="AJ281" s="90" t="s">
        <v>12</v>
      </c>
      <c r="AK281" s="79" t="s">
        <v>15</v>
      </c>
      <c r="AL281" s="79" t="s">
        <v>15</v>
      </c>
      <c r="AM281" s="79" t="s">
        <v>15</v>
      </c>
      <c r="AN281" s="79" t="s">
        <v>15</v>
      </c>
      <c r="AO281" s="79" t="s">
        <v>15</v>
      </c>
      <c r="AP281" s="79" t="s">
        <v>15</v>
      </c>
      <c r="AQ281" s="79" t="s">
        <v>15</v>
      </c>
      <c r="AR281" s="79" t="s">
        <v>15</v>
      </c>
      <c r="AS281" s="79" t="e">
        <f>VLOOKUP(Vib_PDM[[#This Row],[New Number]],#REF!,2,FALSE)</f>
        <v>#REF!</v>
      </c>
      <c r="AT281" s="79" t="s">
        <v>15</v>
      </c>
      <c r="AU281" s="79" t="s">
        <v>15</v>
      </c>
      <c r="AV281" s="79" t="s">
        <v>15</v>
      </c>
      <c r="AW281" s="79" t="s">
        <v>15</v>
      </c>
      <c r="AX281" s="79" t="s">
        <v>15</v>
      </c>
      <c r="AY281" s="79"/>
      <c r="AZ281" s="79"/>
      <c r="BA281" s="79"/>
      <c r="BB281" s="79" t="s">
        <v>15</v>
      </c>
      <c r="BC281" s="79" t="s">
        <v>15</v>
      </c>
      <c r="BD281" s="80" t="s">
        <v>15</v>
      </c>
      <c r="BE281" s="80" t="s">
        <v>15</v>
      </c>
      <c r="BF281" s="80" t="s">
        <v>15</v>
      </c>
      <c r="BG281" s="80" t="s">
        <v>15</v>
      </c>
      <c r="BH281" s="80" t="s">
        <v>15</v>
      </c>
      <c r="BI281" s="80" t="s">
        <v>15</v>
      </c>
      <c r="BJ281" s="80" t="s">
        <v>15</v>
      </c>
      <c r="BK281" s="80" t="s">
        <v>15</v>
      </c>
      <c r="BL281" s="80" t="s">
        <v>15</v>
      </c>
      <c r="BM281" s="80"/>
      <c r="BN281" s="80"/>
      <c r="BO281" s="82" t="e">
        <f>VLOOKUP(Vib_PDM[[#This Row],[SAP Flocation]],'[4]Sheet1 (2)'!B:E,2,FALSE)</f>
        <v>#N/A</v>
      </c>
      <c r="BP281" s="83" t="s">
        <v>15</v>
      </c>
      <c r="BQ281" s="84"/>
      <c r="BR281" s="85" t="e">
        <f>VLOOKUP(Vib_PDM[[#This Row],[New Number]],'[4]Monthly AMS report'!NN251:NO602,2,FALSE)</f>
        <v>#N/A</v>
      </c>
      <c r="BS281" s="86">
        <v>8</v>
      </c>
      <c r="BT281" s="87">
        <f>COUNTIF(G281:AO281,$BT$8)</f>
        <v>0</v>
      </c>
      <c r="BU281" s="88">
        <f>COUNTIF(G281:AO281,$BU$8)</f>
        <v>0</v>
      </c>
      <c r="BV281" s="88">
        <f>COUNTIF(G281:AO281,$BV$8)</f>
        <v>3</v>
      </c>
      <c r="BW281" s="88">
        <f>COUNTIF(G281:AO281,$BW$8)</f>
        <v>0</v>
      </c>
      <c r="BX281" s="88">
        <f>COUNTIF(G281:AO281,$BX$8)</f>
        <v>5</v>
      </c>
      <c r="BY281" s="88">
        <f>COUNTIF(G281:AO281,$BY$8)</f>
        <v>27</v>
      </c>
      <c r="BZ281" s="88">
        <f>COUNTIF(G281:AO281,$BZ$8)</f>
        <v>0</v>
      </c>
      <c r="CA281" s="89">
        <f>(BY281)/(BZ281+BY281+BX281+BW281+BV281+BU281+BT281)</f>
        <v>0.77142857142857146</v>
      </c>
    </row>
    <row r="282" spans="1:79" ht="26.4" x14ac:dyDescent="0.25">
      <c r="A282" s="70" t="s">
        <v>1094</v>
      </c>
      <c r="B282" s="71" t="s">
        <v>1091</v>
      </c>
      <c r="C282" s="72" t="s">
        <v>1083</v>
      </c>
      <c r="D282" s="73" t="s">
        <v>1095</v>
      </c>
      <c r="E282" s="74" t="s">
        <v>1096</v>
      </c>
      <c r="F282" s="158" t="s">
        <v>614</v>
      </c>
      <c r="G282" s="76" t="s">
        <v>15</v>
      </c>
      <c r="H282" s="76" t="s">
        <v>15</v>
      </c>
      <c r="I282" s="76" t="s">
        <v>15</v>
      </c>
      <c r="J282" s="76" t="s">
        <v>15</v>
      </c>
      <c r="K282" s="76" t="s">
        <v>15</v>
      </c>
      <c r="L282" s="76" t="s">
        <v>15</v>
      </c>
      <c r="M282" s="76" t="s">
        <v>12</v>
      </c>
      <c r="N282" s="76" t="s">
        <v>15</v>
      </c>
      <c r="O282" s="76" t="s">
        <v>15</v>
      </c>
      <c r="P282" s="76" t="s">
        <v>12</v>
      </c>
      <c r="Q282" s="76" t="s">
        <v>15</v>
      </c>
      <c r="R282" s="76" t="s">
        <v>15</v>
      </c>
      <c r="S282" s="76" t="s">
        <v>15</v>
      </c>
      <c r="T282" s="76" t="s">
        <v>102</v>
      </c>
      <c r="U282" s="76" t="s">
        <v>15</v>
      </c>
      <c r="V282" s="76" t="s">
        <v>15</v>
      </c>
      <c r="W282" s="76" t="s">
        <v>15</v>
      </c>
      <c r="X282" s="76" t="s">
        <v>102</v>
      </c>
      <c r="Y282" s="76" t="s">
        <v>15</v>
      </c>
      <c r="Z282" s="76" t="s">
        <v>15</v>
      </c>
      <c r="AA282" s="77" t="s">
        <v>102</v>
      </c>
      <c r="AB282" s="77" t="s">
        <v>15</v>
      </c>
      <c r="AC282" s="77" t="s">
        <v>15</v>
      </c>
      <c r="AD282" s="77" t="s">
        <v>15</v>
      </c>
      <c r="AE282" s="77" t="s">
        <v>15</v>
      </c>
      <c r="AF282" s="77" t="s">
        <v>15</v>
      </c>
      <c r="AG282" s="90" t="s">
        <v>12</v>
      </c>
      <c r="AH282" s="78" t="s">
        <v>15</v>
      </c>
      <c r="AI282" s="90" t="s">
        <v>12</v>
      </c>
      <c r="AJ282" s="90" t="s">
        <v>12</v>
      </c>
      <c r="AK282" s="79" t="s">
        <v>15</v>
      </c>
      <c r="AL282" s="79" t="s">
        <v>15</v>
      </c>
      <c r="AM282" s="79" t="s">
        <v>15</v>
      </c>
      <c r="AN282" s="79" t="s">
        <v>15</v>
      </c>
      <c r="AO282" s="79" t="s">
        <v>15</v>
      </c>
      <c r="AP282" s="79">
        <v>4</v>
      </c>
      <c r="AQ282" s="79" t="s">
        <v>15</v>
      </c>
      <c r="AR282" s="79" t="s">
        <v>15</v>
      </c>
      <c r="AS282" s="79" t="e">
        <f>VLOOKUP(Vib_PDM[[#This Row],[New Number]],#REF!,2,FALSE)</f>
        <v>#REF!</v>
      </c>
      <c r="AT282" s="79" t="s">
        <v>15</v>
      </c>
      <c r="AU282" s="79" t="s">
        <v>15</v>
      </c>
      <c r="AV282" s="79" t="s">
        <v>15</v>
      </c>
      <c r="AW282" s="79" t="s">
        <v>15</v>
      </c>
      <c r="AX282" s="79" t="s">
        <v>15</v>
      </c>
      <c r="AY282" s="79"/>
      <c r="AZ282" s="79"/>
      <c r="BA282" s="79"/>
      <c r="BB282" s="79" t="s">
        <v>15</v>
      </c>
      <c r="BC282" s="79" t="s">
        <v>15</v>
      </c>
      <c r="BD282" s="80" t="s">
        <v>15</v>
      </c>
      <c r="BE282" s="80" t="s">
        <v>15</v>
      </c>
      <c r="BF282" s="80" t="s">
        <v>15</v>
      </c>
      <c r="BG282" s="80" t="s">
        <v>15</v>
      </c>
      <c r="BH282" s="80" t="s">
        <v>15</v>
      </c>
      <c r="BI282" s="80" t="s">
        <v>15</v>
      </c>
      <c r="BJ282" s="80" t="s">
        <v>15</v>
      </c>
      <c r="BK282" s="80" t="s">
        <v>15</v>
      </c>
      <c r="BL282" s="80" t="s">
        <v>15</v>
      </c>
      <c r="BM282" s="80"/>
      <c r="BN282" s="80"/>
      <c r="BO282" s="82" t="e">
        <f>VLOOKUP(Vib_PDM[[#This Row],[SAP Flocation]],'[4]Sheet1 (2)'!B:E,2,FALSE)</f>
        <v>#N/A</v>
      </c>
      <c r="BP282" s="83" t="s">
        <v>15</v>
      </c>
      <c r="BQ282" s="84"/>
      <c r="BR282" s="85" t="e">
        <f>VLOOKUP(Vib_PDM[[#This Row],[New Number]],'[4]Monthly AMS report'!NN252:NO603,2,FALSE)</f>
        <v>#N/A</v>
      </c>
      <c r="BS282" s="86">
        <v>8</v>
      </c>
      <c r="BT282" s="87">
        <f>COUNTIF(G282:AO282,$BT$8)</f>
        <v>0</v>
      </c>
      <c r="BU282" s="88">
        <f>COUNTIF(G282:AO282,$BU$8)</f>
        <v>0</v>
      </c>
      <c r="BV282" s="88">
        <f>COUNTIF(G282:AO282,$BV$8)</f>
        <v>0</v>
      </c>
      <c r="BW282" s="88">
        <f>COUNTIF(G282:AO282,$BW$8)</f>
        <v>0</v>
      </c>
      <c r="BX282" s="88">
        <f>COUNTIF(G282:AO282,$BX$8)</f>
        <v>8</v>
      </c>
      <c r="BY282" s="88">
        <f>COUNTIF(G282:AO282,$BY$8)</f>
        <v>27</v>
      </c>
      <c r="BZ282" s="88">
        <f>COUNTIF(G282:AO282,$BZ$8)</f>
        <v>0</v>
      </c>
      <c r="CA282" s="89">
        <f>(BY282)/(BZ282+BY282+BX282+BW282+BV282+BU282+BT282)</f>
        <v>0.77142857142857146</v>
      </c>
    </row>
    <row r="283" spans="1:79" ht="14.4" x14ac:dyDescent="0.25">
      <c r="A283" s="70" t="s">
        <v>1131</v>
      </c>
      <c r="B283" s="88" t="s">
        <v>1132</v>
      </c>
      <c r="C283" s="72" t="s">
        <v>1083</v>
      </c>
      <c r="D283" s="115" t="s">
        <v>1133</v>
      </c>
      <c r="E283" s="140" t="s">
        <v>1134</v>
      </c>
      <c r="F283" s="118" t="s">
        <v>1135</v>
      </c>
      <c r="G283" s="117" t="s">
        <v>15</v>
      </c>
      <c r="H283" s="117" t="s">
        <v>15</v>
      </c>
      <c r="I283" s="117" t="s">
        <v>15</v>
      </c>
      <c r="J283" s="117" t="s">
        <v>15</v>
      </c>
      <c r="K283" s="117" t="s">
        <v>15</v>
      </c>
      <c r="L283" s="117" t="s">
        <v>15</v>
      </c>
      <c r="M283" s="117" t="s">
        <v>15</v>
      </c>
      <c r="N283" s="117" t="s">
        <v>15</v>
      </c>
      <c r="O283" s="117" t="s">
        <v>15</v>
      </c>
      <c r="P283" s="117" t="s">
        <v>15</v>
      </c>
      <c r="Q283" s="117" t="s">
        <v>15</v>
      </c>
      <c r="R283" s="117" t="s">
        <v>15</v>
      </c>
      <c r="S283" s="117" t="s">
        <v>15</v>
      </c>
      <c r="T283" s="117" t="s">
        <v>15</v>
      </c>
      <c r="U283" s="76" t="s">
        <v>15</v>
      </c>
      <c r="V283" s="76" t="s">
        <v>15</v>
      </c>
      <c r="W283" s="76" t="s">
        <v>102</v>
      </c>
      <c r="X283" s="76" t="s">
        <v>15</v>
      </c>
      <c r="Y283" s="76" t="s">
        <v>18</v>
      </c>
      <c r="Z283" s="76" t="s">
        <v>15</v>
      </c>
      <c r="AA283" s="77" t="s">
        <v>15</v>
      </c>
      <c r="AB283" s="77" t="s">
        <v>15</v>
      </c>
      <c r="AC283" s="77" t="s">
        <v>15</v>
      </c>
      <c r="AD283" s="77" t="s">
        <v>15</v>
      </c>
      <c r="AE283" s="77" t="s">
        <v>15</v>
      </c>
      <c r="AF283" s="77" t="s">
        <v>15</v>
      </c>
      <c r="AG283" s="78" t="s">
        <v>15</v>
      </c>
      <c r="AH283" s="78" t="s">
        <v>15</v>
      </c>
      <c r="AI283" s="78">
        <v>2</v>
      </c>
      <c r="AJ283" s="90" t="s">
        <v>15</v>
      </c>
      <c r="AK283" s="79" t="s">
        <v>18</v>
      </c>
      <c r="AL283" s="79" t="s">
        <v>102</v>
      </c>
      <c r="AM283" s="79" t="s">
        <v>15</v>
      </c>
      <c r="AN283" s="79" t="s">
        <v>15</v>
      </c>
      <c r="AO283" s="79" t="s">
        <v>15</v>
      </c>
      <c r="AP283" s="79" t="s">
        <v>15</v>
      </c>
      <c r="AQ283" s="79" t="s">
        <v>15</v>
      </c>
      <c r="AR283" s="79" t="s">
        <v>15</v>
      </c>
      <c r="AS283" s="79" t="e">
        <f>VLOOKUP(Vib_PDM[[#This Row],[New Number]],#REF!,2,FALSE)</f>
        <v>#REF!</v>
      </c>
      <c r="AT283" s="79" t="s">
        <v>15</v>
      </c>
      <c r="AU283" s="79" t="s">
        <v>15</v>
      </c>
      <c r="AV283" s="79" t="s">
        <v>15</v>
      </c>
      <c r="AW283" s="79" t="s">
        <v>15</v>
      </c>
      <c r="AX283" s="79" t="s">
        <v>15</v>
      </c>
      <c r="AY283" s="79"/>
      <c r="AZ283" s="79"/>
      <c r="BA283" s="79"/>
      <c r="BB283" s="79" t="s">
        <v>15</v>
      </c>
      <c r="BC283" s="79" t="s">
        <v>15</v>
      </c>
      <c r="BD283" s="80" t="s">
        <v>15</v>
      </c>
      <c r="BE283" s="80" t="s">
        <v>15</v>
      </c>
      <c r="BF283" s="80" t="s">
        <v>15</v>
      </c>
      <c r="BG283" s="80" t="s">
        <v>15</v>
      </c>
      <c r="BH283" s="80" t="s">
        <v>15</v>
      </c>
      <c r="BI283" s="114">
        <v>2</v>
      </c>
      <c r="BJ283" s="114">
        <v>2</v>
      </c>
      <c r="BK283" s="114">
        <v>2</v>
      </c>
      <c r="BL283" s="80" t="s">
        <v>15</v>
      </c>
      <c r="BM283" s="80"/>
      <c r="BN283" s="80"/>
      <c r="BO283" s="92" t="str">
        <f>VLOOKUP(Vib_PDM[[#This Row],[SAP Flocation]],'[4]Sheet1 (2)'!B:E,2,FALSE)</f>
        <v>MEM25W13</v>
      </c>
      <c r="BP283" s="83" t="s">
        <v>15</v>
      </c>
      <c r="BQ283" s="84"/>
      <c r="BR283" s="85" t="e">
        <f>VLOOKUP(Vib_PDM[[#This Row],[New Number]],'[4]Monthly AMS report'!NN263:NO614,2,FALSE)</f>
        <v>#N/A</v>
      </c>
      <c r="BS283" s="86">
        <v>4</v>
      </c>
      <c r="BT283" s="87">
        <f>COUNTIF(G283:AO283,$BT$8)</f>
        <v>0</v>
      </c>
      <c r="BU283" s="88">
        <f>COUNTIF(G283:AO283,$BU$8)</f>
        <v>1</v>
      </c>
      <c r="BV283" s="88">
        <f>COUNTIF(G283:AO283,$BV$8)</f>
        <v>0</v>
      </c>
      <c r="BW283" s="88">
        <f>COUNTIF(G283:AO283,$BW$8)</f>
        <v>0</v>
      </c>
      <c r="BX283" s="88">
        <f>COUNTIF(G283:AO283,$BX$8)</f>
        <v>2</v>
      </c>
      <c r="BY283" s="88">
        <f>COUNTIF(G283:AO283,$BY$8)</f>
        <v>30</v>
      </c>
      <c r="BZ283" s="88">
        <f>COUNTIF(G283:AO283,$BZ$8)</f>
        <v>2</v>
      </c>
      <c r="CA283" s="89">
        <f>(BY283)/(BZ283+BY283+BX283+BW283+BV283+BU283+BT283)</f>
        <v>0.8571428571428571</v>
      </c>
    </row>
    <row r="284" spans="1:79" ht="26.4" x14ac:dyDescent="0.25">
      <c r="A284" s="122" t="s">
        <v>1182</v>
      </c>
      <c r="B284" s="136" t="s">
        <v>1183</v>
      </c>
      <c r="C284" s="72" t="s">
        <v>191</v>
      </c>
      <c r="D284" s="73" t="s">
        <v>1184</v>
      </c>
      <c r="E284" s="74" t="s">
        <v>1185</v>
      </c>
      <c r="F284" s="75" t="s">
        <v>382</v>
      </c>
      <c r="G284" s="76" t="s">
        <v>15</v>
      </c>
      <c r="H284" s="76" t="s">
        <v>12</v>
      </c>
      <c r="I284" s="76" t="s">
        <v>15</v>
      </c>
      <c r="J284" s="76" t="s">
        <v>15</v>
      </c>
      <c r="K284" s="76" t="s">
        <v>15</v>
      </c>
      <c r="L284" s="76" t="s">
        <v>102</v>
      </c>
      <c r="M284" s="76" t="s">
        <v>15</v>
      </c>
      <c r="N284" s="76" t="s">
        <v>15</v>
      </c>
      <c r="O284" s="76" t="s">
        <v>15</v>
      </c>
      <c r="P284" s="76" t="s">
        <v>15</v>
      </c>
      <c r="Q284" s="76">
        <v>4</v>
      </c>
      <c r="R284" s="76">
        <v>4</v>
      </c>
      <c r="S284" s="76">
        <v>4</v>
      </c>
      <c r="T284" s="76" t="s">
        <v>102</v>
      </c>
      <c r="U284" s="76" t="s">
        <v>15</v>
      </c>
      <c r="V284" s="76" t="s">
        <v>102</v>
      </c>
      <c r="W284" s="76" t="s">
        <v>102</v>
      </c>
      <c r="X284" s="76" t="s">
        <v>102</v>
      </c>
      <c r="Y284" s="76" t="s">
        <v>102</v>
      </c>
      <c r="Z284" s="76" t="s">
        <v>102</v>
      </c>
      <c r="AA284" s="77" t="s">
        <v>102</v>
      </c>
      <c r="AB284" s="77" t="s">
        <v>18</v>
      </c>
      <c r="AC284" s="77" t="s">
        <v>15</v>
      </c>
      <c r="AD284" s="77">
        <v>2</v>
      </c>
      <c r="AE284" s="77" t="s">
        <v>15</v>
      </c>
      <c r="AF284" s="77" t="s">
        <v>102</v>
      </c>
      <c r="AG284" s="78" t="s">
        <v>12</v>
      </c>
      <c r="AH284" s="78" t="s">
        <v>198</v>
      </c>
      <c r="AI284" s="78" t="s">
        <v>12</v>
      </c>
      <c r="AJ284" s="78" t="s">
        <v>12</v>
      </c>
      <c r="AK284" s="79" t="s">
        <v>12</v>
      </c>
      <c r="AL284" s="79" t="s">
        <v>102</v>
      </c>
      <c r="AM284" s="79" t="s">
        <v>102</v>
      </c>
      <c r="AN284" s="79" t="s">
        <v>15</v>
      </c>
      <c r="AO284" s="79" t="s">
        <v>12</v>
      </c>
      <c r="AP284" s="79" t="s">
        <v>12</v>
      </c>
      <c r="AQ284" s="79" t="s">
        <v>12</v>
      </c>
      <c r="AR284" s="79" t="s">
        <v>18</v>
      </c>
      <c r="AS284" s="79" t="e">
        <f>VLOOKUP(Vib_PDM[[#This Row],[New Number]],#REF!,2,FALSE)</f>
        <v>#REF!</v>
      </c>
      <c r="AT284" s="79" t="s">
        <v>15</v>
      </c>
      <c r="AU284" s="79" t="s">
        <v>15</v>
      </c>
      <c r="AV284" s="79" t="s">
        <v>15</v>
      </c>
      <c r="AW284" s="79" t="s">
        <v>15</v>
      </c>
      <c r="AX284" s="79" t="s">
        <v>15</v>
      </c>
      <c r="AY284" s="79"/>
      <c r="AZ284" s="79"/>
      <c r="BA284" s="79" t="s">
        <v>12</v>
      </c>
      <c r="BB284" s="79" t="s">
        <v>102</v>
      </c>
      <c r="BC284" s="79" t="s">
        <v>15</v>
      </c>
      <c r="BD284" s="80">
        <v>3</v>
      </c>
      <c r="BE284" s="80">
        <v>3</v>
      </c>
      <c r="BF284" s="80">
        <v>3</v>
      </c>
      <c r="BG284" s="80">
        <v>3</v>
      </c>
      <c r="BH284" s="80">
        <v>3</v>
      </c>
      <c r="BI284" s="91">
        <v>3</v>
      </c>
      <c r="BJ284" s="91">
        <v>3</v>
      </c>
      <c r="BK284" s="80">
        <v>3</v>
      </c>
      <c r="BL284" s="80">
        <v>3</v>
      </c>
      <c r="BM284" s="80"/>
      <c r="BN284" s="80"/>
      <c r="BO284" s="92" t="str">
        <f>VLOOKUP(Vib_PDM[[#This Row],[SAP Flocation]],'[4]Sheet1 (2)'!B:E,2,FALSE)</f>
        <v>MPHS25T1</v>
      </c>
      <c r="BP284" s="83" t="s">
        <v>15</v>
      </c>
      <c r="BQ284" s="84"/>
      <c r="BR284" s="85">
        <f>VLOOKUP(Vib_PDM[[#This Row],[New Number]],'[4]Monthly AMS report'!NN276:NO627,2,FALSE)</f>
        <v>45749</v>
      </c>
      <c r="BS284" s="86">
        <v>4</v>
      </c>
      <c r="BT284" s="87">
        <f>COUNTIF(G284:AO284,$BT$8)</f>
        <v>0</v>
      </c>
      <c r="BU284" s="88">
        <f>COUNTIF(G284:AO284,$BU$8)</f>
        <v>1</v>
      </c>
      <c r="BV284" s="88">
        <f>COUNTIF(G284:AO284,$BV$8)</f>
        <v>0</v>
      </c>
      <c r="BW284" s="88">
        <f>COUNTIF(G284:AO284,$BW$8)</f>
        <v>3</v>
      </c>
      <c r="BX284" s="88">
        <f>COUNTIF(G284:AO284,$BX$8)</f>
        <v>17</v>
      </c>
      <c r="BY284" s="88">
        <f>COUNTIF(G284:AO284,$BY$8)</f>
        <v>12</v>
      </c>
      <c r="BZ284" s="88">
        <f>COUNTIF(G284:AO284,$BZ$8)</f>
        <v>1</v>
      </c>
      <c r="CA284" s="89">
        <f>(BY284)/(BZ284+BY284+BX284+BW284+BV284+BU284+BT284)</f>
        <v>0.35294117647058826</v>
      </c>
    </row>
    <row r="285" spans="1:79" ht="14.4" x14ac:dyDescent="0.25">
      <c r="A285" s="122" t="s">
        <v>1186</v>
      </c>
      <c r="B285" s="121" t="s">
        <v>1187</v>
      </c>
      <c r="C285" s="72" t="s">
        <v>191</v>
      </c>
      <c r="D285" s="73" t="s">
        <v>1188</v>
      </c>
      <c r="E285" s="74" t="s">
        <v>1187</v>
      </c>
      <c r="F285" s="75"/>
      <c r="G285" s="76" t="s">
        <v>15</v>
      </c>
      <c r="H285" s="76" t="s">
        <v>12</v>
      </c>
      <c r="I285" s="76" t="s">
        <v>15</v>
      </c>
      <c r="J285" s="76" t="s">
        <v>12</v>
      </c>
      <c r="K285" s="76" t="s">
        <v>12</v>
      </c>
      <c r="L285" s="76" t="s">
        <v>102</v>
      </c>
      <c r="M285" s="76" t="s">
        <v>12</v>
      </c>
      <c r="N285" s="76" t="s">
        <v>15</v>
      </c>
      <c r="O285" s="76" t="s">
        <v>15</v>
      </c>
      <c r="P285" s="76" t="s">
        <v>12</v>
      </c>
      <c r="Q285" s="76" t="s">
        <v>12</v>
      </c>
      <c r="R285" s="76" t="s">
        <v>12</v>
      </c>
      <c r="S285" s="76" t="s">
        <v>12</v>
      </c>
      <c r="T285" s="76" t="s">
        <v>102</v>
      </c>
      <c r="U285" s="76" t="s">
        <v>12</v>
      </c>
      <c r="V285" s="76" t="s">
        <v>102</v>
      </c>
      <c r="W285" s="76" t="s">
        <v>102</v>
      </c>
      <c r="X285" s="76" t="s">
        <v>102</v>
      </c>
      <c r="Y285" s="76" t="s">
        <v>102</v>
      </c>
      <c r="Z285" s="76" t="s">
        <v>102</v>
      </c>
      <c r="AA285" s="77" t="s">
        <v>102</v>
      </c>
      <c r="AB285" s="77" t="s">
        <v>102</v>
      </c>
      <c r="AC285" s="77" t="s">
        <v>102</v>
      </c>
      <c r="AD285" s="77" t="s">
        <v>12</v>
      </c>
      <c r="AE285" s="77" t="s">
        <v>102</v>
      </c>
      <c r="AF285" s="77" t="s">
        <v>102</v>
      </c>
      <c r="AG285" s="78" t="s">
        <v>12</v>
      </c>
      <c r="AH285" s="78" t="s">
        <v>12</v>
      </c>
      <c r="AI285" s="78" t="s">
        <v>12</v>
      </c>
      <c r="AJ285" s="78" t="s">
        <v>12</v>
      </c>
      <c r="AK285" s="79" t="s">
        <v>12</v>
      </c>
      <c r="AL285" s="79" t="s">
        <v>102</v>
      </c>
      <c r="AM285" s="79" t="s">
        <v>102</v>
      </c>
      <c r="AN285" s="79" t="s">
        <v>15</v>
      </c>
      <c r="AO285" s="79" t="s">
        <v>12</v>
      </c>
      <c r="AP285" s="79">
        <v>4</v>
      </c>
      <c r="AQ285" s="79">
        <v>4</v>
      </c>
      <c r="AR285" s="79" t="s">
        <v>18</v>
      </c>
      <c r="AS285" s="79" t="e">
        <f>VLOOKUP(Vib_PDM[[#This Row],[New Number]],#REF!,2,FALSE)</f>
        <v>#REF!</v>
      </c>
      <c r="AT285" s="79" t="s">
        <v>15</v>
      </c>
      <c r="AU285" s="79" t="s">
        <v>15</v>
      </c>
      <c r="AV285" s="79" t="s">
        <v>15</v>
      </c>
      <c r="AW285" s="79" t="s">
        <v>15</v>
      </c>
      <c r="AX285" s="79" t="s">
        <v>15</v>
      </c>
      <c r="AY285" s="79"/>
      <c r="AZ285" s="79"/>
      <c r="BA285" s="79" t="s">
        <v>15</v>
      </c>
      <c r="BB285" s="79">
        <v>4</v>
      </c>
      <c r="BC285" s="79" t="s">
        <v>15</v>
      </c>
      <c r="BD285" s="80">
        <v>4</v>
      </c>
      <c r="BE285" s="80">
        <v>4</v>
      </c>
      <c r="BF285" s="80">
        <v>4</v>
      </c>
      <c r="BG285" s="80">
        <v>4</v>
      </c>
      <c r="BH285" s="80">
        <v>4</v>
      </c>
      <c r="BI285" s="124">
        <v>4</v>
      </c>
      <c r="BJ285" s="124">
        <v>4</v>
      </c>
      <c r="BK285" s="80">
        <v>3</v>
      </c>
      <c r="BL285" s="80">
        <v>3</v>
      </c>
      <c r="BM285" s="80"/>
      <c r="BN285" s="80"/>
      <c r="BO285" s="94" t="e">
        <f>VLOOKUP(Vib_PDM[[#This Row],[SAP Flocation]],'[4]Sheet1 (2)'!B:E,2,FALSE)</f>
        <v>#N/A</v>
      </c>
      <c r="BP285" s="83" t="s">
        <v>12</v>
      </c>
      <c r="BQ285" s="84"/>
      <c r="BR285" s="85">
        <f>VLOOKUP(Vib_PDM[[#This Row],[New Number]],'[4]Monthly AMS report'!NN277:NO628,2,FALSE)</f>
        <v>45749</v>
      </c>
      <c r="BS285" s="86"/>
      <c r="BT285" s="87">
        <f>COUNTIF(G285:AO285,$BT$8)</f>
        <v>0</v>
      </c>
      <c r="BU285" s="88">
        <f>COUNTIF(G285:AO285,$BU$8)</f>
        <v>0</v>
      </c>
      <c r="BV285" s="88">
        <f>COUNTIF(G285:AO285,$BV$8)</f>
        <v>0</v>
      </c>
      <c r="BW285" s="88">
        <f>COUNTIF(G285:AO285,$BW$8)</f>
        <v>0</v>
      </c>
      <c r="BX285" s="88">
        <f>COUNTIF(G285:AO285,$BX$8)</f>
        <v>30</v>
      </c>
      <c r="BY285" s="88">
        <f>COUNTIF(G285:AO285,$BY$8)</f>
        <v>5</v>
      </c>
      <c r="BZ285" s="88">
        <f>COUNTIF(G285:AO285,$BZ$8)</f>
        <v>0</v>
      </c>
      <c r="CA285" s="89">
        <f>(BY285)/(BZ285+BY285+BX285+BW285+BV285+BU285+BT285)</f>
        <v>0.14285714285714285</v>
      </c>
    </row>
    <row r="286" spans="1:79" ht="14.4" x14ac:dyDescent="0.25">
      <c r="A286" s="122" t="s">
        <v>1189</v>
      </c>
      <c r="B286" s="121" t="s">
        <v>1190</v>
      </c>
      <c r="C286" s="72" t="s">
        <v>191</v>
      </c>
      <c r="D286" s="73" t="s">
        <v>1191</v>
      </c>
      <c r="E286" s="74" t="s">
        <v>1190</v>
      </c>
      <c r="F286" s="75"/>
      <c r="G286" s="76" t="s">
        <v>15</v>
      </c>
      <c r="H286" s="76" t="s">
        <v>12</v>
      </c>
      <c r="I286" s="76" t="s">
        <v>15</v>
      </c>
      <c r="J286" s="76" t="s">
        <v>12</v>
      </c>
      <c r="K286" s="76" t="s">
        <v>12</v>
      </c>
      <c r="L286" s="76" t="s">
        <v>102</v>
      </c>
      <c r="M286" s="76" t="s">
        <v>12</v>
      </c>
      <c r="N286" s="76" t="s">
        <v>15</v>
      </c>
      <c r="O286" s="76" t="s">
        <v>15</v>
      </c>
      <c r="P286" s="76" t="s">
        <v>12</v>
      </c>
      <c r="Q286" s="76">
        <v>4</v>
      </c>
      <c r="R286" s="76">
        <v>3</v>
      </c>
      <c r="S286" s="76">
        <v>4</v>
      </c>
      <c r="T286" s="76" t="s">
        <v>15</v>
      </c>
      <c r="U286" s="76" t="s">
        <v>12</v>
      </c>
      <c r="V286" s="76">
        <v>4</v>
      </c>
      <c r="W286" s="76">
        <v>3</v>
      </c>
      <c r="X286" s="76" t="s">
        <v>102</v>
      </c>
      <c r="Y286" s="76" t="s">
        <v>102</v>
      </c>
      <c r="Z286" s="76" t="s">
        <v>102</v>
      </c>
      <c r="AA286" s="77" t="s">
        <v>15</v>
      </c>
      <c r="AB286" s="77" t="s">
        <v>102</v>
      </c>
      <c r="AC286" s="77" t="s">
        <v>102</v>
      </c>
      <c r="AD286" s="77" t="s">
        <v>12</v>
      </c>
      <c r="AE286" s="77" t="s">
        <v>102</v>
      </c>
      <c r="AF286" s="77" t="s">
        <v>102</v>
      </c>
      <c r="AG286" s="78" t="s">
        <v>12</v>
      </c>
      <c r="AH286" s="78" t="s">
        <v>12</v>
      </c>
      <c r="AI286" s="78" t="s">
        <v>12</v>
      </c>
      <c r="AJ286" s="78" t="s">
        <v>12</v>
      </c>
      <c r="AK286" s="79" t="s">
        <v>12</v>
      </c>
      <c r="AL286" s="79" t="s">
        <v>102</v>
      </c>
      <c r="AM286" s="79" t="s">
        <v>102</v>
      </c>
      <c r="AN286" s="79" t="s">
        <v>15</v>
      </c>
      <c r="AO286" s="79" t="s">
        <v>12</v>
      </c>
      <c r="AP286" s="79">
        <v>4</v>
      </c>
      <c r="AQ286" s="79" t="s">
        <v>12</v>
      </c>
      <c r="AR286" s="79" t="s">
        <v>18</v>
      </c>
      <c r="AS286" s="79" t="e">
        <f>VLOOKUP(Vib_PDM[[#This Row],[New Number]],#REF!,2,FALSE)</f>
        <v>#REF!</v>
      </c>
      <c r="AT286" s="79" t="s">
        <v>15</v>
      </c>
      <c r="AU286" s="79" t="s">
        <v>15</v>
      </c>
      <c r="AV286" s="79" t="s">
        <v>15</v>
      </c>
      <c r="AW286" s="79" t="s">
        <v>15</v>
      </c>
      <c r="AX286" s="79" t="s">
        <v>15</v>
      </c>
      <c r="AY286" s="79"/>
      <c r="AZ286" s="79"/>
      <c r="BA286" s="79" t="s">
        <v>12</v>
      </c>
      <c r="BB286" s="79">
        <v>3</v>
      </c>
      <c r="BC286" s="79" t="s">
        <v>15</v>
      </c>
      <c r="BD286" s="80">
        <v>4</v>
      </c>
      <c r="BE286" s="80">
        <v>4</v>
      </c>
      <c r="BF286" s="80">
        <v>4</v>
      </c>
      <c r="BG286" s="80">
        <v>4</v>
      </c>
      <c r="BH286" s="80" t="s">
        <v>12</v>
      </c>
      <c r="BI286" s="91">
        <v>3</v>
      </c>
      <c r="BJ286" s="91">
        <v>3</v>
      </c>
      <c r="BK286" s="80">
        <v>3</v>
      </c>
      <c r="BL286" s="80">
        <v>3</v>
      </c>
      <c r="BM286" s="80"/>
      <c r="BN286" s="80"/>
      <c r="BO286" s="92">
        <f>VLOOKUP(Vib_PDM[[#This Row],[SAP Flocation]],'[4]Sheet1 (2)'!B:E,2,FALSE)</f>
        <v>0</v>
      </c>
      <c r="BP286" s="83">
        <v>4</v>
      </c>
      <c r="BQ286" s="84" t="s">
        <v>2160</v>
      </c>
      <c r="BR286" s="85">
        <f>VLOOKUP(Vib_PDM[[#This Row],[New Number]],'[4]Monthly AMS report'!NN278:NO629,2,FALSE)</f>
        <v>45749</v>
      </c>
      <c r="BS286" s="86"/>
      <c r="BT286" s="87">
        <f>COUNTIF(G286:AO286,$BT$8)</f>
        <v>0</v>
      </c>
      <c r="BU286" s="88">
        <f>COUNTIF(G286:AO286,$BU$8)</f>
        <v>0</v>
      </c>
      <c r="BV286" s="88">
        <f>COUNTIF(G286:AO286,$BV$8)</f>
        <v>2</v>
      </c>
      <c r="BW286" s="88">
        <f>COUNTIF(G286:AO286,$BW$8)</f>
        <v>3</v>
      </c>
      <c r="BX286" s="88">
        <f>COUNTIF(G286:AO286,$BX$8)</f>
        <v>23</v>
      </c>
      <c r="BY286" s="88">
        <f>COUNTIF(G286:AO286,$BY$8)</f>
        <v>7</v>
      </c>
      <c r="BZ286" s="88">
        <f>COUNTIF(G286:AO286,$BZ$8)</f>
        <v>0</v>
      </c>
      <c r="CA286" s="89">
        <f>(BY286)/(BZ286+BY286+BX286+BW286+BV286+BU286+BT286)</f>
        <v>0.2</v>
      </c>
    </row>
    <row r="287" spans="1:79" ht="26.4" x14ac:dyDescent="0.25">
      <c r="A287" s="134" t="s">
        <v>1192</v>
      </c>
      <c r="B287" s="71" t="s">
        <v>1193</v>
      </c>
      <c r="C287" s="72" t="s">
        <v>191</v>
      </c>
      <c r="D287" s="73" t="s">
        <v>1194</v>
      </c>
      <c r="E287" s="74" t="s">
        <v>1195</v>
      </c>
      <c r="F287" s="75"/>
      <c r="G287" s="76" t="s">
        <v>15</v>
      </c>
      <c r="H287" s="76" t="s">
        <v>12</v>
      </c>
      <c r="I287" s="76">
        <v>3</v>
      </c>
      <c r="J287" s="76" t="s">
        <v>15</v>
      </c>
      <c r="K287" s="76">
        <v>3</v>
      </c>
      <c r="L287" s="76" t="s">
        <v>18</v>
      </c>
      <c r="M287" s="76" t="s">
        <v>12</v>
      </c>
      <c r="N287" s="76" t="s">
        <v>15</v>
      </c>
      <c r="O287" s="76" t="s">
        <v>15</v>
      </c>
      <c r="P287" s="76" t="s">
        <v>12</v>
      </c>
      <c r="Q287" s="76" t="s">
        <v>12</v>
      </c>
      <c r="R287" s="76">
        <v>4</v>
      </c>
      <c r="S287" s="76" t="s">
        <v>15</v>
      </c>
      <c r="T287" s="76">
        <v>3</v>
      </c>
      <c r="U287" s="76">
        <v>4</v>
      </c>
      <c r="V287" s="76">
        <v>4</v>
      </c>
      <c r="W287" s="76">
        <v>3</v>
      </c>
      <c r="X287" s="76" t="s">
        <v>102</v>
      </c>
      <c r="Y287" s="76" t="s">
        <v>102</v>
      </c>
      <c r="Z287" s="76" t="s">
        <v>102</v>
      </c>
      <c r="AA287" s="77" t="s">
        <v>102</v>
      </c>
      <c r="AB287" s="77" t="s">
        <v>102</v>
      </c>
      <c r="AC287" s="77" t="s">
        <v>102</v>
      </c>
      <c r="AD287" s="77" t="s">
        <v>12</v>
      </c>
      <c r="AE287" s="77">
        <v>4</v>
      </c>
      <c r="AF287" s="77">
        <v>4</v>
      </c>
      <c r="AG287" s="78" t="s">
        <v>12</v>
      </c>
      <c r="AH287" s="78" t="s">
        <v>12</v>
      </c>
      <c r="AI287" s="78" t="s">
        <v>12</v>
      </c>
      <c r="AJ287" s="78" t="s">
        <v>15</v>
      </c>
      <c r="AK287" s="79" t="s">
        <v>12</v>
      </c>
      <c r="AL287" s="79" t="s">
        <v>102</v>
      </c>
      <c r="AM287" s="79" t="s">
        <v>102</v>
      </c>
      <c r="AN287" s="79" t="s">
        <v>15</v>
      </c>
      <c r="AO287" s="79" t="s">
        <v>12</v>
      </c>
      <c r="AP287" s="79" t="s">
        <v>15</v>
      </c>
      <c r="AQ287" s="79" t="s">
        <v>18</v>
      </c>
      <c r="AR287" s="79" t="s">
        <v>15</v>
      </c>
      <c r="AS287" s="79" t="e">
        <f>VLOOKUP(Vib_PDM[[#This Row],[New Number]],#REF!,2,FALSE)</f>
        <v>#REF!</v>
      </c>
      <c r="AT287" s="79" t="s">
        <v>15</v>
      </c>
      <c r="AU287" s="79" t="s">
        <v>15</v>
      </c>
      <c r="AV287" s="79" t="s">
        <v>15</v>
      </c>
      <c r="AW287" s="79" t="s">
        <v>15</v>
      </c>
      <c r="AX287" s="79" t="s">
        <v>15</v>
      </c>
      <c r="AY287" s="79"/>
      <c r="AZ287" s="79"/>
      <c r="BA287" s="79" t="s">
        <v>15</v>
      </c>
      <c r="BB287" s="79" t="s">
        <v>102</v>
      </c>
      <c r="BC287" s="79" t="s">
        <v>15</v>
      </c>
      <c r="BD287" s="80" t="s">
        <v>12</v>
      </c>
      <c r="BE287" s="80" t="s">
        <v>12</v>
      </c>
      <c r="BF287" s="80" t="s">
        <v>12</v>
      </c>
      <c r="BG287" s="80" t="s">
        <v>12</v>
      </c>
      <c r="BH287" s="80" t="s">
        <v>12</v>
      </c>
      <c r="BI287" s="81" t="s">
        <v>12</v>
      </c>
      <c r="BJ287" s="93" t="s">
        <v>12</v>
      </c>
      <c r="BK287" s="93" t="s">
        <v>12</v>
      </c>
      <c r="BL287" s="80" t="s">
        <v>12</v>
      </c>
      <c r="BM287" s="93"/>
      <c r="BN287" s="93"/>
      <c r="BO287" s="94" t="e">
        <f>VLOOKUP(Vib_PDM[[#This Row],[SAP Flocation]],'[4]Sheet1 (2)'!B:E,2,FALSE)</f>
        <v>#N/A</v>
      </c>
      <c r="BP287" s="83" t="s">
        <v>15</v>
      </c>
      <c r="BQ287" s="84"/>
      <c r="BR287" s="85">
        <f>VLOOKUP(Vib_PDM[[#This Row],[New Number]],'[4]Monthly AMS report'!NN279:NO630,2,FALSE)</f>
        <v>45749</v>
      </c>
      <c r="BS287" s="86"/>
      <c r="BT287" s="87">
        <f>COUNTIF(G287:AO287,$BT$8)</f>
        <v>0</v>
      </c>
      <c r="BU287" s="88">
        <f>COUNTIF(G287:AO287,$BU$8)</f>
        <v>0</v>
      </c>
      <c r="BV287" s="88">
        <f>COUNTIF(G287:AO287,$BV$8)</f>
        <v>4</v>
      </c>
      <c r="BW287" s="88">
        <f>COUNTIF(G287:AO287,$BW$8)</f>
        <v>5</v>
      </c>
      <c r="BX287" s="88">
        <f>COUNTIF(G287:AO287,$BX$8)</f>
        <v>18</v>
      </c>
      <c r="BY287" s="88">
        <f>COUNTIF(G287:AO287,$BY$8)</f>
        <v>7</v>
      </c>
      <c r="BZ287" s="88">
        <f>COUNTIF(G287:AO287,$BZ$8)</f>
        <v>1</v>
      </c>
      <c r="CA287" s="89">
        <f>(BY287)/(BZ287+BY287+BX287+BW287+BV287+BU287+BT287)</f>
        <v>0.2</v>
      </c>
    </row>
    <row r="288" spans="1:79" ht="28.8" x14ac:dyDescent="0.25">
      <c r="A288" s="122" t="s">
        <v>1196</v>
      </c>
      <c r="B288" s="192" t="s">
        <v>1197</v>
      </c>
      <c r="C288" s="72" t="s">
        <v>191</v>
      </c>
      <c r="D288" s="73" t="s">
        <v>1198</v>
      </c>
      <c r="E288" s="74" t="s">
        <v>1199</v>
      </c>
      <c r="F288" s="75"/>
      <c r="G288" s="76" t="s">
        <v>15</v>
      </c>
      <c r="H288" s="76" t="s">
        <v>12</v>
      </c>
      <c r="I288" s="76" t="s">
        <v>15</v>
      </c>
      <c r="J288" s="76" t="s">
        <v>12</v>
      </c>
      <c r="K288" s="76" t="s">
        <v>12</v>
      </c>
      <c r="L288" s="76" t="s">
        <v>102</v>
      </c>
      <c r="M288" s="76" t="s">
        <v>12</v>
      </c>
      <c r="N288" s="76" t="s">
        <v>15</v>
      </c>
      <c r="O288" s="76" t="s">
        <v>15</v>
      </c>
      <c r="P288" s="76" t="s">
        <v>12</v>
      </c>
      <c r="Q288" s="76">
        <v>3</v>
      </c>
      <c r="R288" s="76">
        <v>3</v>
      </c>
      <c r="S288" s="76">
        <v>3</v>
      </c>
      <c r="T288" s="76">
        <v>2</v>
      </c>
      <c r="U288" s="76">
        <v>3</v>
      </c>
      <c r="V288" s="76">
        <v>2</v>
      </c>
      <c r="W288" s="76">
        <v>1</v>
      </c>
      <c r="X288" s="76">
        <v>2</v>
      </c>
      <c r="Y288" s="76">
        <v>2</v>
      </c>
      <c r="Z288" s="76">
        <v>2</v>
      </c>
      <c r="AA288" s="77" t="s">
        <v>102</v>
      </c>
      <c r="AB288" s="77">
        <v>2</v>
      </c>
      <c r="AC288" s="77">
        <v>2</v>
      </c>
      <c r="AD288" s="77">
        <v>2</v>
      </c>
      <c r="AE288" s="77" t="s">
        <v>102</v>
      </c>
      <c r="AF288" s="77" t="s">
        <v>102</v>
      </c>
      <c r="AG288" s="78" t="s">
        <v>12</v>
      </c>
      <c r="AH288" s="78" t="s">
        <v>12</v>
      </c>
      <c r="AI288" s="78" t="s">
        <v>12</v>
      </c>
      <c r="AJ288" s="78" t="s">
        <v>12</v>
      </c>
      <c r="AK288" s="79" t="s">
        <v>12</v>
      </c>
      <c r="AL288" s="79" t="s">
        <v>102</v>
      </c>
      <c r="AM288" s="79" t="s">
        <v>102</v>
      </c>
      <c r="AN288" s="79" t="s">
        <v>15</v>
      </c>
      <c r="AO288" s="79" t="s">
        <v>18</v>
      </c>
      <c r="AP288" s="79" t="s">
        <v>12</v>
      </c>
      <c r="AQ288" s="79" t="s">
        <v>15</v>
      </c>
      <c r="AR288" s="79" t="s">
        <v>18</v>
      </c>
      <c r="AS288" s="79" t="e">
        <f>VLOOKUP(Vib_PDM[[#This Row],[New Number]],#REF!,2,FALSE)</f>
        <v>#REF!</v>
      </c>
      <c r="AT288" s="79" t="s">
        <v>15</v>
      </c>
      <c r="AU288" s="79" t="s">
        <v>15</v>
      </c>
      <c r="AV288" s="79" t="s">
        <v>15</v>
      </c>
      <c r="AW288" s="79" t="s">
        <v>15</v>
      </c>
      <c r="AX288" s="79" t="s">
        <v>15</v>
      </c>
      <c r="AY288" s="79"/>
      <c r="AZ288" s="79"/>
      <c r="BA288" s="79" t="s">
        <v>15</v>
      </c>
      <c r="BB288" s="79" t="s">
        <v>102</v>
      </c>
      <c r="BC288" s="79" t="s">
        <v>15</v>
      </c>
      <c r="BD288" s="80" t="s">
        <v>12</v>
      </c>
      <c r="BE288" s="80" t="s">
        <v>12</v>
      </c>
      <c r="BF288" s="80" t="s">
        <v>12</v>
      </c>
      <c r="BG288" s="80" t="s">
        <v>12</v>
      </c>
      <c r="BH288" s="80" t="s">
        <v>12</v>
      </c>
      <c r="BI288" s="81" t="s">
        <v>12</v>
      </c>
      <c r="BJ288" s="93" t="s">
        <v>12</v>
      </c>
      <c r="BK288" s="93" t="s">
        <v>12</v>
      </c>
      <c r="BL288" s="80" t="s">
        <v>12</v>
      </c>
      <c r="BM288" s="93"/>
      <c r="BN288" s="93"/>
      <c r="BO288" s="94" t="e">
        <f>VLOOKUP(Vib_PDM[[#This Row],[SAP Flocation]],'[4]Sheet1 (2)'!B:E,2,FALSE)</f>
        <v>#N/A</v>
      </c>
      <c r="BP288" s="83" t="s">
        <v>15</v>
      </c>
      <c r="BQ288" s="84"/>
      <c r="BR288" s="85">
        <f>VLOOKUP(Vib_PDM[[#This Row],[New Number]],'[4]Monthly AMS report'!NN280:NO631,2,FALSE)</f>
        <v>45749</v>
      </c>
      <c r="BS288" s="86">
        <v>1</v>
      </c>
      <c r="BT288" s="87">
        <f>COUNTIF(G288:AO288,$BT$8)</f>
        <v>1</v>
      </c>
      <c r="BU288" s="88">
        <f>COUNTIF(G288:AO288,$BU$8)</f>
        <v>8</v>
      </c>
      <c r="BV288" s="88">
        <f>COUNTIF(G288:AO288,$BV$8)</f>
        <v>4</v>
      </c>
      <c r="BW288" s="88">
        <f>COUNTIF(G288:AO288,$BW$8)</f>
        <v>0</v>
      </c>
      <c r="BX288" s="88">
        <f>COUNTIF(G288:AO288,$BX$8)</f>
        <v>16</v>
      </c>
      <c r="BY288" s="88">
        <f>COUNTIF(G288:AO288,$BY$8)</f>
        <v>5</v>
      </c>
      <c r="BZ288" s="88">
        <f>COUNTIF(G288:AO288,$BZ$8)</f>
        <v>1</v>
      </c>
      <c r="CA288" s="89">
        <f>(BY288)/(BZ288+BY288+BX288+BW288+BV288+BU288+BT288)</f>
        <v>0.14285714285714285</v>
      </c>
    </row>
    <row r="289" spans="1:79" ht="28.8" x14ac:dyDescent="0.25">
      <c r="A289" s="122" t="s">
        <v>1200</v>
      </c>
      <c r="B289" s="192" t="s">
        <v>1201</v>
      </c>
      <c r="C289" s="72" t="s">
        <v>191</v>
      </c>
      <c r="D289" s="73" t="s">
        <v>1202</v>
      </c>
      <c r="E289" s="74" t="s">
        <v>1203</v>
      </c>
      <c r="F289" s="75"/>
      <c r="G289" s="76" t="s">
        <v>15</v>
      </c>
      <c r="H289" s="76" t="s">
        <v>12</v>
      </c>
      <c r="I289" s="76">
        <v>3</v>
      </c>
      <c r="J289" s="76">
        <v>2</v>
      </c>
      <c r="K289" s="76">
        <v>2</v>
      </c>
      <c r="L289" s="76" t="s">
        <v>18</v>
      </c>
      <c r="M289" s="76" t="s">
        <v>12</v>
      </c>
      <c r="N289" s="76" t="s">
        <v>102</v>
      </c>
      <c r="O289" s="76" t="s">
        <v>15</v>
      </c>
      <c r="P289" s="76" t="s">
        <v>12</v>
      </c>
      <c r="Q289" s="76" t="s">
        <v>12</v>
      </c>
      <c r="R289" s="76" t="s">
        <v>12</v>
      </c>
      <c r="S289" s="76">
        <v>3</v>
      </c>
      <c r="T289" s="76">
        <v>1</v>
      </c>
      <c r="U289" s="76">
        <v>3</v>
      </c>
      <c r="V289" s="76">
        <v>2</v>
      </c>
      <c r="W289" s="76">
        <v>2</v>
      </c>
      <c r="X289" s="76">
        <v>2</v>
      </c>
      <c r="Y289" s="76">
        <v>3</v>
      </c>
      <c r="Z289" s="76">
        <v>2</v>
      </c>
      <c r="AA289" s="77" t="s">
        <v>102</v>
      </c>
      <c r="AB289" s="77">
        <v>4</v>
      </c>
      <c r="AC289" s="77" t="s">
        <v>1204</v>
      </c>
      <c r="AD289" s="77">
        <v>1</v>
      </c>
      <c r="AE289" s="77">
        <v>3</v>
      </c>
      <c r="AF289" s="77">
        <v>3</v>
      </c>
      <c r="AG289" s="78" t="s">
        <v>12</v>
      </c>
      <c r="AH289" s="78" t="s">
        <v>12</v>
      </c>
      <c r="AI289" s="78" t="s">
        <v>12</v>
      </c>
      <c r="AJ289" s="78" t="s">
        <v>12</v>
      </c>
      <c r="AK289" s="79" t="s">
        <v>12</v>
      </c>
      <c r="AL289" s="79" t="s">
        <v>102</v>
      </c>
      <c r="AM289" s="79" t="s">
        <v>102</v>
      </c>
      <c r="AN289" s="79" t="s">
        <v>15</v>
      </c>
      <c r="AO289" s="79" t="s">
        <v>12</v>
      </c>
      <c r="AP289" s="79">
        <v>3</v>
      </c>
      <c r="AQ289" s="79" t="s">
        <v>12</v>
      </c>
      <c r="AR289" s="79" t="s">
        <v>18</v>
      </c>
      <c r="AS289" s="79" t="e">
        <f>VLOOKUP(Vib_PDM[[#This Row],[New Number]],#REF!,2,FALSE)</f>
        <v>#REF!</v>
      </c>
      <c r="AT289" s="79" t="s">
        <v>15</v>
      </c>
      <c r="AU289" s="79" t="s">
        <v>15</v>
      </c>
      <c r="AV289" s="79" t="s">
        <v>15</v>
      </c>
      <c r="AW289" s="79" t="s">
        <v>15</v>
      </c>
      <c r="AX289" s="79" t="s">
        <v>15</v>
      </c>
      <c r="AY289" s="79"/>
      <c r="AZ289" s="79"/>
      <c r="BA289" s="79" t="s">
        <v>12</v>
      </c>
      <c r="BB289" s="79">
        <v>3</v>
      </c>
      <c r="BC289" s="79" t="s">
        <v>15</v>
      </c>
      <c r="BD289" s="80" t="s">
        <v>12</v>
      </c>
      <c r="BE289" s="80" t="s">
        <v>12</v>
      </c>
      <c r="BF289" s="80">
        <v>4</v>
      </c>
      <c r="BG289" s="80">
        <v>4</v>
      </c>
      <c r="BH289" s="80">
        <v>4</v>
      </c>
      <c r="BI289" s="114">
        <v>2</v>
      </c>
      <c r="BJ289" s="114">
        <v>2</v>
      </c>
      <c r="BK289" s="80">
        <v>2</v>
      </c>
      <c r="BL289" s="80">
        <v>2</v>
      </c>
      <c r="BM289" s="80"/>
      <c r="BN289" s="80"/>
      <c r="BO289" s="92" t="str">
        <f>VLOOKUP(Vib_PDM[[#This Row],[SAP Flocation]],'[4]Sheet1 (2)'!B:E,2,FALSE)</f>
        <v>MEM25W13</v>
      </c>
      <c r="BP289" s="83" t="s">
        <v>15</v>
      </c>
      <c r="BQ289" s="84"/>
      <c r="BR289" s="85">
        <f>VLOOKUP(Vib_PDM[[#This Row],[New Number]],'[4]Monthly AMS report'!NN281:NO632,2,FALSE)</f>
        <v>45749</v>
      </c>
      <c r="BS289" s="86">
        <v>1</v>
      </c>
      <c r="BT289" s="87">
        <f>COUNTIF(G289:AO289,$BT$8)</f>
        <v>2</v>
      </c>
      <c r="BU289" s="88">
        <f>COUNTIF(G289:AO289,$BU$8)</f>
        <v>6</v>
      </c>
      <c r="BV289" s="88">
        <f>COUNTIF(G289:AO289,$BV$8)</f>
        <v>6</v>
      </c>
      <c r="BW289" s="88">
        <f>COUNTIF(G289:AO289,$BW$8)</f>
        <v>1</v>
      </c>
      <c r="BX289" s="88">
        <f>COUNTIF(G289:AO289,$BX$8)</f>
        <v>15</v>
      </c>
      <c r="BY289" s="88">
        <f>COUNTIF(G289:AO289,$BY$8)</f>
        <v>3</v>
      </c>
      <c r="BZ289" s="88">
        <f>COUNTIF(G289:AO289,$BZ$8)</f>
        <v>1</v>
      </c>
      <c r="CA289" s="89">
        <f>(BY289)/(BZ289+BY289+BX289+BW289+BV289+BU289+BT289)</f>
        <v>8.8235294117647065E-2</v>
      </c>
    </row>
    <row r="290" spans="1:79" ht="26.4" x14ac:dyDescent="0.25">
      <c r="A290" s="70" t="s">
        <v>1067</v>
      </c>
      <c r="B290" s="193" t="s">
        <v>1068</v>
      </c>
      <c r="C290" s="72" t="s">
        <v>1055</v>
      </c>
      <c r="D290" s="73" t="s">
        <v>1069</v>
      </c>
      <c r="E290" s="74" t="s">
        <v>1070</v>
      </c>
      <c r="F290" s="75" t="s">
        <v>1071</v>
      </c>
      <c r="G290" s="76" t="s">
        <v>15</v>
      </c>
      <c r="H290" s="76" t="s">
        <v>12</v>
      </c>
      <c r="I290" s="76" t="s">
        <v>12</v>
      </c>
      <c r="J290" s="76" t="s">
        <v>12</v>
      </c>
      <c r="K290" s="76" t="s">
        <v>12</v>
      </c>
      <c r="L290" s="76" t="s">
        <v>15</v>
      </c>
      <c r="M290" s="76" t="s">
        <v>12</v>
      </c>
      <c r="N290" s="76" t="s">
        <v>15</v>
      </c>
      <c r="O290" s="76" t="s">
        <v>15</v>
      </c>
      <c r="P290" s="76" t="s">
        <v>12</v>
      </c>
      <c r="Q290" s="76" t="s">
        <v>12</v>
      </c>
      <c r="R290" s="76" t="s">
        <v>12</v>
      </c>
      <c r="S290" s="76" t="s">
        <v>12</v>
      </c>
      <c r="T290" s="76" t="s">
        <v>102</v>
      </c>
      <c r="U290" s="76" t="s">
        <v>12</v>
      </c>
      <c r="V290" s="76" t="s">
        <v>12</v>
      </c>
      <c r="W290" s="76" t="s">
        <v>12</v>
      </c>
      <c r="X290" s="76" t="s">
        <v>12</v>
      </c>
      <c r="Y290" s="76" t="s">
        <v>12</v>
      </c>
      <c r="Z290" s="76" t="s">
        <v>102</v>
      </c>
      <c r="AA290" s="77" t="s">
        <v>102</v>
      </c>
      <c r="AB290" s="77" t="s">
        <v>12</v>
      </c>
      <c r="AC290" s="77" t="s">
        <v>102</v>
      </c>
      <c r="AD290" s="77" t="s">
        <v>12</v>
      </c>
      <c r="AE290" s="77" t="s">
        <v>102</v>
      </c>
      <c r="AF290" s="77" t="s">
        <v>102</v>
      </c>
      <c r="AG290" s="78" t="s">
        <v>12</v>
      </c>
      <c r="AH290" s="78" t="s">
        <v>12</v>
      </c>
      <c r="AI290" s="78">
        <v>3</v>
      </c>
      <c r="AJ290" s="78" t="s">
        <v>18</v>
      </c>
      <c r="AK290" s="79" t="s">
        <v>12</v>
      </c>
      <c r="AL290" s="79" t="s">
        <v>102</v>
      </c>
      <c r="AM290" s="79" t="s">
        <v>102</v>
      </c>
      <c r="AN290" s="79" t="s">
        <v>12</v>
      </c>
      <c r="AO290" s="79">
        <v>3</v>
      </c>
      <c r="AP290" s="79">
        <v>3</v>
      </c>
      <c r="AQ290" s="79" t="s">
        <v>18</v>
      </c>
      <c r="AR290" s="79" t="s">
        <v>18</v>
      </c>
      <c r="AS290" s="79" t="e">
        <f>VLOOKUP(Vib_PDM[[#This Row],[New Number]],#REF!,2,FALSE)</f>
        <v>#REF!</v>
      </c>
      <c r="AT290" s="79" t="s">
        <v>15</v>
      </c>
      <c r="AU290" s="79" t="s">
        <v>18</v>
      </c>
      <c r="AV290" s="79" t="s">
        <v>15</v>
      </c>
      <c r="AW290" s="79" t="s">
        <v>15</v>
      </c>
      <c r="AX290" s="79" t="s">
        <v>15</v>
      </c>
      <c r="AY290" s="79"/>
      <c r="AZ290" s="79"/>
      <c r="BA290" s="79" t="s">
        <v>12</v>
      </c>
      <c r="BB290" s="79">
        <v>2</v>
      </c>
      <c r="BC290" s="79" t="s">
        <v>15</v>
      </c>
      <c r="BD290" s="80" t="s">
        <v>12</v>
      </c>
      <c r="BE290" s="80">
        <v>3</v>
      </c>
      <c r="BF290" s="80">
        <v>3</v>
      </c>
      <c r="BG290" s="80">
        <v>3</v>
      </c>
      <c r="BH290" s="80">
        <v>1</v>
      </c>
      <c r="BI290" s="91">
        <v>3</v>
      </c>
      <c r="BJ290" s="91">
        <v>3</v>
      </c>
      <c r="BK290" s="80">
        <v>3</v>
      </c>
      <c r="BL290" s="80">
        <v>3</v>
      </c>
      <c r="BM290" s="80"/>
      <c r="BN290" s="80"/>
      <c r="BO290" s="94" t="e">
        <f>VLOOKUP(Vib_PDM[[#This Row],[SAP Flocation]],'[4]Sheet1 (2)'!B:E,2,FALSE)</f>
        <v>#N/A</v>
      </c>
      <c r="BP290" s="83" t="s">
        <v>15</v>
      </c>
      <c r="BQ290" s="84"/>
      <c r="BR290" s="85" t="e">
        <f>VLOOKUP(Vib_PDM[[#This Row],[New Number]],'[4]Monthly AMS report'!NN246:NO597,2,FALSE)</f>
        <v>#N/A</v>
      </c>
      <c r="BS290" s="86">
        <v>4</v>
      </c>
      <c r="BT290" s="87">
        <f>COUNTIF(G290:AO290,$BT$8)</f>
        <v>0</v>
      </c>
      <c r="BU290" s="88">
        <f>COUNTIF(G290:AO290,$BU$8)</f>
        <v>0</v>
      </c>
      <c r="BV290" s="88">
        <f>COUNTIF(G290:AO290,$BV$8)</f>
        <v>2</v>
      </c>
      <c r="BW290" s="88">
        <f>COUNTIF(G290:AO290,$BW$8)</f>
        <v>0</v>
      </c>
      <c r="BX290" s="88">
        <f>COUNTIF(G290:AO290,$BX$8)</f>
        <v>28</v>
      </c>
      <c r="BY290" s="88">
        <f>COUNTIF(G290:AO290,$BY$8)</f>
        <v>4</v>
      </c>
      <c r="BZ290" s="88">
        <f>COUNTIF(G290:AO290,$BZ$8)</f>
        <v>1</v>
      </c>
      <c r="CA290" s="89">
        <f>(BY290)/(BZ290+BY290+BX290+BW290+BV290+BU290+BT290)</f>
        <v>0.11428571428571428</v>
      </c>
    </row>
    <row r="291" spans="1:79" ht="26.4" x14ac:dyDescent="0.25">
      <c r="A291" s="70" t="s">
        <v>1072</v>
      </c>
      <c r="B291" s="193" t="s">
        <v>1073</v>
      </c>
      <c r="C291" s="72" t="s">
        <v>1055</v>
      </c>
      <c r="D291" s="73" t="s">
        <v>1074</v>
      </c>
      <c r="E291" s="74" t="s">
        <v>1075</v>
      </c>
      <c r="F291" s="75"/>
      <c r="G291" s="76" t="s">
        <v>15</v>
      </c>
      <c r="H291" s="76" t="s">
        <v>12</v>
      </c>
      <c r="I291" s="76" t="s">
        <v>12</v>
      </c>
      <c r="J291" s="76" t="s">
        <v>12</v>
      </c>
      <c r="K291" s="76" t="s">
        <v>12</v>
      </c>
      <c r="L291" s="76" t="s">
        <v>15</v>
      </c>
      <c r="M291" s="76">
        <v>2</v>
      </c>
      <c r="N291" s="76" t="s">
        <v>15</v>
      </c>
      <c r="O291" s="76">
        <v>2</v>
      </c>
      <c r="P291" s="76">
        <v>2</v>
      </c>
      <c r="Q291" s="76">
        <v>2</v>
      </c>
      <c r="R291" s="76">
        <v>3</v>
      </c>
      <c r="S291" s="76">
        <v>3</v>
      </c>
      <c r="T291" s="76">
        <v>3</v>
      </c>
      <c r="U291" s="76" t="s">
        <v>12</v>
      </c>
      <c r="V291" s="76">
        <v>4</v>
      </c>
      <c r="W291" s="76">
        <v>4</v>
      </c>
      <c r="X291" s="76">
        <v>4</v>
      </c>
      <c r="Y291" s="76">
        <v>4</v>
      </c>
      <c r="Z291" s="76">
        <v>4</v>
      </c>
      <c r="AA291" s="77">
        <v>4</v>
      </c>
      <c r="AB291" s="77">
        <v>4</v>
      </c>
      <c r="AC291" s="77" t="s">
        <v>102</v>
      </c>
      <c r="AD291" s="77">
        <v>3</v>
      </c>
      <c r="AE291" s="77">
        <v>4</v>
      </c>
      <c r="AF291" s="77">
        <v>4</v>
      </c>
      <c r="AG291" s="78">
        <v>3</v>
      </c>
      <c r="AH291" s="78" t="s">
        <v>12</v>
      </c>
      <c r="AI291" s="78" t="s">
        <v>12</v>
      </c>
      <c r="AJ291" s="78" t="s">
        <v>102</v>
      </c>
      <c r="AK291" s="79" t="s">
        <v>12</v>
      </c>
      <c r="AL291" s="79" t="s">
        <v>102</v>
      </c>
      <c r="AM291" s="79" t="s">
        <v>102</v>
      </c>
      <c r="AN291" s="79">
        <v>3</v>
      </c>
      <c r="AO291" s="79">
        <v>3</v>
      </c>
      <c r="AP291" s="79">
        <v>3</v>
      </c>
      <c r="AQ291" s="79" t="s">
        <v>18</v>
      </c>
      <c r="AR291" s="79" t="s">
        <v>18</v>
      </c>
      <c r="AS291" s="79" t="e">
        <f>VLOOKUP(Vib_PDM[[#This Row],[New Number]],#REF!,2,FALSE)</f>
        <v>#REF!</v>
      </c>
      <c r="AT291" s="79" t="s">
        <v>15</v>
      </c>
      <c r="AU291" s="79" t="s">
        <v>15</v>
      </c>
      <c r="AV291" s="79" t="s">
        <v>15</v>
      </c>
      <c r="AW291" s="79" t="s">
        <v>15</v>
      </c>
      <c r="AX291" s="79" t="s">
        <v>15</v>
      </c>
      <c r="AY291" s="79"/>
      <c r="AZ291" s="79"/>
      <c r="BA291" s="79" t="s">
        <v>15</v>
      </c>
      <c r="BB291" s="79">
        <v>2</v>
      </c>
      <c r="BC291" s="79" t="s">
        <v>15</v>
      </c>
      <c r="BD291" s="80" t="s">
        <v>15</v>
      </c>
      <c r="BE291" s="80">
        <v>2</v>
      </c>
      <c r="BF291" s="80">
        <v>2</v>
      </c>
      <c r="BG291" s="80">
        <v>2</v>
      </c>
      <c r="BH291" s="80">
        <v>2</v>
      </c>
      <c r="BI291" s="128">
        <v>1</v>
      </c>
      <c r="BJ291" s="93" t="s">
        <v>12</v>
      </c>
      <c r="BK291" s="93" t="s">
        <v>12</v>
      </c>
      <c r="BL291" s="80" t="s">
        <v>12</v>
      </c>
      <c r="BM291" s="93"/>
      <c r="BN291" s="93"/>
      <c r="BO291" s="94" t="e">
        <f>VLOOKUP(Vib_PDM[[#This Row],[SAP Flocation]],'[4]Sheet1 (2)'!B:E,2,FALSE)</f>
        <v>#N/A</v>
      </c>
      <c r="BP291" s="83" t="s">
        <v>15</v>
      </c>
      <c r="BQ291" s="84"/>
      <c r="BR291" s="85" t="e">
        <f>VLOOKUP(Vib_PDM[[#This Row],[New Number]],'[4]Monthly AMS report'!NN247:NO598,2,FALSE)</f>
        <v>#N/A</v>
      </c>
      <c r="BS291" s="86">
        <v>6</v>
      </c>
      <c r="BT291" s="87">
        <f>COUNTIF(G291:AO291,$BT$8)</f>
        <v>0</v>
      </c>
      <c r="BU291" s="88">
        <f>COUNTIF(G291:AO291,$BU$8)</f>
        <v>4</v>
      </c>
      <c r="BV291" s="88">
        <f>COUNTIF(G291:AO291,$BV$8)</f>
        <v>7</v>
      </c>
      <c r="BW291" s="88">
        <f>COUNTIF(G291:AO291,$BW$8)</f>
        <v>9</v>
      </c>
      <c r="BX291" s="88">
        <f>COUNTIF(G291:AO291,$BX$8)</f>
        <v>12</v>
      </c>
      <c r="BY291" s="88">
        <f>COUNTIF(G291:AO291,$BY$8)</f>
        <v>3</v>
      </c>
      <c r="BZ291" s="88">
        <f>COUNTIF(G291:AO291,$BZ$8)</f>
        <v>0</v>
      </c>
      <c r="CA291" s="89">
        <f>(BY291)/(BZ291+BY291+BX291+BW291+BV291+BU291+BT291)</f>
        <v>8.5714285714285715E-2</v>
      </c>
    </row>
    <row r="292" spans="1:79" ht="28.8" x14ac:dyDescent="0.25">
      <c r="A292" s="122" t="s">
        <v>1445</v>
      </c>
      <c r="B292" s="192" t="s">
        <v>1446</v>
      </c>
      <c r="C292" s="72" t="s">
        <v>1103</v>
      </c>
      <c r="D292" s="73" t="s">
        <v>1447</v>
      </c>
      <c r="E292" s="74" t="s">
        <v>1448</v>
      </c>
      <c r="F292" s="75"/>
      <c r="G292" s="76" t="s">
        <v>15</v>
      </c>
      <c r="H292" s="76" t="s">
        <v>12</v>
      </c>
      <c r="I292" s="76" t="s">
        <v>12</v>
      </c>
      <c r="J292" s="76" t="s">
        <v>12</v>
      </c>
      <c r="K292" s="76" t="s">
        <v>12</v>
      </c>
      <c r="L292" s="76" t="s">
        <v>15</v>
      </c>
      <c r="M292" s="76" t="s">
        <v>12</v>
      </c>
      <c r="N292" s="76" t="s">
        <v>15</v>
      </c>
      <c r="O292" s="76" t="s">
        <v>12</v>
      </c>
      <c r="P292" s="76" t="s">
        <v>12</v>
      </c>
      <c r="Q292" s="76">
        <v>2</v>
      </c>
      <c r="R292" s="76">
        <v>2</v>
      </c>
      <c r="S292" s="76">
        <v>2</v>
      </c>
      <c r="T292" s="76">
        <v>2</v>
      </c>
      <c r="U292" s="76">
        <v>2</v>
      </c>
      <c r="V292" s="76">
        <v>2</v>
      </c>
      <c r="W292" s="76">
        <v>2</v>
      </c>
      <c r="X292" s="76">
        <v>2</v>
      </c>
      <c r="Y292" s="76" t="s">
        <v>102</v>
      </c>
      <c r="Z292" s="76" t="s">
        <v>102</v>
      </c>
      <c r="AA292" s="77">
        <v>2</v>
      </c>
      <c r="AB292" s="77">
        <v>2</v>
      </c>
      <c r="AC292" s="77">
        <v>3</v>
      </c>
      <c r="AD292" s="77">
        <v>4</v>
      </c>
      <c r="AE292" s="77">
        <v>4</v>
      </c>
      <c r="AF292" s="77" t="s">
        <v>102</v>
      </c>
      <c r="AG292" s="78" t="s">
        <v>12</v>
      </c>
      <c r="AH292" s="78" t="s">
        <v>12</v>
      </c>
      <c r="AI292" s="78" t="s">
        <v>12</v>
      </c>
      <c r="AJ292" s="78">
        <v>4</v>
      </c>
      <c r="AK292" s="79">
        <v>4</v>
      </c>
      <c r="AL292" s="79">
        <v>4</v>
      </c>
      <c r="AM292" s="79">
        <v>4</v>
      </c>
      <c r="AN292" s="79">
        <v>4</v>
      </c>
      <c r="AO292" s="79">
        <v>4</v>
      </c>
      <c r="AP292" s="79">
        <v>4</v>
      </c>
      <c r="AQ292" s="79">
        <v>4</v>
      </c>
      <c r="AR292" s="79" t="s">
        <v>18</v>
      </c>
      <c r="AS292" s="79" t="e">
        <f>VLOOKUP(Vib_PDM[[#This Row],[New Number]],#REF!,2,FALSE)</f>
        <v>#REF!</v>
      </c>
      <c r="AT292" s="79">
        <v>4</v>
      </c>
      <c r="AU292" s="79">
        <v>4</v>
      </c>
      <c r="AV292" s="79" t="s">
        <v>15</v>
      </c>
      <c r="AW292" s="79" t="s">
        <v>15</v>
      </c>
      <c r="AX292" s="79" t="s">
        <v>15</v>
      </c>
      <c r="AY292" s="79"/>
      <c r="AZ292" s="79"/>
      <c r="BA292" s="79">
        <v>4</v>
      </c>
      <c r="BB292" s="79" t="s">
        <v>15</v>
      </c>
      <c r="BC292" s="79" t="s">
        <v>102</v>
      </c>
      <c r="BD292" s="80">
        <v>3</v>
      </c>
      <c r="BE292" s="80" t="s">
        <v>12</v>
      </c>
      <c r="BF292" s="80">
        <v>3</v>
      </c>
      <c r="BG292" s="80">
        <v>3</v>
      </c>
      <c r="BH292" s="80">
        <v>3</v>
      </c>
      <c r="BI292" s="91">
        <v>3</v>
      </c>
      <c r="BJ292" s="91">
        <v>3</v>
      </c>
      <c r="BK292" s="80">
        <v>3</v>
      </c>
      <c r="BL292" s="80">
        <v>3</v>
      </c>
      <c r="BM292" s="80"/>
      <c r="BN292" s="80"/>
      <c r="BO292" s="92">
        <f>VLOOKUP(Vib_PDM[[#This Row],[SAP Flocation]],'[4]Sheet1 (2)'!B:E,2,FALSE)</f>
        <v>0</v>
      </c>
      <c r="BP292" s="132" t="s">
        <v>15</v>
      </c>
      <c r="BQ292" s="84"/>
      <c r="BR292" s="85" t="e">
        <f>VLOOKUP(Vib_PDM[[#This Row],[New Number]],'[4]Monthly AMS report'!NN344:NO695,2,FALSE)</f>
        <v>#N/A</v>
      </c>
      <c r="BS292" s="86">
        <v>1</v>
      </c>
      <c r="BT292" s="87">
        <f>COUNTIF(G292:AO292,$BT$8)</f>
        <v>0</v>
      </c>
      <c r="BU292" s="88">
        <f>COUNTIF(G292:AO292,$BU$8)</f>
        <v>10</v>
      </c>
      <c r="BV292" s="88">
        <f>COUNTIF(G292:AO292,$BV$8)</f>
        <v>1</v>
      </c>
      <c r="BW292" s="88">
        <f>COUNTIF(G292:AO292,$BW$8)</f>
        <v>8</v>
      </c>
      <c r="BX292" s="88">
        <f>COUNTIF(G292:AO292,$BX$8)</f>
        <v>13</v>
      </c>
      <c r="BY292" s="88">
        <f>COUNTIF(G292:AO292,$BY$8)</f>
        <v>3</v>
      </c>
      <c r="BZ292" s="88">
        <f>COUNTIF(G292:AO292,$BZ$8)</f>
        <v>0</v>
      </c>
      <c r="CA292" s="89">
        <f>(BY292)/(BZ292+BY292+BX292+BW292+BV292+BU292+BT292)</f>
        <v>8.5714285714285715E-2</v>
      </c>
    </row>
    <row r="293" spans="1:79" ht="26.4" x14ac:dyDescent="0.25">
      <c r="A293" s="70" t="s">
        <v>1445</v>
      </c>
      <c r="B293" s="193" t="s">
        <v>1446</v>
      </c>
      <c r="C293" s="72" t="s">
        <v>1103</v>
      </c>
      <c r="D293" s="73" t="s">
        <v>1449</v>
      </c>
      <c r="E293" s="74" t="s">
        <v>1450</v>
      </c>
      <c r="F293" s="75"/>
      <c r="G293" s="76" t="s">
        <v>15</v>
      </c>
      <c r="H293" s="76" t="s">
        <v>12</v>
      </c>
      <c r="I293" s="76" t="s">
        <v>12</v>
      </c>
      <c r="J293" s="76" t="s">
        <v>12</v>
      </c>
      <c r="K293" s="76" t="s">
        <v>12</v>
      </c>
      <c r="L293" s="76" t="s">
        <v>15</v>
      </c>
      <c r="M293" s="76" t="s">
        <v>12</v>
      </c>
      <c r="N293" s="76" t="s">
        <v>15</v>
      </c>
      <c r="O293" s="76" t="s">
        <v>12</v>
      </c>
      <c r="P293" s="76" t="s">
        <v>12</v>
      </c>
      <c r="Q293" s="76" t="s">
        <v>12</v>
      </c>
      <c r="R293" s="76" t="s">
        <v>12</v>
      </c>
      <c r="S293" s="76" t="s">
        <v>12</v>
      </c>
      <c r="T293" s="76" t="s">
        <v>102</v>
      </c>
      <c r="U293" s="76" t="s">
        <v>12</v>
      </c>
      <c r="V293" s="76" t="s">
        <v>12</v>
      </c>
      <c r="W293" s="76" t="s">
        <v>12</v>
      </c>
      <c r="X293" s="76" t="s">
        <v>12</v>
      </c>
      <c r="Y293" s="76" t="s">
        <v>102</v>
      </c>
      <c r="Z293" s="76" t="s">
        <v>1181</v>
      </c>
      <c r="AA293" s="77">
        <v>3</v>
      </c>
      <c r="AB293" s="77">
        <v>4</v>
      </c>
      <c r="AC293" s="77" t="s">
        <v>102</v>
      </c>
      <c r="AD293" s="77" t="s">
        <v>12</v>
      </c>
      <c r="AE293" s="77" t="s">
        <v>102</v>
      </c>
      <c r="AF293" s="77" t="s">
        <v>102</v>
      </c>
      <c r="AG293" s="78" t="s">
        <v>12</v>
      </c>
      <c r="AH293" s="78" t="s">
        <v>12</v>
      </c>
      <c r="AI293" s="78" t="s">
        <v>12</v>
      </c>
      <c r="AJ293" s="78" t="s">
        <v>12</v>
      </c>
      <c r="AK293" s="79" t="s">
        <v>12</v>
      </c>
      <c r="AL293" s="79" t="s">
        <v>102</v>
      </c>
      <c r="AM293" s="79" t="s">
        <v>102</v>
      </c>
      <c r="AN293" s="79" t="s">
        <v>12</v>
      </c>
      <c r="AO293" s="79" t="s">
        <v>12</v>
      </c>
      <c r="AP293" s="79" t="s">
        <v>12</v>
      </c>
      <c r="AQ293" s="79" t="s">
        <v>12</v>
      </c>
      <c r="AR293" s="79" t="s">
        <v>18</v>
      </c>
      <c r="AS293" s="79" t="e">
        <f>VLOOKUP(Vib_PDM[[#This Row],[New Number]],#REF!,2,FALSE)</f>
        <v>#REF!</v>
      </c>
      <c r="AT293" s="79" t="s">
        <v>15</v>
      </c>
      <c r="AU293" s="79" t="s">
        <v>12</v>
      </c>
      <c r="AV293" s="79" t="s">
        <v>15</v>
      </c>
      <c r="AW293" s="79" t="s">
        <v>15</v>
      </c>
      <c r="AX293" s="79" t="s">
        <v>15</v>
      </c>
      <c r="AY293" s="79"/>
      <c r="AZ293" s="79"/>
      <c r="BA293" s="79" t="s">
        <v>12</v>
      </c>
      <c r="BB293" s="79" t="s">
        <v>15</v>
      </c>
      <c r="BC293" s="79" t="s">
        <v>102</v>
      </c>
      <c r="BD293" s="80" t="s">
        <v>12</v>
      </c>
      <c r="BE293" s="80" t="s">
        <v>12</v>
      </c>
      <c r="BF293" s="80" t="s">
        <v>12</v>
      </c>
      <c r="BG293" s="80" t="s">
        <v>12</v>
      </c>
      <c r="BH293" s="80" t="s">
        <v>12</v>
      </c>
      <c r="BI293" s="81" t="s">
        <v>12</v>
      </c>
      <c r="BJ293" s="93" t="s">
        <v>12</v>
      </c>
      <c r="BK293" s="93" t="s">
        <v>12</v>
      </c>
      <c r="BL293" s="80" t="s">
        <v>12</v>
      </c>
      <c r="BM293" s="93"/>
      <c r="BN293" s="93"/>
      <c r="BO293" s="92">
        <f>VLOOKUP(Vib_PDM[[#This Row],[SAP Flocation]],'[4]Sheet1 (2)'!B:E,2,FALSE)</f>
        <v>0</v>
      </c>
      <c r="BP293" s="132" t="s">
        <v>15</v>
      </c>
      <c r="BQ293" s="84"/>
      <c r="BR293" s="85" t="e">
        <f>VLOOKUP(Vib_PDM[[#This Row],[New Number]],'[4]Monthly AMS report'!NN345:NO696,2,FALSE)</f>
        <v>#N/A</v>
      </c>
      <c r="BS293" s="86">
        <v>1</v>
      </c>
      <c r="BT293" s="87">
        <f>COUNTIF(G293:AO293,$BT$8)</f>
        <v>0</v>
      </c>
      <c r="BU293" s="88">
        <f>COUNTIF(G293:AO293,$BU$8)</f>
        <v>0</v>
      </c>
      <c r="BV293" s="88">
        <f>COUNTIF(G293:AO293,$BV$8)</f>
        <v>1</v>
      </c>
      <c r="BW293" s="88">
        <f>COUNTIF(G293:AO293,$BW$8)</f>
        <v>1</v>
      </c>
      <c r="BX293" s="88">
        <f>COUNTIF(G293:AO293,$BX$8)</f>
        <v>29</v>
      </c>
      <c r="BY293" s="88">
        <f>COUNTIF(G293:AO293,$BY$8)</f>
        <v>3</v>
      </c>
      <c r="BZ293" s="88">
        <f>COUNTIF(G293:AO293,$BZ$8)</f>
        <v>1</v>
      </c>
      <c r="CA293" s="89">
        <f>(BY293)/(BZ293+BY293+BX293+BW293+BV293+BU293+BT293)</f>
        <v>8.5714285714285715E-2</v>
      </c>
    </row>
    <row r="294" spans="1:79" ht="26.4" x14ac:dyDescent="0.25">
      <c r="A294" s="70" t="s">
        <v>1205</v>
      </c>
      <c r="B294" s="193" t="s">
        <v>1206</v>
      </c>
      <c r="C294" s="72" t="s">
        <v>1055</v>
      </c>
      <c r="D294" s="73" t="s">
        <v>1207</v>
      </c>
      <c r="E294" s="74" t="s">
        <v>1208</v>
      </c>
      <c r="F294" s="75"/>
      <c r="G294" s="76" t="s">
        <v>15</v>
      </c>
      <c r="H294" s="76" t="s">
        <v>15</v>
      </c>
      <c r="I294" s="76" t="s">
        <v>12</v>
      </c>
      <c r="J294" s="76" t="s">
        <v>12</v>
      </c>
      <c r="K294" s="76" t="s">
        <v>12</v>
      </c>
      <c r="L294" s="76" t="s">
        <v>15</v>
      </c>
      <c r="M294" s="76" t="s">
        <v>15</v>
      </c>
      <c r="N294" s="76" t="s">
        <v>15</v>
      </c>
      <c r="O294" s="76" t="s">
        <v>15</v>
      </c>
      <c r="P294" s="76">
        <v>3</v>
      </c>
      <c r="Q294" s="76" t="s">
        <v>12</v>
      </c>
      <c r="R294" s="76" t="s">
        <v>12</v>
      </c>
      <c r="S294" s="76" t="s">
        <v>12</v>
      </c>
      <c r="T294" s="76">
        <v>2</v>
      </c>
      <c r="U294" s="76">
        <v>3</v>
      </c>
      <c r="V294" s="76">
        <v>3</v>
      </c>
      <c r="W294" s="76">
        <v>3</v>
      </c>
      <c r="X294" s="76">
        <v>3</v>
      </c>
      <c r="Y294" s="76">
        <v>3</v>
      </c>
      <c r="Z294" s="76" t="s">
        <v>198</v>
      </c>
      <c r="AA294" s="77">
        <v>4</v>
      </c>
      <c r="AB294" s="77">
        <v>4</v>
      </c>
      <c r="AC294" s="77">
        <v>4</v>
      </c>
      <c r="AD294" s="77">
        <v>4</v>
      </c>
      <c r="AE294" s="77" t="s">
        <v>15</v>
      </c>
      <c r="AF294" s="77">
        <v>4</v>
      </c>
      <c r="AG294" s="78">
        <v>3</v>
      </c>
      <c r="AH294" s="78" t="s">
        <v>15</v>
      </c>
      <c r="AI294" s="78" t="s">
        <v>12</v>
      </c>
      <c r="AJ294" s="78" t="s">
        <v>102</v>
      </c>
      <c r="AK294" s="79" t="s">
        <v>12</v>
      </c>
      <c r="AL294" s="79" t="s">
        <v>102</v>
      </c>
      <c r="AM294" s="79" t="s">
        <v>102</v>
      </c>
      <c r="AN294" s="79">
        <v>3</v>
      </c>
      <c r="AO294" s="79">
        <v>3</v>
      </c>
      <c r="AP294" s="79" t="s">
        <v>15</v>
      </c>
      <c r="AQ294" s="79" t="s">
        <v>15</v>
      </c>
      <c r="AR294" s="79" t="s">
        <v>15</v>
      </c>
      <c r="AS294" s="79" t="e">
        <f>VLOOKUP(Vib_PDM[[#This Row],[New Number]],#REF!,2,FALSE)</f>
        <v>#REF!</v>
      </c>
      <c r="AT294" s="79" t="s">
        <v>15</v>
      </c>
      <c r="AU294" s="79" t="s">
        <v>15</v>
      </c>
      <c r="AV294" s="79" t="s">
        <v>15</v>
      </c>
      <c r="AW294" s="79" t="s">
        <v>15</v>
      </c>
      <c r="AX294" s="79" t="s">
        <v>15</v>
      </c>
      <c r="AY294" s="79"/>
      <c r="AZ294" s="79"/>
      <c r="BA294" s="79">
        <v>2</v>
      </c>
      <c r="BB294" s="79" t="s">
        <v>15</v>
      </c>
      <c r="BC294" s="79" t="s">
        <v>15</v>
      </c>
      <c r="BD294" s="80" t="s">
        <v>15</v>
      </c>
      <c r="BE294" s="80" t="s">
        <v>15</v>
      </c>
      <c r="BF294" s="80">
        <v>2</v>
      </c>
      <c r="BG294" s="80">
        <v>2</v>
      </c>
      <c r="BH294" s="80" t="s">
        <v>15</v>
      </c>
      <c r="BI294" s="114">
        <v>2</v>
      </c>
      <c r="BJ294" s="114">
        <v>2</v>
      </c>
      <c r="BK294" s="80" t="s">
        <v>15</v>
      </c>
      <c r="BL294" s="80" t="s">
        <v>15</v>
      </c>
      <c r="BM294" s="80"/>
      <c r="BN294" s="80"/>
      <c r="BO294" s="94" t="e">
        <f>VLOOKUP(Vib_PDM[[#This Row],[SAP Flocation]],'[4]Sheet1 (2)'!B:E,2,FALSE)</f>
        <v>#N/A</v>
      </c>
      <c r="BP294" s="83" t="s">
        <v>15</v>
      </c>
      <c r="BQ294" s="84"/>
      <c r="BR294" s="85" t="e">
        <f>VLOOKUP(Vib_PDM[[#This Row],[New Number]],'[4]Monthly AMS report'!NN282:NO633,2,FALSE)</f>
        <v>#N/A</v>
      </c>
      <c r="BS294" s="86"/>
      <c r="BT294" s="87">
        <f>COUNTIF(G294:AO294,$BT$8)</f>
        <v>0</v>
      </c>
      <c r="BU294" s="88">
        <f>COUNTIF(G294:AO294,$BU$8)</f>
        <v>1</v>
      </c>
      <c r="BV294" s="88">
        <f>COUNTIF(G294:AO294,$BV$8)</f>
        <v>9</v>
      </c>
      <c r="BW294" s="88">
        <f>COUNTIF(G294:AO294,$BW$8)</f>
        <v>5</v>
      </c>
      <c r="BX294" s="88">
        <f>COUNTIF(G294:AO294,$BX$8)</f>
        <v>11</v>
      </c>
      <c r="BY294" s="88">
        <f>COUNTIF(G294:AO294,$BY$8)</f>
        <v>8</v>
      </c>
      <c r="BZ294" s="88">
        <f>COUNTIF(G294:AO294,$BZ$8)</f>
        <v>0</v>
      </c>
      <c r="CA294" s="89">
        <f>(BY294)/(BZ294+BY294+BX294+BW294+BV294+BU294+BT294)</f>
        <v>0.23529411764705882</v>
      </c>
    </row>
    <row r="295" spans="1:79" ht="26.4" x14ac:dyDescent="0.25">
      <c r="A295" s="70" t="s">
        <v>1209</v>
      </c>
      <c r="B295" s="193" t="s">
        <v>1210</v>
      </c>
      <c r="C295" s="72" t="s">
        <v>1055</v>
      </c>
      <c r="D295" s="73" t="s">
        <v>1211</v>
      </c>
      <c r="E295" s="74" t="s">
        <v>1212</v>
      </c>
      <c r="F295" s="75"/>
      <c r="G295" s="76" t="s">
        <v>15</v>
      </c>
      <c r="H295" s="76" t="s">
        <v>12</v>
      </c>
      <c r="I295" s="76" t="s">
        <v>12</v>
      </c>
      <c r="J295" s="76" t="s">
        <v>15</v>
      </c>
      <c r="K295" s="76" t="s">
        <v>12</v>
      </c>
      <c r="L295" s="76" t="s">
        <v>15</v>
      </c>
      <c r="M295" s="76" t="s">
        <v>12</v>
      </c>
      <c r="N295" s="76" t="s">
        <v>15</v>
      </c>
      <c r="O295" s="76" t="s">
        <v>15</v>
      </c>
      <c r="P295" s="76" t="s">
        <v>15</v>
      </c>
      <c r="Q295" s="76" t="s">
        <v>12</v>
      </c>
      <c r="R295" s="76" t="s">
        <v>12</v>
      </c>
      <c r="S295" s="76" t="s">
        <v>15</v>
      </c>
      <c r="T295" s="76" t="s">
        <v>102</v>
      </c>
      <c r="U295" s="76" t="s">
        <v>12</v>
      </c>
      <c r="V295" s="76" t="s">
        <v>12</v>
      </c>
      <c r="W295" s="76" t="s">
        <v>12</v>
      </c>
      <c r="X295" s="76" t="s">
        <v>15</v>
      </c>
      <c r="Y295" s="76" t="s">
        <v>102</v>
      </c>
      <c r="Z295" s="76" t="s">
        <v>102</v>
      </c>
      <c r="AA295" s="77" t="s">
        <v>102</v>
      </c>
      <c r="AB295" s="77" t="s">
        <v>12</v>
      </c>
      <c r="AC295" s="77" t="s">
        <v>102</v>
      </c>
      <c r="AD295" s="77" t="s">
        <v>15</v>
      </c>
      <c r="AE295" s="77" t="s">
        <v>102</v>
      </c>
      <c r="AF295" s="77" t="s">
        <v>102</v>
      </c>
      <c r="AG295" s="78" t="s">
        <v>15</v>
      </c>
      <c r="AH295" s="78" t="s">
        <v>15</v>
      </c>
      <c r="AI295" s="78" t="s">
        <v>12</v>
      </c>
      <c r="AJ295" s="78" t="s">
        <v>15</v>
      </c>
      <c r="AK295" s="79" t="s">
        <v>12</v>
      </c>
      <c r="AL295" s="79" t="s">
        <v>102</v>
      </c>
      <c r="AM295" s="79" t="s">
        <v>102</v>
      </c>
      <c r="AN295" s="79" t="s">
        <v>15</v>
      </c>
      <c r="AO295" s="79" t="s">
        <v>18</v>
      </c>
      <c r="AP295" s="79" t="s">
        <v>12</v>
      </c>
      <c r="AQ295" s="79" t="s">
        <v>15</v>
      </c>
      <c r="AR295" s="79" t="s">
        <v>18</v>
      </c>
      <c r="AS295" s="79" t="e">
        <f>VLOOKUP(Vib_PDM[[#This Row],[New Number]],#REF!,2,FALSE)</f>
        <v>#REF!</v>
      </c>
      <c r="AT295" s="79" t="s">
        <v>15</v>
      </c>
      <c r="AU295" s="79" t="s">
        <v>18</v>
      </c>
      <c r="AV295" s="79" t="s">
        <v>15</v>
      </c>
      <c r="AW295" s="79" t="s">
        <v>15</v>
      </c>
      <c r="AX295" s="79" t="s">
        <v>15</v>
      </c>
      <c r="AY295" s="79"/>
      <c r="AZ295" s="79"/>
      <c r="BA295" s="79" t="s">
        <v>12</v>
      </c>
      <c r="BB295" s="79" t="s">
        <v>102</v>
      </c>
      <c r="BC295" s="79" t="s">
        <v>15</v>
      </c>
      <c r="BD295" s="80" t="s">
        <v>12</v>
      </c>
      <c r="BE295" s="80" t="s">
        <v>12</v>
      </c>
      <c r="BF295" s="80" t="s">
        <v>12</v>
      </c>
      <c r="BG295" s="80" t="s">
        <v>12</v>
      </c>
      <c r="BH295" s="80" t="s">
        <v>12</v>
      </c>
      <c r="BI295" s="81" t="s">
        <v>12</v>
      </c>
      <c r="BJ295" s="80" t="s">
        <v>15</v>
      </c>
      <c r="BK295" s="80" t="s">
        <v>12</v>
      </c>
      <c r="BL295" s="80" t="s">
        <v>12</v>
      </c>
      <c r="BM295" s="80"/>
      <c r="BN295" s="80"/>
      <c r="BO295" s="82" t="e">
        <f>VLOOKUP(Vib_PDM[[#This Row],[SAP Flocation]],'[4]Sheet1 (2)'!B:E,2,FALSE)</f>
        <v>#N/A</v>
      </c>
      <c r="BP295" s="83" t="s">
        <v>15</v>
      </c>
      <c r="BQ295" s="84"/>
      <c r="BR295" s="85" t="e">
        <f>VLOOKUP(Vib_PDM[[#This Row],[New Number]],'[4]Monthly AMS report'!NN283:NO634,2,FALSE)</f>
        <v>#N/A</v>
      </c>
      <c r="BS295" s="86"/>
      <c r="BT295" s="87">
        <f>COUNTIF(G295:AO295,$BT$8)</f>
        <v>0</v>
      </c>
      <c r="BU295" s="88">
        <f>COUNTIF(G295:AO295,$BU$8)</f>
        <v>0</v>
      </c>
      <c r="BV295" s="88">
        <f>COUNTIF(G295:AO295,$BV$8)</f>
        <v>0</v>
      </c>
      <c r="BW295" s="88">
        <f>COUNTIF(G295:AO295,$BW$8)</f>
        <v>0</v>
      </c>
      <c r="BX295" s="88">
        <f>COUNTIF(G295:AO295,$BX$8)</f>
        <v>21</v>
      </c>
      <c r="BY295" s="88">
        <f>COUNTIF(G295:AO295,$BY$8)</f>
        <v>13</v>
      </c>
      <c r="BZ295" s="88">
        <f>COUNTIF(G295:AO295,$BZ$8)</f>
        <v>1</v>
      </c>
      <c r="CA295" s="89">
        <f>(BY295)/(BZ295+BY295+BX295+BW295+BV295+BU295+BT295)</f>
        <v>0.37142857142857144</v>
      </c>
    </row>
    <row r="296" spans="1:79" ht="26.4" x14ac:dyDescent="0.25">
      <c r="A296" s="70" t="s">
        <v>1076</v>
      </c>
      <c r="B296" s="193" t="s">
        <v>1077</v>
      </c>
      <c r="C296" s="72" t="s">
        <v>1055</v>
      </c>
      <c r="D296" s="73" t="s">
        <v>1078</v>
      </c>
      <c r="E296" s="74" t="s">
        <v>1079</v>
      </c>
      <c r="F296" s="75" t="s">
        <v>1080</v>
      </c>
      <c r="G296" s="76" t="s">
        <v>15</v>
      </c>
      <c r="H296" s="76" t="s">
        <v>12</v>
      </c>
      <c r="I296" s="76">
        <v>3</v>
      </c>
      <c r="J296" s="76">
        <v>3</v>
      </c>
      <c r="K296" s="76" t="s">
        <v>12</v>
      </c>
      <c r="L296" s="76" t="s">
        <v>15</v>
      </c>
      <c r="M296" s="76">
        <v>3</v>
      </c>
      <c r="N296" s="76" t="s">
        <v>15</v>
      </c>
      <c r="O296" s="76">
        <v>3</v>
      </c>
      <c r="P296" s="76">
        <v>3</v>
      </c>
      <c r="Q296" s="76">
        <v>2</v>
      </c>
      <c r="R296" s="76" t="s">
        <v>12</v>
      </c>
      <c r="S296" s="76" t="s">
        <v>12</v>
      </c>
      <c r="T296" s="76" t="s">
        <v>102</v>
      </c>
      <c r="U296" s="76">
        <v>2</v>
      </c>
      <c r="V296" s="76">
        <v>3</v>
      </c>
      <c r="W296" s="76">
        <v>3</v>
      </c>
      <c r="X296" s="76">
        <v>3</v>
      </c>
      <c r="Y296" s="76">
        <v>4</v>
      </c>
      <c r="Z296" s="76">
        <v>4</v>
      </c>
      <c r="AA296" s="77">
        <v>4</v>
      </c>
      <c r="AB296" s="77">
        <v>4</v>
      </c>
      <c r="AC296" s="77" t="s">
        <v>102</v>
      </c>
      <c r="AD296" s="77">
        <v>3</v>
      </c>
      <c r="AE296" s="77" t="s">
        <v>102</v>
      </c>
      <c r="AF296" s="77" t="s">
        <v>102</v>
      </c>
      <c r="AG296" s="78" t="s">
        <v>12</v>
      </c>
      <c r="AH296" s="78">
        <v>3</v>
      </c>
      <c r="AI296" s="78" t="s">
        <v>12</v>
      </c>
      <c r="AJ296" s="78" t="s">
        <v>102</v>
      </c>
      <c r="AK296" s="79" t="s">
        <v>12</v>
      </c>
      <c r="AL296" s="79" t="s">
        <v>102</v>
      </c>
      <c r="AM296" s="79" t="s">
        <v>102</v>
      </c>
      <c r="AN296" s="79" t="s">
        <v>12</v>
      </c>
      <c r="AO296" s="79" t="s">
        <v>12</v>
      </c>
      <c r="AP296" s="79">
        <v>3</v>
      </c>
      <c r="AQ296" s="79" t="s">
        <v>15</v>
      </c>
      <c r="AR296" s="79" t="s">
        <v>18</v>
      </c>
      <c r="AS296" s="79" t="e">
        <f>VLOOKUP(Vib_PDM[[#This Row],[New Number]],#REF!,2,FALSE)</f>
        <v>#REF!</v>
      </c>
      <c r="AT296" s="79" t="s">
        <v>15</v>
      </c>
      <c r="AU296" s="79" t="s">
        <v>18</v>
      </c>
      <c r="AV296" s="79" t="s">
        <v>15</v>
      </c>
      <c r="AW296" s="79" t="s">
        <v>15</v>
      </c>
      <c r="AX296" s="79" t="s">
        <v>15</v>
      </c>
      <c r="AY296" s="79"/>
      <c r="AZ296" s="79"/>
      <c r="BA296" s="79" t="s">
        <v>15</v>
      </c>
      <c r="BB296" s="79">
        <v>3</v>
      </c>
      <c r="BC296" s="79" t="s">
        <v>15</v>
      </c>
      <c r="BD296" s="80" t="s">
        <v>12</v>
      </c>
      <c r="BE296" s="80" t="s">
        <v>12</v>
      </c>
      <c r="BF296" s="80" t="s">
        <v>12</v>
      </c>
      <c r="BG296" s="80" t="s">
        <v>12</v>
      </c>
      <c r="BH296" s="80" t="s">
        <v>12</v>
      </c>
      <c r="BI296" s="81" t="s">
        <v>12</v>
      </c>
      <c r="BJ296" s="93" t="s">
        <v>12</v>
      </c>
      <c r="BK296" s="80">
        <v>3</v>
      </c>
      <c r="BL296" s="80" t="s">
        <v>12</v>
      </c>
      <c r="BM296" s="80"/>
      <c r="BN296" s="80"/>
      <c r="BO296" s="94" t="e">
        <f>VLOOKUP(Vib_PDM[[#This Row],[SAP Flocation]],'[4]Sheet1 (2)'!B:E,2,FALSE)</f>
        <v>#N/A</v>
      </c>
      <c r="BP296" s="83" t="s">
        <v>15</v>
      </c>
      <c r="BQ296" s="84"/>
      <c r="BR296" s="85" t="e">
        <f>VLOOKUP(Vib_PDM[[#This Row],[New Number]],'[4]Monthly AMS report'!NN248:NO599,2,FALSE)</f>
        <v>#N/A</v>
      </c>
      <c r="BS296" s="86">
        <v>4</v>
      </c>
      <c r="BT296" s="87">
        <f>COUNTIF(G296:AO296,$BT$8)</f>
        <v>0</v>
      </c>
      <c r="BU296" s="88">
        <f>COUNTIF(G296:AO296,$BU$8)</f>
        <v>2</v>
      </c>
      <c r="BV296" s="88">
        <f>COUNTIF(G296:AO296,$BV$8)</f>
        <v>10</v>
      </c>
      <c r="BW296" s="88">
        <f>COUNTIF(G296:AO296,$BW$8)</f>
        <v>4</v>
      </c>
      <c r="BX296" s="88">
        <f>COUNTIF(G296:AO296,$BX$8)</f>
        <v>16</v>
      </c>
      <c r="BY296" s="88">
        <f>COUNTIF(G296:AO296,$BY$8)</f>
        <v>3</v>
      </c>
      <c r="BZ296" s="88">
        <f>COUNTIF(G296:AO296,$BZ$8)</f>
        <v>0</v>
      </c>
      <c r="CA296" s="89">
        <f>(BY296)/(BZ296+BY296+BX296+BW296+BV296+BU296+BT296)</f>
        <v>8.5714285714285715E-2</v>
      </c>
    </row>
    <row r="297" spans="1:79" ht="28.8" x14ac:dyDescent="0.25">
      <c r="A297" s="122" t="s">
        <v>1425</v>
      </c>
      <c r="B297" s="192" t="s">
        <v>1426</v>
      </c>
      <c r="C297" s="72" t="s">
        <v>1103</v>
      </c>
      <c r="D297" s="73" t="s">
        <v>1427</v>
      </c>
      <c r="E297" s="74" t="s">
        <v>1428</v>
      </c>
      <c r="F297" s="75"/>
      <c r="G297" s="76" t="s">
        <v>15</v>
      </c>
      <c r="H297" s="76" t="s">
        <v>12</v>
      </c>
      <c r="I297" s="76">
        <v>4</v>
      </c>
      <c r="J297" s="76" t="s">
        <v>12</v>
      </c>
      <c r="K297" s="76" t="s">
        <v>12</v>
      </c>
      <c r="L297" s="76" t="s">
        <v>15</v>
      </c>
      <c r="M297" s="76">
        <v>3</v>
      </c>
      <c r="N297" s="76" t="s">
        <v>15</v>
      </c>
      <c r="O297" s="76" t="s">
        <v>12</v>
      </c>
      <c r="P297" s="76">
        <v>4</v>
      </c>
      <c r="Q297" s="76">
        <v>3</v>
      </c>
      <c r="R297" s="76">
        <v>3</v>
      </c>
      <c r="S297" s="76">
        <v>3</v>
      </c>
      <c r="T297" s="76">
        <v>2</v>
      </c>
      <c r="U297" s="76">
        <v>4</v>
      </c>
      <c r="V297" s="76">
        <v>3</v>
      </c>
      <c r="W297" s="76">
        <v>3</v>
      </c>
      <c r="X297" s="76">
        <v>3</v>
      </c>
      <c r="Y297" s="76">
        <v>3</v>
      </c>
      <c r="Z297" s="76">
        <v>3</v>
      </c>
      <c r="AA297" s="77">
        <v>4</v>
      </c>
      <c r="AB297" s="77">
        <v>3</v>
      </c>
      <c r="AC297" s="77">
        <v>2</v>
      </c>
      <c r="AD297" s="77">
        <v>2</v>
      </c>
      <c r="AE297" s="77">
        <v>2</v>
      </c>
      <c r="AF297" s="77">
        <v>4</v>
      </c>
      <c r="AG297" s="78">
        <v>4</v>
      </c>
      <c r="AH297" s="78">
        <v>4</v>
      </c>
      <c r="AI297" s="78">
        <v>4</v>
      </c>
      <c r="AJ297" s="78">
        <v>4</v>
      </c>
      <c r="AK297" s="79">
        <v>3</v>
      </c>
      <c r="AL297" s="79">
        <v>3</v>
      </c>
      <c r="AM297" s="79">
        <v>3</v>
      </c>
      <c r="AN297" s="79">
        <v>3</v>
      </c>
      <c r="AO297" s="79">
        <v>3</v>
      </c>
      <c r="AP297" s="79">
        <v>3</v>
      </c>
      <c r="AQ297" s="79">
        <v>4</v>
      </c>
      <c r="AR297" s="79" t="s">
        <v>18</v>
      </c>
      <c r="AS297" s="79" t="e">
        <f>VLOOKUP(Vib_PDM[[#This Row],[New Number]],#REF!,2,FALSE)</f>
        <v>#REF!</v>
      </c>
      <c r="AT297" s="79">
        <v>4</v>
      </c>
      <c r="AU297" s="79">
        <v>4</v>
      </c>
      <c r="AV297" s="79" t="s">
        <v>15</v>
      </c>
      <c r="AW297" s="79" t="s">
        <v>15</v>
      </c>
      <c r="AX297" s="79" t="s">
        <v>15</v>
      </c>
      <c r="AY297" s="79"/>
      <c r="AZ297" s="79"/>
      <c r="BA297" s="79">
        <v>4</v>
      </c>
      <c r="BB297" s="79">
        <v>3</v>
      </c>
      <c r="BC297" s="79">
        <v>3</v>
      </c>
      <c r="BD297" s="80" t="s">
        <v>15</v>
      </c>
      <c r="BE297" s="80">
        <v>3</v>
      </c>
      <c r="BF297" s="80">
        <v>4</v>
      </c>
      <c r="BG297" s="80">
        <v>4</v>
      </c>
      <c r="BH297" s="80">
        <v>4</v>
      </c>
      <c r="BI297" s="124">
        <v>4</v>
      </c>
      <c r="BJ297" s="114">
        <v>2</v>
      </c>
      <c r="BK297" s="81" t="s">
        <v>12</v>
      </c>
      <c r="BL297" s="80" t="s">
        <v>12</v>
      </c>
      <c r="BM297" s="81"/>
      <c r="BN297" s="81"/>
      <c r="BO297" s="92">
        <f>VLOOKUP(Vib_PDM[[#This Row],[SAP Flocation]],'[4]Sheet1 (2)'!B:E,2,FALSE)</f>
        <v>0</v>
      </c>
      <c r="BP297" s="132" t="s">
        <v>15</v>
      </c>
      <c r="BQ297" s="84"/>
      <c r="BR297" s="85" t="e">
        <f>VLOOKUP(Vib_PDM[[#This Row],[New Number]],'[4]Monthly AMS report'!NN338:NO689,2,FALSE)</f>
        <v>#N/A</v>
      </c>
      <c r="BS297" s="86"/>
      <c r="BT297" s="87">
        <f>COUNTIF(G297:AO297,$BT$8)</f>
        <v>0</v>
      </c>
      <c r="BU297" s="88">
        <f>COUNTIF(G297:AO297,$BU$8)</f>
        <v>4</v>
      </c>
      <c r="BV297" s="88">
        <f>COUNTIF(G297:AO297,$BV$8)</f>
        <v>15</v>
      </c>
      <c r="BW297" s="88">
        <f>COUNTIF(G297:AO297,$BW$8)</f>
        <v>9</v>
      </c>
      <c r="BX297" s="88">
        <f>COUNTIF(G297:AO297,$BX$8)</f>
        <v>4</v>
      </c>
      <c r="BY297" s="88">
        <f>COUNTIF(G297:AO297,$BY$8)</f>
        <v>3</v>
      </c>
      <c r="BZ297" s="88">
        <f>COUNTIF(G297:AO297,$BZ$8)</f>
        <v>0</v>
      </c>
      <c r="CA297" s="89">
        <f>(BY297)/(BZ297+BY297+BX297+BW297+BV297+BU297+BT297)</f>
        <v>8.5714285714285715E-2</v>
      </c>
    </row>
    <row r="298" spans="1:79" ht="14.4" x14ac:dyDescent="0.25">
      <c r="A298" s="134" t="s">
        <v>1235</v>
      </c>
      <c r="B298" s="194" t="s">
        <v>1236</v>
      </c>
      <c r="C298" s="72" t="s">
        <v>99</v>
      </c>
      <c r="D298" s="127" t="s">
        <v>1237</v>
      </c>
      <c r="E298" s="74" t="s">
        <v>1236</v>
      </c>
      <c r="F298" s="75"/>
      <c r="G298" s="76">
        <v>4</v>
      </c>
      <c r="H298" s="76">
        <v>4</v>
      </c>
      <c r="I298" s="76">
        <v>4</v>
      </c>
      <c r="J298" s="76">
        <v>4</v>
      </c>
      <c r="K298" s="76" t="s">
        <v>12</v>
      </c>
      <c r="L298" s="76" t="s">
        <v>15</v>
      </c>
      <c r="M298" s="76" t="s">
        <v>12</v>
      </c>
      <c r="N298" s="76" t="s">
        <v>15</v>
      </c>
      <c r="O298" s="76" t="s">
        <v>12</v>
      </c>
      <c r="P298" s="76">
        <v>3</v>
      </c>
      <c r="Q298" s="76">
        <v>3</v>
      </c>
      <c r="R298" s="76">
        <v>2</v>
      </c>
      <c r="S298" s="76">
        <v>2</v>
      </c>
      <c r="T298" s="76" t="s">
        <v>12</v>
      </c>
      <c r="U298" s="76" t="s">
        <v>12</v>
      </c>
      <c r="V298" s="76" t="s">
        <v>12</v>
      </c>
      <c r="W298" s="76" t="s">
        <v>12</v>
      </c>
      <c r="X298" s="76" t="s">
        <v>12</v>
      </c>
      <c r="Y298" s="76" t="s">
        <v>12</v>
      </c>
      <c r="Z298" s="76">
        <v>4</v>
      </c>
      <c r="AA298" s="77">
        <v>4</v>
      </c>
      <c r="AB298" s="77">
        <v>4</v>
      </c>
      <c r="AC298" s="77" t="s">
        <v>102</v>
      </c>
      <c r="AD298" s="77">
        <v>4</v>
      </c>
      <c r="AE298" s="77">
        <v>4</v>
      </c>
      <c r="AF298" s="77" t="s">
        <v>102</v>
      </c>
      <c r="AG298" s="78" t="s">
        <v>12</v>
      </c>
      <c r="AH298" s="78">
        <v>4</v>
      </c>
      <c r="AI298" s="78" t="s">
        <v>12</v>
      </c>
      <c r="AJ298" s="78" t="s">
        <v>12</v>
      </c>
      <c r="AK298" s="79" t="s">
        <v>12</v>
      </c>
      <c r="AL298" s="79" t="s">
        <v>102</v>
      </c>
      <c r="AM298" s="79" t="s">
        <v>102</v>
      </c>
      <c r="AN298" s="79" t="s">
        <v>15</v>
      </c>
      <c r="AO298" s="79">
        <v>4</v>
      </c>
      <c r="AP298" s="79">
        <v>4</v>
      </c>
      <c r="AQ298" s="79">
        <v>4</v>
      </c>
      <c r="AR298" s="79" t="s">
        <v>18</v>
      </c>
      <c r="AS298" s="79" t="e">
        <f>VLOOKUP(Vib_PDM[[#This Row],[New Number]],#REF!,2,FALSE)</f>
        <v>#REF!</v>
      </c>
      <c r="AT298" s="79" t="s">
        <v>12</v>
      </c>
      <c r="AU298" s="79" t="s">
        <v>12</v>
      </c>
      <c r="AV298" s="79" t="s">
        <v>15</v>
      </c>
      <c r="AW298" s="79" t="s">
        <v>15</v>
      </c>
      <c r="AX298" s="79" t="s">
        <v>15</v>
      </c>
      <c r="AY298" s="79"/>
      <c r="AZ298" s="79"/>
      <c r="BA298" s="79" t="s">
        <v>12</v>
      </c>
      <c r="BB298" s="79" t="s">
        <v>102</v>
      </c>
      <c r="BC298" s="79" t="s">
        <v>15</v>
      </c>
      <c r="BD298" s="80" t="s">
        <v>12</v>
      </c>
      <c r="BE298" s="80">
        <v>4</v>
      </c>
      <c r="BF298" s="80">
        <v>4</v>
      </c>
      <c r="BG298" s="80">
        <v>4</v>
      </c>
      <c r="BH298" s="80">
        <v>4</v>
      </c>
      <c r="BI298" s="124">
        <v>4</v>
      </c>
      <c r="BJ298" s="80" t="s">
        <v>15</v>
      </c>
      <c r="BK298" s="80">
        <v>4</v>
      </c>
      <c r="BL298" s="80">
        <v>3</v>
      </c>
      <c r="BM298" s="80"/>
      <c r="BN298" s="80"/>
      <c r="BO298" s="82" t="e">
        <f>VLOOKUP(Vib_PDM[[#This Row],[SAP Flocation]],'[4]Sheet1 (2)'!B:E,2,FALSE)</f>
        <v>#N/A</v>
      </c>
      <c r="BP298" s="83" t="s">
        <v>15</v>
      </c>
      <c r="BQ298" s="84"/>
      <c r="BR298" s="85" t="e">
        <f>VLOOKUP(Vib_PDM[[#This Row],[New Number]],'[4]Monthly AMS report'!NN290:NO641,2,FALSE)</f>
        <v>#N/A</v>
      </c>
      <c r="BS298" s="86">
        <v>12</v>
      </c>
      <c r="BT298" s="87">
        <f>COUNTIF(G298:AO298,$BT$8)</f>
        <v>0</v>
      </c>
      <c r="BU298" s="88">
        <f>COUNTIF(G298:AO298,$BU$8)</f>
        <v>2</v>
      </c>
      <c r="BV298" s="88">
        <f>COUNTIF(G298:AO298,$BV$8)</f>
        <v>2</v>
      </c>
      <c r="BW298" s="88">
        <f>COUNTIF(G298:AO298,$BW$8)</f>
        <v>11</v>
      </c>
      <c r="BX298" s="88">
        <f>COUNTIF(G298:AO298,$BX$8)</f>
        <v>17</v>
      </c>
      <c r="BY298" s="88">
        <f>COUNTIF(G298:AO298,$BY$8)</f>
        <v>3</v>
      </c>
      <c r="BZ298" s="88">
        <f>COUNTIF(G298:AO298,$BZ$8)</f>
        <v>0</v>
      </c>
      <c r="CA298" s="89">
        <f>(BY298)/(BZ298+BY298+BX298+BW298+BV298+BU298+BT298)</f>
        <v>8.5714285714285715E-2</v>
      </c>
    </row>
    <row r="299" spans="1:79" ht="14.4" x14ac:dyDescent="0.25">
      <c r="A299" s="70" t="s">
        <v>1238</v>
      </c>
      <c r="B299" s="195" t="s">
        <v>1239</v>
      </c>
      <c r="C299" s="72" t="s">
        <v>99</v>
      </c>
      <c r="D299" s="196" t="s">
        <v>1240</v>
      </c>
      <c r="E299" s="72" t="s">
        <v>1239</v>
      </c>
      <c r="F299" s="75" t="s">
        <v>382</v>
      </c>
      <c r="G299" s="76" t="s">
        <v>15</v>
      </c>
      <c r="H299" s="117" t="s">
        <v>15</v>
      </c>
      <c r="I299" s="117" t="s">
        <v>15</v>
      </c>
      <c r="J299" s="117" t="s">
        <v>15</v>
      </c>
      <c r="K299" s="117" t="s">
        <v>15</v>
      </c>
      <c r="L299" s="117" t="s">
        <v>15</v>
      </c>
      <c r="M299" s="117" t="s">
        <v>15</v>
      </c>
      <c r="N299" s="117" t="s">
        <v>15</v>
      </c>
      <c r="O299" s="117" t="s">
        <v>15</v>
      </c>
      <c r="P299" s="117" t="s">
        <v>15</v>
      </c>
      <c r="Q299" s="117" t="s">
        <v>15</v>
      </c>
      <c r="R299" s="117" t="s">
        <v>15</v>
      </c>
      <c r="S299" s="117" t="s">
        <v>15</v>
      </c>
      <c r="T299" s="117" t="s">
        <v>15</v>
      </c>
      <c r="U299" s="76">
        <v>2</v>
      </c>
      <c r="V299" s="76" t="s">
        <v>798</v>
      </c>
      <c r="W299" s="76" t="s">
        <v>798</v>
      </c>
      <c r="X299" s="76">
        <v>2</v>
      </c>
      <c r="Y299" s="76" t="s">
        <v>15</v>
      </c>
      <c r="Z299" s="76" t="s">
        <v>15</v>
      </c>
      <c r="AA299" s="77" t="s">
        <v>102</v>
      </c>
      <c r="AB299" s="77" t="s">
        <v>15</v>
      </c>
      <c r="AC299" s="77" t="s">
        <v>15</v>
      </c>
      <c r="AD299" s="77" t="s">
        <v>798</v>
      </c>
      <c r="AE299" s="77" t="s">
        <v>798</v>
      </c>
      <c r="AF299" s="77" t="s">
        <v>15</v>
      </c>
      <c r="AG299" s="78" t="s">
        <v>15</v>
      </c>
      <c r="AH299" s="78" t="s">
        <v>15</v>
      </c>
      <c r="AI299" s="90" t="s">
        <v>15</v>
      </c>
      <c r="AJ299" s="90" t="s">
        <v>15</v>
      </c>
      <c r="AK299" s="79" t="s">
        <v>18</v>
      </c>
      <c r="AL299" s="79" t="s">
        <v>15</v>
      </c>
      <c r="AM299" s="79" t="s">
        <v>15</v>
      </c>
      <c r="AN299" s="79" t="s">
        <v>18</v>
      </c>
      <c r="AO299" s="79" t="s">
        <v>15</v>
      </c>
      <c r="AP299" s="79" t="s">
        <v>15</v>
      </c>
      <c r="AQ299" s="79" t="s">
        <v>15</v>
      </c>
      <c r="AR299" s="79" t="s">
        <v>15</v>
      </c>
      <c r="AS299" s="79" t="e">
        <f>VLOOKUP(Vib_PDM[[#This Row],[New Number]],#REF!,2,FALSE)</f>
        <v>#REF!</v>
      </c>
      <c r="AT299" s="79" t="s">
        <v>15</v>
      </c>
      <c r="AU299" s="79" t="s">
        <v>15</v>
      </c>
      <c r="AV299" s="79" t="s">
        <v>15</v>
      </c>
      <c r="AW299" s="79" t="s">
        <v>15</v>
      </c>
      <c r="AX299" s="79" t="s">
        <v>15</v>
      </c>
      <c r="AY299" s="79"/>
      <c r="AZ299" s="79"/>
      <c r="BA299" s="79" t="s">
        <v>15</v>
      </c>
      <c r="BB299" s="79" t="s">
        <v>15</v>
      </c>
      <c r="BC299" s="79" t="s">
        <v>15</v>
      </c>
      <c r="BD299" s="80" t="s">
        <v>15</v>
      </c>
      <c r="BE299" s="80" t="s">
        <v>15</v>
      </c>
      <c r="BF299" s="80" t="s">
        <v>15</v>
      </c>
      <c r="BG299" s="80">
        <v>3</v>
      </c>
      <c r="BH299" s="80">
        <v>3</v>
      </c>
      <c r="BI299" s="91">
        <v>3</v>
      </c>
      <c r="BJ299" s="80" t="s">
        <v>15</v>
      </c>
      <c r="BK299" s="80">
        <v>3</v>
      </c>
      <c r="BL299" s="80">
        <v>2</v>
      </c>
      <c r="BM299" s="80"/>
      <c r="BN299" s="80"/>
      <c r="BO299" s="123">
        <f>VLOOKUP(Vib_PDM[[#This Row],[SAP Flocation]],'[4]Sheet1 (2)'!B:E,2,FALSE)</f>
        <v>0</v>
      </c>
      <c r="BP299" s="83" t="s">
        <v>15</v>
      </c>
      <c r="BQ299" s="84"/>
      <c r="BR299" s="85" t="e">
        <f>VLOOKUP(Vib_PDM[[#This Row],[New Number]],'[4]Monthly AMS report'!NN291:NO642,2,FALSE)</f>
        <v>#N/A</v>
      </c>
      <c r="BS299" s="86">
        <v>1</v>
      </c>
      <c r="BT299" s="87">
        <f>COUNTIF(G299:AO299,$BT$8)</f>
        <v>0</v>
      </c>
      <c r="BU299" s="88">
        <f>COUNTIF(G299:AO299,$BU$8)</f>
        <v>2</v>
      </c>
      <c r="BV299" s="88">
        <f>COUNTIF(G299:AO299,$BV$8)</f>
        <v>0</v>
      </c>
      <c r="BW299" s="88">
        <f>COUNTIF(G299:AO299,$BW$8)</f>
        <v>0</v>
      </c>
      <c r="BX299" s="88">
        <f>COUNTIF(G299:AO299,$BX$8)</f>
        <v>1</v>
      </c>
      <c r="BY299" s="88">
        <f>COUNTIF(G299:AO299,$BY$8)</f>
        <v>26</v>
      </c>
      <c r="BZ299" s="88">
        <f>COUNTIF(G299:AO299,$BZ$8)</f>
        <v>2</v>
      </c>
      <c r="CA299" s="89">
        <f>(BY299)/(BZ299+BY299+BX299+BW299+BV299+BU299+BT299)</f>
        <v>0.83870967741935487</v>
      </c>
    </row>
    <row r="300" spans="1:79" ht="26.4" x14ac:dyDescent="0.25">
      <c r="A300" s="197" t="s">
        <v>1241</v>
      </c>
      <c r="B300" s="194" t="s">
        <v>1242</v>
      </c>
      <c r="C300" s="72" t="s">
        <v>99</v>
      </c>
      <c r="D300" s="170" t="s">
        <v>1243</v>
      </c>
      <c r="E300" s="171" t="s">
        <v>1244</v>
      </c>
      <c r="F300" s="172"/>
      <c r="G300" s="76" t="s">
        <v>15</v>
      </c>
      <c r="H300" s="76" t="s">
        <v>15</v>
      </c>
      <c r="I300" s="76" t="s">
        <v>12</v>
      </c>
      <c r="J300" s="76" t="s">
        <v>15</v>
      </c>
      <c r="K300" s="76" t="s">
        <v>12</v>
      </c>
      <c r="L300" s="76" t="s">
        <v>15</v>
      </c>
      <c r="M300" s="76" t="s">
        <v>15</v>
      </c>
      <c r="N300" s="76" t="s">
        <v>15</v>
      </c>
      <c r="O300" s="76" t="s">
        <v>12</v>
      </c>
      <c r="P300" s="76" t="s">
        <v>12</v>
      </c>
      <c r="Q300" s="76" t="s">
        <v>12</v>
      </c>
      <c r="R300" s="76" t="s">
        <v>12</v>
      </c>
      <c r="S300" s="76" t="s">
        <v>15</v>
      </c>
      <c r="T300" s="76" t="s">
        <v>102</v>
      </c>
      <c r="U300" s="76" t="s">
        <v>15</v>
      </c>
      <c r="V300" s="76" t="s">
        <v>102</v>
      </c>
      <c r="W300" s="76" t="s">
        <v>102</v>
      </c>
      <c r="X300" s="76" t="s">
        <v>198</v>
      </c>
      <c r="Y300" s="76" t="s">
        <v>102</v>
      </c>
      <c r="Z300" s="76" t="s">
        <v>102</v>
      </c>
      <c r="AA300" s="77" t="s">
        <v>102</v>
      </c>
      <c r="AB300" s="77" t="s">
        <v>12</v>
      </c>
      <c r="AC300" s="77" t="s">
        <v>102</v>
      </c>
      <c r="AD300" s="77" t="s">
        <v>12</v>
      </c>
      <c r="AE300" s="77" t="s">
        <v>15</v>
      </c>
      <c r="AF300" s="173" t="s">
        <v>102</v>
      </c>
      <c r="AG300" s="174" t="s">
        <v>12</v>
      </c>
      <c r="AH300" s="174" t="s">
        <v>12</v>
      </c>
      <c r="AI300" s="174" t="s">
        <v>12</v>
      </c>
      <c r="AJ300" s="174" t="s">
        <v>12</v>
      </c>
      <c r="AK300" s="79" t="s">
        <v>12</v>
      </c>
      <c r="AL300" s="79" t="s">
        <v>102</v>
      </c>
      <c r="AM300" s="79" t="s">
        <v>102</v>
      </c>
      <c r="AN300" s="79" t="s">
        <v>15</v>
      </c>
      <c r="AO300" s="79">
        <v>2</v>
      </c>
      <c r="AP300" s="79" t="s">
        <v>12</v>
      </c>
      <c r="AQ300" s="79" t="s">
        <v>12</v>
      </c>
      <c r="AR300" s="79" t="s">
        <v>15</v>
      </c>
      <c r="AS300" s="79" t="e">
        <f>VLOOKUP(Vib_PDM[[#This Row],[New Number]],#REF!,2,FALSE)</f>
        <v>#REF!</v>
      </c>
      <c r="AT300" s="79" t="s">
        <v>15</v>
      </c>
      <c r="AU300" s="79" t="s">
        <v>15</v>
      </c>
      <c r="AV300" s="79" t="s">
        <v>15</v>
      </c>
      <c r="AW300" s="79" t="s">
        <v>15</v>
      </c>
      <c r="AX300" s="79" t="s">
        <v>15</v>
      </c>
      <c r="AY300" s="79"/>
      <c r="AZ300" s="79"/>
      <c r="BA300" s="79" t="s">
        <v>15</v>
      </c>
      <c r="BB300" s="79" t="s">
        <v>102</v>
      </c>
      <c r="BC300" s="79" t="s">
        <v>15</v>
      </c>
      <c r="BD300" s="80" t="s">
        <v>15</v>
      </c>
      <c r="BE300" s="80" t="s">
        <v>12</v>
      </c>
      <c r="BF300" s="80" t="s">
        <v>12</v>
      </c>
      <c r="BG300" s="80" t="s">
        <v>12</v>
      </c>
      <c r="BH300" s="80" t="s">
        <v>12</v>
      </c>
      <c r="BI300" s="81" t="s">
        <v>12</v>
      </c>
      <c r="BJ300" s="80" t="s">
        <v>15</v>
      </c>
      <c r="BK300" s="80" t="s">
        <v>12</v>
      </c>
      <c r="BL300" s="80" t="s">
        <v>15</v>
      </c>
      <c r="BM300" s="80"/>
      <c r="BN300" s="80"/>
      <c r="BO300" s="82" t="e">
        <f>VLOOKUP(Vib_PDM[[#This Row],[SAP Flocation]],'[4]Sheet1 (2)'!B:E,2,FALSE)</f>
        <v>#N/A</v>
      </c>
      <c r="BP300" s="83" t="s">
        <v>15</v>
      </c>
      <c r="BQ300" s="84"/>
      <c r="BR300" s="85" t="e">
        <f>VLOOKUP(Vib_PDM[[#This Row],[New Number]],'[4]Monthly AMS report'!NN292:NO643,2,FALSE)</f>
        <v>#N/A</v>
      </c>
      <c r="BS300" s="86">
        <v>1</v>
      </c>
      <c r="BT300" s="87">
        <f>COUNTIF(G300:AO300,$BT$8)</f>
        <v>0</v>
      </c>
      <c r="BU300" s="88">
        <f>COUNTIF(G300:AO300,$BU$8)</f>
        <v>1</v>
      </c>
      <c r="BV300" s="88">
        <f>COUNTIF(G300:AO300,$BV$8)</f>
        <v>0</v>
      </c>
      <c r="BW300" s="88">
        <f>COUNTIF(G300:AO300,$BW$8)</f>
        <v>0</v>
      </c>
      <c r="BX300" s="88">
        <f>COUNTIF(G300:AO300,$BX$8)</f>
        <v>23</v>
      </c>
      <c r="BY300" s="88">
        <f>COUNTIF(G300:AO300,$BY$8)</f>
        <v>10</v>
      </c>
      <c r="BZ300" s="88">
        <f>COUNTIF(G300:AO300,$BZ$8)</f>
        <v>0</v>
      </c>
      <c r="CA300" s="89">
        <f>(BY300)/(BZ300+BY300+BX300+BW300+BV300+BU300+BT300)</f>
        <v>0.29411764705882354</v>
      </c>
    </row>
    <row r="301" spans="1:79" ht="26.4" x14ac:dyDescent="0.25">
      <c r="A301" s="133" t="s">
        <v>1245</v>
      </c>
      <c r="B301" s="198" t="s">
        <v>1246</v>
      </c>
      <c r="C301" s="72" t="s">
        <v>99</v>
      </c>
      <c r="D301" s="73" t="s">
        <v>1247</v>
      </c>
      <c r="E301" s="74" t="s">
        <v>1248</v>
      </c>
      <c r="F301" s="75"/>
      <c r="G301" s="76" t="s">
        <v>15</v>
      </c>
      <c r="H301" s="76" t="s">
        <v>12</v>
      </c>
      <c r="I301" s="76" t="s">
        <v>15</v>
      </c>
      <c r="J301" s="76" t="s">
        <v>15</v>
      </c>
      <c r="K301" s="76" t="s">
        <v>12</v>
      </c>
      <c r="L301" s="76" t="s">
        <v>15</v>
      </c>
      <c r="M301" s="76" t="s">
        <v>15</v>
      </c>
      <c r="N301" s="76" t="s">
        <v>15</v>
      </c>
      <c r="O301" s="76" t="s">
        <v>12</v>
      </c>
      <c r="P301" s="76">
        <v>4</v>
      </c>
      <c r="Q301" s="76">
        <v>4</v>
      </c>
      <c r="R301" s="76">
        <v>4</v>
      </c>
      <c r="S301" s="76">
        <v>3</v>
      </c>
      <c r="T301" s="76">
        <v>3</v>
      </c>
      <c r="U301" s="76" t="s">
        <v>15</v>
      </c>
      <c r="V301" s="76">
        <v>3</v>
      </c>
      <c r="W301" s="76">
        <v>3</v>
      </c>
      <c r="X301" s="76">
        <v>3</v>
      </c>
      <c r="Y301" s="76" t="s">
        <v>102</v>
      </c>
      <c r="Z301" s="76">
        <v>4</v>
      </c>
      <c r="AA301" s="77">
        <v>4</v>
      </c>
      <c r="AB301" s="77">
        <v>4</v>
      </c>
      <c r="AC301" s="77" t="s">
        <v>198</v>
      </c>
      <c r="AD301" s="77">
        <v>4</v>
      </c>
      <c r="AE301" s="77" t="s">
        <v>15</v>
      </c>
      <c r="AF301" s="76" t="s">
        <v>102</v>
      </c>
      <c r="AG301" s="113" t="s">
        <v>12</v>
      </c>
      <c r="AH301" s="113" t="s">
        <v>15</v>
      </c>
      <c r="AI301" s="113" t="s">
        <v>12</v>
      </c>
      <c r="AJ301" s="113" t="s">
        <v>15</v>
      </c>
      <c r="AK301" s="79" t="s">
        <v>12</v>
      </c>
      <c r="AL301" s="79" t="s">
        <v>102</v>
      </c>
      <c r="AM301" s="79" t="s">
        <v>15</v>
      </c>
      <c r="AN301" s="79" t="s">
        <v>15</v>
      </c>
      <c r="AO301" s="79">
        <v>3</v>
      </c>
      <c r="AP301" s="79" t="s">
        <v>15</v>
      </c>
      <c r="AQ301" s="79" t="s">
        <v>15</v>
      </c>
      <c r="AR301" s="79" t="s">
        <v>18</v>
      </c>
      <c r="AS301" s="79" t="e">
        <f>VLOOKUP(Vib_PDM[[#This Row],[New Number]],#REF!,2,FALSE)</f>
        <v>#REF!</v>
      </c>
      <c r="AT301" s="79">
        <v>3</v>
      </c>
      <c r="AU301" s="79">
        <v>3</v>
      </c>
      <c r="AV301" s="79" t="s">
        <v>15</v>
      </c>
      <c r="AW301" s="79" t="s">
        <v>15</v>
      </c>
      <c r="AX301" s="79" t="s">
        <v>15</v>
      </c>
      <c r="AY301" s="79"/>
      <c r="AZ301" s="79"/>
      <c r="BA301" s="79"/>
      <c r="BB301" s="79" t="s">
        <v>15</v>
      </c>
      <c r="BC301" s="79" t="s">
        <v>15</v>
      </c>
      <c r="BD301" s="80" t="s">
        <v>15</v>
      </c>
      <c r="BE301" s="80" t="s">
        <v>12</v>
      </c>
      <c r="BF301" s="80">
        <v>3</v>
      </c>
      <c r="BG301" s="80" t="s">
        <v>15</v>
      </c>
      <c r="BH301" s="80" t="s">
        <v>15</v>
      </c>
      <c r="BI301" s="80" t="s">
        <v>15</v>
      </c>
      <c r="BJ301" s="80" t="s">
        <v>15</v>
      </c>
      <c r="BK301" s="80" t="s">
        <v>15</v>
      </c>
      <c r="BL301" s="80" t="s">
        <v>15</v>
      </c>
      <c r="BM301" s="80"/>
      <c r="BN301" s="80"/>
      <c r="BO301" s="82" t="e">
        <f>VLOOKUP(Vib_PDM[[#This Row],[SAP Flocation]],'[4]Sheet1 (2)'!B:E,2,FALSE)</f>
        <v>#N/A</v>
      </c>
      <c r="BP301" s="83" t="s">
        <v>15</v>
      </c>
      <c r="BQ301" s="84"/>
      <c r="BR301" s="85" t="e">
        <f>VLOOKUP(Vib_PDM[[#This Row],[New Number]],'[4]Monthly AMS report'!NN293:NO644,2,FALSE)</f>
        <v>#N/A</v>
      </c>
      <c r="BS301" s="86">
        <v>1</v>
      </c>
      <c r="BT301" s="87">
        <f>COUNTIF(G301:AO301,$BT$8)</f>
        <v>0</v>
      </c>
      <c r="BU301" s="88">
        <f>COUNTIF(G301:AO301,$BU$8)</f>
        <v>0</v>
      </c>
      <c r="BV301" s="88">
        <f>COUNTIF(G301:AO301,$BV$8)</f>
        <v>6</v>
      </c>
      <c r="BW301" s="88">
        <f>COUNTIF(G301:AO301,$BW$8)</f>
        <v>7</v>
      </c>
      <c r="BX301" s="88">
        <f>COUNTIF(G301:AO301,$BX$8)</f>
        <v>9</v>
      </c>
      <c r="BY301" s="88">
        <f>COUNTIF(G301:AO301,$BY$8)</f>
        <v>12</v>
      </c>
      <c r="BZ301" s="88">
        <f>COUNTIF(G301:AO301,$BZ$8)</f>
        <v>0</v>
      </c>
      <c r="CA301" s="89">
        <f>(BY301)/(BZ301+BY301+BX301+BW301+BV301+BU301+BT301)</f>
        <v>0.35294117647058826</v>
      </c>
    </row>
    <row r="302" spans="1:79" ht="26.4" x14ac:dyDescent="0.25">
      <c r="A302" s="191" t="s">
        <v>1296</v>
      </c>
      <c r="B302" s="193" t="s">
        <v>1297</v>
      </c>
      <c r="C302" s="72" t="s">
        <v>99</v>
      </c>
      <c r="D302" s="177" t="s">
        <v>1298</v>
      </c>
      <c r="E302" s="178" t="s">
        <v>1299</v>
      </c>
      <c r="F302" s="179"/>
      <c r="G302" s="76" t="s">
        <v>12</v>
      </c>
      <c r="H302" s="76" t="s">
        <v>12</v>
      </c>
      <c r="I302" s="76" t="s">
        <v>12</v>
      </c>
      <c r="J302" s="76" t="s">
        <v>12</v>
      </c>
      <c r="K302" s="76" t="s">
        <v>12</v>
      </c>
      <c r="L302" s="76" t="s">
        <v>15</v>
      </c>
      <c r="M302" s="76" t="s">
        <v>12</v>
      </c>
      <c r="N302" s="76" t="s">
        <v>15</v>
      </c>
      <c r="O302" s="76" t="s">
        <v>12</v>
      </c>
      <c r="P302" s="76" t="s">
        <v>12</v>
      </c>
      <c r="Q302" s="76" t="s">
        <v>12</v>
      </c>
      <c r="R302" s="76" t="s">
        <v>12</v>
      </c>
      <c r="S302" s="76" t="s">
        <v>12</v>
      </c>
      <c r="T302" s="76" t="s">
        <v>102</v>
      </c>
      <c r="U302" s="76" t="s">
        <v>15</v>
      </c>
      <c r="V302" s="76" t="s">
        <v>102</v>
      </c>
      <c r="W302" s="76" t="s">
        <v>102</v>
      </c>
      <c r="X302" s="76" t="s">
        <v>102</v>
      </c>
      <c r="Y302" s="76" t="s">
        <v>102</v>
      </c>
      <c r="Z302" s="76" t="s">
        <v>102</v>
      </c>
      <c r="AA302" s="77" t="s">
        <v>102</v>
      </c>
      <c r="AB302" s="77" t="s">
        <v>12</v>
      </c>
      <c r="AC302" s="77" t="s">
        <v>102</v>
      </c>
      <c r="AD302" s="77" t="s">
        <v>12</v>
      </c>
      <c r="AE302" s="77" t="s">
        <v>15</v>
      </c>
      <c r="AF302" s="180" t="s">
        <v>102</v>
      </c>
      <c r="AG302" s="181" t="s">
        <v>12</v>
      </c>
      <c r="AH302" s="181" t="s">
        <v>12</v>
      </c>
      <c r="AI302" s="181" t="s">
        <v>12</v>
      </c>
      <c r="AJ302" s="181" t="s">
        <v>12</v>
      </c>
      <c r="AK302" s="79" t="s">
        <v>12</v>
      </c>
      <c r="AL302" s="79" t="s">
        <v>102</v>
      </c>
      <c r="AM302" s="79" t="s">
        <v>102</v>
      </c>
      <c r="AN302" s="79" t="s">
        <v>15</v>
      </c>
      <c r="AO302" s="79" t="s">
        <v>12</v>
      </c>
      <c r="AP302" s="79" t="s">
        <v>12</v>
      </c>
      <c r="AQ302" s="79" t="s">
        <v>18</v>
      </c>
      <c r="AR302" s="79" t="s">
        <v>18</v>
      </c>
      <c r="AS302" s="79" t="e">
        <f>VLOOKUP(Vib_PDM[[#This Row],[New Number]],#REF!,2,FALSE)</f>
        <v>#REF!</v>
      </c>
      <c r="AT302" s="79" t="s">
        <v>12</v>
      </c>
      <c r="AU302" s="79" t="s">
        <v>12</v>
      </c>
      <c r="AV302" s="79" t="s">
        <v>15</v>
      </c>
      <c r="AW302" s="79" t="s">
        <v>15</v>
      </c>
      <c r="AX302" s="79" t="s">
        <v>15</v>
      </c>
      <c r="AY302" s="79"/>
      <c r="AZ302" s="79"/>
      <c r="BA302" s="79" t="s">
        <v>12</v>
      </c>
      <c r="BB302" s="79" t="s">
        <v>102</v>
      </c>
      <c r="BC302" s="79" t="s">
        <v>15</v>
      </c>
      <c r="BD302" s="80" t="s">
        <v>15</v>
      </c>
      <c r="BE302" s="80">
        <v>2</v>
      </c>
      <c r="BF302" s="80" t="s">
        <v>12</v>
      </c>
      <c r="BG302" s="80" t="s">
        <v>12</v>
      </c>
      <c r="BH302" s="80" t="s">
        <v>15</v>
      </c>
      <c r="BI302" s="114">
        <v>2</v>
      </c>
      <c r="BJ302" s="80" t="s">
        <v>15</v>
      </c>
      <c r="BK302" s="80" t="s">
        <v>12</v>
      </c>
      <c r="BL302" s="80" t="s">
        <v>12</v>
      </c>
      <c r="BM302" s="80"/>
      <c r="BN302" s="80"/>
      <c r="BO302" s="123" t="str">
        <f>VLOOKUP(Vib_PDM[[#This Row],[SAP Flocation]],'[4]Sheet1 (2)'!B:E,2,FALSE)</f>
        <v>MEM25W13</v>
      </c>
      <c r="BP302" s="137" t="s">
        <v>15</v>
      </c>
      <c r="BQ302" s="84"/>
      <c r="BR302" s="85" t="e">
        <f>VLOOKUP(Vib_PDM[[#This Row],[New Number]],'[4]Monthly AMS report'!NN306:NO657,2,FALSE)</f>
        <v>#N/A</v>
      </c>
      <c r="BS302" s="86">
        <v>7</v>
      </c>
      <c r="BT302" s="87">
        <f>COUNTIF(G302:AO302,$BT$8)</f>
        <v>0</v>
      </c>
      <c r="BU302" s="88">
        <f>COUNTIF(G302:AO302,$BU$8)</f>
        <v>0</v>
      </c>
      <c r="BV302" s="88">
        <f>COUNTIF(G302:AO302,$BV$8)</f>
        <v>0</v>
      </c>
      <c r="BW302" s="88">
        <f>COUNTIF(G302:AO302,$BW$8)</f>
        <v>0</v>
      </c>
      <c r="BX302" s="88">
        <f>COUNTIF(G302:AO302,$BX$8)</f>
        <v>30</v>
      </c>
      <c r="BY302" s="88">
        <f>COUNTIF(G302:AO302,$BY$8)</f>
        <v>5</v>
      </c>
      <c r="BZ302" s="88">
        <f>COUNTIF(G302:AO302,$BZ$8)</f>
        <v>0</v>
      </c>
      <c r="CA302" s="89">
        <f>(BY302)/(BZ302+BY302+BX302+BW302+BV302+BU302+BT302)</f>
        <v>0.14285714285714285</v>
      </c>
    </row>
    <row r="303" spans="1:79" ht="26.4" x14ac:dyDescent="0.25">
      <c r="A303" s="133" t="s">
        <v>1249</v>
      </c>
      <c r="B303" s="194" t="s">
        <v>1250</v>
      </c>
      <c r="C303" s="72" t="s">
        <v>99</v>
      </c>
      <c r="D303" s="73" t="s">
        <v>1251</v>
      </c>
      <c r="E303" s="74" t="s">
        <v>1250</v>
      </c>
      <c r="F303" s="75"/>
      <c r="G303" s="76" t="s">
        <v>12</v>
      </c>
      <c r="H303" s="76" t="s">
        <v>12</v>
      </c>
      <c r="I303" s="76" t="s">
        <v>12</v>
      </c>
      <c r="J303" s="76" t="s">
        <v>12</v>
      </c>
      <c r="K303" s="76" t="s">
        <v>12</v>
      </c>
      <c r="L303" s="76" t="s">
        <v>15</v>
      </c>
      <c r="M303" s="76" t="s">
        <v>12</v>
      </c>
      <c r="N303" s="76" t="s">
        <v>15</v>
      </c>
      <c r="O303" s="76">
        <v>3</v>
      </c>
      <c r="P303" s="76" t="s">
        <v>12</v>
      </c>
      <c r="Q303" s="76" t="s">
        <v>12</v>
      </c>
      <c r="R303" s="76" t="s">
        <v>12</v>
      </c>
      <c r="S303" s="76" t="s">
        <v>12</v>
      </c>
      <c r="T303" s="76" t="s">
        <v>102</v>
      </c>
      <c r="U303" s="76" t="s">
        <v>12</v>
      </c>
      <c r="V303" s="76" t="s">
        <v>12</v>
      </c>
      <c r="W303" s="76" t="s">
        <v>12</v>
      </c>
      <c r="X303" s="76" t="s">
        <v>198</v>
      </c>
      <c r="Y303" s="76" t="s">
        <v>102</v>
      </c>
      <c r="Z303" s="76" t="s">
        <v>102</v>
      </c>
      <c r="AA303" s="77" t="s">
        <v>12</v>
      </c>
      <c r="AB303" s="77" t="s">
        <v>12</v>
      </c>
      <c r="AC303" s="77" t="s">
        <v>102</v>
      </c>
      <c r="AD303" s="77" t="s">
        <v>12</v>
      </c>
      <c r="AE303" s="77" t="s">
        <v>102</v>
      </c>
      <c r="AF303" s="77" t="s">
        <v>102</v>
      </c>
      <c r="AG303" s="78" t="s">
        <v>12</v>
      </c>
      <c r="AH303" s="78" t="s">
        <v>12</v>
      </c>
      <c r="AI303" s="78" t="s">
        <v>12</v>
      </c>
      <c r="AJ303" s="78" t="s">
        <v>12</v>
      </c>
      <c r="AK303" s="79" t="s">
        <v>12</v>
      </c>
      <c r="AL303" s="79" t="s">
        <v>102</v>
      </c>
      <c r="AM303" s="79" t="s">
        <v>102</v>
      </c>
      <c r="AN303" s="79" t="s">
        <v>15</v>
      </c>
      <c r="AO303" s="79" t="s">
        <v>12</v>
      </c>
      <c r="AP303" s="79" t="s">
        <v>12</v>
      </c>
      <c r="AQ303" s="79" t="s">
        <v>12</v>
      </c>
      <c r="AR303" s="79" t="s">
        <v>18</v>
      </c>
      <c r="AS303" s="79" t="e">
        <f>VLOOKUP(Vib_PDM[[#This Row],[New Number]],#REF!,2,FALSE)</f>
        <v>#REF!</v>
      </c>
      <c r="AT303" s="79" t="s">
        <v>12</v>
      </c>
      <c r="AU303" s="79" t="s">
        <v>12</v>
      </c>
      <c r="AV303" s="79" t="s">
        <v>15</v>
      </c>
      <c r="AW303" s="79" t="s">
        <v>15</v>
      </c>
      <c r="AX303" s="79" t="s">
        <v>15</v>
      </c>
      <c r="AY303" s="79"/>
      <c r="AZ303" s="79"/>
      <c r="BA303" s="79">
        <v>4</v>
      </c>
      <c r="BB303" s="79">
        <v>4</v>
      </c>
      <c r="BC303" s="79" t="s">
        <v>15</v>
      </c>
      <c r="BD303" s="80" t="s">
        <v>12</v>
      </c>
      <c r="BE303" s="80" t="s">
        <v>12</v>
      </c>
      <c r="BF303" s="80" t="s">
        <v>12</v>
      </c>
      <c r="BG303" s="80" t="s">
        <v>12</v>
      </c>
      <c r="BH303" s="80" t="s">
        <v>12</v>
      </c>
      <c r="BI303" s="91">
        <v>3</v>
      </c>
      <c r="BJ303" s="93" t="s">
        <v>12</v>
      </c>
      <c r="BK303" s="93" t="s">
        <v>12</v>
      </c>
      <c r="BL303" s="80">
        <v>3</v>
      </c>
      <c r="BM303" s="93"/>
      <c r="BN303" s="93"/>
      <c r="BO303" s="92" t="str">
        <f>VLOOKUP(Vib_PDM[[#This Row],[SAP Flocation]],'[4]Sheet1 (2)'!B:E,2,FALSE)</f>
        <v>MPHS25T1</v>
      </c>
      <c r="BP303" s="83" t="s">
        <v>15</v>
      </c>
      <c r="BQ303" s="84"/>
      <c r="BR303" s="85" t="e">
        <f>VLOOKUP(Vib_PDM[[#This Row],[New Number]],'[4]Monthly AMS report'!NN294:NO645,2,FALSE)</f>
        <v>#N/A</v>
      </c>
      <c r="BS303" s="86">
        <v>12</v>
      </c>
      <c r="BT303" s="87">
        <f>COUNTIF(G303:AO303,$BT$8)</f>
        <v>0</v>
      </c>
      <c r="BU303" s="88">
        <f>COUNTIF(G303:AO303,$BU$8)</f>
        <v>0</v>
      </c>
      <c r="BV303" s="88">
        <f>COUNTIF(G303:AO303,$BV$8)</f>
        <v>1</v>
      </c>
      <c r="BW303" s="88">
        <f>COUNTIF(G303:AO303,$BW$8)</f>
        <v>0</v>
      </c>
      <c r="BX303" s="88">
        <f>COUNTIF(G303:AO303,$BX$8)</f>
        <v>30</v>
      </c>
      <c r="BY303" s="88">
        <f>COUNTIF(G303:AO303,$BY$8)</f>
        <v>3</v>
      </c>
      <c r="BZ303" s="88">
        <f>COUNTIF(G303:AO303,$BZ$8)</f>
        <v>0</v>
      </c>
      <c r="CA303" s="89">
        <f>(BY303)/(BZ303+BY303+BX303+BW303+BV303+BU303+BT303)</f>
        <v>8.8235294117647065E-2</v>
      </c>
    </row>
    <row r="304" spans="1:79" x14ac:dyDescent="0.25">
      <c r="A304" s="133" t="s">
        <v>1252</v>
      </c>
      <c r="B304" s="194" t="s">
        <v>1253</v>
      </c>
      <c r="C304" s="72" t="s">
        <v>99</v>
      </c>
      <c r="D304" s="73" t="s">
        <v>1254</v>
      </c>
      <c r="E304" s="74" t="s">
        <v>1253</v>
      </c>
      <c r="F304" s="75"/>
      <c r="G304" s="76" t="s">
        <v>12</v>
      </c>
      <c r="H304" s="76" t="s">
        <v>12</v>
      </c>
      <c r="I304" s="76" t="s">
        <v>12</v>
      </c>
      <c r="J304" s="76" t="s">
        <v>12</v>
      </c>
      <c r="K304" s="76" t="s">
        <v>12</v>
      </c>
      <c r="L304" s="76" t="s">
        <v>15</v>
      </c>
      <c r="M304" s="76" t="s">
        <v>12</v>
      </c>
      <c r="N304" s="76" t="s">
        <v>15</v>
      </c>
      <c r="O304" s="76" t="s">
        <v>12</v>
      </c>
      <c r="P304" s="76" t="s">
        <v>12</v>
      </c>
      <c r="Q304" s="76" t="s">
        <v>12</v>
      </c>
      <c r="R304" s="76">
        <v>1</v>
      </c>
      <c r="S304" s="76" t="s">
        <v>102</v>
      </c>
      <c r="T304" s="76" t="s">
        <v>102</v>
      </c>
      <c r="U304" s="76" t="s">
        <v>12</v>
      </c>
      <c r="V304" s="76">
        <v>4</v>
      </c>
      <c r="W304" s="76">
        <v>4</v>
      </c>
      <c r="X304" s="76">
        <v>4</v>
      </c>
      <c r="Y304" s="76">
        <v>4</v>
      </c>
      <c r="Z304" s="76" t="s">
        <v>1181</v>
      </c>
      <c r="AA304" s="77">
        <v>3</v>
      </c>
      <c r="AB304" s="77">
        <v>4</v>
      </c>
      <c r="AC304" s="77">
        <v>4</v>
      </c>
      <c r="AD304" s="77">
        <v>4</v>
      </c>
      <c r="AE304" s="77">
        <v>4</v>
      </c>
      <c r="AF304" s="77">
        <v>3</v>
      </c>
      <c r="AG304" s="78">
        <v>3</v>
      </c>
      <c r="AH304" s="78">
        <v>3</v>
      </c>
      <c r="AI304" s="78">
        <v>3</v>
      </c>
      <c r="AJ304" s="78">
        <v>2</v>
      </c>
      <c r="AK304" s="79">
        <v>3</v>
      </c>
      <c r="AL304" s="79">
        <v>3</v>
      </c>
      <c r="AM304" s="79">
        <v>3</v>
      </c>
      <c r="AN304" s="79" t="s">
        <v>15</v>
      </c>
      <c r="AO304" s="79">
        <v>3</v>
      </c>
      <c r="AP304" s="79">
        <v>2</v>
      </c>
      <c r="AQ304" s="79" t="s">
        <v>18</v>
      </c>
      <c r="AR304" s="79" t="s">
        <v>18</v>
      </c>
      <c r="AS304" s="79" t="e">
        <f>VLOOKUP(Vib_PDM[[#This Row],[New Number]],#REF!,2,FALSE)</f>
        <v>#REF!</v>
      </c>
      <c r="AT304" s="79">
        <v>3</v>
      </c>
      <c r="AU304" s="79">
        <v>3</v>
      </c>
      <c r="AV304" s="79" t="s">
        <v>15</v>
      </c>
      <c r="AW304" s="79" t="s">
        <v>15</v>
      </c>
      <c r="AX304" s="79" t="s">
        <v>15</v>
      </c>
      <c r="AY304" s="79"/>
      <c r="AZ304" s="79"/>
      <c r="BA304" s="79">
        <v>3</v>
      </c>
      <c r="BB304" s="79">
        <v>3</v>
      </c>
      <c r="BC304" s="79" t="s">
        <v>15</v>
      </c>
      <c r="BD304" s="80">
        <v>3</v>
      </c>
      <c r="BE304" s="80">
        <v>3</v>
      </c>
      <c r="BF304" s="80">
        <v>2</v>
      </c>
      <c r="BG304" s="80">
        <v>2</v>
      </c>
      <c r="BH304" s="80">
        <v>2</v>
      </c>
      <c r="BI304" s="128">
        <v>1</v>
      </c>
      <c r="BJ304" s="114">
        <v>2</v>
      </c>
      <c r="BK304" s="80">
        <v>2</v>
      </c>
      <c r="BL304" s="80">
        <v>2</v>
      </c>
      <c r="BM304" s="80"/>
      <c r="BN304" s="80"/>
      <c r="BO304" s="92" t="str">
        <f>VLOOKUP(Vib_PDM[[#This Row],[SAP Flocation]],'[4]Sheet1 (2)'!B:E,2,FALSE)</f>
        <v>MPHS25T1</v>
      </c>
      <c r="BP304" s="83" t="s">
        <v>15</v>
      </c>
      <c r="BQ304" s="84"/>
      <c r="BR304" s="85" t="e">
        <f>VLOOKUP(Vib_PDM[[#This Row],[New Number]],'[4]Monthly AMS report'!NN295:NO646,2,FALSE)</f>
        <v>#N/A</v>
      </c>
      <c r="BS304" s="86">
        <v>12</v>
      </c>
      <c r="BT304" s="87">
        <f>COUNTIF(G304:AO304,$BT$8)</f>
        <v>1</v>
      </c>
      <c r="BU304" s="88">
        <f>COUNTIF(G304:AO304,$BU$8)</f>
        <v>1</v>
      </c>
      <c r="BV304" s="88">
        <f>COUNTIF(G304:AO304,$BV$8)</f>
        <v>9</v>
      </c>
      <c r="BW304" s="88">
        <f>COUNTIF(G304:AO304,$BW$8)</f>
        <v>8</v>
      </c>
      <c r="BX304" s="88">
        <f>COUNTIF(G304:AO304,$BX$8)</f>
        <v>12</v>
      </c>
      <c r="BY304" s="88">
        <f>COUNTIF(G304:AO304,$BY$8)</f>
        <v>3</v>
      </c>
      <c r="BZ304" s="88">
        <f>COUNTIF(G304:AO304,$BZ$8)</f>
        <v>1</v>
      </c>
      <c r="CA304" s="89">
        <f>(BY304)/(BZ304+BY304+BX304+BW304+BV304+BU304+BT304)</f>
        <v>8.5714285714285715E-2</v>
      </c>
    </row>
    <row r="305" spans="1:79" ht="26.4" x14ac:dyDescent="0.25">
      <c r="A305" s="70" t="s">
        <v>1255</v>
      </c>
      <c r="B305" s="200" t="s">
        <v>1256</v>
      </c>
      <c r="C305" s="72" t="s">
        <v>99</v>
      </c>
      <c r="D305" s="73" t="s">
        <v>1257</v>
      </c>
      <c r="E305" s="74" t="s">
        <v>1256</v>
      </c>
      <c r="F305" s="75" t="s">
        <v>382</v>
      </c>
      <c r="G305" s="76" t="s">
        <v>12</v>
      </c>
      <c r="H305" s="76" t="s">
        <v>12</v>
      </c>
      <c r="I305" s="76" t="s">
        <v>12</v>
      </c>
      <c r="J305" s="76" t="s">
        <v>12</v>
      </c>
      <c r="K305" s="76" t="s">
        <v>12</v>
      </c>
      <c r="L305" s="76" t="s">
        <v>15</v>
      </c>
      <c r="M305" s="76" t="s">
        <v>12</v>
      </c>
      <c r="N305" s="76" t="s">
        <v>15</v>
      </c>
      <c r="O305" s="76" t="s">
        <v>12</v>
      </c>
      <c r="P305" s="76" t="s">
        <v>12</v>
      </c>
      <c r="Q305" s="76">
        <v>4</v>
      </c>
      <c r="R305" s="76">
        <v>4</v>
      </c>
      <c r="S305" s="76">
        <v>4</v>
      </c>
      <c r="T305" s="76">
        <v>4</v>
      </c>
      <c r="U305" s="76">
        <v>3</v>
      </c>
      <c r="V305" s="76">
        <v>4</v>
      </c>
      <c r="W305" s="76">
        <v>3</v>
      </c>
      <c r="X305" s="76" t="s">
        <v>102</v>
      </c>
      <c r="Y305" s="76" t="s">
        <v>102</v>
      </c>
      <c r="Z305" s="76" t="s">
        <v>102</v>
      </c>
      <c r="AA305" s="77" t="s">
        <v>102</v>
      </c>
      <c r="AB305" s="77">
        <v>4</v>
      </c>
      <c r="AC305" s="77">
        <v>4</v>
      </c>
      <c r="AD305" s="77">
        <v>3</v>
      </c>
      <c r="AE305" s="77">
        <v>3</v>
      </c>
      <c r="AF305" s="77">
        <v>4</v>
      </c>
      <c r="AG305" s="78">
        <v>4</v>
      </c>
      <c r="AH305" s="78">
        <v>4</v>
      </c>
      <c r="AI305" s="78">
        <v>4</v>
      </c>
      <c r="AJ305" s="78">
        <v>4</v>
      </c>
      <c r="AK305" s="79">
        <v>4</v>
      </c>
      <c r="AL305" s="79">
        <v>4</v>
      </c>
      <c r="AM305" s="79">
        <v>4</v>
      </c>
      <c r="AN305" s="79" t="s">
        <v>15</v>
      </c>
      <c r="AO305" s="79">
        <v>4</v>
      </c>
      <c r="AP305" s="79">
        <v>4</v>
      </c>
      <c r="AQ305" s="79" t="s">
        <v>18</v>
      </c>
      <c r="AR305" s="79" t="s">
        <v>18</v>
      </c>
      <c r="AS305" s="79" t="e">
        <f>VLOOKUP(Vib_PDM[[#This Row],[New Number]],#REF!,2,FALSE)</f>
        <v>#REF!</v>
      </c>
      <c r="AT305" s="79">
        <v>4</v>
      </c>
      <c r="AU305" s="79">
        <v>4</v>
      </c>
      <c r="AV305" s="79" t="s">
        <v>15</v>
      </c>
      <c r="AW305" s="79" t="s">
        <v>15</v>
      </c>
      <c r="AX305" s="79" t="s">
        <v>15</v>
      </c>
      <c r="AY305" s="79"/>
      <c r="AZ305" s="79"/>
      <c r="BA305" s="79">
        <v>4</v>
      </c>
      <c r="BB305" s="79">
        <v>4</v>
      </c>
      <c r="BC305" s="79" t="s">
        <v>15</v>
      </c>
      <c r="BD305" s="80">
        <v>4</v>
      </c>
      <c r="BE305" s="80">
        <v>3</v>
      </c>
      <c r="BF305" s="80">
        <v>4</v>
      </c>
      <c r="BG305" s="80">
        <v>4</v>
      </c>
      <c r="BH305" s="80">
        <v>3</v>
      </c>
      <c r="BI305" s="91">
        <v>3</v>
      </c>
      <c r="BJ305" s="91">
        <v>3</v>
      </c>
      <c r="BK305" s="80">
        <v>4</v>
      </c>
      <c r="BL305" s="80">
        <v>4</v>
      </c>
      <c r="BM305" s="80"/>
      <c r="BN305" s="80"/>
      <c r="BO305" s="92" t="str">
        <f>VLOOKUP(Vib_PDM[[#This Row],[SAP Flocation]],'[4]Sheet1 (2)'!B:E,2,FALSE)</f>
        <v>MPHS25T1</v>
      </c>
      <c r="BP305" s="83" t="s">
        <v>15</v>
      </c>
      <c r="BQ305" s="84"/>
      <c r="BR305" s="85" t="e">
        <f>VLOOKUP(Vib_PDM[[#This Row],[New Number]],'[4]Monthly AMS report'!NN296:NO647,2,FALSE)</f>
        <v>#N/A</v>
      </c>
      <c r="BS305" s="86">
        <v>12</v>
      </c>
      <c r="BT305" s="87">
        <f>COUNTIF(G305:AO305,$BT$8)</f>
        <v>0</v>
      </c>
      <c r="BU305" s="88">
        <f>COUNTIF(G305:AO305,$BU$8)</f>
        <v>0</v>
      </c>
      <c r="BV305" s="88">
        <f>COUNTIF(G305:AO305,$BV$8)</f>
        <v>4</v>
      </c>
      <c r="BW305" s="88">
        <f>COUNTIF(G305:AO305,$BW$8)</f>
        <v>16</v>
      </c>
      <c r="BX305" s="88">
        <f>COUNTIF(G305:AO305,$BX$8)</f>
        <v>12</v>
      </c>
      <c r="BY305" s="88">
        <f>COUNTIF(G305:AO305,$BY$8)</f>
        <v>3</v>
      </c>
      <c r="BZ305" s="88">
        <f>COUNTIF(G305:AO305,$BZ$8)</f>
        <v>0</v>
      </c>
      <c r="CA305" s="89">
        <f>(BY305)/(BZ305+BY305+BX305+BW305+BV305+BU305+BT305)</f>
        <v>8.5714285714285715E-2</v>
      </c>
    </row>
    <row r="306" spans="1:79" ht="26.4" x14ac:dyDescent="0.25">
      <c r="A306" s="70" t="s">
        <v>1300</v>
      </c>
      <c r="B306" s="193" t="s">
        <v>1301</v>
      </c>
      <c r="C306" s="72" t="s">
        <v>99</v>
      </c>
      <c r="D306" s="73" t="s">
        <v>1302</v>
      </c>
      <c r="E306" s="74" t="s">
        <v>1303</v>
      </c>
      <c r="F306" s="75"/>
      <c r="G306" s="76" t="s">
        <v>12</v>
      </c>
      <c r="H306" s="76" t="s">
        <v>12</v>
      </c>
      <c r="I306" s="76" t="s">
        <v>12</v>
      </c>
      <c r="J306" s="76" t="s">
        <v>12</v>
      </c>
      <c r="K306" s="76" t="s">
        <v>12</v>
      </c>
      <c r="L306" s="76" t="s">
        <v>15</v>
      </c>
      <c r="M306" s="76" t="s">
        <v>12</v>
      </c>
      <c r="N306" s="76" t="s">
        <v>15</v>
      </c>
      <c r="O306" s="76" t="s">
        <v>12</v>
      </c>
      <c r="P306" s="76" t="s">
        <v>12</v>
      </c>
      <c r="Q306" s="76">
        <v>4</v>
      </c>
      <c r="R306" s="76">
        <v>4</v>
      </c>
      <c r="S306" s="76" t="s">
        <v>12</v>
      </c>
      <c r="T306" s="76">
        <v>4</v>
      </c>
      <c r="U306" s="76" t="s">
        <v>12</v>
      </c>
      <c r="V306" s="76" t="s">
        <v>12</v>
      </c>
      <c r="W306" s="76" t="s">
        <v>12</v>
      </c>
      <c r="X306" s="76" t="s">
        <v>12</v>
      </c>
      <c r="Y306" s="76" t="s">
        <v>102</v>
      </c>
      <c r="Z306" s="76" t="s">
        <v>102</v>
      </c>
      <c r="AA306" s="77" t="s">
        <v>102</v>
      </c>
      <c r="AB306" s="77" t="s">
        <v>12</v>
      </c>
      <c r="AC306" s="77" t="s">
        <v>102</v>
      </c>
      <c r="AD306" s="77" t="s">
        <v>12</v>
      </c>
      <c r="AE306" s="77" t="s">
        <v>102</v>
      </c>
      <c r="AF306" s="77" t="s">
        <v>102</v>
      </c>
      <c r="AG306" s="78" t="s">
        <v>12</v>
      </c>
      <c r="AH306" s="78">
        <v>4</v>
      </c>
      <c r="AI306" s="78">
        <v>4</v>
      </c>
      <c r="AJ306" s="90">
        <v>4</v>
      </c>
      <c r="AK306" s="79" t="s">
        <v>12</v>
      </c>
      <c r="AL306" s="79" t="s">
        <v>102</v>
      </c>
      <c r="AM306" s="79" t="s">
        <v>102</v>
      </c>
      <c r="AN306" s="79" t="s">
        <v>15</v>
      </c>
      <c r="AO306" s="79" t="s">
        <v>12</v>
      </c>
      <c r="AP306" s="79" t="s">
        <v>12</v>
      </c>
      <c r="AQ306" s="79" t="s">
        <v>12</v>
      </c>
      <c r="AR306" s="79" t="s">
        <v>18</v>
      </c>
      <c r="AS306" s="79" t="e">
        <f>VLOOKUP(Vib_PDM[[#This Row],[New Number]],#REF!,2,FALSE)</f>
        <v>#REF!</v>
      </c>
      <c r="AT306" s="79" t="s">
        <v>15</v>
      </c>
      <c r="AU306" s="79" t="s">
        <v>15</v>
      </c>
      <c r="AV306" s="79" t="s">
        <v>15</v>
      </c>
      <c r="AW306" s="79" t="s">
        <v>15</v>
      </c>
      <c r="AX306" s="79" t="s">
        <v>15</v>
      </c>
      <c r="AY306" s="79"/>
      <c r="AZ306" s="79"/>
      <c r="BA306" s="79" t="s">
        <v>15</v>
      </c>
      <c r="BB306" s="79" t="s">
        <v>102</v>
      </c>
      <c r="BC306" s="79" t="s">
        <v>15</v>
      </c>
      <c r="BD306" s="80" t="s">
        <v>12</v>
      </c>
      <c r="BE306" s="80" t="s">
        <v>12</v>
      </c>
      <c r="BF306" s="80">
        <v>3</v>
      </c>
      <c r="BG306" s="80">
        <v>3</v>
      </c>
      <c r="BH306" s="80" t="s">
        <v>12</v>
      </c>
      <c r="BI306" s="81" t="s">
        <v>12</v>
      </c>
      <c r="BJ306" s="93" t="s">
        <v>12</v>
      </c>
      <c r="BK306" s="93" t="s">
        <v>12</v>
      </c>
      <c r="BL306" s="80" t="s">
        <v>12</v>
      </c>
      <c r="BM306" s="93"/>
      <c r="BN306" s="93"/>
      <c r="BO306" s="94" t="e">
        <f>VLOOKUP(Vib_PDM[[#This Row],[SAP Flocation]],'[4]Sheet1 (2)'!B:E,2,FALSE)</f>
        <v>#N/A</v>
      </c>
      <c r="BP306" s="83" t="s">
        <v>15</v>
      </c>
      <c r="BQ306" s="84"/>
      <c r="BR306" s="85" t="e">
        <f>VLOOKUP(Vib_PDM[[#This Row],[New Number]],'[4]Monthly AMS report'!NN307:NO658,2,FALSE)</f>
        <v>#N/A</v>
      </c>
      <c r="BS306" s="86">
        <v>6</v>
      </c>
      <c r="BT306" s="87">
        <f>COUNTIF(G306:AO306,$BT$8)</f>
        <v>0</v>
      </c>
      <c r="BU306" s="88">
        <f>COUNTIF(G306:AO306,$BU$8)</f>
        <v>0</v>
      </c>
      <c r="BV306" s="88">
        <f>COUNTIF(G306:AO306,$BV$8)</f>
        <v>0</v>
      </c>
      <c r="BW306" s="88">
        <f>COUNTIF(G306:AO306,$BW$8)</f>
        <v>6</v>
      </c>
      <c r="BX306" s="88">
        <f>COUNTIF(G306:AO306,$BX$8)</f>
        <v>26</v>
      </c>
      <c r="BY306" s="88">
        <f>COUNTIF(G306:AO306,$BY$8)</f>
        <v>3</v>
      </c>
      <c r="BZ306" s="88">
        <f>COUNTIF(G306:AO306,$BZ$8)</f>
        <v>0</v>
      </c>
      <c r="CA306" s="89">
        <f>(BY306)/(BZ306+BY306+BX306+BW306+BV306+BU306+BT306)</f>
        <v>8.5714285714285715E-2</v>
      </c>
    </row>
    <row r="307" spans="1:79" ht="26.4" x14ac:dyDescent="0.25">
      <c r="A307" s="133" t="s">
        <v>1258</v>
      </c>
      <c r="B307" s="194" t="s">
        <v>1259</v>
      </c>
      <c r="C307" s="72" t="s">
        <v>99</v>
      </c>
      <c r="D307" s="73" t="s">
        <v>1260</v>
      </c>
      <c r="E307" s="74" t="s">
        <v>1261</v>
      </c>
      <c r="F307" s="75"/>
      <c r="G307" s="76" t="s">
        <v>12</v>
      </c>
      <c r="H307" s="76" t="s">
        <v>12</v>
      </c>
      <c r="I307" s="76" t="s">
        <v>12</v>
      </c>
      <c r="J307" s="76" t="s">
        <v>12</v>
      </c>
      <c r="K307" s="76" t="s">
        <v>12</v>
      </c>
      <c r="L307" s="76" t="s">
        <v>15</v>
      </c>
      <c r="M307" s="76" t="s">
        <v>12</v>
      </c>
      <c r="N307" s="76" t="s">
        <v>15</v>
      </c>
      <c r="O307" s="76">
        <v>3</v>
      </c>
      <c r="P307" s="76">
        <v>3</v>
      </c>
      <c r="Q307" s="76" t="s">
        <v>12</v>
      </c>
      <c r="R307" s="76">
        <v>4</v>
      </c>
      <c r="S307" s="76">
        <v>4</v>
      </c>
      <c r="T307" s="76">
        <v>4</v>
      </c>
      <c r="U307" s="76" t="s">
        <v>12</v>
      </c>
      <c r="V307" s="76" t="s">
        <v>12</v>
      </c>
      <c r="W307" s="76" t="s">
        <v>12</v>
      </c>
      <c r="X307" s="76" t="s">
        <v>12</v>
      </c>
      <c r="Y307" s="76" t="s">
        <v>102</v>
      </c>
      <c r="Z307" s="76" t="s">
        <v>102</v>
      </c>
      <c r="AA307" s="77" t="s">
        <v>12</v>
      </c>
      <c r="AB307" s="77" t="s">
        <v>12</v>
      </c>
      <c r="AC307" s="77" t="s">
        <v>102</v>
      </c>
      <c r="AD307" s="77">
        <v>4</v>
      </c>
      <c r="AE307" s="77">
        <v>4</v>
      </c>
      <c r="AF307" s="77">
        <v>4</v>
      </c>
      <c r="AG307" s="78">
        <v>4</v>
      </c>
      <c r="AH307" s="78">
        <v>4</v>
      </c>
      <c r="AI307" s="78">
        <v>4</v>
      </c>
      <c r="AJ307" s="90">
        <v>4</v>
      </c>
      <c r="AK307" s="79">
        <v>4</v>
      </c>
      <c r="AL307" s="79">
        <v>4</v>
      </c>
      <c r="AM307" s="79">
        <v>4</v>
      </c>
      <c r="AN307" s="79" t="s">
        <v>15</v>
      </c>
      <c r="AO307" s="79">
        <v>4</v>
      </c>
      <c r="AP307" s="79">
        <v>4</v>
      </c>
      <c r="AQ307" s="79">
        <v>4</v>
      </c>
      <c r="AR307" s="79" t="s">
        <v>18</v>
      </c>
      <c r="AS307" s="79" t="e">
        <f>VLOOKUP(Vib_PDM[[#This Row],[New Number]],#REF!,2,FALSE)</f>
        <v>#REF!</v>
      </c>
      <c r="AT307" s="79">
        <v>3</v>
      </c>
      <c r="AU307" s="79">
        <v>3</v>
      </c>
      <c r="AV307" s="79" t="s">
        <v>15</v>
      </c>
      <c r="AW307" s="79" t="s">
        <v>15</v>
      </c>
      <c r="AX307" s="79" t="s">
        <v>15</v>
      </c>
      <c r="AY307" s="79"/>
      <c r="AZ307" s="79"/>
      <c r="BA307" s="79">
        <v>3</v>
      </c>
      <c r="BB307" s="79" t="s">
        <v>102</v>
      </c>
      <c r="BC307" s="79" t="s">
        <v>15</v>
      </c>
      <c r="BD307" s="80" t="s">
        <v>12</v>
      </c>
      <c r="BE307" s="80" t="s">
        <v>12</v>
      </c>
      <c r="BF307" s="80" t="s">
        <v>12</v>
      </c>
      <c r="BG307" s="80" t="s">
        <v>12</v>
      </c>
      <c r="BH307" s="80" t="s">
        <v>12</v>
      </c>
      <c r="BI307" s="81" t="s">
        <v>12</v>
      </c>
      <c r="BJ307" s="80" t="s">
        <v>15</v>
      </c>
      <c r="BK307" s="80" t="s">
        <v>12</v>
      </c>
      <c r="BL307" s="80" t="s">
        <v>12</v>
      </c>
      <c r="BM307" s="80"/>
      <c r="BN307" s="80"/>
      <c r="BO307" s="82" t="e">
        <f>VLOOKUP(Vib_PDM[[#This Row],[SAP Flocation]],'[4]Sheet1 (2)'!B:E,2,FALSE)</f>
        <v>#N/A</v>
      </c>
      <c r="BP307" s="83" t="s">
        <v>15</v>
      </c>
      <c r="BQ307" s="84"/>
      <c r="BR307" s="85" t="e">
        <f>VLOOKUP(Vib_PDM[[#This Row],[New Number]],'[4]Monthly AMS report'!NN297:NO648,2,FALSE)</f>
        <v>#N/A</v>
      </c>
      <c r="BS307" s="86">
        <v>8</v>
      </c>
      <c r="BT307" s="87">
        <f>COUNTIF(G307:AO307,$BT$8)</f>
        <v>0</v>
      </c>
      <c r="BU307" s="88">
        <f>COUNTIF(G307:AO307,$BU$8)</f>
        <v>0</v>
      </c>
      <c r="BV307" s="88">
        <f>COUNTIF(G307:AO307,$BV$8)</f>
        <v>2</v>
      </c>
      <c r="BW307" s="88">
        <f>COUNTIF(G307:AO307,$BW$8)</f>
        <v>14</v>
      </c>
      <c r="BX307" s="88">
        <f>COUNTIF(G307:AO307,$BX$8)</f>
        <v>16</v>
      </c>
      <c r="BY307" s="88">
        <f>COUNTIF(G307:AO307,$BY$8)</f>
        <v>3</v>
      </c>
      <c r="BZ307" s="88">
        <f>COUNTIF(G307:AO307,$BZ$8)</f>
        <v>0</v>
      </c>
      <c r="CA307" s="89">
        <f>(BY307)/(BZ307+BY307+BX307+BW307+BV307+BU307+BT307)</f>
        <v>8.5714285714285715E-2</v>
      </c>
    </row>
    <row r="308" spans="1:79" ht="26.4" x14ac:dyDescent="0.25">
      <c r="A308" s="70" t="s">
        <v>1262</v>
      </c>
      <c r="B308" s="200" t="s">
        <v>1263</v>
      </c>
      <c r="C308" s="72" t="s">
        <v>99</v>
      </c>
      <c r="D308" s="73" t="s">
        <v>1264</v>
      </c>
      <c r="E308" s="74" t="s">
        <v>1265</v>
      </c>
      <c r="F308" s="75" t="s">
        <v>382</v>
      </c>
      <c r="G308" s="76" t="s">
        <v>12</v>
      </c>
      <c r="H308" s="76" t="s">
        <v>12</v>
      </c>
      <c r="I308" s="76" t="s">
        <v>12</v>
      </c>
      <c r="J308" s="76" t="s">
        <v>12</v>
      </c>
      <c r="K308" s="76" t="s">
        <v>12</v>
      </c>
      <c r="L308" s="76" t="s">
        <v>15</v>
      </c>
      <c r="M308" s="76" t="s">
        <v>12</v>
      </c>
      <c r="N308" s="76" t="s">
        <v>15</v>
      </c>
      <c r="O308" s="76" t="s">
        <v>12</v>
      </c>
      <c r="P308" s="76">
        <v>3</v>
      </c>
      <c r="Q308" s="76" t="s">
        <v>12</v>
      </c>
      <c r="R308" s="76">
        <v>4</v>
      </c>
      <c r="S308" s="76">
        <v>4</v>
      </c>
      <c r="T308" s="76">
        <v>4</v>
      </c>
      <c r="U308" s="76">
        <v>4</v>
      </c>
      <c r="V308" s="76" t="s">
        <v>102</v>
      </c>
      <c r="W308" s="76" t="s">
        <v>102</v>
      </c>
      <c r="X308" s="76" t="s">
        <v>102</v>
      </c>
      <c r="Y308" s="76" t="s">
        <v>102</v>
      </c>
      <c r="Z308" s="76" t="s">
        <v>102</v>
      </c>
      <c r="AA308" s="77" t="s">
        <v>102</v>
      </c>
      <c r="AB308" s="77" t="s">
        <v>12</v>
      </c>
      <c r="AC308" s="77" t="s">
        <v>102</v>
      </c>
      <c r="AD308" s="77" t="s">
        <v>12</v>
      </c>
      <c r="AE308" s="77" t="s">
        <v>102</v>
      </c>
      <c r="AF308" s="77">
        <v>3</v>
      </c>
      <c r="AG308" s="78">
        <v>3</v>
      </c>
      <c r="AH308" s="78" t="s">
        <v>12</v>
      </c>
      <c r="AI308" s="78" t="s">
        <v>12</v>
      </c>
      <c r="AJ308" s="78" t="s">
        <v>12</v>
      </c>
      <c r="AK308" s="79" t="s">
        <v>12</v>
      </c>
      <c r="AL308" s="79" t="s">
        <v>102</v>
      </c>
      <c r="AM308" s="79">
        <v>3</v>
      </c>
      <c r="AN308" s="79" t="s">
        <v>15</v>
      </c>
      <c r="AO308" s="79">
        <v>3</v>
      </c>
      <c r="AP308" s="79">
        <v>3</v>
      </c>
      <c r="AQ308" s="79" t="s">
        <v>18</v>
      </c>
      <c r="AR308" s="79" t="s">
        <v>18</v>
      </c>
      <c r="AS308" s="79" t="e">
        <f>VLOOKUP(Vib_PDM[[#This Row],[New Number]],#REF!,2,FALSE)</f>
        <v>#REF!</v>
      </c>
      <c r="AT308" s="79">
        <v>3</v>
      </c>
      <c r="AU308" s="79">
        <v>3</v>
      </c>
      <c r="AV308" s="79" t="s">
        <v>15</v>
      </c>
      <c r="AW308" s="79" t="s">
        <v>15</v>
      </c>
      <c r="AX308" s="79" t="s">
        <v>15</v>
      </c>
      <c r="AY308" s="79"/>
      <c r="AZ308" s="79"/>
      <c r="BA308" s="79">
        <v>3</v>
      </c>
      <c r="BB308" s="79">
        <v>3</v>
      </c>
      <c r="BC308" s="79" t="s">
        <v>15</v>
      </c>
      <c r="BD308" s="80">
        <v>3</v>
      </c>
      <c r="BE308" s="80" t="s">
        <v>12</v>
      </c>
      <c r="BF308" s="80">
        <v>3</v>
      </c>
      <c r="BG308" s="80">
        <v>3</v>
      </c>
      <c r="BH308" s="80">
        <v>3</v>
      </c>
      <c r="BI308" s="91">
        <v>3</v>
      </c>
      <c r="BJ308" s="80" t="s">
        <v>15</v>
      </c>
      <c r="BK308" s="80">
        <v>2</v>
      </c>
      <c r="BL308" s="80">
        <v>2</v>
      </c>
      <c r="BM308" s="80"/>
      <c r="BN308" s="80"/>
      <c r="BO308" s="123" t="str">
        <f>VLOOKUP(Vib_PDM[[#This Row],[SAP Flocation]],'[4]Sheet1 (2)'!B:E,2,FALSE)</f>
        <v>MPHS25T1</v>
      </c>
      <c r="BP308" s="83" t="s">
        <v>15</v>
      </c>
      <c r="BQ308" s="84"/>
      <c r="BR308" s="85" t="e">
        <f>VLOOKUP(Vib_PDM[[#This Row],[New Number]],'[4]Monthly AMS report'!NN298:NO649,2,FALSE)</f>
        <v>#N/A</v>
      </c>
      <c r="BS308" s="86">
        <v>8</v>
      </c>
      <c r="BT308" s="87">
        <f>COUNTIF(G308:AO308,$BT$8)</f>
        <v>0</v>
      </c>
      <c r="BU308" s="88">
        <f>COUNTIF(G308:AO308,$BU$8)</f>
        <v>0</v>
      </c>
      <c r="BV308" s="88">
        <f>COUNTIF(G308:AO308,$BV$8)</f>
        <v>5</v>
      </c>
      <c r="BW308" s="88">
        <f>COUNTIF(G308:AO308,$BW$8)</f>
        <v>4</v>
      </c>
      <c r="BX308" s="88">
        <f>COUNTIF(G308:AO308,$BX$8)</f>
        <v>23</v>
      </c>
      <c r="BY308" s="88">
        <f>COUNTIF(G308:AO308,$BY$8)</f>
        <v>3</v>
      </c>
      <c r="BZ308" s="88">
        <f>COUNTIF(G308:AO308,$BZ$8)</f>
        <v>0</v>
      </c>
      <c r="CA308" s="89">
        <f>(BY308)/(BZ308+BY308+BX308+BW308+BV308+BU308+BT308)</f>
        <v>8.5714285714285715E-2</v>
      </c>
    </row>
    <row r="309" spans="1:79" ht="26.4" x14ac:dyDescent="0.25">
      <c r="A309" s="205" t="s">
        <v>1266</v>
      </c>
      <c r="B309" s="200" t="s">
        <v>1267</v>
      </c>
      <c r="C309" s="72" t="s">
        <v>99</v>
      </c>
      <c r="D309" s="182" t="s">
        <v>1268</v>
      </c>
      <c r="E309" s="171" t="s">
        <v>1269</v>
      </c>
      <c r="F309" s="446" t="s">
        <v>1270</v>
      </c>
      <c r="G309" s="76" t="s">
        <v>12</v>
      </c>
      <c r="H309" s="76" t="s">
        <v>12</v>
      </c>
      <c r="I309" s="76" t="s">
        <v>12</v>
      </c>
      <c r="J309" s="76" t="s">
        <v>12</v>
      </c>
      <c r="K309" s="76" t="s">
        <v>12</v>
      </c>
      <c r="L309" s="76" t="s">
        <v>15</v>
      </c>
      <c r="M309" s="76" t="s">
        <v>12</v>
      </c>
      <c r="N309" s="76" t="s">
        <v>15</v>
      </c>
      <c r="O309" s="76" t="s">
        <v>12</v>
      </c>
      <c r="P309" s="76">
        <v>4</v>
      </c>
      <c r="Q309" s="76">
        <v>4</v>
      </c>
      <c r="R309" s="76">
        <v>3</v>
      </c>
      <c r="S309" s="76">
        <v>3</v>
      </c>
      <c r="T309" s="76">
        <v>3</v>
      </c>
      <c r="U309" s="76" t="s">
        <v>12</v>
      </c>
      <c r="V309" s="76" t="s">
        <v>12</v>
      </c>
      <c r="W309" s="76" t="s">
        <v>12</v>
      </c>
      <c r="X309" s="76" t="s">
        <v>12</v>
      </c>
      <c r="Y309" s="76" t="s">
        <v>102</v>
      </c>
      <c r="Z309" s="76" t="s">
        <v>102</v>
      </c>
      <c r="AA309" s="77" t="s">
        <v>12</v>
      </c>
      <c r="AB309" s="77">
        <v>4</v>
      </c>
      <c r="AC309" s="77">
        <v>4</v>
      </c>
      <c r="AD309" s="77">
        <v>4</v>
      </c>
      <c r="AE309" s="77">
        <v>4</v>
      </c>
      <c r="AF309" s="173">
        <v>4</v>
      </c>
      <c r="AG309" s="174">
        <v>4</v>
      </c>
      <c r="AH309" s="174">
        <v>4</v>
      </c>
      <c r="AI309" s="174">
        <v>4</v>
      </c>
      <c r="AJ309" s="174">
        <v>4</v>
      </c>
      <c r="AK309" s="79">
        <v>4</v>
      </c>
      <c r="AL309" s="79">
        <v>3</v>
      </c>
      <c r="AM309" s="79">
        <v>4</v>
      </c>
      <c r="AN309" s="79" t="s">
        <v>15</v>
      </c>
      <c r="AO309" s="79">
        <v>4</v>
      </c>
      <c r="AP309" s="79">
        <v>4</v>
      </c>
      <c r="AQ309" s="79" t="s">
        <v>18</v>
      </c>
      <c r="AR309" s="79" t="s">
        <v>18</v>
      </c>
      <c r="AS309" s="79" t="e">
        <f>VLOOKUP(Vib_PDM[[#This Row],[New Number]],#REF!,2,FALSE)</f>
        <v>#REF!</v>
      </c>
      <c r="AT309" s="79">
        <v>4</v>
      </c>
      <c r="AU309" s="79">
        <v>4</v>
      </c>
      <c r="AV309" s="79" t="s">
        <v>15</v>
      </c>
      <c r="AW309" s="79" t="s">
        <v>15</v>
      </c>
      <c r="AX309" s="79" t="s">
        <v>15</v>
      </c>
      <c r="AY309" s="79"/>
      <c r="AZ309" s="79"/>
      <c r="BA309" s="79">
        <v>4</v>
      </c>
      <c r="BB309" s="79" t="s">
        <v>102</v>
      </c>
      <c r="BC309" s="79" t="s">
        <v>15</v>
      </c>
      <c r="BD309" s="80">
        <v>3</v>
      </c>
      <c r="BE309" s="80" t="s">
        <v>12</v>
      </c>
      <c r="BF309" s="80" t="s">
        <v>12</v>
      </c>
      <c r="BG309" s="80" t="s">
        <v>12</v>
      </c>
      <c r="BH309" s="80">
        <v>3</v>
      </c>
      <c r="BI309" s="91">
        <v>3</v>
      </c>
      <c r="BJ309" s="80" t="s">
        <v>15</v>
      </c>
      <c r="BK309" s="80" t="s">
        <v>12</v>
      </c>
      <c r="BL309" s="80" t="s">
        <v>12</v>
      </c>
      <c r="BM309" s="80"/>
      <c r="BN309" s="80"/>
      <c r="BO309" s="123" t="str">
        <f>VLOOKUP(Vib_PDM[[#This Row],[SAP Flocation]],'[4]Sheet1 (2)'!B:E,2,FALSE)</f>
        <v>MPHS25T1</v>
      </c>
      <c r="BP309" s="83" t="s">
        <v>15</v>
      </c>
      <c r="BQ309" s="84"/>
      <c r="BR309" s="85" t="e">
        <f>VLOOKUP(Vib_PDM[[#This Row],[New Number]],'[4]Monthly AMS report'!NN299:NO650,2,FALSE)</f>
        <v>#N/A</v>
      </c>
      <c r="BS309" s="86">
        <v>12</v>
      </c>
      <c r="BT309" s="87">
        <f>COUNTIF(G309:AO309,$BT$8)</f>
        <v>0</v>
      </c>
      <c r="BU309" s="88">
        <f>COUNTIF(G309:AO309,$BU$8)</f>
        <v>0</v>
      </c>
      <c r="BV309" s="88">
        <f>COUNTIF(G309:AO309,$BV$8)</f>
        <v>4</v>
      </c>
      <c r="BW309" s="88">
        <f>COUNTIF(G309:AO309,$BW$8)</f>
        <v>14</v>
      </c>
      <c r="BX309" s="88">
        <f>COUNTIF(G309:AO309,$BX$8)</f>
        <v>14</v>
      </c>
      <c r="BY309" s="88">
        <f>COUNTIF(G309:AO309,$BY$8)</f>
        <v>3</v>
      </c>
      <c r="BZ309" s="88">
        <f>COUNTIF(G309:AO309,$BZ$8)</f>
        <v>0</v>
      </c>
      <c r="CA309" s="89">
        <f>(BY309)/(BZ309+BY309+BX309+BW309+BV309+BU309+BT309)</f>
        <v>8.5714285714285715E-2</v>
      </c>
    </row>
    <row r="310" spans="1:79" ht="26.4" x14ac:dyDescent="0.25">
      <c r="A310" s="70" t="s">
        <v>1271</v>
      </c>
      <c r="B310" s="175" t="s">
        <v>1272</v>
      </c>
      <c r="C310" s="72" t="s">
        <v>99</v>
      </c>
      <c r="D310" s="73" t="s">
        <v>1273</v>
      </c>
      <c r="E310" s="74" t="s">
        <v>1274</v>
      </c>
      <c r="F310" s="75"/>
      <c r="G310" s="76" t="s">
        <v>15</v>
      </c>
      <c r="H310" s="76" t="s">
        <v>12</v>
      </c>
      <c r="I310" s="76" t="s">
        <v>12</v>
      </c>
      <c r="J310" s="76" t="s">
        <v>12</v>
      </c>
      <c r="K310" s="76" t="s">
        <v>12</v>
      </c>
      <c r="L310" s="76" t="s">
        <v>15</v>
      </c>
      <c r="M310" s="76" t="s">
        <v>12</v>
      </c>
      <c r="N310" s="76" t="s">
        <v>15</v>
      </c>
      <c r="O310" s="76" t="s">
        <v>12</v>
      </c>
      <c r="P310" s="76" t="s">
        <v>12</v>
      </c>
      <c r="Q310" s="76" t="s">
        <v>15</v>
      </c>
      <c r="R310" s="76">
        <v>3</v>
      </c>
      <c r="S310" s="76">
        <v>3</v>
      </c>
      <c r="T310" s="76">
        <v>3</v>
      </c>
      <c r="U310" s="76">
        <v>2</v>
      </c>
      <c r="V310" s="76">
        <v>2</v>
      </c>
      <c r="W310" s="76">
        <v>2</v>
      </c>
      <c r="X310" s="76" t="s">
        <v>198</v>
      </c>
      <c r="Y310" s="76">
        <v>3</v>
      </c>
      <c r="Z310" s="76">
        <v>3</v>
      </c>
      <c r="AA310" s="77">
        <v>3</v>
      </c>
      <c r="AB310" s="77">
        <v>3</v>
      </c>
      <c r="AC310" s="77">
        <v>3</v>
      </c>
      <c r="AD310" s="77">
        <v>3</v>
      </c>
      <c r="AE310" s="77">
        <v>3</v>
      </c>
      <c r="AF310" s="76">
        <v>3</v>
      </c>
      <c r="AG310" s="113">
        <v>3</v>
      </c>
      <c r="AH310" s="113">
        <v>3</v>
      </c>
      <c r="AI310" s="113">
        <v>3</v>
      </c>
      <c r="AJ310" s="113" t="s">
        <v>12</v>
      </c>
      <c r="AK310" s="79" t="s">
        <v>12</v>
      </c>
      <c r="AL310" s="79" t="s">
        <v>102</v>
      </c>
      <c r="AM310" s="79" t="s">
        <v>102</v>
      </c>
      <c r="AN310" s="79" t="s">
        <v>15</v>
      </c>
      <c r="AO310" s="79">
        <v>2</v>
      </c>
      <c r="AP310" s="79">
        <v>3</v>
      </c>
      <c r="AQ310" s="79" t="s">
        <v>18</v>
      </c>
      <c r="AR310" s="79" t="s">
        <v>18</v>
      </c>
      <c r="AS310" s="79" t="e">
        <f>VLOOKUP(Vib_PDM[[#This Row],[New Number]],#REF!,2,FALSE)</f>
        <v>#REF!</v>
      </c>
      <c r="AT310" s="79">
        <v>3</v>
      </c>
      <c r="AU310" s="79">
        <v>3</v>
      </c>
      <c r="AV310" s="79" t="s">
        <v>15</v>
      </c>
      <c r="AW310" s="79" t="s">
        <v>15</v>
      </c>
      <c r="AX310" s="79" t="s">
        <v>15</v>
      </c>
      <c r="AY310" s="79"/>
      <c r="AZ310" s="79"/>
      <c r="BA310" s="79">
        <v>3</v>
      </c>
      <c r="BB310" s="79">
        <v>3</v>
      </c>
      <c r="BC310" s="79" t="s">
        <v>15</v>
      </c>
      <c r="BD310" s="80">
        <v>3</v>
      </c>
      <c r="BE310" s="80">
        <v>3</v>
      </c>
      <c r="BF310" s="80" t="s">
        <v>12</v>
      </c>
      <c r="BG310" s="80" t="s">
        <v>12</v>
      </c>
      <c r="BH310" s="80" t="s">
        <v>12</v>
      </c>
      <c r="BI310" s="81" t="s">
        <v>12</v>
      </c>
      <c r="BJ310" s="80" t="s">
        <v>15</v>
      </c>
      <c r="BK310" s="80">
        <v>3</v>
      </c>
      <c r="BL310" s="80">
        <v>3</v>
      </c>
      <c r="BM310" s="80"/>
      <c r="BN310" s="80"/>
      <c r="BO310" s="82" t="e">
        <f>VLOOKUP(Vib_PDM[[#This Row],[SAP Flocation]],'[4]Sheet1 (2)'!B:E,2,FALSE)</f>
        <v>#N/A</v>
      </c>
      <c r="BP310" s="83" t="s">
        <v>15</v>
      </c>
      <c r="BQ310" s="84"/>
      <c r="BR310" s="85" t="e">
        <f>VLOOKUP(Vib_PDM[[#This Row],[New Number]],'[4]Monthly AMS report'!NN300:NO651,2,FALSE)</f>
        <v>#N/A</v>
      </c>
      <c r="BS310" s="86"/>
      <c r="BT310" s="87">
        <f>COUNTIF(G310:AO310,$BT$8)</f>
        <v>0</v>
      </c>
      <c r="BU310" s="88">
        <f>COUNTIF(G310:AO310,$BU$8)</f>
        <v>4</v>
      </c>
      <c r="BV310" s="88">
        <f>COUNTIF(G310:AO310,$BV$8)</f>
        <v>14</v>
      </c>
      <c r="BW310" s="88">
        <f>COUNTIF(G310:AO310,$BW$8)</f>
        <v>0</v>
      </c>
      <c r="BX310" s="88">
        <f>COUNTIF(G310:AO310,$BX$8)</f>
        <v>11</v>
      </c>
      <c r="BY310" s="88">
        <f>COUNTIF(G310:AO310,$BY$8)</f>
        <v>5</v>
      </c>
      <c r="BZ310" s="88">
        <f>COUNTIF(G310:AO310,$BZ$8)</f>
        <v>0</v>
      </c>
      <c r="CA310" s="89">
        <f>(BY310)/(BZ310+BY310+BX310+BW310+BV310+BU310+BT310)</f>
        <v>0.14705882352941177</v>
      </c>
    </row>
    <row r="311" spans="1:79" ht="26.4" x14ac:dyDescent="0.25">
      <c r="A311" s="199" t="s">
        <v>1275</v>
      </c>
      <c r="B311" s="194" t="s">
        <v>1276</v>
      </c>
      <c r="C311" s="72" t="s">
        <v>99</v>
      </c>
      <c r="D311" s="177" t="s">
        <v>1277</v>
      </c>
      <c r="E311" s="178" t="s">
        <v>1278</v>
      </c>
      <c r="F311" s="179"/>
      <c r="G311" s="76" t="s">
        <v>12</v>
      </c>
      <c r="H311" s="76" t="s">
        <v>12</v>
      </c>
      <c r="I311" s="76" t="s">
        <v>12</v>
      </c>
      <c r="J311" s="76" t="s">
        <v>12</v>
      </c>
      <c r="K311" s="76" t="s">
        <v>12</v>
      </c>
      <c r="L311" s="76" t="s">
        <v>15</v>
      </c>
      <c r="M311" s="76" t="s">
        <v>12</v>
      </c>
      <c r="N311" s="76" t="s">
        <v>15</v>
      </c>
      <c r="O311" s="76">
        <v>3</v>
      </c>
      <c r="P311" s="76">
        <v>3</v>
      </c>
      <c r="Q311" s="76">
        <v>3</v>
      </c>
      <c r="R311" s="76">
        <v>4</v>
      </c>
      <c r="S311" s="76">
        <v>4</v>
      </c>
      <c r="T311" s="76">
        <v>3</v>
      </c>
      <c r="U311" s="76">
        <v>4</v>
      </c>
      <c r="V311" s="76">
        <v>4</v>
      </c>
      <c r="W311" s="76">
        <v>4</v>
      </c>
      <c r="X311" s="76">
        <v>4</v>
      </c>
      <c r="Y311" s="76">
        <v>4</v>
      </c>
      <c r="Z311" s="76">
        <v>4</v>
      </c>
      <c r="AA311" s="77">
        <v>4</v>
      </c>
      <c r="AB311" s="77">
        <v>4</v>
      </c>
      <c r="AC311" s="77">
        <v>4</v>
      </c>
      <c r="AD311" s="77">
        <v>3</v>
      </c>
      <c r="AE311" s="77">
        <v>3</v>
      </c>
      <c r="AF311" s="180" t="s">
        <v>102</v>
      </c>
      <c r="AG311" s="181" t="s">
        <v>12</v>
      </c>
      <c r="AH311" s="181" t="s">
        <v>12</v>
      </c>
      <c r="AI311" s="181">
        <v>4</v>
      </c>
      <c r="AJ311" s="209">
        <v>4</v>
      </c>
      <c r="AK311" s="79">
        <v>4</v>
      </c>
      <c r="AL311" s="79">
        <v>4</v>
      </c>
      <c r="AM311" s="79">
        <v>3</v>
      </c>
      <c r="AN311" s="79" t="s">
        <v>15</v>
      </c>
      <c r="AO311" s="79">
        <v>3</v>
      </c>
      <c r="AP311" s="79">
        <v>3</v>
      </c>
      <c r="AQ311" s="79">
        <v>2</v>
      </c>
      <c r="AR311" s="79" t="s">
        <v>18</v>
      </c>
      <c r="AS311" s="79" t="e">
        <f>VLOOKUP(Vib_PDM[[#This Row],[New Number]],#REF!,2,FALSE)</f>
        <v>#REF!</v>
      </c>
      <c r="AT311" s="79">
        <v>3</v>
      </c>
      <c r="AU311" s="79">
        <v>3</v>
      </c>
      <c r="AV311" s="79" t="s">
        <v>15</v>
      </c>
      <c r="AW311" s="79" t="s">
        <v>15</v>
      </c>
      <c r="AX311" s="79" t="s">
        <v>15</v>
      </c>
      <c r="AY311" s="79"/>
      <c r="AZ311" s="79"/>
      <c r="BA311" s="79">
        <v>3</v>
      </c>
      <c r="BB311" s="79">
        <v>3</v>
      </c>
      <c r="BC311" s="79" t="s">
        <v>15</v>
      </c>
      <c r="BD311" s="80" t="s">
        <v>12</v>
      </c>
      <c r="BE311" s="80" t="s">
        <v>12</v>
      </c>
      <c r="BF311" s="80" t="s">
        <v>12</v>
      </c>
      <c r="BG311" s="80" t="s">
        <v>12</v>
      </c>
      <c r="BH311" s="80" t="s">
        <v>12</v>
      </c>
      <c r="BI311" s="81" t="s">
        <v>12</v>
      </c>
      <c r="BJ311" s="80" t="s">
        <v>15</v>
      </c>
      <c r="BK311" s="80" t="s">
        <v>12</v>
      </c>
      <c r="BL311" s="80">
        <v>4</v>
      </c>
      <c r="BM311" s="80"/>
      <c r="BN311" s="80"/>
      <c r="BO311" s="82" t="e">
        <f>VLOOKUP(Vib_PDM[[#This Row],[SAP Flocation]],'[4]Sheet1 (2)'!B:E,2,FALSE)</f>
        <v>#N/A</v>
      </c>
      <c r="BP311" s="83" t="s">
        <v>15</v>
      </c>
      <c r="BQ311" s="84"/>
      <c r="BR311" s="85" t="e">
        <f>VLOOKUP(Vib_PDM[[#This Row],[New Number]],'[4]Monthly AMS report'!NN301:NO652,2,FALSE)</f>
        <v>#N/A</v>
      </c>
      <c r="BS311" s="86">
        <v>8</v>
      </c>
      <c r="BT311" s="87">
        <f>COUNTIF(G311:AO311,$BT$8)</f>
        <v>0</v>
      </c>
      <c r="BU311" s="88">
        <f>COUNTIF(G311:AO311,$BU$8)</f>
        <v>0</v>
      </c>
      <c r="BV311" s="88">
        <f>COUNTIF(G311:AO311,$BV$8)</f>
        <v>8</v>
      </c>
      <c r="BW311" s="88">
        <f>COUNTIF(G311:AO311,$BW$8)</f>
        <v>15</v>
      </c>
      <c r="BX311" s="88">
        <f>COUNTIF(G311:AO311,$BX$8)</f>
        <v>9</v>
      </c>
      <c r="BY311" s="88">
        <f>COUNTIF(G311:AO311,$BY$8)</f>
        <v>3</v>
      </c>
      <c r="BZ311" s="88">
        <f>COUNTIF(G311:AO311,$BZ$8)</f>
        <v>0</v>
      </c>
      <c r="CA311" s="89">
        <f>(BY311)/(BZ311+BY311+BX311+BW311+BV311+BU311+BT311)</f>
        <v>8.5714285714285715E-2</v>
      </c>
    </row>
    <row r="312" spans="1:79" ht="26.4" x14ac:dyDescent="0.25">
      <c r="A312" s="133" t="s">
        <v>1279</v>
      </c>
      <c r="B312" s="194" t="s">
        <v>1280</v>
      </c>
      <c r="C312" s="72" t="s">
        <v>99</v>
      </c>
      <c r="D312" s="73" t="s">
        <v>1281</v>
      </c>
      <c r="E312" s="74" t="s">
        <v>1282</v>
      </c>
      <c r="F312" s="75"/>
      <c r="G312" s="76" t="s">
        <v>12</v>
      </c>
      <c r="H312" s="76" t="s">
        <v>12</v>
      </c>
      <c r="I312" s="76" t="s">
        <v>12</v>
      </c>
      <c r="J312" s="76" t="s">
        <v>12</v>
      </c>
      <c r="K312" s="76" t="s">
        <v>12</v>
      </c>
      <c r="L312" s="76" t="s">
        <v>15</v>
      </c>
      <c r="M312" s="76" t="s">
        <v>12</v>
      </c>
      <c r="N312" s="76" t="s">
        <v>15</v>
      </c>
      <c r="O312" s="76" t="s">
        <v>12</v>
      </c>
      <c r="P312" s="76" t="s">
        <v>12</v>
      </c>
      <c r="Q312" s="76" t="s">
        <v>12</v>
      </c>
      <c r="R312" s="76">
        <v>4</v>
      </c>
      <c r="S312" s="76">
        <v>4</v>
      </c>
      <c r="T312" s="76">
        <v>4</v>
      </c>
      <c r="U312" s="76" t="s">
        <v>12</v>
      </c>
      <c r="V312" s="76" t="s">
        <v>12</v>
      </c>
      <c r="W312" s="76" t="s">
        <v>12</v>
      </c>
      <c r="X312" s="76" t="s">
        <v>12</v>
      </c>
      <c r="Y312" s="76" t="s">
        <v>12</v>
      </c>
      <c r="Z312" s="76" t="s">
        <v>102</v>
      </c>
      <c r="AA312" s="77" t="s">
        <v>12</v>
      </c>
      <c r="AB312" s="77" t="s">
        <v>12</v>
      </c>
      <c r="AC312" s="77" t="s">
        <v>102</v>
      </c>
      <c r="AD312" s="77" t="s">
        <v>12</v>
      </c>
      <c r="AE312" s="77" t="s">
        <v>102</v>
      </c>
      <c r="AF312" s="77" t="s">
        <v>102</v>
      </c>
      <c r="AG312" s="78" t="s">
        <v>12</v>
      </c>
      <c r="AH312" s="78" t="s">
        <v>12</v>
      </c>
      <c r="AI312" s="78" t="s">
        <v>12</v>
      </c>
      <c r="AJ312" s="78" t="s">
        <v>12</v>
      </c>
      <c r="AK312" s="79" t="s">
        <v>12</v>
      </c>
      <c r="AL312" s="79" t="s">
        <v>102</v>
      </c>
      <c r="AM312" s="79" t="s">
        <v>102</v>
      </c>
      <c r="AN312" s="79" t="s">
        <v>15</v>
      </c>
      <c r="AO312" s="79" t="s">
        <v>12</v>
      </c>
      <c r="AP312" s="79" t="s">
        <v>12</v>
      </c>
      <c r="AQ312" s="79" t="s">
        <v>12</v>
      </c>
      <c r="AR312" s="79" t="s">
        <v>18</v>
      </c>
      <c r="AS312" s="79" t="e">
        <f>VLOOKUP(Vib_PDM[[#This Row],[New Number]],#REF!,2,FALSE)</f>
        <v>#REF!</v>
      </c>
      <c r="AT312" s="79" t="s">
        <v>12</v>
      </c>
      <c r="AU312" s="79" t="s">
        <v>12</v>
      </c>
      <c r="AV312" s="79" t="s">
        <v>15</v>
      </c>
      <c r="AW312" s="79" t="s">
        <v>15</v>
      </c>
      <c r="AX312" s="79" t="s">
        <v>15</v>
      </c>
      <c r="AY312" s="79"/>
      <c r="AZ312" s="79"/>
      <c r="BA312" s="79" t="s">
        <v>12</v>
      </c>
      <c r="BB312" s="79" t="s">
        <v>102</v>
      </c>
      <c r="BC312" s="79" t="s">
        <v>15</v>
      </c>
      <c r="BD312" s="80" t="s">
        <v>12</v>
      </c>
      <c r="BE312" s="80" t="s">
        <v>12</v>
      </c>
      <c r="BF312" s="80" t="s">
        <v>12</v>
      </c>
      <c r="BG312" s="80" t="s">
        <v>12</v>
      </c>
      <c r="BH312" s="80" t="s">
        <v>12</v>
      </c>
      <c r="BI312" s="81" t="s">
        <v>12</v>
      </c>
      <c r="BJ312" s="80" t="s">
        <v>15</v>
      </c>
      <c r="BK312" s="80">
        <v>3</v>
      </c>
      <c r="BL312" s="80" t="s">
        <v>12</v>
      </c>
      <c r="BM312" s="80"/>
      <c r="BN312" s="80"/>
      <c r="BO312" s="82" t="e">
        <f>VLOOKUP(Vib_PDM[[#This Row],[SAP Flocation]],'[4]Sheet1 (2)'!B:E,2,FALSE)</f>
        <v>#N/A</v>
      </c>
      <c r="BP312" s="83" t="s">
        <v>15</v>
      </c>
      <c r="BQ312" s="84"/>
      <c r="BR312" s="85" t="e">
        <f>VLOOKUP(Vib_PDM[[#This Row],[New Number]],'[4]Monthly AMS report'!NN302:NO653,2,FALSE)</f>
        <v>#N/A</v>
      </c>
      <c r="BS312" s="86">
        <v>8</v>
      </c>
      <c r="BT312" s="87">
        <f>COUNTIF(G312:AO312,$BT$8)</f>
        <v>0</v>
      </c>
      <c r="BU312" s="88">
        <f>COUNTIF(G312:AO312,$BU$8)</f>
        <v>0</v>
      </c>
      <c r="BV312" s="88">
        <f>COUNTIF(G312:AO312,$BV$8)</f>
        <v>0</v>
      </c>
      <c r="BW312" s="88">
        <f>COUNTIF(G312:AO312,$BW$8)</f>
        <v>3</v>
      </c>
      <c r="BX312" s="88">
        <f>COUNTIF(G312:AO312,$BX$8)</f>
        <v>29</v>
      </c>
      <c r="BY312" s="88">
        <f>COUNTIF(G312:AO312,$BY$8)</f>
        <v>3</v>
      </c>
      <c r="BZ312" s="88">
        <f>COUNTIF(G312:AO312,$BZ$8)</f>
        <v>0</v>
      </c>
      <c r="CA312" s="89">
        <f>(BY312)/(BZ312+BY312+BX312+BW312+BV312+BU312+BT312)</f>
        <v>8.5714285714285715E-2</v>
      </c>
    </row>
    <row r="313" spans="1:79" ht="26.4" x14ac:dyDescent="0.25">
      <c r="A313" s="70" t="s">
        <v>1283</v>
      </c>
      <c r="B313" s="193" t="s">
        <v>1284</v>
      </c>
      <c r="C313" s="72" t="s">
        <v>99</v>
      </c>
      <c r="D313" s="73" t="s">
        <v>1285</v>
      </c>
      <c r="E313" s="74" t="s">
        <v>1286</v>
      </c>
      <c r="F313" s="75" t="s">
        <v>833</v>
      </c>
      <c r="G313" s="76" t="s">
        <v>12</v>
      </c>
      <c r="H313" s="76" t="s">
        <v>12</v>
      </c>
      <c r="I313" s="76" t="s">
        <v>12</v>
      </c>
      <c r="J313" s="76" t="s">
        <v>12</v>
      </c>
      <c r="K313" s="76" t="s">
        <v>12</v>
      </c>
      <c r="L313" s="76" t="s">
        <v>15</v>
      </c>
      <c r="M313" s="76" t="s">
        <v>12</v>
      </c>
      <c r="N313" s="76" t="s">
        <v>15</v>
      </c>
      <c r="O313" s="76" t="s">
        <v>12</v>
      </c>
      <c r="P313" s="76">
        <v>4</v>
      </c>
      <c r="Q313" s="76" t="s">
        <v>12</v>
      </c>
      <c r="R313" s="76" t="s">
        <v>12</v>
      </c>
      <c r="S313" s="76" t="s">
        <v>12</v>
      </c>
      <c r="T313" s="76">
        <v>4</v>
      </c>
      <c r="U313" s="76" t="s">
        <v>12</v>
      </c>
      <c r="V313" s="76">
        <v>4</v>
      </c>
      <c r="W313" s="76">
        <v>4</v>
      </c>
      <c r="X313" s="76">
        <v>4</v>
      </c>
      <c r="Y313" s="76">
        <v>4</v>
      </c>
      <c r="Z313" s="76" t="s">
        <v>102</v>
      </c>
      <c r="AA313" s="77" t="s">
        <v>102</v>
      </c>
      <c r="AB313" s="77" t="s">
        <v>12</v>
      </c>
      <c r="AC313" s="77" t="s">
        <v>102</v>
      </c>
      <c r="AD313" s="77" t="s">
        <v>12</v>
      </c>
      <c r="AE313" s="77" t="s">
        <v>102</v>
      </c>
      <c r="AF313" s="77" t="s">
        <v>102</v>
      </c>
      <c r="AG313" s="78" t="s">
        <v>12</v>
      </c>
      <c r="AH313" s="78" t="s">
        <v>12</v>
      </c>
      <c r="AI313" s="78" t="s">
        <v>12</v>
      </c>
      <c r="AJ313" s="78" t="s">
        <v>12</v>
      </c>
      <c r="AK313" s="79" t="s">
        <v>12</v>
      </c>
      <c r="AL313" s="79" t="s">
        <v>102</v>
      </c>
      <c r="AM313" s="79" t="s">
        <v>102</v>
      </c>
      <c r="AN313" s="79" t="s">
        <v>15</v>
      </c>
      <c r="AO313" s="79">
        <v>4</v>
      </c>
      <c r="AP313" s="79">
        <v>4</v>
      </c>
      <c r="AQ313" s="79" t="s">
        <v>12</v>
      </c>
      <c r="AR313" s="79" t="s">
        <v>18</v>
      </c>
      <c r="AS313" s="79" t="e">
        <f>VLOOKUP(Vib_PDM[[#This Row],[New Number]],#REF!,2,FALSE)</f>
        <v>#REF!</v>
      </c>
      <c r="AT313" s="79">
        <v>4</v>
      </c>
      <c r="AU313" s="79">
        <v>4</v>
      </c>
      <c r="AV313" s="79" t="s">
        <v>15</v>
      </c>
      <c r="AW313" s="79" t="s">
        <v>15</v>
      </c>
      <c r="AX313" s="79" t="s">
        <v>15</v>
      </c>
      <c r="AY313" s="79"/>
      <c r="AZ313" s="79"/>
      <c r="BA313" s="79">
        <v>4</v>
      </c>
      <c r="BB313" s="79" t="s">
        <v>102</v>
      </c>
      <c r="BC313" s="79" t="s">
        <v>15</v>
      </c>
      <c r="BD313" s="80" t="s">
        <v>12</v>
      </c>
      <c r="BE313" s="80" t="s">
        <v>12</v>
      </c>
      <c r="BF313" s="80" t="s">
        <v>12</v>
      </c>
      <c r="BG313" s="80" t="s">
        <v>12</v>
      </c>
      <c r="BH313" s="80" t="s">
        <v>12</v>
      </c>
      <c r="BI313" s="91">
        <v>3</v>
      </c>
      <c r="BJ313" s="80" t="s">
        <v>15</v>
      </c>
      <c r="BK313" s="80" t="s">
        <v>12</v>
      </c>
      <c r="BL313" s="80">
        <v>4</v>
      </c>
      <c r="BM313" s="80"/>
      <c r="BN313" s="80"/>
      <c r="BO313" s="123">
        <f>VLOOKUP(Vib_PDM[[#This Row],[SAP Flocation]],'[4]Sheet1 (2)'!B:E,2,FALSE)</f>
        <v>0</v>
      </c>
      <c r="BP313" s="83" t="s">
        <v>15</v>
      </c>
      <c r="BQ313" s="84"/>
      <c r="BR313" s="85" t="e">
        <f>VLOOKUP(Vib_PDM[[#This Row],[New Number]],'[4]Monthly AMS report'!NN303:NO654,2,FALSE)</f>
        <v>#N/A</v>
      </c>
      <c r="BS313" s="86">
        <v>12</v>
      </c>
      <c r="BT313" s="87">
        <f>COUNTIF(G313:AO313,$BT$8)</f>
        <v>0</v>
      </c>
      <c r="BU313" s="88">
        <f>COUNTIF(G313:AO313,$BU$8)</f>
        <v>0</v>
      </c>
      <c r="BV313" s="88">
        <f>COUNTIF(G313:AO313,$BV$8)</f>
        <v>0</v>
      </c>
      <c r="BW313" s="88">
        <f>COUNTIF(G313:AO313,$BW$8)</f>
        <v>7</v>
      </c>
      <c r="BX313" s="88">
        <f>COUNTIF(G313:AO313,$BX$8)</f>
        <v>25</v>
      </c>
      <c r="BY313" s="88">
        <f>COUNTIF(G313:AO313,$BY$8)</f>
        <v>3</v>
      </c>
      <c r="BZ313" s="88">
        <f>COUNTIF(G313:AO313,$BZ$8)</f>
        <v>0</v>
      </c>
      <c r="CA313" s="89">
        <f>(BY313)/(BZ313+BY313+BX313+BW313+BV313+BU313+BT313)</f>
        <v>8.5714285714285715E-2</v>
      </c>
    </row>
    <row r="314" spans="1:79" ht="26.4" x14ac:dyDescent="0.25">
      <c r="A314" s="70" t="s">
        <v>1287</v>
      </c>
      <c r="B314" s="193" t="s">
        <v>1288</v>
      </c>
      <c r="C314" s="72" t="s">
        <v>99</v>
      </c>
      <c r="D314" s="73" t="s">
        <v>1289</v>
      </c>
      <c r="E314" s="75" t="s">
        <v>1290</v>
      </c>
      <c r="F314" s="75"/>
      <c r="G314" s="76" t="s">
        <v>15</v>
      </c>
      <c r="H314" s="76" t="s">
        <v>12</v>
      </c>
      <c r="I314" s="76" t="s">
        <v>12</v>
      </c>
      <c r="J314" s="76" t="s">
        <v>12</v>
      </c>
      <c r="K314" s="76" t="s">
        <v>12</v>
      </c>
      <c r="L314" s="76" t="s">
        <v>15</v>
      </c>
      <c r="M314" s="76" t="s">
        <v>15</v>
      </c>
      <c r="N314" s="76" t="s">
        <v>15</v>
      </c>
      <c r="O314" s="76" t="s">
        <v>12</v>
      </c>
      <c r="P314" s="76" t="s">
        <v>12</v>
      </c>
      <c r="Q314" s="76">
        <v>4</v>
      </c>
      <c r="R314" s="76">
        <v>3</v>
      </c>
      <c r="S314" s="76">
        <v>3</v>
      </c>
      <c r="T314" s="76" t="s">
        <v>102</v>
      </c>
      <c r="U314" s="76">
        <v>3</v>
      </c>
      <c r="V314" s="76">
        <v>3</v>
      </c>
      <c r="W314" s="76">
        <v>3</v>
      </c>
      <c r="X314" s="76">
        <v>4</v>
      </c>
      <c r="Y314" s="76">
        <v>2</v>
      </c>
      <c r="Z314" s="76">
        <v>2</v>
      </c>
      <c r="AA314" s="77">
        <v>3</v>
      </c>
      <c r="AB314" s="77">
        <v>3</v>
      </c>
      <c r="AC314" s="77">
        <v>3</v>
      </c>
      <c r="AD314" s="77">
        <v>3</v>
      </c>
      <c r="AE314" s="77">
        <v>3</v>
      </c>
      <c r="AF314" s="77">
        <v>3</v>
      </c>
      <c r="AG314" s="78">
        <v>3</v>
      </c>
      <c r="AH314" s="78">
        <v>3</v>
      </c>
      <c r="AI314" s="78">
        <v>3</v>
      </c>
      <c r="AJ314" s="78">
        <v>3</v>
      </c>
      <c r="AK314" s="79">
        <v>3</v>
      </c>
      <c r="AL314" s="79">
        <v>3</v>
      </c>
      <c r="AM314" s="79">
        <v>3</v>
      </c>
      <c r="AN314" s="79" t="s">
        <v>15</v>
      </c>
      <c r="AO314" s="79">
        <v>3</v>
      </c>
      <c r="AP314" s="79">
        <v>3</v>
      </c>
      <c r="AQ314" s="79" t="s">
        <v>18</v>
      </c>
      <c r="AR314" s="79" t="s">
        <v>18</v>
      </c>
      <c r="AS314" s="79" t="e">
        <f>VLOOKUP(Vib_PDM[[#This Row],[New Number]],#REF!,2,FALSE)</f>
        <v>#REF!</v>
      </c>
      <c r="AT314" s="79">
        <v>2</v>
      </c>
      <c r="AU314" s="79">
        <v>2</v>
      </c>
      <c r="AV314" s="79" t="s">
        <v>15</v>
      </c>
      <c r="AW314" s="79" t="s">
        <v>15</v>
      </c>
      <c r="AX314" s="79" t="s">
        <v>15</v>
      </c>
      <c r="AY314" s="79"/>
      <c r="AZ314" s="79"/>
      <c r="BA314" s="79">
        <v>2</v>
      </c>
      <c r="BB314" s="79">
        <v>3</v>
      </c>
      <c r="BC314" s="79" t="s">
        <v>15</v>
      </c>
      <c r="BD314" s="80">
        <v>2</v>
      </c>
      <c r="BE314" s="80">
        <v>1</v>
      </c>
      <c r="BF314" s="80">
        <v>1</v>
      </c>
      <c r="BG314" s="80">
        <v>1</v>
      </c>
      <c r="BH314" s="80">
        <v>1</v>
      </c>
      <c r="BI314" s="128">
        <v>1</v>
      </c>
      <c r="BJ314" s="80" t="s">
        <v>15</v>
      </c>
      <c r="BK314" s="202">
        <v>1</v>
      </c>
      <c r="BL314" s="80">
        <v>1</v>
      </c>
      <c r="BM314" s="202"/>
      <c r="BN314" s="202"/>
      <c r="BO314" s="82" t="e">
        <f>VLOOKUP(Vib_PDM[[#This Row],[SAP Flocation]],'[4]Sheet1 (2)'!B:E,2,FALSE)</f>
        <v>#N/A</v>
      </c>
      <c r="BP314" s="83" t="s">
        <v>15</v>
      </c>
      <c r="BQ314" s="84"/>
      <c r="BR314" s="85" t="e">
        <f>VLOOKUP(Vib_PDM[[#This Row],[New Number]],'[4]Monthly AMS report'!NN304:NO655,2,FALSE)</f>
        <v>#N/A</v>
      </c>
      <c r="BS314" s="86"/>
      <c r="BT314" s="87">
        <f>COUNTIF(G314:AO314,$BT$8)</f>
        <v>0</v>
      </c>
      <c r="BU314" s="88">
        <f>COUNTIF(G314:AO314,$BU$8)</f>
        <v>2</v>
      </c>
      <c r="BV314" s="88">
        <f>COUNTIF(G314:AO314,$BV$8)</f>
        <v>19</v>
      </c>
      <c r="BW314" s="88">
        <f>COUNTIF(G314:AO314,$BW$8)</f>
        <v>2</v>
      </c>
      <c r="BX314" s="88">
        <f>COUNTIF(G314:AO314,$BX$8)</f>
        <v>7</v>
      </c>
      <c r="BY314" s="88">
        <f>COUNTIF(G314:AO314,$BY$8)</f>
        <v>5</v>
      </c>
      <c r="BZ314" s="88">
        <f>COUNTIF(G314:AO314,$BZ$8)</f>
        <v>0</v>
      </c>
      <c r="CA314" s="89">
        <f>(BY314)/(BZ314+BY314+BX314+BW314+BV314+BU314+BT314)</f>
        <v>0.14285714285714285</v>
      </c>
    </row>
    <row r="315" spans="1:79" ht="28.8" x14ac:dyDescent="0.25">
      <c r="A315" s="122" t="s">
        <v>1291</v>
      </c>
      <c r="B315" s="192" t="s">
        <v>1292</v>
      </c>
      <c r="C315" s="72" t="s">
        <v>99</v>
      </c>
      <c r="D315" s="73" t="s">
        <v>1293</v>
      </c>
      <c r="E315" s="74" t="s">
        <v>1294</v>
      </c>
      <c r="F315" s="75" t="s">
        <v>1295</v>
      </c>
      <c r="G315" s="76" t="s">
        <v>12</v>
      </c>
      <c r="H315" s="76" t="s">
        <v>12</v>
      </c>
      <c r="I315" s="76" t="s">
        <v>12</v>
      </c>
      <c r="J315" s="76" t="s">
        <v>12</v>
      </c>
      <c r="K315" s="76" t="s">
        <v>12</v>
      </c>
      <c r="L315" s="76" t="s">
        <v>15</v>
      </c>
      <c r="M315" s="76" t="s">
        <v>12</v>
      </c>
      <c r="N315" s="76" t="s">
        <v>15</v>
      </c>
      <c r="O315" s="76" t="s">
        <v>12</v>
      </c>
      <c r="P315" s="76" t="s">
        <v>12</v>
      </c>
      <c r="Q315" s="76">
        <v>3</v>
      </c>
      <c r="R315" s="76">
        <v>4</v>
      </c>
      <c r="S315" s="76" t="s">
        <v>12</v>
      </c>
      <c r="T315" s="76">
        <v>3</v>
      </c>
      <c r="U315" s="76">
        <v>3</v>
      </c>
      <c r="V315" s="76">
        <v>4</v>
      </c>
      <c r="W315" s="76">
        <v>3</v>
      </c>
      <c r="X315" s="76">
        <v>3</v>
      </c>
      <c r="Y315" s="76">
        <v>3</v>
      </c>
      <c r="Z315" s="76">
        <v>3</v>
      </c>
      <c r="AA315" s="77" t="s">
        <v>102</v>
      </c>
      <c r="AB315" s="77" t="s">
        <v>12</v>
      </c>
      <c r="AC315" s="77" t="s">
        <v>102</v>
      </c>
      <c r="AD315" s="77">
        <v>4</v>
      </c>
      <c r="AE315" s="77" t="s">
        <v>15</v>
      </c>
      <c r="AF315" s="77" t="s">
        <v>102</v>
      </c>
      <c r="AG315" s="78" t="s">
        <v>12</v>
      </c>
      <c r="AH315" s="78" t="s">
        <v>15</v>
      </c>
      <c r="AI315" s="78" t="s">
        <v>12</v>
      </c>
      <c r="AJ315" s="78" t="s">
        <v>12</v>
      </c>
      <c r="AK315" s="79" t="s">
        <v>12</v>
      </c>
      <c r="AL315" s="79" t="s">
        <v>102</v>
      </c>
      <c r="AM315" s="79" t="s">
        <v>102</v>
      </c>
      <c r="AN315" s="79" t="s">
        <v>15</v>
      </c>
      <c r="AO315" s="79" t="s">
        <v>12</v>
      </c>
      <c r="AP315" s="79" t="s">
        <v>12</v>
      </c>
      <c r="AQ315" s="79" t="s">
        <v>12</v>
      </c>
      <c r="AR315" s="79" t="s">
        <v>18</v>
      </c>
      <c r="AS315" s="79" t="e">
        <f>VLOOKUP(Vib_PDM[[#This Row],[New Number]],#REF!,2,FALSE)</f>
        <v>#REF!</v>
      </c>
      <c r="AT315" s="79" t="s">
        <v>12</v>
      </c>
      <c r="AU315" s="79" t="s">
        <v>12</v>
      </c>
      <c r="AV315" s="79" t="s">
        <v>15</v>
      </c>
      <c r="AW315" s="79" t="s">
        <v>15</v>
      </c>
      <c r="AX315" s="79" t="s">
        <v>15</v>
      </c>
      <c r="AY315" s="79"/>
      <c r="AZ315" s="79"/>
      <c r="BA315" s="79" t="s">
        <v>12</v>
      </c>
      <c r="BB315" s="79" t="s">
        <v>15</v>
      </c>
      <c r="BC315" s="79" t="s">
        <v>15</v>
      </c>
      <c r="BD315" s="80" t="s">
        <v>15</v>
      </c>
      <c r="BE315" s="80">
        <v>3</v>
      </c>
      <c r="BF315" s="80">
        <v>3</v>
      </c>
      <c r="BG315" s="80">
        <v>3</v>
      </c>
      <c r="BH315" s="80" t="s">
        <v>12</v>
      </c>
      <c r="BI315" s="81" t="s">
        <v>12</v>
      </c>
      <c r="BJ315" s="80" t="s">
        <v>15</v>
      </c>
      <c r="BK315" s="80" t="s">
        <v>15</v>
      </c>
      <c r="BL315" s="80" t="s">
        <v>12</v>
      </c>
      <c r="BM315" s="80"/>
      <c r="BN315" s="80"/>
      <c r="BO315" s="82" t="e">
        <f>VLOOKUP(Vib_PDM[[#This Row],[SAP Flocation]],'[4]Sheet1 (2)'!B:E,2,FALSE)</f>
        <v>#N/A</v>
      </c>
      <c r="BP315" s="83" t="s">
        <v>15</v>
      </c>
      <c r="BQ315" s="84"/>
      <c r="BR315" s="85" t="e">
        <f>VLOOKUP(Vib_PDM[[#This Row],[New Number]],'[4]Monthly AMS report'!NN305:NO656,2,FALSE)</f>
        <v>#N/A</v>
      </c>
      <c r="BS315" s="86">
        <v>10</v>
      </c>
      <c r="BT315" s="87">
        <f>COUNTIF(G315:AO315,$BT$8)</f>
        <v>0</v>
      </c>
      <c r="BU315" s="88">
        <f>COUNTIF(G315:AO315,$BU$8)</f>
        <v>0</v>
      </c>
      <c r="BV315" s="88">
        <f>COUNTIF(G315:AO315,$BV$8)</f>
        <v>7</v>
      </c>
      <c r="BW315" s="88">
        <f>COUNTIF(G315:AO315,$BW$8)</f>
        <v>3</v>
      </c>
      <c r="BX315" s="88">
        <f>COUNTIF(G315:AO315,$BX$8)</f>
        <v>20</v>
      </c>
      <c r="BY315" s="88">
        <f>COUNTIF(G315:AO315,$BY$8)</f>
        <v>5</v>
      </c>
      <c r="BZ315" s="88">
        <f>COUNTIF(G315:AO315,$BZ$8)</f>
        <v>0</v>
      </c>
      <c r="CA315" s="89">
        <f>(BY315)/(BZ315+BY315+BX315+BW315+BV315+BU315+BT315)</f>
        <v>0.14285714285714285</v>
      </c>
    </row>
    <row r="316" spans="1:79" ht="28.8" x14ac:dyDescent="0.25">
      <c r="A316" s="122" t="s">
        <v>1304</v>
      </c>
      <c r="B316" s="192" t="s">
        <v>1305</v>
      </c>
      <c r="C316" s="72" t="s">
        <v>874</v>
      </c>
      <c r="D316" s="73" t="s">
        <v>1306</v>
      </c>
      <c r="E316" s="74" t="s">
        <v>1307</v>
      </c>
      <c r="F316" s="75"/>
      <c r="G316" s="76" t="s">
        <v>15</v>
      </c>
      <c r="H316" s="76" t="s">
        <v>12</v>
      </c>
      <c r="I316" s="76" t="s">
        <v>15</v>
      </c>
      <c r="J316" s="76" t="s">
        <v>12</v>
      </c>
      <c r="K316" s="76">
        <v>3</v>
      </c>
      <c r="L316" s="76" t="s">
        <v>18</v>
      </c>
      <c r="M316" s="76" t="s">
        <v>12</v>
      </c>
      <c r="N316" s="76" t="s">
        <v>15</v>
      </c>
      <c r="O316" s="76" t="s">
        <v>15</v>
      </c>
      <c r="P316" s="76" t="s">
        <v>12</v>
      </c>
      <c r="Q316" s="76" t="s">
        <v>15</v>
      </c>
      <c r="R316" s="76" t="s">
        <v>12</v>
      </c>
      <c r="S316" s="76" t="s">
        <v>12</v>
      </c>
      <c r="T316" s="76" t="s">
        <v>15</v>
      </c>
      <c r="U316" s="76" t="s">
        <v>12</v>
      </c>
      <c r="V316" s="76" t="s">
        <v>12</v>
      </c>
      <c r="W316" s="76" t="s">
        <v>12</v>
      </c>
      <c r="X316" s="76" t="s">
        <v>12</v>
      </c>
      <c r="Y316" s="76" t="s">
        <v>12</v>
      </c>
      <c r="Z316" s="76" t="s">
        <v>102</v>
      </c>
      <c r="AA316" s="77" t="s">
        <v>102</v>
      </c>
      <c r="AB316" s="77" t="s">
        <v>12</v>
      </c>
      <c r="AC316" s="77" t="s">
        <v>102</v>
      </c>
      <c r="AD316" s="77" t="s">
        <v>15</v>
      </c>
      <c r="AE316" s="77" t="s">
        <v>15</v>
      </c>
      <c r="AF316" s="77" t="s">
        <v>102</v>
      </c>
      <c r="AG316" s="78">
        <v>3</v>
      </c>
      <c r="AH316" s="78">
        <v>1</v>
      </c>
      <c r="AI316" s="78" t="s">
        <v>12</v>
      </c>
      <c r="AJ316" s="78" t="s">
        <v>15</v>
      </c>
      <c r="AK316" s="79" t="s">
        <v>12</v>
      </c>
      <c r="AL316" s="79" t="s">
        <v>102</v>
      </c>
      <c r="AM316" s="79" t="s">
        <v>15</v>
      </c>
      <c r="AN316" s="79" t="s">
        <v>15</v>
      </c>
      <c r="AO316" s="79" t="s">
        <v>12</v>
      </c>
      <c r="AP316" s="79" t="s">
        <v>12</v>
      </c>
      <c r="AQ316" s="79" t="s">
        <v>12</v>
      </c>
      <c r="AR316" s="79" t="s">
        <v>18</v>
      </c>
      <c r="AS316" s="79" t="e">
        <f>VLOOKUP(Vib_PDM[[#This Row],[New Number]],#REF!,2,FALSE)</f>
        <v>#REF!</v>
      </c>
      <c r="AT316" s="79" t="s">
        <v>15</v>
      </c>
      <c r="AU316" s="79" t="s">
        <v>15</v>
      </c>
      <c r="AV316" s="79" t="s">
        <v>15</v>
      </c>
      <c r="AW316" s="79" t="s">
        <v>15</v>
      </c>
      <c r="AX316" s="79" t="s">
        <v>15</v>
      </c>
      <c r="AY316" s="79"/>
      <c r="AZ316" s="79"/>
      <c r="BA316" s="79" t="s">
        <v>102</v>
      </c>
      <c r="BB316" s="79" t="s">
        <v>102</v>
      </c>
      <c r="BC316" s="79" t="s">
        <v>15</v>
      </c>
      <c r="BD316" s="80" t="s">
        <v>12</v>
      </c>
      <c r="BE316" s="80" t="s">
        <v>15</v>
      </c>
      <c r="BF316" s="80" t="s">
        <v>12</v>
      </c>
      <c r="BG316" s="80" t="s">
        <v>12</v>
      </c>
      <c r="BH316" s="80" t="s">
        <v>102</v>
      </c>
      <c r="BI316" s="81" t="s">
        <v>12</v>
      </c>
      <c r="BJ316" s="93" t="s">
        <v>12</v>
      </c>
      <c r="BK316" s="93" t="s">
        <v>12</v>
      </c>
      <c r="BL316" s="80" t="s">
        <v>12</v>
      </c>
      <c r="BM316" s="93"/>
      <c r="BN316" s="93"/>
      <c r="BO316" s="94" t="e">
        <f>VLOOKUP(Vib_PDM[[#This Row],[SAP Flocation]],'[4]Sheet1 (2)'!B:E,2,FALSE)</f>
        <v>#N/A</v>
      </c>
      <c r="BP316" s="83" t="s">
        <v>15</v>
      </c>
      <c r="BQ316" s="84"/>
      <c r="BR316" s="85">
        <f>VLOOKUP(Vib_PDM[[#This Row],[New Number]],'[4]Monthly AMS report'!NN308:NO659,2,FALSE)</f>
        <v>45757</v>
      </c>
      <c r="BS316" s="86"/>
      <c r="BT316" s="87">
        <f>COUNTIF(G316:AO316,$BT$8)</f>
        <v>1</v>
      </c>
      <c r="BU316" s="88">
        <f>COUNTIF(G316:AO316,$BU$8)</f>
        <v>0</v>
      </c>
      <c r="BV316" s="88">
        <f>COUNTIF(G316:AO316,$BV$8)</f>
        <v>2</v>
      </c>
      <c r="BW316" s="88">
        <f>COUNTIF(G316:AO316,$BW$8)</f>
        <v>0</v>
      </c>
      <c r="BX316" s="88">
        <f>COUNTIF(G316:AO316,$BX$8)</f>
        <v>20</v>
      </c>
      <c r="BY316" s="88">
        <f>COUNTIF(G316:AO316,$BY$8)</f>
        <v>11</v>
      </c>
      <c r="BZ316" s="88">
        <f>COUNTIF(G316:AO316,$BZ$8)</f>
        <v>1</v>
      </c>
      <c r="CA316" s="89">
        <f>(BY316)/(BZ316+BY316+BX316+BW316+BV316+BU316+BT316)</f>
        <v>0.31428571428571428</v>
      </c>
    </row>
    <row r="317" spans="1:79" ht="28.8" x14ac:dyDescent="0.25">
      <c r="A317" s="122" t="s">
        <v>1308</v>
      </c>
      <c r="B317" s="192" t="s">
        <v>1309</v>
      </c>
      <c r="C317" s="72" t="s">
        <v>874</v>
      </c>
      <c r="D317" s="73" t="s">
        <v>1310</v>
      </c>
      <c r="E317" s="75" t="s">
        <v>1311</v>
      </c>
      <c r="F317" s="75"/>
      <c r="G317" s="76" t="s">
        <v>12</v>
      </c>
      <c r="H317" s="76" t="s">
        <v>12</v>
      </c>
      <c r="I317" s="76" t="s">
        <v>15</v>
      </c>
      <c r="J317" s="76" t="s">
        <v>15</v>
      </c>
      <c r="K317" s="76">
        <v>3</v>
      </c>
      <c r="L317" s="76" t="s">
        <v>18</v>
      </c>
      <c r="M317" s="76" t="s">
        <v>15</v>
      </c>
      <c r="N317" s="76" t="s">
        <v>15</v>
      </c>
      <c r="O317" s="76" t="s">
        <v>15</v>
      </c>
      <c r="P317" s="76" t="s">
        <v>12</v>
      </c>
      <c r="Q317" s="76">
        <v>2</v>
      </c>
      <c r="R317" s="76">
        <v>2</v>
      </c>
      <c r="S317" s="76" t="s">
        <v>15</v>
      </c>
      <c r="T317" s="76">
        <v>1</v>
      </c>
      <c r="U317" s="76">
        <v>2</v>
      </c>
      <c r="V317" s="76">
        <v>3</v>
      </c>
      <c r="W317" s="76">
        <v>4</v>
      </c>
      <c r="X317" s="76" t="s">
        <v>18</v>
      </c>
      <c r="Y317" s="76" t="s">
        <v>12</v>
      </c>
      <c r="Z317" s="76" t="s">
        <v>102</v>
      </c>
      <c r="AA317" s="77" t="s">
        <v>102</v>
      </c>
      <c r="AB317" s="77" t="s">
        <v>12</v>
      </c>
      <c r="AC317" s="77" t="s">
        <v>102</v>
      </c>
      <c r="AD317" s="77" t="s">
        <v>12</v>
      </c>
      <c r="AE317" s="77" t="s">
        <v>15</v>
      </c>
      <c r="AF317" s="77" t="s">
        <v>102</v>
      </c>
      <c r="AG317" s="78" t="s">
        <v>12</v>
      </c>
      <c r="AH317" s="78" t="s">
        <v>12</v>
      </c>
      <c r="AI317" s="78" t="s">
        <v>12</v>
      </c>
      <c r="AJ317" s="78" t="s">
        <v>102</v>
      </c>
      <c r="AK317" s="79" t="s">
        <v>12</v>
      </c>
      <c r="AL317" s="79" t="s">
        <v>102</v>
      </c>
      <c r="AM317" s="79" t="s">
        <v>102</v>
      </c>
      <c r="AN317" s="79" t="s">
        <v>15</v>
      </c>
      <c r="AO317" s="79">
        <v>2</v>
      </c>
      <c r="AP317" s="79" t="s">
        <v>12</v>
      </c>
      <c r="AQ317" s="79" t="s">
        <v>12</v>
      </c>
      <c r="AR317" s="79" t="s">
        <v>18</v>
      </c>
      <c r="AS317" s="79" t="e">
        <f>VLOOKUP(Vib_PDM[[#This Row],[New Number]],#REF!,2,FALSE)</f>
        <v>#REF!</v>
      </c>
      <c r="AT317" s="79">
        <v>2</v>
      </c>
      <c r="AU317" s="79">
        <v>2</v>
      </c>
      <c r="AV317" s="79" t="s">
        <v>15</v>
      </c>
      <c r="AW317" s="79" t="s">
        <v>15</v>
      </c>
      <c r="AX317" s="79" t="s">
        <v>15</v>
      </c>
      <c r="AY317" s="79"/>
      <c r="AZ317" s="79"/>
      <c r="BA317" s="79">
        <v>2</v>
      </c>
      <c r="BB317" s="79">
        <v>2</v>
      </c>
      <c r="BC317" s="79" t="s">
        <v>15</v>
      </c>
      <c r="BD317" s="80">
        <v>3</v>
      </c>
      <c r="BE317" s="80" t="s">
        <v>15</v>
      </c>
      <c r="BF317" s="80">
        <v>3</v>
      </c>
      <c r="BG317" s="80">
        <v>3</v>
      </c>
      <c r="BH317" s="80">
        <v>3</v>
      </c>
      <c r="BI317" s="91">
        <v>3</v>
      </c>
      <c r="BJ317" s="91">
        <v>3</v>
      </c>
      <c r="BK317" s="80">
        <v>3</v>
      </c>
      <c r="BL317" s="80">
        <v>3</v>
      </c>
      <c r="BM317" s="80"/>
      <c r="BN317" s="80"/>
      <c r="BO317" s="94" t="e">
        <f>VLOOKUP(Vib_PDM[[#This Row],[SAP Flocation]],'[4]Sheet1 (2)'!B:E,2,FALSE)</f>
        <v>#N/A</v>
      </c>
      <c r="BP317" s="83" t="s">
        <v>15</v>
      </c>
      <c r="BQ317" s="84"/>
      <c r="BR317" s="85">
        <f>VLOOKUP(Vib_PDM[[#This Row],[New Number]],'[4]Monthly AMS report'!NN309:NO660,2,FALSE)</f>
        <v>45757</v>
      </c>
      <c r="BS317" s="86"/>
      <c r="BT317" s="87">
        <f>COUNTIF(G317:AO317,$BT$8)</f>
        <v>1</v>
      </c>
      <c r="BU317" s="88">
        <f>COUNTIF(G317:AO317,$BU$8)</f>
        <v>4</v>
      </c>
      <c r="BV317" s="88">
        <f>COUNTIF(G317:AO317,$BV$8)</f>
        <v>2</v>
      </c>
      <c r="BW317" s="88">
        <f>COUNTIF(G317:AO317,$BW$8)</f>
        <v>1</v>
      </c>
      <c r="BX317" s="88">
        <f>COUNTIF(G317:AO317,$BX$8)</f>
        <v>17</v>
      </c>
      <c r="BY317" s="88">
        <f>COUNTIF(G317:AO317,$BY$8)</f>
        <v>8</v>
      </c>
      <c r="BZ317" s="88">
        <f>COUNTIF(G317:AO317,$BZ$8)</f>
        <v>2</v>
      </c>
      <c r="CA317" s="89">
        <f>(BY317)/(BZ317+BY317+BX317+BW317+BV317+BU317+BT317)</f>
        <v>0.22857142857142856</v>
      </c>
    </row>
    <row r="318" spans="1:79" ht="28.8" x14ac:dyDescent="0.25">
      <c r="A318" s="122" t="s">
        <v>1312</v>
      </c>
      <c r="B318" s="192" t="s">
        <v>1313</v>
      </c>
      <c r="C318" s="72" t="s">
        <v>874</v>
      </c>
      <c r="D318" s="73" t="s">
        <v>1314</v>
      </c>
      <c r="E318" s="74" t="s">
        <v>1315</v>
      </c>
      <c r="F318" s="75"/>
      <c r="G318" s="76" t="s">
        <v>15</v>
      </c>
      <c r="H318" s="76" t="s">
        <v>15</v>
      </c>
      <c r="I318" s="76" t="s">
        <v>15</v>
      </c>
      <c r="J318" s="76" t="s">
        <v>12</v>
      </c>
      <c r="K318" s="76">
        <v>3</v>
      </c>
      <c r="L318" s="76" t="s">
        <v>18</v>
      </c>
      <c r="M318" s="76" t="s">
        <v>12</v>
      </c>
      <c r="N318" s="76" t="s">
        <v>15</v>
      </c>
      <c r="O318" s="76" t="s">
        <v>15</v>
      </c>
      <c r="P318" s="76" t="s">
        <v>12</v>
      </c>
      <c r="Q318" s="76" t="s">
        <v>15</v>
      </c>
      <c r="R318" s="76" t="s">
        <v>15</v>
      </c>
      <c r="S318" s="76" t="s">
        <v>12</v>
      </c>
      <c r="T318" s="76">
        <v>3</v>
      </c>
      <c r="U318" s="76">
        <v>3</v>
      </c>
      <c r="V318" s="76">
        <v>3</v>
      </c>
      <c r="W318" s="76">
        <v>3</v>
      </c>
      <c r="X318" s="76">
        <v>3</v>
      </c>
      <c r="Y318" s="76">
        <v>3</v>
      </c>
      <c r="Z318" s="76">
        <v>3</v>
      </c>
      <c r="AA318" s="77">
        <v>4</v>
      </c>
      <c r="AB318" s="77">
        <v>4</v>
      </c>
      <c r="AC318" s="77">
        <v>4</v>
      </c>
      <c r="AD318" s="77" t="s">
        <v>15</v>
      </c>
      <c r="AE318" s="77" t="s">
        <v>15</v>
      </c>
      <c r="AF318" s="77" t="s">
        <v>102</v>
      </c>
      <c r="AG318" s="78">
        <v>3</v>
      </c>
      <c r="AH318" s="78">
        <v>3</v>
      </c>
      <c r="AI318" s="78">
        <v>3</v>
      </c>
      <c r="AJ318" s="78" t="s">
        <v>15</v>
      </c>
      <c r="AK318" s="79" t="s">
        <v>12</v>
      </c>
      <c r="AL318" s="79" t="s">
        <v>102</v>
      </c>
      <c r="AM318" s="79" t="s">
        <v>15</v>
      </c>
      <c r="AN318" s="79" t="s">
        <v>15</v>
      </c>
      <c r="AO318" s="79" t="s">
        <v>12</v>
      </c>
      <c r="AP318" s="79" t="s">
        <v>15</v>
      </c>
      <c r="AQ318" s="79" t="s">
        <v>15</v>
      </c>
      <c r="AR318" s="79" t="s">
        <v>15</v>
      </c>
      <c r="AS318" s="79" t="e">
        <f>VLOOKUP(Vib_PDM[[#This Row],[New Number]],#REF!,2,FALSE)</f>
        <v>#REF!</v>
      </c>
      <c r="AT318" s="79">
        <v>3</v>
      </c>
      <c r="AU318" s="79">
        <v>3</v>
      </c>
      <c r="AV318" s="79" t="s">
        <v>15</v>
      </c>
      <c r="AW318" s="79" t="s">
        <v>15</v>
      </c>
      <c r="AX318" s="79" t="s">
        <v>15</v>
      </c>
      <c r="AY318" s="79"/>
      <c r="AZ318" s="79"/>
      <c r="BA318" s="79">
        <v>3</v>
      </c>
      <c r="BB318" s="79">
        <v>2</v>
      </c>
      <c r="BC318" s="79" t="s">
        <v>15</v>
      </c>
      <c r="BD318" s="80">
        <v>2</v>
      </c>
      <c r="BE318" s="80" t="s">
        <v>15</v>
      </c>
      <c r="BF318" s="80">
        <v>2</v>
      </c>
      <c r="BG318" s="80">
        <v>2</v>
      </c>
      <c r="BH318" s="80">
        <v>2</v>
      </c>
      <c r="BI318" s="114">
        <v>2</v>
      </c>
      <c r="BJ318" s="114">
        <v>2</v>
      </c>
      <c r="BK318" s="81" t="s">
        <v>12</v>
      </c>
      <c r="BL318" s="80" t="s">
        <v>15</v>
      </c>
      <c r="BM318" s="81"/>
      <c r="BN318" s="81"/>
      <c r="BO318" s="92" t="str">
        <f>VLOOKUP(Vib_PDM[[#This Row],[SAP Flocation]],'[4]Sheet1 (2)'!B:E,2,FALSE)</f>
        <v>MEM25W14</v>
      </c>
      <c r="BP318" s="83" t="s">
        <v>15</v>
      </c>
      <c r="BQ318" s="84"/>
      <c r="BR318" s="85">
        <f>VLOOKUP(Vib_PDM[[#This Row],[New Number]],'[4]Monthly AMS report'!NN310:NO661,2,FALSE)</f>
        <v>45742</v>
      </c>
      <c r="BS318" s="86"/>
      <c r="BT318" s="87">
        <f>COUNTIF(G318:AO318,$BT$8)</f>
        <v>0</v>
      </c>
      <c r="BU318" s="88">
        <f>COUNTIF(G318:AO318,$BU$8)</f>
        <v>0</v>
      </c>
      <c r="BV318" s="88">
        <f>COUNTIF(G318:AO318,$BV$8)</f>
        <v>11</v>
      </c>
      <c r="BW318" s="88">
        <f>COUNTIF(G318:AO318,$BW$8)</f>
        <v>3</v>
      </c>
      <c r="BX318" s="88">
        <f>COUNTIF(G318:AO318,$BX$8)</f>
        <v>8</v>
      </c>
      <c r="BY318" s="88">
        <f>COUNTIF(G318:AO318,$BY$8)</f>
        <v>12</v>
      </c>
      <c r="BZ318" s="88">
        <f>COUNTIF(G318:AO318,$BZ$8)</f>
        <v>1</v>
      </c>
      <c r="CA318" s="89">
        <f>(BY318)/(BZ318+BY318+BX318+BW318+BV318+BU318+BT318)</f>
        <v>0.34285714285714286</v>
      </c>
    </row>
    <row r="319" spans="1:79" ht="26.4" x14ac:dyDescent="0.25">
      <c r="A319" s="70" t="s">
        <v>1316</v>
      </c>
      <c r="B319" s="87" t="s">
        <v>1317</v>
      </c>
      <c r="C319" s="72" t="s">
        <v>874</v>
      </c>
      <c r="D319" s="115" t="s">
        <v>1318</v>
      </c>
      <c r="E319" s="157" t="s">
        <v>1319</v>
      </c>
      <c r="F319" s="75"/>
      <c r="G319" s="165" t="s">
        <v>904</v>
      </c>
      <c r="H319" s="165" t="s">
        <v>904</v>
      </c>
      <c r="I319" s="165" t="s">
        <v>904</v>
      </c>
      <c r="J319" s="165" t="s">
        <v>904</v>
      </c>
      <c r="K319" s="165" t="s">
        <v>904</v>
      </c>
      <c r="L319" s="165" t="s">
        <v>904</v>
      </c>
      <c r="M319" s="165" t="s">
        <v>904</v>
      </c>
      <c r="N319" s="165" t="s">
        <v>904</v>
      </c>
      <c r="O319" s="165" t="s">
        <v>904</v>
      </c>
      <c r="P319" s="165" t="s">
        <v>904</v>
      </c>
      <c r="Q319" s="165" t="s">
        <v>904</v>
      </c>
      <c r="R319" s="165" t="s">
        <v>904</v>
      </c>
      <c r="S319" s="165" t="s">
        <v>904</v>
      </c>
      <c r="T319" s="165" t="s">
        <v>904</v>
      </c>
      <c r="U319" s="165" t="s">
        <v>904</v>
      </c>
      <c r="V319" s="165" t="s">
        <v>904</v>
      </c>
      <c r="W319" s="165" t="s">
        <v>798</v>
      </c>
      <c r="X319" s="165" t="s">
        <v>798</v>
      </c>
      <c r="Y319" s="165" t="s">
        <v>798</v>
      </c>
      <c r="Z319" s="165" t="s">
        <v>798</v>
      </c>
      <c r="AA319" s="166" t="s">
        <v>798</v>
      </c>
      <c r="AB319" s="166" t="s">
        <v>798</v>
      </c>
      <c r="AC319" s="166" t="s">
        <v>798</v>
      </c>
      <c r="AD319" s="166" t="s">
        <v>798</v>
      </c>
      <c r="AE319" s="166" t="s">
        <v>798</v>
      </c>
      <c r="AF319" s="77" t="s">
        <v>15</v>
      </c>
      <c r="AG319" s="78">
        <v>3</v>
      </c>
      <c r="AH319" s="78">
        <v>2</v>
      </c>
      <c r="AI319" s="78">
        <v>2</v>
      </c>
      <c r="AJ319" s="78">
        <v>2</v>
      </c>
      <c r="AK319" s="79" t="s">
        <v>12</v>
      </c>
      <c r="AL319" s="79" t="s">
        <v>102</v>
      </c>
      <c r="AM319" s="79">
        <v>2</v>
      </c>
      <c r="AN319" s="79">
        <v>2</v>
      </c>
      <c r="AO319" s="79" t="s">
        <v>403</v>
      </c>
      <c r="AP319" s="79" t="s">
        <v>403</v>
      </c>
      <c r="AQ319" s="79" t="s">
        <v>15</v>
      </c>
      <c r="AR319" s="79" t="s">
        <v>18</v>
      </c>
      <c r="AS319" s="79" t="e">
        <f>VLOOKUP(Vib_PDM[[#This Row],[New Number]],#REF!,2,FALSE)</f>
        <v>#REF!</v>
      </c>
      <c r="AT319" s="79" t="s">
        <v>15</v>
      </c>
      <c r="AU319" s="79" t="s">
        <v>15</v>
      </c>
      <c r="AV319" s="79" t="s">
        <v>15</v>
      </c>
      <c r="AW319" s="79" t="s">
        <v>15</v>
      </c>
      <c r="AX319" s="79" t="s">
        <v>15</v>
      </c>
      <c r="AY319" s="79"/>
      <c r="AZ319" s="79"/>
      <c r="BA319" s="79" t="s">
        <v>102</v>
      </c>
      <c r="BB319" s="79" t="s">
        <v>102</v>
      </c>
      <c r="BC319" s="79" t="s">
        <v>15</v>
      </c>
      <c r="BD319" s="80">
        <v>4</v>
      </c>
      <c r="BE319" s="80" t="s">
        <v>15</v>
      </c>
      <c r="BF319" s="80">
        <v>4</v>
      </c>
      <c r="BG319" s="80">
        <v>4</v>
      </c>
      <c r="BH319" s="80">
        <v>4</v>
      </c>
      <c r="BI319" s="124">
        <v>4</v>
      </c>
      <c r="BJ319" s="124">
        <v>4</v>
      </c>
      <c r="BK319" s="80">
        <v>4</v>
      </c>
      <c r="BL319" s="80">
        <v>4</v>
      </c>
      <c r="BM319" s="80"/>
      <c r="BN319" s="80"/>
      <c r="BO319" s="94" t="e">
        <f>VLOOKUP(Vib_PDM[[#This Row],[SAP Flocation]],'[4]Sheet1 (2)'!B:E,2,FALSE)</f>
        <v>#N/A</v>
      </c>
      <c r="BP319" s="83" t="s">
        <v>15</v>
      </c>
      <c r="BQ319" s="84"/>
      <c r="BR319" s="85">
        <f>VLOOKUP(Vib_PDM[[#This Row],[New Number]],'[4]Monthly AMS report'!NN311:NO662,2,FALSE)</f>
        <v>45757</v>
      </c>
      <c r="BS319" s="86"/>
      <c r="BT319" s="87">
        <f>COUNTIF(G319:AO319,$BT$8)</f>
        <v>0</v>
      </c>
      <c r="BU319" s="88">
        <f>COUNTIF(G319:AO319,$BU$8)</f>
        <v>5</v>
      </c>
      <c r="BV319" s="88">
        <f>COUNTIF(G319:AO319,$BV$8)</f>
        <v>1</v>
      </c>
      <c r="BW319" s="88">
        <f>COUNTIF(G319:AO319,$BW$8)</f>
        <v>0</v>
      </c>
      <c r="BX319" s="88">
        <f>COUNTIF(G319:AO319,$BX$8)</f>
        <v>2</v>
      </c>
      <c r="BY319" s="88">
        <f>COUNTIF(G319:AO319,$BY$8)</f>
        <v>1</v>
      </c>
      <c r="BZ319" s="88">
        <f>COUNTIF(G319:AO319,$BZ$8)</f>
        <v>0</v>
      </c>
      <c r="CA319" s="89">
        <f>(BY319)/(BZ319+BY319+BX319+BW319+BV319+BU319+BT319)</f>
        <v>0.1111111111111111</v>
      </c>
    </row>
    <row r="320" spans="1:79" ht="26.4" x14ac:dyDescent="0.25">
      <c r="A320" s="70" t="s">
        <v>1320</v>
      </c>
      <c r="B320" s="87" t="s">
        <v>1321</v>
      </c>
      <c r="C320" s="72" t="s">
        <v>874</v>
      </c>
      <c r="D320" s="115" t="s">
        <v>1322</v>
      </c>
      <c r="E320" s="157" t="s">
        <v>1323</v>
      </c>
      <c r="F320" s="75"/>
      <c r="G320" s="165" t="s">
        <v>904</v>
      </c>
      <c r="H320" s="165" t="s">
        <v>904</v>
      </c>
      <c r="I320" s="165" t="s">
        <v>904</v>
      </c>
      <c r="J320" s="165" t="s">
        <v>904</v>
      </c>
      <c r="K320" s="165" t="s">
        <v>904</v>
      </c>
      <c r="L320" s="165" t="s">
        <v>904</v>
      </c>
      <c r="M320" s="165" t="s">
        <v>904</v>
      </c>
      <c r="N320" s="165" t="s">
        <v>904</v>
      </c>
      <c r="O320" s="165" t="s">
        <v>904</v>
      </c>
      <c r="P320" s="165" t="s">
        <v>904</v>
      </c>
      <c r="Q320" s="165" t="s">
        <v>904</v>
      </c>
      <c r="R320" s="165" t="s">
        <v>904</v>
      </c>
      <c r="S320" s="165" t="s">
        <v>904</v>
      </c>
      <c r="T320" s="165" t="s">
        <v>904</v>
      </c>
      <c r="U320" s="165" t="s">
        <v>904</v>
      </c>
      <c r="V320" s="165" t="s">
        <v>904</v>
      </c>
      <c r="W320" s="165" t="s">
        <v>798</v>
      </c>
      <c r="X320" s="165" t="s">
        <v>798</v>
      </c>
      <c r="Y320" s="165" t="s">
        <v>798</v>
      </c>
      <c r="Z320" s="165" t="s">
        <v>798</v>
      </c>
      <c r="AA320" s="166" t="s">
        <v>798</v>
      </c>
      <c r="AB320" s="166" t="s">
        <v>798</v>
      </c>
      <c r="AC320" s="166" t="s">
        <v>798</v>
      </c>
      <c r="AD320" s="166" t="s">
        <v>798</v>
      </c>
      <c r="AE320" s="166" t="s">
        <v>798</v>
      </c>
      <c r="AF320" s="77" t="s">
        <v>15</v>
      </c>
      <c r="AG320" s="78" t="s">
        <v>102</v>
      </c>
      <c r="AH320" s="78" t="s">
        <v>12</v>
      </c>
      <c r="AI320" s="78" t="s">
        <v>12</v>
      </c>
      <c r="AJ320" s="78" t="s">
        <v>102</v>
      </c>
      <c r="AK320" s="79" t="s">
        <v>12</v>
      </c>
      <c r="AL320" s="79" t="s">
        <v>102</v>
      </c>
      <c r="AM320" s="79" t="s">
        <v>102</v>
      </c>
      <c r="AN320" s="79" t="s">
        <v>12</v>
      </c>
      <c r="AO320" s="79" t="s">
        <v>18</v>
      </c>
      <c r="AP320" s="79" t="s">
        <v>12</v>
      </c>
      <c r="AQ320" s="79" t="s">
        <v>12</v>
      </c>
      <c r="AR320" s="79" t="s">
        <v>18</v>
      </c>
      <c r="AS320" s="79" t="e">
        <f>VLOOKUP(Vib_PDM[[#This Row],[New Number]],#REF!,2,FALSE)</f>
        <v>#REF!</v>
      </c>
      <c r="AT320" s="79" t="s">
        <v>15</v>
      </c>
      <c r="AU320" s="79" t="s">
        <v>15</v>
      </c>
      <c r="AV320" s="79" t="s">
        <v>15</v>
      </c>
      <c r="AW320" s="79" t="s">
        <v>15</v>
      </c>
      <c r="AX320" s="79" t="s">
        <v>15</v>
      </c>
      <c r="AY320" s="79"/>
      <c r="AZ320" s="79"/>
      <c r="BA320" s="79" t="s">
        <v>102</v>
      </c>
      <c r="BB320" s="79" t="s">
        <v>102</v>
      </c>
      <c r="BC320" s="79" t="s">
        <v>15</v>
      </c>
      <c r="BD320" s="80">
        <v>4</v>
      </c>
      <c r="BE320" s="80" t="s">
        <v>15</v>
      </c>
      <c r="BF320" s="80">
        <v>4</v>
      </c>
      <c r="BG320" s="80">
        <v>4</v>
      </c>
      <c r="BH320" s="80">
        <v>4</v>
      </c>
      <c r="BI320" s="124">
        <v>4</v>
      </c>
      <c r="BJ320" s="124">
        <v>4</v>
      </c>
      <c r="BK320" s="80">
        <v>4</v>
      </c>
      <c r="BL320" s="80">
        <v>4</v>
      </c>
      <c r="BM320" s="80"/>
      <c r="BN320" s="80"/>
      <c r="BO320" s="94" t="e">
        <f>VLOOKUP(Vib_PDM[[#This Row],[SAP Flocation]],'[4]Sheet1 (2)'!B:E,2,FALSE)</f>
        <v>#N/A</v>
      </c>
      <c r="BP320" s="83" t="s">
        <v>15</v>
      </c>
      <c r="BQ320" s="84"/>
      <c r="BR320" s="85">
        <f>VLOOKUP(Vib_PDM[[#This Row],[New Number]],'[4]Monthly AMS report'!NN312:NO663,2,FALSE)</f>
        <v>45757</v>
      </c>
      <c r="BS320" s="86"/>
      <c r="BT320" s="87">
        <f>COUNTIF(G320:AO320,$BT$8)</f>
        <v>0</v>
      </c>
      <c r="BU320" s="88">
        <f>COUNTIF(G320:AO320,$BU$8)</f>
        <v>0</v>
      </c>
      <c r="BV320" s="88">
        <f>COUNTIF(G320:AO320,$BV$8)</f>
        <v>0</v>
      </c>
      <c r="BW320" s="88">
        <f>COUNTIF(G320:AO320,$BW$8)</f>
        <v>0</v>
      </c>
      <c r="BX320" s="88">
        <f>COUNTIF(G320:AO320,$BX$8)</f>
        <v>8</v>
      </c>
      <c r="BY320" s="88">
        <f>COUNTIF(G320:AO320,$BY$8)</f>
        <v>1</v>
      </c>
      <c r="BZ320" s="88">
        <f>COUNTIF(G320:AO320,$BZ$8)</f>
        <v>1</v>
      </c>
      <c r="CA320" s="89">
        <f>(BY320)/(BZ320+BY320+BX320+BW320+BV320+BU320+BT320)</f>
        <v>0.1</v>
      </c>
    </row>
    <row r="321" spans="1:79" ht="28.8" x14ac:dyDescent="0.25">
      <c r="A321" s="169" t="s">
        <v>1324</v>
      </c>
      <c r="B321" s="192" t="s">
        <v>1325</v>
      </c>
      <c r="C321" s="72" t="s">
        <v>874</v>
      </c>
      <c r="D321" s="182" t="s">
        <v>1326</v>
      </c>
      <c r="E321" s="171" t="s">
        <v>1327</v>
      </c>
      <c r="F321" s="203" t="s">
        <v>1328</v>
      </c>
      <c r="G321" s="76" t="s">
        <v>15</v>
      </c>
      <c r="H321" s="76" t="s">
        <v>12</v>
      </c>
      <c r="I321" s="76" t="s">
        <v>15</v>
      </c>
      <c r="J321" s="76">
        <v>3</v>
      </c>
      <c r="K321" s="76">
        <v>3</v>
      </c>
      <c r="L321" s="76" t="s">
        <v>15</v>
      </c>
      <c r="M321" s="76" t="s">
        <v>12</v>
      </c>
      <c r="N321" s="76" t="s">
        <v>15</v>
      </c>
      <c r="O321" s="76" t="s">
        <v>15</v>
      </c>
      <c r="P321" s="76" t="s">
        <v>12</v>
      </c>
      <c r="Q321" s="76">
        <v>4</v>
      </c>
      <c r="R321" s="76">
        <v>4</v>
      </c>
      <c r="S321" s="76" t="s">
        <v>15</v>
      </c>
      <c r="T321" s="76" t="s">
        <v>15</v>
      </c>
      <c r="U321" s="76" t="s">
        <v>12</v>
      </c>
      <c r="V321" s="76">
        <v>4</v>
      </c>
      <c r="W321" s="76">
        <v>3</v>
      </c>
      <c r="X321" s="76">
        <v>3</v>
      </c>
      <c r="Y321" s="76">
        <v>3</v>
      </c>
      <c r="Z321" s="76">
        <v>3</v>
      </c>
      <c r="AA321" s="77">
        <v>3</v>
      </c>
      <c r="AB321" s="77">
        <v>3</v>
      </c>
      <c r="AC321" s="77">
        <v>3</v>
      </c>
      <c r="AD321" s="77">
        <v>2</v>
      </c>
      <c r="AE321" s="77" t="s">
        <v>15</v>
      </c>
      <c r="AF321" s="173" t="s">
        <v>102</v>
      </c>
      <c r="AG321" s="174" t="s">
        <v>15</v>
      </c>
      <c r="AH321" s="174" t="s">
        <v>15</v>
      </c>
      <c r="AI321" s="174" t="s">
        <v>12</v>
      </c>
      <c r="AJ321" s="174" t="s">
        <v>102</v>
      </c>
      <c r="AK321" s="79" t="s">
        <v>12</v>
      </c>
      <c r="AL321" s="79" t="s">
        <v>102</v>
      </c>
      <c r="AM321" s="79" t="s">
        <v>15</v>
      </c>
      <c r="AN321" s="79" t="s">
        <v>15</v>
      </c>
      <c r="AO321" s="79" t="s">
        <v>12</v>
      </c>
      <c r="AP321" s="79" t="s">
        <v>15</v>
      </c>
      <c r="AQ321" s="79" t="s">
        <v>15</v>
      </c>
      <c r="AR321" s="79" t="s">
        <v>15</v>
      </c>
      <c r="AS321" s="79" t="e">
        <f>VLOOKUP(Vib_PDM[[#This Row],[New Number]],#REF!,2,FALSE)</f>
        <v>#REF!</v>
      </c>
      <c r="AT321" s="79" t="s">
        <v>15</v>
      </c>
      <c r="AU321" s="79" t="s">
        <v>15</v>
      </c>
      <c r="AV321" s="79" t="s">
        <v>15</v>
      </c>
      <c r="AW321" s="79" t="s">
        <v>15</v>
      </c>
      <c r="AX321" s="79" t="s">
        <v>15</v>
      </c>
      <c r="AY321" s="79"/>
      <c r="AZ321" s="79"/>
      <c r="BA321" s="79"/>
      <c r="BB321" s="79" t="s">
        <v>15</v>
      </c>
      <c r="BC321" s="79" t="s">
        <v>15</v>
      </c>
      <c r="BD321" s="80" t="s">
        <v>15</v>
      </c>
      <c r="BE321" s="80" t="s">
        <v>15</v>
      </c>
      <c r="BF321" s="80" t="s">
        <v>15</v>
      </c>
      <c r="BG321" s="80" t="s">
        <v>15</v>
      </c>
      <c r="BH321" s="80" t="s">
        <v>15</v>
      </c>
      <c r="BI321" s="80" t="s">
        <v>15</v>
      </c>
      <c r="BJ321" s="80" t="s">
        <v>15</v>
      </c>
      <c r="BK321" s="80" t="s">
        <v>12</v>
      </c>
      <c r="BL321" s="80" t="s">
        <v>12</v>
      </c>
      <c r="BM321" s="80"/>
      <c r="BN321" s="80"/>
      <c r="BO321" s="82" t="e">
        <f>VLOOKUP(Vib_PDM[[#This Row],[SAP Flocation]],'[4]Sheet1 (2)'!B:E,2,FALSE)</f>
        <v>#N/A</v>
      </c>
      <c r="BP321" s="83" t="s">
        <v>15</v>
      </c>
      <c r="BQ321" s="84"/>
      <c r="BR321" s="85">
        <f>VLOOKUP(Vib_PDM[[#This Row],[New Number]],'[4]Monthly AMS report'!NN313:NO664,2,FALSE)</f>
        <v>45757</v>
      </c>
      <c r="BS321" s="86"/>
      <c r="BT321" s="87">
        <f>COUNTIF(G321:AO321,$BT$8)</f>
        <v>0</v>
      </c>
      <c r="BU321" s="88">
        <f>COUNTIF(G321:AO321,$BU$8)</f>
        <v>1</v>
      </c>
      <c r="BV321" s="88">
        <f>COUNTIF(G321:AO321,$BV$8)</f>
        <v>9</v>
      </c>
      <c r="BW321" s="88">
        <f>COUNTIF(G321:AO321,$BW$8)</f>
        <v>3</v>
      </c>
      <c r="BX321" s="88">
        <f>COUNTIF(G321:AO321,$BX$8)</f>
        <v>10</v>
      </c>
      <c r="BY321" s="88">
        <f>COUNTIF(G321:AO321,$BY$8)</f>
        <v>12</v>
      </c>
      <c r="BZ321" s="88">
        <f>COUNTIF(G321:AO321,$BZ$8)</f>
        <v>0</v>
      </c>
      <c r="CA321" s="89">
        <f>(BY321)/(BZ321+BY321+BX321+BW321+BV321+BU321+BT321)</f>
        <v>0.34285714285714286</v>
      </c>
    </row>
    <row r="322" spans="1:79" ht="28.8" x14ac:dyDescent="0.25">
      <c r="A322" s="129" t="s">
        <v>1329</v>
      </c>
      <c r="B322" s="204" t="s">
        <v>1330</v>
      </c>
      <c r="C322" s="72" t="s">
        <v>874</v>
      </c>
      <c r="D322" s="73" t="s">
        <v>1331</v>
      </c>
      <c r="E322" s="74" t="s">
        <v>1332</v>
      </c>
      <c r="F322" s="75"/>
      <c r="G322" s="76" t="s">
        <v>15</v>
      </c>
      <c r="H322" s="76" t="s">
        <v>15</v>
      </c>
      <c r="I322" s="76" t="s">
        <v>15</v>
      </c>
      <c r="J322" s="76" t="s">
        <v>15</v>
      </c>
      <c r="K322" s="76" t="s">
        <v>15</v>
      </c>
      <c r="L322" s="76" t="s">
        <v>12</v>
      </c>
      <c r="M322" s="76" t="s">
        <v>15</v>
      </c>
      <c r="N322" s="76" t="s">
        <v>15</v>
      </c>
      <c r="O322" s="76" t="s">
        <v>15</v>
      </c>
      <c r="P322" s="76" t="s">
        <v>12</v>
      </c>
      <c r="Q322" s="76">
        <v>3</v>
      </c>
      <c r="R322" s="76">
        <v>2</v>
      </c>
      <c r="S322" s="76">
        <v>2</v>
      </c>
      <c r="T322" s="76">
        <v>3</v>
      </c>
      <c r="U322" s="76">
        <v>3</v>
      </c>
      <c r="V322" s="76" t="s">
        <v>15</v>
      </c>
      <c r="W322" s="76" t="s">
        <v>102</v>
      </c>
      <c r="X322" s="76" t="s">
        <v>102</v>
      </c>
      <c r="Y322" s="76" t="s">
        <v>102</v>
      </c>
      <c r="Z322" s="76" t="s">
        <v>102</v>
      </c>
      <c r="AA322" s="77" t="s">
        <v>102</v>
      </c>
      <c r="AB322" s="77" t="s">
        <v>12</v>
      </c>
      <c r="AC322" s="77" t="s">
        <v>102</v>
      </c>
      <c r="AD322" s="77" t="s">
        <v>12</v>
      </c>
      <c r="AE322" s="77" t="s">
        <v>15</v>
      </c>
      <c r="AF322" s="76">
        <v>3</v>
      </c>
      <c r="AG322" s="113">
        <v>3</v>
      </c>
      <c r="AH322" s="113">
        <v>3</v>
      </c>
      <c r="AI322" s="113">
        <v>2</v>
      </c>
      <c r="AJ322" s="113" t="s">
        <v>15</v>
      </c>
      <c r="AK322" s="79" t="s">
        <v>12</v>
      </c>
      <c r="AL322" s="79">
        <v>3</v>
      </c>
      <c r="AM322" s="79">
        <v>3</v>
      </c>
      <c r="AN322" s="79">
        <v>3</v>
      </c>
      <c r="AO322" s="79">
        <v>3</v>
      </c>
      <c r="AP322" s="79">
        <v>3</v>
      </c>
      <c r="AQ322" s="79" t="s">
        <v>15</v>
      </c>
      <c r="AR322" s="79" t="s">
        <v>18</v>
      </c>
      <c r="AS322" s="79" t="e">
        <f>VLOOKUP(Vib_PDM[[#This Row],[New Number]],#REF!,2,FALSE)</f>
        <v>#REF!</v>
      </c>
      <c r="AT322" s="79" t="s">
        <v>15</v>
      </c>
      <c r="AU322" s="79" t="s">
        <v>15</v>
      </c>
      <c r="AV322" s="79" t="s">
        <v>15</v>
      </c>
      <c r="AW322" s="79" t="s">
        <v>15</v>
      </c>
      <c r="AX322" s="79" t="s">
        <v>15</v>
      </c>
      <c r="AY322" s="79"/>
      <c r="AZ322" s="79"/>
      <c r="BA322" s="79" t="s">
        <v>102</v>
      </c>
      <c r="BB322" s="79" t="s">
        <v>102</v>
      </c>
      <c r="BC322" s="79" t="s">
        <v>15</v>
      </c>
      <c r="BD322" s="80" t="s">
        <v>12</v>
      </c>
      <c r="BE322" s="80" t="s">
        <v>15</v>
      </c>
      <c r="BF322" s="80" t="s">
        <v>12</v>
      </c>
      <c r="BG322" s="80" t="s">
        <v>12</v>
      </c>
      <c r="BH322" s="80" t="s">
        <v>102</v>
      </c>
      <c r="BI322" s="81" t="s">
        <v>12</v>
      </c>
      <c r="BJ322" s="93" t="s">
        <v>12</v>
      </c>
      <c r="BK322" s="93" t="s">
        <v>12</v>
      </c>
      <c r="BL322" s="80" t="s">
        <v>12</v>
      </c>
      <c r="BM322" s="93"/>
      <c r="BN322" s="93"/>
      <c r="BO322" s="94" t="e">
        <f>VLOOKUP(Vib_PDM[[#This Row],[SAP Flocation]],'[4]Sheet1 (2)'!B:E,2,FALSE)</f>
        <v>#N/A</v>
      </c>
      <c r="BP322" s="83" t="s">
        <v>15</v>
      </c>
      <c r="BQ322" s="84"/>
      <c r="BR322" s="85">
        <f>VLOOKUP(Vib_PDM[[#This Row],[New Number]],'[4]Monthly AMS report'!NN314:NO665,2,FALSE)</f>
        <v>45757</v>
      </c>
      <c r="BS322" s="86"/>
      <c r="BT322" s="87">
        <f>COUNTIF(G322:AO322,$BT$8)</f>
        <v>0</v>
      </c>
      <c r="BU322" s="88">
        <f>COUNTIF(G322:AO322,$BU$8)</f>
        <v>3</v>
      </c>
      <c r="BV322" s="88">
        <f>COUNTIF(G322:AO322,$BV$8)</f>
        <v>10</v>
      </c>
      <c r="BW322" s="88">
        <f>COUNTIF(G322:AO322,$BW$8)</f>
        <v>0</v>
      </c>
      <c r="BX322" s="88">
        <f>COUNTIF(G322:AO322,$BX$8)</f>
        <v>11</v>
      </c>
      <c r="BY322" s="88">
        <f>COUNTIF(G322:AO322,$BY$8)</f>
        <v>11</v>
      </c>
      <c r="BZ322" s="88">
        <f>COUNTIF(G322:AO322,$BZ$8)</f>
        <v>0</v>
      </c>
      <c r="CA322" s="89">
        <f>(BY322)/(BZ322+BY322+BX322+BW322+BV322+BU322+BT322)</f>
        <v>0.31428571428571428</v>
      </c>
    </row>
    <row r="323" spans="1:79" ht="28.8" x14ac:dyDescent="0.25">
      <c r="A323" s="176" t="s">
        <v>1333</v>
      </c>
      <c r="B323" s="192" t="s">
        <v>1334</v>
      </c>
      <c r="C323" s="72" t="s">
        <v>874</v>
      </c>
      <c r="D323" s="177" t="s">
        <v>1335</v>
      </c>
      <c r="E323" s="178" t="s">
        <v>1336</v>
      </c>
      <c r="F323" s="179"/>
      <c r="G323" s="76" t="s">
        <v>12</v>
      </c>
      <c r="H323" s="76" t="s">
        <v>15</v>
      </c>
      <c r="I323" s="76" t="s">
        <v>15</v>
      </c>
      <c r="J323" s="76" t="s">
        <v>15</v>
      </c>
      <c r="K323" s="76" t="s">
        <v>15</v>
      </c>
      <c r="L323" s="76" t="s">
        <v>12</v>
      </c>
      <c r="M323" s="76" t="s">
        <v>12</v>
      </c>
      <c r="N323" s="76" t="s">
        <v>15</v>
      </c>
      <c r="O323" s="76" t="s">
        <v>15</v>
      </c>
      <c r="P323" s="76" t="s">
        <v>12</v>
      </c>
      <c r="Q323" s="76" t="s">
        <v>102</v>
      </c>
      <c r="R323" s="76" t="s">
        <v>15</v>
      </c>
      <c r="S323" s="76" t="s">
        <v>12</v>
      </c>
      <c r="T323" s="76" t="s">
        <v>102</v>
      </c>
      <c r="U323" s="76" t="s">
        <v>12</v>
      </c>
      <c r="V323" s="76" t="s">
        <v>12</v>
      </c>
      <c r="W323" s="76" t="s">
        <v>12</v>
      </c>
      <c r="X323" s="76" t="s">
        <v>12</v>
      </c>
      <c r="Y323" s="76" t="s">
        <v>102</v>
      </c>
      <c r="Z323" s="76" t="s">
        <v>102</v>
      </c>
      <c r="AA323" s="77" t="s">
        <v>102</v>
      </c>
      <c r="AB323" s="77" t="s">
        <v>12</v>
      </c>
      <c r="AC323" s="77" t="s">
        <v>102</v>
      </c>
      <c r="AD323" s="77" t="s">
        <v>15</v>
      </c>
      <c r="AE323" s="77" t="s">
        <v>15</v>
      </c>
      <c r="AF323" s="180" t="s">
        <v>102</v>
      </c>
      <c r="AG323" s="181" t="s">
        <v>12</v>
      </c>
      <c r="AH323" s="181" t="s">
        <v>12</v>
      </c>
      <c r="AI323" s="181" t="s">
        <v>12</v>
      </c>
      <c r="AJ323" s="181" t="s">
        <v>15</v>
      </c>
      <c r="AK323" s="79" t="s">
        <v>12</v>
      </c>
      <c r="AL323" s="79" t="s">
        <v>102</v>
      </c>
      <c r="AM323" s="79" t="s">
        <v>102</v>
      </c>
      <c r="AN323" s="79" t="s">
        <v>12</v>
      </c>
      <c r="AO323" s="79" t="s">
        <v>12</v>
      </c>
      <c r="AP323" s="79" t="s">
        <v>12</v>
      </c>
      <c r="AQ323" s="79" t="s">
        <v>12</v>
      </c>
      <c r="AR323" s="79" t="s">
        <v>18</v>
      </c>
      <c r="AS323" s="79" t="e">
        <f>VLOOKUP(Vib_PDM[[#This Row],[New Number]],#REF!,2,FALSE)</f>
        <v>#REF!</v>
      </c>
      <c r="AT323" s="79" t="s">
        <v>12</v>
      </c>
      <c r="AU323" s="79" t="s">
        <v>12</v>
      </c>
      <c r="AV323" s="79" t="s">
        <v>15</v>
      </c>
      <c r="AW323" s="79" t="s">
        <v>15</v>
      </c>
      <c r="AX323" s="79" t="s">
        <v>15</v>
      </c>
      <c r="AY323" s="79"/>
      <c r="AZ323" s="79"/>
      <c r="BA323" s="79" t="s">
        <v>12</v>
      </c>
      <c r="BB323" s="79" t="s">
        <v>102</v>
      </c>
      <c r="BC323" s="79" t="s">
        <v>15</v>
      </c>
      <c r="BD323" s="80" t="s">
        <v>12</v>
      </c>
      <c r="BE323" s="80" t="s">
        <v>15</v>
      </c>
      <c r="BF323" s="80" t="s">
        <v>12</v>
      </c>
      <c r="BG323" s="80" t="s">
        <v>12</v>
      </c>
      <c r="BH323" s="80" t="s">
        <v>102</v>
      </c>
      <c r="BI323" s="81" t="s">
        <v>12</v>
      </c>
      <c r="BJ323" s="93" t="s">
        <v>12</v>
      </c>
      <c r="BK323" s="80" t="s">
        <v>15</v>
      </c>
      <c r="BL323" s="80" t="s">
        <v>15</v>
      </c>
      <c r="BM323" s="80"/>
      <c r="BN323" s="80"/>
      <c r="BO323" s="94" t="e">
        <f>VLOOKUP(Vib_PDM[[#This Row],[SAP Flocation]],'[4]Sheet1 (2)'!B:E,2,FALSE)</f>
        <v>#N/A</v>
      </c>
      <c r="BP323" s="83" t="s">
        <v>15</v>
      </c>
      <c r="BQ323" s="84"/>
      <c r="BR323" s="85">
        <f>VLOOKUP(Vib_PDM[[#This Row],[New Number]],'[4]Monthly AMS report'!NN315:NO666,2,FALSE)</f>
        <v>45713</v>
      </c>
      <c r="BS323" s="86"/>
      <c r="BT323" s="87">
        <f>COUNTIF(G323:AO323,$BT$8)</f>
        <v>0</v>
      </c>
      <c r="BU323" s="88">
        <f>COUNTIF(G323:AO323,$BU$8)</f>
        <v>0</v>
      </c>
      <c r="BV323" s="88">
        <f>COUNTIF(G323:AO323,$BV$8)</f>
        <v>0</v>
      </c>
      <c r="BW323" s="88">
        <f>COUNTIF(G323:AO323,$BW$8)</f>
        <v>0</v>
      </c>
      <c r="BX323" s="88">
        <f>COUNTIF(G323:AO323,$BX$8)</f>
        <v>25</v>
      </c>
      <c r="BY323" s="88">
        <f>COUNTIF(G323:AO323,$BY$8)</f>
        <v>10</v>
      </c>
      <c r="BZ323" s="88">
        <f>COUNTIF(G323:AO323,$BZ$8)</f>
        <v>0</v>
      </c>
      <c r="CA323" s="89">
        <f>(BY323)/(BZ323+BY323+BX323+BW323+BV323+BU323+BT323)</f>
        <v>0.2857142857142857</v>
      </c>
    </row>
    <row r="324" spans="1:79" ht="14.4" x14ac:dyDescent="0.25">
      <c r="A324" s="205" t="s">
        <v>1337</v>
      </c>
      <c r="B324" s="87" t="s">
        <v>1337</v>
      </c>
      <c r="C324" s="72" t="s">
        <v>874</v>
      </c>
      <c r="D324" s="206" t="s">
        <v>1338</v>
      </c>
      <c r="E324" s="207" t="s">
        <v>1339</v>
      </c>
      <c r="F324" s="172"/>
      <c r="G324" s="76" t="s">
        <v>15</v>
      </c>
      <c r="H324" s="117" t="s">
        <v>15</v>
      </c>
      <c r="I324" s="117" t="s">
        <v>15</v>
      </c>
      <c r="J324" s="117" t="s">
        <v>15</v>
      </c>
      <c r="K324" s="117" t="s">
        <v>15</v>
      </c>
      <c r="L324" s="117" t="s">
        <v>15</v>
      </c>
      <c r="M324" s="117" t="s">
        <v>15</v>
      </c>
      <c r="N324" s="117" t="s">
        <v>15</v>
      </c>
      <c r="O324" s="117" t="s">
        <v>15</v>
      </c>
      <c r="P324" s="117" t="s">
        <v>15</v>
      </c>
      <c r="Q324" s="117" t="s">
        <v>15</v>
      </c>
      <c r="R324" s="117" t="s">
        <v>15</v>
      </c>
      <c r="S324" s="117" t="s">
        <v>15</v>
      </c>
      <c r="T324" s="117" t="s">
        <v>15</v>
      </c>
      <c r="U324" s="76" t="s">
        <v>15</v>
      </c>
      <c r="V324" s="76" t="s">
        <v>12</v>
      </c>
      <c r="W324" s="76" t="s">
        <v>12</v>
      </c>
      <c r="X324" s="76" t="s">
        <v>12</v>
      </c>
      <c r="Y324" s="76" t="s">
        <v>12</v>
      </c>
      <c r="Z324" s="76" t="s">
        <v>12</v>
      </c>
      <c r="AA324" s="77" t="s">
        <v>15</v>
      </c>
      <c r="AB324" s="77" t="s">
        <v>12</v>
      </c>
      <c r="AC324" s="77" t="s">
        <v>102</v>
      </c>
      <c r="AD324" s="77" t="s">
        <v>102</v>
      </c>
      <c r="AE324" s="77" t="s">
        <v>102</v>
      </c>
      <c r="AF324" s="173" t="s">
        <v>102</v>
      </c>
      <c r="AG324" s="174" t="s">
        <v>15</v>
      </c>
      <c r="AH324" s="174" t="s">
        <v>15</v>
      </c>
      <c r="AI324" s="174" t="s">
        <v>12</v>
      </c>
      <c r="AJ324" s="201" t="s">
        <v>15</v>
      </c>
      <c r="AK324" s="79" t="s">
        <v>12</v>
      </c>
      <c r="AL324" s="79" t="s">
        <v>102</v>
      </c>
      <c r="AM324" s="79" t="s">
        <v>15</v>
      </c>
      <c r="AN324" s="79" t="s">
        <v>15</v>
      </c>
      <c r="AO324" s="79" t="s">
        <v>12</v>
      </c>
      <c r="AP324" s="79" t="s">
        <v>15</v>
      </c>
      <c r="AQ324" s="79" t="s">
        <v>15</v>
      </c>
      <c r="AR324" s="79" t="s">
        <v>15</v>
      </c>
      <c r="AS324" s="79" t="e">
        <f>VLOOKUP(Vib_PDM[[#This Row],[New Number]],#REF!,2,FALSE)</f>
        <v>#REF!</v>
      </c>
      <c r="AT324" s="79" t="s">
        <v>15</v>
      </c>
      <c r="AU324" s="79" t="s">
        <v>15</v>
      </c>
      <c r="AV324" s="79" t="s">
        <v>15</v>
      </c>
      <c r="AW324" s="79" t="s">
        <v>15</v>
      </c>
      <c r="AX324" s="79" t="s">
        <v>15</v>
      </c>
      <c r="AY324" s="79"/>
      <c r="AZ324" s="79"/>
      <c r="BA324" s="79">
        <v>3</v>
      </c>
      <c r="BB324" s="79">
        <v>3</v>
      </c>
      <c r="BC324" s="79" t="s">
        <v>15</v>
      </c>
      <c r="BD324" s="80">
        <v>2</v>
      </c>
      <c r="BE324" s="80" t="s">
        <v>15</v>
      </c>
      <c r="BF324" s="80">
        <v>2</v>
      </c>
      <c r="BG324" s="80" t="s">
        <v>15</v>
      </c>
      <c r="BH324" s="80" t="s">
        <v>15</v>
      </c>
      <c r="BI324" s="80" t="s">
        <v>15</v>
      </c>
      <c r="BJ324" s="80" t="s">
        <v>15</v>
      </c>
      <c r="BK324" s="80" t="s">
        <v>15</v>
      </c>
      <c r="BL324" s="80" t="s">
        <v>15</v>
      </c>
      <c r="BM324" s="80"/>
      <c r="BN324" s="80"/>
      <c r="BO324" s="82" t="e">
        <f>VLOOKUP(Vib_PDM[[#This Row],[SAP Flocation]],'[4]Sheet1 (2)'!B:E,2,FALSE)</f>
        <v>#N/A</v>
      </c>
      <c r="BP324" s="83" t="s">
        <v>15</v>
      </c>
      <c r="BQ324" s="84"/>
      <c r="BR324" s="85">
        <f>VLOOKUP(Vib_PDM[[#This Row],[New Number]],'[4]Monthly AMS report'!NN316:NO667,2,FALSE)</f>
        <v>45587</v>
      </c>
      <c r="BS324" s="86"/>
      <c r="BT324" s="87">
        <f>COUNTIF(G324:AO324,$BT$8)</f>
        <v>0</v>
      </c>
      <c r="BU324" s="88">
        <f>COUNTIF(G324:AO324,$BU$8)</f>
        <v>0</v>
      </c>
      <c r="BV324" s="88">
        <f>COUNTIF(G324:AO324,$BV$8)</f>
        <v>0</v>
      </c>
      <c r="BW324" s="88">
        <f>COUNTIF(G324:AO324,$BW$8)</f>
        <v>0</v>
      </c>
      <c r="BX324" s="88">
        <f>COUNTIF(G324:AO324,$BX$8)</f>
        <v>14</v>
      </c>
      <c r="BY324" s="88">
        <f>COUNTIF(G324:AO324,$BY$8)</f>
        <v>21</v>
      </c>
      <c r="BZ324" s="88">
        <f>COUNTIF(G324:AO324,$BZ$8)</f>
        <v>0</v>
      </c>
      <c r="CA324" s="89">
        <f>(BY324)/(BZ324+BY324+BX324+BW324+BV324+BU324+BT324)</f>
        <v>0.6</v>
      </c>
    </row>
    <row r="325" spans="1:79" ht="26.4" x14ac:dyDescent="0.25">
      <c r="A325" s="70" t="s">
        <v>1425</v>
      </c>
      <c r="B325" s="175" t="s">
        <v>1426</v>
      </c>
      <c r="C325" s="72" t="s">
        <v>1103</v>
      </c>
      <c r="D325" s="73" t="s">
        <v>1429</v>
      </c>
      <c r="E325" s="74" t="s">
        <v>1430</v>
      </c>
      <c r="F325" s="75"/>
      <c r="G325" s="76" t="s">
        <v>15</v>
      </c>
      <c r="H325" s="76" t="s">
        <v>12</v>
      </c>
      <c r="I325" s="76" t="s">
        <v>12</v>
      </c>
      <c r="J325" s="76" t="s">
        <v>12</v>
      </c>
      <c r="K325" s="76" t="s">
        <v>12</v>
      </c>
      <c r="L325" s="76" t="s">
        <v>15</v>
      </c>
      <c r="M325" s="76" t="s">
        <v>12</v>
      </c>
      <c r="N325" s="76" t="s">
        <v>15</v>
      </c>
      <c r="O325" s="76" t="s">
        <v>12</v>
      </c>
      <c r="P325" s="76" t="s">
        <v>12</v>
      </c>
      <c r="Q325" s="76" t="s">
        <v>12</v>
      </c>
      <c r="R325" s="76" t="s">
        <v>12</v>
      </c>
      <c r="S325" s="76" t="s">
        <v>12</v>
      </c>
      <c r="T325" s="76" t="s">
        <v>102</v>
      </c>
      <c r="U325" s="76" t="s">
        <v>12</v>
      </c>
      <c r="V325" s="76" t="s">
        <v>12</v>
      </c>
      <c r="W325" s="76" t="s">
        <v>12</v>
      </c>
      <c r="X325" s="76" t="s">
        <v>12</v>
      </c>
      <c r="Y325" s="76" t="s">
        <v>102</v>
      </c>
      <c r="Z325" s="76" t="s">
        <v>102</v>
      </c>
      <c r="AA325" s="77" t="s">
        <v>102</v>
      </c>
      <c r="AB325" s="77" t="s">
        <v>12</v>
      </c>
      <c r="AC325" s="77" t="s">
        <v>102</v>
      </c>
      <c r="AD325" s="77" t="s">
        <v>12</v>
      </c>
      <c r="AE325" s="77" t="s">
        <v>102</v>
      </c>
      <c r="AF325" s="76" t="s">
        <v>102</v>
      </c>
      <c r="AG325" s="113" t="s">
        <v>12</v>
      </c>
      <c r="AH325" s="113" t="s">
        <v>12</v>
      </c>
      <c r="AI325" s="113" t="s">
        <v>12</v>
      </c>
      <c r="AJ325" s="113" t="s">
        <v>12</v>
      </c>
      <c r="AK325" s="79" t="s">
        <v>12</v>
      </c>
      <c r="AL325" s="79" t="s">
        <v>102</v>
      </c>
      <c r="AM325" s="79" t="s">
        <v>102</v>
      </c>
      <c r="AN325" s="79" t="s">
        <v>12</v>
      </c>
      <c r="AO325" s="79" t="s">
        <v>12</v>
      </c>
      <c r="AP325" s="79" t="s">
        <v>12</v>
      </c>
      <c r="AQ325" s="79" t="s">
        <v>12</v>
      </c>
      <c r="AR325" s="79" t="s">
        <v>18</v>
      </c>
      <c r="AS325" s="79" t="e">
        <f>VLOOKUP(Vib_PDM[[#This Row],[New Number]],#REF!,2,FALSE)</f>
        <v>#REF!</v>
      </c>
      <c r="AT325" s="79" t="s">
        <v>15</v>
      </c>
      <c r="AU325" s="79" t="s">
        <v>12</v>
      </c>
      <c r="AV325" s="79" t="s">
        <v>15</v>
      </c>
      <c r="AW325" s="79" t="s">
        <v>15</v>
      </c>
      <c r="AX325" s="79" t="s">
        <v>15</v>
      </c>
      <c r="AY325" s="79"/>
      <c r="AZ325" s="79"/>
      <c r="BA325" s="79" t="s">
        <v>12</v>
      </c>
      <c r="BB325" s="79" t="s">
        <v>102</v>
      </c>
      <c r="BC325" s="79" t="s">
        <v>102</v>
      </c>
      <c r="BD325" s="80" t="s">
        <v>15</v>
      </c>
      <c r="BE325" s="80" t="s">
        <v>12</v>
      </c>
      <c r="BF325" s="80" t="s">
        <v>12</v>
      </c>
      <c r="BG325" s="80" t="s">
        <v>12</v>
      </c>
      <c r="BH325" s="80" t="s">
        <v>12</v>
      </c>
      <c r="BI325" s="81" t="s">
        <v>12</v>
      </c>
      <c r="BJ325" s="93" t="s">
        <v>12</v>
      </c>
      <c r="BK325" s="93" t="s">
        <v>12</v>
      </c>
      <c r="BL325" s="80" t="s">
        <v>12</v>
      </c>
      <c r="BM325" s="93"/>
      <c r="BN325" s="93"/>
      <c r="BO325" s="92">
        <f>VLOOKUP(Vib_PDM[[#This Row],[SAP Flocation]],'[4]Sheet1 (2)'!B:E,2,FALSE)</f>
        <v>0</v>
      </c>
      <c r="BP325" s="132" t="s">
        <v>15</v>
      </c>
      <c r="BQ325" s="84"/>
      <c r="BR325" s="85" t="e">
        <f>VLOOKUP(Vib_PDM[[#This Row],[New Number]],'[4]Monthly AMS report'!NN339:NO690,2,FALSE)</f>
        <v>#N/A</v>
      </c>
      <c r="BS325" s="86"/>
      <c r="BT325" s="87">
        <f>COUNTIF(G325:AO325,$BT$8)</f>
        <v>0</v>
      </c>
      <c r="BU325" s="88">
        <f>COUNTIF(G325:AO325,$BU$8)</f>
        <v>0</v>
      </c>
      <c r="BV325" s="88">
        <f>COUNTIF(G325:AO325,$BV$8)</f>
        <v>0</v>
      </c>
      <c r="BW325" s="88">
        <f>COUNTIF(G325:AO325,$BW$8)</f>
        <v>0</v>
      </c>
      <c r="BX325" s="88">
        <f>COUNTIF(G325:AO325,$BX$8)</f>
        <v>32</v>
      </c>
      <c r="BY325" s="88">
        <f>COUNTIF(G325:AO325,$BY$8)</f>
        <v>3</v>
      </c>
      <c r="BZ325" s="88">
        <f>COUNTIF(G325:AO325,$BZ$8)</f>
        <v>0</v>
      </c>
      <c r="CA325" s="89">
        <f>(BY325)/(BZ325+BY325+BX325+BW325+BV325+BU325+BT325)</f>
        <v>8.5714285714285715E-2</v>
      </c>
    </row>
    <row r="326" spans="1:79" ht="28.8" x14ac:dyDescent="0.25">
      <c r="A326" s="176" t="s">
        <v>1345</v>
      </c>
      <c r="B326" s="192" t="s">
        <v>1346</v>
      </c>
      <c r="C326" s="72" t="s">
        <v>874</v>
      </c>
      <c r="D326" s="177" t="s">
        <v>1347</v>
      </c>
      <c r="E326" s="178" t="s">
        <v>1348</v>
      </c>
      <c r="F326" s="179"/>
      <c r="G326" s="76" t="s">
        <v>12</v>
      </c>
      <c r="H326" s="76" t="s">
        <v>12</v>
      </c>
      <c r="I326" s="76" t="s">
        <v>15</v>
      </c>
      <c r="J326" s="76" t="s">
        <v>12</v>
      </c>
      <c r="K326" s="76" t="s">
        <v>102</v>
      </c>
      <c r="L326" s="76" t="s">
        <v>12</v>
      </c>
      <c r="M326" s="76" t="s">
        <v>12</v>
      </c>
      <c r="N326" s="76" t="s">
        <v>15</v>
      </c>
      <c r="O326" s="76" t="s">
        <v>15</v>
      </c>
      <c r="P326" s="76" t="s">
        <v>12</v>
      </c>
      <c r="Q326" s="76" t="s">
        <v>102</v>
      </c>
      <c r="R326" s="76" t="s">
        <v>12</v>
      </c>
      <c r="S326" s="76" t="s">
        <v>12</v>
      </c>
      <c r="T326" s="76" t="s">
        <v>102</v>
      </c>
      <c r="U326" s="76" t="s">
        <v>12</v>
      </c>
      <c r="V326" s="76" t="s">
        <v>12</v>
      </c>
      <c r="W326" s="76" t="s">
        <v>12</v>
      </c>
      <c r="X326" s="76" t="s">
        <v>12</v>
      </c>
      <c r="Y326" s="76" t="s">
        <v>12</v>
      </c>
      <c r="Z326" s="76" t="s">
        <v>102</v>
      </c>
      <c r="AA326" s="77" t="s">
        <v>102</v>
      </c>
      <c r="AB326" s="77" t="s">
        <v>12</v>
      </c>
      <c r="AC326" s="77" t="s">
        <v>102</v>
      </c>
      <c r="AD326" s="77">
        <v>3</v>
      </c>
      <c r="AE326" s="77" t="s">
        <v>15</v>
      </c>
      <c r="AF326" s="180">
        <v>3</v>
      </c>
      <c r="AG326" s="181">
        <v>3</v>
      </c>
      <c r="AH326" s="181">
        <v>4</v>
      </c>
      <c r="AI326" s="181" t="s">
        <v>12</v>
      </c>
      <c r="AJ326" s="209">
        <v>4</v>
      </c>
      <c r="AK326" s="79" t="s">
        <v>12</v>
      </c>
      <c r="AL326" s="79" t="s">
        <v>102</v>
      </c>
      <c r="AM326" s="79" t="s">
        <v>15</v>
      </c>
      <c r="AN326" s="79" t="s">
        <v>12</v>
      </c>
      <c r="AO326" s="79">
        <v>3</v>
      </c>
      <c r="AP326" s="79">
        <v>3</v>
      </c>
      <c r="AQ326" s="79" t="s">
        <v>15</v>
      </c>
      <c r="AR326" s="79" t="s">
        <v>18</v>
      </c>
      <c r="AS326" s="79" t="e">
        <f>VLOOKUP(Vib_PDM[[#This Row],[New Number]],#REF!,2,FALSE)</f>
        <v>#REF!</v>
      </c>
      <c r="AT326" s="79">
        <v>3</v>
      </c>
      <c r="AU326" s="79">
        <v>3</v>
      </c>
      <c r="AV326" s="79" t="s">
        <v>15</v>
      </c>
      <c r="AW326" s="79" t="s">
        <v>15</v>
      </c>
      <c r="AX326" s="79" t="s">
        <v>15</v>
      </c>
      <c r="AY326" s="79"/>
      <c r="AZ326" s="79"/>
      <c r="BA326" s="79">
        <v>3</v>
      </c>
      <c r="BB326" s="79">
        <v>3</v>
      </c>
      <c r="BC326" s="79" t="s">
        <v>15</v>
      </c>
      <c r="BD326" s="80">
        <v>3</v>
      </c>
      <c r="BE326" s="80" t="s">
        <v>15</v>
      </c>
      <c r="BF326" s="80">
        <v>4</v>
      </c>
      <c r="BG326" s="80">
        <v>3</v>
      </c>
      <c r="BH326" s="80">
        <v>3</v>
      </c>
      <c r="BI326" s="91">
        <v>3</v>
      </c>
      <c r="BJ326" s="91">
        <v>3</v>
      </c>
      <c r="BK326" s="80">
        <v>3</v>
      </c>
      <c r="BL326" s="80">
        <v>2</v>
      </c>
      <c r="BM326" s="80"/>
      <c r="BN326" s="80"/>
      <c r="BO326" s="92">
        <f>VLOOKUP(Vib_PDM[[#This Row],[SAP Flocation]],'[4]Sheet1 (2)'!B:E,2,FALSE)</f>
        <v>0</v>
      </c>
      <c r="BP326" s="83" t="s">
        <v>15</v>
      </c>
      <c r="BQ326" s="84"/>
      <c r="BR326" s="85">
        <f>VLOOKUP(Vib_PDM[[#This Row],[New Number]],'[4]Monthly AMS report'!NN318:NO669,2,FALSE)</f>
        <v>45757</v>
      </c>
      <c r="BS326" s="86"/>
      <c r="BT326" s="87">
        <f>COUNTIF(G326:AO326,$BT$8)</f>
        <v>0</v>
      </c>
      <c r="BU326" s="88">
        <f>COUNTIF(G326:AO326,$BU$8)</f>
        <v>0</v>
      </c>
      <c r="BV326" s="88">
        <f>COUNTIF(G326:AO326,$BV$8)</f>
        <v>4</v>
      </c>
      <c r="BW326" s="88">
        <f>COUNTIF(G326:AO326,$BW$8)</f>
        <v>2</v>
      </c>
      <c r="BX326" s="88">
        <f>COUNTIF(G326:AO326,$BX$8)</f>
        <v>24</v>
      </c>
      <c r="BY326" s="88">
        <f>COUNTIF(G326:AO326,$BY$8)</f>
        <v>5</v>
      </c>
      <c r="BZ326" s="88">
        <f>COUNTIF(G326:AO326,$BZ$8)</f>
        <v>0</v>
      </c>
      <c r="CA326" s="89">
        <f>(BY326)/(BZ326+BY326+BX326+BW326+BV326+BU326+BT326)</f>
        <v>0.14285714285714285</v>
      </c>
    </row>
    <row r="327" spans="1:79" ht="28.8" x14ac:dyDescent="0.25">
      <c r="A327" s="122" t="s">
        <v>1349</v>
      </c>
      <c r="B327" s="192" t="s">
        <v>1350</v>
      </c>
      <c r="C327" s="72" t="s">
        <v>874</v>
      </c>
      <c r="D327" s="73" t="s">
        <v>1351</v>
      </c>
      <c r="E327" s="74" t="s">
        <v>1352</v>
      </c>
      <c r="F327" s="118" t="s">
        <v>1353</v>
      </c>
      <c r="G327" s="76" t="s">
        <v>12</v>
      </c>
      <c r="H327" s="76" t="s">
        <v>15</v>
      </c>
      <c r="I327" s="76" t="s">
        <v>15</v>
      </c>
      <c r="J327" s="76" t="s">
        <v>12</v>
      </c>
      <c r="K327" s="76" t="s">
        <v>12</v>
      </c>
      <c r="L327" s="76" t="s">
        <v>12</v>
      </c>
      <c r="M327" s="76">
        <v>1</v>
      </c>
      <c r="N327" s="76" t="s">
        <v>15</v>
      </c>
      <c r="O327" s="76" t="s">
        <v>15</v>
      </c>
      <c r="P327" s="76" t="s">
        <v>12</v>
      </c>
      <c r="Q327" s="76" t="s">
        <v>102</v>
      </c>
      <c r="R327" s="76" t="s">
        <v>12</v>
      </c>
      <c r="S327" s="76" t="s">
        <v>12</v>
      </c>
      <c r="T327" s="76" t="s">
        <v>15</v>
      </c>
      <c r="U327" s="76" t="s">
        <v>15</v>
      </c>
      <c r="V327" s="76" t="s">
        <v>12</v>
      </c>
      <c r="W327" s="76" t="s">
        <v>12</v>
      </c>
      <c r="X327" s="76" t="s">
        <v>12</v>
      </c>
      <c r="Y327" s="76" t="s">
        <v>12</v>
      </c>
      <c r="Z327" s="76" t="s">
        <v>102</v>
      </c>
      <c r="AA327" s="77" t="s">
        <v>102</v>
      </c>
      <c r="AB327" s="77" t="s">
        <v>12</v>
      </c>
      <c r="AC327" s="77" t="s">
        <v>102</v>
      </c>
      <c r="AD327" s="77">
        <v>4</v>
      </c>
      <c r="AE327" s="77" t="s">
        <v>15</v>
      </c>
      <c r="AF327" s="77">
        <v>3</v>
      </c>
      <c r="AG327" s="78">
        <v>3</v>
      </c>
      <c r="AH327" s="78">
        <v>4</v>
      </c>
      <c r="AI327" s="78" t="s">
        <v>12</v>
      </c>
      <c r="AJ327" s="90">
        <v>4</v>
      </c>
      <c r="AK327" s="79">
        <v>4</v>
      </c>
      <c r="AL327" s="79">
        <v>4</v>
      </c>
      <c r="AM327" s="79">
        <v>4</v>
      </c>
      <c r="AN327" s="79" t="s">
        <v>15</v>
      </c>
      <c r="AO327" s="79">
        <v>3</v>
      </c>
      <c r="AP327" s="79" t="s">
        <v>15</v>
      </c>
      <c r="AQ327" s="79" t="s">
        <v>15</v>
      </c>
      <c r="AR327" s="79" t="s">
        <v>15</v>
      </c>
      <c r="AS327" s="79" t="e">
        <f>VLOOKUP(Vib_PDM[[#This Row],[New Number]],#REF!,2,FALSE)</f>
        <v>#REF!</v>
      </c>
      <c r="AT327" s="79" t="s">
        <v>15</v>
      </c>
      <c r="AU327" s="79" t="s">
        <v>15</v>
      </c>
      <c r="AV327" s="79" t="s">
        <v>15</v>
      </c>
      <c r="AW327" s="79" t="s">
        <v>15</v>
      </c>
      <c r="AX327" s="79" t="s">
        <v>15</v>
      </c>
      <c r="AY327" s="79"/>
      <c r="AZ327" s="79"/>
      <c r="BA327" s="79"/>
      <c r="BB327" s="79" t="s">
        <v>15</v>
      </c>
      <c r="BC327" s="79" t="s">
        <v>15</v>
      </c>
      <c r="BD327" s="80" t="s">
        <v>15</v>
      </c>
      <c r="BE327" s="80" t="s">
        <v>15</v>
      </c>
      <c r="BF327" s="80" t="s">
        <v>15</v>
      </c>
      <c r="BG327" s="80" t="s">
        <v>15</v>
      </c>
      <c r="BH327" s="80" t="s">
        <v>15</v>
      </c>
      <c r="BI327" s="80" t="s">
        <v>15</v>
      </c>
      <c r="BJ327" s="91">
        <v>3</v>
      </c>
      <c r="BK327" s="80" t="s">
        <v>15</v>
      </c>
      <c r="BL327" s="80" t="s">
        <v>15</v>
      </c>
      <c r="BM327" s="80"/>
      <c r="BN327" s="80"/>
      <c r="BO327" s="92">
        <f>VLOOKUP(Vib_PDM[[#This Row],[SAP Flocation]],'[4]Sheet1 (2)'!B:E,2,FALSE)</f>
        <v>0</v>
      </c>
      <c r="BP327" s="83" t="s">
        <v>15</v>
      </c>
      <c r="BQ327" s="84"/>
      <c r="BR327" s="85" t="e">
        <f>VLOOKUP(Vib_PDM[[#This Row],[New Number]],'[4]Monthly AMS report'!NN319:NO670,2,FALSE)</f>
        <v>#N/A</v>
      </c>
      <c r="BS327" s="86"/>
      <c r="BT327" s="87">
        <f>COUNTIF(G327:AO327,$BT$8)</f>
        <v>1</v>
      </c>
      <c r="BU327" s="88">
        <f>COUNTIF(G327:AO327,$BU$8)</f>
        <v>0</v>
      </c>
      <c r="BV327" s="88">
        <f>COUNTIF(G327:AO327,$BV$8)</f>
        <v>3</v>
      </c>
      <c r="BW327" s="88">
        <f>COUNTIF(G327:AO327,$BW$8)</f>
        <v>6</v>
      </c>
      <c r="BX327" s="88">
        <f>COUNTIF(G327:AO327,$BX$8)</f>
        <v>17</v>
      </c>
      <c r="BY327" s="88">
        <f>COUNTIF(G327:AO327,$BY$8)</f>
        <v>8</v>
      </c>
      <c r="BZ327" s="88">
        <f>COUNTIF(G327:AO327,$BZ$8)</f>
        <v>0</v>
      </c>
      <c r="CA327" s="89">
        <f>(BY327)/(BZ327+BY327+BX327+BW327+BV327+BU327+BT327)</f>
        <v>0.22857142857142856</v>
      </c>
    </row>
    <row r="328" spans="1:79" ht="66" x14ac:dyDescent="0.25">
      <c r="A328" s="70" t="s">
        <v>1354</v>
      </c>
      <c r="B328" s="200" t="s">
        <v>1355</v>
      </c>
      <c r="C328" s="72" t="s">
        <v>1083</v>
      </c>
      <c r="D328" s="73" t="s">
        <v>1356</v>
      </c>
      <c r="E328" s="74" t="s">
        <v>1357</v>
      </c>
      <c r="F328" s="75"/>
      <c r="G328" s="76" t="s">
        <v>15</v>
      </c>
      <c r="H328" s="76" t="s">
        <v>15</v>
      </c>
      <c r="I328" s="76" t="s">
        <v>15</v>
      </c>
      <c r="J328" s="76">
        <v>3</v>
      </c>
      <c r="K328" s="76">
        <v>3</v>
      </c>
      <c r="L328" s="76" t="s">
        <v>15</v>
      </c>
      <c r="M328" s="76">
        <v>4</v>
      </c>
      <c r="N328" s="76" t="s">
        <v>15</v>
      </c>
      <c r="O328" s="76">
        <v>3</v>
      </c>
      <c r="P328" s="76">
        <v>2</v>
      </c>
      <c r="Q328" s="76">
        <v>2</v>
      </c>
      <c r="R328" s="76">
        <v>2</v>
      </c>
      <c r="S328" s="76">
        <v>2</v>
      </c>
      <c r="T328" s="76">
        <v>3</v>
      </c>
      <c r="U328" s="76">
        <v>3</v>
      </c>
      <c r="V328" s="76">
        <v>2</v>
      </c>
      <c r="W328" s="76">
        <v>2</v>
      </c>
      <c r="X328" s="76">
        <v>2</v>
      </c>
      <c r="Y328" s="76">
        <v>2</v>
      </c>
      <c r="Z328" s="76">
        <v>2</v>
      </c>
      <c r="AA328" s="77">
        <v>2</v>
      </c>
      <c r="AB328" s="77" t="s">
        <v>15</v>
      </c>
      <c r="AC328" s="77">
        <v>2</v>
      </c>
      <c r="AD328" s="77">
        <v>2</v>
      </c>
      <c r="AE328" s="77">
        <v>2</v>
      </c>
      <c r="AF328" s="77">
        <v>2</v>
      </c>
      <c r="AG328" s="78">
        <v>2</v>
      </c>
      <c r="AH328" s="78">
        <v>2</v>
      </c>
      <c r="AI328" s="78">
        <v>2</v>
      </c>
      <c r="AJ328" s="78" t="s">
        <v>15</v>
      </c>
      <c r="AK328" s="79">
        <v>2</v>
      </c>
      <c r="AL328" s="79">
        <v>2</v>
      </c>
      <c r="AM328" s="79" t="s">
        <v>15</v>
      </c>
      <c r="AN328" s="79" t="s">
        <v>15</v>
      </c>
      <c r="AO328" s="79">
        <v>2</v>
      </c>
      <c r="AP328" s="79">
        <v>2</v>
      </c>
      <c r="AQ328" s="79" t="s">
        <v>15</v>
      </c>
      <c r="AR328" s="79" t="s">
        <v>18</v>
      </c>
      <c r="AS328" s="79" t="e">
        <f>VLOOKUP(Vib_PDM[[#This Row],[New Number]],#REF!,2,FALSE)</f>
        <v>#REF!</v>
      </c>
      <c r="AT328" s="79" t="s">
        <v>15</v>
      </c>
      <c r="AU328" s="79" t="s">
        <v>15</v>
      </c>
      <c r="AV328" s="79" t="s">
        <v>15</v>
      </c>
      <c r="AW328" s="79" t="s">
        <v>15</v>
      </c>
      <c r="AX328" s="79" t="s">
        <v>15</v>
      </c>
      <c r="AY328" s="79"/>
      <c r="AZ328" s="79"/>
      <c r="BA328" s="79" t="s">
        <v>15</v>
      </c>
      <c r="BB328" s="79" t="s">
        <v>15</v>
      </c>
      <c r="BC328" s="79" t="s">
        <v>15</v>
      </c>
      <c r="BD328" s="80" t="s">
        <v>15</v>
      </c>
      <c r="BE328" s="80">
        <v>3</v>
      </c>
      <c r="BF328" s="80">
        <v>3</v>
      </c>
      <c r="BG328" s="80">
        <v>3</v>
      </c>
      <c r="BH328" s="80">
        <v>3</v>
      </c>
      <c r="BI328" s="91">
        <v>3</v>
      </c>
      <c r="BJ328" s="91">
        <v>3</v>
      </c>
      <c r="BK328" s="80">
        <v>3</v>
      </c>
      <c r="BL328" s="80">
        <v>3</v>
      </c>
      <c r="BM328" s="80"/>
      <c r="BN328" s="80"/>
      <c r="BO328" s="92" t="str">
        <f>VLOOKUP(Vib_PDM[[#This Row],[SAP Flocation]],'[4]Sheet1 (2)'!B:E,2,FALSE)</f>
        <v>MPHS25T1</v>
      </c>
      <c r="BP328" s="83">
        <v>3</v>
      </c>
      <c r="BQ328" s="84" t="s">
        <v>2172</v>
      </c>
      <c r="BR328" s="85" t="e">
        <f>VLOOKUP(Vib_PDM[[#This Row],[New Number]],'[4]Monthly AMS report'!NN320:NO671,2,FALSE)</f>
        <v>#N/A</v>
      </c>
      <c r="BS328" s="86"/>
      <c r="BT328" s="87">
        <f>COUNTIF(G328:AO328,$BT$8)</f>
        <v>0</v>
      </c>
      <c r="BU328" s="88">
        <f>COUNTIF(G328:AO328,$BU$8)</f>
        <v>20</v>
      </c>
      <c r="BV328" s="88">
        <f>COUNTIF(G328:AO328,$BV$8)</f>
        <v>5</v>
      </c>
      <c r="BW328" s="88">
        <f>COUNTIF(G328:AO328,$BW$8)</f>
        <v>1</v>
      </c>
      <c r="BX328" s="88">
        <f>COUNTIF(G328:AO328,$BX$8)</f>
        <v>0</v>
      </c>
      <c r="BY328" s="88">
        <f>COUNTIF(G328:AO328,$BY$8)</f>
        <v>9</v>
      </c>
      <c r="BZ328" s="88">
        <f>COUNTIF(G328:AO328,$BZ$8)</f>
        <v>0</v>
      </c>
      <c r="CA328" s="89">
        <f>(BY328)/(BZ328+BY328+BX328+BW328+BV328+BU328+BT328)</f>
        <v>0.25714285714285712</v>
      </c>
    </row>
    <row r="329" spans="1:79" ht="26.4" x14ac:dyDescent="0.25">
      <c r="A329" s="70" t="s">
        <v>1358</v>
      </c>
      <c r="B329" s="193" t="s">
        <v>1359</v>
      </c>
      <c r="C329" s="72" t="s">
        <v>1083</v>
      </c>
      <c r="D329" s="73" t="s">
        <v>1360</v>
      </c>
      <c r="E329" s="72" t="s">
        <v>1361</v>
      </c>
      <c r="F329" s="75"/>
      <c r="G329" s="76" t="s">
        <v>15</v>
      </c>
      <c r="H329" s="76" t="s">
        <v>15</v>
      </c>
      <c r="I329" s="76" t="s">
        <v>15</v>
      </c>
      <c r="J329" s="76" t="s">
        <v>12</v>
      </c>
      <c r="K329" s="76" t="s">
        <v>12</v>
      </c>
      <c r="L329" s="76" t="s">
        <v>15</v>
      </c>
      <c r="M329" s="76" t="s">
        <v>12</v>
      </c>
      <c r="N329" s="76" t="s">
        <v>15</v>
      </c>
      <c r="O329" s="76">
        <v>3</v>
      </c>
      <c r="P329" s="76" t="s">
        <v>12</v>
      </c>
      <c r="Q329" s="76" t="s">
        <v>15</v>
      </c>
      <c r="R329" s="76">
        <v>3</v>
      </c>
      <c r="S329" s="76">
        <v>4</v>
      </c>
      <c r="T329" s="76" t="s">
        <v>15</v>
      </c>
      <c r="U329" s="76" t="s">
        <v>15</v>
      </c>
      <c r="V329" s="76" t="s">
        <v>15</v>
      </c>
      <c r="W329" s="76">
        <v>3</v>
      </c>
      <c r="X329" s="76" t="s">
        <v>15</v>
      </c>
      <c r="Y329" s="76" t="s">
        <v>15</v>
      </c>
      <c r="Z329" s="76">
        <v>4</v>
      </c>
      <c r="AA329" s="77">
        <v>4</v>
      </c>
      <c r="AB329" s="77" t="s">
        <v>15</v>
      </c>
      <c r="AC329" s="77">
        <v>3</v>
      </c>
      <c r="AD329" s="77" t="s">
        <v>12</v>
      </c>
      <c r="AE329" s="77" t="s">
        <v>102</v>
      </c>
      <c r="AF329" s="77" t="s">
        <v>102</v>
      </c>
      <c r="AG329" s="78" t="s">
        <v>15</v>
      </c>
      <c r="AH329" s="78" t="s">
        <v>15</v>
      </c>
      <c r="AI329" s="78">
        <v>3</v>
      </c>
      <c r="AJ329" s="78" t="s">
        <v>15</v>
      </c>
      <c r="AK329" s="79" t="s">
        <v>12</v>
      </c>
      <c r="AL329" s="79" t="s">
        <v>102</v>
      </c>
      <c r="AM329" s="79" t="s">
        <v>15</v>
      </c>
      <c r="AN329" s="79" t="s">
        <v>15</v>
      </c>
      <c r="AO329" s="79" t="s">
        <v>12</v>
      </c>
      <c r="AP329" s="79" t="s">
        <v>15</v>
      </c>
      <c r="AQ329" s="79" t="s">
        <v>15</v>
      </c>
      <c r="AR329" s="79" t="s">
        <v>15</v>
      </c>
      <c r="AS329" s="79" t="e">
        <f>VLOOKUP(Vib_PDM[[#This Row],[New Number]],#REF!,2,FALSE)</f>
        <v>#REF!</v>
      </c>
      <c r="AT329" s="79" t="s">
        <v>15</v>
      </c>
      <c r="AU329" s="79" t="s">
        <v>15</v>
      </c>
      <c r="AV329" s="79" t="s">
        <v>15</v>
      </c>
      <c r="AW329" s="79" t="s">
        <v>15</v>
      </c>
      <c r="AX329" s="79" t="s">
        <v>15</v>
      </c>
      <c r="AY329" s="79"/>
      <c r="AZ329" s="79"/>
      <c r="BA329" s="79" t="s">
        <v>15</v>
      </c>
      <c r="BB329" s="79" t="s">
        <v>15</v>
      </c>
      <c r="BC329" s="79" t="s">
        <v>15</v>
      </c>
      <c r="BD329" s="80" t="s">
        <v>15</v>
      </c>
      <c r="BE329" s="80" t="s">
        <v>12</v>
      </c>
      <c r="BF329" s="80" t="s">
        <v>12</v>
      </c>
      <c r="BG329" s="80" t="s">
        <v>15</v>
      </c>
      <c r="BH329" s="80">
        <v>3</v>
      </c>
      <c r="BI329" s="91">
        <v>3</v>
      </c>
      <c r="BJ329" s="91">
        <v>3</v>
      </c>
      <c r="BK329" s="80">
        <v>3</v>
      </c>
      <c r="BL329" s="80">
        <v>3</v>
      </c>
      <c r="BM329" s="80"/>
      <c r="BN329" s="80"/>
      <c r="BO329" s="92" t="str">
        <f>VLOOKUP(Vib_PDM[[#This Row],[SAP Flocation]],'[4]Sheet1 (2)'!B:E,2,FALSE)</f>
        <v>MPHS25T1</v>
      </c>
      <c r="BP329" s="83" t="s">
        <v>12</v>
      </c>
      <c r="BQ329" s="84" t="s">
        <v>2173</v>
      </c>
      <c r="BR329" s="85" t="e">
        <f>VLOOKUP(Vib_PDM[[#This Row],[New Number]],'[4]Monthly AMS report'!NN321:NO672,2,FALSE)</f>
        <v>#N/A</v>
      </c>
      <c r="BS329" s="86"/>
      <c r="BT329" s="87">
        <f>COUNTIF(G329:AO329,$BT$8)</f>
        <v>0</v>
      </c>
      <c r="BU329" s="88">
        <f>COUNTIF(G329:AO329,$BU$8)</f>
        <v>0</v>
      </c>
      <c r="BV329" s="88">
        <f>COUNTIF(G329:AO329,$BV$8)</f>
        <v>5</v>
      </c>
      <c r="BW329" s="88">
        <f>COUNTIF(G329:AO329,$BW$8)</f>
        <v>3</v>
      </c>
      <c r="BX329" s="88">
        <f>COUNTIF(G329:AO329,$BX$8)</f>
        <v>10</v>
      </c>
      <c r="BY329" s="88">
        <f>COUNTIF(G329:AO329,$BY$8)</f>
        <v>17</v>
      </c>
      <c r="BZ329" s="88">
        <f>COUNTIF(G329:AO329,$BZ$8)</f>
        <v>0</v>
      </c>
      <c r="CA329" s="89">
        <f>(BY329)/(BZ329+BY329+BX329+BW329+BV329+BU329+BT329)</f>
        <v>0.48571428571428571</v>
      </c>
    </row>
    <row r="330" spans="1:79" ht="26.4" x14ac:dyDescent="0.25">
      <c r="A330" s="70" t="s">
        <v>1101</v>
      </c>
      <c r="B330" s="193" t="s">
        <v>1102</v>
      </c>
      <c r="C330" s="72" t="s">
        <v>1103</v>
      </c>
      <c r="D330" s="73" t="s">
        <v>1104</v>
      </c>
      <c r="E330" s="74" t="s">
        <v>1105</v>
      </c>
      <c r="F330" s="75"/>
      <c r="G330" s="76" t="s">
        <v>15</v>
      </c>
      <c r="H330" s="76" t="s">
        <v>12</v>
      </c>
      <c r="I330" s="76" t="s">
        <v>12</v>
      </c>
      <c r="J330" s="76" t="s">
        <v>12</v>
      </c>
      <c r="K330" s="76" t="s">
        <v>12</v>
      </c>
      <c r="L330" s="76" t="s">
        <v>15</v>
      </c>
      <c r="M330" s="76" t="s">
        <v>15</v>
      </c>
      <c r="N330" s="76" t="s">
        <v>15</v>
      </c>
      <c r="O330" s="76" t="s">
        <v>12</v>
      </c>
      <c r="P330" s="76" t="s">
        <v>12</v>
      </c>
      <c r="Q330" s="76">
        <v>3</v>
      </c>
      <c r="R330" s="76">
        <v>3</v>
      </c>
      <c r="S330" s="76">
        <v>3</v>
      </c>
      <c r="T330" s="76">
        <v>4</v>
      </c>
      <c r="U330" s="76" t="s">
        <v>12</v>
      </c>
      <c r="V330" s="76" t="s">
        <v>12</v>
      </c>
      <c r="W330" s="76" t="s">
        <v>12</v>
      </c>
      <c r="X330" s="76" t="s">
        <v>12</v>
      </c>
      <c r="Y330" s="76" t="s">
        <v>102</v>
      </c>
      <c r="Z330" s="76" t="s">
        <v>102</v>
      </c>
      <c r="AA330" s="77" t="s">
        <v>102</v>
      </c>
      <c r="AB330" s="77">
        <v>4</v>
      </c>
      <c r="AC330" s="77">
        <v>3</v>
      </c>
      <c r="AD330" s="77">
        <v>3</v>
      </c>
      <c r="AE330" s="77">
        <v>3</v>
      </c>
      <c r="AF330" s="77">
        <v>3</v>
      </c>
      <c r="AG330" s="78">
        <v>3</v>
      </c>
      <c r="AH330" s="78">
        <v>3</v>
      </c>
      <c r="AI330" s="78">
        <v>3</v>
      </c>
      <c r="AJ330" s="78">
        <v>3</v>
      </c>
      <c r="AK330" s="79">
        <v>3</v>
      </c>
      <c r="AL330" s="79">
        <v>2</v>
      </c>
      <c r="AM330" s="79">
        <v>2</v>
      </c>
      <c r="AN330" s="79">
        <v>3</v>
      </c>
      <c r="AO330" s="79">
        <v>2</v>
      </c>
      <c r="AP330" s="79">
        <v>2</v>
      </c>
      <c r="AQ330" s="79" t="s">
        <v>18</v>
      </c>
      <c r="AR330" s="79" t="s">
        <v>18</v>
      </c>
      <c r="AS330" s="79" t="e">
        <f>VLOOKUP(Vib_PDM[[#This Row],[New Number]],#REF!,2,FALSE)</f>
        <v>#REF!</v>
      </c>
      <c r="AT330" s="79">
        <v>3</v>
      </c>
      <c r="AU330" s="79">
        <v>3</v>
      </c>
      <c r="AV330" s="79" t="s">
        <v>15</v>
      </c>
      <c r="AW330" s="79" t="s">
        <v>15</v>
      </c>
      <c r="AX330" s="79" t="s">
        <v>15</v>
      </c>
      <c r="AY330" s="79"/>
      <c r="AZ330" s="79"/>
      <c r="BA330" s="79">
        <v>3</v>
      </c>
      <c r="BB330" s="79">
        <v>2</v>
      </c>
      <c r="BC330" s="79">
        <v>3</v>
      </c>
      <c r="BD330" s="80">
        <v>3</v>
      </c>
      <c r="BE330" s="80">
        <v>3</v>
      </c>
      <c r="BF330" s="80">
        <v>3</v>
      </c>
      <c r="BG330" s="80">
        <v>3</v>
      </c>
      <c r="BH330" s="80" t="s">
        <v>12</v>
      </c>
      <c r="BI330" s="81" t="s">
        <v>12</v>
      </c>
      <c r="BJ330" s="80" t="s">
        <v>15</v>
      </c>
      <c r="BK330" s="80">
        <v>3</v>
      </c>
      <c r="BL330" s="80">
        <v>3</v>
      </c>
      <c r="BM330" s="80"/>
      <c r="BN330" s="80"/>
      <c r="BO330" s="82" t="e">
        <f>VLOOKUP(Vib_PDM[[#This Row],[SAP Flocation]],'[4]Sheet1 (2)'!B:E,2,FALSE)</f>
        <v>#N/A</v>
      </c>
      <c r="BP330" s="83" t="s">
        <v>15</v>
      </c>
      <c r="BQ330" s="84"/>
      <c r="BR330" s="85" t="e">
        <f>VLOOKUP(Vib_PDM[[#This Row],[New Number]],'[4]Monthly AMS report'!NN254:NO605,2,FALSE)</f>
        <v>#N/A</v>
      </c>
      <c r="BS330" s="86">
        <v>6</v>
      </c>
      <c r="BT330" s="87">
        <f>COUNTIF(G330:AO330,$BT$8)</f>
        <v>0</v>
      </c>
      <c r="BU330" s="88">
        <f>COUNTIF(G330:AO330,$BU$8)</f>
        <v>3</v>
      </c>
      <c r="BV330" s="88">
        <f>COUNTIF(G330:AO330,$BV$8)</f>
        <v>13</v>
      </c>
      <c r="BW330" s="88">
        <f>COUNTIF(G330:AO330,$BW$8)</f>
        <v>2</v>
      </c>
      <c r="BX330" s="88">
        <f>COUNTIF(G330:AO330,$BX$8)</f>
        <v>13</v>
      </c>
      <c r="BY330" s="88">
        <f>COUNTIF(G330:AO330,$BY$8)</f>
        <v>4</v>
      </c>
      <c r="BZ330" s="88">
        <f>COUNTIF(G330:AO330,$BZ$8)</f>
        <v>0</v>
      </c>
      <c r="CA330" s="89">
        <f>(BY330)/(BZ330+BY330+BX330+BW330+BV330+BU330+BT330)</f>
        <v>0.11428571428571428</v>
      </c>
    </row>
    <row r="331" spans="1:79" ht="28.8" x14ac:dyDescent="0.25">
      <c r="A331" s="122" t="s">
        <v>1431</v>
      </c>
      <c r="B331" s="192" t="s">
        <v>1432</v>
      </c>
      <c r="C331" s="72" t="s">
        <v>1103</v>
      </c>
      <c r="D331" s="73" t="s">
        <v>1433</v>
      </c>
      <c r="E331" s="74" t="s">
        <v>1434</v>
      </c>
      <c r="F331" s="75" t="s">
        <v>1435</v>
      </c>
      <c r="G331" s="76" t="s">
        <v>15</v>
      </c>
      <c r="H331" s="76" t="s">
        <v>12</v>
      </c>
      <c r="I331" s="76" t="s">
        <v>12</v>
      </c>
      <c r="J331" s="76" t="s">
        <v>12</v>
      </c>
      <c r="K331" s="76" t="s">
        <v>12</v>
      </c>
      <c r="L331" s="76" t="s">
        <v>15</v>
      </c>
      <c r="M331" s="76" t="s">
        <v>12</v>
      </c>
      <c r="N331" s="76" t="s">
        <v>15</v>
      </c>
      <c r="O331" s="76" t="s">
        <v>12</v>
      </c>
      <c r="P331" s="76" t="s">
        <v>12</v>
      </c>
      <c r="Q331" s="76" t="s">
        <v>12</v>
      </c>
      <c r="R331" s="76">
        <v>4</v>
      </c>
      <c r="S331" s="76">
        <v>4</v>
      </c>
      <c r="T331" s="76">
        <v>2</v>
      </c>
      <c r="U331" s="76">
        <v>2</v>
      </c>
      <c r="V331" s="76">
        <v>3</v>
      </c>
      <c r="W331" s="76">
        <v>3</v>
      </c>
      <c r="X331" s="76">
        <v>3</v>
      </c>
      <c r="Y331" s="76">
        <v>3</v>
      </c>
      <c r="Z331" s="76">
        <v>4</v>
      </c>
      <c r="AA331" s="77">
        <v>4</v>
      </c>
      <c r="AB331" s="77">
        <v>3</v>
      </c>
      <c r="AC331" s="77">
        <v>4</v>
      </c>
      <c r="AD331" s="77">
        <v>2</v>
      </c>
      <c r="AE331" s="77">
        <v>2</v>
      </c>
      <c r="AF331" s="77">
        <v>2</v>
      </c>
      <c r="AG331" s="78">
        <v>2</v>
      </c>
      <c r="AH331" s="78">
        <v>3</v>
      </c>
      <c r="AI331" s="78">
        <v>3</v>
      </c>
      <c r="AJ331" s="78">
        <v>3</v>
      </c>
      <c r="AK331" s="79" t="s">
        <v>12</v>
      </c>
      <c r="AL331" s="79">
        <v>4</v>
      </c>
      <c r="AM331" s="79">
        <v>4</v>
      </c>
      <c r="AN331" s="79">
        <v>4</v>
      </c>
      <c r="AO331" s="79">
        <v>4</v>
      </c>
      <c r="AP331" s="79">
        <v>4</v>
      </c>
      <c r="AQ331" s="79">
        <v>1</v>
      </c>
      <c r="AR331" s="79" t="s">
        <v>18</v>
      </c>
      <c r="AS331" s="79" t="e">
        <f>VLOOKUP(Vib_PDM[[#This Row],[New Number]],#REF!,2,FALSE)</f>
        <v>#REF!</v>
      </c>
      <c r="AT331" s="79">
        <v>3</v>
      </c>
      <c r="AU331" s="79">
        <v>3</v>
      </c>
      <c r="AV331" s="79" t="s">
        <v>15</v>
      </c>
      <c r="AW331" s="79" t="s">
        <v>15</v>
      </c>
      <c r="AX331" s="79" t="s">
        <v>15</v>
      </c>
      <c r="AY331" s="79"/>
      <c r="AZ331" s="79"/>
      <c r="BA331" s="79">
        <v>3</v>
      </c>
      <c r="BB331" s="79">
        <v>2</v>
      </c>
      <c r="BC331" s="79">
        <v>2</v>
      </c>
      <c r="BD331" s="80">
        <v>2</v>
      </c>
      <c r="BE331" s="80">
        <v>2</v>
      </c>
      <c r="BF331" s="80">
        <v>2</v>
      </c>
      <c r="BG331" s="80">
        <v>2</v>
      </c>
      <c r="BH331" s="80" t="s">
        <v>15</v>
      </c>
      <c r="BI331" s="114">
        <v>2</v>
      </c>
      <c r="BJ331" s="80" t="s">
        <v>15</v>
      </c>
      <c r="BK331" s="80">
        <v>2</v>
      </c>
      <c r="BL331" s="80">
        <v>2</v>
      </c>
      <c r="BM331" s="80"/>
      <c r="BN331" s="80"/>
      <c r="BO331" s="123" t="str">
        <f>VLOOKUP(Vib_PDM[[#This Row],[SAP Flocation]],'[4]Sheet1 (2)'!B:E,2,FALSE)</f>
        <v>MEM25RSC</v>
      </c>
      <c r="BP331" s="132" t="s">
        <v>15</v>
      </c>
      <c r="BQ331" s="84"/>
      <c r="BR331" s="85" t="e">
        <f>VLOOKUP(Vib_PDM[[#This Row],[New Number]],'[4]Monthly AMS report'!NN340:NO691,2,FALSE)</f>
        <v>#N/A</v>
      </c>
      <c r="BS331" s="86"/>
      <c r="BT331" s="87">
        <f>COUNTIF(G331:AO331,$BT$8)</f>
        <v>0</v>
      </c>
      <c r="BU331" s="88">
        <f>COUNTIF(G331:AO331,$BU$8)</f>
        <v>6</v>
      </c>
      <c r="BV331" s="88">
        <f>COUNTIF(G331:AO331,$BV$8)</f>
        <v>8</v>
      </c>
      <c r="BW331" s="88">
        <f>COUNTIF(G331:AO331,$BW$8)</f>
        <v>9</v>
      </c>
      <c r="BX331" s="88">
        <f>COUNTIF(G331:AO331,$BX$8)</f>
        <v>9</v>
      </c>
      <c r="BY331" s="88">
        <f>COUNTIF(G331:AO331,$BY$8)</f>
        <v>3</v>
      </c>
      <c r="BZ331" s="88">
        <f>COUNTIF(G331:AO331,$BZ$8)</f>
        <v>0</v>
      </c>
      <c r="CA331" s="89">
        <f>(BY331)/(BZ331+BY331+BX331+BW331+BV331+BU331+BT331)</f>
        <v>8.5714285714285715E-2</v>
      </c>
    </row>
    <row r="332" spans="1:79" ht="26.4" x14ac:dyDescent="0.25">
      <c r="A332" s="70" t="s">
        <v>1431</v>
      </c>
      <c r="B332" s="193" t="s">
        <v>1432</v>
      </c>
      <c r="C332" s="72" t="s">
        <v>1103</v>
      </c>
      <c r="D332" s="73" t="s">
        <v>1436</v>
      </c>
      <c r="E332" s="74" t="s">
        <v>1437</v>
      </c>
      <c r="F332" s="75"/>
      <c r="G332" s="76" t="s">
        <v>15</v>
      </c>
      <c r="H332" s="76" t="s">
        <v>12</v>
      </c>
      <c r="I332" s="76" t="s">
        <v>12</v>
      </c>
      <c r="J332" s="76" t="s">
        <v>12</v>
      </c>
      <c r="K332" s="76" t="s">
        <v>12</v>
      </c>
      <c r="L332" s="76" t="s">
        <v>15</v>
      </c>
      <c r="M332" s="76" t="s">
        <v>12</v>
      </c>
      <c r="N332" s="76" t="s">
        <v>15</v>
      </c>
      <c r="O332" s="76" t="s">
        <v>12</v>
      </c>
      <c r="P332" s="76" t="s">
        <v>12</v>
      </c>
      <c r="Q332" s="76" t="s">
        <v>12</v>
      </c>
      <c r="R332" s="76" t="s">
        <v>12</v>
      </c>
      <c r="S332" s="76" t="s">
        <v>12</v>
      </c>
      <c r="T332" s="76" t="s">
        <v>102</v>
      </c>
      <c r="U332" s="76" t="s">
        <v>12</v>
      </c>
      <c r="V332" s="76" t="s">
        <v>12</v>
      </c>
      <c r="W332" s="76" t="s">
        <v>12</v>
      </c>
      <c r="X332" s="76" t="s">
        <v>12</v>
      </c>
      <c r="Y332" s="76" t="s">
        <v>102</v>
      </c>
      <c r="Z332" s="76" t="s">
        <v>102</v>
      </c>
      <c r="AA332" s="77" t="s">
        <v>102</v>
      </c>
      <c r="AB332" s="77" t="s">
        <v>12</v>
      </c>
      <c r="AC332" s="77" t="s">
        <v>102</v>
      </c>
      <c r="AD332" s="77" t="s">
        <v>12</v>
      </c>
      <c r="AE332" s="77" t="s">
        <v>102</v>
      </c>
      <c r="AF332" s="77" t="s">
        <v>102</v>
      </c>
      <c r="AG332" s="78" t="s">
        <v>12</v>
      </c>
      <c r="AH332" s="78" t="s">
        <v>12</v>
      </c>
      <c r="AI332" s="78" t="s">
        <v>12</v>
      </c>
      <c r="AJ332" s="113" t="s">
        <v>12</v>
      </c>
      <c r="AK332" s="79" t="s">
        <v>12</v>
      </c>
      <c r="AL332" s="79" t="s">
        <v>102</v>
      </c>
      <c r="AM332" s="79" t="s">
        <v>102</v>
      </c>
      <c r="AN332" s="79" t="s">
        <v>12</v>
      </c>
      <c r="AO332" s="79" t="s">
        <v>12</v>
      </c>
      <c r="AP332" s="79" t="s">
        <v>12</v>
      </c>
      <c r="AQ332" s="79" t="s">
        <v>12</v>
      </c>
      <c r="AR332" s="79" t="s">
        <v>18</v>
      </c>
      <c r="AS332" s="79" t="e">
        <f>VLOOKUP(Vib_PDM[[#This Row],[New Number]],#REF!,2,FALSE)</f>
        <v>#REF!</v>
      </c>
      <c r="AT332" s="79" t="s">
        <v>15</v>
      </c>
      <c r="AU332" s="79" t="s">
        <v>12</v>
      </c>
      <c r="AV332" s="79" t="s">
        <v>15</v>
      </c>
      <c r="AW332" s="79" t="s">
        <v>15</v>
      </c>
      <c r="AX332" s="79" t="s">
        <v>15</v>
      </c>
      <c r="AY332" s="79"/>
      <c r="AZ332" s="79"/>
      <c r="BA332" s="79" t="s">
        <v>12</v>
      </c>
      <c r="BB332" s="79" t="s">
        <v>102</v>
      </c>
      <c r="BC332" s="79" t="s">
        <v>102</v>
      </c>
      <c r="BD332" s="80" t="s">
        <v>12</v>
      </c>
      <c r="BE332" s="80" t="s">
        <v>12</v>
      </c>
      <c r="BF332" s="80" t="s">
        <v>12</v>
      </c>
      <c r="BG332" s="80" t="s">
        <v>12</v>
      </c>
      <c r="BH332" s="80" t="s">
        <v>12</v>
      </c>
      <c r="BI332" s="81" t="s">
        <v>12</v>
      </c>
      <c r="BJ332" s="80" t="s">
        <v>15</v>
      </c>
      <c r="BK332" s="80" t="s">
        <v>12</v>
      </c>
      <c r="BL332" s="80" t="s">
        <v>12</v>
      </c>
      <c r="BM332" s="80"/>
      <c r="BN332" s="80"/>
      <c r="BO332" s="123" t="str">
        <f>VLOOKUP(Vib_PDM[[#This Row],[SAP Flocation]],'[4]Sheet1 (2)'!B:E,2,FALSE)</f>
        <v>MEM25RSC</v>
      </c>
      <c r="BP332" s="132" t="s">
        <v>15</v>
      </c>
      <c r="BQ332" s="84"/>
      <c r="BR332" s="85" t="e">
        <f>VLOOKUP(Vib_PDM[[#This Row],[New Number]],'[4]Monthly AMS report'!NN341:NO692,2,FALSE)</f>
        <v>#N/A</v>
      </c>
      <c r="BS332" s="86"/>
      <c r="BT332" s="87">
        <f>COUNTIF(G332:AO332,$BT$8)</f>
        <v>0</v>
      </c>
      <c r="BU332" s="88">
        <f>COUNTIF(G332:AO332,$BU$8)</f>
        <v>0</v>
      </c>
      <c r="BV332" s="88">
        <f>COUNTIF(G332:AO332,$BV$8)</f>
        <v>0</v>
      </c>
      <c r="BW332" s="88">
        <f>COUNTIF(G332:AO332,$BW$8)</f>
        <v>0</v>
      </c>
      <c r="BX332" s="88">
        <f>COUNTIF(G332:AO332,$BX$8)</f>
        <v>32</v>
      </c>
      <c r="BY332" s="88">
        <f>COUNTIF(G332:AO332,$BY$8)</f>
        <v>3</v>
      </c>
      <c r="BZ332" s="88">
        <f>COUNTIF(G332:AO332,$BZ$8)</f>
        <v>0</v>
      </c>
      <c r="CA332" s="89">
        <f>(BY332)/(BZ332+BY332+BX332+BW332+BV332+BU332+BT332)</f>
        <v>8.5714285714285715E-2</v>
      </c>
    </row>
    <row r="333" spans="1:79" ht="28.8" x14ac:dyDescent="0.25">
      <c r="A333" s="122" t="s">
        <v>1455</v>
      </c>
      <c r="B333" s="192" t="s">
        <v>1456</v>
      </c>
      <c r="C333" s="72" t="s">
        <v>1103</v>
      </c>
      <c r="D333" s="73" t="s">
        <v>1457</v>
      </c>
      <c r="E333" s="74" t="s">
        <v>1458</v>
      </c>
      <c r="F333" s="75" t="s">
        <v>300</v>
      </c>
      <c r="G333" s="76" t="s">
        <v>15</v>
      </c>
      <c r="H333" s="76" t="s">
        <v>12</v>
      </c>
      <c r="I333" s="76">
        <v>4</v>
      </c>
      <c r="J333" s="76">
        <v>4</v>
      </c>
      <c r="K333" s="76">
        <v>4</v>
      </c>
      <c r="L333" s="76" t="s">
        <v>15</v>
      </c>
      <c r="M333" s="76" t="s">
        <v>12</v>
      </c>
      <c r="N333" s="76" t="s">
        <v>15</v>
      </c>
      <c r="O333" s="76" t="s">
        <v>12</v>
      </c>
      <c r="P333" s="76" t="s">
        <v>12</v>
      </c>
      <c r="Q333" s="76">
        <v>3</v>
      </c>
      <c r="R333" s="76">
        <v>4</v>
      </c>
      <c r="S333" s="76" t="s">
        <v>12</v>
      </c>
      <c r="T333" s="76">
        <v>4</v>
      </c>
      <c r="U333" s="76" t="s">
        <v>12</v>
      </c>
      <c r="V333" s="76" t="s">
        <v>12</v>
      </c>
      <c r="W333" s="76" t="s">
        <v>12</v>
      </c>
      <c r="X333" s="76" t="s">
        <v>12</v>
      </c>
      <c r="Y333" s="76" t="s">
        <v>102</v>
      </c>
      <c r="Z333" s="76">
        <v>4</v>
      </c>
      <c r="AA333" s="77">
        <v>4</v>
      </c>
      <c r="AB333" s="77">
        <v>4</v>
      </c>
      <c r="AC333" s="77">
        <v>3</v>
      </c>
      <c r="AD333" s="77" t="s">
        <v>12</v>
      </c>
      <c r="AE333" s="77" t="s">
        <v>102</v>
      </c>
      <c r="AF333" s="77" t="s">
        <v>102</v>
      </c>
      <c r="AG333" s="78" t="s">
        <v>12</v>
      </c>
      <c r="AH333" s="78" t="s">
        <v>12</v>
      </c>
      <c r="AI333" s="78" t="s">
        <v>12</v>
      </c>
      <c r="AJ333" s="113" t="s">
        <v>12</v>
      </c>
      <c r="AK333" s="79" t="s">
        <v>12</v>
      </c>
      <c r="AL333" s="79" t="s">
        <v>102</v>
      </c>
      <c r="AM333" s="79" t="s">
        <v>102</v>
      </c>
      <c r="AN333" s="79">
        <v>4</v>
      </c>
      <c r="AO333" s="79">
        <v>4</v>
      </c>
      <c r="AP333" s="79">
        <v>4</v>
      </c>
      <c r="AQ333" s="79">
        <v>4</v>
      </c>
      <c r="AR333" s="79" t="s">
        <v>15</v>
      </c>
      <c r="AS333" s="79" t="e">
        <f>VLOOKUP(Vib_PDM[[#This Row],[New Number]],#REF!,2,FALSE)</f>
        <v>#REF!</v>
      </c>
      <c r="AT333" s="79" t="s">
        <v>15</v>
      </c>
      <c r="AU333" s="79">
        <v>2</v>
      </c>
      <c r="AV333" s="79" t="s">
        <v>15</v>
      </c>
      <c r="AW333" s="79" t="s">
        <v>15</v>
      </c>
      <c r="AX333" s="79" t="s">
        <v>15</v>
      </c>
      <c r="AY333" s="79"/>
      <c r="AZ333" s="79"/>
      <c r="BA333" s="79">
        <v>2</v>
      </c>
      <c r="BB333" s="79">
        <v>2</v>
      </c>
      <c r="BC333" s="79">
        <v>2</v>
      </c>
      <c r="BD333" s="80" t="s">
        <v>15</v>
      </c>
      <c r="BE333" s="80">
        <v>4</v>
      </c>
      <c r="BF333" s="80" t="s">
        <v>12</v>
      </c>
      <c r="BG333" s="80" t="s">
        <v>12</v>
      </c>
      <c r="BH333" s="80" t="s">
        <v>12</v>
      </c>
      <c r="BI333" s="124">
        <v>4</v>
      </c>
      <c r="BJ333" s="91">
        <v>3</v>
      </c>
      <c r="BK333" s="80">
        <v>3</v>
      </c>
      <c r="BL333" s="80">
        <v>3</v>
      </c>
      <c r="BM333" s="80"/>
      <c r="BN333" s="80"/>
      <c r="BO333" s="92">
        <f>VLOOKUP(Vib_PDM[[#This Row],[SAP Flocation]],'[4]Sheet1 (2)'!B:E,2,FALSE)</f>
        <v>0</v>
      </c>
      <c r="BP333" s="132" t="s">
        <v>15</v>
      </c>
      <c r="BQ333" s="84"/>
      <c r="BR333" s="85" t="e">
        <f>VLOOKUP(Vib_PDM[[#This Row],[New Number]],'[4]Monthly AMS report'!NN347:NO698,2,FALSE)</f>
        <v>#N/A</v>
      </c>
      <c r="BS333" s="86">
        <v>1</v>
      </c>
      <c r="BT333" s="87">
        <f>COUNTIF(G333:AO333,$BT$8)</f>
        <v>0</v>
      </c>
      <c r="BU333" s="88">
        <f>COUNTIF(G333:AO333,$BU$8)</f>
        <v>0</v>
      </c>
      <c r="BV333" s="88">
        <f>COUNTIF(G333:AO333,$BV$8)</f>
        <v>2</v>
      </c>
      <c r="BW333" s="88">
        <f>COUNTIF(G333:AO333,$BW$8)</f>
        <v>10</v>
      </c>
      <c r="BX333" s="88">
        <f>COUNTIF(G333:AO333,$BX$8)</f>
        <v>20</v>
      </c>
      <c r="BY333" s="88">
        <f>COUNTIF(G333:AO333,$BY$8)</f>
        <v>3</v>
      </c>
      <c r="BZ333" s="88">
        <f>COUNTIF(G333:AO333,$BZ$8)</f>
        <v>0</v>
      </c>
      <c r="CA333" s="89">
        <f>(BY333)/(BZ333+BY333+BX333+BW333+BV333+BU333+BT333)</f>
        <v>8.5714285714285715E-2</v>
      </c>
    </row>
    <row r="334" spans="1:79" ht="26.4" x14ac:dyDescent="0.25">
      <c r="A334" s="70" t="s">
        <v>1455</v>
      </c>
      <c r="B334" s="193" t="s">
        <v>1456</v>
      </c>
      <c r="C334" s="72" t="s">
        <v>1103</v>
      </c>
      <c r="D334" s="73" t="s">
        <v>1459</v>
      </c>
      <c r="E334" s="74" t="s">
        <v>1460</v>
      </c>
      <c r="F334" s="75"/>
      <c r="G334" s="76" t="s">
        <v>15</v>
      </c>
      <c r="H334" s="76" t="s">
        <v>12</v>
      </c>
      <c r="I334" s="76" t="s">
        <v>12</v>
      </c>
      <c r="J334" s="76" t="s">
        <v>12</v>
      </c>
      <c r="K334" s="76" t="s">
        <v>12</v>
      </c>
      <c r="L334" s="76" t="s">
        <v>15</v>
      </c>
      <c r="M334" s="76" t="s">
        <v>12</v>
      </c>
      <c r="N334" s="76" t="s">
        <v>15</v>
      </c>
      <c r="O334" s="76" t="s">
        <v>12</v>
      </c>
      <c r="P334" s="76" t="s">
        <v>12</v>
      </c>
      <c r="Q334" s="76" t="s">
        <v>12</v>
      </c>
      <c r="R334" s="76" t="s">
        <v>12</v>
      </c>
      <c r="S334" s="76" t="s">
        <v>12</v>
      </c>
      <c r="T334" s="76" t="s">
        <v>102</v>
      </c>
      <c r="U334" s="76" t="s">
        <v>12</v>
      </c>
      <c r="V334" s="76" t="s">
        <v>12</v>
      </c>
      <c r="W334" s="76" t="s">
        <v>12</v>
      </c>
      <c r="X334" s="76" t="s">
        <v>12</v>
      </c>
      <c r="Y334" s="76" t="s">
        <v>102</v>
      </c>
      <c r="Z334" s="76" t="s">
        <v>102</v>
      </c>
      <c r="AA334" s="77" t="s">
        <v>102</v>
      </c>
      <c r="AB334" s="77" t="s">
        <v>12</v>
      </c>
      <c r="AC334" s="77" t="s">
        <v>102</v>
      </c>
      <c r="AD334" s="77" t="s">
        <v>12</v>
      </c>
      <c r="AE334" s="77" t="s">
        <v>102</v>
      </c>
      <c r="AF334" s="77" t="s">
        <v>102</v>
      </c>
      <c r="AG334" s="78" t="s">
        <v>12</v>
      </c>
      <c r="AH334" s="78" t="s">
        <v>12</v>
      </c>
      <c r="AI334" s="78" t="s">
        <v>12</v>
      </c>
      <c r="AJ334" s="78" t="s">
        <v>12</v>
      </c>
      <c r="AK334" s="79" t="s">
        <v>12</v>
      </c>
      <c r="AL334" s="79" t="s">
        <v>102</v>
      </c>
      <c r="AM334" s="79" t="s">
        <v>102</v>
      </c>
      <c r="AN334" s="79" t="s">
        <v>12</v>
      </c>
      <c r="AO334" s="79" t="s">
        <v>12</v>
      </c>
      <c r="AP334" s="79" t="s">
        <v>12</v>
      </c>
      <c r="AQ334" s="79" t="s">
        <v>12</v>
      </c>
      <c r="AR334" s="79" t="s">
        <v>15</v>
      </c>
      <c r="AS334" s="79" t="e">
        <f>VLOOKUP(Vib_PDM[[#This Row],[New Number]],#REF!,2,FALSE)</f>
        <v>#REF!</v>
      </c>
      <c r="AT334" s="79" t="s">
        <v>15</v>
      </c>
      <c r="AU334" s="79" t="s">
        <v>12</v>
      </c>
      <c r="AV334" s="79" t="s">
        <v>15</v>
      </c>
      <c r="AW334" s="79" t="s">
        <v>15</v>
      </c>
      <c r="AX334" s="79" t="s">
        <v>15</v>
      </c>
      <c r="AY334" s="79"/>
      <c r="AZ334" s="79"/>
      <c r="BA334" s="79" t="s">
        <v>102</v>
      </c>
      <c r="BB334" s="79" t="s">
        <v>102</v>
      </c>
      <c r="BC334" s="79" t="s">
        <v>102</v>
      </c>
      <c r="BD334" s="80" t="s">
        <v>15</v>
      </c>
      <c r="BE334" s="80" t="s">
        <v>12</v>
      </c>
      <c r="BF334" s="80" t="s">
        <v>12</v>
      </c>
      <c r="BG334" s="80" t="s">
        <v>12</v>
      </c>
      <c r="BH334" s="80" t="s">
        <v>12</v>
      </c>
      <c r="BI334" s="81" t="s">
        <v>12</v>
      </c>
      <c r="BJ334" s="93" t="s">
        <v>12</v>
      </c>
      <c r="BK334" s="93" t="s">
        <v>12</v>
      </c>
      <c r="BL334" s="80" t="s">
        <v>12</v>
      </c>
      <c r="BM334" s="93"/>
      <c r="BN334" s="93"/>
      <c r="BO334" s="92">
        <f>VLOOKUP(Vib_PDM[[#This Row],[SAP Flocation]],'[4]Sheet1 (2)'!B:E,2,FALSE)</f>
        <v>0</v>
      </c>
      <c r="BP334" s="132" t="s">
        <v>15</v>
      </c>
      <c r="BQ334" s="84"/>
      <c r="BR334" s="85" t="e">
        <f>VLOOKUP(Vib_PDM[[#This Row],[New Number]],'[4]Monthly AMS report'!NN348:NO699,2,FALSE)</f>
        <v>#N/A</v>
      </c>
      <c r="BS334" s="86">
        <v>1</v>
      </c>
      <c r="BT334" s="87">
        <f>COUNTIF(G334:AO334,$BT$8)</f>
        <v>0</v>
      </c>
      <c r="BU334" s="88">
        <f>COUNTIF(G334:AO334,$BU$8)</f>
        <v>0</v>
      </c>
      <c r="BV334" s="88">
        <f>COUNTIF(G334:AO334,$BV$8)</f>
        <v>0</v>
      </c>
      <c r="BW334" s="88">
        <f>COUNTIF(G334:AO334,$BW$8)</f>
        <v>0</v>
      </c>
      <c r="BX334" s="88">
        <f>COUNTIF(G334:AO334,$BX$8)</f>
        <v>32</v>
      </c>
      <c r="BY334" s="88">
        <f>COUNTIF(G334:AO334,$BY$8)</f>
        <v>3</v>
      </c>
      <c r="BZ334" s="88">
        <f>COUNTIF(G334:AO334,$BZ$8)</f>
        <v>0</v>
      </c>
      <c r="CA334" s="89">
        <f>(BY334)/(BZ334+BY334+BX334+BW334+BV334+BU334+BT334)</f>
        <v>8.5714285714285715E-2</v>
      </c>
    </row>
    <row r="335" spans="1:79" ht="28.8" x14ac:dyDescent="0.25">
      <c r="A335" s="122" t="s">
        <v>1451</v>
      </c>
      <c r="B335" s="192" t="s">
        <v>1452</v>
      </c>
      <c r="C335" s="72" t="s">
        <v>1103</v>
      </c>
      <c r="D335" s="73" t="s">
        <v>1453</v>
      </c>
      <c r="E335" s="74" t="s">
        <v>1454</v>
      </c>
      <c r="F335" s="75"/>
      <c r="G335" s="76" t="s">
        <v>12</v>
      </c>
      <c r="H335" s="76" t="s">
        <v>12</v>
      </c>
      <c r="I335" s="76" t="s">
        <v>12</v>
      </c>
      <c r="J335" s="76" t="s">
        <v>12</v>
      </c>
      <c r="K335" s="76" t="s">
        <v>12</v>
      </c>
      <c r="L335" s="76" t="s">
        <v>15</v>
      </c>
      <c r="M335" s="76" t="s">
        <v>12</v>
      </c>
      <c r="N335" s="76" t="s">
        <v>15</v>
      </c>
      <c r="O335" s="76" t="s">
        <v>12</v>
      </c>
      <c r="P335" s="76" t="s">
        <v>12</v>
      </c>
      <c r="Q335" s="76" t="s">
        <v>12</v>
      </c>
      <c r="R335" s="76" t="s">
        <v>12</v>
      </c>
      <c r="S335" s="76" t="s">
        <v>12</v>
      </c>
      <c r="T335" s="76" t="s">
        <v>102</v>
      </c>
      <c r="U335" s="76" t="s">
        <v>12</v>
      </c>
      <c r="V335" s="76" t="s">
        <v>12</v>
      </c>
      <c r="W335" s="76" t="s">
        <v>12</v>
      </c>
      <c r="X335" s="76" t="s">
        <v>198</v>
      </c>
      <c r="Y335" s="76" t="s">
        <v>102</v>
      </c>
      <c r="Z335" s="76" t="s">
        <v>102</v>
      </c>
      <c r="AA335" s="77" t="s">
        <v>102</v>
      </c>
      <c r="AB335" s="77" t="s">
        <v>12</v>
      </c>
      <c r="AC335" s="77" t="s">
        <v>102</v>
      </c>
      <c r="AD335" s="77" t="s">
        <v>12</v>
      </c>
      <c r="AE335" s="77" t="s">
        <v>102</v>
      </c>
      <c r="AF335" s="77" t="s">
        <v>102</v>
      </c>
      <c r="AG335" s="78" t="s">
        <v>12</v>
      </c>
      <c r="AH335" s="78" t="s">
        <v>12</v>
      </c>
      <c r="AI335" s="78" t="s">
        <v>12</v>
      </c>
      <c r="AJ335" s="78" t="s">
        <v>12</v>
      </c>
      <c r="AK335" s="79" t="s">
        <v>12</v>
      </c>
      <c r="AL335" s="79" t="s">
        <v>102</v>
      </c>
      <c r="AM335" s="79" t="s">
        <v>102</v>
      </c>
      <c r="AN335" s="79" t="s">
        <v>12</v>
      </c>
      <c r="AO335" s="79" t="s">
        <v>12</v>
      </c>
      <c r="AP335" s="79" t="s">
        <v>12</v>
      </c>
      <c r="AQ335" s="79">
        <v>2</v>
      </c>
      <c r="AR335" s="79" t="s">
        <v>18</v>
      </c>
      <c r="AS335" s="79" t="e">
        <f>VLOOKUP(Vib_PDM[[#This Row],[New Number]],#REF!,2,FALSE)</f>
        <v>#REF!</v>
      </c>
      <c r="AT335" s="79" t="s">
        <v>15</v>
      </c>
      <c r="AU335" s="79" t="s">
        <v>12</v>
      </c>
      <c r="AV335" s="79" t="s">
        <v>15</v>
      </c>
      <c r="AW335" s="79" t="s">
        <v>15</v>
      </c>
      <c r="AX335" s="79" t="s">
        <v>15</v>
      </c>
      <c r="AY335" s="79"/>
      <c r="AZ335" s="79"/>
      <c r="BA335" s="79" t="s">
        <v>12</v>
      </c>
      <c r="BB335" s="79" t="s">
        <v>15</v>
      </c>
      <c r="BC335" s="79">
        <v>3</v>
      </c>
      <c r="BD335" s="80" t="s">
        <v>12</v>
      </c>
      <c r="BE335" s="80" t="s">
        <v>12</v>
      </c>
      <c r="BF335" s="80">
        <v>3</v>
      </c>
      <c r="BG335" s="80">
        <v>3</v>
      </c>
      <c r="BH335" s="80">
        <v>3</v>
      </c>
      <c r="BI335" s="91">
        <v>3</v>
      </c>
      <c r="BJ335" s="80" t="s">
        <v>15</v>
      </c>
      <c r="BK335" s="80" t="s">
        <v>12</v>
      </c>
      <c r="BL335" s="80">
        <v>3</v>
      </c>
      <c r="BM335" s="80"/>
      <c r="BN335" s="80"/>
      <c r="BO335" s="123" t="str">
        <f>VLOOKUP(Vib_PDM[[#This Row],[SAP Flocation]],'[4]Sheet1 (2)'!B:E,2,FALSE)</f>
        <v>MPHS25T1</v>
      </c>
      <c r="BP335" s="132" t="s">
        <v>15</v>
      </c>
      <c r="BQ335" s="84"/>
      <c r="BR335" s="85" t="e">
        <f>VLOOKUP(Vib_PDM[[#This Row],[New Number]],'[4]Monthly AMS report'!NN346:NO697,2,FALSE)</f>
        <v>#N/A</v>
      </c>
      <c r="BS335" s="86"/>
      <c r="BT335" s="87">
        <f>COUNTIF(G335:AO335,$BT$8)</f>
        <v>0</v>
      </c>
      <c r="BU335" s="88">
        <f>COUNTIF(G335:AO335,$BU$8)</f>
        <v>0</v>
      </c>
      <c r="BV335" s="88">
        <f>COUNTIF(G335:AO335,$BV$8)</f>
        <v>0</v>
      </c>
      <c r="BW335" s="88">
        <f>COUNTIF(G335:AO335,$BW$8)</f>
        <v>0</v>
      </c>
      <c r="BX335" s="88">
        <f>COUNTIF(G335:AO335,$BX$8)</f>
        <v>32</v>
      </c>
      <c r="BY335" s="88">
        <f>COUNTIF(G335:AO335,$BY$8)</f>
        <v>2</v>
      </c>
      <c r="BZ335" s="88">
        <f>COUNTIF(G335:AO335,$BZ$8)</f>
        <v>0</v>
      </c>
      <c r="CA335" s="89">
        <f>(BY335)/(BZ335+BY335+BX335+BW335+BV335+BU335+BT335)</f>
        <v>5.8823529411764705E-2</v>
      </c>
    </row>
    <row r="336" spans="1:79" ht="28.8" x14ac:dyDescent="0.25">
      <c r="A336" s="122" t="s">
        <v>1438</v>
      </c>
      <c r="B336" s="192" t="s">
        <v>1439</v>
      </c>
      <c r="C336" s="72" t="s">
        <v>1103</v>
      </c>
      <c r="D336" s="73" t="s">
        <v>1440</v>
      </c>
      <c r="E336" s="74" t="s">
        <v>1441</v>
      </c>
      <c r="F336" s="75"/>
      <c r="G336" s="76" t="s">
        <v>12</v>
      </c>
      <c r="H336" s="76">
        <v>2</v>
      </c>
      <c r="I336" s="76" t="s">
        <v>12</v>
      </c>
      <c r="J336" s="76" t="s">
        <v>12</v>
      </c>
      <c r="K336" s="76" t="s">
        <v>12</v>
      </c>
      <c r="L336" s="76" t="s">
        <v>15</v>
      </c>
      <c r="M336" s="76" t="s">
        <v>12</v>
      </c>
      <c r="N336" s="76" t="s">
        <v>15</v>
      </c>
      <c r="O336" s="76" t="s">
        <v>12</v>
      </c>
      <c r="P336" s="76" t="s">
        <v>12</v>
      </c>
      <c r="Q336" s="76" t="s">
        <v>12</v>
      </c>
      <c r="R336" s="76" t="s">
        <v>12</v>
      </c>
      <c r="S336" s="76" t="s">
        <v>12</v>
      </c>
      <c r="T336" s="76" t="s">
        <v>102</v>
      </c>
      <c r="U336" s="76">
        <v>3</v>
      </c>
      <c r="V336" s="76">
        <v>3</v>
      </c>
      <c r="W336" s="76">
        <v>4</v>
      </c>
      <c r="X336" s="76" t="s">
        <v>198</v>
      </c>
      <c r="Y336" s="77" t="s">
        <v>102</v>
      </c>
      <c r="Z336" s="77" t="s">
        <v>1181</v>
      </c>
      <c r="AA336" s="77">
        <v>2</v>
      </c>
      <c r="AB336" s="77">
        <v>4</v>
      </c>
      <c r="AC336" s="77">
        <v>4</v>
      </c>
      <c r="AD336" s="77">
        <v>3</v>
      </c>
      <c r="AE336" s="77">
        <v>3</v>
      </c>
      <c r="AF336" s="77">
        <v>2</v>
      </c>
      <c r="AG336" s="78">
        <v>2</v>
      </c>
      <c r="AH336" s="78">
        <v>4</v>
      </c>
      <c r="AI336" s="78" t="s">
        <v>12</v>
      </c>
      <c r="AJ336" s="78" t="s">
        <v>12</v>
      </c>
      <c r="AK336" s="79" t="s">
        <v>12</v>
      </c>
      <c r="AL336" s="79" t="s">
        <v>102</v>
      </c>
      <c r="AM336" s="79" t="s">
        <v>102</v>
      </c>
      <c r="AN336" s="79" t="s">
        <v>12</v>
      </c>
      <c r="AO336" s="79" t="s">
        <v>12</v>
      </c>
      <c r="AP336" s="79" t="s">
        <v>12</v>
      </c>
      <c r="AQ336" s="79" t="s">
        <v>12</v>
      </c>
      <c r="AR336" s="79" t="s">
        <v>18</v>
      </c>
      <c r="AS336" s="79" t="e">
        <f>VLOOKUP(Vib_PDM[[#This Row],[New Number]],#REF!,2,FALSE)</f>
        <v>#REF!</v>
      </c>
      <c r="AT336" s="79" t="s">
        <v>15</v>
      </c>
      <c r="AU336" s="79" t="s">
        <v>12</v>
      </c>
      <c r="AV336" s="79" t="s">
        <v>15</v>
      </c>
      <c r="AW336" s="79" t="s">
        <v>15</v>
      </c>
      <c r="AX336" s="79" t="s">
        <v>15</v>
      </c>
      <c r="AY336" s="79"/>
      <c r="AZ336" s="79"/>
      <c r="BA336" s="79">
        <v>2</v>
      </c>
      <c r="BB336" s="79">
        <v>2</v>
      </c>
      <c r="BC336" s="79">
        <v>3</v>
      </c>
      <c r="BD336" s="80">
        <v>2</v>
      </c>
      <c r="BE336" s="80">
        <v>3</v>
      </c>
      <c r="BF336" s="80" t="s">
        <v>12</v>
      </c>
      <c r="BG336" s="80" t="s">
        <v>12</v>
      </c>
      <c r="BH336" s="80" t="s">
        <v>15</v>
      </c>
      <c r="BI336" s="91">
        <v>3</v>
      </c>
      <c r="BJ336" s="80" t="s">
        <v>15</v>
      </c>
      <c r="BK336" s="80" t="s">
        <v>12</v>
      </c>
      <c r="BL336" s="80" t="s">
        <v>12</v>
      </c>
      <c r="BM336" s="80"/>
      <c r="BN336" s="80"/>
      <c r="BO336" s="123">
        <f>VLOOKUP(Vib_PDM[[#This Row],[SAP Flocation]],'[4]Sheet1 (2)'!B:E,2,FALSE)</f>
        <v>0</v>
      </c>
      <c r="BP336" s="132" t="s">
        <v>15</v>
      </c>
      <c r="BQ336" s="84"/>
      <c r="BR336" s="85" t="e">
        <f>VLOOKUP(Vib_PDM[[#This Row],[New Number]],'[4]Monthly AMS report'!NN342:NO693,2,FALSE)</f>
        <v>#N/A</v>
      </c>
      <c r="BS336" s="86"/>
      <c r="BT336" s="87">
        <f>COUNTIF(G336:AO336,$BT$8)</f>
        <v>0</v>
      </c>
      <c r="BU336" s="88">
        <f>COUNTIF(G336:AO336,$BU$8)</f>
        <v>4</v>
      </c>
      <c r="BV336" s="88">
        <f>COUNTIF(G336:AO336,$BV$8)</f>
        <v>4</v>
      </c>
      <c r="BW336" s="88">
        <f>COUNTIF(G336:AO336,$BW$8)</f>
        <v>4</v>
      </c>
      <c r="BX336" s="88">
        <f>COUNTIF(G336:AO336,$BX$8)</f>
        <v>19</v>
      </c>
      <c r="BY336" s="88">
        <f>COUNTIF(G336:AO336,$BY$8)</f>
        <v>2</v>
      </c>
      <c r="BZ336" s="88">
        <f>COUNTIF(G336:AO336,$BZ$8)</f>
        <v>1</v>
      </c>
      <c r="CA336" s="89">
        <f>(BY336)/(BZ336+BY336+BX336+BW336+BV336+BU336+BT336)</f>
        <v>5.8823529411764705E-2</v>
      </c>
    </row>
    <row r="337" spans="1:79" ht="28.8" x14ac:dyDescent="0.25">
      <c r="A337" s="122" t="s">
        <v>1461</v>
      </c>
      <c r="B337" s="192" t="s">
        <v>1462</v>
      </c>
      <c r="C337" s="72" t="s">
        <v>1103</v>
      </c>
      <c r="D337" s="73" t="s">
        <v>1463</v>
      </c>
      <c r="E337" s="74" t="s">
        <v>1464</v>
      </c>
      <c r="F337" s="75"/>
      <c r="G337" s="76" t="s">
        <v>12</v>
      </c>
      <c r="H337" s="76" t="s">
        <v>12</v>
      </c>
      <c r="I337" s="76" t="s">
        <v>12</v>
      </c>
      <c r="J337" s="76" t="s">
        <v>12</v>
      </c>
      <c r="K337" s="76" t="s">
        <v>12</v>
      </c>
      <c r="L337" s="76" t="s">
        <v>15</v>
      </c>
      <c r="M337" s="76" t="s">
        <v>12</v>
      </c>
      <c r="N337" s="76" t="s">
        <v>15</v>
      </c>
      <c r="O337" s="76" t="s">
        <v>12</v>
      </c>
      <c r="P337" s="76" t="s">
        <v>12</v>
      </c>
      <c r="Q337" s="76" t="s">
        <v>12</v>
      </c>
      <c r="R337" s="76" t="s">
        <v>12</v>
      </c>
      <c r="S337" s="76" t="s">
        <v>12</v>
      </c>
      <c r="T337" s="76" t="s">
        <v>102</v>
      </c>
      <c r="U337" s="76" t="s">
        <v>12</v>
      </c>
      <c r="V337" s="76" t="s">
        <v>12</v>
      </c>
      <c r="W337" s="76" t="s">
        <v>12</v>
      </c>
      <c r="X337" s="76" t="s">
        <v>198</v>
      </c>
      <c r="Y337" s="77" t="s">
        <v>102</v>
      </c>
      <c r="Z337" s="77">
        <v>4</v>
      </c>
      <c r="AA337" s="77">
        <v>4</v>
      </c>
      <c r="AB337" s="77" t="s">
        <v>12</v>
      </c>
      <c r="AC337" s="77" t="s">
        <v>102</v>
      </c>
      <c r="AD337" s="77">
        <v>4</v>
      </c>
      <c r="AE337" s="77" t="s">
        <v>18</v>
      </c>
      <c r="AF337" s="77">
        <v>3</v>
      </c>
      <c r="AG337" s="78" t="s">
        <v>12</v>
      </c>
      <c r="AH337" s="78" t="s">
        <v>12</v>
      </c>
      <c r="AI337" s="78" t="s">
        <v>12</v>
      </c>
      <c r="AJ337" s="78" t="s">
        <v>12</v>
      </c>
      <c r="AK337" s="79" t="s">
        <v>12</v>
      </c>
      <c r="AL337" s="79" t="s">
        <v>102</v>
      </c>
      <c r="AM337" s="79" t="s">
        <v>102</v>
      </c>
      <c r="AN337" s="79" t="s">
        <v>12</v>
      </c>
      <c r="AO337" s="79" t="s">
        <v>12</v>
      </c>
      <c r="AP337" s="79">
        <v>3</v>
      </c>
      <c r="AQ337" s="79" t="s">
        <v>18</v>
      </c>
      <c r="AR337" s="79" t="s">
        <v>15</v>
      </c>
      <c r="AS337" s="79" t="e">
        <f>VLOOKUP(Vib_PDM[[#This Row],[New Number]],#REF!,2,FALSE)</f>
        <v>#REF!</v>
      </c>
      <c r="AT337" s="79" t="s">
        <v>15</v>
      </c>
      <c r="AU337" s="79" t="s">
        <v>12</v>
      </c>
      <c r="AV337" s="79" t="s">
        <v>15</v>
      </c>
      <c r="AW337" s="79" t="s">
        <v>15</v>
      </c>
      <c r="AX337" s="79" t="s">
        <v>15</v>
      </c>
      <c r="AY337" s="79"/>
      <c r="AZ337" s="79"/>
      <c r="BA337" s="79" t="s">
        <v>12</v>
      </c>
      <c r="BB337" s="79" t="s">
        <v>102</v>
      </c>
      <c r="BC337" s="79" t="s">
        <v>102</v>
      </c>
      <c r="BD337" s="80" t="s">
        <v>15</v>
      </c>
      <c r="BE337" s="80" t="s">
        <v>12</v>
      </c>
      <c r="BF337" s="80" t="s">
        <v>12</v>
      </c>
      <c r="BG337" s="80" t="s">
        <v>12</v>
      </c>
      <c r="BH337" s="80">
        <v>3</v>
      </c>
      <c r="BI337" s="91">
        <v>3</v>
      </c>
      <c r="BJ337" s="80" t="s">
        <v>15</v>
      </c>
      <c r="BK337" s="80" t="s">
        <v>12</v>
      </c>
      <c r="BL337" s="80" t="s">
        <v>12</v>
      </c>
      <c r="BM337" s="80"/>
      <c r="BN337" s="80"/>
      <c r="BO337" s="123" t="str">
        <f>VLOOKUP(Vib_PDM[[#This Row],[SAP Flocation]],'[4]Sheet1 (2)'!B:E,2,FALSE)</f>
        <v>MPHS25T1</v>
      </c>
      <c r="BP337" s="132" t="s">
        <v>15</v>
      </c>
      <c r="BQ337" s="84"/>
      <c r="BR337" s="85" t="e">
        <f>VLOOKUP(Vib_PDM[[#This Row],[New Number]],'[4]Monthly AMS report'!NN349:NO700,2,FALSE)</f>
        <v>#N/A</v>
      </c>
      <c r="BS337" s="86"/>
      <c r="BT337" s="87">
        <f>COUNTIF(G337:AO337,$BT$8)</f>
        <v>0</v>
      </c>
      <c r="BU337" s="88">
        <f>COUNTIF(G337:AO337,$BU$8)</f>
        <v>0</v>
      </c>
      <c r="BV337" s="88">
        <f>COUNTIF(G337:AO337,$BV$8)</f>
        <v>1</v>
      </c>
      <c r="BW337" s="88">
        <f>COUNTIF(G337:AO337,$BW$8)</f>
        <v>3</v>
      </c>
      <c r="BX337" s="88">
        <f>COUNTIF(G337:AO337,$BX$8)</f>
        <v>27</v>
      </c>
      <c r="BY337" s="88">
        <f>COUNTIF(G337:AO337,$BY$8)</f>
        <v>2</v>
      </c>
      <c r="BZ337" s="88">
        <f>COUNTIF(G337:AO337,$BZ$8)</f>
        <v>1</v>
      </c>
      <c r="CA337" s="89">
        <f>(BY337)/(BZ337+BY337+BX337+BW337+BV337+BU337+BT337)</f>
        <v>5.8823529411764705E-2</v>
      </c>
    </row>
    <row r="338" spans="1:79" ht="26.4" x14ac:dyDescent="0.25">
      <c r="A338" s="70" t="s">
        <v>1232</v>
      </c>
      <c r="B338" s="193" t="s">
        <v>1233</v>
      </c>
      <c r="C338" s="72" t="s">
        <v>1103</v>
      </c>
      <c r="D338" s="73" t="s">
        <v>1234</v>
      </c>
      <c r="E338" s="74" t="s">
        <v>1233</v>
      </c>
      <c r="F338" s="75"/>
      <c r="G338" s="76" t="s">
        <v>15</v>
      </c>
      <c r="H338" s="76" t="s">
        <v>12</v>
      </c>
      <c r="I338" s="76" t="s">
        <v>12</v>
      </c>
      <c r="J338" s="76" t="s">
        <v>12</v>
      </c>
      <c r="K338" s="76" t="s">
        <v>12</v>
      </c>
      <c r="L338" s="76" t="s">
        <v>15</v>
      </c>
      <c r="M338" s="76" t="s">
        <v>12</v>
      </c>
      <c r="N338" s="76" t="s">
        <v>15</v>
      </c>
      <c r="O338" s="76">
        <v>3</v>
      </c>
      <c r="P338" s="76">
        <v>4</v>
      </c>
      <c r="Q338" s="76">
        <v>4</v>
      </c>
      <c r="R338" s="76">
        <v>4</v>
      </c>
      <c r="S338" s="76">
        <v>4</v>
      </c>
      <c r="T338" s="76">
        <v>3</v>
      </c>
      <c r="U338" s="76">
        <v>3</v>
      </c>
      <c r="V338" s="76">
        <v>3</v>
      </c>
      <c r="W338" s="76">
        <v>3</v>
      </c>
      <c r="X338" s="76" t="s">
        <v>198</v>
      </c>
      <c r="Y338" s="76">
        <v>3</v>
      </c>
      <c r="Z338" s="76">
        <v>4</v>
      </c>
      <c r="AA338" s="77">
        <v>3</v>
      </c>
      <c r="AB338" s="77">
        <v>3</v>
      </c>
      <c r="AC338" s="77">
        <v>3</v>
      </c>
      <c r="AD338" s="77">
        <v>2</v>
      </c>
      <c r="AE338" s="77" t="s">
        <v>15</v>
      </c>
      <c r="AF338" s="77">
        <v>2</v>
      </c>
      <c r="AG338" s="78">
        <v>1</v>
      </c>
      <c r="AH338" s="78">
        <v>2</v>
      </c>
      <c r="AI338" s="78">
        <v>2</v>
      </c>
      <c r="AJ338" s="78">
        <v>2</v>
      </c>
      <c r="AK338" s="79">
        <v>2</v>
      </c>
      <c r="AL338" s="79">
        <v>2</v>
      </c>
      <c r="AM338" s="79">
        <v>2</v>
      </c>
      <c r="AN338" s="79">
        <v>3</v>
      </c>
      <c r="AO338" s="79">
        <v>3</v>
      </c>
      <c r="AP338" s="79">
        <v>3</v>
      </c>
      <c r="AQ338" s="79" t="s">
        <v>18</v>
      </c>
      <c r="AR338" s="79" t="s">
        <v>18</v>
      </c>
      <c r="AS338" s="79" t="e">
        <f>VLOOKUP(Vib_PDM[[#This Row],[New Number]],#REF!,2,FALSE)</f>
        <v>#REF!</v>
      </c>
      <c r="AT338" s="79" t="s">
        <v>15</v>
      </c>
      <c r="AU338" s="79" t="s">
        <v>12</v>
      </c>
      <c r="AV338" s="79" t="s">
        <v>15</v>
      </c>
      <c r="AW338" s="79" t="s">
        <v>15</v>
      </c>
      <c r="AX338" s="79" t="s">
        <v>15</v>
      </c>
      <c r="AY338" s="79"/>
      <c r="AZ338" s="79"/>
      <c r="BA338" s="79" t="s">
        <v>12</v>
      </c>
      <c r="BB338" s="79" t="s">
        <v>102</v>
      </c>
      <c r="BC338" s="79" t="s">
        <v>102</v>
      </c>
      <c r="BD338" s="80">
        <v>3</v>
      </c>
      <c r="BE338" s="80" t="s">
        <v>12</v>
      </c>
      <c r="BF338" s="80" t="s">
        <v>12</v>
      </c>
      <c r="BG338" s="80" t="s">
        <v>12</v>
      </c>
      <c r="BH338" s="80" t="s">
        <v>12</v>
      </c>
      <c r="BI338" s="81" t="s">
        <v>12</v>
      </c>
      <c r="BJ338" s="80" t="s">
        <v>15</v>
      </c>
      <c r="BK338" s="80" t="s">
        <v>12</v>
      </c>
      <c r="BL338" s="80" t="s">
        <v>12</v>
      </c>
      <c r="BM338" s="80"/>
      <c r="BN338" s="80"/>
      <c r="BO338" s="82" t="e">
        <f>VLOOKUP(Vib_PDM[[#This Row],[SAP Flocation]],'[4]Sheet1 (2)'!B:E,2,FALSE)</f>
        <v>#N/A</v>
      </c>
      <c r="BP338" s="83" t="s">
        <v>15</v>
      </c>
      <c r="BQ338" s="84"/>
      <c r="BR338" s="85" t="e">
        <f>VLOOKUP(Vib_PDM[[#This Row],[New Number]],'[4]Monthly AMS report'!NN289:NO640,2,FALSE)</f>
        <v>#N/A</v>
      </c>
      <c r="BS338" s="86">
        <v>6</v>
      </c>
      <c r="BT338" s="87">
        <f>COUNTIF(G338:AO338,$BT$8)</f>
        <v>1</v>
      </c>
      <c r="BU338" s="88">
        <f>COUNTIF(G338:AO338,$BU$8)</f>
        <v>8</v>
      </c>
      <c r="BV338" s="88">
        <f>COUNTIF(G338:AO338,$BV$8)</f>
        <v>11</v>
      </c>
      <c r="BW338" s="88">
        <f>COUNTIF(G338:AO338,$BW$8)</f>
        <v>5</v>
      </c>
      <c r="BX338" s="88">
        <f>COUNTIF(G338:AO338,$BX$8)</f>
        <v>5</v>
      </c>
      <c r="BY338" s="88">
        <f>COUNTIF(G338:AO338,$BY$8)</f>
        <v>4</v>
      </c>
      <c r="BZ338" s="88">
        <f>COUNTIF(G338:AO338,$BZ$8)</f>
        <v>0</v>
      </c>
      <c r="CA338" s="89">
        <f>(BY338)/(BZ338+BY338+BX338+BW338+BV338+BU338+BT338)</f>
        <v>0.11764705882352941</v>
      </c>
    </row>
    <row r="339" spans="1:79" ht="26.4" x14ac:dyDescent="0.25">
      <c r="A339" s="70" t="s">
        <v>1373</v>
      </c>
      <c r="B339" s="193" t="s">
        <v>1374</v>
      </c>
      <c r="C339" s="72" t="s">
        <v>1103</v>
      </c>
      <c r="D339" s="73" t="s">
        <v>1375</v>
      </c>
      <c r="E339" s="74" t="s">
        <v>1376</v>
      </c>
      <c r="F339" s="75"/>
      <c r="G339" s="76" t="s">
        <v>15</v>
      </c>
      <c r="H339" s="76" t="s">
        <v>12</v>
      </c>
      <c r="I339" s="76" t="s">
        <v>12</v>
      </c>
      <c r="J339" s="76" t="s">
        <v>12</v>
      </c>
      <c r="K339" s="76" t="s">
        <v>12</v>
      </c>
      <c r="L339" s="76" t="s">
        <v>15</v>
      </c>
      <c r="M339" s="76" t="s">
        <v>12</v>
      </c>
      <c r="N339" s="76" t="s">
        <v>15</v>
      </c>
      <c r="O339" s="76" t="s">
        <v>12</v>
      </c>
      <c r="P339" s="76" t="s">
        <v>12</v>
      </c>
      <c r="Q339" s="76" t="s">
        <v>12</v>
      </c>
      <c r="R339" s="76" t="s">
        <v>12</v>
      </c>
      <c r="S339" s="76" t="s">
        <v>12</v>
      </c>
      <c r="T339" s="76" t="s">
        <v>102</v>
      </c>
      <c r="U339" s="76" t="s">
        <v>12</v>
      </c>
      <c r="V339" s="76" t="s">
        <v>12</v>
      </c>
      <c r="W339" s="76" t="s">
        <v>12</v>
      </c>
      <c r="X339" s="76" t="s">
        <v>198</v>
      </c>
      <c r="Y339" s="76" t="s">
        <v>102</v>
      </c>
      <c r="Z339" s="76" t="s">
        <v>102</v>
      </c>
      <c r="AA339" s="77" t="s">
        <v>102</v>
      </c>
      <c r="AB339" s="77" t="s">
        <v>12</v>
      </c>
      <c r="AC339" s="77" t="s">
        <v>102</v>
      </c>
      <c r="AD339" s="77" t="s">
        <v>12</v>
      </c>
      <c r="AE339" s="77" t="s">
        <v>102</v>
      </c>
      <c r="AF339" s="77" t="s">
        <v>102</v>
      </c>
      <c r="AG339" s="78" t="s">
        <v>12</v>
      </c>
      <c r="AH339" s="78" t="s">
        <v>12</v>
      </c>
      <c r="AI339" s="78" t="s">
        <v>12</v>
      </c>
      <c r="AJ339" s="78" t="s">
        <v>12</v>
      </c>
      <c r="AK339" s="79" t="s">
        <v>12</v>
      </c>
      <c r="AL339" s="79" t="s">
        <v>102</v>
      </c>
      <c r="AM339" s="79" t="s">
        <v>102</v>
      </c>
      <c r="AN339" s="79" t="s">
        <v>12</v>
      </c>
      <c r="AO339" s="79" t="s">
        <v>12</v>
      </c>
      <c r="AP339" s="79" t="s">
        <v>12</v>
      </c>
      <c r="AQ339" s="79" t="s">
        <v>12</v>
      </c>
      <c r="AR339" s="79" t="s">
        <v>18</v>
      </c>
      <c r="AS339" s="79" t="e">
        <f>VLOOKUP(Vib_PDM[[#This Row],[New Number]],#REF!,2,FALSE)</f>
        <v>#REF!</v>
      </c>
      <c r="AT339" s="79" t="s">
        <v>15</v>
      </c>
      <c r="AU339" s="79" t="s">
        <v>12</v>
      </c>
      <c r="AV339" s="79" t="s">
        <v>15</v>
      </c>
      <c r="AW339" s="79" t="s">
        <v>15</v>
      </c>
      <c r="AX339" s="79" t="s">
        <v>15</v>
      </c>
      <c r="AY339" s="79"/>
      <c r="AZ339" s="79"/>
      <c r="BA339" s="79" t="s">
        <v>12</v>
      </c>
      <c r="BB339" s="79" t="s">
        <v>102</v>
      </c>
      <c r="BC339" s="79" t="s">
        <v>102</v>
      </c>
      <c r="BD339" s="80" t="s">
        <v>12</v>
      </c>
      <c r="BE339" s="80" t="s">
        <v>12</v>
      </c>
      <c r="BF339" s="80" t="s">
        <v>12</v>
      </c>
      <c r="BG339" s="80" t="s">
        <v>12</v>
      </c>
      <c r="BH339" s="80" t="s">
        <v>12</v>
      </c>
      <c r="BI339" s="81" t="s">
        <v>12</v>
      </c>
      <c r="BJ339" s="80" t="s">
        <v>15</v>
      </c>
      <c r="BK339" s="80" t="s">
        <v>12</v>
      </c>
      <c r="BL339" s="80" t="s">
        <v>12</v>
      </c>
      <c r="BM339" s="80"/>
      <c r="BN339" s="80"/>
      <c r="BO339" s="82" t="e">
        <f>VLOOKUP(Vib_PDM[[#This Row],[SAP Flocation]],'[4]Sheet1 (2)'!B:E,2,FALSE)</f>
        <v>#N/A</v>
      </c>
      <c r="BP339" s="83" t="s">
        <v>15</v>
      </c>
      <c r="BQ339" s="84"/>
      <c r="BR339" s="85" t="e">
        <f>VLOOKUP(Vib_PDM[[#This Row],[New Number]],'[4]Monthly AMS report'!NN325:NO676,2,FALSE)</f>
        <v>#N/A</v>
      </c>
      <c r="BS339" s="86">
        <v>6</v>
      </c>
      <c r="BT339" s="87">
        <f>COUNTIF(G339:AO339,$BT$8)</f>
        <v>0</v>
      </c>
      <c r="BU339" s="88">
        <f>COUNTIF(G339:AO339,$BU$8)</f>
        <v>0</v>
      </c>
      <c r="BV339" s="88">
        <f>COUNTIF(G339:AO339,$BV$8)</f>
        <v>0</v>
      </c>
      <c r="BW339" s="88">
        <f>COUNTIF(G339:AO339,$BW$8)</f>
        <v>0</v>
      </c>
      <c r="BX339" s="88">
        <f>COUNTIF(G339:AO339,$BX$8)</f>
        <v>31</v>
      </c>
      <c r="BY339" s="88">
        <f>COUNTIF(G339:AO339,$BY$8)</f>
        <v>3</v>
      </c>
      <c r="BZ339" s="88">
        <f>COUNTIF(G339:AO339,$BZ$8)</f>
        <v>0</v>
      </c>
      <c r="CA339" s="89">
        <f>(BY339)/(BZ339+BY339+BX339+BW339+BV339+BU339+BT339)</f>
        <v>8.8235294117647065E-2</v>
      </c>
    </row>
    <row r="340" spans="1:79" ht="26.4" x14ac:dyDescent="0.25">
      <c r="A340" s="70" t="s">
        <v>1377</v>
      </c>
      <c r="B340" s="193" t="s">
        <v>1378</v>
      </c>
      <c r="C340" s="72" t="s">
        <v>1103</v>
      </c>
      <c r="D340" s="73" t="s">
        <v>1379</v>
      </c>
      <c r="E340" s="74" t="s">
        <v>1380</v>
      </c>
      <c r="F340" s="75"/>
      <c r="G340" s="76" t="s">
        <v>15</v>
      </c>
      <c r="H340" s="76" t="s">
        <v>12</v>
      </c>
      <c r="I340" s="76">
        <v>4</v>
      </c>
      <c r="J340" s="76">
        <v>4</v>
      </c>
      <c r="K340" s="76" t="s">
        <v>18</v>
      </c>
      <c r="L340" s="76" t="s">
        <v>15</v>
      </c>
      <c r="M340" s="76" t="s">
        <v>12</v>
      </c>
      <c r="N340" s="76" t="s">
        <v>15</v>
      </c>
      <c r="O340" s="76" t="s">
        <v>12</v>
      </c>
      <c r="P340" s="76" t="s">
        <v>12</v>
      </c>
      <c r="Q340" s="76" t="s">
        <v>12</v>
      </c>
      <c r="R340" s="76" t="s">
        <v>12</v>
      </c>
      <c r="S340" s="76" t="s">
        <v>12</v>
      </c>
      <c r="T340" s="76" t="s">
        <v>102</v>
      </c>
      <c r="U340" s="76" t="s">
        <v>12</v>
      </c>
      <c r="V340" s="76" t="s">
        <v>12</v>
      </c>
      <c r="W340" s="76" t="s">
        <v>12</v>
      </c>
      <c r="X340" s="76" t="s">
        <v>198</v>
      </c>
      <c r="Y340" s="76" t="s">
        <v>102</v>
      </c>
      <c r="Z340" s="76" t="s">
        <v>102</v>
      </c>
      <c r="AA340" s="77" t="s">
        <v>102</v>
      </c>
      <c r="AB340" s="77" t="s">
        <v>12</v>
      </c>
      <c r="AC340" s="77" t="s">
        <v>102</v>
      </c>
      <c r="AD340" s="77" t="s">
        <v>12</v>
      </c>
      <c r="AE340" s="77" t="s">
        <v>15</v>
      </c>
      <c r="AF340" s="77" t="s">
        <v>102</v>
      </c>
      <c r="AG340" s="78" t="s">
        <v>12</v>
      </c>
      <c r="AH340" s="78" t="s">
        <v>12</v>
      </c>
      <c r="AI340" s="78" t="s">
        <v>12</v>
      </c>
      <c r="AJ340" s="78" t="s">
        <v>12</v>
      </c>
      <c r="AK340" s="79" t="s">
        <v>12</v>
      </c>
      <c r="AL340" s="79" t="s">
        <v>102</v>
      </c>
      <c r="AM340" s="79" t="s">
        <v>102</v>
      </c>
      <c r="AN340" s="79" t="s">
        <v>12</v>
      </c>
      <c r="AO340" s="79" t="s">
        <v>12</v>
      </c>
      <c r="AP340" s="79" t="s">
        <v>12</v>
      </c>
      <c r="AQ340" s="79" t="s">
        <v>12</v>
      </c>
      <c r="AR340" s="79" t="s">
        <v>18</v>
      </c>
      <c r="AS340" s="79" t="e">
        <f>VLOOKUP(Vib_PDM[[#This Row],[New Number]],#REF!,2,FALSE)</f>
        <v>#REF!</v>
      </c>
      <c r="AT340" s="79" t="s">
        <v>15</v>
      </c>
      <c r="AU340" s="79" t="s">
        <v>12</v>
      </c>
      <c r="AV340" s="79" t="s">
        <v>15</v>
      </c>
      <c r="AW340" s="79" t="s">
        <v>15</v>
      </c>
      <c r="AX340" s="79" t="s">
        <v>15</v>
      </c>
      <c r="AY340" s="79"/>
      <c r="AZ340" s="79"/>
      <c r="BA340" s="79" t="s">
        <v>12</v>
      </c>
      <c r="BB340" s="79" t="s">
        <v>102</v>
      </c>
      <c r="BC340" s="79" t="s">
        <v>102</v>
      </c>
      <c r="BD340" s="80" t="s">
        <v>12</v>
      </c>
      <c r="BE340" s="80" t="s">
        <v>12</v>
      </c>
      <c r="BF340" s="80" t="s">
        <v>12</v>
      </c>
      <c r="BG340" s="80" t="s">
        <v>12</v>
      </c>
      <c r="BH340" s="80" t="s">
        <v>12</v>
      </c>
      <c r="BI340" s="81" t="s">
        <v>12</v>
      </c>
      <c r="BJ340" s="80" t="s">
        <v>15</v>
      </c>
      <c r="BK340" s="80" t="s">
        <v>12</v>
      </c>
      <c r="BL340" s="80" t="s">
        <v>12</v>
      </c>
      <c r="BM340" s="80"/>
      <c r="BN340" s="80"/>
      <c r="BO340" s="82" t="e">
        <f>VLOOKUP(Vib_PDM[[#This Row],[SAP Flocation]],'[4]Sheet1 (2)'!B:E,2,FALSE)</f>
        <v>#N/A</v>
      </c>
      <c r="BP340" s="83" t="s">
        <v>15</v>
      </c>
      <c r="BQ340" s="84"/>
      <c r="BR340" s="85" t="e">
        <f>VLOOKUP(Vib_PDM[[#This Row],[New Number]],'[4]Monthly AMS report'!NN326:NO677,2,FALSE)</f>
        <v>#N/A</v>
      </c>
      <c r="BS340" s="86">
        <v>6</v>
      </c>
      <c r="BT340" s="87">
        <f>COUNTIF(G340:AO340,$BT$8)</f>
        <v>0</v>
      </c>
      <c r="BU340" s="88">
        <f>COUNTIF(G340:AO340,$BU$8)</f>
        <v>0</v>
      </c>
      <c r="BV340" s="88">
        <f>COUNTIF(G340:AO340,$BV$8)</f>
        <v>0</v>
      </c>
      <c r="BW340" s="88">
        <f>COUNTIF(G340:AO340,$BW$8)</f>
        <v>2</v>
      </c>
      <c r="BX340" s="88">
        <f>COUNTIF(G340:AO340,$BX$8)</f>
        <v>27</v>
      </c>
      <c r="BY340" s="88">
        <f>COUNTIF(G340:AO340,$BY$8)</f>
        <v>4</v>
      </c>
      <c r="BZ340" s="88">
        <f>COUNTIF(G340:AO340,$BZ$8)</f>
        <v>1</v>
      </c>
      <c r="CA340" s="89">
        <f>(BY340)/(BZ340+BY340+BX340+BW340+BV340+BU340+BT340)</f>
        <v>0.11764705882352941</v>
      </c>
    </row>
    <row r="341" spans="1:79" ht="26.4" x14ac:dyDescent="0.25">
      <c r="A341" s="70" t="s">
        <v>1397</v>
      </c>
      <c r="B341" s="193" t="s">
        <v>1398</v>
      </c>
      <c r="C341" s="72" t="s">
        <v>1103</v>
      </c>
      <c r="D341" s="73" t="s">
        <v>1399</v>
      </c>
      <c r="E341" s="74" t="s">
        <v>991</v>
      </c>
      <c r="F341" s="75" t="s">
        <v>1400</v>
      </c>
      <c r="G341" s="76" t="s">
        <v>15</v>
      </c>
      <c r="H341" s="76" t="s">
        <v>12</v>
      </c>
      <c r="I341" s="76" t="s">
        <v>12</v>
      </c>
      <c r="J341" s="76" t="s">
        <v>12</v>
      </c>
      <c r="K341" s="76" t="s">
        <v>18</v>
      </c>
      <c r="L341" s="76" t="s">
        <v>15</v>
      </c>
      <c r="M341" s="76">
        <v>2</v>
      </c>
      <c r="N341" s="76" t="s">
        <v>15</v>
      </c>
      <c r="O341" s="76">
        <v>2</v>
      </c>
      <c r="P341" s="76" t="s">
        <v>12</v>
      </c>
      <c r="Q341" s="76">
        <v>2</v>
      </c>
      <c r="R341" s="76">
        <v>3</v>
      </c>
      <c r="S341" s="76" t="s">
        <v>12</v>
      </c>
      <c r="T341" s="76">
        <v>3</v>
      </c>
      <c r="U341" s="76">
        <v>3</v>
      </c>
      <c r="V341" s="76">
        <v>2</v>
      </c>
      <c r="W341" s="76">
        <v>3</v>
      </c>
      <c r="X341" s="76">
        <v>3</v>
      </c>
      <c r="Y341" s="76">
        <v>3</v>
      </c>
      <c r="Z341" s="76">
        <v>3</v>
      </c>
      <c r="AA341" s="77">
        <v>2</v>
      </c>
      <c r="AB341" s="77">
        <v>4</v>
      </c>
      <c r="AC341" s="77">
        <v>3</v>
      </c>
      <c r="AD341" s="77">
        <v>3</v>
      </c>
      <c r="AE341" s="77">
        <v>3</v>
      </c>
      <c r="AF341" s="77">
        <v>2</v>
      </c>
      <c r="AG341" s="78">
        <v>2</v>
      </c>
      <c r="AH341" s="78">
        <v>2</v>
      </c>
      <c r="AI341" s="78">
        <v>3</v>
      </c>
      <c r="AJ341" s="78">
        <v>4</v>
      </c>
      <c r="AK341" s="79">
        <v>3</v>
      </c>
      <c r="AL341" s="79">
        <v>3</v>
      </c>
      <c r="AM341" s="79">
        <v>3</v>
      </c>
      <c r="AN341" s="79" t="s">
        <v>15</v>
      </c>
      <c r="AO341" s="79">
        <v>2</v>
      </c>
      <c r="AP341" s="79" t="s">
        <v>15</v>
      </c>
      <c r="AQ341" s="79">
        <v>1</v>
      </c>
      <c r="AR341" s="79" t="s">
        <v>18</v>
      </c>
      <c r="AS341" s="79" t="e">
        <f>VLOOKUP(Vib_PDM[[#This Row],[New Number]],#REF!,2,FALSE)</f>
        <v>#REF!</v>
      </c>
      <c r="AT341" s="79" t="s">
        <v>15</v>
      </c>
      <c r="AU341" s="79" t="s">
        <v>12</v>
      </c>
      <c r="AV341" s="79" t="s">
        <v>15</v>
      </c>
      <c r="AW341" s="79" t="s">
        <v>15</v>
      </c>
      <c r="AX341" s="79" t="s">
        <v>15</v>
      </c>
      <c r="AY341" s="79"/>
      <c r="AZ341" s="79"/>
      <c r="BA341" s="79">
        <v>2</v>
      </c>
      <c r="BB341" s="79">
        <v>2</v>
      </c>
      <c r="BC341" s="79" t="s">
        <v>102</v>
      </c>
      <c r="BD341" s="80">
        <v>1</v>
      </c>
      <c r="BE341" s="80">
        <v>2</v>
      </c>
      <c r="BF341" s="80" t="s">
        <v>12</v>
      </c>
      <c r="BG341" s="80" t="s">
        <v>12</v>
      </c>
      <c r="BH341" s="80" t="s">
        <v>12</v>
      </c>
      <c r="BI341" s="81" t="s">
        <v>12</v>
      </c>
      <c r="BJ341" s="93" t="s">
        <v>12</v>
      </c>
      <c r="BK341" s="93" t="s">
        <v>12</v>
      </c>
      <c r="BL341" s="80" t="s">
        <v>12</v>
      </c>
      <c r="BM341" s="93"/>
      <c r="BN341" s="93"/>
      <c r="BO341" s="94" t="e">
        <f>VLOOKUP(Vib_PDM[[#This Row],[SAP Flocation]],'[4]Sheet1 (2)'!B:E,2,FALSE)</f>
        <v>#N/A</v>
      </c>
      <c r="BP341" s="83" t="s">
        <v>15</v>
      </c>
      <c r="BQ341" s="84"/>
      <c r="BR341" s="85" t="e">
        <f>VLOOKUP(Vib_PDM[[#This Row],[New Number]],'[4]Monthly AMS report'!NN331:NO682,2,FALSE)</f>
        <v>#N/A</v>
      </c>
      <c r="BS341" s="86">
        <v>6</v>
      </c>
      <c r="BT341" s="87">
        <f>COUNTIF(G341:AO341,$BT$8)</f>
        <v>0</v>
      </c>
      <c r="BU341" s="88">
        <f>COUNTIF(G341:AO341,$BU$8)</f>
        <v>9</v>
      </c>
      <c r="BV341" s="88">
        <f>COUNTIF(G341:AO341,$BV$8)</f>
        <v>14</v>
      </c>
      <c r="BW341" s="88">
        <f>COUNTIF(G341:AO341,$BW$8)</f>
        <v>2</v>
      </c>
      <c r="BX341" s="88">
        <f>COUNTIF(G341:AO341,$BX$8)</f>
        <v>5</v>
      </c>
      <c r="BY341" s="88">
        <f>COUNTIF(G341:AO341,$BY$8)</f>
        <v>4</v>
      </c>
      <c r="BZ341" s="88">
        <f>COUNTIF(G341:AO341,$BZ$8)</f>
        <v>1</v>
      </c>
      <c r="CA341" s="89">
        <f>(BY341)/(BZ341+BY341+BX341+BW341+BV341+BU341+BT341)</f>
        <v>0.11428571428571428</v>
      </c>
    </row>
    <row r="342" spans="1:79" ht="26.4" x14ac:dyDescent="0.25">
      <c r="A342" s="70" t="s">
        <v>1381</v>
      </c>
      <c r="B342" s="193" t="s">
        <v>1382</v>
      </c>
      <c r="C342" s="72" t="s">
        <v>1103</v>
      </c>
      <c r="D342" s="73" t="s">
        <v>1383</v>
      </c>
      <c r="E342" s="74" t="s">
        <v>1384</v>
      </c>
      <c r="F342" s="75"/>
      <c r="G342" s="76" t="s">
        <v>15</v>
      </c>
      <c r="H342" s="76" t="s">
        <v>12</v>
      </c>
      <c r="I342" s="76">
        <v>4</v>
      </c>
      <c r="J342" s="76">
        <v>4</v>
      </c>
      <c r="K342" s="76" t="s">
        <v>12</v>
      </c>
      <c r="L342" s="76" t="s">
        <v>15</v>
      </c>
      <c r="M342" s="76" t="s">
        <v>12</v>
      </c>
      <c r="N342" s="76" t="s">
        <v>15</v>
      </c>
      <c r="O342" s="76" t="s">
        <v>12</v>
      </c>
      <c r="P342" s="76" t="s">
        <v>12</v>
      </c>
      <c r="Q342" s="76" t="s">
        <v>12</v>
      </c>
      <c r="R342" s="76">
        <v>4</v>
      </c>
      <c r="S342" s="76" t="s">
        <v>12</v>
      </c>
      <c r="T342" s="76">
        <v>2</v>
      </c>
      <c r="U342" s="76">
        <v>3</v>
      </c>
      <c r="V342" s="76">
        <v>2</v>
      </c>
      <c r="W342" s="76" t="s">
        <v>12</v>
      </c>
      <c r="X342" s="76" t="s">
        <v>12</v>
      </c>
      <c r="Y342" s="76">
        <v>1</v>
      </c>
      <c r="Z342" s="76">
        <v>1</v>
      </c>
      <c r="AA342" s="77" t="s">
        <v>102</v>
      </c>
      <c r="AB342" s="77">
        <v>3</v>
      </c>
      <c r="AC342" s="77">
        <v>2</v>
      </c>
      <c r="AD342" s="77">
        <v>2</v>
      </c>
      <c r="AE342" s="77">
        <v>2</v>
      </c>
      <c r="AF342" s="77">
        <v>2</v>
      </c>
      <c r="AG342" s="78">
        <v>2</v>
      </c>
      <c r="AH342" s="78" t="s">
        <v>12</v>
      </c>
      <c r="AI342" s="78" t="s">
        <v>12</v>
      </c>
      <c r="AJ342" s="78" t="s">
        <v>12</v>
      </c>
      <c r="AK342" s="79">
        <v>3</v>
      </c>
      <c r="AL342" s="79">
        <v>3</v>
      </c>
      <c r="AM342" s="79">
        <v>3</v>
      </c>
      <c r="AN342" s="79" t="s">
        <v>12</v>
      </c>
      <c r="AO342" s="79">
        <v>3</v>
      </c>
      <c r="AP342" s="79">
        <v>3</v>
      </c>
      <c r="AQ342" s="79" t="s">
        <v>12</v>
      </c>
      <c r="AR342" s="79" t="s">
        <v>18</v>
      </c>
      <c r="AS342" s="79" t="e">
        <f>VLOOKUP(Vib_PDM[[#This Row],[New Number]],#REF!,2,FALSE)</f>
        <v>#REF!</v>
      </c>
      <c r="AT342" s="79" t="s">
        <v>15</v>
      </c>
      <c r="AU342" s="79" t="s">
        <v>12</v>
      </c>
      <c r="AV342" s="79" t="s">
        <v>15</v>
      </c>
      <c r="AW342" s="79" t="s">
        <v>15</v>
      </c>
      <c r="AX342" s="79" t="s">
        <v>15</v>
      </c>
      <c r="AY342" s="79"/>
      <c r="AZ342" s="79"/>
      <c r="BA342" s="79">
        <v>2</v>
      </c>
      <c r="BB342" s="79">
        <v>2</v>
      </c>
      <c r="BC342" s="79" t="s">
        <v>12</v>
      </c>
      <c r="BD342" s="80" t="s">
        <v>12</v>
      </c>
      <c r="BE342" s="80" t="s">
        <v>12</v>
      </c>
      <c r="BF342" s="80">
        <v>3</v>
      </c>
      <c r="BG342" s="80">
        <v>3</v>
      </c>
      <c r="BH342" s="80" t="s">
        <v>12</v>
      </c>
      <c r="BI342" s="81" t="s">
        <v>12</v>
      </c>
      <c r="BJ342" s="93" t="s">
        <v>12</v>
      </c>
      <c r="BK342" s="93" t="s">
        <v>12</v>
      </c>
      <c r="BL342" s="80" t="s">
        <v>12</v>
      </c>
      <c r="BM342" s="93"/>
      <c r="BN342" s="93"/>
      <c r="BO342" s="94" t="e">
        <f>VLOOKUP(Vib_PDM[[#This Row],[SAP Flocation]],'[4]Sheet1 (2)'!B:E,2,FALSE)</f>
        <v>#N/A</v>
      </c>
      <c r="BP342" s="132" t="s">
        <v>15</v>
      </c>
      <c r="BQ342" s="84"/>
      <c r="BR342" s="85" t="e">
        <f>VLOOKUP(Vib_PDM[[#This Row],[New Number]],'[4]Monthly AMS report'!NN327:NO678,2,FALSE)</f>
        <v>#N/A</v>
      </c>
      <c r="BS342" s="86"/>
      <c r="BT342" s="87">
        <f>COUNTIF(G342:AO342,$BT$8)</f>
        <v>2</v>
      </c>
      <c r="BU342" s="88">
        <f>COUNTIF(G342:AO342,$BU$8)</f>
        <v>7</v>
      </c>
      <c r="BV342" s="88">
        <f>COUNTIF(G342:AO342,$BV$8)</f>
        <v>6</v>
      </c>
      <c r="BW342" s="88">
        <f>COUNTIF(G342:AO342,$BW$8)</f>
        <v>3</v>
      </c>
      <c r="BX342" s="88">
        <f>COUNTIF(G342:AO342,$BX$8)</f>
        <v>14</v>
      </c>
      <c r="BY342" s="88">
        <f>COUNTIF(G342:AO342,$BY$8)</f>
        <v>3</v>
      </c>
      <c r="BZ342" s="88">
        <f>COUNTIF(G342:AO342,$BZ$8)</f>
        <v>0</v>
      </c>
      <c r="CA342" s="89">
        <f>(BY342)/(BZ342+BY342+BX342+BW342+BV342+BU342+BT342)</f>
        <v>8.5714285714285715E-2</v>
      </c>
    </row>
    <row r="343" spans="1:79" ht="26.4" x14ac:dyDescent="0.25">
      <c r="A343" s="70" t="s">
        <v>1385</v>
      </c>
      <c r="B343" s="194" t="s">
        <v>1386</v>
      </c>
      <c r="C343" s="72" t="s">
        <v>1103</v>
      </c>
      <c r="D343" s="73" t="s">
        <v>1387</v>
      </c>
      <c r="E343" s="74" t="s">
        <v>1388</v>
      </c>
      <c r="F343" s="75" t="s">
        <v>300</v>
      </c>
      <c r="G343" s="76" t="s">
        <v>15</v>
      </c>
      <c r="H343" s="76" t="s">
        <v>12</v>
      </c>
      <c r="I343" s="76" t="s">
        <v>12</v>
      </c>
      <c r="J343" s="76" t="s">
        <v>12</v>
      </c>
      <c r="K343" s="76" t="s">
        <v>12</v>
      </c>
      <c r="L343" s="76" t="s">
        <v>15</v>
      </c>
      <c r="M343" s="76" t="s">
        <v>12</v>
      </c>
      <c r="N343" s="76" t="s">
        <v>15</v>
      </c>
      <c r="O343" s="76" t="s">
        <v>12</v>
      </c>
      <c r="P343" s="76" t="s">
        <v>12</v>
      </c>
      <c r="Q343" s="76" t="s">
        <v>12</v>
      </c>
      <c r="R343" s="76">
        <v>4</v>
      </c>
      <c r="S343" s="76">
        <v>4</v>
      </c>
      <c r="T343" s="76" t="s">
        <v>102</v>
      </c>
      <c r="U343" s="76" t="s">
        <v>12</v>
      </c>
      <c r="V343" s="76" t="s">
        <v>12</v>
      </c>
      <c r="W343" s="76">
        <v>3</v>
      </c>
      <c r="X343" s="76" t="s">
        <v>198</v>
      </c>
      <c r="Y343" s="76">
        <v>2</v>
      </c>
      <c r="Z343" s="76">
        <v>1</v>
      </c>
      <c r="AA343" s="77" t="s">
        <v>102</v>
      </c>
      <c r="AB343" s="77">
        <v>2</v>
      </c>
      <c r="AC343" s="77">
        <v>2</v>
      </c>
      <c r="AD343" s="77">
        <v>4</v>
      </c>
      <c r="AE343" s="77">
        <v>4</v>
      </c>
      <c r="AF343" s="77">
        <v>4</v>
      </c>
      <c r="AG343" s="78">
        <v>4</v>
      </c>
      <c r="AH343" s="78" t="s">
        <v>12</v>
      </c>
      <c r="AI343" s="78" t="s">
        <v>12</v>
      </c>
      <c r="AJ343" s="78">
        <v>3</v>
      </c>
      <c r="AK343" s="79" t="s">
        <v>12</v>
      </c>
      <c r="AL343" s="79">
        <v>4</v>
      </c>
      <c r="AM343" s="79">
        <v>4</v>
      </c>
      <c r="AN343" s="79">
        <v>4</v>
      </c>
      <c r="AO343" s="79">
        <v>4</v>
      </c>
      <c r="AP343" s="79">
        <v>4</v>
      </c>
      <c r="AQ343" s="79">
        <v>4</v>
      </c>
      <c r="AR343" s="79" t="s">
        <v>18</v>
      </c>
      <c r="AS343" s="79" t="e">
        <f>VLOOKUP(Vib_PDM[[#This Row],[New Number]],#REF!,2,FALSE)</f>
        <v>#REF!</v>
      </c>
      <c r="AT343" s="79">
        <v>4</v>
      </c>
      <c r="AU343" s="79">
        <v>4</v>
      </c>
      <c r="AV343" s="79" t="s">
        <v>15</v>
      </c>
      <c r="AW343" s="79" t="s">
        <v>15</v>
      </c>
      <c r="AX343" s="79" t="s">
        <v>15</v>
      </c>
      <c r="AY343" s="79"/>
      <c r="AZ343" s="79"/>
      <c r="BA343" s="79">
        <v>4</v>
      </c>
      <c r="BB343" s="79">
        <v>2</v>
      </c>
      <c r="BC343" s="79" t="s">
        <v>12</v>
      </c>
      <c r="BD343" s="80" t="s">
        <v>12</v>
      </c>
      <c r="BE343" s="80" t="s">
        <v>12</v>
      </c>
      <c r="BF343" s="80">
        <v>3</v>
      </c>
      <c r="BG343" s="80">
        <v>3</v>
      </c>
      <c r="BH343" s="80" t="s">
        <v>12</v>
      </c>
      <c r="BI343" s="81" t="s">
        <v>12</v>
      </c>
      <c r="BJ343" s="93" t="s">
        <v>12</v>
      </c>
      <c r="BK343" s="93" t="s">
        <v>12</v>
      </c>
      <c r="BL343" s="80" t="s">
        <v>15</v>
      </c>
      <c r="BM343" s="93"/>
      <c r="BN343" s="93"/>
      <c r="BO343" s="94" t="e">
        <f>VLOOKUP(Vib_PDM[[#This Row],[SAP Flocation]],'[4]Sheet1 (2)'!B:E,2,FALSE)</f>
        <v>#N/A</v>
      </c>
      <c r="BP343" s="132" t="s">
        <v>15</v>
      </c>
      <c r="BQ343" s="84"/>
      <c r="BR343" s="85" t="e">
        <f>VLOOKUP(Vib_PDM[[#This Row],[New Number]],'[4]Monthly AMS report'!NN328:NO679,2,FALSE)</f>
        <v>#N/A</v>
      </c>
      <c r="BS343" s="86"/>
      <c r="BT343" s="87">
        <f>COUNTIF(G343:AO343,$BT$8)</f>
        <v>1</v>
      </c>
      <c r="BU343" s="88">
        <f>COUNTIF(G343:AO343,$BU$8)</f>
        <v>3</v>
      </c>
      <c r="BV343" s="88">
        <f>COUNTIF(G343:AO343,$BV$8)</f>
        <v>2</v>
      </c>
      <c r="BW343" s="88">
        <f>COUNTIF(G343:AO343,$BW$8)</f>
        <v>10</v>
      </c>
      <c r="BX343" s="88">
        <f>COUNTIF(G343:AO343,$BX$8)</f>
        <v>15</v>
      </c>
      <c r="BY343" s="88">
        <f>COUNTIF(G343:AO343,$BY$8)</f>
        <v>3</v>
      </c>
      <c r="BZ343" s="88">
        <f>COUNTIF(G343:AO343,$BZ$8)</f>
        <v>0</v>
      </c>
      <c r="CA343" s="89">
        <f>(BY343)/(BZ343+BY343+BX343+BW343+BV343+BU343+BT343)</f>
        <v>8.8235294117647065E-2</v>
      </c>
    </row>
    <row r="344" spans="1:79" ht="26.4" x14ac:dyDescent="0.25">
      <c r="A344" s="70" t="s">
        <v>1389</v>
      </c>
      <c r="B344" s="194" t="s">
        <v>1390</v>
      </c>
      <c r="C344" s="72" t="s">
        <v>1103</v>
      </c>
      <c r="D344" s="73" t="s">
        <v>1391</v>
      </c>
      <c r="E344" s="74" t="s">
        <v>1392</v>
      </c>
      <c r="F344" s="75"/>
      <c r="G344" s="76" t="s">
        <v>15</v>
      </c>
      <c r="H344" s="76" t="s">
        <v>12</v>
      </c>
      <c r="I344" s="76">
        <v>3</v>
      </c>
      <c r="J344" s="76" t="s">
        <v>12</v>
      </c>
      <c r="K344" s="76" t="s">
        <v>12</v>
      </c>
      <c r="L344" s="76" t="s">
        <v>15</v>
      </c>
      <c r="M344" s="76">
        <v>3</v>
      </c>
      <c r="N344" s="76" t="s">
        <v>15</v>
      </c>
      <c r="O344" s="76" t="s">
        <v>12</v>
      </c>
      <c r="P344" s="76" t="s">
        <v>12</v>
      </c>
      <c r="Q344" s="76" t="s">
        <v>12</v>
      </c>
      <c r="R344" s="76">
        <v>3</v>
      </c>
      <c r="S344" s="76">
        <v>4</v>
      </c>
      <c r="T344" s="76" t="s">
        <v>102</v>
      </c>
      <c r="U344" s="76">
        <v>3</v>
      </c>
      <c r="V344" s="76">
        <v>3</v>
      </c>
      <c r="W344" s="76">
        <v>3</v>
      </c>
      <c r="X344" s="76">
        <v>3</v>
      </c>
      <c r="Y344" s="76">
        <v>1</v>
      </c>
      <c r="Z344" s="76">
        <v>1</v>
      </c>
      <c r="AA344" s="77" t="s">
        <v>102</v>
      </c>
      <c r="AB344" s="77">
        <v>2</v>
      </c>
      <c r="AC344" s="77">
        <v>1</v>
      </c>
      <c r="AD344" s="77">
        <v>1</v>
      </c>
      <c r="AE344" s="77">
        <v>1</v>
      </c>
      <c r="AF344" s="77">
        <v>1</v>
      </c>
      <c r="AG344" s="78" t="s">
        <v>12</v>
      </c>
      <c r="AH344" s="78" t="s">
        <v>12</v>
      </c>
      <c r="AI344" s="78">
        <v>2</v>
      </c>
      <c r="AJ344" s="78">
        <v>3</v>
      </c>
      <c r="AK344" s="79">
        <v>3</v>
      </c>
      <c r="AL344" s="79" t="s">
        <v>18</v>
      </c>
      <c r="AM344" s="79">
        <v>1</v>
      </c>
      <c r="AN344" s="79" t="s">
        <v>12</v>
      </c>
      <c r="AO344" s="79">
        <v>1</v>
      </c>
      <c r="AP344" s="79">
        <v>1</v>
      </c>
      <c r="AQ344" s="79" t="s">
        <v>12</v>
      </c>
      <c r="AR344" s="79" t="s">
        <v>18</v>
      </c>
      <c r="AS344" s="79" t="e">
        <f>VLOOKUP(Vib_PDM[[#This Row],[New Number]],#REF!,2,FALSE)</f>
        <v>#REF!</v>
      </c>
      <c r="AT344" s="79" t="s">
        <v>15</v>
      </c>
      <c r="AU344" s="79" t="s">
        <v>12</v>
      </c>
      <c r="AV344" s="79" t="s">
        <v>15</v>
      </c>
      <c r="AW344" s="79" t="s">
        <v>15</v>
      </c>
      <c r="AX344" s="79" t="s">
        <v>15</v>
      </c>
      <c r="AY344" s="79"/>
      <c r="AZ344" s="79"/>
      <c r="BA344" s="79">
        <v>2</v>
      </c>
      <c r="BB344" s="79">
        <v>2</v>
      </c>
      <c r="BC344" s="79" t="s">
        <v>102</v>
      </c>
      <c r="BD344" s="80" t="s">
        <v>15</v>
      </c>
      <c r="BE344" s="80">
        <v>3</v>
      </c>
      <c r="BF344" s="80">
        <v>2</v>
      </c>
      <c r="BG344" s="80">
        <v>2</v>
      </c>
      <c r="BH344" s="80" t="s">
        <v>12</v>
      </c>
      <c r="BI344" s="81" t="s">
        <v>12</v>
      </c>
      <c r="BJ344" s="124">
        <v>4</v>
      </c>
      <c r="BK344" s="80">
        <v>4</v>
      </c>
      <c r="BL344" s="80" t="s">
        <v>15</v>
      </c>
      <c r="BM344" s="80"/>
      <c r="BN344" s="80"/>
      <c r="BO344" s="94" t="e">
        <f>VLOOKUP(Vib_PDM[[#This Row],[SAP Flocation]],'[4]Sheet1 (2)'!B:E,2,FALSE)</f>
        <v>#N/A</v>
      </c>
      <c r="BP344" s="132" t="s">
        <v>15</v>
      </c>
      <c r="BQ344" s="84"/>
      <c r="BR344" s="85" t="e">
        <f>VLOOKUP(Vib_PDM[[#This Row],[New Number]],'[4]Monthly AMS report'!NN329:NO680,2,FALSE)</f>
        <v>#N/A</v>
      </c>
      <c r="BS344" s="86"/>
      <c r="BT344" s="87">
        <f>COUNTIF(G344:AO344,$BT$8)</f>
        <v>8</v>
      </c>
      <c r="BU344" s="88">
        <f>COUNTIF(G344:AO344,$BU$8)</f>
        <v>2</v>
      </c>
      <c r="BV344" s="88">
        <f>COUNTIF(G344:AO344,$BV$8)</f>
        <v>9</v>
      </c>
      <c r="BW344" s="88">
        <f>COUNTIF(G344:AO344,$BW$8)</f>
        <v>1</v>
      </c>
      <c r="BX344" s="88">
        <f>COUNTIF(G344:AO344,$BX$8)</f>
        <v>11</v>
      </c>
      <c r="BY344" s="88">
        <f>COUNTIF(G344:AO344,$BY$8)</f>
        <v>3</v>
      </c>
      <c r="BZ344" s="88">
        <f>COUNTIF(G344:AO344,$BZ$8)</f>
        <v>1</v>
      </c>
      <c r="CA344" s="89">
        <f>(BY344)/(BZ344+BY344+BX344+BW344+BV344+BU344+BT344)</f>
        <v>8.5714285714285715E-2</v>
      </c>
    </row>
    <row r="345" spans="1:79" ht="26.4" x14ac:dyDescent="0.25">
      <c r="A345" s="70" t="s">
        <v>1393</v>
      </c>
      <c r="B345" s="194" t="s">
        <v>1394</v>
      </c>
      <c r="C345" s="72" t="s">
        <v>1103</v>
      </c>
      <c r="D345" s="73" t="s">
        <v>1395</v>
      </c>
      <c r="E345" s="74" t="s">
        <v>1396</v>
      </c>
      <c r="F345" s="75"/>
      <c r="G345" s="76" t="s">
        <v>15</v>
      </c>
      <c r="H345" s="76" t="s">
        <v>12</v>
      </c>
      <c r="I345" s="76" t="s">
        <v>12</v>
      </c>
      <c r="J345" s="76" t="s">
        <v>12</v>
      </c>
      <c r="K345" s="76" t="s">
        <v>12</v>
      </c>
      <c r="L345" s="76" t="s">
        <v>12</v>
      </c>
      <c r="M345" s="76" t="s">
        <v>12</v>
      </c>
      <c r="N345" s="76" t="s">
        <v>15</v>
      </c>
      <c r="O345" s="76" t="s">
        <v>12</v>
      </c>
      <c r="P345" s="76">
        <v>1</v>
      </c>
      <c r="Q345" s="76" t="s">
        <v>12</v>
      </c>
      <c r="R345" s="76" t="s">
        <v>12</v>
      </c>
      <c r="S345" s="76" t="s">
        <v>12</v>
      </c>
      <c r="T345" s="76" t="s">
        <v>102</v>
      </c>
      <c r="U345" s="76">
        <v>4</v>
      </c>
      <c r="V345" s="76">
        <v>4</v>
      </c>
      <c r="W345" s="76">
        <v>4</v>
      </c>
      <c r="X345" s="76">
        <v>4</v>
      </c>
      <c r="Y345" s="76">
        <v>3</v>
      </c>
      <c r="Z345" s="76">
        <v>2</v>
      </c>
      <c r="AA345" s="77" t="s">
        <v>102</v>
      </c>
      <c r="AB345" s="77">
        <v>3</v>
      </c>
      <c r="AC345" s="77">
        <v>3</v>
      </c>
      <c r="AD345" s="77">
        <v>1</v>
      </c>
      <c r="AE345" s="77">
        <v>1</v>
      </c>
      <c r="AF345" s="77">
        <v>1</v>
      </c>
      <c r="AG345" s="78" t="s">
        <v>18</v>
      </c>
      <c r="AH345" s="78" t="s">
        <v>12</v>
      </c>
      <c r="AI345" s="78">
        <v>4</v>
      </c>
      <c r="AJ345" s="78" t="s">
        <v>15</v>
      </c>
      <c r="AK345" s="79">
        <v>3</v>
      </c>
      <c r="AL345" s="79">
        <v>3</v>
      </c>
      <c r="AM345" s="79">
        <v>3</v>
      </c>
      <c r="AN345" s="79" t="s">
        <v>12</v>
      </c>
      <c r="AO345" s="79">
        <v>3</v>
      </c>
      <c r="AP345" s="79">
        <v>4</v>
      </c>
      <c r="AQ345" s="79">
        <v>4</v>
      </c>
      <c r="AR345" s="79" t="s">
        <v>18</v>
      </c>
      <c r="AS345" s="79" t="e">
        <f>VLOOKUP(Vib_PDM[[#This Row],[New Number]],#REF!,2,FALSE)</f>
        <v>#REF!</v>
      </c>
      <c r="AT345" s="79">
        <v>4</v>
      </c>
      <c r="AU345" s="79">
        <v>4</v>
      </c>
      <c r="AV345" s="79" t="s">
        <v>15</v>
      </c>
      <c r="AW345" s="79" t="s">
        <v>15</v>
      </c>
      <c r="AX345" s="79" t="s">
        <v>15</v>
      </c>
      <c r="AY345" s="79"/>
      <c r="AZ345" s="79"/>
      <c r="BA345" s="79">
        <v>4</v>
      </c>
      <c r="BB345" s="79">
        <v>3</v>
      </c>
      <c r="BC345" s="79" t="s">
        <v>102</v>
      </c>
      <c r="BD345" s="80" t="s">
        <v>12</v>
      </c>
      <c r="BE345" s="80" t="s">
        <v>12</v>
      </c>
      <c r="BF345" s="80" t="s">
        <v>12</v>
      </c>
      <c r="BG345" s="80" t="s">
        <v>12</v>
      </c>
      <c r="BH345" s="80" t="s">
        <v>12</v>
      </c>
      <c r="BI345" s="81" t="s">
        <v>12</v>
      </c>
      <c r="BJ345" s="93" t="s">
        <v>12</v>
      </c>
      <c r="BK345" s="93" t="s">
        <v>12</v>
      </c>
      <c r="BL345" s="80" t="s">
        <v>12</v>
      </c>
      <c r="BM345" s="93"/>
      <c r="BN345" s="93"/>
      <c r="BO345" s="94" t="e">
        <f>VLOOKUP(Vib_PDM[[#This Row],[SAP Flocation]],'[4]Sheet1 (2)'!B:E,2,FALSE)</f>
        <v>#N/A</v>
      </c>
      <c r="BP345" s="132" t="s">
        <v>15</v>
      </c>
      <c r="BQ345" s="84"/>
      <c r="BR345" s="85" t="e">
        <f>VLOOKUP(Vib_PDM[[#This Row],[New Number]],'[4]Monthly AMS report'!NN330:NO681,2,FALSE)</f>
        <v>#N/A</v>
      </c>
      <c r="BS345" s="86"/>
      <c r="BT345" s="87">
        <f>COUNTIF(G345:AO345,$BT$8)</f>
        <v>4</v>
      </c>
      <c r="BU345" s="88">
        <f>COUNTIF(G345:AO345,$BU$8)</f>
        <v>1</v>
      </c>
      <c r="BV345" s="88">
        <f>COUNTIF(G345:AO345,$BV$8)</f>
        <v>7</v>
      </c>
      <c r="BW345" s="88">
        <f>COUNTIF(G345:AO345,$BW$8)</f>
        <v>5</v>
      </c>
      <c r="BX345" s="88">
        <f>COUNTIF(G345:AO345,$BX$8)</f>
        <v>14</v>
      </c>
      <c r="BY345" s="88">
        <f>COUNTIF(G345:AO345,$BY$8)</f>
        <v>3</v>
      </c>
      <c r="BZ345" s="88">
        <f>COUNTIF(G345:AO345,$BZ$8)</f>
        <v>1</v>
      </c>
      <c r="CA345" s="89">
        <f>(BY345)/(BZ345+BY345+BX345+BW345+BV345+BU345+BT345)</f>
        <v>8.5714285714285715E-2</v>
      </c>
    </row>
    <row r="346" spans="1:79" ht="28.8" x14ac:dyDescent="0.25">
      <c r="A346" s="122" t="s">
        <v>1401</v>
      </c>
      <c r="B346" s="192" t="s">
        <v>1402</v>
      </c>
      <c r="C346" s="72" t="s">
        <v>1103</v>
      </c>
      <c r="D346" s="73" t="s">
        <v>1403</v>
      </c>
      <c r="E346" s="74" t="s">
        <v>1404</v>
      </c>
      <c r="F346" s="75" t="s">
        <v>1400</v>
      </c>
      <c r="G346" s="76" t="s">
        <v>15</v>
      </c>
      <c r="H346" s="76" t="s">
        <v>12</v>
      </c>
      <c r="I346" s="76" t="s">
        <v>12</v>
      </c>
      <c r="J346" s="76" t="s">
        <v>12</v>
      </c>
      <c r="K346" s="76" t="s">
        <v>12</v>
      </c>
      <c r="L346" s="76" t="s">
        <v>15</v>
      </c>
      <c r="M346" s="76">
        <v>3</v>
      </c>
      <c r="N346" s="76" t="s">
        <v>15</v>
      </c>
      <c r="O346" s="76" t="s">
        <v>12</v>
      </c>
      <c r="P346" s="76" t="s">
        <v>12</v>
      </c>
      <c r="Q346" s="76" t="s">
        <v>12</v>
      </c>
      <c r="R346" s="76">
        <v>4</v>
      </c>
      <c r="S346" s="76">
        <v>4</v>
      </c>
      <c r="T346" s="76">
        <v>1</v>
      </c>
      <c r="U346" s="76">
        <v>1</v>
      </c>
      <c r="V346" s="76">
        <v>1</v>
      </c>
      <c r="W346" s="76">
        <v>1</v>
      </c>
      <c r="X346" s="76">
        <v>1</v>
      </c>
      <c r="Y346" s="76">
        <v>3</v>
      </c>
      <c r="Z346" s="76" t="s">
        <v>102</v>
      </c>
      <c r="AA346" s="77" t="s">
        <v>102</v>
      </c>
      <c r="AB346" s="77" t="s">
        <v>12</v>
      </c>
      <c r="AC346" s="77" t="s">
        <v>102</v>
      </c>
      <c r="AD346" s="77" t="s">
        <v>12</v>
      </c>
      <c r="AE346" s="77" t="s">
        <v>102</v>
      </c>
      <c r="AF346" s="77" t="s">
        <v>102</v>
      </c>
      <c r="AG346" s="78">
        <v>1</v>
      </c>
      <c r="AH346" s="78">
        <v>3</v>
      </c>
      <c r="AI346" s="78" t="s">
        <v>12</v>
      </c>
      <c r="AJ346" s="78" t="s">
        <v>12</v>
      </c>
      <c r="AK346" s="79" t="s">
        <v>12</v>
      </c>
      <c r="AL346" s="79" t="s">
        <v>102</v>
      </c>
      <c r="AM346" s="79" t="s">
        <v>102</v>
      </c>
      <c r="AN346" s="79" t="s">
        <v>12</v>
      </c>
      <c r="AO346" s="79" t="s">
        <v>12</v>
      </c>
      <c r="AP346" s="79" t="s">
        <v>12</v>
      </c>
      <c r="AQ346" s="79" t="s">
        <v>12</v>
      </c>
      <c r="AR346" s="79" t="s">
        <v>18</v>
      </c>
      <c r="AS346" s="79" t="e">
        <f>VLOOKUP(Vib_PDM[[#This Row],[New Number]],#REF!,2,FALSE)</f>
        <v>#REF!</v>
      </c>
      <c r="AT346" s="79" t="s">
        <v>15</v>
      </c>
      <c r="AU346" s="79" t="s">
        <v>12</v>
      </c>
      <c r="AV346" s="79" t="s">
        <v>15</v>
      </c>
      <c r="AW346" s="79" t="s">
        <v>15</v>
      </c>
      <c r="AX346" s="79" t="s">
        <v>15</v>
      </c>
      <c r="AY346" s="79"/>
      <c r="AZ346" s="79"/>
      <c r="BA346" s="79" t="s">
        <v>12</v>
      </c>
      <c r="BB346" s="79" t="s">
        <v>102</v>
      </c>
      <c r="BC346" s="79" t="s">
        <v>15</v>
      </c>
      <c r="BD346" s="80" t="s">
        <v>12</v>
      </c>
      <c r="BE346" s="80" t="s">
        <v>12</v>
      </c>
      <c r="BF346" s="80" t="s">
        <v>12</v>
      </c>
      <c r="BG346" s="80" t="s">
        <v>12</v>
      </c>
      <c r="BH346" s="80" t="s">
        <v>12</v>
      </c>
      <c r="BI346" s="91">
        <v>3</v>
      </c>
      <c r="BJ346" s="114">
        <v>2</v>
      </c>
      <c r="BK346" s="80" t="s">
        <v>15</v>
      </c>
      <c r="BL346" s="80">
        <v>1</v>
      </c>
      <c r="BM346" s="93" t="s">
        <v>18</v>
      </c>
      <c r="BN346" s="93"/>
      <c r="BO346" s="92" t="str">
        <f>VLOOKUP(Vib_PDM[[#This Row],[SAP Flocation]],'[4]Sheet1 (2)'!B:E,2,FALSE)</f>
        <v>MPHS25T1</v>
      </c>
      <c r="BP346" s="83" t="s">
        <v>15</v>
      </c>
      <c r="BQ346" s="84"/>
      <c r="BR346" s="85" t="e">
        <f>VLOOKUP(Vib_PDM[[#This Row],[New Number]],'[4]Monthly AMS report'!NN332:NO683,2,FALSE)</f>
        <v>#N/A</v>
      </c>
      <c r="BS346" s="86">
        <v>6</v>
      </c>
      <c r="BT346" s="87">
        <f>COUNTIF(G346:AO346,$BT$8)</f>
        <v>6</v>
      </c>
      <c r="BU346" s="88">
        <f>COUNTIF(G346:AO346,$BU$8)</f>
        <v>0</v>
      </c>
      <c r="BV346" s="88">
        <f>COUNTIF(G346:AO346,$BV$8)</f>
        <v>3</v>
      </c>
      <c r="BW346" s="88">
        <f>COUNTIF(G346:AO346,$BW$8)</f>
        <v>2</v>
      </c>
      <c r="BX346" s="88">
        <f>COUNTIF(G346:AO346,$BX$8)</f>
        <v>21</v>
      </c>
      <c r="BY346" s="88">
        <f>COUNTIF(G346:AO346,$BY$8)</f>
        <v>3</v>
      </c>
      <c r="BZ346" s="88">
        <f>COUNTIF(G346:AO346,$BZ$8)</f>
        <v>0</v>
      </c>
      <c r="CA346" s="89">
        <f>(BY346)/(BZ346+BY346+BX346+BW346+BV346+BU346+BT346)</f>
        <v>8.5714285714285715E-2</v>
      </c>
    </row>
    <row r="347" spans="1:79" ht="39.6" x14ac:dyDescent="0.25">
      <c r="A347" s="122" t="s">
        <v>1106</v>
      </c>
      <c r="B347" s="434" t="s">
        <v>1107</v>
      </c>
      <c r="C347" s="72" t="s">
        <v>1103</v>
      </c>
      <c r="D347" s="127" t="s">
        <v>1108</v>
      </c>
      <c r="E347" s="74" t="s">
        <v>1109</v>
      </c>
      <c r="F347" s="75"/>
      <c r="G347" s="76" t="s">
        <v>15</v>
      </c>
      <c r="H347" s="76">
        <v>3</v>
      </c>
      <c r="I347" s="76" t="s">
        <v>12</v>
      </c>
      <c r="J347" s="76">
        <v>3</v>
      </c>
      <c r="K347" s="76">
        <v>3</v>
      </c>
      <c r="L347" s="76" t="s">
        <v>15</v>
      </c>
      <c r="M347" s="76">
        <v>3</v>
      </c>
      <c r="N347" s="76" t="s">
        <v>15</v>
      </c>
      <c r="O347" s="76" t="s">
        <v>12</v>
      </c>
      <c r="P347" s="76">
        <v>4</v>
      </c>
      <c r="Q347" s="76">
        <v>2</v>
      </c>
      <c r="R347" s="76">
        <v>2</v>
      </c>
      <c r="S347" s="76">
        <v>2</v>
      </c>
      <c r="T347" s="76" t="s">
        <v>102</v>
      </c>
      <c r="U347" s="76">
        <v>3</v>
      </c>
      <c r="V347" s="76">
        <v>3</v>
      </c>
      <c r="W347" s="76">
        <v>3</v>
      </c>
      <c r="X347" s="76">
        <v>4</v>
      </c>
      <c r="Y347" s="76">
        <v>4</v>
      </c>
      <c r="Z347" s="76">
        <v>1</v>
      </c>
      <c r="AA347" s="77">
        <v>2</v>
      </c>
      <c r="AB347" s="77">
        <v>4</v>
      </c>
      <c r="AC347" s="77" t="s">
        <v>102</v>
      </c>
      <c r="AD347" s="77" t="s">
        <v>12</v>
      </c>
      <c r="AE347" s="77" t="s">
        <v>102</v>
      </c>
      <c r="AF347" s="77">
        <v>2</v>
      </c>
      <c r="AG347" s="78">
        <v>2</v>
      </c>
      <c r="AH347" s="78">
        <v>2</v>
      </c>
      <c r="AI347" s="78">
        <v>2</v>
      </c>
      <c r="AJ347" s="78">
        <v>1</v>
      </c>
      <c r="AK347" s="79">
        <v>1</v>
      </c>
      <c r="AL347" s="79">
        <v>1</v>
      </c>
      <c r="AM347" s="79">
        <v>1</v>
      </c>
      <c r="AN347" s="79">
        <v>2</v>
      </c>
      <c r="AO347" s="79">
        <v>3</v>
      </c>
      <c r="AP347" s="79">
        <v>3</v>
      </c>
      <c r="AQ347" s="79" t="s">
        <v>12</v>
      </c>
      <c r="AR347" s="79" t="s">
        <v>18</v>
      </c>
      <c r="AS347" s="79" t="e">
        <f>VLOOKUP(Vib_PDM[[#This Row],[New Number]],#REF!,2,FALSE)</f>
        <v>#REF!</v>
      </c>
      <c r="AT347" s="79">
        <v>3</v>
      </c>
      <c r="AU347" s="79">
        <v>3</v>
      </c>
      <c r="AV347" s="79" t="s">
        <v>15</v>
      </c>
      <c r="AW347" s="79" t="s">
        <v>15</v>
      </c>
      <c r="AX347" s="79" t="s">
        <v>15</v>
      </c>
      <c r="AY347" s="79"/>
      <c r="AZ347" s="79"/>
      <c r="BA347" s="79">
        <v>3</v>
      </c>
      <c r="BB347" s="79">
        <v>3</v>
      </c>
      <c r="BC347" s="79">
        <v>3</v>
      </c>
      <c r="BD347" s="80">
        <v>3</v>
      </c>
      <c r="BE347" s="80">
        <v>2</v>
      </c>
      <c r="BF347" s="80">
        <v>2</v>
      </c>
      <c r="BG347" s="80">
        <v>2</v>
      </c>
      <c r="BH347" s="80">
        <v>1</v>
      </c>
      <c r="BI347" s="128">
        <v>1</v>
      </c>
      <c r="BJ347" s="128">
        <v>1</v>
      </c>
      <c r="BK347" s="80">
        <v>1</v>
      </c>
      <c r="BL347" s="80">
        <v>2</v>
      </c>
      <c r="BM347" s="80"/>
      <c r="BN347" s="80"/>
      <c r="BO347" s="92" t="str">
        <f>VLOOKUP(Vib_PDM[[#This Row],[SAP Flocation]],'[4]Sheet1 (2)'!B:E,2,FALSE)</f>
        <v>MPHS25T1</v>
      </c>
      <c r="BP347" s="132">
        <v>3</v>
      </c>
      <c r="BQ347" s="84" t="s">
        <v>2163</v>
      </c>
      <c r="BR347" s="85" t="e">
        <f>VLOOKUP(Vib_PDM[[#This Row],[New Number]],'[4]Monthly AMS report'!NN255:NO606,2,FALSE)</f>
        <v>#N/A</v>
      </c>
      <c r="BS347" s="86"/>
      <c r="BT347" s="87">
        <f>COUNTIF(G347:AO347,$BT$8)</f>
        <v>5</v>
      </c>
      <c r="BU347" s="88">
        <f>COUNTIF(G347:AO347,$BU$8)</f>
        <v>9</v>
      </c>
      <c r="BV347" s="88">
        <f>COUNTIF(G347:AO347,$BV$8)</f>
        <v>8</v>
      </c>
      <c r="BW347" s="88">
        <f>COUNTIF(G347:AO347,$BW$8)</f>
        <v>4</v>
      </c>
      <c r="BX347" s="88">
        <f>COUNTIF(G347:AO347,$BX$8)</f>
        <v>6</v>
      </c>
      <c r="BY347" s="88">
        <f>COUNTIF(G347:AO347,$BY$8)</f>
        <v>3</v>
      </c>
      <c r="BZ347" s="88">
        <f>COUNTIF(G347:AO347,$BZ$8)</f>
        <v>0</v>
      </c>
      <c r="CA347" s="89">
        <f>(BY347)/(BZ347+BY347+BX347+BW347+BV347+BU347+BT347)</f>
        <v>8.5714285714285715E-2</v>
      </c>
    </row>
    <row r="348" spans="1:79" ht="26.4" x14ac:dyDescent="0.25">
      <c r="A348" s="70" t="s">
        <v>1106</v>
      </c>
      <c r="B348" s="193" t="s">
        <v>1107</v>
      </c>
      <c r="C348" s="72" t="s">
        <v>1103</v>
      </c>
      <c r="D348" s="73" t="s">
        <v>1110</v>
      </c>
      <c r="E348" s="74" t="s">
        <v>295</v>
      </c>
      <c r="F348" s="75" t="s">
        <v>1111</v>
      </c>
      <c r="G348" s="76" t="s">
        <v>15</v>
      </c>
      <c r="H348" s="76" t="s">
        <v>12</v>
      </c>
      <c r="I348" s="76" t="s">
        <v>12</v>
      </c>
      <c r="J348" s="76" t="s">
        <v>12</v>
      </c>
      <c r="K348" s="76" t="s">
        <v>12</v>
      </c>
      <c r="L348" s="76" t="s">
        <v>15</v>
      </c>
      <c r="M348" s="76" t="s">
        <v>12</v>
      </c>
      <c r="N348" s="76" t="s">
        <v>15</v>
      </c>
      <c r="O348" s="76" t="s">
        <v>12</v>
      </c>
      <c r="P348" s="76" t="s">
        <v>12</v>
      </c>
      <c r="Q348" s="76" t="s">
        <v>12</v>
      </c>
      <c r="R348" s="76" t="s">
        <v>12</v>
      </c>
      <c r="S348" s="76" t="s">
        <v>12</v>
      </c>
      <c r="T348" s="76" t="s">
        <v>102</v>
      </c>
      <c r="U348" s="76" t="s">
        <v>12</v>
      </c>
      <c r="V348" s="76" t="s">
        <v>12</v>
      </c>
      <c r="W348" s="76" t="s">
        <v>12</v>
      </c>
      <c r="X348" s="76" t="s">
        <v>12</v>
      </c>
      <c r="Y348" s="76" t="s">
        <v>102</v>
      </c>
      <c r="Z348" s="76" t="s">
        <v>15</v>
      </c>
      <c r="AA348" s="77" t="s">
        <v>102</v>
      </c>
      <c r="AB348" s="77" t="s">
        <v>12</v>
      </c>
      <c r="AC348" s="77" t="s">
        <v>102</v>
      </c>
      <c r="AD348" s="77" t="s">
        <v>12</v>
      </c>
      <c r="AE348" s="77" t="s">
        <v>102</v>
      </c>
      <c r="AF348" s="77" t="s">
        <v>102</v>
      </c>
      <c r="AG348" s="78" t="s">
        <v>12</v>
      </c>
      <c r="AH348" s="78" t="s">
        <v>12</v>
      </c>
      <c r="AI348" s="78" t="s">
        <v>12</v>
      </c>
      <c r="AJ348" s="78" t="s">
        <v>12</v>
      </c>
      <c r="AK348" s="79" t="s">
        <v>12</v>
      </c>
      <c r="AL348" s="79" t="s">
        <v>102</v>
      </c>
      <c r="AM348" s="79" t="s">
        <v>102</v>
      </c>
      <c r="AN348" s="79" t="s">
        <v>12</v>
      </c>
      <c r="AO348" s="79" t="s">
        <v>12</v>
      </c>
      <c r="AP348" s="79" t="s">
        <v>12</v>
      </c>
      <c r="AQ348" s="79" t="s">
        <v>12</v>
      </c>
      <c r="AR348" s="79" t="s">
        <v>18</v>
      </c>
      <c r="AS348" s="79" t="e">
        <f>VLOOKUP(Vib_PDM[[#This Row],[New Number]],#REF!,2,FALSE)</f>
        <v>#REF!</v>
      </c>
      <c r="AT348" s="79" t="s">
        <v>15</v>
      </c>
      <c r="AU348" s="79" t="s">
        <v>12</v>
      </c>
      <c r="AV348" s="79" t="s">
        <v>15</v>
      </c>
      <c r="AW348" s="79" t="s">
        <v>15</v>
      </c>
      <c r="AX348" s="79" t="s">
        <v>15</v>
      </c>
      <c r="AY348" s="79"/>
      <c r="AZ348" s="79"/>
      <c r="BA348" s="79">
        <v>3</v>
      </c>
      <c r="BB348" s="79" t="s">
        <v>102</v>
      </c>
      <c r="BC348" s="79">
        <v>2</v>
      </c>
      <c r="BD348" s="80">
        <v>2</v>
      </c>
      <c r="BE348" s="80" t="s">
        <v>12</v>
      </c>
      <c r="BF348" s="80" t="s">
        <v>12</v>
      </c>
      <c r="BG348" s="80" t="s">
        <v>12</v>
      </c>
      <c r="BH348" s="80" t="s">
        <v>12</v>
      </c>
      <c r="BI348" s="81" t="s">
        <v>12</v>
      </c>
      <c r="BJ348" s="93" t="s">
        <v>12</v>
      </c>
      <c r="BK348" s="93" t="s">
        <v>12</v>
      </c>
      <c r="BL348" s="80" t="s">
        <v>12</v>
      </c>
      <c r="BM348" s="93"/>
      <c r="BN348" s="93"/>
      <c r="BO348" s="92" t="str">
        <f>VLOOKUP(Vib_PDM[[#This Row],[SAP Flocation]],'[4]Sheet1 (2)'!B:E,2,FALSE)</f>
        <v>MPHS25T1</v>
      </c>
      <c r="BP348" s="132" t="s">
        <v>12</v>
      </c>
      <c r="BQ348" s="84"/>
      <c r="BR348" s="85" t="e">
        <f>VLOOKUP(Vib_PDM[[#This Row],[New Number]],'[4]Monthly AMS report'!NN256:NO607,2,FALSE)</f>
        <v>#N/A</v>
      </c>
      <c r="BS348" s="86"/>
      <c r="BT348" s="87">
        <f>COUNTIF(G348:AO348,$BT$8)</f>
        <v>0</v>
      </c>
      <c r="BU348" s="88">
        <f>COUNTIF(G348:AO348,$BU$8)</f>
        <v>0</v>
      </c>
      <c r="BV348" s="88">
        <f>COUNTIF(G348:AO348,$BV$8)</f>
        <v>0</v>
      </c>
      <c r="BW348" s="88">
        <f>COUNTIF(G348:AO348,$BW$8)</f>
        <v>0</v>
      </c>
      <c r="BX348" s="88">
        <f>COUNTIF(G348:AO348,$BX$8)</f>
        <v>31</v>
      </c>
      <c r="BY348" s="88">
        <f>COUNTIF(G348:AO348,$BY$8)</f>
        <v>4</v>
      </c>
      <c r="BZ348" s="88">
        <f>COUNTIF(G348:AO348,$BZ$8)</f>
        <v>0</v>
      </c>
      <c r="CA348" s="89">
        <f>(BY348)/(BZ348+BY348+BX348+BW348+BV348+BU348+BT348)</f>
        <v>0.11428571428571428</v>
      </c>
    </row>
    <row r="349" spans="1:79" ht="28.8" x14ac:dyDescent="0.25">
      <c r="A349" s="122" t="s">
        <v>1112</v>
      </c>
      <c r="B349" s="434" t="s">
        <v>1113</v>
      </c>
      <c r="C349" s="72" t="s">
        <v>1103</v>
      </c>
      <c r="D349" s="73" t="s">
        <v>1114</v>
      </c>
      <c r="E349" s="74" t="s">
        <v>1115</v>
      </c>
      <c r="F349" s="75"/>
      <c r="G349" s="76" t="s">
        <v>15</v>
      </c>
      <c r="H349" s="76" t="s">
        <v>12</v>
      </c>
      <c r="I349" s="76">
        <v>2</v>
      </c>
      <c r="J349" s="76">
        <v>2</v>
      </c>
      <c r="K349" s="76" t="s">
        <v>18</v>
      </c>
      <c r="L349" s="76" t="s">
        <v>15</v>
      </c>
      <c r="M349" s="76" t="s">
        <v>12</v>
      </c>
      <c r="N349" s="76" t="s">
        <v>15</v>
      </c>
      <c r="O349" s="76">
        <v>2</v>
      </c>
      <c r="P349" s="76">
        <v>2</v>
      </c>
      <c r="Q349" s="76">
        <v>3</v>
      </c>
      <c r="R349" s="76">
        <v>3</v>
      </c>
      <c r="S349" s="76">
        <v>2</v>
      </c>
      <c r="T349" s="76">
        <v>2</v>
      </c>
      <c r="U349" s="76">
        <v>3</v>
      </c>
      <c r="V349" s="76">
        <v>2</v>
      </c>
      <c r="W349" s="76">
        <v>1</v>
      </c>
      <c r="X349" s="76">
        <v>1</v>
      </c>
      <c r="Y349" s="76">
        <v>2</v>
      </c>
      <c r="Z349" s="76">
        <v>2</v>
      </c>
      <c r="AA349" s="436">
        <v>1</v>
      </c>
      <c r="AB349" s="77" t="s">
        <v>18</v>
      </c>
      <c r="AC349" s="77">
        <v>2</v>
      </c>
      <c r="AD349" s="77">
        <v>2</v>
      </c>
      <c r="AE349" s="77">
        <v>2</v>
      </c>
      <c r="AF349" s="77">
        <v>3</v>
      </c>
      <c r="AG349" s="78">
        <v>3</v>
      </c>
      <c r="AH349" s="78">
        <v>4</v>
      </c>
      <c r="AI349" s="78">
        <v>4</v>
      </c>
      <c r="AJ349" s="78">
        <v>4</v>
      </c>
      <c r="AK349" s="79">
        <v>4</v>
      </c>
      <c r="AL349" s="79">
        <v>4</v>
      </c>
      <c r="AM349" s="79">
        <v>4</v>
      </c>
      <c r="AN349" s="79">
        <v>4</v>
      </c>
      <c r="AO349" s="79">
        <v>4</v>
      </c>
      <c r="AP349" s="79">
        <v>4</v>
      </c>
      <c r="AQ349" s="79">
        <v>3</v>
      </c>
      <c r="AR349" s="79" t="s">
        <v>18</v>
      </c>
      <c r="AS349" s="79" t="e">
        <f>VLOOKUP(Vib_PDM[[#This Row],[New Number]],#REF!,2,FALSE)</f>
        <v>#REF!</v>
      </c>
      <c r="AT349" s="79">
        <v>4</v>
      </c>
      <c r="AU349" s="79">
        <v>4</v>
      </c>
      <c r="AV349" s="79" t="s">
        <v>15</v>
      </c>
      <c r="AW349" s="79" t="s">
        <v>15</v>
      </c>
      <c r="AX349" s="79" t="s">
        <v>15</v>
      </c>
      <c r="AY349" s="79"/>
      <c r="AZ349" s="79"/>
      <c r="BA349" s="79">
        <v>4</v>
      </c>
      <c r="BB349" s="79">
        <v>3</v>
      </c>
      <c r="BC349" s="79">
        <v>3</v>
      </c>
      <c r="BD349" s="80">
        <v>3</v>
      </c>
      <c r="BE349" s="80">
        <v>4</v>
      </c>
      <c r="BF349" s="80">
        <v>4</v>
      </c>
      <c r="BG349" s="80">
        <v>4</v>
      </c>
      <c r="BH349" s="80">
        <v>4</v>
      </c>
      <c r="BI349" s="124">
        <v>4</v>
      </c>
      <c r="BJ349" s="114">
        <v>2</v>
      </c>
      <c r="BK349" s="124">
        <v>4</v>
      </c>
      <c r="BL349" s="80">
        <v>4</v>
      </c>
      <c r="BM349" s="124"/>
      <c r="BN349" s="124"/>
      <c r="BO349" s="92">
        <f>VLOOKUP(Vib_PDM[[#This Row],[SAP Flocation]],'[4]Sheet1 (2)'!B:E,2,FALSE)</f>
        <v>0</v>
      </c>
      <c r="BP349" s="132" t="s">
        <v>15</v>
      </c>
      <c r="BQ349" s="84"/>
      <c r="BR349" s="85" t="e">
        <f>VLOOKUP(Vib_PDM[[#This Row],[New Number]],'[4]Monthly AMS report'!NN257:NO608,2,FALSE)</f>
        <v>#N/A</v>
      </c>
      <c r="BS349" s="86"/>
      <c r="BT349" s="87">
        <f>COUNTIF(G349:AO349,$BT$8)</f>
        <v>3</v>
      </c>
      <c r="BU349" s="88">
        <f>COUNTIF(G349:AO349,$BU$8)</f>
        <v>12</v>
      </c>
      <c r="BV349" s="88">
        <f>COUNTIF(G349:AO349,$BV$8)</f>
        <v>5</v>
      </c>
      <c r="BW349" s="88">
        <f>COUNTIF(G349:AO349,$BW$8)</f>
        <v>8</v>
      </c>
      <c r="BX349" s="88">
        <f>COUNTIF(G349:AO349,$BX$8)</f>
        <v>2</v>
      </c>
      <c r="BY349" s="88">
        <f>COUNTIF(G349:AO349,$BY$8)</f>
        <v>3</v>
      </c>
      <c r="BZ349" s="88">
        <f>COUNTIF(G349:AO349,$BZ$8)</f>
        <v>2</v>
      </c>
      <c r="CA349" s="89">
        <f>(BY349)/(BZ349+BY349+BX349+BW349+BV349+BU349+BT349)</f>
        <v>8.5714285714285715E-2</v>
      </c>
    </row>
    <row r="350" spans="1:79" ht="26.4" x14ac:dyDescent="0.25">
      <c r="A350" s="70" t="s">
        <v>1112</v>
      </c>
      <c r="B350" s="193" t="s">
        <v>1113</v>
      </c>
      <c r="C350" s="72" t="s">
        <v>1103</v>
      </c>
      <c r="D350" s="73" t="s">
        <v>1116</v>
      </c>
      <c r="E350" s="74" t="s">
        <v>1117</v>
      </c>
      <c r="F350" s="75"/>
      <c r="G350" s="76" t="s">
        <v>15</v>
      </c>
      <c r="H350" s="76" t="s">
        <v>12</v>
      </c>
      <c r="I350" s="76" t="s">
        <v>12</v>
      </c>
      <c r="J350" s="76" t="s">
        <v>12</v>
      </c>
      <c r="K350" s="76" t="s">
        <v>12</v>
      </c>
      <c r="L350" s="76" t="s">
        <v>15</v>
      </c>
      <c r="M350" s="76" t="s">
        <v>12</v>
      </c>
      <c r="N350" s="76" t="s">
        <v>15</v>
      </c>
      <c r="O350" s="76" t="s">
        <v>12</v>
      </c>
      <c r="P350" s="76" t="s">
        <v>12</v>
      </c>
      <c r="Q350" s="76" t="s">
        <v>12</v>
      </c>
      <c r="R350" s="76" t="s">
        <v>12</v>
      </c>
      <c r="S350" s="76" t="s">
        <v>12</v>
      </c>
      <c r="T350" s="76" t="s">
        <v>102</v>
      </c>
      <c r="U350" s="76" t="s">
        <v>12</v>
      </c>
      <c r="V350" s="76" t="s">
        <v>12</v>
      </c>
      <c r="W350" s="76" t="s">
        <v>12</v>
      </c>
      <c r="X350" s="76" t="s">
        <v>12</v>
      </c>
      <c r="Y350" s="76" t="s">
        <v>12</v>
      </c>
      <c r="Z350" s="76" t="s">
        <v>12</v>
      </c>
      <c r="AA350" s="436" t="s">
        <v>102</v>
      </c>
      <c r="AB350" s="77" t="s">
        <v>12</v>
      </c>
      <c r="AC350" s="77" t="s">
        <v>102</v>
      </c>
      <c r="AD350" s="77" t="s">
        <v>12</v>
      </c>
      <c r="AE350" s="77" t="s">
        <v>102</v>
      </c>
      <c r="AF350" s="77" t="s">
        <v>102</v>
      </c>
      <c r="AG350" s="78" t="s">
        <v>12</v>
      </c>
      <c r="AH350" s="78">
        <v>4</v>
      </c>
      <c r="AI350" s="78">
        <v>3</v>
      </c>
      <c r="AJ350" s="78">
        <v>4</v>
      </c>
      <c r="AK350" s="79">
        <v>4</v>
      </c>
      <c r="AL350" s="79">
        <v>4</v>
      </c>
      <c r="AM350" s="79">
        <v>4</v>
      </c>
      <c r="AN350" s="79">
        <v>4</v>
      </c>
      <c r="AO350" s="79">
        <v>4</v>
      </c>
      <c r="AP350" s="79">
        <v>4</v>
      </c>
      <c r="AQ350" s="79">
        <v>4</v>
      </c>
      <c r="AR350" s="79" t="s">
        <v>18</v>
      </c>
      <c r="AS350" s="79" t="e">
        <f>VLOOKUP(Vib_PDM[[#This Row],[New Number]],#REF!,2,FALSE)</f>
        <v>#REF!</v>
      </c>
      <c r="AT350" s="79" t="s">
        <v>15</v>
      </c>
      <c r="AU350" s="79" t="s">
        <v>12</v>
      </c>
      <c r="AV350" s="79" t="s">
        <v>15</v>
      </c>
      <c r="AW350" s="79" t="s">
        <v>15</v>
      </c>
      <c r="AX350" s="79" t="s">
        <v>15</v>
      </c>
      <c r="AY350" s="79"/>
      <c r="AZ350" s="79"/>
      <c r="BA350" s="79" t="s">
        <v>12</v>
      </c>
      <c r="BB350" s="79" t="s">
        <v>102</v>
      </c>
      <c r="BC350" s="79" t="s">
        <v>102</v>
      </c>
      <c r="BD350" s="80" t="s">
        <v>12</v>
      </c>
      <c r="BE350" s="80" t="s">
        <v>12</v>
      </c>
      <c r="BF350" s="80" t="s">
        <v>12</v>
      </c>
      <c r="BG350" s="80" t="s">
        <v>12</v>
      </c>
      <c r="BH350" s="80" t="s">
        <v>12</v>
      </c>
      <c r="BI350" s="81" t="s">
        <v>12</v>
      </c>
      <c r="BJ350" s="93" t="s">
        <v>12</v>
      </c>
      <c r="BK350" s="93" t="s">
        <v>12</v>
      </c>
      <c r="BL350" s="80" t="s">
        <v>12</v>
      </c>
      <c r="BM350" s="93"/>
      <c r="BN350" s="93"/>
      <c r="BO350" s="92">
        <f>VLOOKUP(Vib_PDM[[#This Row],[SAP Flocation]],'[4]Sheet1 (2)'!B:E,2,FALSE)</f>
        <v>0</v>
      </c>
      <c r="BP350" s="132" t="s">
        <v>15</v>
      </c>
      <c r="BQ350" s="84"/>
      <c r="BR350" s="85" t="e">
        <f>VLOOKUP(Vib_PDM[[#This Row],[New Number]],'[4]Monthly AMS report'!NN258:NO609,2,FALSE)</f>
        <v>#N/A</v>
      </c>
      <c r="BS350" s="86"/>
      <c r="BT350" s="87">
        <f>COUNTIF(G350:AO350,$BT$8)</f>
        <v>0</v>
      </c>
      <c r="BU350" s="88">
        <f>COUNTIF(G350:AO350,$BU$8)</f>
        <v>0</v>
      </c>
      <c r="BV350" s="88">
        <f>COUNTIF(G350:AO350,$BV$8)</f>
        <v>1</v>
      </c>
      <c r="BW350" s="88">
        <f>COUNTIF(G350:AO350,$BW$8)</f>
        <v>7</v>
      </c>
      <c r="BX350" s="88">
        <f>COUNTIF(G350:AO350,$BX$8)</f>
        <v>24</v>
      </c>
      <c r="BY350" s="88">
        <f>COUNTIF(G350:AO350,$BY$8)</f>
        <v>3</v>
      </c>
      <c r="BZ350" s="88">
        <f>COUNTIF(G350:AO350,$BZ$8)</f>
        <v>0</v>
      </c>
      <c r="CA350" s="89">
        <f>(BY350)/(BZ350+BY350+BX350+BW350+BV350+BU350+BT350)</f>
        <v>8.5714285714285715E-2</v>
      </c>
    </row>
    <row r="351" spans="1:79" ht="28.8" x14ac:dyDescent="0.25">
      <c r="A351" s="122" t="s">
        <v>1118</v>
      </c>
      <c r="B351" s="434" t="s">
        <v>1119</v>
      </c>
      <c r="C351" s="72" t="s">
        <v>1103</v>
      </c>
      <c r="D351" s="73" t="s">
        <v>1120</v>
      </c>
      <c r="E351" s="74" t="s">
        <v>1121</v>
      </c>
      <c r="F351" s="75" t="s">
        <v>1122</v>
      </c>
      <c r="G351" s="76" t="s">
        <v>15</v>
      </c>
      <c r="H351" s="76">
        <v>2</v>
      </c>
      <c r="I351" s="76">
        <v>3</v>
      </c>
      <c r="J351" s="76" t="s">
        <v>12</v>
      </c>
      <c r="K351" s="76" t="s">
        <v>12</v>
      </c>
      <c r="L351" s="76" t="s">
        <v>15</v>
      </c>
      <c r="M351" s="76">
        <v>3</v>
      </c>
      <c r="N351" s="76" t="s">
        <v>15</v>
      </c>
      <c r="O351" s="76" t="s">
        <v>12</v>
      </c>
      <c r="P351" s="76">
        <v>2</v>
      </c>
      <c r="Q351" s="76">
        <v>1</v>
      </c>
      <c r="R351" s="76">
        <v>1</v>
      </c>
      <c r="S351" s="76">
        <v>3</v>
      </c>
      <c r="T351" s="76">
        <v>1</v>
      </c>
      <c r="U351" s="76">
        <v>3</v>
      </c>
      <c r="V351" s="76">
        <v>3</v>
      </c>
      <c r="W351" s="76">
        <v>3</v>
      </c>
      <c r="X351" s="76">
        <v>3</v>
      </c>
      <c r="Y351" s="76">
        <v>3</v>
      </c>
      <c r="Z351" s="76">
        <v>3</v>
      </c>
      <c r="AA351" s="436">
        <v>3</v>
      </c>
      <c r="AB351" s="77">
        <v>4</v>
      </c>
      <c r="AC351" s="77">
        <v>3</v>
      </c>
      <c r="AD351" s="77">
        <v>4</v>
      </c>
      <c r="AE351" s="77">
        <v>4</v>
      </c>
      <c r="AF351" s="77" t="s">
        <v>102</v>
      </c>
      <c r="AG351" s="78" t="s">
        <v>12</v>
      </c>
      <c r="AH351" s="78" t="s">
        <v>12</v>
      </c>
      <c r="AI351" s="78" t="s">
        <v>12</v>
      </c>
      <c r="AJ351" s="78" t="s">
        <v>12</v>
      </c>
      <c r="AK351" s="79">
        <v>3</v>
      </c>
      <c r="AL351" s="79">
        <v>3</v>
      </c>
      <c r="AM351" s="79">
        <v>3</v>
      </c>
      <c r="AN351" s="79">
        <v>3</v>
      </c>
      <c r="AO351" s="79">
        <v>3</v>
      </c>
      <c r="AP351" s="79">
        <v>3</v>
      </c>
      <c r="AQ351" s="79">
        <v>3</v>
      </c>
      <c r="AR351" s="79" t="s">
        <v>18</v>
      </c>
      <c r="AS351" s="79" t="e">
        <f>VLOOKUP(Vib_PDM[[#This Row],[New Number]],#REF!,2,FALSE)</f>
        <v>#REF!</v>
      </c>
      <c r="AT351" s="79">
        <v>2</v>
      </c>
      <c r="AU351" s="79">
        <v>2</v>
      </c>
      <c r="AV351" s="79" t="s">
        <v>15</v>
      </c>
      <c r="AW351" s="79" t="s">
        <v>15</v>
      </c>
      <c r="AX351" s="79" t="s">
        <v>15</v>
      </c>
      <c r="AY351" s="79"/>
      <c r="AZ351" s="79"/>
      <c r="BA351" s="79">
        <v>2</v>
      </c>
      <c r="BB351" s="79">
        <v>2</v>
      </c>
      <c r="BC351" s="79">
        <v>3</v>
      </c>
      <c r="BD351" s="80">
        <v>3</v>
      </c>
      <c r="BE351" s="80">
        <v>4</v>
      </c>
      <c r="BF351" s="80">
        <v>4</v>
      </c>
      <c r="BG351" s="80">
        <v>4</v>
      </c>
      <c r="BH351" s="80">
        <v>4</v>
      </c>
      <c r="BI351" s="124">
        <v>4</v>
      </c>
      <c r="BJ351" s="124">
        <v>4</v>
      </c>
      <c r="BK351" s="80">
        <v>3</v>
      </c>
      <c r="BL351" s="80">
        <v>3</v>
      </c>
      <c r="BM351" s="80"/>
      <c r="BN351" s="80"/>
      <c r="BO351" s="94" t="e">
        <f>VLOOKUP(Vib_PDM[[#This Row],[SAP Flocation]],'[4]Sheet1 (2)'!B:E,2,FALSE)</f>
        <v>#N/A</v>
      </c>
      <c r="BP351" s="132" t="s">
        <v>15</v>
      </c>
      <c r="BQ351" s="84"/>
      <c r="BR351" s="85" t="e">
        <f>VLOOKUP(Vib_PDM[[#This Row],[New Number]],'[4]Monthly AMS report'!NN259:NO610,2,FALSE)</f>
        <v>#N/A</v>
      </c>
      <c r="BS351" s="86"/>
      <c r="BT351" s="87">
        <f>COUNTIF(G351:AO351,$BT$8)</f>
        <v>3</v>
      </c>
      <c r="BU351" s="88">
        <f>COUNTIF(G351:AO351,$BU$8)</f>
        <v>2</v>
      </c>
      <c r="BV351" s="88">
        <f>COUNTIF(G351:AO351,$BV$8)</f>
        <v>16</v>
      </c>
      <c r="BW351" s="88">
        <f>COUNTIF(G351:AO351,$BW$8)</f>
        <v>3</v>
      </c>
      <c r="BX351" s="88">
        <f>COUNTIF(G351:AO351,$BX$8)</f>
        <v>8</v>
      </c>
      <c r="BY351" s="88">
        <f>COUNTIF(G351:AO351,$BY$8)</f>
        <v>3</v>
      </c>
      <c r="BZ351" s="88">
        <f>COUNTIF(G351:AO351,$BZ$8)</f>
        <v>0</v>
      </c>
      <c r="CA351" s="89">
        <f>(BY351)/(BZ351+BY351+BX351+BW351+BV351+BU351+BT351)</f>
        <v>8.5714285714285715E-2</v>
      </c>
    </row>
    <row r="352" spans="1:79" ht="26.4" x14ac:dyDescent="0.25">
      <c r="A352" s="70" t="s">
        <v>1118</v>
      </c>
      <c r="B352" s="193" t="s">
        <v>1119</v>
      </c>
      <c r="C352" s="72" t="s">
        <v>1103</v>
      </c>
      <c r="D352" s="73" t="s">
        <v>1123</v>
      </c>
      <c r="E352" s="74" t="s">
        <v>1124</v>
      </c>
      <c r="F352" s="75"/>
      <c r="G352" s="76" t="s">
        <v>15</v>
      </c>
      <c r="H352" s="76" t="s">
        <v>12</v>
      </c>
      <c r="I352" s="76" t="s">
        <v>12</v>
      </c>
      <c r="J352" s="76" t="s">
        <v>12</v>
      </c>
      <c r="K352" s="76" t="s">
        <v>12</v>
      </c>
      <c r="L352" s="76" t="s">
        <v>15</v>
      </c>
      <c r="M352" s="76" t="s">
        <v>12</v>
      </c>
      <c r="N352" s="76" t="s">
        <v>15</v>
      </c>
      <c r="O352" s="76" t="s">
        <v>12</v>
      </c>
      <c r="P352" s="76" t="s">
        <v>12</v>
      </c>
      <c r="Q352" s="76" t="s">
        <v>12</v>
      </c>
      <c r="R352" s="76" t="s">
        <v>12</v>
      </c>
      <c r="S352" s="76" t="s">
        <v>12</v>
      </c>
      <c r="T352" s="76" t="s">
        <v>102</v>
      </c>
      <c r="U352" s="76" t="s">
        <v>12</v>
      </c>
      <c r="V352" s="76" t="s">
        <v>12</v>
      </c>
      <c r="W352" s="76" t="s">
        <v>12</v>
      </c>
      <c r="X352" s="76" t="s">
        <v>12</v>
      </c>
      <c r="Y352" s="76" t="s">
        <v>12</v>
      </c>
      <c r="Z352" s="76" t="s">
        <v>12</v>
      </c>
      <c r="AA352" s="77" t="s">
        <v>102</v>
      </c>
      <c r="AB352" s="77" t="s">
        <v>12</v>
      </c>
      <c r="AC352" s="77" t="s">
        <v>102</v>
      </c>
      <c r="AD352" s="77" t="s">
        <v>12</v>
      </c>
      <c r="AE352" s="77" t="s">
        <v>102</v>
      </c>
      <c r="AF352" s="77" t="s">
        <v>102</v>
      </c>
      <c r="AG352" s="78" t="s">
        <v>12</v>
      </c>
      <c r="AH352" s="78" t="s">
        <v>12</v>
      </c>
      <c r="AI352" s="78" t="s">
        <v>12</v>
      </c>
      <c r="AJ352" s="78" t="s">
        <v>12</v>
      </c>
      <c r="AK352" s="79" t="s">
        <v>12</v>
      </c>
      <c r="AL352" s="79" t="s">
        <v>102</v>
      </c>
      <c r="AM352" s="79" t="s">
        <v>102</v>
      </c>
      <c r="AN352" s="79" t="s">
        <v>12</v>
      </c>
      <c r="AO352" s="79" t="s">
        <v>12</v>
      </c>
      <c r="AP352" s="79" t="s">
        <v>12</v>
      </c>
      <c r="AQ352" s="79" t="s">
        <v>12</v>
      </c>
      <c r="AR352" s="79" t="s">
        <v>18</v>
      </c>
      <c r="AS352" s="79" t="e">
        <f>VLOOKUP(Vib_PDM[[#This Row],[New Number]],#REF!,2,FALSE)</f>
        <v>#REF!</v>
      </c>
      <c r="AT352" s="79" t="s">
        <v>15</v>
      </c>
      <c r="AU352" s="79" t="s">
        <v>12</v>
      </c>
      <c r="AV352" s="79" t="s">
        <v>15</v>
      </c>
      <c r="AW352" s="79" t="s">
        <v>15</v>
      </c>
      <c r="AX352" s="79" t="s">
        <v>15</v>
      </c>
      <c r="AY352" s="79"/>
      <c r="AZ352" s="79"/>
      <c r="BA352" s="79" t="s">
        <v>12</v>
      </c>
      <c r="BB352" s="79" t="s">
        <v>102</v>
      </c>
      <c r="BC352" s="79" t="s">
        <v>102</v>
      </c>
      <c r="BD352" s="80" t="s">
        <v>12</v>
      </c>
      <c r="BE352" s="80" t="s">
        <v>12</v>
      </c>
      <c r="BF352" s="80" t="s">
        <v>12</v>
      </c>
      <c r="BG352" s="80" t="s">
        <v>12</v>
      </c>
      <c r="BH352" s="80" t="s">
        <v>12</v>
      </c>
      <c r="BI352" s="81" t="s">
        <v>12</v>
      </c>
      <c r="BJ352" s="93" t="s">
        <v>12</v>
      </c>
      <c r="BK352" s="93" t="s">
        <v>12</v>
      </c>
      <c r="BL352" s="80" t="s">
        <v>12</v>
      </c>
      <c r="BM352" s="93"/>
      <c r="BN352" s="93"/>
      <c r="BO352" s="94" t="e">
        <f>VLOOKUP(Vib_PDM[[#This Row],[SAP Flocation]],'[4]Sheet1 (2)'!B:E,2,FALSE)</f>
        <v>#N/A</v>
      </c>
      <c r="BP352" s="132" t="s">
        <v>15</v>
      </c>
      <c r="BQ352" s="84"/>
      <c r="BR352" s="85" t="e">
        <f>VLOOKUP(Vib_PDM[[#This Row],[New Number]],'[4]Monthly AMS report'!NN260:NO611,2,FALSE)</f>
        <v>#N/A</v>
      </c>
      <c r="BS352" s="86"/>
      <c r="BT352" s="87">
        <f>COUNTIF(G352:AO352,$BT$8)</f>
        <v>0</v>
      </c>
      <c r="BU352" s="88">
        <f>COUNTIF(G352:AO352,$BU$8)</f>
        <v>0</v>
      </c>
      <c r="BV352" s="88">
        <f>COUNTIF(G352:AO352,$BV$8)</f>
        <v>0</v>
      </c>
      <c r="BW352" s="88">
        <f>COUNTIF(G352:AO352,$BW$8)</f>
        <v>0</v>
      </c>
      <c r="BX352" s="88">
        <f>COUNTIF(G352:AO352,$BX$8)</f>
        <v>32</v>
      </c>
      <c r="BY352" s="88">
        <f>COUNTIF(G352:AO352,$BY$8)</f>
        <v>3</v>
      </c>
      <c r="BZ352" s="88">
        <f>COUNTIF(G352:AO352,$BZ$8)</f>
        <v>0</v>
      </c>
      <c r="CA352" s="89">
        <f>(BY352)/(BZ352+BY352+BX352+BW352+BV352+BU352+BT352)</f>
        <v>8.5714285714285715E-2</v>
      </c>
    </row>
    <row r="353" spans="1:79" ht="14.4" x14ac:dyDescent="0.25">
      <c r="A353" s="122" t="s">
        <v>1213</v>
      </c>
      <c r="B353" s="192" t="s">
        <v>1214</v>
      </c>
      <c r="C353" s="72" t="s">
        <v>1103</v>
      </c>
      <c r="D353" s="73" t="s">
        <v>1215</v>
      </c>
      <c r="E353" s="74" t="s">
        <v>1214</v>
      </c>
      <c r="F353" s="75"/>
      <c r="G353" s="76" t="s">
        <v>15</v>
      </c>
      <c r="H353" s="76" t="s">
        <v>12</v>
      </c>
      <c r="I353" s="76" t="s">
        <v>12</v>
      </c>
      <c r="J353" s="76" t="s">
        <v>12</v>
      </c>
      <c r="K353" s="76" t="s">
        <v>12</v>
      </c>
      <c r="L353" s="76" t="s">
        <v>15</v>
      </c>
      <c r="M353" s="76" t="s">
        <v>12</v>
      </c>
      <c r="N353" s="76" t="s">
        <v>15</v>
      </c>
      <c r="O353" s="76" t="s">
        <v>15</v>
      </c>
      <c r="P353" s="76" t="s">
        <v>12</v>
      </c>
      <c r="Q353" s="76" t="s">
        <v>12</v>
      </c>
      <c r="R353" s="76" t="s">
        <v>12</v>
      </c>
      <c r="S353" s="76" t="s">
        <v>15</v>
      </c>
      <c r="T353" s="76" t="s">
        <v>15</v>
      </c>
      <c r="U353" s="76" t="s">
        <v>15</v>
      </c>
      <c r="V353" s="76" t="s">
        <v>102</v>
      </c>
      <c r="W353" s="76" t="s">
        <v>102</v>
      </c>
      <c r="X353" s="76" t="s">
        <v>102</v>
      </c>
      <c r="Y353" s="76" t="s">
        <v>12</v>
      </c>
      <c r="Z353" s="76" t="s">
        <v>12</v>
      </c>
      <c r="AA353" s="436" t="s">
        <v>102</v>
      </c>
      <c r="AB353" s="77" t="s">
        <v>12</v>
      </c>
      <c r="AC353" s="77" t="s">
        <v>102</v>
      </c>
      <c r="AD353" s="77" t="s">
        <v>15</v>
      </c>
      <c r="AE353" s="77" t="s">
        <v>15</v>
      </c>
      <c r="AF353" s="77" t="s">
        <v>102</v>
      </c>
      <c r="AG353" s="78" t="s">
        <v>12</v>
      </c>
      <c r="AH353" s="78" t="s">
        <v>12</v>
      </c>
      <c r="AI353" s="78" t="s">
        <v>12</v>
      </c>
      <c r="AJ353" s="78" t="s">
        <v>15</v>
      </c>
      <c r="AK353" s="79" t="s">
        <v>12</v>
      </c>
      <c r="AL353" s="79" t="s">
        <v>102</v>
      </c>
      <c r="AM353" s="79" t="s">
        <v>102</v>
      </c>
      <c r="AN353" s="79" t="s">
        <v>15</v>
      </c>
      <c r="AO353" s="79" t="s">
        <v>12</v>
      </c>
      <c r="AP353" s="79" t="s">
        <v>12</v>
      </c>
      <c r="AQ353" s="79" t="s">
        <v>12</v>
      </c>
      <c r="AR353" s="79" t="s">
        <v>15</v>
      </c>
      <c r="AS353" s="79" t="e">
        <f>VLOOKUP(Vib_PDM[[#This Row],[New Number]],#REF!,2,FALSE)</f>
        <v>#REF!</v>
      </c>
      <c r="AT353" s="79" t="s">
        <v>15</v>
      </c>
      <c r="AU353" s="79" t="s">
        <v>12</v>
      </c>
      <c r="AV353" s="79" t="s">
        <v>15</v>
      </c>
      <c r="AW353" s="79" t="s">
        <v>15</v>
      </c>
      <c r="AX353" s="79" t="s">
        <v>15</v>
      </c>
      <c r="AY353" s="79"/>
      <c r="AZ353" s="79"/>
      <c r="BA353" s="79" t="s">
        <v>12</v>
      </c>
      <c r="BB353" s="79" t="s">
        <v>102</v>
      </c>
      <c r="BC353" s="79" t="s">
        <v>15</v>
      </c>
      <c r="BD353" s="80" t="s">
        <v>15</v>
      </c>
      <c r="BE353" s="80" t="s">
        <v>15</v>
      </c>
      <c r="BF353" s="80" t="s">
        <v>12</v>
      </c>
      <c r="BG353" s="80" t="s">
        <v>12</v>
      </c>
      <c r="BH353" s="80" t="s">
        <v>15</v>
      </c>
      <c r="BI353" s="80" t="s">
        <v>15</v>
      </c>
      <c r="BJ353" s="80" t="s">
        <v>15</v>
      </c>
      <c r="BK353" s="80" t="s">
        <v>15</v>
      </c>
      <c r="BL353" s="80" t="s">
        <v>12</v>
      </c>
      <c r="BM353" s="80"/>
      <c r="BN353" s="80"/>
      <c r="BO353" s="82" t="e">
        <f>VLOOKUP(Vib_PDM[[#This Row],[SAP Flocation]],'[4]Sheet1 (2)'!B:E,2,FALSE)</f>
        <v>#N/A</v>
      </c>
      <c r="BP353" s="83" t="s">
        <v>15</v>
      </c>
      <c r="BQ353" s="84"/>
      <c r="BR353" s="85" t="e">
        <f>VLOOKUP(Vib_PDM[[#This Row],[New Number]],'[4]Monthly AMS report'!NN284:NO635,2,FALSE)</f>
        <v>#N/A</v>
      </c>
      <c r="BS353" s="86"/>
      <c r="BT353" s="87">
        <f>COUNTIF(G353:AO353,$BT$8)</f>
        <v>0</v>
      </c>
      <c r="BU353" s="88">
        <f>COUNTIF(G353:AO353,$BU$8)</f>
        <v>0</v>
      </c>
      <c r="BV353" s="88">
        <f>COUNTIF(G353:AO353,$BV$8)</f>
        <v>0</v>
      </c>
      <c r="BW353" s="88">
        <f>COUNTIF(G353:AO353,$BW$8)</f>
        <v>0</v>
      </c>
      <c r="BX353" s="88">
        <f>COUNTIF(G353:AO353,$BX$8)</f>
        <v>24</v>
      </c>
      <c r="BY353" s="88">
        <f>COUNTIF(G353:AO353,$BY$8)</f>
        <v>11</v>
      </c>
      <c r="BZ353" s="88">
        <f>COUNTIF(G353:AO353,$BZ$8)</f>
        <v>0</v>
      </c>
      <c r="CA353" s="89">
        <f>(BY353)/(BZ353+BY353+BX353+BW353+BV353+BU353+BT353)</f>
        <v>0.31428571428571428</v>
      </c>
    </row>
    <row r="354" spans="1:79" ht="26.4" x14ac:dyDescent="0.25">
      <c r="A354" s="134" t="s">
        <v>1216</v>
      </c>
      <c r="B354" s="193" t="s">
        <v>1217</v>
      </c>
      <c r="C354" s="72" t="s">
        <v>1103</v>
      </c>
      <c r="D354" s="73" t="s">
        <v>1218</v>
      </c>
      <c r="E354" s="74" t="s">
        <v>1219</v>
      </c>
      <c r="F354" s="75"/>
      <c r="G354" s="76" t="s">
        <v>15</v>
      </c>
      <c r="H354" s="76">
        <v>3</v>
      </c>
      <c r="I354" s="76">
        <v>3</v>
      </c>
      <c r="J354" s="76" t="s">
        <v>15</v>
      </c>
      <c r="K354" s="76">
        <v>3</v>
      </c>
      <c r="L354" s="76" t="s">
        <v>15</v>
      </c>
      <c r="M354" s="76" t="s">
        <v>15</v>
      </c>
      <c r="N354" s="76" t="s">
        <v>15</v>
      </c>
      <c r="O354" s="76" t="s">
        <v>15</v>
      </c>
      <c r="P354" s="76">
        <v>4</v>
      </c>
      <c r="Q354" s="76">
        <v>3</v>
      </c>
      <c r="R354" s="76" t="s">
        <v>12</v>
      </c>
      <c r="S354" s="76">
        <v>3</v>
      </c>
      <c r="T354" s="76">
        <v>3</v>
      </c>
      <c r="U354" s="76">
        <v>3</v>
      </c>
      <c r="V354" s="76" t="s">
        <v>15</v>
      </c>
      <c r="W354" s="76">
        <v>2</v>
      </c>
      <c r="X354" s="76" t="s">
        <v>198</v>
      </c>
      <c r="Y354" s="76" t="s">
        <v>102</v>
      </c>
      <c r="Z354" s="76" t="s">
        <v>102</v>
      </c>
      <c r="AA354" s="77">
        <v>1</v>
      </c>
      <c r="AB354" s="77" t="s">
        <v>12</v>
      </c>
      <c r="AC354" s="77" t="s">
        <v>102</v>
      </c>
      <c r="AD354" s="77" t="s">
        <v>12</v>
      </c>
      <c r="AE354" s="77" t="s">
        <v>15</v>
      </c>
      <c r="AF354" s="77" t="s">
        <v>102</v>
      </c>
      <c r="AG354" s="78" t="s">
        <v>12</v>
      </c>
      <c r="AH354" s="78" t="s">
        <v>12</v>
      </c>
      <c r="AI354" s="78" t="s">
        <v>12</v>
      </c>
      <c r="AJ354" s="78" t="s">
        <v>15</v>
      </c>
      <c r="AK354" s="79" t="s">
        <v>15</v>
      </c>
      <c r="AL354" s="79" t="s">
        <v>102</v>
      </c>
      <c r="AM354" s="79" t="s">
        <v>102</v>
      </c>
      <c r="AN354" s="79" t="s">
        <v>15</v>
      </c>
      <c r="AO354" s="79" t="s">
        <v>12</v>
      </c>
      <c r="AP354" s="79" t="s">
        <v>12</v>
      </c>
      <c r="AQ354" s="79" t="s">
        <v>15</v>
      </c>
      <c r="AR354" s="79" t="s">
        <v>15</v>
      </c>
      <c r="AS354" s="79" t="e">
        <f>VLOOKUP(Vib_PDM[[#This Row],[New Number]],#REF!,2,FALSE)</f>
        <v>#REF!</v>
      </c>
      <c r="AT354" s="79" t="s">
        <v>15</v>
      </c>
      <c r="AU354" s="79" t="s">
        <v>15</v>
      </c>
      <c r="AV354" s="79" t="s">
        <v>15</v>
      </c>
      <c r="AW354" s="79" t="s">
        <v>15</v>
      </c>
      <c r="AX354" s="79" t="s">
        <v>15</v>
      </c>
      <c r="AY354" s="79"/>
      <c r="AZ354" s="79"/>
      <c r="BA354" s="79" t="s">
        <v>15</v>
      </c>
      <c r="BB354" s="79" t="s">
        <v>102</v>
      </c>
      <c r="BC354" s="79" t="s">
        <v>15</v>
      </c>
      <c r="BD354" s="80" t="s">
        <v>12</v>
      </c>
      <c r="BE354" s="80" t="s">
        <v>15</v>
      </c>
      <c r="BF354" s="80" t="s">
        <v>12</v>
      </c>
      <c r="BG354" s="80" t="s">
        <v>12</v>
      </c>
      <c r="BH354" s="80" t="s">
        <v>12</v>
      </c>
      <c r="BI354" s="81" t="s">
        <v>12</v>
      </c>
      <c r="BJ354" s="80" t="s">
        <v>15</v>
      </c>
      <c r="BK354" s="80" t="s">
        <v>15</v>
      </c>
      <c r="BL354" s="80" t="s">
        <v>15</v>
      </c>
      <c r="BM354" s="80"/>
      <c r="BN354" s="80"/>
      <c r="BO354" s="82" t="e">
        <f>VLOOKUP(Vib_PDM[[#This Row],[SAP Flocation]],'[4]Sheet1 (2)'!B:E,2,FALSE)</f>
        <v>#N/A</v>
      </c>
      <c r="BP354" s="83" t="s">
        <v>15</v>
      </c>
      <c r="BQ354" s="84"/>
      <c r="BR354" s="85" t="e">
        <f>VLOOKUP(Vib_PDM[[#This Row],[New Number]],'[4]Monthly AMS report'!NN285:NO636,2,FALSE)</f>
        <v>#N/A</v>
      </c>
      <c r="BS354" s="86"/>
      <c r="BT354" s="87">
        <f>COUNTIF(G354:AO354,$BT$8)</f>
        <v>1</v>
      </c>
      <c r="BU354" s="88">
        <f>COUNTIF(G354:AO354,$BU$8)</f>
        <v>1</v>
      </c>
      <c r="BV354" s="88">
        <f>COUNTIF(G354:AO354,$BV$8)</f>
        <v>7</v>
      </c>
      <c r="BW354" s="88">
        <f>COUNTIF(G354:AO354,$BW$8)</f>
        <v>1</v>
      </c>
      <c r="BX354" s="88">
        <f>COUNTIF(G354:AO354,$BX$8)</f>
        <v>13</v>
      </c>
      <c r="BY354" s="88">
        <f>COUNTIF(G354:AO354,$BY$8)</f>
        <v>11</v>
      </c>
      <c r="BZ354" s="88">
        <f>COUNTIF(G354:AO354,$BZ$8)</f>
        <v>0</v>
      </c>
      <c r="CA354" s="89">
        <f>(BY354)/(BZ354+BY354+BX354+BW354+BV354+BU354+BT354)</f>
        <v>0.3235294117647059</v>
      </c>
    </row>
    <row r="355" spans="1:79" ht="28.8" x14ac:dyDescent="0.25">
      <c r="A355" s="122" t="s">
        <v>1125</v>
      </c>
      <c r="B355" s="434" t="s">
        <v>1126</v>
      </c>
      <c r="C355" s="72" t="s">
        <v>1103</v>
      </c>
      <c r="D355" s="73" t="s">
        <v>1127</v>
      </c>
      <c r="E355" s="74" t="s">
        <v>1128</v>
      </c>
      <c r="F355" s="75"/>
      <c r="G355" s="76" t="s">
        <v>15</v>
      </c>
      <c r="H355" s="76" t="s">
        <v>12</v>
      </c>
      <c r="I355" s="76">
        <v>3</v>
      </c>
      <c r="J355" s="76" t="s">
        <v>12</v>
      </c>
      <c r="K355" s="76" t="s">
        <v>12</v>
      </c>
      <c r="L355" s="76" t="s">
        <v>15</v>
      </c>
      <c r="M355" s="76" t="s">
        <v>12</v>
      </c>
      <c r="N355" s="76" t="s">
        <v>15</v>
      </c>
      <c r="O355" s="76" t="s">
        <v>12</v>
      </c>
      <c r="P355" s="76" t="s">
        <v>12</v>
      </c>
      <c r="Q355" s="76">
        <v>3</v>
      </c>
      <c r="R355" s="76">
        <v>3</v>
      </c>
      <c r="S355" s="76" t="s">
        <v>18</v>
      </c>
      <c r="T355" s="76" t="s">
        <v>102</v>
      </c>
      <c r="U355" s="76">
        <v>3</v>
      </c>
      <c r="V355" s="76">
        <v>3</v>
      </c>
      <c r="W355" s="76">
        <v>2</v>
      </c>
      <c r="X355" s="76">
        <v>3</v>
      </c>
      <c r="Y355" s="76">
        <v>3</v>
      </c>
      <c r="Z355" s="76">
        <v>4</v>
      </c>
      <c r="AA355" s="77">
        <v>4</v>
      </c>
      <c r="AB355" s="77">
        <v>2</v>
      </c>
      <c r="AC355" s="77">
        <v>4</v>
      </c>
      <c r="AD355" s="77">
        <v>2</v>
      </c>
      <c r="AE355" s="77">
        <v>2</v>
      </c>
      <c r="AF355" s="77">
        <v>3</v>
      </c>
      <c r="AG355" s="78">
        <v>3</v>
      </c>
      <c r="AH355" s="78">
        <v>4</v>
      </c>
      <c r="AI355" s="78">
        <v>3</v>
      </c>
      <c r="AJ355" s="78">
        <v>3</v>
      </c>
      <c r="AK355" s="79">
        <v>3</v>
      </c>
      <c r="AL355" s="79">
        <v>3</v>
      </c>
      <c r="AM355" s="79">
        <v>2</v>
      </c>
      <c r="AN355" s="79">
        <v>3</v>
      </c>
      <c r="AO355" s="79">
        <v>3</v>
      </c>
      <c r="AP355" s="79">
        <v>3</v>
      </c>
      <c r="AQ355" s="79" t="s">
        <v>18</v>
      </c>
      <c r="AR355" s="79" t="s">
        <v>18</v>
      </c>
      <c r="AS355" s="79" t="e">
        <f>VLOOKUP(Vib_PDM[[#This Row],[New Number]],#REF!,2,FALSE)</f>
        <v>#REF!</v>
      </c>
      <c r="AT355" s="79" t="s">
        <v>15</v>
      </c>
      <c r="AU355" s="79" t="s">
        <v>12</v>
      </c>
      <c r="AV355" s="79" t="s">
        <v>15</v>
      </c>
      <c r="AW355" s="79" t="s">
        <v>15</v>
      </c>
      <c r="AX355" s="79" t="s">
        <v>15</v>
      </c>
      <c r="AY355" s="79"/>
      <c r="AZ355" s="79"/>
      <c r="BA355" s="79" t="s">
        <v>12</v>
      </c>
      <c r="BB355" s="79">
        <v>4</v>
      </c>
      <c r="BC355" s="79">
        <v>3</v>
      </c>
      <c r="BD355" s="80" t="s">
        <v>12</v>
      </c>
      <c r="BE355" s="80">
        <v>4</v>
      </c>
      <c r="BF355" s="80" t="s">
        <v>12</v>
      </c>
      <c r="BG355" s="80" t="s">
        <v>12</v>
      </c>
      <c r="BH355" s="80" t="s">
        <v>12</v>
      </c>
      <c r="BI355" s="81" t="s">
        <v>12</v>
      </c>
      <c r="BJ355" s="93" t="s">
        <v>12</v>
      </c>
      <c r="BK355" s="93" t="s">
        <v>12</v>
      </c>
      <c r="BL355" s="80" t="s">
        <v>12</v>
      </c>
      <c r="BM355" s="93"/>
      <c r="BN355" s="93"/>
      <c r="BO355" s="94" t="e">
        <f>VLOOKUP(Vib_PDM[[#This Row],[SAP Flocation]],'[4]Sheet1 (2)'!B:E,2,FALSE)</f>
        <v>#N/A</v>
      </c>
      <c r="BP355" s="132" t="s">
        <v>15</v>
      </c>
      <c r="BQ355" s="84"/>
      <c r="BR355" s="85" t="e">
        <f>VLOOKUP(Vib_PDM[[#This Row],[New Number]],'[4]Monthly AMS report'!NN261:NO612,2,FALSE)</f>
        <v>#N/A</v>
      </c>
      <c r="BS355" s="86"/>
      <c r="BT355" s="87">
        <f>COUNTIF(G355:AO355,$BT$8)</f>
        <v>0</v>
      </c>
      <c r="BU355" s="88">
        <f>COUNTIF(G355:AO355,$BU$8)</f>
        <v>5</v>
      </c>
      <c r="BV355" s="88">
        <f>COUNTIF(G355:AO355,$BV$8)</f>
        <v>15</v>
      </c>
      <c r="BW355" s="88">
        <f>COUNTIF(G355:AO355,$BW$8)</f>
        <v>4</v>
      </c>
      <c r="BX355" s="88">
        <f>COUNTIF(G355:AO355,$BX$8)</f>
        <v>7</v>
      </c>
      <c r="BY355" s="88">
        <f>COUNTIF(G355:AO355,$BY$8)</f>
        <v>3</v>
      </c>
      <c r="BZ355" s="88">
        <f>COUNTIF(G355:AO355,$BZ$8)</f>
        <v>1</v>
      </c>
      <c r="CA355" s="89">
        <f>(BY355)/(BZ355+BY355+BX355+BW355+BV355+BU355+BT355)</f>
        <v>8.5714285714285715E-2</v>
      </c>
    </row>
    <row r="356" spans="1:79" ht="26.4" x14ac:dyDescent="0.25">
      <c r="A356" s="70" t="s">
        <v>1125</v>
      </c>
      <c r="B356" s="193" t="s">
        <v>1126</v>
      </c>
      <c r="C356" s="72" t="s">
        <v>1103</v>
      </c>
      <c r="D356" s="73" t="s">
        <v>1129</v>
      </c>
      <c r="E356" s="74" t="s">
        <v>1130</v>
      </c>
      <c r="F356" s="75"/>
      <c r="G356" s="76" t="s">
        <v>15</v>
      </c>
      <c r="H356" s="76" t="s">
        <v>12</v>
      </c>
      <c r="I356" s="76" t="s">
        <v>12</v>
      </c>
      <c r="J356" s="76" t="s">
        <v>12</v>
      </c>
      <c r="K356" s="76" t="s">
        <v>12</v>
      </c>
      <c r="L356" s="76" t="s">
        <v>15</v>
      </c>
      <c r="M356" s="76" t="s">
        <v>12</v>
      </c>
      <c r="N356" s="76" t="s">
        <v>15</v>
      </c>
      <c r="O356" s="76" t="s">
        <v>12</v>
      </c>
      <c r="P356" s="76" t="s">
        <v>12</v>
      </c>
      <c r="Q356" s="76" t="s">
        <v>12</v>
      </c>
      <c r="R356" s="76" t="s">
        <v>12</v>
      </c>
      <c r="S356" s="76" t="s">
        <v>12</v>
      </c>
      <c r="T356" s="76" t="s">
        <v>102</v>
      </c>
      <c r="U356" s="76" t="s">
        <v>12</v>
      </c>
      <c r="V356" s="76" t="s">
        <v>12</v>
      </c>
      <c r="W356" s="76" t="s">
        <v>12</v>
      </c>
      <c r="X356" s="76" t="s">
        <v>12</v>
      </c>
      <c r="Y356" s="76" t="s">
        <v>12</v>
      </c>
      <c r="Z356" s="76" t="s">
        <v>12</v>
      </c>
      <c r="AA356" s="436" t="s">
        <v>102</v>
      </c>
      <c r="AB356" s="77" t="s">
        <v>12</v>
      </c>
      <c r="AC356" s="77" t="s">
        <v>102</v>
      </c>
      <c r="AD356" s="77" t="s">
        <v>12</v>
      </c>
      <c r="AE356" s="77" t="s">
        <v>102</v>
      </c>
      <c r="AF356" s="77" t="s">
        <v>102</v>
      </c>
      <c r="AG356" s="78" t="s">
        <v>12</v>
      </c>
      <c r="AH356" s="78" t="s">
        <v>12</v>
      </c>
      <c r="AI356" s="78" t="s">
        <v>12</v>
      </c>
      <c r="AJ356" s="78" t="s">
        <v>15</v>
      </c>
      <c r="AK356" s="79" t="s">
        <v>12</v>
      </c>
      <c r="AL356" s="79" t="s">
        <v>102</v>
      </c>
      <c r="AM356" s="79" t="s">
        <v>102</v>
      </c>
      <c r="AN356" s="79" t="s">
        <v>12</v>
      </c>
      <c r="AO356" s="79" t="s">
        <v>12</v>
      </c>
      <c r="AP356" s="79" t="s">
        <v>12</v>
      </c>
      <c r="AQ356" s="79" t="s">
        <v>12</v>
      </c>
      <c r="AR356" s="79" t="s">
        <v>18</v>
      </c>
      <c r="AS356" s="79" t="e">
        <f>VLOOKUP(Vib_PDM[[#This Row],[New Number]],#REF!,2,FALSE)</f>
        <v>#REF!</v>
      </c>
      <c r="AT356" s="79" t="s">
        <v>15</v>
      </c>
      <c r="AU356" s="79" t="s">
        <v>12</v>
      </c>
      <c r="AV356" s="79" t="s">
        <v>15</v>
      </c>
      <c r="AW356" s="79" t="s">
        <v>15</v>
      </c>
      <c r="AX356" s="79" t="s">
        <v>15</v>
      </c>
      <c r="AY356" s="79"/>
      <c r="AZ356" s="79"/>
      <c r="BA356" s="79" t="s">
        <v>12</v>
      </c>
      <c r="BB356" s="79" t="s">
        <v>102</v>
      </c>
      <c r="BC356" s="79" t="s">
        <v>102</v>
      </c>
      <c r="BD356" s="80" t="s">
        <v>12</v>
      </c>
      <c r="BE356" s="80" t="s">
        <v>12</v>
      </c>
      <c r="BF356" s="80" t="s">
        <v>12</v>
      </c>
      <c r="BG356" s="80" t="s">
        <v>12</v>
      </c>
      <c r="BH356" s="80" t="s">
        <v>12</v>
      </c>
      <c r="BI356" s="81" t="s">
        <v>12</v>
      </c>
      <c r="BJ356" s="93" t="s">
        <v>12</v>
      </c>
      <c r="BK356" s="93" t="s">
        <v>12</v>
      </c>
      <c r="BL356" s="80" t="s">
        <v>12</v>
      </c>
      <c r="BM356" s="93"/>
      <c r="BN356" s="93"/>
      <c r="BO356" s="94" t="e">
        <f>VLOOKUP(Vib_PDM[[#This Row],[SAP Flocation]],'[4]Sheet1 (2)'!B:E,2,FALSE)</f>
        <v>#N/A</v>
      </c>
      <c r="BP356" s="437" t="s">
        <v>15</v>
      </c>
      <c r="BQ356" s="84"/>
      <c r="BR356" s="85" t="e">
        <f>VLOOKUP(Vib_PDM[[#This Row],[New Number]],'[4]Monthly AMS report'!NN262:NO613,2,FALSE)</f>
        <v>#N/A</v>
      </c>
      <c r="BS356" s="86"/>
      <c r="BT356" s="87">
        <f>COUNTIF(G356:AO356,$BT$8)</f>
        <v>0</v>
      </c>
      <c r="BU356" s="88">
        <f>COUNTIF(G356:AO356,$BU$8)</f>
        <v>0</v>
      </c>
      <c r="BV356" s="88">
        <f>COUNTIF(G356:AO356,$BV$8)</f>
        <v>0</v>
      </c>
      <c r="BW356" s="88">
        <f>COUNTIF(G356:AO356,$BW$8)</f>
        <v>0</v>
      </c>
      <c r="BX356" s="88">
        <f>COUNTIF(G356:AO356,$BX$8)</f>
        <v>31</v>
      </c>
      <c r="BY356" s="88">
        <f>COUNTIF(G356:AO356,$BY$8)</f>
        <v>4</v>
      </c>
      <c r="BZ356" s="88">
        <f>COUNTIF(G356:AO356,$BZ$8)</f>
        <v>0</v>
      </c>
      <c r="CA356" s="89">
        <f>(BY356)/(BZ356+BY356+BX356+BW356+BV356+BU356+BT356)</f>
        <v>0.11428571428571428</v>
      </c>
    </row>
    <row r="357" spans="1:79" ht="26.4" x14ac:dyDescent="0.25">
      <c r="A357" s="122" t="s">
        <v>1340</v>
      </c>
      <c r="B357" s="192" t="s">
        <v>1341</v>
      </c>
      <c r="C357" s="72" t="s">
        <v>1103</v>
      </c>
      <c r="D357" s="127" t="s">
        <v>1342</v>
      </c>
      <c r="E357" s="72" t="s">
        <v>1343</v>
      </c>
      <c r="F357" s="143" t="s">
        <v>1344</v>
      </c>
      <c r="G357" s="76" t="s">
        <v>15</v>
      </c>
      <c r="H357" s="76">
        <v>2</v>
      </c>
      <c r="I357" s="76" t="s">
        <v>12</v>
      </c>
      <c r="J357" s="76" t="s">
        <v>12</v>
      </c>
      <c r="K357" s="76" t="s">
        <v>18</v>
      </c>
      <c r="L357" s="76" t="s">
        <v>15</v>
      </c>
      <c r="M357" s="76">
        <v>2</v>
      </c>
      <c r="N357" s="76" t="s">
        <v>15</v>
      </c>
      <c r="O357" s="76">
        <v>2</v>
      </c>
      <c r="P357" s="76" t="s">
        <v>12</v>
      </c>
      <c r="Q357" s="76">
        <v>4</v>
      </c>
      <c r="R357" s="76">
        <v>3</v>
      </c>
      <c r="S357" s="76">
        <v>3</v>
      </c>
      <c r="T357" s="76">
        <v>3</v>
      </c>
      <c r="U357" s="76">
        <v>3</v>
      </c>
      <c r="V357" s="76">
        <v>3</v>
      </c>
      <c r="W357" s="76">
        <v>3</v>
      </c>
      <c r="X357" s="76" t="s">
        <v>198</v>
      </c>
      <c r="Y357" s="76">
        <v>4</v>
      </c>
      <c r="Z357" s="76" t="s">
        <v>1181</v>
      </c>
      <c r="AA357" s="76">
        <v>2</v>
      </c>
      <c r="AB357" s="76">
        <v>4</v>
      </c>
      <c r="AC357" s="76" t="s">
        <v>102</v>
      </c>
      <c r="AD357" s="76">
        <v>3</v>
      </c>
      <c r="AE357" s="77">
        <v>3</v>
      </c>
      <c r="AF357" s="77">
        <v>1</v>
      </c>
      <c r="AG357" s="78">
        <v>1</v>
      </c>
      <c r="AH357" s="78">
        <v>2</v>
      </c>
      <c r="AI357" s="78">
        <v>2</v>
      </c>
      <c r="AJ357" s="78">
        <v>2</v>
      </c>
      <c r="AK357" s="79">
        <v>2</v>
      </c>
      <c r="AL357" s="79">
        <v>2</v>
      </c>
      <c r="AM357" s="79">
        <v>2</v>
      </c>
      <c r="AN357" s="79">
        <v>2</v>
      </c>
      <c r="AO357" s="79">
        <v>4</v>
      </c>
      <c r="AP357" s="79">
        <v>4</v>
      </c>
      <c r="AQ357" s="79">
        <v>1</v>
      </c>
      <c r="AR357" s="79">
        <v>1</v>
      </c>
      <c r="AS357" s="79" t="e">
        <f>VLOOKUP(Vib_PDM[[#This Row],[New Number]],#REF!,2,FALSE)</f>
        <v>#REF!</v>
      </c>
      <c r="AT357" s="79" t="s">
        <v>15</v>
      </c>
      <c r="AU357" s="79">
        <v>2</v>
      </c>
      <c r="AV357" s="79" t="s">
        <v>15</v>
      </c>
      <c r="AW357" s="79" t="s">
        <v>15</v>
      </c>
      <c r="AX357" s="79" t="s">
        <v>15</v>
      </c>
      <c r="AY357" s="79"/>
      <c r="AZ357" s="79"/>
      <c r="BA357" s="79">
        <v>2</v>
      </c>
      <c r="BB357" s="79">
        <v>2</v>
      </c>
      <c r="BC357" s="79">
        <v>2</v>
      </c>
      <c r="BD357" s="80">
        <v>2</v>
      </c>
      <c r="BE357" s="80">
        <v>3</v>
      </c>
      <c r="BF357" s="80">
        <v>3</v>
      </c>
      <c r="BG357" s="80">
        <v>3</v>
      </c>
      <c r="BH357" s="80">
        <v>3</v>
      </c>
      <c r="BI357" s="91">
        <v>3</v>
      </c>
      <c r="BJ357" s="91">
        <v>3</v>
      </c>
      <c r="BK357" s="80">
        <v>3</v>
      </c>
      <c r="BL357" s="80">
        <v>3</v>
      </c>
      <c r="BM357" s="80"/>
      <c r="BN357" s="80"/>
      <c r="BO357" s="92" t="str">
        <f>VLOOKUP(Vib_PDM[[#This Row],[SAP Flocation]],'[4]Sheet1 (2)'!B:E,2,FALSE)</f>
        <v>MPHS25T1</v>
      </c>
      <c r="BP357" s="156" t="s">
        <v>15</v>
      </c>
      <c r="BQ357" s="84"/>
      <c r="BR357" s="85" t="e">
        <f>VLOOKUP(Vib_PDM[[#This Row],[New Number]],'[4]Monthly AMS report'!NN317:NO668,2,FALSE)</f>
        <v>#N/A</v>
      </c>
      <c r="BS357" s="86"/>
      <c r="BT357" s="87">
        <f>COUNTIF(G357:AO357,$BT$8)</f>
        <v>2</v>
      </c>
      <c r="BU357" s="88">
        <f>COUNTIF(G357:AO357,$BU$8)</f>
        <v>11</v>
      </c>
      <c r="BV357" s="88">
        <f>COUNTIF(G357:AO357,$BV$8)</f>
        <v>8</v>
      </c>
      <c r="BW357" s="88">
        <f>COUNTIF(G357:AO357,$BW$8)</f>
        <v>4</v>
      </c>
      <c r="BX357" s="88">
        <f>COUNTIF(G357:AO357,$BX$8)</f>
        <v>4</v>
      </c>
      <c r="BY357" s="88">
        <f>COUNTIF(G357:AO357,$BY$8)</f>
        <v>3</v>
      </c>
      <c r="BZ357" s="88">
        <f>COUNTIF(G357:AO357,$BZ$8)</f>
        <v>2</v>
      </c>
      <c r="CA357" s="89">
        <f>(BY357)/(BZ357+BY357+BX357+BW357+BV357+BU357+BT357)</f>
        <v>8.8235294117647065E-2</v>
      </c>
    </row>
    <row r="358" spans="1:79" ht="14.4" x14ac:dyDescent="0.25">
      <c r="A358" s="122" t="s">
        <v>1465</v>
      </c>
      <c r="B358" s="192" t="s">
        <v>1466</v>
      </c>
      <c r="C358" s="72" t="s">
        <v>191</v>
      </c>
      <c r="D358" s="73" t="s">
        <v>1467</v>
      </c>
      <c r="E358" s="74" t="s">
        <v>1468</v>
      </c>
      <c r="F358" s="75"/>
      <c r="G358" s="76" t="s">
        <v>15</v>
      </c>
      <c r="H358" s="76" t="s">
        <v>15</v>
      </c>
      <c r="I358" s="76" t="s">
        <v>15</v>
      </c>
      <c r="J358" s="76" t="s">
        <v>15</v>
      </c>
      <c r="K358" s="76" t="s">
        <v>12</v>
      </c>
      <c r="L358" s="76" t="s">
        <v>15</v>
      </c>
      <c r="M358" s="76" t="s">
        <v>15</v>
      </c>
      <c r="N358" s="76" t="s">
        <v>15</v>
      </c>
      <c r="O358" s="76" t="s">
        <v>15</v>
      </c>
      <c r="P358" s="76" t="s">
        <v>12</v>
      </c>
      <c r="Q358" s="76" t="s">
        <v>12</v>
      </c>
      <c r="R358" s="76" t="s">
        <v>12</v>
      </c>
      <c r="S358" s="76" t="s">
        <v>12</v>
      </c>
      <c r="T358" s="76" t="s">
        <v>102</v>
      </c>
      <c r="U358" s="76" t="s">
        <v>15</v>
      </c>
      <c r="V358" s="76" t="s">
        <v>102</v>
      </c>
      <c r="W358" s="76" t="s">
        <v>102</v>
      </c>
      <c r="X358" s="76" t="s">
        <v>102</v>
      </c>
      <c r="Y358" s="76" t="s">
        <v>102</v>
      </c>
      <c r="Z358" s="76" t="s">
        <v>102</v>
      </c>
      <c r="AA358" s="76" t="s">
        <v>102</v>
      </c>
      <c r="AB358" s="76" t="s">
        <v>102</v>
      </c>
      <c r="AC358" s="76" t="s">
        <v>102</v>
      </c>
      <c r="AD358" s="76" t="s">
        <v>15</v>
      </c>
      <c r="AE358" s="77" t="s">
        <v>102</v>
      </c>
      <c r="AF358" s="77" t="s">
        <v>102</v>
      </c>
      <c r="AG358" s="78" t="s">
        <v>12</v>
      </c>
      <c r="AH358" s="78" t="s">
        <v>15</v>
      </c>
      <c r="AI358" s="78" t="s">
        <v>12</v>
      </c>
      <c r="AJ358" s="78" t="s">
        <v>15</v>
      </c>
      <c r="AK358" s="79" t="s">
        <v>15</v>
      </c>
      <c r="AL358" s="79" t="s">
        <v>102</v>
      </c>
      <c r="AM358" s="79" t="s">
        <v>102</v>
      </c>
      <c r="AN358" s="79" t="s">
        <v>15</v>
      </c>
      <c r="AO358" s="79">
        <v>3</v>
      </c>
      <c r="AP358" s="79" t="s">
        <v>15</v>
      </c>
      <c r="AQ358" s="79" t="s">
        <v>12</v>
      </c>
      <c r="AR358" s="79" t="s">
        <v>18</v>
      </c>
      <c r="AS358" s="79" t="e">
        <f>VLOOKUP(Vib_PDM[[#This Row],[New Number]],#REF!,2,FALSE)</f>
        <v>#REF!</v>
      </c>
      <c r="AT358" s="79" t="s">
        <v>15</v>
      </c>
      <c r="AU358" s="79" t="s">
        <v>15</v>
      </c>
      <c r="AV358" s="79" t="s">
        <v>15</v>
      </c>
      <c r="AW358" s="79" t="s">
        <v>15</v>
      </c>
      <c r="AX358" s="79" t="s">
        <v>15</v>
      </c>
      <c r="AY358" s="79"/>
      <c r="AZ358" s="79"/>
      <c r="BA358" s="79" t="s">
        <v>12</v>
      </c>
      <c r="BB358" s="79" t="s">
        <v>15</v>
      </c>
      <c r="BC358" s="79" t="s">
        <v>15</v>
      </c>
      <c r="BD358" s="80">
        <v>3</v>
      </c>
      <c r="BE358" s="80" t="s">
        <v>12</v>
      </c>
      <c r="BF358" s="80" t="s">
        <v>12</v>
      </c>
      <c r="BG358" s="80" t="s">
        <v>12</v>
      </c>
      <c r="BH358" s="80" t="s">
        <v>15</v>
      </c>
      <c r="BI358" s="91">
        <v>3</v>
      </c>
      <c r="BJ358" s="93" t="s">
        <v>12</v>
      </c>
      <c r="BK358" s="80" t="s">
        <v>15</v>
      </c>
      <c r="BL358" s="80" t="s">
        <v>15</v>
      </c>
      <c r="BM358" s="93" t="s">
        <v>18</v>
      </c>
      <c r="BN358" s="93"/>
      <c r="BO358" s="92">
        <f>VLOOKUP(Vib_PDM[[#This Row],[SAP Flocation]],'[4]Sheet1 (2)'!B:E,2,FALSE)</f>
        <v>0</v>
      </c>
      <c r="BP358" s="83" t="s">
        <v>15</v>
      </c>
      <c r="BQ358" s="84"/>
      <c r="BR358" s="85" t="e">
        <f>VLOOKUP(Vib_PDM[[#This Row],[New Number]],'[4]Monthly AMS report'!NN350:NO701,2,FALSE)</f>
        <v>#N/A</v>
      </c>
      <c r="BS358" s="86"/>
      <c r="BT358" s="87">
        <f>COUNTIF(G358:AO358,$BT$8)</f>
        <v>0</v>
      </c>
      <c r="BU358" s="88">
        <f>COUNTIF(G358:AO358,$BU$8)</f>
        <v>0</v>
      </c>
      <c r="BV358" s="88">
        <f>COUNTIF(G358:AO358,$BV$8)</f>
        <v>1</v>
      </c>
      <c r="BW358" s="88">
        <f>COUNTIF(G358:AO358,$BW$8)</f>
        <v>0</v>
      </c>
      <c r="BX358" s="88">
        <f>COUNTIF(G358:AO358,$BX$8)</f>
        <v>20</v>
      </c>
      <c r="BY358" s="88">
        <f>COUNTIF(G358:AO358,$BY$8)</f>
        <v>14</v>
      </c>
      <c r="BZ358" s="88">
        <f>COUNTIF(G358:AO358,$BZ$8)</f>
        <v>0</v>
      </c>
      <c r="CA358" s="89">
        <f>(BY358)/(BZ358+BY358+BX358+BW358+BV358+BU358+BT358)</f>
        <v>0.4</v>
      </c>
    </row>
    <row r="359" spans="1:79" ht="26.4" x14ac:dyDescent="0.25">
      <c r="A359" s="70" t="s">
        <v>1469</v>
      </c>
      <c r="B359" s="193" t="s">
        <v>1470</v>
      </c>
      <c r="C359" s="72" t="s">
        <v>191</v>
      </c>
      <c r="D359" s="73" t="s">
        <v>1471</v>
      </c>
      <c r="E359" s="74" t="s">
        <v>1472</v>
      </c>
      <c r="F359" s="75" t="s">
        <v>1473</v>
      </c>
      <c r="G359" s="76" t="s">
        <v>15</v>
      </c>
      <c r="H359" s="76" t="s">
        <v>15</v>
      </c>
      <c r="I359" s="76" t="s">
        <v>15</v>
      </c>
      <c r="J359" s="76" t="s">
        <v>15</v>
      </c>
      <c r="K359" s="76">
        <v>3</v>
      </c>
      <c r="L359" s="76" t="s">
        <v>18</v>
      </c>
      <c r="M359" s="76" t="s">
        <v>12</v>
      </c>
      <c r="N359" s="76" t="s">
        <v>15</v>
      </c>
      <c r="O359" s="76" t="s">
        <v>15</v>
      </c>
      <c r="P359" s="76" t="s">
        <v>12</v>
      </c>
      <c r="Q359" s="76" t="s">
        <v>12</v>
      </c>
      <c r="R359" s="76" t="s">
        <v>15</v>
      </c>
      <c r="S359" s="76" t="s">
        <v>12</v>
      </c>
      <c r="T359" s="76" t="s">
        <v>15</v>
      </c>
      <c r="U359" s="76" t="s">
        <v>12</v>
      </c>
      <c r="V359" s="76">
        <v>3</v>
      </c>
      <c r="W359" s="76" t="s">
        <v>1474</v>
      </c>
      <c r="X359" s="76" t="s">
        <v>102</v>
      </c>
      <c r="Y359" s="77" t="s">
        <v>102</v>
      </c>
      <c r="Z359" s="77" t="s">
        <v>102</v>
      </c>
      <c r="AA359" s="77" t="s">
        <v>15</v>
      </c>
      <c r="AB359" s="77" t="s">
        <v>102</v>
      </c>
      <c r="AC359" s="77" t="s">
        <v>102</v>
      </c>
      <c r="AD359" s="77" t="s">
        <v>12</v>
      </c>
      <c r="AE359" s="77" t="s">
        <v>102</v>
      </c>
      <c r="AF359" s="77">
        <v>4</v>
      </c>
      <c r="AG359" s="90">
        <v>4</v>
      </c>
      <c r="AH359" s="78" t="s">
        <v>15</v>
      </c>
      <c r="AI359" s="90" t="s">
        <v>102</v>
      </c>
      <c r="AJ359" s="78" t="s">
        <v>15</v>
      </c>
      <c r="AK359" s="79" t="s">
        <v>15</v>
      </c>
      <c r="AL359" s="79" t="s">
        <v>18</v>
      </c>
      <c r="AM359" s="79" t="s">
        <v>15</v>
      </c>
      <c r="AN359" s="79" t="s">
        <v>15</v>
      </c>
      <c r="AO359" s="79">
        <v>3</v>
      </c>
      <c r="AP359" s="79" t="s">
        <v>15</v>
      </c>
      <c r="AQ359" s="79" t="s">
        <v>15</v>
      </c>
      <c r="AR359" s="79" t="s">
        <v>15</v>
      </c>
      <c r="AS359" s="79" t="e">
        <f>VLOOKUP(Vib_PDM[[#This Row],[New Number]],#REF!,2,FALSE)</f>
        <v>#REF!</v>
      </c>
      <c r="AT359" s="79" t="s">
        <v>15</v>
      </c>
      <c r="AU359" s="79" t="s">
        <v>15</v>
      </c>
      <c r="AV359" s="79" t="s">
        <v>15</v>
      </c>
      <c r="AW359" s="79" t="s">
        <v>15</v>
      </c>
      <c r="AX359" s="79" t="s">
        <v>15</v>
      </c>
      <c r="AY359" s="79"/>
      <c r="AZ359" s="79"/>
      <c r="BA359" s="79" t="s">
        <v>15</v>
      </c>
      <c r="BB359" s="79" t="s">
        <v>15</v>
      </c>
      <c r="BC359" s="79" t="s">
        <v>15</v>
      </c>
      <c r="BD359" s="80" t="s">
        <v>15</v>
      </c>
      <c r="BE359" s="80" t="s">
        <v>15</v>
      </c>
      <c r="BF359" s="80" t="s">
        <v>12</v>
      </c>
      <c r="BG359" s="80">
        <v>3</v>
      </c>
      <c r="BH359" s="80" t="s">
        <v>15</v>
      </c>
      <c r="BI359" s="80" t="s">
        <v>15</v>
      </c>
      <c r="BJ359" s="80" t="s">
        <v>15</v>
      </c>
      <c r="BK359" s="80" t="s">
        <v>15</v>
      </c>
      <c r="BL359" s="80" t="s">
        <v>12</v>
      </c>
      <c r="BM359" s="80"/>
      <c r="BN359" s="80"/>
      <c r="BO359" s="123" t="str">
        <f>VLOOKUP(Vib_PDM[[#This Row],[SAP Flocation]],'[4]Sheet1 (2)'!B:E,2,FALSE)</f>
        <v>MEM25W14</v>
      </c>
      <c r="BP359" s="83" t="s">
        <v>15</v>
      </c>
      <c r="BQ359" s="84"/>
      <c r="BR359" s="85" t="e">
        <f>VLOOKUP(Vib_PDM[[#This Row],[New Number]],'[4]Monthly AMS report'!NN351:NO702,2,FALSE)</f>
        <v>#N/A</v>
      </c>
      <c r="BS359" s="86"/>
      <c r="BT359" s="87">
        <f>COUNTIF(G359:AO359,$BT$8)</f>
        <v>0</v>
      </c>
      <c r="BU359" s="88">
        <f>COUNTIF(G359:AO359,$BU$8)</f>
        <v>0</v>
      </c>
      <c r="BV359" s="88">
        <f>COUNTIF(G359:AO359,$BV$8)</f>
        <v>3</v>
      </c>
      <c r="BW359" s="88">
        <f>COUNTIF(G359:AO359,$BW$8)</f>
        <v>2</v>
      </c>
      <c r="BX359" s="88">
        <f>COUNTIF(G359:AO359,$BX$8)</f>
        <v>13</v>
      </c>
      <c r="BY359" s="88">
        <f>COUNTIF(G359:AO359,$BY$8)</f>
        <v>14</v>
      </c>
      <c r="BZ359" s="88">
        <f>COUNTIF(G359:AO359,$BZ$8)</f>
        <v>2</v>
      </c>
      <c r="CA359" s="89">
        <f>(BY359)/(BZ359+BY359+BX359+BW359+BV359+BU359+BT359)</f>
        <v>0.41176470588235292</v>
      </c>
    </row>
    <row r="360" spans="1:79" ht="26.4" x14ac:dyDescent="0.25">
      <c r="A360" s="70" t="s">
        <v>1475</v>
      </c>
      <c r="B360" s="193" t="s">
        <v>1476</v>
      </c>
      <c r="C360" s="72" t="s">
        <v>191</v>
      </c>
      <c r="D360" s="73" t="s">
        <v>1477</v>
      </c>
      <c r="E360" s="74" t="s">
        <v>1478</v>
      </c>
      <c r="F360" s="75"/>
      <c r="G360" s="76" t="s">
        <v>15</v>
      </c>
      <c r="H360" s="76" t="s">
        <v>15</v>
      </c>
      <c r="I360" s="76" t="s">
        <v>15</v>
      </c>
      <c r="J360" s="76" t="s">
        <v>12</v>
      </c>
      <c r="K360" s="76" t="s">
        <v>15</v>
      </c>
      <c r="L360" s="76" t="s">
        <v>15</v>
      </c>
      <c r="M360" s="76" t="s">
        <v>15</v>
      </c>
      <c r="N360" s="76" t="s">
        <v>15</v>
      </c>
      <c r="O360" s="76" t="s">
        <v>15</v>
      </c>
      <c r="P360" s="76" t="s">
        <v>15</v>
      </c>
      <c r="Q360" s="76" t="s">
        <v>15</v>
      </c>
      <c r="R360" s="76">
        <v>2</v>
      </c>
      <c r="S360" s="76" t="s">
        <v>15</v>
      </c>
      <c r="T360" s="76" t="s">
        <v>102</v>
      </c>
      <c r="U360" s="76" t="s">
        <v>15</v>
      </c>
      <c r="V360" s="76" t="s">
        <v>15</v>
      </c>
      <c r="W360" s="76">
        <v>3</v>
      </c>
      <c r="X360" s="76">
        <v>3</v>
      </c>
      <c r="Y360" s="76">
        <v>3</v>
      </c>
      <c r="Z360" s="76" t="s">
        <v>15</v>
      </c>
      <c r="AA360" s="77">
        <v>3</v>
      </c>
      <c r="AB360" s="77" t="s">
        <v>102</v>
      </c>
      <c r="AC360" s="77" t="s">
        <v>102</v>
      </c>
      <c r="AD360" s="77" t="s">
        <v>15</v>
      </c>
      <c r="AE360" s="77" t="s">
        <v>15</v>
      </c>
      <c r="AF360" s="77" t="s">
        <v>102</v>
      </c>
      <c r="AG360" s="90" t="s">
        <v>15</v>
      </c>
      <c r="AH360" s="78" t="s">
        <v>15</v>
      </c>
      <c r="AI360" s="78" t="s">
        <v>12</v>
      </c>
      <c r="AJ360" s="90" t="s">
        <v>15</v>
      </c>
      <c r="AK360" s="79" t="s">
        <v>15</v>
      </c>
      <c r="AL360" s="79" t="s">
        <v>18</v>
      </c>
      <c r="AM360" s="79" t="s">
        <v>15</v>
      </c>
      <c r="AN360" s="79" t="s">
        <v>15</v>
      </c>
      <c r="AO360" s="79" t="s">
        <v>15</v>
      </c>
      <c r="AP360" s="79">
        <v>3</v>
      </c>
      <c r="AQ360" s="79" t="s">
        <v>12</v>
      </c>
      <c r="AR360" s="79" t="s">
        <v>18</v>
      </c>
      <c r="AS360" s="79" t="e">
        <f>VLOOKUP(Vib_PDM[[#This Row],[New Number]],#REF!,2,FALSE)</f>
        <v>#REF!</v>
      </c>
      <c r="AT360" s="79" t="s">
        <v>15</v>
      </c>
      <c r="AU360" s="79" t="s">
        <v>15</v>
      </c>
      <c r="AV360" s="79" t="s">
        <v>15</v>
      </c>
      <c r="AW360" s="79" t="s">
        <v>15</v>
      </c>
      <c r="AX360" s="79" t="s">
        <v>15</v>
      </c>
      <c r="AY360" s="79"/>
      <c r="AZ360" s="79"/>
      <c r="BA360" s="79" t="s">
        <v>12</v>
      </c>
      <c r="BB360" s="79" t="s">
        <v>15</v>
      </c>
      <c r="BC360" s="79" t="s">
        <v>15</v>
      </c>
      <c r="BD360" s="80" t="s">
        <v>15</v>
      </c>
      <c r="BE360" s="80" t="s">
        <v>15</v>
      </c>
      <c r="BF360" s="80" t="s">
        <v>12</v>
      </c>
      <c r="BG360" s="80" t="s">
        <v>12</v>
      </c>
      <c r="BH360" s="80" t="s">
        <v>15</v>
      </c>
      <c r="BI360" s="80" t="s">
        <v>15</v>
      </c>
      <c r="BJ360" s="80" t="s">
        <v>15</v>
      </c>
      <c r="BK360" s="80" t="s">
        <v>15</v>
      </c>
      <c r="BL360" s="80" t="s">
        <v>15</v>
      </c>
      <c r="BM360" s="80"/>
      <c r="BN360" s="80"/>
      <c r="BO360" s="82" t="e">
        <f>VLOOKUP(Vib_PDM[[#This Row],[SAP Flocation]],'[4]Sheet1 (2)'!B:E,2,FALSE)</f>
        <v>#N/A</v>
      </c>
      <c r="BP360" s="83" t="s">
        <v>15</v>
      </c>
      <c r="BQ360" s="84"/>
      <c r="BR360" s="85" t="e">
        <f>VLOOKUP(Vib_PDM[[#This Row],[New Number]],'[4]Monthly AMS report'!NN352:NO703,2,FALSE)</f>
        <v>#N/A</v>
      </c>
      <c r="BS360" s="86"/>
      <c r="BT360" s="87">
        <f>COUNTIF(G360:AO360,$BT$8)</f>
        <v>0</v>
      </c>
      <c r="BU360" s="88">
        <f>COUNTIF(G360:AO360,$BU$8)</f>
        <v>1</v>
      </c>
      <c r="BV360" s="88">
        <f>COUNTIF(G360:AO360,$BV$8)</f>
        <v>4</v>
      </c>
      <c r="BW360" s="88">
        <f>COUNTIF(G360:AO360,$BW$8)</f>
        <v>0</v>
      </c>
      <c r="BX360" s="88">
        <f>COUNTIF(G360:AO360,$BX$8)</f>
        <v>6</v>
      </c>
      <c r="BY360" s="88">
        <f>COUNTIF(G360:AO360,$BY$8)</f>
        <v>23</v>
      </c>
      <c r="BZ360" s="88">
        <f>COUNTIF(G360:AO360,$BZ$8)</f>
        <v>1</v>
      </c>
      <c r="CA360" s="89">
        <f>(BY360)/(BZ360+BY360+BX360+BW360+BV360+BU360+BT360)</f>
        <v>0.65714285714285714</v>
      </c>
    </row>
    <row r="361" spans="1:79" ht="26.4" x14ac:dyDescent="0.25">
      <c r="A361" s="70" t="s">
        <v>1479</v>
      </c>
      <c r="B361" s="193" t="s">
        <v>1480</v>
      </c>
      <c r="C361" s="72" t="s">
        <v>191</v>
      </c>
      <c r="D361" s="73" t="s">
        <v>1481</v>
      </c>
      <c r="E361" s="74" t="s">
        <v>1482</v>
      </c>
      <c r="F361" s="75"/>
      <c r="G361" s="76" t="s">
        <v>15</v>
      </c>
      <c r="H361" s="76" t="s">
        <v>15</v>
      </c>
      <c r="I361" s="76" t="s">
        <v>15</v>
      </c>
      <c r="J361" s="76" t="s">
        <v>12</v>
      </c>
      <c r="K361" s="76" t="s">
        <v>12</v>
      </c>
      <c r="L361" s="76" t="s">
        <v>102</v>
      </c>
      <c r="M361" s="76" t="s">
        <v>12</v>
      </c>
      <c r="N361" s="76" t="s">
        <v>15</v>
      </c>
      <c r="O361" s="76" t="s">
        <v>15</v>
      </c>
      <c r="P361" s="76">
        <v>3</v>
      </c>
      <c r="Q361" s="76" t="s">
        <v>15</v>
      </c>
      <c r="R361" s="76">
        <v>1</v>
      </c>
      <c r="S361" s="76">
        <v>3</v>
      </c>
      <c r="T361" s="76">
        <v>3</v>
      </c>
      <c r="U361" s="76" t="s">
        <v>15</v>
      </c>
      <c r="V361" s="76" t="s">
        <v>15</v>
      </c>
      <c r="W361" s="76">
        <v>4</v>
      </c>
      <c r="X361" s="76" t="s">
        <v>15</v>
      </c>
      <c r="Y361" s="76" t="s">
        <v>15</v>
      </c>
      <c r="Z361" s="76" t="s">
        <v>102</v>
      </c>
      <c r="AA361" s="77">
        <v>4</v>
      </c>
      <c r="AB361" s="77">
        <v>4</v>
      </c>
      <c r="AC361" s="77">
        <v>4</v>
      </c>
      <c r="AD361" s="77">
        <v>3</v>
      </c>
      <c r="AE361" s="77">
        <v>3</v>
      </c>
      <c r="AF361" s="77">
        <v>3</v>
      </c>
      <c r="AG361" s="78">
        <v>3</v>
      </c>
      <c r="AH361" s="78">
        <v>3</v>
      </c>
      <c r="AI361" s="78">
        <v>3</v>
      </c>
      <c r="AJ361" s="78" t="s">
        <v>12</v>
      </c>
      <c r="AK361" s="79" t="s">
        <v>12</v>
      </c>
      <c r="AL361" s="79" t="s">
        <v>102</v>
      </c>
      <c r="AM361" s="79" t="s">
        <v>102</v>
      </c>
      <c r="AN361" s="79" t="s">
        <v>15</v>
      </c>
      <c r="AO361" s="79">
        <v>3</v>
      </c>
      <c r="AP361" s="79">
        <v>3</v>
      </c>
      <c r="AQ361" s="79">
        <v>3</v>
      </c>
      <c r="AR361" s="79" t="s">
        <v>18</v>
      </c>
      <c r="AS361" s="79" t="e">
        <f>VLOOKUP(Vib_PDM[[#This Row],[New Number]],#REF!,2,FALSE)</f>
        <v>#REF!</v>
      </c>
      <c r="AT361" s="79" t="s">
        <v>15</v>
      </c>
      <c r="AU361" s="79" t="s">
        <v>15</v>
      </c>
      <c r="AV361" s="79" t="s">
        <v>15</v>
      </c>
      <c r="AW361" s="79" t="s">
        <v>15</v>
      </c>
      <c r="AX361" s="79" t="s">
        <v>15</v>
      </c>
      <c r="AY361" s="79"/>
      <c r="AZ361" s="79"/>
      <c r="BA361" s="79" t="s">
        <v>15</v>
      </c>
      <c r="BB361" s="79">
        <v>3</v>
      </c>
      <c r="BC361" s="79" t="s">
        <v>15</v>
      </c>
      <c r="BD361" s="80" t="s">
        <v>12</v>
      </c>
      <c r="BE361" s="80" t="s">
        <v>12</v>
      </c>
      <c r="BF361" s="80">
        <v>2</v>
      </c>
      <c r="BG361" s="80" t="s">
        <v>12</v>
      </c>
      <c r="BH361" s="80" t="s">
        <v>12</v>
      </c>
      <c r="BI361" s="81" t="s">
        <v>12</v>
      </c>
      <c r="BJ361" s="93" t="s">
        <v>12</v>
      </c>
      <c r="BK361" s="93" t="s">
        <v>12</v>
      </c>
      <c r="BL361" s="80">
        <v>3</v>
      </c>
      <c r="BM361" s="93" t="s">
        <v>18</v>
      </c>
      <c r="BN361" s="93"/>
      <c r="BO361" s="94" t="e">
        <f>VLOOKUP(Vib_PDM[[#This Row],[SAP Flocation]],'[4]Sheet1 (2)'!B:E,2,FALSE)</f>
        <v>#N/A</v>
      </c>
      <c r="BP361" s="83" t="s">
        <v>12</v>
      </c>
      <c r="BQ361" s="84"/>
      <c r="BR361" s="85" t="e">
        <f>VLOOKUP(Vib_PDM[[#This Row],[New Number]],'[4]Monthly AMS report'!NN353:NO704,2,FALSE)</f>
        <v>#N/A</v>
      </c>
      <c r="BS361" s="86"/>
      <c r="BT361" s="87">
        <f>COUNTIF(G361:AO361,$BT$8)</f>
        <v>1</v>
      </c>
      <c r="BU361" s="88">
        <f>COUNTIF(G361:AO361,$BU$8)</f>
        <v>0</v>
      </c>
      <c r="BV361" s="88">
        <f>COUNTIF(G361:AO361,$BV$8)</f>
        <v>10</v>
      </c>
      <c r="BW361" s="88">
        <f>COUNTIF(G361:AO361,$BW$8)</f>
        <v>4</v>
      </c>
      <c r="BX361" s="88">
        <f>COUNTIF(G361:AO361,$BX$8)</f>
        <v>9</v>
      </c>
      <c r="BY361" s="88">
        <f>COUNTIF(G361:AO361,$BY$8)</f>
        <v>11</v>
      </c>
      <c r="BZ361" s="88">
        <f>COUNTIF(G361:AO361,$BZ$8)</f>
        <v>0</v>
      </c>
      <c r="CA361" s="89">
        <f>(BY361)/(BZ361+BY361+BX361+BW361+BV361+BU361+BT361)</f>
        <v>0.31428571428571428</v>
      </c>
    </row>
    <row r="362" spans="1:79" ht="26.4" x14ac:dyDescent="0.25">
      <c r="A362" s="122" t="s">
        <v>1483</v>
      </c>
      <c r="B362" s="193" t="s">
        <v>1484</v>
      </c>
      <c r="C362" s="72" t="s">
        <v>191</v>
      </c>
      <c r="D362" s="73" t="s">
        <v>1485</v>
      </c>
      <c r="E362" s="74" t="s">
        <v>1486</v>
      </c>
      <c r="F362" s="75" t="s">
        <v>846</v>
      </c>
      <c r="G362" s="76" t="s">
        <v>15</v>
      </c>
      <c r="H362" s="76" t="s">
        <v>15</v>
      </c>
      <c r="I362" s="76" t="s">
        <v>15</v>
      </c>
      <c r="J362" s="76">
        <v>3</v>
      </c>
      <c r="K362" s="76">
        <v>3</v>
      </c>
      <c r="L362" s="76" t="s">
        <v>18</v>
      </c>
      <c r="M362" s="76" t="s">
        <v>12</v>
      </c>
      <c r="N362" s="76" t="s">
        <v>15</v>
      </c>
      <c r="O362" s="76" t="s">
        <v>15</v>
      </c>
      <c r="P362" s="76">
        <v>3</v>
      </c>
      <c r="Q362" s="76">
        <v>3</v>
      </c>
      <c r="R362" s="76">
        <v>3</v>
      </c>
      <c r="S362" s="76">
        <v>2</v>
      </c>
      <c r="T362" s="76">
        <v>3</v>
      </c>
      <c r="U362" s="76">
        <v>3</v>
      </c>
      <c r="V362" s="76">
        <v>3</v>
      </c>
      <c r="W362" s="76">
        <v>1</v>
      </c>
      <c r="X362" s="76" t="s">
        <v>102</v>
      </c>
      <c r="Y362" s="76">
        <v>2</v>
      </c>
      <c r="Z362" s="76">
        <v>2</v>
      </c>
      <c r="AA362" s="77">
        <v>3</v>
      </c>
      <c r="AB362" s="77">
        <v>3</v>
      </c>
      <c r="AC362" s="77">
        <v>3</v>
      </c>
      <c r="AD362" s="77">
        <v>2</v>
      </c>
      <c r="AE362" s="77">
        <v>2</v>
      </c>
      <c r="AF362" s="77">
        <v>2</v>
      </c>
      <c r="AG362" s="78">
        <v>2</v>
      </c>
      <c r="AH362" s="78" t="s">
        <v>15</v>
      </c>
      <c r="AI362" s="78">
        <v>3</v>
      </c>
      <c r="AJ362" s="78">
        <v>3</v>
      </c>
      <c r="AK362" s="79">
        <v>3</v>
      </c>
      <c r="AL362" s="79">
        <v>3</v>
      </c>
      <c r="AM362" s="79">
        <v>3</v>
      </c>
      <c r="AN362" s="79">
        <v>3</v>
      </c>
      <c r="AO362" s="79">
        <v>3</v>
      </c>
      <c r="AP362" s="79">
        <v>4</v>
      </c>
      <c r="AQ362" s="79">
        <v>3</v>
      </c>
      <c r="AR362" s="79" t="s">
        <v>18</v>
      </c>
      <c r="AS362" s="79" t="e">
        <f>VLOOKUP(Vib_PDM[[#This Row],[New Number]],#REF!,2,FALSE)</f>
        <v>#REF!</v>
      </c>
      <c r="AT362" s="79" t="s">
        <v>15</v>
      </c>
      <c r="AU362" s="79" t="s">
        <v>15</v>
      </c>
      <c r="AV362" s="79" t="s">
        <v>15</v>
      </c>
      <c r="AW362" s="79" t="s">
        <v>15</v>
      </c>
      <c r="AX362" s="79" t="s">
        <v>15</v>
      </c>
      <c r="AY362" s="79"/>
      <c r="AZ362" s="79"/>
      <c r="BA362" s="79" t="s">
        <v>15</v>
      </c>
      <c r="BB362" s="79">
        <v>1</v>
      </c>
      <c r="BC362" s="79" t="s">
        <v>15</v>
      </c>
      <c r="BD362" s="80">
        <v>4</v>
      </c>
      <c r="BE362" s="80" t="s">
        <v>15</v>
      </c>
      <c r="BF362" s="80" t="s">
        <v>12</v>
      </c>
      <c r="BG362" s="80" t="s">
        <v>12</v>
      </c>
      <c r="BH362" s="80" t="s">
        <v>12</v>
      </c>
      <c r="BI362" s="81" t="s">
        <v>12</v>
      </c>
      <c r="BJ362" s="93" t="s">
        <v>12</v>
      </c>
      <c r="BK362" s="93" t="s">
        <v>12</v>
      </c>
      <c r="BL362" s="80" t="s">
        <v>12</v>
      </c>
      <c r="BM362" s="93" t="s">
        <v>18</v>
      </c>
      <c r="BN362" s="93"/>
      <c r="BO362" s="94" t="e">
        <f>VLOOKUP(Vib_PDM[[#This Row],[SAP Flocation]],'[4]Sheet1 (2)'!B:E,2,FALSE)</f>
        <v>#N/A</v>
      </c>
      <c r="BP362" s="83">
        <v>3</v>
      </c>
      <c r="BQ362" s="84" t="s">
        <v>2161</v>
      </c>
      <c r="BR362" s="85" t="e">
        <f>VLOOKUP(Vib_PDM[[#This Row],[New Number]],'[4]Monthly AMS report'!NN354:NO705,2,FALSE)</f>
        <v>#N/A</v>
      </c>
      <c r="BS362" s="86"/>
      <c r="BT362" s="87">
        <f>COUNTIF(G362:AO362,$BT$8)</f>
        <v>1</v>
      </c>
      <c r="BU362" s="88">
        <f>COUNTIF(G362:AO362,$BU$8)</f>
        <v>7</v>
      </c>
      <c r="BV362" s="88">
        <f>COUNTIF(G362:AO362,$BV$8)</f>
        <v>18</v>
      </c>
      <c r="BW362" s="88">
        <f>COUNTIF(G362:AO362,$BW$8)</f>
        <v>0</v>
      </c>
      <c r="BX362" s="88">
        <f>COUNTIF(G362:AO362,$BX$8)</f>
        <v>2</v>
      </c>
      <c r="BY362" s="88">
        <f>COUNTIF(G362:AO362,$BY$8)</f>
        <v>6</v>
      </c>
      <c r="BZ362" s="88">
        <f>COUNTIF(G362:AO362,$BZ$8)</f>
        <v>1</v>
      </c>
      <c r="CA362" s="89">
        <f>(BY362)/(BZ362+BY362+BX362+BW362+BV362+BU362+BT362)</f>
        <v>0.17142857142857143</v>
      </c>
    </row>
    <row r="363" spans="1:79" ht="39.6" x14ac:dyDescent="0.25">
      <c r="A363" s="70" t="s">
        <v>1487</v>
      </c>
      <c r="B363" s="193" t="s">
        <v>1488</v>
      </c>
      <c r="C363" s="72" t="s">
        <v>191</v>
      </c>
      <c r="D363" s="73" t="s">
        <v>1489</v>
      </c>
      <c r="E363" s="74" t="s">
        <v>1490</v>
      </c>
      <c r="F363" s="75"/>
      <c r="G363" s="76" t="s">
        <v>15</v>
      </c>
      <c r="H363" s="76" t="s">
        <v>15</v>
      </c>
      <c r="I363" s="76" t="s">
        <v>12</v>
      </c>
      <c r="J363" s="76">
        <v>3</v>
      </c>
      <c r="K363" s="76">
        <v>2</v>
      </c>
      <c r="L363" s="76" t="s">
        <v>18</v>
      </c>
      <c r="M363" s="76" t="s">
        <v>12</v>
      </c>
      <c r="N363" s="76" t="s">
        <v>15</v>
      </c>
      <c r="O363" s="76" t="s">
        <v>15</v>
      </c>
      <c r="P363" s="76" t="s">
        <v>12</v>
      </c>
      <c r="Q363" s="76">
        <v>3</v>
      </c>
      <c r="R363" s="76">
        <v>3</v>
      </c>
      <c r="S363" s="76">
        <v>3</v>
      </c>
      <c r="T363" s="76">
        <v>3</v>
      </c>
      <c r="U363" s="76">
        <v>4</v>
      </c>
      <c r="V363" s="76">
        <v>4</v>
      </c>
      <c r="W363" s="76">
        <v>4</v>
      </c>
      <c r="X363" s="76">
        <v>4</v>
      </c>
      <c r="Y363" s="76">
        <v>4</v>
      </c>
      <c r="Z363" s="76" t="s">
        <v>102</v>
      </c>
      <c r="AA363" s="77">
        <v>3</v>
      </c>
      <c r="AB363" s="77">
        <v>3</v>
      </c>
      <c r="AC363" s="77">
        <v>3</v>
      </c>
      <c r="AD363" s="77">
        <v>2</v>
      </c>
      <c r="AE363" s="77">
        <v>2</v>
      </c>
      <c r="AF363" s="77">
        <v>2</v>
      </c>
      <c r="AG363" s="78">
        <v>4</v>
      </c>
      <c r="AH363" s="78">
        <v>4</v>
      </c>
      <c r="AI363" s="78">
        <v>4</v>
      </c>
      <c r="AJ363" s="78">
        <v>2</v>
      </c>
      <c r="AK363" s="79">
        <v>2</v>
      </c>
      <c r="AL363" s="79">
        <v>2</v>
      </c>
      <c r="AM363" s="79">
        <v>2</v>
      </c>
      <c r="AN363" s="79">
        <v>3</v>
      </c>
      <c r="AO363" s="79">
        <v>3</v>
      </c>
      <c r="AP363" s="79">
        <v>3</v>
      </c>
      <c r="AQ363" s="79">
        <v>3</v>
      </c>
      <c r="AR363" s="79" t="s">
        <v>18</v>
      </c>
      <c r="AS363" s="79" t="e">
        <f>VLOOKUP(Vib_PDM[[#This Row],[New Number]],#REF!,2,FALSE)</f>
        <v>#REF!</v>
      </c>
      <c r="AT363" s="79" t="s">
        <v>15</v>
      </c>
      <c r="AU363" s="79" t="s">
        <v>15</v>
      </c>
      <c r="AV363" s="79" t="s">
        <v>15</v>
      </c>
      <c r="AW363" s="79" t="s">
        <v>15</v>
      </c>
      <c r="AX363" s="79" t="s">
        <v>15</v>
      </c>
      <c r="AY363" s="79"/>
      <c r="AZ363" s="79"/>
      <c r="BA363" s="79" t="s">
        <v>15</v>
      </c>
      <c r="BB363" s="79">
        <v>1</v>
      </c>
      <c r="BC363" s="79" t="s">
        <v>15</v>
      </c>
      <c r="BD363" s="80">
        <v>1</v>
      </c>
      <c r="BE363" s="80" t="s">
        <v>15</v>
      </c>
      <c r="BF363" s="80">
        <v>4</v>
      </c>
      <c r="BG363" s="80">
        <v>3</v>
      </c>
      <c r="BH363" s="80">
        <v>3</v>
      </c>
      <c r="BI363" s="91">
        <v>3</v>
      </c>
      <c r="BJ363" s="91">
        <v>3</v>
      </c>
      <c r="BK363" s="80">
        <v>3</v>
      </c>
      <c r="BL363" s="80">
        <v>3</v>
      </c>
      <c r="BM363" s="93" t="s">
        <v>18</v>
      </c>
      <c r="BN363" s="93"/>
      <c r="BO363" s="92">
        <f>VLOOKUP(Vib_PDM[[#This Row],[SAP Flocation]],'[4]Sheet1 (2)'!B:E,2,FALSE)</f>
        <v>0</v>
      </c>
      <c r="BP363" s="83">
        <v>3</v>
      </c>
      <c r="BQ363" s="84" t="s">
        <v>2162</v>
      </c>
      <c r="BR363" s="85" t="e">
        <f>VLOOKUP(Vib_PDM[[#This Row],[New Number]],'[4]Monthly AMS report'!NN355:NO706,2,FALSE)</f>
        <v>#N/A</v>
      </c>
      <c r="BS363" s="86"/>
      <c r="BT363" s="87">
        <f>COUNTIF(G363:AO363,$BT$8)</f>
        <v>0</v>
      </c>
      <c r="BU363" s="88">
        <f>COUNTIF(G363:AO363,$BU$8)</f>
        <v>8</v>
      </c>
      <c r="BV363" s="88">
        <f>COUNTIF(G363:AO363,$BV$8)</f>
        <v>10</v>
      </c>
      <c r="BW363" s="88">
        <f>COUNTIF(G363:AO363,$BW$8)</f>
        <v>8</v>
      </c>
      <c r="BX363" s="88">
        <f>COUNTIF(G363:AO363,$BX$8)</f>
        <v>4</v>
      </c>
      <c r="BY363" s="88">
        <f>COUNTIF(G363:AO363,$BY$8)</f>
        <v>4</v>
      </c>
      <c r="BZ363" s="88">
        <f>COUNTIF(G363:AO363,$BZ$8)</f>
        <v>1</v>
      </c>
      <c r="CA363" s="89">
        <f>(BY363)/(BZ363+BY363+BX363+BW363+BV363+BU363+BT363)</f>
        <v>0.11428571428571428</v>
      </c>
    </row>
    <row r="364" spans="1:79" ht="28.8" x14ac:dyDescent="0.25">
      <c r="A364" s="129" t="s">
        <v>1491</v>
      </c>
      <c r="B364" s="211" t="s">
        <v>1492</v>
      </c>
      <c r="C364" s="72" t="s">
        <v>191</v>
      </c>
      <c r="D364" s="73" t="s">
        <v>1493</v>
      </c>
      <c r="E364" s="74" t="s">
        <v>1494</v>
      </c>
      <c r="F364" s="75"/>
      <c r="G364" s="76" t="s">
        <v>15</v>
      </c>
      <c r="H364" s="76" t="s">
        <v>12</v>
      </c>
      <c r="I364" s="76" t="s">
        <v>15</v>
      </c>
      <c r="J364" s="76" t="s">
        <v>12</v>
      </c>
      <c r="K364" s="76" t="s">
        <v>12</v>
      </c>
      <c r="L364" s="76" t="s">
        <v>102</v>
      </c>
      <c r="M364" s="76" t="s">
        <v>12</v>
      </c>
      <c r="N364" s="76" t="s">
        <v>15</v>
      </c>
      <c r="O364" s="76" t="s">
        <v>15</v>
      </c>
      <c r="P364" s="76">
        <v>3</v>
      </c>
      <c r="Q364" s="76">
        <v>3</v>
      </c>
      <c r="R364" s="76">
        <v>3</v>
      </c>
      <c r="S364" s="76">
        <v>4</v>
      </c>
      <c r="T364" s="76">
        <v>4</v>
      </c>
      <c r="U364" s="76">
        <v>4</v>
      </c>
      <c r="V364" s="76" t="s">
        <v>15</v>
      </c>
      <c r="W364" s="76" t="s">
        <v>102</v>
      </c>
      <c r="X364" s="76" t="s">
        <v>102</v>
      </c>
      <c r="Y364" s="76" t="s">
        <v>102</v>
      </c>
      <c r="Z364" s="76" t="s">
        <v>102</v>
      </c>
      <c r="AA364" s="77">
        <v>4</v>
      </c>
      <c r="AB364" s="77">
        <v>4</v>
      </c>
      <c r="AC364" s="77">
        <v>3</v>
      </c>
      <c r="AD364" s="77">
        <v>3</v>
      </c>
      <c r="AE364" s="77">
        <v>3</v>
      </c>
      <c r="AF364" s="77" t="s">
        <v>198</v>
      </c>
      <c r="AG364" s="78">
        <v>3</v>
      </c>
      <c r="AH364" s="78">
        <v>3</v>
      </c>
      <c r="AI364" s="78">
        <v>3</v>
      </c>
      <c r="AJ364" s="78" t="s">
        <v>15</v>
      </c>
      <c r="AK364" s="79" t="s">
        <v>15</v>
      </c>
      <c r="AL364" s="79" t="s">
        <v>18</v>
      </c>
      <c r="AM364" s="79">
        <v>2</v>
      </c>
      <c r="AN364" s="79" t="s">
        <v>15</v>
      </c>
      <c r="AO364" s="79">
        <v>2</v>
      </c>
      <c r="AP364" s="79">
        <v>3</v>
      </c>
      <c r="AQ364" s="79">
        <v>1</v>
      </c>
      <c r="AR364" s="79" t="s">
        <v>18</v>
      </c>
      <c r="AS364" s="79" t="e">
        <f>VLOOKUP(Vib_PDM[[#This Row],[New Number]],#REF!,2,FALSE)</f>
        <v>#REF!</v>
      </c>
      <c r="AT364" s="79" t="s">
        <v>15</v>
      </c>
      <c r="AU364" s="79" t="s">
        <v>15</v>
      </c>
      <c r="AV364" s="79" t="s">
        <v>15</v>
      </c>
      <c r="AW364" s="79" t="s">
        <v>15</v>
      </c>
      <c r="AX364" s="79" t="s">
        <v>15</v>
      </c>
      <c r="AY364" s="79"/>
      <c r="AZ364" s="79"/>
      <c r="BA364" s="79" t="s">
        <v>136</v>
      </c>
      <c r="BB364" s="79">
        <v>3</v>
      </c>
      <c r="BC364" s="79" t="s">
        <v>15</v>
      </c>
      <c r="BD364" s="80" t="s">
        <v>15</v>
      </c>
      <c r="BE364" s="80" t="s">
        <v>12</v>
      </c>
      <c r="BF364" s="80">
        <v>3</v>
      </c>
      <c r="BG364" s="80">
        <v>3</v>
      </c>
      <c r="BH364" s="80">
        <v>3</v>
      </c>
      <c r="BI364" s="91">
        <v>3</v>
      </c>
      <c r="BJ364" s="91">
        <v>3</v>
      </c>
      <c r="BK364" s="80">
        <v>3</v>
      </c>
      <c r="BL364" s="80">
        <v>2</v>
      </c>
      <c r="BM364" s="93" t="s">
        <v>18</v>
      </c>
      <c r="BN364" s="93"/>
      <c r="BO364" s="94" t="e">
        <f>VLOOKUP(Vib_PDM[[#This Row],[SAP Flocation]],'[4]Sheet1 (2)'!B:E,2,FALSE)</f>
        <v>#N/A</v>
      </c>
      <c r="BP364" s="83" t="s">
        <v>12</v>
      </c>
      <c r="BQ364" s="84"/>
      <c r="BR364" s="85" t="e">
        <f>VLOOKUP(Vib_PDM[[#This Row],[New Number]],'[4]Monthly AMS report'!NN356:NO707,2,FALSE)</f>
        <v>#N/A</v>
      </c>
      <c r="BS364" s="86"/>
      <c r="BT364" s="87">
        <f>COUNTIF(G364:AO364,$BT$8)</f>
        <v>0</v>
      </c>
      <c r="BU364" s="88">
        <f>COUNTIF(G364:AO364,$BU$8)</f>
        <v>2</v>
      </c>
      <c r="BV364" s="88">
        <f>COUNTIF(G364:AO364,$BV$8)</f>
        <v>9</v>
      </c>
      <c r="BW364" s="88">
        <f>COUNTIF(G364:AO364,$BW$8)</f>
        <v>5</v>
      </c>
      <c r="BX364" s="88">
        <f>COUNTIF(G364:AO364,$BX$8)</f>
        <v>9</v>
      </c>
      <c r="BY364" s="88">
        <f>COUNTIF(G364:AO364,$BY$8)</f>
        <v>8</v>
      </c>
      <c r="BZ364" s="88">
        <f>COUNTIF(G364:AO364,$BZ$8)</f>
        <v>1</v>
      </c>
      <c r="CA364" s="89">
        <f>(BY364)/(BZ364+BY364+BX364+BW364+BV364+BU364+BT364)</f>
        <v>0.23529411764705882</v>
      </c>
    </row>
    <row r="365" spans="1:79" ht="28.8" x14ac:dyDescent="0.25">
      <c r="A365" s="169" t="s">
        <v>1498</v>
      </c>
      <c r="B365" s="192" t="s">
        <v>1499</v>
      </c>
      <c r="C365" s="72" t="s">
        <v>143</v>
      </c>
      <c r="D365" s="182" t="s">
        <v>1500</v>
      </c>
      <c r="E365" s="171" t="s">
        <v>1501</v>
      </c>
      <c r="F365" s="172"/>
      <c r="G365" s="76" t="s">
        <v>12</v>
      </c>
      <c r="H365" s="76" t="s">
        <v>12</v>
      </c>
      <c r="I365" s="76" t="s">
        <v>12</v>
      </c>
      <c r="J365" s="76" t="s">
        <v>12</v>
      </c>
      <c r="K365" s="76" t="s">
        <v>12</v>
      </c>
      <c r="L365" s="76" t="s">
        <v>12</v>
      </c>
      <c r="M365" s="76" t="s">
        <v>12</v>
      </c>
      <c r="N365" s="76" t="s">
        <v>15</v>
      </c>
      <c r="O365" s="76" t="s">
        <v>12</v>
      </c>
      <c r="P365" s="76" t="s">
        <v>12</v>
      </c>
      <c r="Q365" s="76" t="s">
        <v>15</v>
      </c>
      <c r="R365" s="76" t="s">
        <v>15</v>
      </c>
      <c r="S365" s="76" t="s">
        <v>12</v>
      </c>
      <c r="T365" s="76" t="s">
        <v>15</v>
      </c>
      <c r="U365" s="76" t="s">
        <v>102</v>
      </c>
      <c r="V365" s="76" t="s">
        <v>102</v>
      </c>
      <c r="W365" s="76" t="s">
        <v>102</v>
      </c>
      <c r="X365" s="76" t="s">
        <v>102</v>
      </c>
      <c r="Y365" s="76" t="s">
        <v>102</v>
      </c>
      <c r="Z365" s="76" t="s">
        <v>102</v>
      </c>
      <c r="AA365" s="77" t="s">
        <v>102</v>
      </c>
      <c r="AB365" s="90" t="s">
        <v>12</v>
      </c>
      <c r="AC365" s="77" t="s">
        <v>102</v>
      </c>
      <c r="AD365" s="77" t="s">
        <v>12</v>
      </c>
      <c r="AE365" s="77" t="s">
        <v>102</v>
      </c>
      <c r="AF365" s="173" t="s">
        <v>102</v>
      </c>
      <c r="AG365" s="174" t="s">
        <v>12</v>
      </c>
      <c r="AH365" s="174" t="s">
        <v>12</v>
      </c>
      <c r="AI365" s="174" t="s">
        <v>12</v>
      </c>
      <c r="AJ365" s="174" t="s">
        <v>12</v>
      </c>
      <c r="AK365" s="79" t="s">
        <v>12</v>
      </c>
      <c r="AL365" s="79" t="s">
        <v>102</v>
      </c>
      <c r="AM365" s="79" t="s">
        <v>15</v>
      </c>
      <c r="AN365" s="79" t="s">
        <v>12</v>
      </c>
      <c r="AO365" s="79" t="s">
        <v>18</v>
      </c>
      <c r="AP365" s="79" t="s">
        <v>12</v>
      </c>
      <c r="AQ365" s="79" t="s">
        <v>12</v>
      </c>
      <c r="AR365" s="79" t="s">
        <v>18</v>
      </c>
      <c r="AS365" s="79" t="e">
        <f>VLOOKUP(Vib_PDM[[#This Row],[New Number]],#REF!,2,FALSE)</f>
        <v>#REF!</v>
      </c>
      <c r="AT365" s="79" t="s">
        <v>15</v>
      </c>
      <c r="AU365" s="79" t="s">
        <v>18</v>
      </c>
      <c r="AV365" s="79" t="s">
        <v>15</v>
      </c>
      <c r="AW365" s="79" t="s">
        <v>15</v>
      </c>
      <c r="AX365" s="79" t="s">
        <v>15</v>
      </c>
      <c r="AY365" s="79"/>
      <c r="AZ365" s="79"/>
      <c r="BA365" s="79" t="s">
        <v>102</v>
      </c>
      <c r="BB365" s="79" t="s">
        <v>15</v>
      </c>
      <c r="BC365" s="79" t="s">
        <v>15</v>
      </c>
      <c r="BD365" s="80">
        <v>3</v>
      </c>
      <c r="BE365" s="80" t="s">
        <v>15</v>
      </c>
      <c r="BF365" s="80" t="s">
        <v>15</v>
      </c>
      <c r="BG365" s="80" t="s">
        <v>15</v>
      </c>
      <c r="BH365" s="80" t="s">
        <v>15</v>
      </c>
      <c r="BI365" s="80" t="s">
        <v>15</v>
      </c>
      <c r="BJ365" s="80" t="s">
        <v>15</v>
      </c>
      <c r="BK365" s="80" t="s">
        <v>15</v>
      </c>
      <c r="BL365" s="80" t="s">
        <v>15</v>
      </c>
      <c r="BM365" s="80"/>
      <c r="BN365" s="80"/>
      <c r="BO365" s="82" t="e">
        <f>VLOOKUP(Vib_PDM[[#This Row],[SAP Flocation]],'[4]Sheet1 (2)'!B:E,2,FALSE)</f>
        <v>#N/A</v>
      </c>
      <c r="BP365" s="83" t="s">
        <v>15</v>
      </c>
      <c r="BQ365" s="84"/>
      <c r="BR365" s="85" t="e">
        <f>VLOOKUP(Vib_PDM[[#This Row],[New Number]],'[4]Monthly AMS report'!NN358:NO709,2,FALSE)</f>
        <v>#N/A</v>
      </c>
      <c r="BS365" s="86"/>
      <c r="BT365" s="87">
        <f>COUNTIF(G365:AO365,$BT$8)</f>
        <v>0</v>
      </c>
      <c r="BU365" s="88">
        <f>COUNTIF(G365:AO365,$BU$8)</f>
        <v>0</v>
      </c>
      <c r="BV365" s="88">
        <f>COUNTIF(G365:AO365,$BV$8)</f>
        <v>0</v>
      </c>
      <c r="BW365" s="88">
        <f>COUNTIF(G365:AO365,$BW$8)</f>
        <v>0</v>
      </c>
      <c r="BX365" s="88">
        <f>COUNTIF(G365:AO365,$BX$8)</f>
        <v>29</v>
      </c>
      <c r="BY365" s="88">
        <f>COUNTIF(G365:AO365,$BY$8)</f>
        <v>5</v>
      </c>
      <c r="BZ365" s="88">
        <f>COUNTIF(G365:AO365,$BZ$8)</f>
        <v>1</v>
      </c>
      <c r="CA365" s="89">
        <f>(BY365)/(BZ365+BY365+BX365+BW365+BV365+BU365+BT365)</f>
        <v>0.14285714285714285</v>
      </c>
    </row>
    <row r="366" spans="1:79" ht="26.4" x14ac:dyDescent="0.25">
      <c r="A366" s="70" t="s">
        <v>1502</v>
      </c>
      <c r="B366" s="175" t="s">
        <v>1503</v>
      </c>
      <c r="C366" s="72" t="s">
        <v>143</v>
      </c>
      <c r="D366" s="73" t="s">
        <v>1504</v>
      </c>
      <c r="E366" s="74" t="s">
        <v>1505</v>
      </c>
      <c r="F366" s="75" t="s">
        <v>1506</v>
      </c>
      <c r="G366" s="76" t="s">
        <v>12</v>
      </c>
      <c r="H366" s="76" t="s">
        <v>12</v>
      </c>
      <c r="I366" s="76" t="s">
        <v>12</v>
      </c>
      <c r="J366" s="76" t="s">
        <v>12</v>
      </c>
      <c r="K366" s="76" t="s">
        <v>12</v>
      </c>
      <c r="L366" s="76" t="s">
        <v>12</v>
      </c>
      <c r="M366" s="76" t="s">
        <v>12</v>
      </c>
      <c r="N366" s="76" t="s">
        <v>15</v>
      </c>
      <c r="O366" s="76" t="s">
        <v>12</v>
      </c>
      <c r="P366" s="76" t="s">
        <v>12</v>
      </c>
      <c r="Q366" s="76" t="s">
        <v>102</v>
      </c>
      <c r="R366" s="76" t="s">
        <v>12</v>
      </c>
      <c r="S366" s="76" t="s">
        <v>12</v>
      </c>
      <c r="T366" s="76" t="s">
        <v>15</v>
      </c>
      <c r="U366" s="76" t="s">
        <v>102</v>
      </c>
      <c r="V366" s="76" t="s">
        <v>102</v>
      </c>
      <c r="W366" s="76" t="s">
        <v>102</v>
      </c>
      <c r="X366" s="76" t="s">
        <v>102</v>
      </c>
      <c r="Y366" s="76" t="s">
        <v>102</v>
      </c>
      <c r="Z366" s="76" t="s">
        <v>102</v>
      </c>
      <c r="AA366" s="77" t="s">
        <v>102</v>
      </c>
      <c r="AB366" s="90" t="s">
        <v>12</v>
      </c>
      <c r="AC366" s="77" t="s">
        <v>102</v>
      </c>
      <c r="AD366" s="77" t="s">
        <v>12</v>
      </c>
      <c r="AE366" s="77" t="s">
        <v>102</v>
      </c>
      <c r="AF366" s="76" t="s">
        <v>102</v>
      </c>
      <c r="AG366" s="113" t="s">
        <v>12</v>
      </c>
      <c r="AH366" s="113" t="s">
        <v>12</v>
      </c>
      <c r="AI366" s="113">
        <v>3</v>
      </c>
      <c r="AJ366" s="113">
        <v>3</v>
      </c>
      <c r="AK366" s="79" t="s">
        <v>18</v>
      </c>
      <c r="AL366" s="79" t="s">
        <v>15</v>
      </c>
      <c r="AM366" s="79" t="s">
        <v>15</v>
      </c>
      <c r="AN366" s="79" t="s">
        <v>12</v>
      </c>
      <c r="AO366" s="79" t="s">
        <v>12</v>
      </c>
      <c r="AP366" s="79" t="s">
        <v>12</v>
      </c>
      <c r="AQ366" s="79" t="s">
        <v>12</v>
      </c>
      <c r="AR366" s="79" t="s">
        <v>18</v>
      </c>
      <c r="AS366" s="79" t="e">
        <f>VLOOKUP(Vib_PDM[[#This Row],[New Number]],#REF!,2,FALSE)</f>
        <v>#REF!</v>
      </c>
      <c r="AT366" s="79" t="s">
        <v>15</v>
      </c>
      <c r="AU366" s="79" t="s">
        <v>18</v>
      </c>
      <c r="AV366" s="79" t="s">
        <v>15</v>
      </c>
      <c r="AW366" s="79" t="s">
        <v>15</v>
      </c>
      <c r="AX366" s="79" t="s">
        <v>15</v>
      </c>
      <c r="AY366" s="79"/>
      <c r="AZ366" s="79"/>
      <c r="BA366" s="79" t="s">
        <v>102</v>
      </c>
      <c r="BB366" s="79" t="s">
        <v>15</v>
      </c>
      <c r="BC366" s="79" t="s">
        <v>15</v>
      </c>
      <c r="BD366" s="80" t="s">
        <v>12</v>
      </c>
      <c r="BE366" s="80" t="s">
        <v>15</v>
      </c>
      <c r="BF366" s="80" t="s">
        <v>12</v>
      </c>
      <c r="BG366" s="80" t="s">
        <v>12</v>
      </c>
      <c r="BH366" s="80" t="s">
        <v>12</v>
      </c>
      <c r="BI366" s="81" t="s">
        <v>12</v>
      </c>
      <c r="BJ366" s="91">
        <v>3</v>
      </c>
      <c r="BK366" s="80">
        <v>3</v>
      </c>
      <c r="BL366" s="80">
        <v>3</v>
      </c>
      <c r="BM366" s="80"/>
      <c r="BN366" s="80"/>
      <c r="BO366" s="92">
        <f>VLOOKUP(Vib_PDM[[#This Row],[SAP Flocation]],'[4]Sheet1 (2)'!B:E,2,FALSE)</f>
        <v>0</v>
      </c>
      <c r="BP366" s="83" t="s">
        <v>15</v>
      </c>
      <c r="BQ366" s="84"/>
      <c r="BR366" s="85" t="e">
        <f>VLOOKUP(Vib_PDM[[#This Row],[New Number]],'[4]Monthly AMS report'!NN359:NO710,2,FALSE)</f>
        <v>#N/A</v>
      </c>
      <c r="BS366" s="86"/>
      <c r="BT366" s="87">
        <f>COUNTIF(G366:AO366,$BT$8)</f>
        <v>0</v>
      </c>
      <c r="BU366" s="88">
        <f>COUNTIF(G366:AO366,$BU$8)</f>
        <v>0</v>
      </c>
      <c r="BV366" s="88">
        <f>COUNTIF(G366:AO366,$BV$8)</f>
        <v>2</v>
      </c>
      <c r="BW366" s="88">
        <f>COUNTIF(G366:AO366,$BW$8)</f>
        <v>0</v>
      </c>
      <c r="BX366" s="88">
        <f>COUNTIF(G366:AO366,$BX$8)</f>
        <v>28</v>
      </c>
      <c r="BY366" s="88">
        <f>COUNTIF(G366:AO366,$BY$8)</f>
        <v>4</v>
      </c>
      <c r="BZ366" s="88">
        <f>COUNTIF(G366:AO366,$BZ$8)</f>
        <v>1</v>
      </c>
      <c r="CA366" s="89">
        <f>(BY366)/(BZ366+BY366+BX366+BW366+BV366+BU366+BT366)</f>
        <v>0.11428571428571428</v>
      </c>
    </row>
    <row r="367" spans="1:79" ht="26.4" x14ac:dyDescent="0.25">
      <c r="A367" s="191" t="s">
        <v>1507</v>
      </c>
      <c r="B367" s="193" t="s">
        <v>1508</v>
      </c>
      <c r="C367" s="72" t="s">
        <v>143</v>
      </c>
      <c r="D367" s="177" t="s">
        <v>1509</v>
      </c>
      <c r="E367" s="178" t="s">
        <v>1510</v>
      </c>
      <c r="F367" s="453" t="s">
        <v>1511</v>
      </c>
      <c r="G367" s="76" t="s">
        <v>15</v>
      </c>
      <c r="H367" s="76" t="s">
        <v>12</v>
      </c>
      <c r="I367" s="76" t="s">
        <v>12</v>
      </c>
      <c r="J367" s="76" t="s">
        <v>12</v>
      </c>
      <c r="K367" s="76" t="s">
        <v>12</v>
      </c>
      <c r="L367" s="76" t="s">
        <v>12</v>
      </c>
      <c r="M367" s="76" t="s">
        <v>12</v>
      </c>
      <c r="N367" s="76" t="s">
        <v>12</v>
      </c>
      <c r="O367" s="76" t="s">
        <v>12</v>
      </c>
      <c r="P367" s="76" t="s">
        <v>12</v>
      </c>
      <c r="Q367" s="76" t="s">
        <v>12</v>
      </c>
      <c r="R367" s="76" t="s">
        <v>12</v>
      </c>
      <c r="S367" s="76" t="s">
        <v>12</v>
      </c>
      <c r="T367" s="76" t="s">
        <v>12</v>
      </c>
      <c r="U367" s="76" t="s">
        <v>12</v>
      </c>
      <c r="V367" s="76" t="s">
        <v>12</v>
      </c>
      <c r="W367" s="76" t="s">
        <v>12</v>
      </c>
      <c r="X367" s="76" t="s">
        <v>12</v>
      </c>
      <c r="Y367" s="76" t="s">
        <v>12</v>
      </c>
      <c r="Z367" s="76" t="s">
        <v>12</v>
      </c>
      <c r="AA367" s="77" t="s">
        <v>12</v>
      </c>
      <c r="AB367" s="77" t="s">
        <v>12</v>
      </c>
      <c r="AC367" s="77" t="s">
        <v>12</v>
      </c>
      <c r="AD367" s="77" t="s">
        <v>12</v>
      </c>
      <c r="AE367" s="77" t="s">
        <v>12</v>
      </c>
      <c r="AF367" s="180" t="s">
        <v>12</v>
      </c>
      <c r="AG367" s="181"/>
      <c r="AH367" s="181" t="s">
        <v>15</v>
      </c>
      <c r="AI367" s="181" t="s">
        <v>102</v>
      </c>
      <c r="AJ367" s="181" t="s">
        <v>12</v>
      </c>
      <c r="AK367" s="79" t="s">
        <v>12</v>
      </c>
      <c r="AL367" s="79" t="s">
        <v>102</v>
      </c>
      <c r="AM367" s="79" t="s">
        <v>15</v>
      </c>
      <c r="AN367" s="79" t="s">
        <v>12</v>
      </c>
      <c r="AO367" s="79" t="s">
        <v>12</v>
      </c>
      <c r="AP367" s="79" t="s">
        <v>12</v>
      </c>
      <c r="AQ367" s="79" t="s">
        <v>12</v>
      </c>
      <c r="AR367" s="79" t="s">
        <v>18</v>
      </c>
      <c r="AS367" s="79" t="e">
        <f>VLOOKUP(Vib_PDM[[#This Row],[New Number]],#REF!,2,FALSE)</f>
        <v>#REF!</v>
      </c>
      <c r="AT367" s="79" t="s">
        <v>15</v>
      </c>
      <c r="AU367" s="79" t="s">
        <v>15</v>
      </c>
      <c r="AV367" s="79" t="s">
        <v>15</v>
      </c>
      <c r="AW367" s="79" t="s">
        <v>15</v>
      </c>
      <c r="AX367" s="79" t="s">
        <v>15</v>
      </c>
      <c r="AY367" s="79"/>
      <c r="AZ367" s="79"/>
      <c r="BA367" s="79"/>
      <c r="BB367" s="79" t="s">
        <v>15</v>
      </c>
      <c r="BC367" s="79" t="s">
        <v>15</v>
      </c>
      <c r="BD367" s="80" t="s">
        <v>12</v>
      </c>
      <c r="BE367" s="80" t="s">
        <v>15</v>
      </c>
      <c r="BF367" s="80">
        <v>3</v>
      </c>
      <c r="BG367" s="80">
        <v>3</v>
      </c>
      <c r="BH367" s="80">
        <v>3</v>
      </c>
      <c r="BI367" s="91">
        <v>3</v>
      </c>
      <c r="BJ367" s="91">
        <v>3</v>
      </c>
      <c r="BK367" s="80">
        <v>3</v>
      </c>
      <c r="BL367" s="80">
        <v>3</v>
      </c>
      <c r="BM367" s="80"/>
      <c r="BN367" s="80"/>
      <c r="BO367" s="92" t="str">
        <f>VLOOKUP(Vib_PDM[[#This Row],[SAP Flocation]],'[4]Sheet1 (2)'!B:E,2,FALSE)</f>
        <v>MPHS25T1</v>
      </c>
      <c r="BP367" s="83" t="s">
        <v>15</v>
      </c>
      <c r="BQ367" s="84"/>
      <c r="BR367" s="85" t="e">
        <f>VLOOKUP(Vib_PDM[[#This Row],[New Number]],'[4]Monthly AMS report'!NN360:NO711,2,FALSE)</f>
        <v>#N/A</v>
      </c>
      <c r="BS367" s="86"/>
      <c r="BT367" s="87">
        <f>COUNTIF(G367:AO367,$BT$8)</f>
        <v>0</v>
      </c>
      <c r="BU367" s="88">
        <f>COUNTIF(G367:AO367,$BU$8)</f>
        <v>0</v>
      </c>
      <c r="BV367" s="88">
        <f>COUNTIF(G367:AO367,$BV$8)</f>
        <v>0</v>
      </c>
      <c r="BW367" s="88">
        <f>COUNTIF(G367:AO367,$BW$8)</f>
        <v>0</v>
      </c>
      <c r="BX367" s="88">
        <f>COUNTIF(G367:AO367,$BX$8)</f>
        <v>31</v>
      </c>
      <c r="BY367" s="88">
        <f>COUNTIF(G367:AO367,$BY$8)</f>
        <v>3</v>
      </c>
      <c r="BZ367" s="88">
        <f>COUNTIF(G367:AO367,$BZ$8)</f>
        <v>0</v>
      </c>
      <c r="CA367" s="89">
        <f>(BY367)/(BZ367+BY367+BX367+BW367+BV367+BU367+BT367)</f>
        <v>8.8235294117647065E-2</v>
      </c>
    </row>
    <row r="368" spans="1:79" ht="26.4" x14ac:dyDescent="0.25">
      <c r="A368" s="70" t="s">
        <v>1516</v>
      </c>
      <c r="B368" s="193" t="s">
        <v>1517</v>
      </c>
      <c r="C368" s="72" t="s">
        <v>143</v>
      </c>
      <c r="D368" s="73" t="s">
        <v>1518</v>
      </c>
      <c r="E368" s="74" t="s">
        <v>1519</v>
      </c>
      <c r="F368" s="75"/>
      <c r="G368" s="76" t="s">
        <v>12</v>
      </c>
      <c r="H368" s="76" t="s">
        <v>12</v>
      </c>
      <c r="I368" s="76" t="s">
        <v>12</v>
      </c>
      <c r="J368" s="76" t="s">
        <v>12</v>
      </c>
      <c r="K368" s="76" t="s">
        <v>12</v>
      </c>
      <c r="L368" s="76" t="s">
        <v>12</v>
      </c>
      <c r="M368" s="76" t="s">
        <v>12</v>
      </c>
      <c r="N368" s="76" t="s">
        <v>15</v>
      </c>
      <c r="O368" s="76" t="s">
        <v>12</v>
      </c>
      <c r="P368" s="76" t="s">
        <v>12</v>
      </c>
      <c r="Q368" s="76" t="s">
        <v>102</v>
      </c>
      <c r="R368" s="76" t="s">
        <v>12</v>
      </c>
      <c r="S368" s="76" t="s">
        <v>12</v>
      </c>
      <c r="T368" s="76" t="s">
        <v>15</v>
      </c>
      <c r="U368" s="76" t="s">
        <v>102</v>
      </c>
      <c r="V368" s="76" t="s">
        <v>102</v>
      </c>
      <c r="W368" s="76" t="s">
        <v>102</v>
      </c>
      <c r="X368" s="76" t="s">
        <v>102</v>
      </c>
      <c r="Y368" s="76" t="s">
        <v>15</v>
      </c>
      <c r="Z368" s="76" t="s">
        <v>15</v>
      </c>
      <c r="AA368" s="76" t="s">
        <v>15</v>
      </c>
      <c r="AB368" s="79" t="s">
        <v>12</v>
      </c>
      <c r="AC368" s="76" t="s">
        <v>102</v>
      </c>
      <c r="AD368" s="76" t="s">
        <v>12</v>
      </c>
      <c r="AE368" s="77" t="s">
        <v>15</v>
      </c>
      <c r="AF368" s="77" t="s">
        <v>102</v>
      </c>
      <c r="AG368" s="78">
        <v>2</v>
      </c>
      <c r="AH368" s="78" t="s">
        <v>15</v>
      </c>
      <c r="AI368" s="78" t="s">
        <v>18</v>
      </c>
      <c r="AJ368" s="78" t="s">
        <v>12</v>
      </c>
      <c r="AK368" s="79" t="s">
        <v>12</v>
      </c>
      <c r="AL368" s="79" t="s">
        <v>102</v>
      </c>
      <c r="AM368" s="79" t="s">
        <v>15</v>
      </c>
      <c r="AN368" s="79" t="s">
        <v>15</v>
      </c>
      <c r="AO368" s="79" t="s">
        <v>12</v>
      </c>
      <c r="AP368" s="79" t="s">
        <v>12</v>
      </c>
      <c r="AQ368" s="79" t="s">
        <v>12</v>
      </c>
      <c r="AR368" s="79" t="s">
        <v>18</v>
      </c>
      <c r="AS368" s="79" t="e">
        <f>VLOOKUP(Vib_PDM[[#This Row],[New Number]],#REF!,2,FALSE)</f>
        <v>#REF!</v>
      </c>
      <c r="AT368" s="79" t="s">
        <v>15</v>
      </c>
      <c r="AU368" s="79" t="s">
        <v>18</v>
      </c>
      <c r="AV368" s="79" t="s">
        <v>15</v>
      </c>
      <c r="AW368" s="79" t="s">
        <v>15</v>
      </c>
      <c r="AX368" s="79" t="s">
        <v>15</v>
      </c>
      <c r="AY368" s="79"/>
      <c r="AZ368" s="79"/>
      <c r="BA368" s="79" t="s">
        <v>102</v>
      </c>
      <c r="BB368" s="79" t="s">
        <v>15</v>
      </c>
      <c r="BC368" s="79" t="s">
        <v>15</v>
      </c>
      <c r="BD368" s="80" t="s">
        <v>12</v>
      </c>
      <c r="BE368" s="80" t="s">
        <v>15</v>
      </c>
      <c r="BF368" s="80" t="s">
        <v>15</v>
      </c>
      <c r="BG368" s="80" t="s">
        <v>15</v>
      </c>
      <c r="BH368" s="80" t="s">
        <v>15</v>
      </c>
      <c r="BI368" s="80" t="s">
        <v>15</v>
      </c>
      <c r="BJ368" s="80" t="s">
        <v>15</v>
      </c>
      <c r="BK368" s="80" t="s">
        <v>12</v>
      </c>
      <c r="BL368" s="80" t="s">
        <v>12</v>
      </c>
      <c r="BM368" s="80"/>
      <c r="BN368" s="80"/>
      <c r="BO368" s="82" t="e">
        <f>VLOOKUP(Vib_PDM[[#This Row],[SAP Flocation]],'[4]Sheet1 (2)'!B:E,2,FALSE)</f>
        <v>#N/A</v>
      </c>
      <c r="BP368" s="83" t="s">
        <v>15</v>
      </c>
      <c r="BQ368" s="84"/>
      <c r="BR368" s="85" t="e">
        <f>VLOOKUP(Vib_PDM[[#This Row],[New Number]],'[4]Monthly AMS report'!NN362:NO713,2,FALSE)</f>
        <v>#N/A</v>
      </c>
      <c r="BS368" s="86"/>
      <c r="BT368" s="87">
        <f>COUNTIF(G368:AO368,$BT$8)</f>
        <v>0</v>
      </c>
      <c r="BU368" s="88">
        <f>COUNTIF(G368:AO368,$BU$8)</f>
        <v>1</v>
      </c>
      <c r="BV368" s="88">
        <f>COUNTIF(G368:AO368,$BV$8)</f>
        <v>0</v>
      </c>
      <c r="BW368" s="88">
        <f>COUNTIF(G368:AO368,$BW$8)</f>
        <v>0</v>
      </c>
      <c r="BX368" s="88">
        <f>COUNTIF(G368:AO368,$BX$8)</f>
        <v>24</v>
      </c>
      <c r="BY368" s="88">
        <f>COUNTIF(G368:AO368,$BY$8)</f>
        <v>9</v>
      </c>
      <c r="BZ368" s="88">
        <f>COUNTIF(G368:AO368,$BZ$8)</f>
        <v>1</v>
      </c>
      <c r="CA368" s="89">
        <f>(BY368)/(BZ368+BY368+BX368+BW368+BV368+BU368+BT368)</f>
        <v>0.25714285714285712</v>
      </c>
    </row>
    <row r="369" spans="1:81" ht="26.4" x14ac:dyDescent="0.25">
      <c r="A369" s="70" t="s">
        <v>1520</v>
      </c>
      <c r="B369" s="193" t="s">
        <v>1521</v>
      </c>
      <c r="C369" s="72" t="s">
        <v>143</v>
      </c>
      <c r="D369" s="73" t="s">
        <v>1522</v>
      </c>
      <c r="E369" s="74" t="s">
        <v>1523</v>
      </c>
      <c r="F369" s="75"/>
      <c r="G369" s="76" t="s">
        <v>15</v>
      </c>
      <c r="H369" s="76" t="s">
        <v>12</v>
      </c>
      <c r="I369" s="76" t="s">
        <v>12</v>
      </c>
      <c r="J369" s="76" t="s">
        <v>15</v>
      </c>
      <c r="K369" s="76" t="s">
        <v>12</v>
      </c>
      <c r="L369" s="76" t="s">
        <v>12</v>
      </c>
      <c r="M369" s="76" t="s">
        <v>12</v>
      </c>
      <c r="N369" s="76" t="s">
        <v>15</v>
      </c>
      <c r="O369" s="76" t="s">
        <v>12</v>
      </c>
      <c r="P369" s="76" t="s">
        <v>12</v>
      </c>
      <c r="Q369" s="76" t="s">
        <v>102</v>
      </c>
      <c r="R369" s="76" t="s">
        <v>12</v>
      </c>
      <c r="S369" s="76" t="s">
        <v>12</v>
      </c>
      <c r="T369" s="76" t="s">
        <v>15</v>
      </c>
      <c r="U369" s="76" t="s">
        <v>102</v>
      </c>
      <c r="V369" s="76" t="s">
        <v>102</v>
      </c>
      <c r="W369" s="76" t="s">
        <v>102</v>
      </c>
      <c r="X369" s="76" t="s">
        <v>102</v>
      </c>
      <c r="Y369" s="76" t="s">
        <v>15</v>
      </c>
      <c r="Z369" s="76" t="s">
        <v>102</v>
      </c>
      <c r="AA369" s="77" t="s">
        <v>102</v>
      </c>
      <c r="AB369" s="90" t="s">
        <v>12</v>
      </c>
      <c r="AC369" s="77" t="s">
        <v>102</v>
      </c>
      <c r="AD369" s="77" t="s">
        <v>12</v>
      </c>
      <c r="AE369" s="77" t="s">
        <v>102</v>
      </c>
      <c r="AF369" s="77" t="s">
        <v>102</v>
      </c>
      <c r="AG369" s="78" t="s">
        <v>102</v>
      </c>
      <c r="AH369" s="78" t="s">
        <v>12</v>
      </c>
      <c r="AI369" s="78" t="s">
        <v>12</v>
      </c>
      <c r="AJ369" s="78" t="s">
        <v>15</v>
      </c>
      <c r="AK369" s="79" t="s">
        <v>12</v>
      </c>
      <c r="AL369" s="79" t="s">
        <v>102</v>
      </c>
      <c r="AM369" s="79" t="s">
        <v>15</v>
      </c>
      <c r="AN369" s="79" t="s">
        <v>15</v>
      </c>
      <c r="AO369" s="79" t="s">
        <v>12</v>
      </c>
      <c r="AP369" s="79" t="s">
        <v>12</v>
      </c>
      <c r="AQ369" s="79" t="s">
        <v>12</v>
      </c>
      <c r="AR369" s="79" t="s">
        <v>18</v>
      </c>
      <c r="AS369" s="79" t="e">
        <f>VLOOKUP(Vib_PDM[[#This Row],[New Number]],#REF!,2,FALSE)</f>
        <v>#REF!</v>
      </c>
      <c r="AT369" s="79" t="s">
        <v>15</v>
      </c>
      <c r="AU369" s="79" t="s">
        <v>15</v>
      </c>
      <c r="AV369" s="79" t="s">
        <v>15</v>
      </c>
      <c r="AW369" s="79" t="s">
        <v>15</v>
      </c>
      <c r="AX369" s="79" t="s">
        <v>15</v>
      </c>
      <c r="AY369" s="79"/>
      <c r="AZ369" s="79"/>
      <c r="BA369" s="79"/>
      <c r="BB369" s="79" t="s">
        <v>15</v>
      </c>
      <c r="BC369" s="79" t="s">
        <v>15</v>
      </c>
      <c r="BD369" s="80" t="s">
        <v>15</v>
      </c>
      <c r="BE369" s="80" t="s">
        <v>15</v>
      </c>
      <c r="BF369" s="80" t="s">
        <v>12</v>
      </c>
      <c r="BG369" s="80" t="s">
        <v>12</v>
      </c>
      <c r="BH369" s="80" t="s">
        <v>12</v>
      </c>
      <c r="BI369" s="81" t="s">
        <v>12</v>
      </c>
      <c r="BJ369" s="93" t="s">
        <v>12</v>
      </c>
      <c r="BK369" s="93" t="s">
        <v>12</v>
      </c>
      <c r="BL369" s="80" t="s">
        <v>12</v>
      </c>
      <c r="BM369" s="93"/>
      <c r="BN369" s="93"/>
      <c r="BO369" s="94" t="e">
        <f>VLOOKUP(Vib_PDM[[#This Row],[SAP Flocation]],'[4]Sheet1 (2)'!B:E,2,FALSE)</f>
        <v>#N/A</v>
      </c>
      <c r="BP369" s="83" t="s">
        <v>15</v>
      </c>
      <c r="BQ369" s="84"/>
      <c r="BR369" s="85" t="e">
        <f>VLOOKUP(Vib_PDM[[#This Row],[New Number]],'[4]Monthly AMS report'!NN363:NO714,2,FALSE)</f>
        <v>#N/A</v>
      </c>
      <c r="BS369" s="86"/>
      <c r="BT369" s="87">
        <f>COUNTIF(G369:AO369,$BT$8)</f>
        <v>0</v>
      </c>
      <c r="BU369" s="88">
        <f>COUNTIF(G369:AO369,$BU$8)</f>
        <v>0</v>
      </c>
      <c r="BV369" s="88">
        <f>COUNTIF(G369:AO369,$BV$8)</f>
        <v>0</v>
      </c>
      <c r="BW369" s="88">
        <f>COUNTIF(G369:AO369,$BW$8)</f>
        <v>0</v>
      </c>
      <c r="BX369" s="88">
        <f>COUNTIF(G369:AO369,$BX$8)</f>
        <v>27</v>
      </c>
      <c r="BY369" s="88">
        <f>COUNTIF(G369:AO369,$BY$8)</f>
        <v>8</v>
      </c>
      <c r="BZ369" s="88">
        <f>COUNTIF(G369:AO369,$BZ$8)</f>
        <v>0</v>
      </c>
      <c r="CA369" s="89">
        <f>(BY369)/(BZ369+BY369+BX369+BW369+BV369+BU369+BT369)</f>
        <v>0.22857142857142856</v>
      </c>
    </row>
    <row r="370" spans="1:81" ht="28.8" x14ac:dyDescent="0.25">
      <c r="A370" s="122" t="s">
        <v>1524</v>
      </c>
      <c r="B370" s="192" t="s">
        <v>1525</v>
      </c>
      <c r="C370" s="72" t="s">
        <v>143</v>
      </c>
      <c r="D370" s="73" t="s">
        <v>1526</v>
      </c>
      <c r="E370" s="74" t="s">
        <v>1527</v>
      </c>
      <c r="F370" s="75"/>
      <c r="G370" s="76" t="s">
        <v>12</v>
      </c>
      <c r="H370" s="76" t="s">
        <v>12</v>
      </c>
      <c r="I370" s="76" t="s">
        <v>12</v>
      </c>
      <c r="J370" s="76" t="s">
        <v>15</v>
      </c>
      <c r="K370" s="76" t="s">
        <v>12</v>
      </c>
      <c r="L370" s="76" t="s">
        <v>12</v>
      </c>
      <c r="M370" s="76" t="s">
        <v>15</v>
      </c>
      <c r="N370" s="76" t="s">
        <v>15</v>
      </c>
      <c r="O370" s="76" t="s">
        <v>12</v>
      </c>
      <c r="P370" s="76" t="s">
        <v>12</v>
      </c>
      <c r="Q370" s="76" t="s">
        <v>15</v>
      </c>
      <c r="R370" s="76" t="s">
        <v>12</v>
      </c>
      <c r="S370" s="76" t="s">
        <v>12</v>
      </c>
      <c r="T370" s="76" t="s">
        <v>15</v>
      </c>
      <c r="U370" s="76" t="s">
        <v>102</v>
      </c>
      <c r="V370" s="76" t="s">
        <v>102</v>
      </c>
      <c r="W370" s="76" t="s">
        <v>102</v>
      </c>
      <c r="X370" s="76" t="s">
        <v>102</v>
      </c>
      <c r="Y370" s="76" t="s">
        <v>102</v>
      </c>
      <c r="Z370" s="76" t="s">
        <v>102</v>
      </c>
      <c r="AA370" s="77" t="s">
        <v>102</v>
      </c>
      <c r="AB370" s="90" t="s">
        <v>12</v>
      </c>
      <c r="AC370" s="77" t="s">
        <v>102</v>
      </c>
      <c r="AD370" s="77" t="s">
        <v>12</v>
      </c>
      <c r="AE370" s="77" t="s">
        <v>15</v>
      </c>
      <c r="AF370" s="77" t="s">
        <v>15</v>
      </c>
      <c r="AG370" s="78" t="s">
        <v>102</v>
      </c>
      <c r="AH370" s="78" t="s">
        <v>12</v>
      </c>
      <c r="AI370" s="78" t="s">
        <v>12</v>
      </c>
      <c r="AJ370" s="78" t="s">
        <v>15</v>
      </c>
      <c r="AK370" s="79" t="s">
        <v>15</v>
      </c>
      <c r="AL370" s="79" t="s">
        <v>102</v>
      </c>
      <c r="AM370" s="79" t="s">
        <v>15</v>
      </c>
      <c r="AN370" s="79" t="s">
        <v>15</v>
      </c>
      <c r="AO370" s="79" t="s">
        <v>12</v>
      </c>
      <c r="AP370" s="79" t="s">
        <v>12</v>
      </c>
      <c r="AQ370" s="79" t="s">
        <v>12</v>
      </c>
      <c r="AR370" s="79" t="s">
        <v>18</v>
      </c>
      <c r="AS370" s="79" t="e">
        <f>VLOOKUP(Vib_PDM[[#This Row],[New Number]],#REF!,2,FALSE)</f>
        <v>#REF!</v>
      </c>
      <c r="AT370" s="79" t="s">
        <v>15</v>
      </c>
      <c r="AU370" s="79" t="s">
        <v>18</v>
      </c>
      <c r="AV370" s="79" t="s">
        <v>15</v>
      </c>
      <c r="AW370" s="79" t="s">
        <v>15</v>
      </c>
      <c r="AX370" s="79" t="s">
        <v>15</v>
      </c>
      <c r="AY370" s="79"/>
      <c r="AZ370" s="79"/>
      <c r="BA370" s="79" t="s">
        <v>102</v>
      </c>
      <c r="BB370" s="79" t="s">
        <v>15</v>
      </c>
      <c r="BC370" s="79" t="s">
        <v>15</v>
      </c>
      <c r="BD370" s="80" t="s">
        <v>15</v>
      </c>
      <c r="BE370" s="80" t="s">
        <v>15</v>
      </c>
      <c r="BF370" s="80" t="s">
        <v>12</v>
      </c>
      <c r="BG370" s="80" t="s">
        <v>12</v>
      </c>
      <c r="BH370" s="80" t="s">
        <v>12</v>
      </c>
      <c r="BI370" s="81" t="s">
        <v>12</v>
      </c>
      <c r="BJ370" s="93" t="s">
        <v>12</v>
      </c>
      <c r="BK370" s="93" t="s">
        <v>12</v>
      </c>
      <c r="BL370" s="80" t="s">
        <v>12</v>
      </c>
      <c r="BM370" s="93"/>
      <c r="BN370" s="93"/>
      <c r="BO370" s="94" t="e">
        <f>VLOOKUP(Vib_PDM[[#This Row],[SAP Flocation]],'[4]Sheet1 (2)'!B:E,2,FALSE)</f>
        <v>#N/A</v>
      </c>
      <c r="BP370" s="83" t="s">
        <v>15</v>
      </c>
      <c r="BQ370" s="84"/>
      <c r="BR370" s="85" t="e">
        <f>VLOOKUP(Vib_PDM[[#This Row],[New Number]],'[4]Monthly AMS report'!NN364:NO715,2,FALSE)</f>
        <v>#N/A</v>
      </c>
      <c r="BS370" s="86"/>
      <c r="BT370" s="87">
        <f>COUNTIF(G370:AO370,$BT$8)</f>
        <v>0</v>
      </c>
      <c r="BU370" s="88">
        <f>COUNTIF(G370:AO370,$BU$8)</f>
        <v>0</v>
      </c>
      <c r="BV370" s="88">
        <f>COUNTIF(G370:AO370,$BV$8)</f>
        <v>0</v>
      </c>
      <c r="BW370" s="88">
        <f>COUNTIF(G370:AO370,$BW$8)</f>
        <v>0</v>
      </c>
      <c r="BX370" s="88">
        <f>COUNTIF(G370:AO370,$BX$8)</f>
        <v>24</v>
      </c>
      <c r="BY370" s="88">
        <f>COUNTIF(G370:AO370,$BY$8)</f>
        <v>11</v>
      </c>
      <c r="BZ370" s="88">
        <f>COUNTIF(G370:AO370,$BZ$8)</f>
        <v>0</v>
      </c>
      <c r="CA370" s="89">
        <f>(BY370)/(BZ370+BY370+BX370+BW370+BV370+BU370+BT370)</f>
        <v>0.31428571428571428</v>
      </c>
    </row>
    <row r="371" spans="1:81" ht="26.4" x14ac:dyDescent="0.25">
      <c r="A371" s="70" t="s">
        <v>1512</v>
      </c>
      <c r="B371" s="193" t="s">
        <v>1513</v>
      </c>
      <c r="C371" s="72" t="s">
        <v>143</v>
      </c>
      <c r="D371" s="73" t="s">
        <v>1514</v>
      </c>
      <c r="E371" s="74" t="s">
        <v>1515</v>
      </c>
      <c r="F371" s="75"/>
      <c r="G371" s="76" t="s">
        <v>12</v>
      </c>
      <c r="H371" s="76" t="s">
        <v>15</v>
      </c>
      <c r="I371" s="76" t="s">
        <v>15</v>
      </c>
      <c r="J371" s="76" t="s">
        <v>12</v>
      </c>
      <c r="K371" s="76" t="s">
        <v>12</v>
      </c>
      <c r="L371" s="76" t="s">
        <v>12</v>
      </c>
      <c r="M371" s="76" t="s">
        <v>15</v>
      </c>
      <c r="N371" s="76" t="s">
        <v>15</v>
      </c>
      <c r="O371" s="76" t="s">
        <v>12</v>
      </c>
      <c r="P371" s="76" t="s">
        <v>12</v>
      </c>
      <c r="Q371" s="76" t="s">
        <v>102</v>
      </c>
      <c r="R371" s="76" t="s">
        <v>12</v>
      </c>
      <c r="S371" s="76" t="s">
        <v>12</v>
      </c>
      <c r="T371" s="76" t="s">
        <v>15</v>
      </c>
      <c r="U371" s="76" t="s">
        <v>102</v>
      </c>
      <c r="V371" s="76" t="s">
        <v>102</v>
      </c>
      <c r="W371" s="76" t="s">
        <v>15</v>
      </c>
      <c r="X371" s="76" t="s">
        <v>15</v>
      </c>
      <c r="Y371" s="76" t="s">
        <v>102</v>
      </c>
      <c r="Z371" s="76" t="s">
        <v>102</v>
      </c>
      <c r="AA371" s="77" t="s">
        <v>102</v>
      </c>
      <c r="AB371" s="90" t="s">
        <v>12</v>
      </c>
      <c r="AC371" s="77" t="s">
        <v>102</v>
      </c>
      <c r="AD371" s="77" t="s">
        <v>12</v>
      </c>
      <c r="AE371" s="77" t="s">
        <v>102</v>
      </c>
      <c r="AF371" s="77" t="s">
        <v>102</v>
      </c>
      <c r="AG371" s="78" t="s">
        <v>12</v>
      </c>
      <c r="AH371" s="78" t="s">
        <v>12</v>
      </c>
      <c r="AI371" s="78" t="s">
        <v>12</v>
      </c>
      <c r="AJ371" s="78" t="s">
        <v>12</v>
      </c>
      <c r="AK371" s="79" t="s">
        <v>12</v>
      </c>
      <c r="AL371" s="79" t="s">
        <v>102</v>
      </c>
      <c r="AM371" s="79" t="s">
        <v>15</v>
      </c>
      <c r="AN371" s="79" t="s">
        <v>15</v>
      </c>
      <c r="AO371" s="79" t="s">
        <v>12</v>
      </c>
      <c r="AP371" s="79" t="s">
        <v>12</v>
      </c>
      <c r="AQ371" s="79" t="s">
        <v>12</v>
      </c>
      <c r="AR371" s="79" t="s">
        <v>18</v>
      </c>
      <c r="AS371" s="79" t="e">
        <f>VLOOKUP(Vib_PDM[[#This Row],[New Number]],#REF!,2,FALSE)</f>
        <v>#REF!</v>
      </c>
      <c r="AT371" s="79" t="s">
        <v>15</v>
      </c>
      <c r="AU371" s="79" t="s">
        <v>18</v>
      </c>
      <c r="AV371" s="79" t="s">
        <v>15</v>
      </c>
      <c r="AW371" s="79" t="s">
        <v>15</v>
      </c>
      <c r="AX371" s="79" t="s">
        <v>15</v>
      </c>
      <c r="AY371" s="79"/>
      <c r="AZ371" s="79"/>
      <c r="BA371" s="79" t="s">
        <v>102</v>
      </c>
      <c r="BB371" s="79" t="s">
        <v>15</v>
      </c>
      <c r="BC371" s="79" t="s">
        <v>15</v>
      </c>
      <c r="BD371" s="80" t="s">
        <v>12</v>
      </c>
      <c r="BE371" s="80" t="s">
        <v>15</v>
      </c>
      <c r="BF371" s="80" t="s">
        <v>12</v>
      </c>
      <c r="BG371" s="80" t="s">
        <v>12</v>
      </c>
      <c r="BH371" s="80" t="s">
        <v>12</v>
      </c>
      <c r="BI371" s="81" t="s">
        <v>12</v>
      </c>
      <c r="BJ371" s="93" t="s">
        <v>12</v>
      </c>
      <c r="BK371" s="93" t="s">
        <v>12</v>
      </c>
      <c r="BL371" s="80" t="s">
        <v>12</v>
      </c>
      <c r="BM371" s="93"/>
      <c r="BN371" s="93"/>
      <c r="BO371" s="94" t="e">
        <f>VLOOKUP(Vib_PDM[[#This Row],[SAP Flocation]],'[4]Sheet1 (2)'!B:E,2,FALSE)</f>
        <v>#N/A</v>
      </c>
      <c r="BP371" s="83" t="s">
        <v>15</v>
      </c>
      <c r="BQ371" s="84"/>
      <c r="BR371" s="85" t="e">
        <f>VLOOKUP(Vib_PDM[[#This Row],[New Number]],'[4]Monthly AMS report'!NN361:NO712,2,FALSE)</f>
        <v>#N/A</v>
      </c>
      <c r="BS371" s="86"/>
      <c r="BT371" s="87">
        <f>COUNTIF(G371:AO371,$BT$8)</f>
        <v>0</v>
      </c>
      <c r="BU371" s="88">
        <f>COUNTIF(G371:AO371,$BU$8)</f>
        <v>0</v>
      </c>
      <c r="BV371" s="88">
        <f>COUNTIF(G371:AO371,$BV$8)</f>
        <v>0</v>
      </c>
      <c r="BW371" s="88">
        <f>COUNTIF(G371:AO371,$BW$8)</f>
        <v>0</v>
      </c>
      <c r="BX371" s="88">
        <f>COUNTIF(G371:AO371,$BX$8)</f>
        <v>26</v>
      </c>
      <c r="BY371" s="88">
        <f>COUNTIF(G371:AO371,$BY$8)</f>
        <v>9</v>
      </c>
      <c r="BZ371" s="88">
        <f>COUNTIF(G371:AO371,$BZ$8)</f>
        <v>0</v>
      </c>
      <c r="CA371" s="89">
        <f>(BY371)/(BZ371+BY371+BX371+BW371+BV371+BU371+BT371)</f>
        <v>0.25714285714285712</v>
      </c>
    </row>
    <row r="372" spans="1:81" ht="14.4" x14ac:dyDescent="0.25">
      <c r="A372" s="70" t="s">
        <v>1495</v>
      </c>
      <c r="B372" s="87" t="s">
        <v>1495</v>
      </c>
      <c r="C372" s="72" t="s">
        <v>143</v>
      </c>
      <c r="D372" s="115" t="s">
        <v>1496</v>
      </c>
      <c r="E372" s="74" t="s">
        <v>1497</v>
      </c>
      <c r="F372" s="75"/>
      <c r="G372" s="76" t="s">
        <v>15</v>
      </c>
      <c r="H372" s="117" t="s">
        <v>15</v>
      </c>
      <c r="I372" s="117" t="s">
        <v>15</v>
      </c>
      <c r="J372" s="117" t="s">
        <v>15</v>
      </c>
      <c r="K372" s="117" t="s">
        <v>15</v>
      </c>
      <c r="L372" s="117" t="s">
        <v>15</v>
      </c>
      <c r="M372" s="117" t="s">
        <v>15</v>
      </c>
      <c r="N372" s="117" t="s">
        <v>15</v>
      </c>
      <c r="O372" s="117" t="s">
        <v>15</v>
      </c>
      <c r="P372" s="117" t="s">
        <v>15</v>
      </c>
      <c r="Q372" s="117" t="s">
        <v>15</v>
      </c>
      <c r="R372" s="117" t="s">
        <v>15</v>
      </c>
      <c r="S372" s="117" t="s">
        <v>15</v>
      </c>
      <c r="T372" s="117" t="s">
        <v>15</v>
      </c>
      <c r="U372" s="76" t="s">
        <v>12</v>
      </c>
      <c r="V372" s="76" t="s">
        <v>102</v>
      </c>
      <c r="W372" s="76" t="s">
        <v>102</v>
      </c>
      <c r="X372" s="76" t="s">
        <v>102</v>
      </c>
      <c r="Y372" s="76" t="s">
        <v>102</v>
      </c>
      <c r="Z372" s="76">
        <v>3</v>
      </c>
      <c r="AA372" s="77" t="s">
        <v>15</v>
      </c>
      <c r="AB372" s="77" t="s">
        <v>15</v>
      </c>
      <c r="AC372" s="77" t="s">
        <v>15</v>
      </c>
      <c r="AD372" s="77" t="s">
        <v>15</v>
      </c>
      <c r="AE372" s="77" t="s">
        <v>102</v>
      </c>
      <c r="AF372" s="77" t="s">
        <v>102</v>
      </c>
      <c r="AG372" s="78" t="s">
        <v>12</v>
      </c>
      <c r="AH372" s="78" t="s">
        <v>15</v>
      </c>
      <c r="AI372" s="78" t="s">
        <v>12</v>
      </c>
      <c r="AJ372" s="78" t="s">
        <v>12</v>
      </c>
      <c r="AK372" s="79" t="s">
        <v>12</v>
      </c>
      <c r="AL372" s="79" t="s">
        <v>18</v>
      </c>
      <c r="AM372" s="79" t="s">
        <v>15</v>
      </c>
      <c r="AN372" s="79" t="s">
        <v>15</v>
      </c>
      <c r="AO372" s="79" t="s">
        <v>15</v>
      </c>
      <c r="AP372" s="79" t="s">
        <v>15</v>
      </c>
      <c r="AQ372" s="79" t="s">
        <v>15</v>
      </c>
      <c r="AR372" s="79" t="s">
        <v>15</v>
      </c>
      <c r="AS372" s="79" t="e">
        <f>VLOOKUP(Vib_PDM[[#This Row],[New Number]],#REF!,2,FALSE)</f>
        <v>#REF!</v>
      </c>
      <c r="AT372" s="79" t="s">
        <v>15</v>
      </c>
      <c r="AU372" s="79" t="s">
        <v>15</v>
      </c>
      <c r="AV372" s="79" t="s">
        <v>15</v>
      </c>
      <c r="AW372" s="79" t="s">
        <v>15</v>
      </c>
      <c r="AX372" s="79" t="s">
        <v>15</v>
      </c>
      <c r="AY372" s="79"/>
      <c r="AZ372" s="79"/>
      <c r="BA372" s="79" t="s">
        <v>102</v>
      </c>
      <c r="BB372" s="79" t="s">
        <v>15</v>
      </c>
      <c r="BC372" s="79" t="s">
        <v>15</v>
      </c>
      <c r="BD372" s="80" t="s">
        <v>12</v>
      </c>
      <c r="BE372" s="80" t="s">
        <v>15</v>
      </c>
      <c r="BF372" s="80" t="s">
        <v>12</v>
      </c>
      <c r="BG372" s="80" t="s">
        <v>12</v>
      </c>
      <c r="BH372" s="80" t="s">
        <v>12</v>
      </c>
      <c r="BI372" s="81" t="s">
        <v>12</v>
      </c>
      <c r="BJ372" s="93" t="s">
        <v>12</v>
      </c>
      <c r="BK372" s="93" t="s">
        <v>12</v>
      </c>
      <c r="BL372" s="80" t="s">
        <v>12</v>
      </c>
      <c r="BM372" s="93"/>
      <c r="BN372" s="93"/>
      <c r="BO372" s="94" t="e">
        <f>VLOOKUP(Vib_PDM[[#This Row],[SAP Flocation]],'[4]Sheet1 (2)'!B:E,2,FALSE)</f>
        <v>#N/A</v>
      </c>
      <c r="BP372" s="83" t="s">
        <v>15</v>
      </c>
      <c r="BQ372" s="84"/>
      <c r="BR372" s="85" t="e">
        <f>VLOOKUP(Vib_PDM[[#This Row],[New Number]],'[4]Monthly AMS report'!NN357:NO708,2,FALSE)</f>
        <v>#N/A</v>
      </c>
      <c r="BS372" s="86"/>
      <c r="BT372" s="87">
        <f>COUNTIF(G372:AO372,$BT$8)</f>
        <v>0</v>
      </c>
      <c r="BU372" s="88">
        <f>COUNTIF(G372:AO372,$BU$8)</f>
        <v>0</v>
      </c>
      <c r="BV372" s="88">
        <f>COUNTIF(G372:AO372,$BV$8)</f>
        <v>1</v>
      </c>
      <c r="BW372" s="88">
        <f>COUNTIF(G372:AO372,$BW$8)</f>
        <v>0</v>
      </c>
      <c r="BX372" s="88">
        <f>COUNTIF(G372:AO372,$BX$8)</f>
        <v>11</v>
      </c>
      <c r="BY372" s="88">
        <f>COUNTIF(G372:AO372,$BY$8)</f>
        <v>22</v>
      </c>
      <c r="BZ372" s="88">
        <f>COUNTIF(G372:AO372,$BZ$8)</f>
        <v>1</v>
      </c>
      <c r="CA372" s="89">
        <f>(BY372)/(BZ372+BY372+BX372+BW372+BV372+BU372+BT372)</f>
        <v>0.62857142857142856</v>
      </c>
    </row>
    <row r="373" spans="1:81" ht="14.4" x14ac:dyDescent="0.25">
      <c r="A373" s="70" t="s">
        <v>1540</v>
      </c>
      <c r="B373" s="192" t="s">
        <v>1541</v>
      </c>
      <c r="C373" s="72" t="s">
        <v>143</v>
      </c>
      <c r="D373" s="73" t="s">
        <v>1542</v>
      </c>
      <c r="E373" s="74" t="s">
        <v>1543</v>
      </c>
      <c r="F373" s="75"/>
      <c r="G373" s="76" t="s">
        <v>15</v>
      </c>
      <c r="H373" s="76" t="s">
        <v>12</v>
      </c>
      <c r="I373" s="76" t="s">
        <v>12</v>
      </c>
      <c r="J373" s="76" t="s">
        <v>15</v>
      </c>
      <c r="K373" s="76" t="s">
        <v>12</v>
      </c>
      <c r="L373" s="76" t="s">
        <v>12</v>
      </c>
      <c r="M373" s="76" t="s">
        <v>12</v>
      </c>
      <c r="N373" s="76" t="s">
        <v>15</v>
      </c>
      <c r="O373" s="76" t="s">
        <v>15</v>
      </c>
      <c r="P373" s="76" t="s">
        <v>12</v>
      </c>
      <c r="Q373" s="76" t="s">
        <v>102</v>
      </c>
      <c r="R373" s="76" t="s">
        <v>12</v>
      </c>
      <c r="S373" s="76" t="s">
        <v>12</v>
      </c>
      <c r="T373" s="76" t="s">
        <v>102</v>
      </c>
      <c r="U373" s="76" t="s">
        <v>15</v>
      </c>
      <c r="V373" s="76" t="s">
        <v>12</v>
      </c>
      <c r="W373" s="76" t="s">
        <v>12</v>
      </c>
      <c r="X373" s="76" t="s">
        <v>12</v>
      </c>
      <c r="Y373" s="76" t="s">
        <v>102</v>
      </c>
      <c r="Z373" s="76" t="s">
        <v>102</v>
      </c>
      <c r="AA373" s="77" t="s">
        <v>102</v>
      </c>
      <c r="AB373" s="90" t="s">
        <v>12</v>
      </c>
      <c r="AC373" s="77" t="s">
        <v>102</v>
      </c>
      <c r="AD373" s="77" t="s">
        <v>12</v>
      </c>
      <c r="AE373" s="77" t="s">
        <v>102</v>
      </c>
      <c r="AF373" s="77" t="s">
        <v>102</v>
      </c>
      <c r="AG373" s="78" t="s">
        <v>12</v>
      </c>
      <c r="AH373" s="78" t="s">
        <v>12</v>
      </c>
      <c r="AI373" s="78" t="s">
        <v>12</v>
      </c>
      <c r="AJ373" s="78" t="s">
        <v>12</v>
      </c>
      <c r="AK373" s="79" t="s">
        <v>12</v>
      </c>
      <c r="AL373" s="79" t="s">
        <v>102</v>
      </c>
      <c r="AM373" s="79" t="s">
        <v>15</v>
      </c>
      <c r="AN373" s="79" t="s">
        <v>15</v>
      </c>
      <c r="AO373" s="79" t="s">
        <v>12</v>
      </c>
      <c r="AP373" s="79" t="s">
        <v>12</v>
      </c>
      <c r="AQ373" s="79" t="s">
        <v>12</v>
      </c>
      <c r="AR373" s="79" t="s">
        <v>18</v>
      </c>
      <c r="AS373" s="79" t="e">
        <f>VLOOKUP(Vib_PDM[[#This Row],[New Number]],#REF!,2,FALSE)</f>
        <v>#REF!</v>
      </c>
      <c r="AT373" s="79" t="s">
        <v>15</v>
      </c>
      <c r="AU373" s="79" t="s">
        <v>18</v>
      </c>
      <c r="AV373" s="79" t="s">
        <v>15</v>
      </c>
      <c r="AW373" s="79" t="s">
        <v>15</v>
      </c>
      <c r="AX373" s="79" t="s">
        <v>15</v>
      </c>
      <c r="AY373" s="79"/>
      <c r="AZ373" s="79"/>
      <c r="BA373" s="79" t="s">
        <v>102</v>
      </c>
      <c r="BB373" s="79" t="s">
        <v>15</v>
      </c>
      <c r="BC373" s="79" t="s">
        <v>15</v>
      </c>
      <c r="BD373" s="80" t="s">
        <v>12</v>
      </c>
      <c r="BE373" s="80" t="s">
        <v>15</v>
      </c>
      <c r="BF373" s="80" t="s">
        <v>12</v>
      </c>
      <c r="BG373" s="80" t="s">
        <v>12</v>
      </c>
      <c r="BH373" s="80" t="s">
        <v>12</v>
      </c>
      <c r="BI373" s="81" t="s">
        <v>12</v>
      </c>
      <c r="BJ373" s="91">
        <v>3</v>
      </c>
      <c r="BK373" s="80" t="s">
        <v>15</v>
      </c>
      <c r="BL373" s="80" t="s">
        <v>15</v>
      </c>
      <c r="BM373" s="80"/>
      <c r="BN373" s="80"/>
      <c r="BO373" s="92">
        <f>VLOOKUP(Vib_PDM[[#This Row],[SAP Flocation]],'[4]Sheet1 (2)'!B:E,2,FALSE)</f>
        <v>0</v>
      </c>
      <c r="BP373" s="83" t="s">
        <v>12</v>
      </c>
      <c r="BQ373" s="84"/>
      <c r="BR373" s="85" t="e">
        <f>VLOOKUP(Vib_PDM[[#This Row],[New Number]],'[4]Monthly AMS report'!NN368:NO719,2,FALSE)</f>
        <v>#N/A</v>
      </c>
      <c r="BS373" s="86"/>
      <c r="BT373" s="87">
        <f>COUNTIF(G373:AO373,$BT$8)</f>
        <v>0</v>
      </c>
      <c r="BU373" s="88">
        <f>COUNTIF(G373:AO373,$BU$8)</f>
        <v>0</v>
      </c>
      <c r="BV373" s="88">
        <f>COUNTIF(G373:AO373,$BV$8)</f>
        <v>0</v>
      </c>
      <c r="BW373" s="88">
        <f>COUNTIF(G373:AO373,$BW$8)</f>
        <v>0</v>
      </c>
      <c r="BX373" s="88">
        <f>COUNTIF(G373:AO373,$BX$8)</f>
        <v>28</v>
      </c>
      <c r="BY373" s="88">
        <f>COUNTIF(G373:AO373,$BY$8)</f>
        <v>7</v>
      </c>
      <c r="BZ373" s="88">
        <f>COUNTIF(G373:AO373,$BZ$8)</f>
        <v>0</v>
      </c>
      <c r="CA373" s="89">
        <f>(BY373)/(BZ373+BY373+BX373+BW373+BV373+BU373+BT373)</f>
        <v>0.2</v>
      </c>
    </row>
    <row r="374" spans="1:81" x14ac:dyDescent="0.25">
      <c r="A374" s="70" t="s">
        <v>1528</v>
      </c>
      <c r="B374" s="193" t="s">
        <v>1529</v>
      </c>
      <c r="C374" s="72" t="s">
        <v>143</v>
      </c>
      <c r="D374" s="73" t="s">
        <v>1530</v>
      </c>
      <c r="E374" s="74" t="s">
        <v>1531</v>
      </c>
      <c r="F374" s="75"/>
      <c r="G374" s="76" t="s">
        <v>12</v>
      </c>
      <c r="H374" s="76" t="s">
        <v>12</v>
      </c>
      <c r="I374" s="76" t="s">
        <v>15</v>
      </c>
      <c r="J374" s="76" t="s">
        <v>12</v>
      </c>
      <c r="K374" s="76" t="s">
        <v>12</v>
      </c>
      <c r="L374" s="76" t="s">
        <v>12</v>
      </c>
      <c r="M374" s="76" t="s">
        <v>12</v>
      </c>
      <c r="N374" s="76" t="s">
        <v>15</v>
      </c>
      <c r="O374" s="76" t="s">
        <v>12</v>
      </c>
      <c r="P374" s="76" t="s">
        <v>12</v>
      </c>
      <c r="Q374" s="76" t="s">
        <v>102</v>
      </c>
      <c r="R374" s="76" t="s">
        <v>12</v>
      </c>
      <c r="S374" s="76" t="s">
        <v>12</v>
      </c>
      <c r="T374" s="76" t="s">
        <v>102</v>
      </c>
      <c r="U374" s="76" t="s">
        <v>102</v>
      </c>
      <c r="V374" s="76" t="s">
        <v>102</v>
      </c>
      <c r="W374" s="76" t="s">
        <v>15</v>
      </c>
      <c r="X374" s="76" t="s">
        <v>102</v>
      </c>
      <c r="Y374" s="76" t="s">
        <v>102</v>
      </c>
      <c r="Z374" s="76" t="s">
        <v>102</v>
      </c>
      <c r="AA374" s="77" t="s">
        <v>102</v>
      </c>
      <c r="AB374" s="90" t="s">
        <v>12</v>
      </c>
      <c r="AC374" s="77" t="s">
        <v>102</v>
      </c>
      <c r="AD374" s="77" t="s">
        <v>12</v>
      </c>
      <c r="AE374" s="77" t="s">
        <v>15</v>
      </c>
      <c r="AF374" s="77" t="s">
        <v>15</v>
      </c>
      <c r="AG374" s="78" t="s">
        <v>102</v>
      </c>
      <c r="AH374" s="78" t="s">
        <v>12</v>
      </c>
      <c r="AI374" s="78" t="s">
        <v>12</v>
      </c>
      <c r="AJ374" s="78" t="s">
        <v>12</v>
      </c>
      <c r="AK374" s="90" t="s">
        <v>15</v>
      </c>
      <c r="AL374" s="79" t="s">
        <v>102</v>
      </c>
      <c r="AM374" s="90" t="s">
        <v>15</v>
      </c>
      <c r="AN374" s="90" t="s">
        <v>15</v>
      </c>
      <c r="AO374" s="79" t="s">
        <v>12</v>
      </c>
      <c r="AP374" s="79" t="s">
        <v>12</v>
      </c>
      <c r="AQ374" s="79" t="s">
        <v>12</v>
      </c>
      <c r="AR374" s="79" t="s">
        <v>18</v>
      </c>
      <c r="AS374" s="79" t="e">
        <f>VLOOKUP(Vib_PDM[[#This Row],[New Number]],#REF!,2,FALSE)</f>
        <v>#REF!</v>
      </c>
      <c r="AT374" s="79" t="s">
        <v>15</v>
      </c>
      <c r="AU374" s="79" t="s">
        <v>18</v>
      </c>
      <c r="AV374" s="79" t="s">
        <v>15</v>
      </c>
      <c r="AW374" s="79" t="s">
        <v>15</v>
      </c>
      <c r="AX374" s="79" t="s">
        <v>15</v>
      </c>
      <c r="AY374" s="79"/>
      <c r="AZ374" s="79"/>
      <c r="BA374" s="79" t="s">
        <v>102</v>
      </c>
      <c r="BB374" s="79" t="s">
        <v>15</v>
      </c>
      <c r="BC374" s="79" t="s">
        <v>15</v>
      </c>
      <c r="BD374" s="80" t="s">
        <v>12</v>
      </c>
      <c r="BE374" s="80" t="s">
        <v>15</v>
      </c>
      <c r="BF374" s="80" t="s">
        <v>15</v>
      </c>
      <c r="BG374" s="80" t="s">
        <v>15</v>
      </c>
      <c r="BH374" s="80" t="s">
        <v>15</v>
      </c>
      <c r="BI374" s="81" t="s">
        <v>12</v>
      </c>
      <c r="BJ374" s="93" t="s">
        <v>12</v>
      </c>
      <c r="BK374" s="93" t="s">
        <v>12</v>
      </c>
      <c r="BL374" s="80" t="s">
        <v>12</v>
      </c>
      <c r="BM374" s="93"/>
      <c r="BN374" s="93"/>
      <c r="BO374" s="94" t="e">
        <f>VLOOKUP(Vib_PDM[[#This Row],[SAP Flocation]],'[4]Sheet1 (2)'!B:E,2,FALSE)</f>
        <v>#N/A</v>
      </c>
      <c r="BP374" s="83" t="s">
        <v>12</v>
      </c>
      <c r="BQ374" s="84"/>
      <c r="BR374" s="85" t="e">
        <f>VLOOKUP(Vib_PDM[[#This Row],[New Number]],'[4]Monthly AMS report'!NN365:NO716,2,FALSE)</f>
        <v>#N/A</v>
      </c>
      <c r="BS374" s="86"/>
      <c r="BT374" s="87">
        <f>COUNTIF(G374:AO374,$BT$8)</f>
        <v>0</v>
      </c>
      <c r="BU374" s="88">
        <f>COUNTIF(G374:AO374,$BU$8)</f>
        <v>0</v>
      </c>
      <c r="BV374" s="88">
        <f>COUNTIF(G374:AO374,$BV$8)</f>
        <v>0</v>
      </c>
      <c r="BW374" s="88">
        <f>COUNTIF(G374:AO374,$BW$8)</f>
        <v>0</v>
      </c>
      <c r="BX374" s="88">
        <f>COUNTIF(G374:AO374,$BX$8)</f>
        <v>27</v>
      </c>
      <c r="BY374" s="88">
        <f>COUNTIF(G374:AO374,$BY$8)</f>
        <v>8</v>
      </c>
      <c r="BZ374" s="88">
        <f>COUNTIF(G374:AO374,$BZ$8)</f>
        <v>0</v>
      </c>
      <c r="CA374" s="89">
        <f>(BY374)/(BZ374+BY374+BX374+BW374+BV374+BU374+BT374)</f>
        <v>0.22857142857142856</v>
      </c>
    </row>
    <row r="375" spans="1:81" x14ac:dyDescent="0.25">
      <c r="A375" s="70" t="s">
        <v>1532</v>
      </c>
      <c r="B375" s="193" t="s">
        <v>1533</v>
      </c>
      <c r="C375" s="72" t="s">
        <v>143</v>
      </c>
      <c r="D375" s="73" t="s">
        <v>1534</v>
      </c>
      <c r="E375" s="74" t="s">
        <v>1535</v>
      </c>
      <c r="F375" s="75"/>
      <c r="G375" s="76" t="s">
        <v>12</v>
      </c>
      <c r="H375" s="76" t="s">
        <v>12</v>
      </c>
      <c r="I375" s="76" t="s">
        <v>12</v>
      </c>
      <c r="J375" s="76" t="s">
        <v>15</v>
      </c>
      <c r="K375" s="76" t="s">
        <v>12</v>
      </c>
      <c r="L375" s="76" t="s">
        <v>12</v>
      </c>
      <c r="M375" s="76" t="s">
        <v>12</v>
      </c>
      <c r="N375" s="76" t="s">
        <v>15</v>
      </c>
      <c r="O375" s="76" t="s">
        <v>12</v>
      </c>
      <c r="P375" s="76" t="s">
        <v>12</v>
      </c>
      <c r="Q375" s="76" t="s">
        <v>102</v>
      </c>
      <c r="R375" s="76" t="s">
        <v>12</v>
      </c>
      <c r="S375" s="76" t="s">
        <v>12</v>
      </c>
      <c r="T375" s="76" t="s">
        <v>102</v>
      </c>
      <c r="U375" s="76" t="s">
        <v>102</v>
      </c>
      <c r="V375" s="76" t="s">
        <v>102</v>
      </c>
      <c r="W375" s="76" t="s">
        <v>102</v>
      </c>
      <c r="X375" s="76" t="s">
        <v>15</v>
      </c>
      <c r="Y375" s="76" t="s">
        <v>102</v>
      </c>
      <c r="Z375" s="76" t="s">
        <v>15</v>
      </c>
      <c r="AA375" s="77" t="s">
        <v>15</v>
      </c>
      <c r="AB375" s="77" t="s">
        <v>15</v>
      </c>
      <c r="AC375" s="77" t="s">
        <v>15</v>
      </c>
      <c r="AD375" s="77" t="s">
        <v>15</v>
      </c>
      <c r="AE375" s="77" t="s">
        <v>15</v>
      </c>
      <c r="AF375" s="77" t="s">
        <v>102</v>
      </c>
      <c r="AG375" s="78" t="s">
        <v>12</v>
      </c>
      <c r="AH375" s="78" t="s">
        <v>15</v>
      </c>
      <c r="AI375" s="78" t="s">
        <v>102</v>
      </c>
      <c r="AJ375" s="78" t="s">
        <v>15</v>
      </c>
      <c r="AK375" s="79" t="s">
        <v>12</v>
      </c>
      <c r="AL375" s="79" t="s">
        <v>102</v>
      </c>
      <c r="AM375" s="79" t="s">
        <v>15</v>
      </c>
      <c r="AN375" s="79" t="s">
        <v>15</v>
      </c>
      <c r="AO375" s="79" t="s">
        <v>12</v>
      </c>
      <c r="AP375" s="79" t="s">
        <v>12</v>
      </c>
      <c r="AQ375" s="79" t="s">
        <v>12</v>
      </c>
      <c r="AR375" s="79" t="s">
        <v>15</v>
      </c>
      <c r="AS375" s="79" t="e">
        <f>VLOOKUP(Vib_PDM[[#This Row],[New Number]],#REF!,2,FALSE)</f>
        <v>#REF!</v>
      </c>
      <c r="AT375" s="79" t="s">
        <v>15</v>
      </c>
      <c r="AU375" s="79" t="s">
        <v>18</v>
      </c>
      <c r="AV375" s="79" t="s">
        <v>15</v>
      </c>
      <c r="AW375" s="79" t="s">
        <v>15</v>
      </c>
      <c r="AX375" s="79" t="s">
        <v>15</v>
      </c>
      <c r="AY375" s="79"/>
      <c r="AZ375" s="79"/>
      <c r="BA375" s="79" t="s">
        <v>102</v>
      </c>
      <c r="BB375" s="79" t="s">
        <v>15</v>
      </c>
      <c r="BC375" s="79" t="s">
        <v>15</v>
      </c>
      <c r="BD375" s="80" t="s">
        <v>12</v>
      </c>
      <c r="BE375" s="80" t="s">
        <v>15</v>
      </c>
      <c r="BF375" s="80" t="s">
        <v>12</v>
      </c>
      <c r="BG375" s="80" t="s">
        <v>12</v>
      </c>
      <c r="BH375" s="80" t="s">
        <v>12</v>
      </c>
      <c r="BI375" s="80" t="s">
        <v>15</v>
      </c>
      <c r="BJ375" s="80" t="s">
        <v>15</v>
      </c>
      <c r="BK375" s="80" t="s">
        <v>15</v>
      </c>
      <c r="BL375" s="80" t="s">
        <v>15</v>
      </c>
      <c r="BM375" s="80"/>
      <c r="BN375" s="80"/>
      <c r="BO375" s="82" t="e">
        <f>VLOOKUP(Vib_PDM[[#This Row],[SAP Flocation]],'[4]Sheet1 (2)'!B:E,2,FALSE)</f>
        <v>#N/A</v>
      </c>
      <c r="BP375" s="83" t="s">
        <v>15</v>
      </c>
      <c r="BQ375" s="84"/>
      <c r="BR375" s="85" t="e">
        <f>VLOOKUP(Vib_PDM[[#This Row],[New Number]],'[4]Monthly AMS report'!NN366:NO717,2,FALSE)</f>
        <v>#N/A</v>
      </c>
      <c r="BS375" s="86"/>
      <c r="BT375" s="87">
        <f>COUNTIF(G375:AO375,$BT$8)</f>
        <v>0</v>
      </c>
      <c r="BU375" s="88">
        <f>COUNTIF(G375:AO375,$BU$8)</f>
        <v>0</v>
      </c>
      <c r="BV375" s="88">
        <f>COUNTIF(G375:AO375,$BV$8)</f>
        <v>0</v>
      </c>
      <c r="BW375" s="88">
        <f>COUNTIF(G375:AO375,$BW$8)</f>
        <v>0</v>
      </c>
      <c r="BX375" s="88">
        <f>COUNTIF(G375:AO375,$BX$8)</f>
        <v>22</v>
      </c>
      <c r="BY375" s="88">
        <f>COUNTIF(G375:AO375,$BY$8)</f>
        <v>13</v>
      </c>
      <c r="BZ375" s="88">
        <f>COUNTIF(G375:AO375,$BZ$8)</f>
        <v>0</v>
      </c>
      <c r="CA375" s="89">
        <f>(BY375)/(BZ375+BY375+BX375+BW375+BV375+BU375+BT375)</f>
        <v>0.37142857142857144</v>
      </c>
    </row>
    <row r="376" spans="1:81" ht="13.8" thickBot="1" x14ac:dyDescent="0.3">
      <c r="A376" s="212" t="s">
        <v>1536</v>
      </c>
      <c r="B376" s="452" t="s">
        <v>1537</v>
      </c>
      <c r="C376" s="213" t="s">
        <v>143</v>
      </c>
      <c r="D376" s="214" t="s">
        <v>1538</v>
      </c>
      <c r="E376" s="215" t="s">
        <v>1539</v>
      </c>
      <c r="F376" s="216"/>
      <c r="G376" s="217" t="s">
        <v>12</v>
      </c>
      <c r="H376" s="217" t="s">
        <v>12</v>
      </c>
      <c r="I376" s="217" t="s">
        <v>15</v>
      </c>
      <c r="J376" s="217" t="s">
        <v>12</v>
      </c>
      <c r="K376" s="217" t="s">
        <v>12</v>
      </c>
      <c r="L376" s="217" t="s">
        <v>12</v>
      </c>
      <c r="M376" s="217" t="s">
        <v>15</v>
      </c>
      <c r="N376" s="217" t="s">
        <v>15</v>
      </c>
      <c r="O376" s="217" t="s">
        <v>15</v>
      </c>
      <c r="P376" s="217" t="s">
        <v>15</v>
      </c>
      <c r="Q376" s="217" t="s">
        <v>15</v>
      </c>
      <c r="R376" s="217" t="s">
        <v>15</v>
      </c>
      <c r="S376" s="217" t="s">
        <v>15</v>
      </c>
      <c r="T376" s="217" t="s">
        <v>15</v>
      </c>
      <c r="U376" s="217" t="s">
        <v>15</v>
      </c>
      <c r="V376" s="217" t="s">
        <v>15</v>
      </c>
      <c r="W376" s="217" t="s">
        <v>102</v>
      </c>
      <c r="X376" s="217" t="s">
        <v>102</v>
      </c>
      <c r="Y376" s="217" t="s">
        <v>102</v>
      </c>
      <c r="Z376" s="217" t="s">
        <v>102</v>
      </c>
      <c r="AA376" s="217" t="s">
        <v>102</v>
      </c>
      <c r="AB376" s="218" t="s">
        <v>12</v>
      </c>
      <c r="AC376" s="217" t="s">
        <v>102</v>
      </c>
      <c r="AD376" s="217" t="s">
        <v>12</v>
      </c>
      <c r="AE376" s="217" t="s">
        <v>15</v>
      </c>
      <c r="AF376" s="217" t="s">
        <v>15</v>
      </c>
      <c r="AG376" s="219" t="s">
        <v>12</v>
      </c>
      <c r="AH376" s="219" t="s">
        <v>12</v>
      </c>
      <c r="AI376" s="219" t="s">
        <v>12</v>
      </c>
      <c r="AJ376" s="219" t="s">
        <v>12</v>
      </c>
      <c r="AK376" s="218" t="s">
        <v>15</v>
      </c>
      <c r="AL376" s="218" t="s">
        <v>102</v>
      </c>
      <c r="AM376" s="218" t="s">
        <v>15</v>
      </c>
      <c r="AN376" s="218" t="s">
        <v>15</v>
      </c>
      <c r="AO376" s="220" t="s">
        <v>12</v>
      </c>
      <c r="AP376" s="220" t="s">
        <v>12</v>
      </c>
      <c r="AQ376" s="79" t="s">
        <v>12</v>
      </c>
      <c r="AR376" s="79" t="s">
        <v>18</v>
      </c>
      <c r="AS376" s="79" t="e">
        <f>VLOOKUP(Vib_PDM[[#This Row],[New Number]],#REF!,2,FALSE)</f>
        <v>#REF!</v>
      </c>
      <c r="AT376" s="79" t="s">
        <v>15</v>
      </c>
      <c r="AU376" s="79" t="s">
        <v>15</v>
      </c>
      <c r="AV376" s="79" t="s">
        <v>15</v>
      </c>
      <c r="AW376" s="79" t="s">
        <v>15</v>
      </c>
      <c r="AX376" s="79" t="s">
        <v>15</v>
      </c>
      <c r="AY376" s="79"/>
      <c r="AZ376" s="79"/>
      <c r="BA376" s="79"/>
      <c r="BB376" s="79" t="s">
        <v>15</v>
      </c>
      <c r="BC376" s="79" t="s">
        <v>15</v>
      </c>
      <c r="BD376" s="80" t="s">
        <v>12</v>
      </c>
      <c r="BE376" s="80" t="s">
        <v>15</v>
      </c>
      <c r="BF376" s="80">
        <v>3</v>
      </c>
      <c r="BG376" s="80">
        <v>2</v>
      </c>
      <c r="BH376" s="80">
        <v>2</v>
      </c>
      <c r="BI376" s="114">
        <v>2</v>
      </c>
      <c r="BJ376" s="114">
        <v>2</v>
      </c>
      <c r="BK376" s="80">
        <v>2</v>
      </c>
      <c r="BL376" s="80">
        <v>2</v>
      </c>
      <c r="BM376" s="80"/>
      <c r="BN376" s="80"/>
      <c r="BO376" s="92" t="str">
        <f>VLOOKUP(Vib_PDM[[#This Row],[SAP Flocation]],'[4]Sheet1 (2)'!B:E,2,FALSE)</f>
        <v>MEM25RSC</v>
      </c>
      <c r="BP376" s="83" t="s">
        <v>12</v>
      </c>
      <c r="BQ376" s="84"/>
      <c r="BR376" s="85" t="e">
        <f>VLOOKUP(Vib_PDM[[#This Row],[New Number]],'[4]Monthly AMS report'!NN367:NO718,2,FALSE)</f>
        <v>#N/A</v>
      </c>
      <c r="BS376" s="221"/>
      <c r="BT376" s="222">
        <f>COUNTIF(G376:AO376,$BT$8)</f>
        <v>0</v>
      </c>
      <c r="BU376" s="223">
        <f>COUNTIF(G376:AO376,$BU$8)</f>
        <v>0</v>
      </c>
      <c r="BV376" s="223">
        <f>COUNTIF(G376:AO376,$BV$8)</f>
        <v>0</v>
      </c>
      <c r="BW376" s="223">
        <f>COUNTIF(G376:AO376,$BW$8)</f>
        <v>0</v>
      </c>
      <c r="BX376" s="223">
        <f>COUNTIF(G376:AO376,$BX$8)</f>
        <v>19</v>
      </c>
      <c r="BY376" s="223">
        <f>COUNTIF(G376:AO376,$BY$8)</f>
        <v>16</v>
      </c>
      <c r="BZ376" s="223">
        <f>COUNTIF(G376:AO376,$BZ$8)</f>
        <v>0</v>
      </c>
      <c r="CA376" s="224">
        <f>(BY376)/(BZ376+BY376+BX376+BW376+BV376+BU376+BT376)</f>
        <v>0.45714285714285713</v>
      </c>
    </row>
    <row r="377" spans="1:81" ht="14.4" x14ac:dyDescent="0.3">
      <c r="B377" s="16"/>
      <c r="C377" s="225"/>
      <c r="D377" s="226"/>
      <c r="E377" s="225"/>
      <c r="F377" s="225"/>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c r="AD377" s="227"/>
      <c r="AE377" s="227"/>
      <c r="AF377" s="227"/>
      <c r="AG377" s="227"/>
      <c r="AH377" s="227"/>
      <c r="AI377" s="227"/>
      <c r="AJ377" s="227"/>
      <c r="AK377" s="227"/>
      <c r="AL377" s="227"/>
      <c r="AM377" s="227"/>
      <c r="AN377" s="227"/>
      <c r="AO377" s="227"/>
      <c r="AP377" s="227"/>
      <c r="AQ377" s="227"/>
      <c r="AR377" s="227"/>
      <c r="AS377" s="227"/>
      <c r="AT377" s="227"/>
      <c r="AU377" s="227"/>
      <c r="AV377" s="227"/>
      <c r="AW377" s="227"/>
      <c r="AX377" s="227"/>
      <c r="AY377" s="227"/>
      <c r="AZ377" s="227"/>
      <c r="BA377" s="227"/>
      <c r="BB377" s="228"/>
      <c r="BC377" s="228"/>
      <c r="BD377" s="228"/>
      <c r="BE377" s="228"/>
      <c r="BF377" s="228"/>
      <c r="BG377" s="228"/>
      <c r="BH377" s="228"/>
      <c r="BI377" s="228"/>
      <c r="BJ377" s="228"/>
      <c r="BK377" s="228"/>
      <c r="BL377" s="228"/>
      <c r="BM377" s="228"/>
      <c r="BN377" s="228"/>
      <c r="BO377" s="229"/>
      <c r="BP377" s="228"/>
      <c r="BQ377" s="227"/>
      <c r="BR377" s="228"/>
      <c r="BS377" s="227"/>
      <c r="BT377" s="230"/>
      <c r="BU377" s="225"/>
      <c r="CC377" s="231"/>
    </row>
    <row r="378" spans="1:81" ht="14.4" x14ac:dyDescent="0.3">
      <c r="B378" s="16"/>
      <c r="C378" s="225"/>
      <c r="D378" s="226"/>
      <c r="E378" s="225"/>
      <c r="F378" s="225"/>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27"/>
      <c r="AC378" s="227"/>
      <c r="AD378" s="227"/>
      <c r="AE378" s="227"/>
      <c r="AF378" s="227"/>
      <c r="AG378" s="227"/>
      <c r="AH378" s="227"/>
      <c r="AI378" s="227"/>
      <c r="AJ378" s="227"/>
      <c r="AK378" s="227"/>
      <c r="AL378" s="227"/>
      <c r="AM378" s="227"/>
      <c r="AN378" s="227"/>
      <c r="AO378" s="227"/>
      <c r="AP378" s="227"/>
      <c r="AQ378" s="227"/>
      <c r="AR378" s="227"/>
      <c r="AS378" s="227"/>
      <c r="AT378" s="227"/>
      <c r="AU378" s="227"/>
      <c r="AV378" s="227"/>
      <c r="AW378" s="227"/>
      <c r="AX378" s="227"/>
      <c r="AY378" s="227"/>
      <c r="AZ378" s="227"/>
      <c r="BA378" s="227"/>
      <c r="BB378" s="228"/>
      <c r="BC378" s="228"/>
      <c r="BD378" s="228"/>
      <c r="BE378" s="228"/>
      <c r="BF378" s="228"/>
      <c r="BG378" s="228"/>
      <c r="BH378" s="228"/>
      <c r="BI378" s="228"/>
      <c r="BJ378" s="228"/>
      <c r="BK378" s="228"/>
      <c r="BL378" s="228"/>
      <c r="BM378" s="228"/>
      <c r="BN378" s="228"/>
      <c r="BO378" s="229"/>
      <c r="BP378" s="228"/>
      <c r="BQ378" s="227"/>
      <c r="BR378" s="228"/>
      <c r="BS378" s="227" t="s">
        <v>1544</v>
      </c>
      <c r="BT378" s="230"/>
      <c r="BU378" s="225"/>
      <c r="CC378" s="231"/>
    </row>
    <row r="379" spans="1:81" ht="14.4" x14ac:dyDescent="0.3">
      <c r="B379" s="16"/>
      <c r="C379" s="225"/>
      <c r="D379" s="226"/>
      <c r="E379" s="225"/>
      <c r="F379" s="225"/>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27"/>
      <c r="AC379" s="227"/>
      <c r="AD379" s="227"/>
      <c r="AE379" s="227"/>
      <c r="AF379" s="227"/>
      <c r="AG379" s="227"/>
      <c r="AH379" s="227"/>
      <c r="AI379" s="227"/>
      <c r="AJ379" s="227"/>
      <c r="AK379" s="227"/>
      <c r="AL379" s="227"/>
      <c r="AM379" s="227"/>
      <c r="AN379" s="227"/>
      <c r="AO379" s="227"/>
      <c r="AP379" s="227"/>
      <c r="AQ379" s="227"/>
      <c r="AR379" s="227"/>
      <c r="AS379" s="227"/>
      <c r="AT379" s="227"/>
      <c r="AU379" s="227"/>
      <c r="AV379" s="227"/>
      <c r="AW379" s="227"/>
      <c r="AX379" s="227"/>
      <c r="AY379" s="227"/>
      <c r="AZ379" s="227"/>
      <c r="BA379" s="227"/>
      <c r="BB379" s="228"/>
      <c r="BC379" s="228"/>
      <c r="BD379" s="228"/>
      <c r="BE379" s="228"/>
      <c r="BF379" s="228"/>
      <c r="BG379" s="228"/>
      <c r="BH379" s="228"/>
      <c r="BI379" s="228"/>
      <c r="BJ379" s="228"/>
      <c r="BK379" s="228"/>
      <c r="BL379" s="228"/>
      <c r="BM379" s="228"/>
      <c r="BN379" s="228"/>
      <c r="BO379" s="229"/>
      <c r="BP379" s="228"/>
      <c r="BQ379" s="227"/>
      <c r="BR379" s="228"/>
      <c r="BS379" s="227" t="s">
        <v>1545</v>
      </c>
      <c r="BT379" s="230"/>
      <c r="BU379" s="225"/>
      <c r="CC379" s="231"/>
    </row>
    <row r="380" spans="1:81" ht="14.4" x14ac:dyDescent="0.3">
      <c r="B380" s="16"/>
      <c r="C380" s="225"/>
      <c r="D380" s="226"/>
      <c r="E380" s="225"/>
      <c r="F380" s="225"/>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27"/>
      <c r="AC380" s="227"/>
      <c r="AD380" s="227"/>
      <c r="AE380" s="227"/>
      <c r="AF380" s="227"/>
      <c r="AG380" s="227"/>
      <c r="AH380" s="227"/>
      <c r="AI380" s="227"/>
      <c r="AJ380" s="227"/>
      <c r="AK380" s="227"/>
      <c r="AL380" s="227"/>
      <c r="AM380" s="227"/>
      <c r="AN380" s="227"/>
      <c r="AO380" s="227"/>
      <c r="AP380" s="227"/>
      <c r="AQ380" s="227"/>
      <c r="AR380" s="227"/>
      <c r="AS380" s="227"/>
      <c r="AT380" s="227"/>
      <c r="AU380" s="227"/>
      <c r="AV380" s="227"/>
      <c r="AW380" s="227"/>
      <c r="AX380" s="227"/>
      <c r="AY380" s="227"/>
      <c r="AZ380" s="227"/>
      <c r="BA380" s="227"/>
      <c r="BB380" s="228"/>
      <c r="BC380" s="228"/>
      <c r="BD380" s="228"/>
      <c r="BE380" s="228"/>
      <c r="BF380" s="228"/>
      <c r="BG380" s="228"/>
      <c r="BH380" s="228"/>
      <c r="BI380" s="228"/>
      <c r="BJ380" s="228"/>
      <c r="BK380" s="228"/>
      <c r="BL380" s="228"/>
      <c r="BM380" s="228"/>
      <c r="BN380" s="228"/>
      <c r="BO380" s="229"/>
      <c r="BP380" s="228"/>
      <c r="BQ380" s="227"/>
      <c r="BR380" s="228"/>
      <c r="BS380" s="227"/>
      <c r="BT380" s="230"/>
      <c r="BU380" s="225"/>
      <c r="CC380" s="231"/>
    </row>
    <row r="381" spans="1:81" ht="14.4" x14ac:dyDescent="0.3">
      <c r="B381" s="16"/>
      <c r="C381" s="225"/>
      <c r="D381" s="226"/>
      <c r="E381" s="225"/>
      <c r="F381" s="225"/>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27"/>
      <c r="AC381" s="227"/>
      <c r="AD381" s="227"/>
      <c r="AE381" s="227"/>
      <c r="AF381" s="227"/>
      <c r="AG381" s="227"/>
      <c r="AH381" s="227"/>
      <c r="AI381" s="227"/>
      <c r="AJ381" s="227"/>
      <c r="AK381" s="227"/>
      <c r="AL381" s="227"/>
      <c r="AM381" s="227"/>
      <c r="AN381" s="227"/>
      <c r="AO381" s="227"/>
      <c r="AP381" s="227"/>
      <c r="AQ381" s="227"/>
      <c r="AR381" s="227"/>
      <c r="AS381" s="227"/>
      <c r="AT381" s="227"/>
      <c r="AU381" s="227"/>
      <c r="AV381" s="227"/>
      <c r="AW381" s="227"/>
      <c r="AX381" s="227"/>
      <c r="AY381" s="227"/>
      <c r="AZ381" s="227"/>
      <c r="BA381" s="227"/>
      <c r="BB381" s="228"/>
      <c r="BC381" s="228"/>
      <c r="BD381" s="228"/>
      <c r="BE381" s="228"/>
      <c r="BF381" s="228"/>
      <c r="BG381" s="228"/>
      <c r="BH381" s="228"/>
      <c r="BI381" s="228"/>
      <c r="BJ381" s="228"/>
      <c r="BK381" s="228"/>
      <c r="BL381" s="228"/>
      <c r="BM381" s="228"/>
      <c r="BN381" s="228"/>
      <c r="BO381" s="229"/>
      <c r="BP381" s="228"/>
      <c r="BQ381" s="227"/>
      <c r="BR381" s="228"/>
      <c r="BS381" s="227"/>
      <c r="BT381" s="230"/>
      <c r="BU381" s="225"/>
      <c r="CC381" s="231"/>
    </row>
    <row r="382" spans="1:81" ht="14.4" x14ac:dyDescent="0.3">
      <c r="B382" s="16"/>
      <c r="C382" s="225"/>
      <c r="D382" s="226"/>
      <c r="E382" s="225"/>
      <c r="F382" s="225"/>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27"/>
      <c r="AC382" s="227"/>
      <c r="AD382" s="227"/>
      <c r="AE382" s="227"/>
      <c r="AF382" s="227"/>
      <c r="AG382" s="227"/>
      <c r="AH382" s="227"/>
      <c r="AI382" s="227"/>
      <c r="AJ382" s="227"/>
      <c r="AK382" s="227"/>
      <c r="AL382" s="227"/>
      <c r="AM382" s="227"/>
      <c r="AN382" s="227"/>
      <c r="AO382" s="227"/>
      <c r="AP382" s="227"/>
      <c r="AQ382" s="227"/>
      <c r="AR382" s="227"/>
      <c r="AS382" s="227"/>
      <c r="AT382" s="227"/>
      <c r="AU382" s="227"/>
      <c r="AV382" s="227"/>
      <c r="AW382" s="227"/>
      <c r="AX382" s="227"/>
      <c r="AY382" s="227"/>
      <c r="AZ382" s="227"/>
      <c r="BA382" s="227"/>
      <c r="BB382" s="228"/>
      <c r="BC382" s="228"/>
      <c r="BD382" s="228"/>
      <c r="BE382" s="228"/>
      <c r="BF382" s="228"/>
      <c r="BG382" s="228"/>
      <c r="BH382" s="228"/>
      <c r="BI382" s="228"/>
      <c r="BJ382" s="228"/>
      <c r="BK382" s="228"/>
      <c r="BL382" s="228"/>
      <c r="BM382" s="228"/>
      <c r="BN382" s="228"/>
      <c r="BO382" s="229"/>
      <c r="BP382" s="228"/>
      <c r="BQ382" s="227"/>
      <c r="BR382" s="228"/>
      <c r="BS382" s="227"/>
      <c r="BT382" s="230"/>
      <c r="BU382" s="225"/>
      <c r="CC382" s="231"/>
    </row>
    <row r="383" spans="1:81" ht="14.4" x14ac:dyDescent="0.3">
      <c r="B383" s="16"/>
      <c r="C383" s="225"/>
      <c r="D383" s="226"/>
      <c r="E383" s="225"/>
      <c r="F383" s="225"/>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27"/>
      <c r="AC383" s="227"/>
      <c r="AD383" s="227"/>
      <c r="AE383" s="227"/>
      <c r="AF383" s="227"/>
      <c r="AG383" s="227"/>
      <c r="AH383" s="227"/>
      <c r="AI383" s="227"/>
      <c r="AJ383" s="227"/>
      <c r="AK383" s="227"/>
      <c r="AL383" s="227"/>
      <c r="AM383" s="227"/>
      <c r="AN383" s="227"/>
      <c r="AO383" s="227"/>
      <c r="AP383" s="227"/>
      <c r="AQ383" s="227"/>
      <c r="AR383" s="227"/>
      <c r="AS383" s="227"/>
      <c r="AT383" s="227"/>
      <c r="AU383" s="227"/>
      <c r="AV383" s="227"/>
      <c r="AW383" s="227"/>
      <c r="AX383" s="227"/>
      <c r="AY383" s="227"/>
      <c r="AZ383" s="227"/>
      <c r="BA383" s="227"/>
      <c r="BB383" s="228"/>
      <c r="BC383" s="228"/>
      <c r="BD383" s="228"/>
      <c r="BE383" s="228"/>
      <c r="BF383" s="228"/>
      <c r="BG383" s="228"/>
      <c r="BH383" s="228"/>
      <c r="BI383" s="228"/>
      <c r="BJ383" s="228"/>
      <c r="BK383" s="228"/>
      <c r="BL383" s="228"/>
      <c r="BM383" s="228"/>
      <c r="BN383" s="228"/>
      <c r="BO383" s="229"/>
      <c r="BP383" s="228"/>
      <c r="BQ383" s="227"/>
      <c r="BR383" s="228"/>
      <c r="BS383" s="227"/>
      <c r="BT383" s="230"/>
      <c r="BU383" s="225"/>
      <c r="CC383" s="231"/>
    </row>
    <row r="384" spans="1:81" ht="14.4" x14ac:dyDescent="0.3">
      <c r="B384" s="16"/>
      <c r="C384" s="225"/>
      <c r="D384" s="226"/>
      <c r="E384" s="225"/>
      <c r="F384" s="225"/>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27"/>
      <c r="AC384" s="227"/>
      <c r="AD384" s="227"/>
      <c r="AE384" s="227"/>
      <c r="AF384" s="227"/>
      <c r="AG384" s="227"/>
      <c r="AH384" s="227"/>
      <c r="AI384" s="227"/>
      <c r="AJ384" s="227"/>
      <c r="AK384" s="227"/>
      <c r="AL384" s="227"/>
      <c r="AM384" s="227"/>
      <c r="AN384" s="227"/>
      <c r="AO384" s="227"/>
      <c r="AP384" s="227"/>
      <c r="AQ384" s="227"/>
      <c r="AR384" s="227"/>
      <c r="AS384" s="227"/>
      <c r="AT384" s="227"/>
      <c r="AU384" s="227"/>
      <c r="AV384" s="227"/>
      <c r="AW384" s="227"/>
      <c r="AX384" s="227"/>
      <c r="AY384" s="227"/>
      <c r="AZ384" s="227"/>
      <c r="BA384" s="227"/>
      <c r="BB384" s="228"/>
      <c r="BC384" s="228"/>
      <c r="BD384" s="228"/>
      <c r="BE384" s="228"/>
      <c r="BF384" s="228"/>
      <c r="BG384" s="228"/>
      <c r="BH384" s="228"/>
      <c r="BI384" s="228"/>
      <c r="BJ384" s="228"/>
      <c r="BK384" s="228"/>
      <c r="BL384" s="228"/>
      <c r="BM384" s="228"/>
      <c r="BN384" s="228"/>
      <c r="BO384" s="229"/>
      <c r="BP384" s="228"/>
      <c r="BQ384" s="227"/>
      <c r="BR384" s="228"/>
      <c r="BS384" s="227"/>
      <c r="BT384" s="230"/>
      <c r="BU384" s="225"/>
      <c r="CC384" s="231"/>
    </row>
    <row r="385" spans="2:81" ht="14.4" x14ac:dyDescent="0.3">
      <c r="B385" s="16"/>
      <c r="C385" s="225"/>
      <c r="D385" s="226"/>
      <c r="E385" s="225"/>
      <c r="F385" s="225"/>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27"/>
      <c r="AC385" s="227"/>
      <c r="AD385" s="227"/>
      <c r="AE385" s="227"/>
      <c r="AF385" s="227"/>
      <c r="AG385" s="227"/>
      <c r="AH385" s="227"/>
      <c r="AI385" s="227"/>
      <c r="AJ385" s="227"/>
      <c r="AK385" s="227"/>
      <c r="AL385" s="227"/>
      <c r="AM385" s="227"/>
      <c r="AN385" s="227"/>
      <c r="AO385" s="227"/>
      <c r="AP385" s="227"/>
      <c r="AQ385" s="227"/>
      <c r="AR385" s="227"/>
      <c r="AS385" s="227"/>
      <c r="AT385" s="227"/>
      <c r="AU385" s="227"/>
      <c r="AV385" s="227"/>
      <c r="AW385" s="227"/>
      <c r="AX385" s="227"/>
      <c r="AY385" s="227"/>
      <c r="AZ385" s="227"/>
      <c r="BA385" s="227"/>
      <c r="BB385" s="228"/>
      <c r="BC385" s="228"/>
      <c r="BD385" s="228"/>
      <c r="BE385" s="228"/>
      <c r="BF385" s="228"/>
      <c r="BG385" s="228"/>
      <c r="BH385" s="228"/>
      <c r="BI385" s="228"/>
      <c r="BJ385" s="228"/>
      <c r="BK385" s="228"/>
      <c r="BL385" s="228"/>
      <c r="BM385" s="228"/>
      <c r="BN385" s="228"/>
      <c r="BO385" s="229"/>
      <c r="BP385" s="228"/>
      <c r="BQ385" s="227"/>
      <c r="BR385" s="228"/>
      <c r="BS385" s="227"/>
      <c r="BT385" s="230"/>
      <c r="BU385" s="225"/>
      <c r="CC385" s="231"/>
    </row>
    <row r="386" spans="2:81" ht="14.4" x14ac:dyDescent="0.3">
      <c r="B386" s="16"/>
      <c r="C386" s="225"/>
      <c r="D386" s="226"/>
      <c r="E386" s="225"/>
      <c r="F386" s="225"/>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27"/>
      <c r="AC386" s="227"/>
      <c r="AD386" s="227"/>
      <c r="AE386" s="227"/>
      <c r="AF386" s="227"/>
      <c r="AG386" s="227"/>
      <c r="AH386" s="227"/>
      <c r="AI386" s="227"/>
      <c r="AJ386" s="227"/>
      <c r="AK386" s="227"/>
      <c r="AL386" s="227"/>
      <c r="AM386" s="227"/>
      <c r="AN386" s="227"/>
      <c r="AO386" s="227"/>
      <c r="AP386" s="227"/>
      <c r="AQ386" s="227"/>
      <c r="AR386" s="227"/>
      <c r="AS386" s="227"/>
      <c r="AT386" s="227"/>
      <c r="AU386" s="227"/>
      <c r="AV386" s="227"/>
      <c r="AW386" s="227"/>
      <c r="AX386" s="227"/>
      <c r="AY386" s="227"/>
      <c r="AZ386" s="227"/>
      <c r="BA386" s="227"/>
      <c r="BB386" s="228"/>
      <c r="BC386" s="228"/>
      <c r="BD386" s="228"/>
      <c r="BE386" s="228"/>
      <c r="BF386" s="228"/>
      <c r="BG386" s="228"/>
      <c r="BH386" s="228"/>
      <c r="BI386" s="228"/>
      <c r="BJ386" s="228"/>
      <c r="BK386" s="228"/>
      <c r="BL386" s="228"/>
      <c r="BM386" s="228"/>
      <c r="BN386" s="228"/>
      <c r="BO386" s="229"/>
      <c r="BP386" s="228"/>
      <c r="BQ386" s="227"/>
      <c r="BR386" s="228"/>
      <c r="BS386" s="227"/>
      <c r="BT386" s="230"/>
      <c r="BU386" s="225"/>
      <c r="CC386" s="231"/>
    </row>
    <row r="387" spans="2:81" ht="14.4" x14ac:dyDescent="0.3">
      <c r="B387" s="16"/>
      <c r="C387" s="225"/>
      <c r="D387" s="226"/>
      <c r="E387" s="225"/>
      <c r="F387" s="225"/>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27"/>
      <c r="AC387" s="227"/>
      <c r="AD387" s="227"/>
      <c r="AE387" s="227"/>
      <c r="AF387" s="227"/>
      <c r="AG387" s="227"/>
      <c r="AH387" s="227"/>
      <c r="AI387" s="227"/>
      <c r="AJ387" s="227"/>
      <c r="AK387" s="227"/>
      <c r="AL387" s="227"/>
      <c r="AM387" s="227"/>
      <c r="AN387" s="227"/>
      <c r="AO387" s="227"/>
      <c r="AP387" s="227"/>
      <c r="AQ387" s="227"/>
      <c r="AR387" s="227"/>
      <c r="AS387" s="227"/>
      <c r="AT387" s="227"/>
      <c r="AU387" s="227"/>
      <c r="AV387" s="227"/>
      <c r="AW387" s="227"/>
      <c r="AX387" s="227"/>
      <c r="AY387" s="227"/>
      <c r="AZ387" s="227"/>
      <c r="BA387" s="227"/>
      <c r="BB387" s="228"/>
      <c r="BC387" s="228"/>
      <c r="BD387" s="228"/>
      <c r="BE387" s="228"/>
      <c r="BF387" s="228"/>
      <c r="BG387" s="228"/>
      <c r="BH387" s="228"/>
      <c r="BI387" s="228"/>
      <c r="BJ387" s="228"/>
      <c r="BK387" s="228"/>
      <c r="BL387" s="228"/>
      <c r="BM387" s="228"/>
      <c r="BN387" s="228"/>
      <c r="BO387" s="229"/>
      <c r="BP387" s="228"/>
      <c r="BQ387" s="227"/>
      <c r="BR387" s="228"/>
      <c r="BS387" s="227"/>
      <c r="BT387" s="230"/>
      <c r="BU387" s="225"/>
      <c r="CC387" s="231"/>
    </row>
    <row r="388" spans="2:81" ht="14.4" x14ac:dyDescent="0.3">
      <c r="B388" s="16"/>
      <c r="C388" s="225"/>
      <c r="D388" s="226"/>
      <c r="E388" s="225"/>
      <c r="F388" s="225"/>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27"/>
      <c r="AC388" s="227"/>
      <c r="AD388" s="227"/>
      <c r="AE388" s="227"/>
      <c r="AF388" s="227"/>
      <c r="AG388" s="227"/>
      <c r="AH388" s="227"/>
      <c r="AI388" s="227"/>
      <c r="AJ388" s="227"/>
      <c r="AK388" s="227"/>
      <c r="AL388" s="227"/>
      <c r="AM388" s="227"/>
      <c r="AN388" s="227"/>
      <c r="AO388" s="227"/>
      <c r="AP388" s="227"/>
      <c r="AQ388" s="227"/>
      <c r="AR388" s="227"/>
      <c r="AS388" s="227"/>
      <c r="AT388" s="227"/>
      <c r="AU388" s="227"/>
      <c r="AV388" s="227"/>
      <c r="AW388" s="227"/>
      <c r="AX388" s="227"/>
      <c r="AY388" s="227"/>
      <c r="AZ388" s="227"/>
      <c r="BA388" s="227"/>
      <c r="BB388" s="228"/>
      <c r="BC388" s="228"/>
      <c r="BD388" s="228"/>
      <c r="BE388" s="228"/>
      <c r="BF388" s="228"/>
      <c r="BG388" s="228"/>
      <c r="BH388" s="228"/>
      <c r="BI388" s="228"/>
      <c r="BJ388" s="228"/>
      <c r="BK388" s="228"/>
      <c r="BL388" s="228"/>
      <c r="BM388" s="228"/>
      <c r="BN388" s="228"/>
      <c r="BO388" s="229"/>
      <c r="BP388" s="228"/>
      <c r="BQ388" s="227"/>
      <c r="BR388" s="228"/>
      <c r="BS388" s="227"/>
      <c r="BT388" s="230"/>
      <c r="BU388" s="225"/>
      <c r="CC388" s="231"/>
    </row>
    <row r="389" spans="2:81" ht="14.4" x14ac:dyDescent="0.3">
      <c r="B389" s="16"/>
      <c r="C389" s="225"/>
      <c r="D389" s="226"/>
      <c r="E389" s="225"/>
      <c r="F389" s="225"/>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27"/>
      <c r="AC389" s="227"/>
      <c r="AD389" s="227"/>
      <c r="AE389" s="227"/>
      <c r="AF389" s="227"/>
      <c r="AG389" s="227"/>
      <c r="AH389" s="227"/>
      <c r="AI389" s="227"/>
      <c r="AJ389" s="227"/>
      <c r="AK389" s="227"/>
      <c r="AL389" s="227"/>
      <c r="AM389" s="227"/>
      <c r="AN389" s="227"/>
      <c r="AO389" s="227"/>
      <c r="AP389" s="227"/>
      <c r="AQ389" s="227"/>
      <c r="AR389" s="227"/>
      <c r="AS389" s="227"/>
      <c r="AT389" s="227"/>
      <c r="AU389" s="227"/>
      <c r="AV389" s="227"/>
      <c r="AW389" s="227"/>
      <c r="AX389" s="227"/>
      <c r="AY389" s="227"/>
      <c r="AZ389" s="227"/>
      <c r="BA389" s="227"/>
      <c r="BB389" s="228"/>
      <c r="BC389" s="228"/>
      <c r="BD389" s="228"/>
      <c r="BE389" s="228"/>
      <c r="BF389" s="228"/>
      <c r="BG389" s="228"/>
      <c r="BH389" s="228"/>
      <c r="BI389" s="228"/>
      <c r="BJ389" s="228"/>
      <c r="BK389" s="228"/>
      <c r="BL389" s="228"/>
      <c r="BM389" s="228"/>
      <c r="BN389" s="228"/>
      <c r="BO389" s="229"/>
      <c r="BP389" s="228"/>
      <c r="BQ389" s="227"/>
      <c r="BR389" s="228"/>
      <c r="BS389" s="227"/>
      <c r="BT389" s="230"/>
      <c r="BU389" s="225"/>
      <c r="CC389" s="231"/>
    </row>
    <row r="390" spans="2:81" ht="14.4" x14ac:dyDescent="0.3">
      <c r="B390" s="16"/>
      <c r="C390" s="225"/>
      <c r="D390" s="226"/>
      <c r="E390" s="225"/>
      <c r="F390" s="225"/>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27"/>
      <c r="AC390" s="227"/>
      <c r="AD390" s="227"/>
      <c r="AE390" s="227"/>
      <c r="AF390" s="227"/>
      <c r="AG390" s="227"/>
      <c r="AH390" s="227"/>
      <c r="AI390" s="227"/>
      <c r="AJ390" s="227"/>
      <c r="AK390" s="227"/>
      <c r="AL390" s="227"/>
      <c r="AM390" s="227"/>
      <c r="AN390" s="227"/>
      <c r="AO390" s="227"/>
      <c r="AP390" s="227"/>
      <c r="AQ390" s="227"/>
      <c r="AR390" s="227"/>
      <c r="AS390" s="227"/>
      <c r="AT390" s="227"/>
      <c r="AU390" s="227"/>
      <c r="AV390" s="227"/>
      <c r="AW390" s="227"/>
      <c r="AX390" s="227"/>
      <c r="AY390" s="227"/>
      <c r="AZ390" s="227"/>
      <c r="BA390" s="227"/>
      <c r="BB390" s="228"/>
      <c r="BC390" s="228"/>
      <c r="BD390" s="228"/>
      <c r="BE390" s="228"/>
      <c r="BF390" s="228"/>
      <c r="BG390" s="228"/>
      <c r="BH390" s="228"/>
      <c r="BI390" s="228"/>
      <c r="BJ390" s="228"/>
      <c r="BK390" s="228"/>
      <c r="BL390" s="228"/>
      <c r="BM390" s="228"/>
      <c r="BN390" s="228"/>
      <c r="BO390" s="229"/>
      <c r="BP390" s="228"/>
      <c r="BQ390" s="227"/>
      <c r="BR390" s="228"/>
      <c r="BS390" s="227"/>
      <c r="BT390" s="230"/>
      <c r="BU390" s="225"/>
      <c r="CC390" s="231"/>
    </row>
    <row r="391" spans="2:81" ht="14.4" x14ac:dyDescent="0.3">
      <c r="B391" s="16"/>
      <c r="C391" s="225"/>
      <c r="D391" s="226"/>
      <c r="E391" s="225"/>
      <c r="F391" s="225"/>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27"/>
      <c r="AC391" s="227"/>
      <c r="AD391" s="227"/>
      <c r="AE391" s="227"/>
      <c r="AF391" s="227"/>
      <c r="AG391" s="227"/>
      <c r="AH391" s="227"/>
      <c r="AI391" s="227"/>
      <c r="AJ391" s="227"/>
      <c r="AK391" s="227"/>
      <c r="AL391" s="227"/>
      <c r="AM391" s="227"/>
      <c r="AN391" s="227"/>
      <c r="AO391" s="227"/>
      <c r="AP391" s="227"/>
      <c r="AQ391" s="227"/>
      <c r="AR391" s="227"/>
      <c r="AS391" s="227"/>
      <c r="AT391" s="227"/>
      <c r="AU391" s="227"/>
      <c r="AV391" s="227"/>
      <c r="AW391" s="227"/>
      <c r="AX391" s="227"/>
      <c r="AY391" s="227"/>
      <c r="AZ391" s="227"/>
      <c r="BA391" s="227"/>
      <c r="BB391" s="228"/>
      <c r="BC391" s="228"/>
      <c r="BD391" s="228"/>
      <c r="BE391" s="228"/>
      <c r="BF391" s="228"/>
      <c r="BG391" s="228"/>
      <c r="BH391" s="228"/>
      <c r="BI391" s="228"/>
      <c r="BJ391" s="228"/>
      <c r="BK391" s="228"/>
      <c r="BL391" s="228"/>
      <c r="BM391" s="228"/>
      <c r="BN391" s="228"/>
      <c r="BO391" s="229"/>
      <c r="BP391" s="228"/>
      <c r="BQ391" s="227"/>
      <c r="BR391" s="228"/>
      <c r="BS391" s="227"/>
      <c r="BT391" s="230"/>
      <c r="BU391" s="225"/>
      <c r="CC391" s="231"/>
    </row>
    <row r="392" spans="2:81" ht="14.4" x14ac:dyDescent="0.3">
      <c r="B392" s="16"/>
      <c r="C392" s="225"/>
      <c r="D392" s="226"/>
      <c r="E392" s="225"/>
      <c r="F392" s="225"/>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27"/>
      <c r="AC392" s="227"/>
      <c r="AD392" s="227"/>
      <c r="AE392" s="227"/>
      <c r="AF392" s="227"/>
      <c r="AG392" s="227"/>
      <c r="AH392" s="227"/>
      <c r="AI392" s="227"/>
      <c r="AJ392" s="227"/>
      <c r="AK392" s="227"/>
      <c r="AL392" s="227"/>
      <c r="AM392" s="227"/>
      <c r="AN392" s="227"/>
      <c r="AO392" s="227"/>
      <c r="AP392" s="227"/>
      <c r="AQ392" s="227"/>
      <c r="AR392" s="227"/>
      <c r="AS392" s="227"/>
      <c r="AT392" s="227"/>
      <c r="AU392" s="227"/>
      <c r="AV392" s="227"/>
      <c r="AW392" s="227"/>
      <c r="AX392" s="227"/>
      <c r="AY392" s="227"/>
      <c r="AZ392" s="227"/>
      <c r="BA392" s="227"/>
      <c r="BB392" s="228"/>
      <c r="BC392" s="228"/>
      <c r="BD392" s="228"/>
      <c r="BE392" s="228"/>
      <c r="BF392" s="228"/>
      <c r="BG392" s="228"/>
      <c r="BH392" s="228"/>
      <c r="BI392" s="228"/>
      <c r="BJ392" s="228"/>
      <c r="BK392" s="228"/>
      <c r="BL392" s="228"/>
      <c r="BM392" s="228"/>
      <c r="BN392" s="228"/>
      <c r="BO392" s="229"/>
      <c r="BP392" s="228"/>
      <c r="BQ392" s="227"/>
      <c r="BR392" s="228"/>
      <c r="BS392" s="227"/>
      <c r="BT392" s="230"/>
      <c r="BU392" s="225"/>
      <c r="CC392" s="231"/>
    </row>
    <row r="393" spans="2:81" ht="14.4" x14ac:dyDescent="0.3">
      <c r="B393" s="16"/>
      <c r="C393" s="225"/>
      <c r="D393" s="226"/>
      <c r="E393" s="225"/>
      <c r="F393" s="225"/>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27"/>
      <c r="AC393" s="227"/>
      <c r="AD393" s="227"/>
      <c r="AE393" s="227"/>
      <c r="AF393" s="227"/>
      <c r="AG393" s="227"/>
      <c r="AH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8"/>
      <c r="BC393" s="228"/>
      <c r="BD393" s="228"/>
      <c r="BE393" s="228"/>
      <c r="BF393" s="228"/>
      <c r="BG393" s="228"/>
      <c r="BH393" s="228"/>
      <c r="BI393" s="228"/>
      <c r="BJ393" s="228"/>
      <c r="BK393" s="228"/>
      <c r="BL393" s="228"/>
      <c r="BM393" s="228"/>
      <c r="BN393" s="228"/>
      <c r="BO393" s="229"/>
      <c r="BP393" s="228"/>
      <c r="BQ393" s="227"/>
      <c r="BR393" s="228"/>
      <c r="BS393" s="227"/>
      <c r="BT393" s="230"/>
      <c r="BU393" s="225"/>
      <c r="CC393" s="231"/>
    </row>
    <row r="394" spans="2:81" ht="14.4" x14ac:dyDescent="0.3">
      <c r="B394" s="16"/>
      <c r="C394" s="225"/>
      <c r="D394" s="226"/>
      <c r="E394" s="225"/>
      <c r="F394" s="225"/>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27"/>
      <c r="AC394" s="227"/>
      <c r="AD394" s="227"/>
      <c r="AE394" s="227"/>
      <c r="AF394" s="227"/>
      <c r="AG394" s="227"/>
      <c r="AH394" s="227"/>
      <c r="AI394" s="227"/>
      <c r="AJ394" s="227"/>
      <c r="AK394" s="227"/>
      <c r="AL394" s="227"/>
      <c r="AM394" s="227"/>
      <c r="AN394" s="227"/>
      <c r="AO394" s="227"/>
      <c r="AP394" s="227"/>
      <c r="AQ394" s="227"/>
      <c r="AR394" s="227"/>
      <c r="AS394" s="227"/>
      <c r="AT394" s="227"/>
      <c r="AU394" s="227"/>
      <c r="AV394" s="227"/>
      <c r="AW394" s="227"/>
      <c r="AX394" s="227"/>
      <c r="AY394" s="227"/>
      <c r="AZ394" s="227"/>
      <c r="BA394" s="227"/>
      <c r="BB394" s="228"/>
      <c r="BC394" s="228"/>
      <c r="BD394" s="228"/>
      <c r="BE394" s="228"/>
      <c r="BF394" s="228"/>
      <c r="BG394" s="228"/>
      <c r="BH394" s="228"/>
      <c r="BI394" s="228"/>
      <c r="BJ394" s="228"/>
      <c r="BK394" s="228"/>
      <c r="BL394" s="228"/>
      <c r="BM394" s="228"/>
      <c r="BN394" s="228"/>
      <c r="BO394" s="229"/>
      <c r="BP394" s="228"/>
      <c r="BQ394" s="227"/>
      <c r="BR394" s="228"/>
      <c r="BS394" s="227"/>
      <c r="BT394" s="230"/>
      <c r="BU394" s="225"/>
      <c r="CC394" s="231"/>
    </row>
    <row r="395" spans="2:81" ht="14.4" x14ac:dyDescent="0.3">
      <c r="B395" s="16"/>
      <c r="C395" s="225"/>
      <c r="D395" s="226"/>
      <c r="E395" s="225"/>
      <c r="F395" s="225"/>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27"/>
      <c r="AC395" s="227"/>
      <c r="AD395" s="227"/>
      <c r="AE395" s="227"/>
      <c r="AF395" s="227"/>
      <c r="AG395" s="227"/>
      <c r="AH395" s="227"/>
      <c r="AI395" s="227"/>
      <c r="AJ395" s="227"/>
      <c r="AK395" s="227"/>
      <c r="AL395" s="227"/>
      <c r="AM395" s="227"/>
      <c r="AN395" s="227"/>
      <c r="AO395" s="227"/>
      <c r="AP395" s="227"/>
      <c r="AQ395" s="227"/>
      <c r="AR395" s="227"/>
      <c r="AS395" s="227"/>
      <c r="AT395" s="227"/>
      <c r="AU395" s="227"/>
      <c r="AV395" s="227"/>
      <c r="AW395" s="227"/>
      <c r="AX395" s="227"/>
      <c r="AY395" s="227"/>
      <c r="AZ395" s="227"/>
      <c r="BA395" s="227"/>
      <c r="BB395" s="228"/>
      <c r="BC395" s="228"/>
      <c r="BD395" s="228"/>
      <c r="BE395" s="228"/>
      <c r="BF395" s="228"/>
      <c r="BG395" s="228"/>
      <c r="BH395" s="228"/>
      <c r="BI395" s="228"/>
      <c r="BJ395" s="228"/>
      <c r="BK395" s="228"/>
      <c r="BL395" s="228"/>
      <c r="BM395" s="228"/>
      <c r="BN395" s="228"/>
      <c r="BO395" s="229"/>
      <c r="BP395" s="228"/>
      <c r="BQ395" s="227"/>
      <c r="BR395" s="228"/>
      <c r="BS395" s="227"/>
      <c r="BT395" s="230"/>
      <c r="BU395" s="225"/>
      <c r="CC395" s="231"/>
    </row>
    <row r="396" spans="2:81" ht="14.4" x14ac:dyDescent="0.3">
      <c r="B396" s="16"/>
      <c r="C396" s="225"/>
      <c r="D396" s="226"/>
      <c r="E396" s="225"/>
      <c r="F396" s="225"/>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27"/>
      <c r="AC396" s="227"/>
      <c r="AD396" s="227"/>
      <c r="AE396" s="227"/>
      <c r="AF396" s="227"/>
      <c r="AG396" s="227"/>
      <c r="AH396" s="227"/>
      <c r="AI396" s="227"/>
      <c r="AJ396" s="227"/>
      <c r="AK396" s="227"/>
      <c r="AL396" s="227"/>
      <c r="AM396" s="227"/>
      <c r="AN396" s="227"/>
      <c r="AO396" s="227"/>
      <c r="AP396" s="227"/>
      <c r="AQ396" s="227"/>
      <c r="AR396" s="227"/>
      <c r="AS396" s="227"/>
      <c r="AT396" s="227"/>
      <c r="AU396" s="227"/>
      <c r="AV396" s="227"/>
      <c r="AW396" s="227"/>
      <c r="AX396" s="227"/>
      <c r="AY396" s="227"/>
      <c r="AZ396" s="227"/>
      <c r="BA396" s="227"/>
      <c r="BB396" s="228"/>
      <c r="BC396" s="228"/>
      <c r="BD396" s="228"/>
      <c r="BE396" s="228"/>
      <c r="BF396" s="228"/>
      <c r="BG396" s="228"/>
      <c r="BH396" s="228"/>
      <c r="BI396" s="228"/>
      <c r="BJ396" s="228"/>
      <c r="BK396" s="228"/>
      <c r="BL396" s="228"/>
      <c r="BM396" s="228"/>
      <c r="BN396" s="228"/>
      <c r="BO396" s="229"/>
      <c r="BP396" s="228"/>
      <c r="BQ396" s="227"/>
      <c r="BR396" s="228"/>
      <c r="BS396" s="227"/>
      <c r="BT396" s="230"/>
      <c r="BU396" s="225"/>
      <c r="CC396" s="231"/>
    </row>
    <row r="397" spans="2:81" ht="14.4" x14ac:dyDescent="0.3">
      <c r="B397" s="16"/>
      <c r="C397" s="225"/>
      <c r="D397" s="226"/>
      <c r="E397" s="225"/>
      <c r="F397" s="225"/>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27"/>
      <c r="AC397" s="227"/>
      <c r="AD397" s="227"/>
      <c r="AE397" s="227"/>
      <c r="AF397" s="227"/>
      <c r="AG397" s="227"/>
      <c r="AH397" s="227"/>
      <c r="AI397" s="227"/>
      <c r="AJ397" s="227"/>
      <c r="AK397" s="227"/>
      <c r="AL397" s="227"/>
      <c r="AM397" s="227"/>
      <c r="AN397" s="227"/>
      <c r="AO397" s="227"/>
      <c r="AP397" s="227"/>
      <c r="AQ397" s="227"/>
      <c r="AR397" s="227"/>
      <c r="AS397" s="227"/>
      <c r="AT397" s="227"/>
      <c r="AU397" s="227"/>
      <c r="AV397" s="227"/>
      <c r="AW397" s="227"/>
      <c r="AX397" s="227"/>
      <c r="AY397" s="227"/>
      <c r="AZ397" s="227"/>
      <c r="BA397" s="227"/>
      <c r="BB397" s="228"/>
      <c r="BC397" s="228"/>
      <c r="BD397" s="228"/>
      <c r="BE397" s="228"/>
      <c r="BF397" s="228"/>
      <c r="BG397" s="228"/>
      <c r="BH397" s="228"/>
      <c r="BI397" s="228"/>
      <c r="BJ397" s="228"/>
      <c r="BK397" s="228"/>
      <c r="BL397" s="228"/>
      <c r="BM397" s="228"/>
      <c r="BN397" s="228"/>
      <c r="BO397" s="229"/>
      <c r="BP397" s="228"/>
      <c r="BQ397" s="227"/>
      <c r="BR397" s="228"/>
      <c r="BS397" s="227"/>
      <c r="BT397" s="230"/>
      <c r="BU397" s="225"/>
      <c r="CC397" s="231"/>
    </row>
    <row r="398" spans="2:81" ht="14.4" x14ac:dyDescent="0.3">
      <c r="B398" s="16"/>
      <c r="C398" s="225"/>
      <c r="D398" s="226"/>
      <c r="E398" s="225"/>
      <c r="F398" s="225"/>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27"/>
      <c r="AC398" s="227"/>
      <c r="AD398" s="227"/>
      <c r="AE398" s="227"/>
      <c r="AF398" s="227"/>
      <c r="AG398" s="227"/>
      <c r="AH398" s="227"/>
      <c r="AI398" s="227"/>
      <c r="AJ398" s="227"/>
      <c r="AK398" s="227"/>
      <c r="AL398" s="227"/>
      <c r="AM398" s="227"/>
      <c r="AN398" s="227"/>
      <c r="AO398" s="227"/>
      <c r="AP398" s="227"/>
      <c r="AQ398" s="227"/>
      <c r="AR398" s="227"/>
      <c r="AS398" s="227"/>
      <c r="AT398" s="227"/>
      <c r="AU398" s="227"/>
      <c r="AV398" s="227"/>
      <c r="AW398" s="227"/>
      <c r="AX398" s="227"/>
      <c r="AY398" s="227"/>
      <c r="AZ398" s="227"/>
      <c r="BA398" s="227"/>
      <c r="BB398" s="228"/>
      <c r="BC398" s="228"/>
      <c r="BD398" s="228"/>
      <c r="BE398" s="228"/>
      <c r="BF398" s="228"/>
      <c r="BG398" s="228"/>
      <c r="BH398" s="228"/>
      <c r="BI398" s="228"/>
      <c r="BJ398" s="228"/>
      <c r="BK398" s="228"/>
      <c r="BL398" s="228"/>
      <c r="BM398" s="228"/>
      <c r="BN398" s="228"/>
      <c r="BO398" s="229"/>
      <c r="BP398" s="228"/>
      <c r="BQ398" s="227"/>
      <c r="BR398" s="228"/>
      <c r="BS398" s="227"/>
      <c r="BT398" s="230"/>
      <c r="BU398" s="225"/>
      <c r="CC398" s="231"/>
    </row>
    <row r="399" spans="2:81" ht="14.4" x14ac:dyDescent="0.3">
      <c r="B399" s="16"/>
      <c r="C399" s="225"/>
      <c r="D399" s="226"/>
      <c r="E399" s="225"/>
      <c r="F399" s="225"/>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27"/>
      <c r="AC399" s="227"/>
      <c r="AD399" s="227"/>
      <c r="AE399" s="227"/>
      <c r="AF399" s="227"/>
      <c r="AG399" s="227"/>
      <c r="AH399" s="227"/>
      <c r="AI399" s="227"/>
      <c r="AJ399" s="227"/>
      <c r="AK399" s="227"/>
      <c r="AL399" s="227"/>
      <c r="AM399" s="227"/>
      <c r="AN399" s="227"/>
      <c r="AO399" s="227"/>
      <c r="AP399" s="227"/>
      <c r="AQ399" s="227"/>
      <c r="AR399" s="227"/>
      <c r="AS399" s="227"/>
      <c r="AT399" s="227"/>
      <c r="AU399" s="227"/>
      <c r="AV399" s="227"/>
      <c r="AW399" s="227"/>
      <c r="AX399" s="227"/>
      <c r="AY399" s="227"/>
      <c r="AZ399" s="227"/>
      <c r="BA399" s="227"/>
      <c r="BB399" s="228"/>
      <c r="BC399" s="228"/>
      <c r="BD399" s="228"/>
      <c r="BE399" s="228"/>
      <c r="BF399" s="228"/>
      <c r="BG399" s="228"/>
      <c r="BH399" s="228"/>
      <c r="BI399" s="228"/>
      <c r="BJ399" s="228"/>
      <c r="BK399" s="228"/>
      <c r="BL399" s="228"/>
      <c r="BM399" s="228"/>
      <c r="BN399" s="228"/>
      <c r="BO399" s="229"/>
      <c r="BP399" s="228"/>
      <c r="BQ399" s="227"/>
      <c r="BR399" s="228"/>
      <c r="BS399" s="227"/>
      <c r="BT399" s="230"/>
      <c r="BU399" s="225"/>
      <c r="CC399" s="231"/>
    </row>
    <row r="400" spans="2:81" ht="14.4" x14ac:dyDescent="0.3">
      <c r="B400" s="16"/>
      <c r="C400" s="225"/>
      <c r="D400" s="226"/>
      <c r="E400" s="225"/>
      <c r="F400" s="225"/>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27"/>
      <c r="AC400" s="227"/>
      <c r="AD400" s="227"/>
      <c r="AE400" s="227"/>
      <c r="AF400" s="227"/>
      <c r="AG400" s="227"/>
      <c r="AH400" s="227"/>
      <c r="AI400" s="227"/>
      <c r="AJ400" s="227"/>
      <c r="AK400" s="227"/>
      <c r="AL400" s="227"/>
      <c r="AM400" s="227"/>
      <c r="AN400" s="227"/>
      <c r="AO400" s="227"/>
      <c r="AP400" s="227"/>
      <c r="AQ400" s="227"/>
      <c r="AR400" s="227"/>
      <c r="AS400" s="227"/>
      <c r="AT400" s="227"/>
      <c r="AU400" s="227"/>
      <c r="AV400" s="227"/>
      <c r="AW400" s="227"/>
      <c r="AX400" s="227"/>
      <c r="AY400" s="227"/>
      <c r="AZ400" s="227"/>
      <c r="BA400" s="227"/>
      <c r="BB400" s="228"/>
      <c r="BC400" s="228"/>
      <c r="BD400" s="228"/>
      <c r="BE400" s="228"/>
      <c r="BF400" s="228"/>
      <c r="BG400" s="228"/>
      <c r="BH400" s="228"/>
      <c r="BI400" s="228"/>
      <c r="BJ400" s="228"/>
      <c r="BK400" s="228"/>
      <c r="BL400" s="228"/>
      <c r="BM400" s="228"/>
      <c r="BN400" s="228"/>
      <c r="BO400" s="229"/>
      <c r="BP400" s="228"/>
      <c r="BQ400" s="227"/>
      <c r="BR400" s="228"/>
      <c r="BS400" s="227"/>
      <c r="BT400" s="230"/>
      <c r="BU400" s="225"/>
      <c r="CC400" s="231"/>
    </row>
    <row r="401" spans="1:81" ht="14.4" x14ac:dyDescent="0.3">
      <c r="B401" s="16"/>
      <c r="C401" s="225"/>
      <c r="D401" s="226"/>
      <c r="E401" s="225"/>
      <c r="F401" s="225"/>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27"/>
      <c r="AJ401" s="227"/>
      <c r="AK401" s="227"/>
      <c r="AL401" s="227"/>
      <c r="AM401" s="227"/>
      <c r="AN401" s="227"/>
      <c r="AO401" s="227"/>
      <c r="AP401" s="227"/>
      <c r="AQ401" s="227"/>
      <c r="AR401" s="227"/>
      <c r="AS401" s="227"/>
      <c r="AT401" s="227"/>
      <c r="AU401" s="227"/>
      <c r="AV401" s="227"/>
      <c r="AW401" s="227"/>
      <c r="AX401" s="227"/>
      <c r="AY401" s="227"/>
      <c r="AZ401" s="227"/>
      <c r="BA401" s="227"/>
      <c r="BB401" s="228"/>
      <c r="BC401" s="228"/>
      <c r="BD401" s="228"/>
      <c r="BE401" s="228"/>
      <c r="BF401" s="228"/>
      <c r="BG401" s="228"/>
      <c r="BH401" s="228"/>
      <c r="BI401" s="228"/>
      <c r="BJ401" s="228"/>
      <c r="BK401" s="228"/>
      <c r="BL401" s="228"/>
      <c r="BM401" s="228"/>
      <c r="BN401" s="228"/>
      <c r="BO401" s="229"/>
      <c r="BP401" s="228"/>
      <c r="BQ401" s="227"/>
      <c r="BR401" s="228"/>
      <c r="BS401" s="227"/>
      <c r="BT401" s="230"/>
      <c r="BU401" s="225"/>
      <c r="CC401" s="231"/>
    </row>
    <row r="402" spans="1:81" ht="14.4" x14ac:dyDescent="0.3">
      <c r="B402" s="16"/>
      <c r="C402" s="225"/>
      <c r="D402" s="226"/>
      <c r="E402" s="225"/>
      <c r="F402" s="225"/>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c r="AJ402" s="227"/>
      <c r="AK402" s="227"/>
      <c r="AL402" s="227"/>
      <c r="AM402" s="227"/>
      <c r="AN402" s="227"/>
      <c r="AO402" s="227"/>
      <c r="AP402" s="227"/>
      <c r="AQ402" s="227"/>
      <c r="AR402" s="227"/>
      <c r="AS402" s="227"/>
      <c r="AT402" s="227"/>
      <c r="AU402" s="227"/>
      <c r="AV402" s="227"/>
      <c r="AW402" s="227"/>
      <c r="AX402" s="227"/>
      <c r="AY402" s="227"/>
      <c r="AZ402" s="227"/>
      <c r="BA402" s="227"/>
      <c r="BB402" s="228"/>
      <c r="BC402" s="228"/>
      <c r="BD402" s="228"/>
      <c r="BE402" s="228"/>
      <c r="BF402" s="228"/>
      <c r="BG402" s="228"/>
      <c r="BH402" s="228"/>
      <c r="BI402" s="228"/>
      <c r="BJ402" s="228"/>
      <c r="BK402" s="228"/>
      <c r="BL402" s="228"/>
      <c r="BM402" s="228"/>
      <c r="BN402" s="228"/>
      <c r="BO402" s="229"/>
      <c r="BP402" s="228"/>
      <c r="BQ402" s="227"/>
      <c r="BR402" s="228"/>
      <c r="BS402" s="227"/>
      <c r="BT402" s="230"/>
      <c r="BU402" s="225"/>
      <c r="CC402" s="231"/>
    </row>
    <row r="403" spans="1:81" ht="14.4" x14ac:dyDescent="0.3">
      <c r="B403" s="16"/>
      <c r="C403" s="225"/>
      <c r="D403" s="226"/>
      <c r="E403" s="225"/>
      <c r="F403" s="225"/>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27"/>
      <c r="AJ403" s="227"/>
      <c r="AK403" s="227"/>
      <c r="AL403" s="227"/>
      <c r="AM403" s="227"/>
      <c r="AN403" s="227"/>
      <c r="AO403" s="227"/>
      <c r="AP403" s="227"/>
      <c r="AQ403" s="227"/>
      <c r="AR403" s="227"/>
      <c r="AS403" s="227"/>
      <c r="AT403" s="227"/>
      <c r="AU403" s="227"/>
      <c r="AV403" s="227"/>
      <c r="AW403" s="227"/>
      <c r="AX403" s="227"/>
      <c r="AY403" s="227"/>
      <c r="AZ403" s="227"/>
      <c r="BA403" s="227"/>
      <c r="BB403" s="228"/>
      <c r="BC403" s="228"/>
      <c r="BD403" s="228"/>
      <c r="BE403" s="228"/>
      <c r="BF403" s="228"/>
      <c r="BG403" s="228"/>
      <c r="BH403" s="228"/>
      <c r="BI403" s="228"/>
      <c r="BJ403" s="228"/>
      <c r="BK403" s="228"/>
      <c r="BL403" s="228"/>
      <c r="BM403" s="228"/>
      <c r="BN403" s="228"/>
      <c r="BO403" s="229"/>
      <c r="BP403" s="228"/>
      <c r="BQ403" s="227"/>
      <c r="BR403" s="228"/>
      <c r="BS403" s="227"/>
      <c r="BT403" s="230"/>
      <c r="BU403" s="225"/>
      <c r="CC403" s="231"/>
    </row>
    <row r="404" spans="1:81" ht="14.4" x14ac:dyDescent="0.3">
      <c r="B404" s="16"/>
      <c r="C404" s="225"/>
      <c r="D404" s="226"/>
      <c r="E404" s="225"/>
      <c r="F404" s="225"/>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8"/>
      <c r="BC404" s="228"/>
      <c r="BD404" s="228"/>
      <c r="BE404" s="228"/>
      <c r="BF404" s="228"/>
      <c r="BG404" s="228"/>
      <c r="BH404" s="228"/>
      <c r="BI404" s="228"/>
      <c r="BJ404" s="228"/>
      <c r="BK404" s="228"/>
      <c r="BL404" s="228"/>
      <c r="BM404" s="228"/>
      <c r="BN404" s="228"/>
      <c r="BO404" s="229"/>
      <c r="BP404" s="228"/>
      <c r="BQ404" s="227"/>
      <c r="BR404" s="228"/>
      <c r="BS404" s="227"/>
      <c r="BT404" s="230"/>
      <c r="BU404" s="225"/>
      <c r="CC404" s="231"/>
    </row>
    <row r="405" spans="1:81" ht="14.4" x14ac:dyDescent="0.3">
      <c r="B405" s="16"/>
      <c r="C405" s="225"/>
      <c r="D405" s="226"/>
      <c r="E405" s="225"/>
      <c r="F405" s="225"/>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8"/>
      <c r="BC405" s="228"/>
      <c r="BD405" s="228"/>
      <c r="BE405" s="228"/>
      <c r="BF405" s="228"/>
      <c r="BG405" s="228"/>
      <c r="BH405" s="228"/>
      <c r="BI405" s="228"/>
      <c r="BJ405" s="228"/>
      <c r="BK405" s="228"/>
      <c r="BL405" s="228"/>
      <c r="BM405" s="228"/>
      <c r="BN405" s="228"/>
      <c r="BO405" s="229"/>
      <c r="BP405" s="228"/>
      <c r="BQ405" s="227"/>
      <c r="BR405" s="228"/>
      <c r="BS405" s="227"/>
      <c r="BT405" s="230"/>
      <c r="BU405" s="225"/>
      <c r="CC405" s="231"/>
    </row>
    <row r="406" spans="1:81" ht="14.4" x14ac:dyDescent="0.3">
      <c r="B406" s="16"/>
      <c r="C406" s="225"/>
      <c r="D406" s="226"/>
      <c r="E406" s="232"/>
      <c r="F406" s="225"/>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27"/>
      <c r="AC406" s="227"/>
      <c r="AD406" s="227"/>
      <c r="AE406" s="227"/>
      <c r="AF406" s="227"/>
      <c r="AG406" s="227"/>
      <c r="AH406" s="227"/>
      <c r="AI406" s="227"/>
      <c r="AJ406" s="227"/>
      <c r="AK406" s="227"/>
      <c r="AL406" s="227"/>
      <c r="AM406" s="227"/>
      <c r="AN406" s="227"/>
      <c r="AO406" s="227"/>
      <c r="AP406" s="227"/>
      <c r="AQ406" s="227"/>
      <c r="AR406" s="227"/>
      <c r="AS406" s="227"/>
      <c r="AT406" s="227"/>
      <c r="AU406" s="227"/>
      <c r="AV406" s="227"/>
      <c r="AW406" s="227"/>
      <c r="AX406" s="227"/>
      <c r="AY406" s="227"/>
      <c r="AZ406" s="227"/>
      <c r="BA406" s="227"/>
      <c r="BB406" s="228"/>
      <c r="BC406" s="228"/>
      <c r="BD406" s="228"/>
      <c r="BE406" s="228"/>
      <c r="BF406" s="228"/>
      <c r="BG406" s="228"/>
      <c r="BH406" s="228"/>
      <c r="BI406" s="228"/>
      <c r="BJ406" s="228"/>
      <c r="BK406" s="228"/>
      <c r="BL406" s="228"/>
      <c r="BM406" s="228"/>
      <c r="BN406" s="228"/>
      <c r="BO406" s="229"/>
      <c r="BP406" s="228"/>
      <c r="BQ406" s="227"/>
      <c r="BR406" s="228"/>
      <c r="BS406" s="227"/>
      <c r="BT406" s="227"/>
      <c r="BU406" s="230"/>
      <c r="BV406" s="225"/>
      <c r="CB406" s="233"/>
    </row>
    <row r="407" spans="1:81" ht="14.4" x14ac:dyDescent="0.3">
      <c r="B407" s="16"/>
      <c r="C407" s="225"/>
      <c r="D407" s="226"/>
      <c r="E407" s="232"/>
      <c r="F407" s="225"/>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27"/>
      <c r="AC407" s="227"/>
      <c r="AD407" s="227"/>
      <c r="AE407" s="227"/>
      <c r="AF407" s="227"/>
      <c r="AG407" s="227"/>
      <c r="AH407" s="227"/>
      <c r="AI407" s="227"/>
      <c r="AJ407" s="227"/>
      <c r="AK407" s="227"/>
      <c r="AL407" s="227"/>
      <c r="AM407" s="227"/>
      <c r="AN407" s="227"/>
      <c r="AO407" s="227"/>
      <c r="AP407" s="227"/>
      <c r="AQ407" s="227"/>
      <c r="AR407" s="227"/>
      <c r="AS407" s="227"/>
      <c r="AT407" s="227"/>
      <c r="AU407" s="227"/>
      <c r="AV407" s="227"/>
      <c r="AW407" s="227"/>
      <c r="AX407" s="227"/>
      <c r="AY407" s="227"/>
      <c r="AZ407" s="227"/>
      <c r="BA407" s="227"/>
      <c r="BB407" s="228"/>
      <c r="BC407" s="228"/>
      <c r="BD407" s="228"/>
      <c r="BE407" s="228"/>
      <c r="BF407" s="228"/>
      <c r="BG407" s="228"/>
      <c r="BH407" s="228"/>
      <c r="BI407" s="228"/>
      <c r="BJ407" s="228"/>
      <c r="BK407" s="228"/>
      <c r="BL407" s="228"/>
      <c r="BM407" s="228"/>
      <c r="BN407" s="228"/>
      <c r="BO407" s="229"/>
      <c r="BP407" s="228"/>
      <c r="BQ407" s="227"/>
      <c r="BR407" s="228"/>
      <c r="BS407" s="227"/>
      <c r="BT407" s="227"/>
      <c r="BU407" s="230"/>
      <c r="BV407" s="225"/>
      <c r="CB407" s="233"/>
    </row>
    <row r="408" spans="1:81" ht="14.4" x14ac:dyDescent="0.3">
      <c r="B408" s="16"/>
      <c r="C408" s="225"/>
      <c r="D408" s="226"/>
      <c r="E408" s="232"/>
      <c r="F408" s="225"/>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27"/>
      <c r="AC408" s="227"/>
      <c r="AD408" s="227"/>
      <c r="AE408" s="227"/>
      <c r="AF408" s="227"/>
      <c r="AG408" s="227"/>
      <c r="AH408" s="227"/>
      <c r="AI408" s="227"/>
      <c r="AJ408" s="227"/>
      <c r="AK408" s="227"/>
      <c r="AL408" s="227"/>
      <c r="AM408" s="227"/>
      <c r="AN408" s="227"/>
      <c r="AO408" s="227"/>
      <c r="AP408" s="227"/>
      <c r="AQ408" s="227"/>
      <c r="AR408" s="227"/>
      <c r="AS408" s="227"/>
      <c r="AT408" s="227"/>
      <c r="AU408" s="227"/>
      <c r="AV408" s="227"/>
      <c r="AW408" s="227"/>
      <c r="AX408" s="227"/>
      <c r="AY408" s="227"/>
      <c r="AZ408" s="227"/>
      <c r="BA408" s="227"/>
      <c r="BB408" s="228"/>
      <c r="BC408" s="228"/>
      <c r="BD408" s="228"/>
      <c r="BE408" s="228"/>
      <c r="BF408" s="228"/>
      <c r="BG408" s="228"/>
      <c r="BH408" s="228"/>
      <c r="BI408" s="228"/>
      <c r="BJ408" s="228"/>
      <c r="BK408" s="228"/>
      <c r="BL408" s="228"/>
      <c r="BM408" s="228"/>
      <c r="BN408" s="228"/>
      <c r="BO408" s="229"/>
      <c r="BP408" s="228"/>
      <c r="BQ408" s="227"/>
      <c r="BR408" s="228"/>
      <c r="BS408" s="227"/>
      <c r="BT408" s="227"/>
      <c r="BU408" s="230"/>
      <c r="BV408" s="225"/>
      <c r="CB408" s="233"/>
    </row>
    <row r="409" spans="1:81" ht="14.4" x14ac:dyDescent="0.3">
      <c r="B409" s="16"/>
      <c r="C409" s="225"/>
      <c r="D409" s="226"/>
      <c r="E409" s="232"/>
      <c r="F409" s="225"/>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27"/>
      <c r="AC409" s="227"/>
      <c r="AD409" s="227"/>
      <c r="AE409" s="227"/>
      <c r="AF409" s="227"/>
      <c r="AG409" s="227"/>
      <c r="AH409" s="227"/>
      <c r="AI409" s="227"/>
      <c r="AJ409" s="227"/>
      <c r="AK409" s="227"/>
      <c r="AL409" s="227"/>
      <c r="AM409" s="227"/>
      <c r="AN409" s="227"/>
      <c r="AO409" s="227"/>
      <c r="AP409" s="227"/>
      <c r="AQ409" s="227"/>
      <c r="AR409" s="227"/>
      <c r="AS409" s="227"/>
      <c r="AT409" s="227"/>
      <c r="AU409" s="227"/>
      <c r="AV409" s="227"/>
      <c r="AW409" s="227"/>
      <c r="AX409" s="227"/>
      <c r="AY409" s="227"/>
      <c r="AZ409" s="227"/>
      <c r="BA409" s="227"/>
      <c r="BB409" s="228"/>
      <c r="BC409" s="228"/>
      <c r="BD409" s="228"/>
      <c r="BE409" s="228"/>
      <c r="BF409" s="228"/>
      <c r="BG409" s="228"/>
      <c r="BH409" s="228"/>
      <c r="BI409" s="228"/>
      <c r="BJ409" s="228"/>
      <c r="BK409" s="228"/>
      <c r="BL409" s="228"/>
      <c r="BM409" s="228"/>
      <c r="BN409" s="228"/>
      <c r="BO409" s="229"/>
      <c r="BP409" s="228"/>
      <c r="BQ409" s="227"/>
      <c r="BR409" s="228"/>
      <c r="BS409" s="227"/>
      <c r="BT409" s="227"/>
      <c r="BU409" s="230"/>
      <c r="BV409" s="225"/>
      <c r="CB409" s="233"/>
    </row>
    <row r="410" spans="1:81" ht="14.4" x14ac:dyDescent="0.3">
      <c r="B410" s="16"/>
      <c r="C410" s="225"/>
      <c r="D410" s="226"/>
      <c r="E410" s="232"/>
      <c r="F410" s="225"/>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27"/>
      <c r="AC410" s="227"/>
      <c r="AD410" s="227"/>
      <c r="AE410" s="227"/>
      <c r="AF410" s="227"/>
      <c r="AG410" s="227"/>
      <c r="AH410" s="227"/>
      <c r="AI410" s="227"/>
      <c r="AJ410" s="227"/>
      <c r="AK410" s="227"/>
      <c r="AL410" s="227"/>
      <c r="AM410" s="227"/>
      <c r="AN410" s="227"/>
      <c r="AO410" s="227"/>
      <c r="AP410" s="227"/>
      <c r="AQ410" s="227"/>
      <c r="AR410" s="227"/>
      <c r="AS410" s="227"/>
      <c r="AT410" s="227"/>
      <c r="AU410" s="227"/>
      <c r="AV410" s="227"/>
      <c r="AW410" s="227"/>
      <c r="AX410" s="227"/>
      <c r="AY410" s="227"/>
      <c r="AZ410" s="227"/>
      <c r="BA410" s="227"/>
      <c r="BB410" s="228"/>
      <c r="BC410" s="228"/>
      <c r="BD410" s="228"/>
      <c r="BE410" s="228"/>
      <c r="BF410" s="228"/>
      <c r="BG410" s="228"/>
      <c r="BH410" s="228"/>
      <c r="BI410" s="228"/>
      <c r="BJ410" s="228"/>
      <c r="BK410" s="228"/>
      <c r="BL410" s="228"/>
      <c r="BM410" s="228"/>
      <c r="BN410" s="228"/>
      <c r="BO410" s="229"/>
      <c r="BP410" s="228"/>
      <c r="BQ410" s="227"/>
      <c r="BR410" s="228"/>
      <c r="BS410" s="227"/>
      <c r="BT410" s="227"/>
      <c r="BU410" s="230"/>
      <c r="BV410" s="225"/>
      <c r="CB410" s="233"/>
    </row>
    <row r="411" spans="1:81" ht="14.4" x14ac:dyDescent="0.3">
      <c r="B411" s="16"/>
      <c r="C411" s="225"/>
      <c r="D411" s="226"/>
      <c r="E411" s="232"/>
      <c r="F411" s="225"/>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27"/>
      <c r="AC411" s="227"/>
      <c r="AD411" s="227"/>
      <c r="AE411" s="227"/>
      <c r="AF411" s="227"/>
      <c r="AG411" s="227"/>
      <c r="AH411" s="227"/>
      <c r="AI411" s="227"/>
      <c r="AJ411" s="227"/>
      <c r="AK411" s="227"/>
      <c r="AL411" s="227"/>
      <c r="AM411" s="227"/>
      <c r="AN411" s="227"/>
      <c r="AO411" s="227"/>
      <c r="AP411" s="227"/>
      <c r="AQ411" s="227"/>
      <c r="AR411" s="227"/>
      <c r="AS411" s="227"/>
      <c r="AT411" s="227"/>
      <c r="AU411" s="227"/>
      <c r="AV411" s="227"/>
      <c r="AW411" s="227"/>
      <c r="AX411" s="227"/>
      <c r="AY411" s="227"/>
      <c r="AZ411" s="227"/>
      <c r="BA411" s="227"/>
      <c r="BB411" s="228"/>
      <c r="BC411" s="228"/>
      <c r="BD411" s="228"/>
      <c r="BE411" s="228"/>
      <c r="BF411" s="228"/>
      <c r="BG411" s="228"/>
      <c r="BH411" s="228"/>
      <c r="BI411" s="228"/>
      <c r="BJ411" s="228"/>
      <c r="BK411" s="228"/>
      <c r="BL411" s="228"/>
      <c r="BM411" s="228"/>
      <c r="BN411" s="228"/>
      <c r="BO411" s="229"/>
      <c r="BP411" s="228"/>
      <c r="BQ411" s="227"/>
      <c r="BR411" s="228"/>
      <c r="BS411" s="227"/>
      <c r="BT411" s="227"/>
      <c r="BU411" s="230"/>
      <c r="BV411" s="225"/>
      <c r="CB411" s="233"/>
    </row>
    <row r="412" spans="1:81" ht="14.4" x14ac:dyDescent="0.3">
      <c r="B412" s="16"/>
      <c r="C412" s="225"/>
      <c r="D412" s="226"/>
      <c r="E412" s="232"/>
      <c r="F412" s="225"/>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27"/>
      <c r="AC412" s="227"/>
      <c r="AD412" s="227"/>
      <c r="AE412" s="227"/>
      <c r="AF412" s="227"/>
      <c r="AG412" s="227"/>
      <c r="AH412" s="227"/>
      <c r="AI412" s="227"/>
      <c r="AJ412" s="227"/>
      <c r="AK412" s="227"/>
      <c r="AL412" s="227"/>
      <c r="AM412" s="227"/>
      <c r="AN412" s="227"/>
      <c r="AO412" s="227"/>
      <c r="AP412" s="227"/>
      <c r="AQ412" s="227"/>
      <c r="AR412" s="227"/>
      <c r="AS412" s="227"/>
      <c r="AT412" s="227"/>
      <c r="AU412" s="227"/>
      <c r="AV412" s="227"/>
      <c r="AW412" s="227"/>
      <c r="AX412" s="227"/>
      <c r="AY412" s="227"/>
      <c r="AZ412" s="227"/>
      <c r="BA412" s="227"/>
      <c r="BB412" s="228"/>
      <c r="BC412" s="228"/>
      <c r="BD412" s="228"/>
      <c r="BE412" s="228"/>
      <c r="BF412" s="228"/>
      <c r="BG412" s="228"/>
      <c r="BH412" s="228"/>
      <c r="BI412" s="228"/>
      <c r="BJ412" s="228"/>
      <c r="BK412" s="228"/>
      <c r="BL412" s="228"/>
      <c r="BM412" s="228"/>
      <c r="BN412" s="228"/>
      <c r="BO412" s="229"/>
      <c r="BP412" s="228"/>
      <c r="BQ412" s="227"/>
      <c r="BR412" s="228"/>
      <c r="BS412" s="227"/>
      <c r="BT412" s="227"/>
      <c r="BU412" s="230"/>
      <c r="BV412" s="225"/>
      <c r="CB412" s="233"/>
    </row>
    <row r="413" spans="1:81" ht="14.4" x14ac:dyDescent="0.3">
      <c r="A413" s="234"/>
      <c r="B413" s="234"/>
      <c r="C413" s="235"/>
      <c r="D413" s="236"/>
      <c r="E413" s="237"/>
      <c r="F413" s="235"/>
      <c r="G413" s="238"/>
      <c r="H413" s="238"/>
      <c r="I413" s="238"/>
      <c r="J413" s="238"/>
      <c r="K413" s="238"/>
      <c r="L413" s="238"/>
      <c r="M413" s="238"/>
      <c r="N413" s="238"/>
      <c r="O413" s="238"/>
      <c r="P413" s="238"/>
      <c r="Q413" s="238"/>
      <c r="R413" s="238"/>
      <c r="S413" s="238"/>
      <c r="T413" s="238"/>
      <c r="U413" s="238"/>
      <c r="V413" s="238"/>
      <c r="W413" s="238"/>
      <c r="X413" s="238"/>
      <c r="Y413" s="238"/>
      <c r="Z413" s="238"/>
      <c r="AA413" s="238"/>
      <c r="AB413" s="238"/>
      <c r="AC413" s="238"/>
      <c r="AD413" s="238"/>
      <c r="AE413" s="238"/>
      <c r="AF413" s="238"/>
      <c r="AG413" s="238"/>
      <c r="AH413" s="238"/>
      <c r="AI413" s="238"/>
      <c r="AJ413" s="238"/>
      <c r="AK413" s="238"/>
      <c r="AL413" s="238"/>
      <c r="AM413" s="238"/>
      <c r="AN413" s="238"/>
      <c r="AO413" s="238"/>
      <c r="AP413" s="238"/>
      <c r="AQ413" s="238"/>
      <c r="AR413" s="238"/>
      <c r="AS413" s="238"/>
      <c r="AT413" s="238"/>
      <c r="AU413" s="238"/>
      <c r="AV413" s="238"/>
      <c r="AW413" s="238"/>
      <c r="AX413" s="238"/>
      <c r="AY413" s="238"/>
      <c r="AZ413" s="238"/>
      <c r="BA413" s="238"/>
      <c r="BB413" s="239"/>
      <c r="BC413" s="239"/>
      <c r="BD413" s="239"/>
      <c r="BE413" s="239"/>
      <c r="BF413" s="239"/>
      <c r="BG413" s="239"/>
      <c r="BH413" s="239"/>
      <c r="BI413" s="239"/>
      <c r="BJ413" s="239"/>
      <c r="BK413" s="239"/>
      <c r="BL413" s="239"/>
      <c r="BM413" s="239"/>
      <c r="BN413" s="239"/>
      <c r="BO413" s="240"/>
      <c r="BP413" s="239"/>
      <c r="BQ413" s="238"/>
      <c r="BR413" s="239"/>
      <c r="BS413" s="238"/>
      <c r="BT413" s="238"/>
      <c r="BU413" s="241"/>
      <c r="BV413" s="235"/>
      <c r="CB413" s="242"/>
    </row>
    <row r="414" spans="1:81" ht="14.4" x14ac:dyDescent="0.3">
      <c r="A414" s="243" t="s">
        <v>1546</v>
      </c>
      <c r="B414" s="121" t="s">
        <v>1547</v>
      </c>
      <c r="C414" s="244" t="s">
        <v>1548</v>
      </c>
      <c r="D414" s="245" t="s">
        <v>1549</v>
      </c>
      <c r="E414" s="244" t="s">
        <v>1547</v>
      </c>
      <c r="F414" s="75"/>
      <c r="G414" s="77" t="s">
        <v>15</v>
      </c>
      <c r="H414" s="77" t="s">
        <v>12</v>
      </c>
      <c r="I414" s="77" t="s">
        <v>12</v>
      </c>
      <c r="J414" s="77" t="s">
        <v>12</v>
      </c>
      <c r="K414" s="77">
        <v>4</v>
      </c>
      <c r="L414" s="77" t="s">
        <v>12</v>
      </c>
      <c r="M414" s="77" t="s">
        <v>15</v>
      </c>
      <c r="N414" s="77" t="s">
        <v>102</v>
      </c>
      <c r="O414" s="77">
        <v>3</v>
      </c>
      <c r="P414" s="77">
        <v>1</v>
      </c>
      <c r="Q414" s="77">
        <v>3</v>
      </c>
      <c r="R414" s="77">
        <v>3</v>
      </c>
      <c r="S414" s="77">
        <v>3</v>
      </c>
      <c r="T414" s="77">
        <v>3</v>
      </c>
      <c r="U414" s="77" t="s">
        <v>102</v>
      </c>
      <c r="V414" s="77" t="s">
        <v>102</v>
      </c>
      <c r="W414" s="77" t="s">
        <v>102</v>
      </c>
      <c r="X414" s="77" t="s">
        <v>102</v>
      </c>
      <c r="Y414" s="77" t="s">
        <v>102</v>
      </c>
      <c r="Z414" s="77" t="s">
        <v>102</v>
      </c>
      <c r="AA414" s="77" t="s">
        <v>15</v>
      </c>
      <c r="AB414" s="90" t="s">
        <v>12</v>
      </c>
      <c r="AC414" s="77" t="s">
        <v>102</v>
      </c>
      <c r="AD414" s="77" t="s">
        <v>15</v>
      </c>
      <c r="AE414" s="77" t="s">
        <v>102</v>
      </c>
      <c r="AF414" s="77" t="s">
        <v>15</v>
      </c>
      <c r="AG414" s="78" t="s">
        <v>18</v>
      </c>
      <c r="AH414" s="78" t="s">
        <v>12</v>
      </c>
      <c r="AI414" s="78" t="s">
        <v>12</v>
      </c>
      <c r="AJ414" s="78" t="s">
        <v>102</v>
      </c>
      <c r="AK414" s="79" t="s">
        <v>12</v>
      </c>
      <c r="AL414" s="79" t="s">
        <v>15</v>
      </c>
      <c r="AM414" s="79" t="s">
        <v>12</v>
      </c>
      <c r="AN414" s="79" t="s">
        <v>12</v>
      </c>
      <c r="AO414" s="79" t="s">
        <v>12</v>
      </c>
      <c r="AP414" s="79" t="s">
        <v>12</v>
      </c>
      <c r="AQ414" s="79" t="s">
        <v>12</v>
      </c>
      <c r="AR414" s="246" t="s">
        <v>18</v>
      </c>
      <c r="AS414" s="246" t="e">
        <f>VLOOKUP(Vib_PDM[[#This Row],[New Number]],#REF!,2,FALSE)</f>
        <v>#VALUE!</v>
      </c>
      <c r="AT414" s="79" t="s">
        <v>15</v>
      </c>
      <c r="AU414" s="79" t="s">
        <v>15</v>
      </c>
      <c r="AV414" s="79" t="s">
        <v>15</v>
      </c>
      <c r="AW414" s="79" t="s">
        <v>15</v>
      </c>
      <c r="AX414" s="79" t="s">
        <v>15</v>
      </c>
      <c r="AY414" s="79"/>
      <c r="AZ414" s="79"/>
      <c r="BA414" s="79"/>
      <c r="BB414" s="80"/>
      <c r="BC414" s="80"/>
      <c r="BD414" s="80"/>
      <c r="BE414" s="80"/>
      <c r="BF414" s="80"/>
      <c r="BG414" s="80"/>
      <c r="BH414" s="80"/>
      <c r="BI414" s="80"/>
      <c r="BJ414" s="80"/>
      <c r="BK414" s="80"/>
      <c r="BL414" s="80"/>
      <c r="BM414" s="80"/>
      <c r="BN414" s="80"/>
      <c r="BO414" s="247"/>
      <c r="BP414" s="80"/>
      <c r="BQ414" s="79"/>
      <c r="BR414" s="80"/>
      <c r="BS414" s="79">
        <v>0</v>
      </c>
      <c r="BT414" s="248" t="e">
        <f>VLOOKUP(Vib_PDM[[#This Row],[New Number]],'[4]Monthly AMS report'!MD:ME,2,FALSE)</f>
        <v>#VALUE!</v>
      </c>
      <c r="BU414" s="86"/>
      <c r="BV414" s="87">
        <f t="shared" ref="BV414:BV461" si="0">COUNTIF(G414:AO414,$BT$8)</f>
        <v>1</v>
      </c>
      <c r="BW414" s="88">
        <f t="shared" ref="BW414:BW461" si="1">COUNTIF(G414:AO414,$BU$8)</f>
        <v>0</v>
      </c>
      <c r="BX414" s="88">
        <f t="shared" ref="BX414:BX461" si="2">COUNTIF(G414:AO414,$BV$8)</f>
        <v>5</v>
      </c>
      <c r="BY414" s="88">
        <f t="shared" ref="BY414:BY461" si="3">COUNTIF(G414:AO414,$BW$8)</f>
        <v>1</v>
      </c>
      <c r="BZ414" s="88">
        <f t="shared" ref="BZ414:BZ461" si="4">COUNTIF(G414:AO414,$BX$8)</f>
        <v>21</v>
      </c>
      <c r="CA414" s="88">
        <f t="shared" ref="CA414:CA461" si="5">COUNTIF(G414:AO414,$BY$8)</f>
        <v>6</v>
      </c>
      <c r="CB414" s="88">
        <f t="shared" ref="CB414:CB461" si="6">COUNTIF(G414:AO414,$BZ$8)</f>
        <v>1</v>
      </c>
      <c r="CC414" s="89">
        <f t="shared" ref="CC414:CC461" si="7">(CA414)/(CB414+CA414+BZ414+BY414+BX414+BW414+BV414)</f>
        <v>0.17142857142857143</v>
      </c>
    </row>
    <row r="415" spans="1:81" ht="26.4" x14ac:dyDescent="0.3">
      <c r="A415" s="249" t="s">
        <v>1550</v>
      </c>
      <c r="B415" s="71" t="s">
        <v>1551</v>
      </c>
      <c r="C415" s="244" t="s">
        <v>1548</v>
      </c>
      <c r="D415" s="245" t="s">
        <v>1552</v>
      </c>
      <c r="E415" s="244" t="s">
        <v>1553</v>
      </c>
      <c r="F415" s="75"/>
      <c r="G415" s="76" t="s">
        <v>15</v>
      </c>
      <c r="H415" s="76" t="s">
        <v>12</v>
      </c>
      <c r="I415" s="76" t="s">
        <v>12</v>
      </c>
      <c r="J415" s="76" t="s">
        <v>12</v>
      </c>
      <c r="K415" s="76">
        <v>4</v>
      </c>
      <c r="L415" s="76" t="s">
        <v>12</v>
      </c>
      <c r="M415" s="76" t="s">
        <v>15</v>
      </c>
      <c r="N415" s="76" t="s">
        <v>102</v>
      </c>
      <c r="O415" s="76" t="s">
        <v>12</v>
      </c>
      <c r="P415" s="76">
        <v>3</v>
      </c>
      <c r="Q415" s="76">
        <v>3</v>
      </c>
      <c r="R415" s="76">
        <v>3</v>
      </c>
      <c r="S415" s="76">
        <v>3</v>
      </c>
      <c r="T415" s="76">
        <v>3</v>
      </c>
      <c r="U415" s="76">
        <v>3</v>
      </c>
      <c r="V415" s="76">
        <v>3</v>
      </c>
      <c r="W415" s="76" t="s">
        <v>798</v>
      </c>
      <c r="X415" s="76" t="s">
        <v>798</v>
      </c>
      <c r="Y415" s="76" t="s">
        <v>798</v>
      </c>
      <c r="Z415" s="76" t="s">
        <v>798</v>
      </c>
      <c r="AA415" s="77" t="s">
        <v>15</v>
      </c>
      <c r="AB415" s="77" t="s">
        <v>15</v>
      </c>
      <c r="AC415" s="77" t="s">
        <v>15</v>
      </c>
      <c r="AD415" s="77" t="s">
        <v>15</v>
      </c>
      <c r="AE415" s="77" t="s">
        <v>15</v>
      </c>
      <c r="AF415" s="77" t="s">
        <v>15</v>
      </c>
      <c r="AG415" s="78" t="s">
        <v>15</v>
      </c>
      <c r="AH415" s="78" t="s">
        <v>15</v>
      </c>
      <c r="AI415" s="79" t="s">
        <v>15</v>
      </c>
      <c r="AJ415" s="79" t="s">
        <v>15</v>
      </c>
      <c r="AK415" s="79" t="s">
        <v>15</v>
      </c>
      <c r="AL415" s="79" t="s">
        <v>15</v>
      </c>
      <c r="AM415" s="79" t="s">
        <v>15</v>
      </c>
      <c r="AN415" s="79" t="s">
        <v>15</v>
      </c>
      <c r="AO415" s="79" t="s">
        <v>15</v>
      </c>
      <c r="AP415" s="79" t="s">
        <v>15</v>
      </c>
      <c r="AQ415" s="79" t="s">
        <v>15</v>
      </c>
      <c r="AR415" s="79" t="s">
        <v>15</v>
      </c>
      <c r="AS415" s="79" t="e">
        <f>VLOOKUP(Vib_PDM[[#This Row],[New Number]],#REF!,2,FALSE)</f>
        <v>#VALUE!</v>
      </c>
      <c r="AT415" s="79" t="s">
        <v>15</v>
      </c>
      <c r="AU415" s="79" t="s">
        <v>15</v>
      </c>
      <c r="AV415" s="79" t="s">
        <v>15</v>
      </c>
      <c r="AW415" s="79" t="s">
        <v>15</v>
      </c>
      <c r="AX415" s="79" t="s">
        <v>15</v>
      </c>
      <c r="AY415" s="79"/>
      <c r="AZ415" s="79"/>
      <c r="BA415" s="79"/>
      <c r="BB415" s="80"/>
      <c r="BC415" s="80"/>
      <c r="BD415" s="80"/>
      <c r="BE415" s="80"/>
      <c r="BF415" s="80"/>
      <c r="BG415" s="80"/>
      <c r="BH415" s="80"/>
      <c r="BI415" s="80"/>
      <c r="BJ415" s="80"/>
      <c r="BK415" s="80"/>
      <c r="BL415" s="80"/>
      <c r="BM415" s="80"/>
      <c r="BN415" s="80"/>
      <c r="BO415" s="247"/>
      <c r="BP415" s="80"/>
      <c r="BQ415" s="79"/>
      <c r="BR415" s="80"/>
      <c r="BS415" s="79">
        <v>0</v>
      </c>
      <c r="BT415" s="248" t="e">
        <f>VLOOKUP(Vib_PDM[[#This Row],[New Number]],'[4]Monthly AMS report'!MD:ME,2,FALSE)</f>
        <v>#VALUE!</v>
      </c>
      <c r="BU415" s="86">
        <v>6</v>
      </c>
      <c r="BV415" s="87">
        <f t="shared" si="0"/>
        <v>0</v>
      </c>
      <c r="BW415" s="88">
        <f t="shared" si="1"/>
        <v>0</v>
      </c>
      <c r="BX415" s="88">
        <f t="shared" si="2"/>
        <v>7</v>
      </c>
      <c r="BY415" s="88">
        <f t="shared" si="3"/>
        <v>1</v>
      </c>
      <c r="BZ415" s="88">
        <f t="shared" si="4"/>
        <v>6</v>
      </c>
      <c r="CA415" s="88">
        <f t="shared" si="5"/>
        <v>17</v>
      </c>
      <c r="CB415" s="88">
        <f t="shared" si="6"/>
        <v>0</v>
      </c>
      <c r="CC415" s="89">
        <f t="shared" si="7"/>
        <v>0.54838709677419351</v>
      </c>
    </row>
    <row r="416" spans="1:81" ht="14.4" x14ac:dyDescent="0.3">
      <c r="A416" s="249" t="s">
        <v>1554</v>
      </c>
      <c r="B416" s="88" t="s">
        <v>1555</v>
      </c>
      <c r="C416" s="244" t="s">
        <v>1548</v>
      </c>
      <c r="D416" s="250" t="s">
        <v>1556</v>
      </c>
      <c r="E416" s="244" t="s">
        <v>1555</v>
      </c>
      <c r="F416" s="75"/>
      <c r="G416" s="117" t="s">
        <v>15</v>
      </c>
      <c r="H416" s="117" t="s">
        <v>15</v>
      </c>
      <c r="I416" s="117" t="s">
        <v>15</v>
      </c>
      <c r="J416" s="117" t="s">
        <v>15</v>
      </c>
      <c r="K416" s="117" t="s">
        <v>15</v>
      </c>
      <c r="L416" s="117" t="s">
        <v>15</v>
      </c>
      <c r="M416" s="117" t="s">
        <v>15</v>
      </c>
      <c r="N416" s="117" t="s">
        <v>15</v>
      </c>
      <c r="O416" s="117" t="s">
        <v>15</v>
      </c>
      <c r="P416" s="117" t="s">
        <v>15</v>
      </c>
      <c r="Q416" s="117" t="s">
        <v>15</v>
      </c>
      <c r="R416" s="117" t="s">
        <v>15</v>
      </c>
      <c r="S416" s="117" t="s">
        <v>15</v>
      </c>
      <c r="T416" s="117" t="s">
        <v>15</v>
      </c>
      <c r="U416" s="76" t="s">
        <v>15</v>
      </c>
      <c r="V416" s="76" t="s">
        <v>102</v>
      </c>
      <c r="W416" s="76" t="s">
        <v>102</v>
      </c>
      <c r="X416" s="76" t="s">
        <v>102</v>
      </c>
      <c r="Y416" s="76" t="s">
        <v>102</v>
      </c>
      <c r="Z416" s="76" t="s">
        <v>102</v>
      </c>
      <c r="AA416" s="77" t="s">
        <v>15</v>
      </c>
      <c r="AB416" s="90" t="s">
        <v>12</v>
      </c>
      <c r="AC416" s="77" t="s">
        <v>102</v>
      </c>
      <c r="AD416" s="77" t="s">
        <v>102</v>
      </c>
      <c r="AE416" s="77" t="s">
        <v>102</v>
      </c>
      <c r="AF416" s="77" t="s">
        <v>15</v>
      </c>
      <c r="AG416" s="78" t="s">
        <v>12</v>
      </c>
      <c r="AH416" s="78" t="s">
        <v>12</v>
      </c>
      <c r="AI416" s="113" t="s">
        <v>12</v>
      </c>
      <c r="AJ416" s="113" t="s">
        <v>102</v>
      </c>
      <c r="AK416" s="79" t="s">
        <v>12</v>
      </c>
      <c r="AL416" s="79" t="s">
        <v>102</v>
      </c>
      <c r="AM416" s="79" t="s">
        <v>12</v>
      </c>
      <c r="AN416" s="79" t="s">
        <v>12</v>
      </c>
      <c r="AO416" s="79" t="s">
        <v>12</v>
      </c>
      <c r="AP416" s="79" t="s">
        <v>12</v>
      </c>
      <c r="AQ416" s="79" t="s">
        <v>12</v>
      </c>
      <c r="AR416" s="79" t="s">
        <v>18</v>
      </c>
      <c r="AS416" s="79" t="e">
        <f>VLOOKUP(Vib_PDM[[#This Row],[New Number]],#REF!,2,FALSE)</f>
        <v>#VALUE!</v>
      </c>
      <c r="AT416" s="79" t="s">
        <v>15</v>
      </c>
      <c r="AU416" s="79" t="s">
        <v>15</v>
      </c>
      <c r="AV416" s="79" t="s">
        <v>15</v>
      </c>
      <c r="AW416" s="79" t="s">
        <v>15</v>
      </c>
      <c r="AX416" s="79" t="s">
        <v>15</v>
      </c>
      <c r="AY416" s="79"/>
      <c r="AZ416" s="79"/>
      <c r="BA416" s="79"/>
      <c r="BB416" s="80"/>
      <c r="BC416" s="80"/>
      <c r="BD416" s="80"/>
      <c r="BE416" s="80"/>
      <c r="BF416" s="80"/>
      <c r="BG416" s="80"/>
      <c r="BH416" s="80"/>
      <c r="BI416" s="80"/>
      <c r="BJ416" s="80"/>
      <c r="BK416" s="80"/>
      <c r="BL416" s="80"/>
      <c r="BM416" s="80"/>
      <c r="BN416" s="80"/>
      <c r="BO416" s="247"/>
      <c r="BP416" s="80"/>
      <c r="BQ416" s="79"/>
      <c r="BR416" s="80"/>
      <c r="BS416" s="79">
        <v>0</v>
      </c>
      <c r="BT416" s="248" t="e">
        <f>VLOOKUP(Vib_PDM[[#This Row],[New Number]],'[4]Monthly AMS report'!MD:ME,2,FALSE)</f>
        <v>#VALUE!</v>
      </c>
      <c r="BU416" s="86">
        <v>4</v>
      </c>
      <c r="BV416" s="87">
        <f t="shared" si="0"/>
        <v>0</v>
      </c>
      <c r="BW416" s="88">
        <f t="shared" si="1"/>
        <v>0</v>
      </c>
      <c r="BX416" s="88">
        <f t="shared" si="2"/>
        <v>0</v>
      </c>
      <c r="BY416" s="88">
        <f t="shared" si="3"/>
        <v>0</v>
      </c>
      <c r="BZ416" s="88">
        <f t="shared" si="4"/>
        <v>18</v>
      </c>
      <c r="CA416" s="88">
        <f t="shared" si="5"/>
        <v>17</v>
      </c>
      <c r="CB416" s="88">
        <f t="shared" si="6"/>
        <v>0</v>
      </c>
      <c r="CC416" s="89">
        <f t="shared" si="7"/>
        <v>0.48571428571428571</v>
      </c>
    </row>
    <row r="417" spans="1:81" ht="26.4" x14ac:dyDescent="0.3">
      <c r="A417" s="249" t="s">
        <v>1557</v>
      </c>
      <c r="B417" s="71" t="s">
        <v>1558</v>
      </c>
      <c r="C417" s="244" t="s">
        <v>1548</v>
      </c>
      <c r="D417" s="245" t="s">
        <v>1559</v>
      </c>
      <c r="E417" s="244" t="s">
        <v>1560</v>
      </c>
      <c r="F417" s="75"/>
      <c r="G417" s="76" t="s">
        <v>15</v>
      </c>
      <c r="H417" s="76" t="s">
        <v>12</v>
      </c>
      <c r="I417" s="76" t="s">
        <v>12</v>
      </c>
      <c r="J417" s="76" t="s">
        <v>12</v>
      </c>
      <c r="K417" s="76" t="s">
        <v>12</v>
      </c>
      <c r="L417" s="76" t="s">
        <v>12</v>
      </c>
      <c r="M417" s="76" t="s">
        <v>15</v>
      </c>
      <c r="N417" s="76" t="s">
        <v>15</v>
      </c>
      <c r="O417" s="76" t="s">
        <v>12</v>
      </c>
      <c r="P417" s="76" t="s">
        <v>12</v>
      </c>
      <c r="Q417" s="76" t="s">
        <v>102</v>
      </c>
      <c r="R417" s="76" t="s">
        <v>12</v>
      </c>
      <c r="S417" s="76" t="s">
        <v>15</v>
      </c>
      <c r="T417" s="76" t="s">
        <v>15</v>
      </c>
      <c r="U417" s="76" t="s">
        <v>102</v>
      </c>
      <c r="V417" s="76" t="s">
        <v>102</v>
      </c>
      <c r="W417" s="76" t="s">
        <v>102</v>
      </c>
      <c r="X417" s="76" t="s">
        <v>102</v>
      </c>
      <c r="Y417" s="76" t="s">
        <v>102</v>
      </c>
      <c r="Z417" s="76" t="s">
        <v>102</v>
      </c>
      <c r="AA417" s="77" t="s">
        <v>15</v>
      </c>
      <c r="AB417" s="90" t="s">
        <v>12</v>
      </c>
      <c r="AC417" s="77" t="s">
        <v>102</v>
      </c>
      <c r="AD417" s="77" t="s">
        <v>15</v>
      </c>
      <c r="AE417" s="77" t="s">
        <v>15</v>
      </c>
      <c r="AF417" s="77" t="s">
        <v>15</v>
      </c>
      <c r="AG417" s="78" t="s">
        <v>12</v>
      </c>
      <c r="AH417" s="78" t="s">
        <v>12</v>
      </c>
      <c r="AI417" s="113" t="s">
        <v>12</v>
      </c>
      <c r="AJ417" s="113" t="s">
        <v>102</v>
      </c>
      <c r="AK417" s="79" t="s">
        <v>12</v>
      </c>
      <c r="AL417" s="79" t="s">
        <v>15</v>
      </c>
      <c r="AM417" s="79" t="s">
        <v>12</v>
      </c>
      <c r="AN417" s="79" t="s">
        <v>12</v>
      </c>
      <c r="AO417" s="79" t="s">
        <v>12</v>
      </c>
      <c r="AP417" s="79" t="s">
        <v>12</v>
      </c>
      <c r="AQ417" s="79" t="s">
        <v>12</v>
      </c>
      <c r="AR417" s="79" t="s">
        <v>18</v>
      </c>
      <c r="AS417" s="79" t="e">
        <f>VLOOKUP(Vib_PDM[[#This Row],[New Number]],#REF!,2,FALSE)</f>
        <v>#VALUE!</v>
      </c>
      <c r="AT417" s="79" t="s">
        <v>15</v>
      </c>
      <c r="AU417" s="79" t="s">
        <v>15</v>
      </c>
      <c r="AV417" s="79" t="s">
        <v>15</v>
      </c>
      <c r="AW417" s="79" t="s">
        <v>15</v>
      </c>
      <c r="AX417" s="79" t="s">
        <v>15</v>
      </c>
      <c r="AY417" s="79"/>
      <c r="AZ417" s="79"/>
      <c r="BA417" s="79"/>
      <c r="BB417" s="80"/>
      <c r="BC417" s="80"/>
      <c r="BD417" s="80"/>
      <c r="BE417" s="80"/>
      <c r="BF417" s="80"/>
      <c r="BG417" s="80"/>
      <c r="BH417" s="80"/>
      <c r="BI417" s="80"/>
      <c r="BJ417" s="80"/>
      <c r="BK417" s="80"/>
      <c r="BL417" s="80"/>
      <c r="BM417" s="80"/>
      <c r="BN417" s="80"/>
      <c r="BO417" s="247"/>
      <c r="BP417" s="80"/>
      <c r="BQ417" s="79"/>
      <c r="BR417" s="80"/>
      <c r="BS417" s="79">
        <v>0</v>
      </c>
      <c r="BT417" s="248" t="e">
        <f>VLOOKUP(Vib_PDM[[#This Row],[New Number]],'[4]Monthly AMS report'!MD:ME,2,FALSE)</f>
        <v>#VALUE!</v>
      </c>
      <c r="BU417" s="86"/>
      <c r="BV417" s="87">
        <f t="shared" si="0"/>
        <v>0</v>
      </c>
      <c r="BW417" s="88">
        <f t="shared" si="1"/>
        <v>0</v>
      </c>
      <c r="BX417" s="88">
        <f t="shared" si="2"/>
        <v>0</v>
      </c>
      <c r="BY417" s="88">
        <f t="shared" si="3"/>
        <v>0</v>
      </c>
      <c r="BZ417" s="88">
        <f t="shared" si="4"/>
        <v>25</v>
      </c>
      <c r="CA417" s="88">
        <f t="shared" si="5"/>
        <v>10</v>
      </c>
      <c r="CB417" s="88">
        <f t="shared" si="6"/>
        <v>0</v>
      </c>
      <c r="CC417" s="89">
        <f t="shared" si="7"/>
        <v>0.2857142857142857</v>
      </c>
    </row>
    <row r="418" spans="1:81" ht="26.4" x14ac:dyDescent="0.3">
      <c r="A418" s="249" t="s">
        <v>1561</v>
      </c>
      <c r="B418" s="71" t="s">
        <v>1562</v>
      </c>
      <c r="C418" s="244" t="s">
        <v>1548</v>
      </c>
      <c r="D418" s="245" t="s">
        <v>1563</v>
      </c>
      <c r="E418" s="244" t="s">
        <v>1562</v>
      </c>
      <c r="F418" s="75"/>
      <c r="G418" s="76" t="s">
        <v>15</v>
      </c>
      <c r="H418" s="76" t="s">
        <v>12</v>
      </c>
      <c r="I418" s="76" t="s">
        <v>12</v>
      </c>
      <c r="J418" s="76" t="s">
        <v>12</v>
      </c>
      <c r="K418" s="76">
        <v>3</v>
      </c>
      <c r="L418" s="76" t="s">
        <v>15</v>
      </c>
      <c r="M418" s="76" t="s">
        <v>15</v>
      </c>
      <c r="N418" s="76" t="s">
        <v>15</v>
      </c>
      <c r="O418" s="76" t="s">
        <v>12</v>
      </c>
      <c r="P418" s="76" t="s">
        <v>12</v>
      </c>
      <c r="Q418" s="76" t="s">
        <v>102</v>
      </c>
      <c r="R418" s="76" t="s">
        <v>12</v>
      </c>
      <c r="S418" s="76" t="s">
        <v>102</v>
      </c>
      <c r="T418" s="76" t="s">
        <v>15</v>
      </c>
      <c r="U418" s="76" t="s">
        <v>102</v>
      </c>
      <c r="V418" s="76">
        <v>3</v>
      </c>
      <c r="W418" s="76" t="s">
        <v>102</v>
      </c>
      <c r="X418" s="76" t="s">
        <v>102</v>
      </c>
      <c r="Y418" s="76" t="s">
        <v>102</v>
      </c>
      <c r="Z418" s="76" t="s">
        <v>102</v>
      </c>
      <c r="AA418" s="77" t="s">
        <v>15</v>
      </c>
      <c r="AB418" s="90" t="s">
        <v>12</v>
      </c>
      <c r="AC418" s="77" t="s">
        <v>102</v>
      </c>
      <c r="AD418" s="77" t="s">
        <v>102</v>
      </c>
      <c r="AE418" s="77">
        <v>3</v>
      </c>
      <c r="AF418" s="77">
        <v>3</v>
      </c>
      <c r="AG418" s="78">
        <v>3</v>
      </c>
      <c r="AH418" s="78">
        <v>3</v>
      </c>
      <c r="AI418" s="78">
        <v>3</v>
      </c>
      <c r="AJ418" s="113">
        <v>3</v>
      </c>
      <c r="AK418" s="79">
        <v>3</v>
      </c>
      <c r="AL418" s="79">
        <v>3</v>
      </c>
      <c r="AM418" s="79">
        <v>3</v>
      </c>
      <c r="AN418" s="79">
        <v>3</v>
      </c>
      <c r="AO418" s="79">
        <v>3</v>
      </c>
      <c r="AP418" s="79">
        <v>3</v>
      </c>
      <c r="AQ418" s="79">
        <v>3</v>
      </c>
      <c r="AR418" s="79" t="s">
        <v>18</v>
      </c>
      <c r="AS418" s="79" t="e">
        <f>VLOOKUP(Vib_PDM[[#This Row],[New Number]],#REF!,2,FALSE)</f>
        <v>#VALUE!</v>
      </c>
      <c r="AT418" s="79" t="s">
        <v>15</v>
      </c>
      <c r="AU418" s="79" t="s">
        <v>15</v>
      </c>
      <c r="AV418" s="79" t="s">
        <v>15</v>
      </c>
      <c r="AW418" s="79" t="s">
        <v>15</v>
      </c>
      <c r="AX418" s="79" t="s">
        <v>15</v>
      </c>
      <c r="AY418" s="79"/>
      <c r="AZ418" s="79"/>
      <c r="BA418" s="79"/>
      <c r="BB418" s="80"/>
      <c r="BC418" s="80"/>
      <c r="BD418" s="80"/>
      <c r="BE418" s="80"/>
      <c r="BF418" s="80"/>
      <c r="BG418" s="80"/>
      <c r="BH418" s="80"/>
      <c r="BI418" s="80"/>
      <c r="BJ418" s="80"/>
      <c r="BK418" s="80"/>
      <c r="BL418" s="80"/>
      <c r="BM418" s="80"/>
      <c r="BN418" s="80"/>
      <c r="BO418" s="247"/>
      <c r="BP418" s="80"/>
      <c r="BQ418" s="79"/>
      <c r="BR418" s="80"/>
      <c r="BS418" s="79">
        <v>0</v>
      </c>
      <c r="BT418" s="248" t="e">
        <f>VLOOKUP(Vib_PDM[[#This Row],[New Number]],'[4]Monthly AMS report'!MD:ME,2,FALSE)</f>
        <v>#VALUE!</v>
      </c>
      <c r="BU418" s="86">
        <v>6</v>
      </c>
      <c r="BV418" s="87">
        <f t="shared" si="0"/>
        <v>0</v>
      </c>
      <c r="BW418" s="88">
        <f t="shared" si="1"/>
        <v>0</v>
      </c>
      <c r="BX418" s="88">
        <f t="shared" si="2"/>
        <v>13</v>
      </c>
      <c r="BY418" s="88">
        <f t="shared" si="3"/>
        <v>0</v>
      </c>
      <c r="BZ418" s="88">
        <f t="shared" si="4"/>
        <v>16</v>
      </c>
      <c r="CA418" s="88">
        <f t="shared" si="5"/>
        <v>6</v>
      </c>
      <c r="CB418" s="88">
        <f t="shared" si="6"/>
        <v>0</v>
      </c>
      <c r="CC418" s="89">
        <f t="shared" si="7"/>
        <v>0.17142857142857143</v>
      </c>
    </row>
    <row r="419" spans="1:81" ht="26.4" x14ac:dyDescent="0.3">
      <c r="A419" s="249" t="s">
        <v>1564</v>
      </c>
      <c r="B419" s="71" t="s">
        <v>1565</v>
      </c>
      <c r="C419" s="244" t="s">
        <v>1548</v>
      </c>
      <c r="D419" s="245" t="s">
        <v>1566</v>
      </c>
      <c r="E419" s="244" t="s">
        <v>1565</v>
      </c>
      <c r="F419" s="75"/>
      <c r="G419" s="76" t="s">
        <v>15</v>
      </c>
      <c r="H419" s="76" t="s">
        <v>12</v>
      </c>
      <c r="I419" s="76" t="s">
        <v>12</v>
      </c>
      <c r="J419" s="76" t="s">
        <v>12</v>
      </c>
      <c r="K419" s="76">
        <v>4</v>
      </c>
      <c r="L419" s="76" t="s">
        <v>12</v>
      </c>
      <c r="M419" s="76" t="s">
        <v>15</v>
      </c>
      <c r="N419" s="76" t="s">
        <v>15</v>
      </c>
      <c r="O419" s="76">
        <v>3</v>
      </c>
      <c r="P419" s="76" t="s">
        <v>12</v>
      </c>
      <c r="Q419" s="76">
        <v>3</v>
      </c>
      <c r="R419" s="76">
        <v>3</v>
      </c>
      <c r="S419" s="76">
        <v>3</v>
      </c>
      <c r="T419" s="76">
        <v>3</v>
      </c>
      <c r="U419" s="76">
        <v>3</v>
      </c>
      <c r="V419" s="76">
        <v>3</v>
      </c>
      <c r="W419" s="76">
        <v>3</v>
      </c>
      <c r="X419" s="76">
        <v>3</v>
      </c>
      <c r="Y419" s="76">
        <v>3</v>
      </c>
      <c r="Z419" s="76">
        <v>3</v>
      </c>
      <c r="AA419" s="77" t="s">
        <v>15</v>
      </c>
      <c r="AB419" s="90" t="s">
        <v>12</v>
      </c>
      <c r="AC419" s="77" t="s">
        <v>102</v>
      </c>
      <c r="AD419" s="77" t="s">
        <v>15</v>
      </c>
      <c r="AE419" s="77" t="s">
        <v>102</v>
      </c>
      <c r="AF419" s="77" t="s">
        <v>15</v>
      </c>
      <c r="AG419" s="78" t="s">
        <v>12</v>
      </c>
      <c r="AH419" s="78" t="s">
        <v>12</v>
      </c>
      <c r="AI419" s="78" t="s">
        <v>12</v>
      </c>
      <c r="AJ419" s="78" t="s">
        <v>102</v>
      </c>
      <c r="AK419" s="79" t="s">
        <v>12</v>
      </c>
      <c r="AL419" s="79" t="s">
        <v>102</v>
      </c>
      <c r="AM419" s="79" t="s">
        <v>12</v>
      </c>
      <c r="AN419" s="79" t="s">
        <v>12</v>
      </c>
      <c r="AO419" s="79" t="s">
        <v>12</v>
      </c>
      <c r="AP419" s="79" t="s">
        <v>12</v>
      </c>
      <c r="AQ419" s="79" t="s">
        <v>12</v>
      </c>
      <c r="AR419" s="79" t="s">
        <v>18</v>
      </c>
      <c r="AS419" s="79" t="e">
        <f>VLOOKUP(Vib_PDM[[#This Row],[New Number]],#REF!,2,FALSE)</f>
        <v>#VALUE!</v>
      </c>
      <c r="AT419" s="79" t="s">
        <v>15</v>
      </c>
      <c r="AU419" s="79" t="s">
        <v>15</v>
      </c>
      <c r="AV419" s="79" t="s">
        <v>15</v>
      </c>
      <c r="AW419" s="79" t="s">
        <v>15</v>
      </c>
      <c r="AX419" s="79" t="s">
        <v>15</v>
      </c>
      <c r="AY419" s="79"/>
      <c r="AZ419" s="79"/>
      <c r="BA419" s="79"/>
      <c r="BB419" s="80"/>
      <c r="BC419" s="80"/>
      <c r="BD419" s="80"/>
      <c r="BE419" s="80"/>
      <c r="BF419" s="80"/>
      <c r="BG419" s="80"/>
      <c r="BH419" s="80"/>
      <c r="BI419" s="80"/>
      <c r="BJ419" s="80"/>
      <c r="BK419" s="80"/>
      <c r="BL419" s="80"/>
      <c r="BM419" s="80"/>
      <c r="BN419" s="80"/>
      <c r="BO419" s="247"/>
      <c r="BP419" s="80"/>
      <c r="BQ419" s="79"/>
      <c r="BR419" s="80"/>
      <c r="BS419" s="79">
        <v>0</v>
      </c>
      <c r="BT419" s="248" t="e">
        <f>VLOOKUP(Vib_PDM[[#This Row],[New Number]],'[4]Monthly AMS report'!MD:ME,2,FALSE)</f>
        <v>#VALUE!</v>
      </c>
      <c r="BU419" s="86">
        <v>6</v>
      </c>
      <c r="BV419" s="87">
        <f t="shared" si="0"/>
        <v>0</v>
      </c>
      <c r="BW419" s="88">
        <f t="shared" si="1"/>
        <v>0</v>
      </c>
      <c r="BX419" s="88">
        <f t="shared" si="2"/>
        <v>11</v>
      </c>
      <c r="BY419" s="88">
        <f t="shared" si="3"/>
        <v>1</v>
      </c>
      <c r="BZ419" s="88">
        <f t="shared" si="4"/>
        <v>17</v>
      </c>
      <c r="CA419" s="88">
        <f t="shared" si="5"/>
        <v>6</v>
      </c>
      <c r="CB419" s="88">
        <f t="shared" si="6"/>
        <v>0</v>
      </c>
      <c r="CC419" s="89">
        <f t="shared" si="7"/>
        <v>0.17142857142857143</v>
      </c>
    </row>
    <row r="420" spans="1:81" x14ac:dyDescent="0.3">
      <c r="A420" s="249" t="s">
        <v>1567</v>
      </c>
      <c r="B420" s="71" t="s">
        <v>1568</v>
      </c>
      <c r="C420" s="244" t="s">
        <v>1548</v>
      </c>
      <c r="D420" s="245" t="s">
        <v>1569</v>
      </c>
      <c r="E420" s="244" t="s">
        <v>1568</v>
      </c>
      <c r="F420" s="75"/>
      <c r="G420" s="76" t="s">
        <v>15</v>
      </c>
      <c r="H420" s="76" t="s">
        <v>12</v>
      </c>
      <c r="I420" s="76" t="s">
        <v>12</v>
      </c>
      <c r="J420" s="76">
        <v>3</v>
      </c>
      <c r="K420" s="76" t="s">
        <v>12</v>
      </c>
      <c r="L420" s="76">
        <v>3</v>
      </c>
      <c r="M420" s="76" t="s">
        <v>15</v>
      </c>
      <c r="N420" s="76" t="s">
        <v>15</v>
      </c>
      <c r="O420" s="76">
        <v>4</v>
      </c>
      <c r="P420" s="76">
        <v>2</v>
      </c>
      <c r="Q420" s="76">
        <v>2</v>
      </c>
      <c r="R420" s="76">
        <v>2</v>
      </c>
      <c r="S420" s="76" t="s">
        <v>12</v>
      </c>
      <c r="T420" s="76" t="s">
        <v>102</v>
      </c>
      <c r="U420" s="76" t="s">
        <v>102</v>
      </c>
      <c r="V420" s="76" t="s">
        <v>102</v>
      </c>
      <c r="W420" s="76" t="s">
        <v>102</v>
      </c>
      <c r="X420" s="76" t="s">
        <v>102</v>
      </c>
      <c r="Y420" s="76" t="s">
        <v>102</v>
      </c>
      <c r="Z420" s="76" t="s">
        <v>102</v>
      </c>
      <c r="AA420" s="77" t="s">
        <v>15</v>
      </c>
      <c r="AB420" s="90" t="s">
        <v>12</v>
      </c>
      <c r="AC420" s="77" t="s">
        <v>102</v>
      </c>
      <c r="AD420" s="77" t="s">
        <v>15</v>
      </c>
      <c r="AE420" s="77" t="s">
        <v>102</v>
      </c>
      <c r="AF420" s="77" t="s">
        <v>102</v>
      </c>
      <c r="AG420" s="77" t="s">
        <v>102</v>
      </c>
      <c r="AH420" s="78" t="s">
        <v>15</v>
      </c>
      <c r="AI420" s="77" t="s">
        <v>102</v>
      </c>
      <c r="AJ420" s="77" t="s">
        <v>102</v>
      </c>
      <c r="AK420" s="76" t="s">
        <v>102</v>
      </c>
      <c r="AL420" s="79" t="s">
        <v>102</v>
      </c>
      <c r="AM420" s="76" t="s">
        <v>102</v>
      </c>
      <c r="AN420" s="76" t="s">
        <v>102</v>
      </c>
      <c r="AO420" s="79" t="s">
        <v>18</v>
      </c>
      <c r="AP420" s="79" t="s">
        <v>18</v>
      </c>
      <c r="AQ420" s="79" t="s">
        <v>18</v>
      </c>
      <c r="AR420" s="79" t="s">
        <v>18</v>
      </c>
      <c r="AS420" s="79" t="e">
        <f>VLOOKUP(Vib_PDM[[#This Row],[New Number]],#REF!,2,FALSE)</f>
        <v>#VALUE!</v>
      </c>
      <c r="AT420" s="79" t="s">
        <v>15</v>
      </c>
      <c r="AU420" s="79" t="s">
        <v>15</v>
      </c>
      <c r="AV420" s="79" t="s">
        <v>15</v>
      </c>
      <c r="AW420" s="79" t="s">
        <v>15</v>
      </c>
      <c r="AX420" s="79" t="s">
        <v>15</v>
      </c>
      <c r="AY420" s="79"/>
      <c r="AZ420" s="79"/>
      <c r="BA420" s="79"/>
      <c r="BB420" s="80"/>
      <c r="BC420" s="80"/>
      <c r="BD420" s="80"/>
      <c r="BE420" s="80"/>
      <c r="BF420" s="80"/>
      <c r="BG420" s="80"/>
      <c r="BH420" s="80"/>
      <c r="BI420" s="80"/>
      <c r="BJ420" s="80"/>
      <c r="BK420" s="80"/>
      <c r="BL420" s="80"/>
      <c r="BM420" s="80"/>
      <c r="BN420" s="80"/>
      <c r="BO420" s="247"/>
      <c r="BP420" s="80"/>
      <c r="BQ420" s="79"/>
      <c r="BR420" s="80"/>
      <c r="BS420" s="79">
        <v>0</v>
      </c>
      <c r="BT420" s="248" t="e">
        <f>VLOOKUP(Vib_PDM[[#This Row],[New Number]],'[4]Monthly AMS report'!MD:ME,2,FALSE)</f>
        <v>#VALUE!</v>
      </c>
      <c r="BU420" s="86">
        <v>6</v>
      </c>
      <c r="BV420" s="87">
        <f t="shared" si="0"/>
        <v>0</v>
      </c>
      <c r="BW420" s="88">
        <f t="shared" si="1"/>
        <v>3</v>
      </c>
      <c r="BX420" s="88">
        <f t="shared" si="2"/>
        <v>2</v>
      </c>
      <c r="BY420" s="88">
        <f t="shared" si="3"/>
        <v>1</v>
      </c>
      <c r="BZ420" s="88">
        <f t="shared" si="4"/>
        <v>22</v>
      </c>
      <c r="CA420" s="88">
        <f t="shared" si="5"/>
        <v>6</v>
      </c>
      <c r="CB420" s="88">
        <f t="shared" si="6"/>
        <v>1</v>
      </c>
      <c r="CC420" s="89">
        <f t="shared" si="7"/>
        <v>0.17142857142857143</v>
      </c>
    </row>
    <row r="421" spans="1:81" x14ac:dyDescent="0.3">
      <c r="A421" s="249" t="s">
        <v>1570</v>
      </c>
      <c r="B421" s="71" t="s">
        <v>1571</v>
      </c>
      <c r="C421" s="244" t="s">
        <v>1548</v>
      </c>
      <c r="D421" s="245" t="s">
        <v>1572</v>
      </c>
      <c r="E421" s="244" t="s">
        <v>1571</v>
      </c>
      <c r="F421" s="75"/>
      <c r="G421" s="76" t="s">
        <v>15</v>
      </c>
      <c r="H421" s="76" t="s">
        <v>12</v>
      </c>
      <c r="I421" s="76" t="s">
        <v>12</v>
      </c>
      <c r="J421" s="76" t="s">
        <v>12</v>
      </c>
      <c r="K421" s="76" t="s">
        <v>12</v>
      </c>
      <c r="L421" s="76" t="s">
        <v>12</v>
      </c>
      <c r="M421" s="76" t="s">
        <v>15</v>
      </c>
      <c r="N421" s="76" t="s">
        <v>15</v>
      </c>
      <c r="O421" s="76" t="s">
        <v>12</v>
      </c>
      <c r="P421" s="76" t="s">
        <v>12</v>
      </c>
      <c r="Q421" s="76" t="s">
        <v>102</v>
      </c>
      <c r="R421" s="76" t="s">
        <v>12</v>
      </c>
      <c r="S421" s="76" t="s">
        <v>102</v>
      </c>
      <c r="T421" s="76" t="s">
        <v>102</v>
      </c>
      <c r="U421" s="76" t="s">
        <v>102</v>
      </c>
      <c r="V421" s="76">
        <v>3</v>
      </c>
      <c r="W421" s="76">
        <v>2</v>
      </c>
      <c r="X421" s="76">
        <v>3</v>
      </c>
      <c r="Y421" s="76">
        <v>3</v>
      </c>
      <c r="Z421" s="76">
        <v>2</v>
      </c>
      <c r="AA421" s="77" t="s">
        <v>15</v>
      </c>
      <c r="AB421" s="90" t="s">
        <v>12</v>
      </c>
      <c r="AC421" s="77">
        <v>3</v>
      </c>
      <c r="AD421" s="77" t="s">
        <v>15</v>
      </c>
      <c r="AE421" s="77">
        <v>4</v>
      </c>
      <c r="AF421" s="77">
        <v>4</v>
      </c>
      <c r="AG421" s="78">
        <v>3</v>
      </c>
      <c r="AH421" s="78">
        <v>4</v>
      </c>
      <c r="AI421" s="78">
        <v>4</v>
      </c>
      <c r="AJ421" s="78" t="s">
        <v>102</v>
      </c>
      <c r="AK421" s="79" t="s">
        <v>12</v>
      </c>
      <c r="AL421" s="79" t="s">
        <v>102</v>
      </c>
      <c r="AM421" s="79" t="s">
        <v>12</v>
      </c>
      <c r="AN421" s="79">
        <v>3</v>
      </c>
      <c r="AO421" s="79" t="s">
        <v>12</v>
      </c>
      <c r="AP421" s="79">
        <v>4</v>
      </c>
      <c r="AQ421" s="79">
        <v>4</v>
      </c>
      <c r="AR421" s="79" t="s">
        <v>18</v>
      </c>
      <c r="AS421" s="79" t="e">
        <f>VLOOKUP(Vib_PDM[[#This Row],[New Number]],#REF!,2,FALSE)</f>
        <v>#VALUE!</v>
      </c>
      <c r="AT421" s="79" t="s">
        <v>15</v>
      </c>
      <c r="AU421" s="79" t="s">
        <v>15</v>
      </c>
      <c r="AV421" s="79" t="s">
        <v>15</v>
      </c>
      <c r="AW421" s="79" t="s">
        <v>15</v>
      </c>
      <c r="AX421" s="79" t="s">
        <v>15</v>
      </c>
      <c r="AY421" s="79"/>
      <c r="AZ421" s="79"/>
      <c r="BA421" s="79"/>
      <c r="BB421" s="80"/>
      <c r="BC421" s="80"/>
      <c r="BD421" s="80"/>
      <c r="BE421" s="80"/>
      <c r="BF421" s="80"/>
      <c r="BG421" s="80"/>
      <c r="BH421" s="80"/>
      <c r="BI421" s="80"/>
      <c r="BJ421" s="80"/>
      <c r="BK421" s="80"/>
      <c r="BL421" s="80"/>
      <c r="BM421" s="80"/>
      <c r="BN421" s="80"/>
      <c r="BO421" s="247"/>
      <c r="BP421" s="80"/>
      <c r="BQ421" s="79"/>
      <c r="BR421" s="80"/>
      <c r="BS421" s="79">
        <v>0</v>
      </c>
      <c r="BT421" s="248" t="e">
        <f>VLOOKUP(Vib_PDM[[#This Row],[New Number]],'[4]Monthly AMS report'!MD:ME,2,FALSE)</f>
        <v>#VALUE!</v>
      </c>
      <c r="BU421" s="86">
        <v>6</v>
      </c>
      <c r="BV421" s="87">
        <f t="shared" si="0"/>
        <v>0</v>
      </c>
      <c r="BW421" s="88">
        <f t="shared" si="1"/>
        <v>2</v>
      </c>
      <c r="BX421" s="88">
        <f t="shared" si="2"/>
        <v>6</v>
      </c>
      <c r="BY421" s="88">
        <f t="shared" si="3"/>
        <v>4</v>
      </c>
      <c r="BZ421" s="88">
        <f t="shared" si="4"/>
        <v>18</v>
      </c>
      <c r="CA421" s="88">
        <f t="shared" si="5"/>
        <v>5</v>
      </c>
      <c r="CB421" s="88">
        <f t="shared" si="6"/>
        <v>0</v>
      </c>
      <c r="CC421" s="89">
        <f t="shared" si="7"/>
        <v>0.14285714285714285</v>
      </c>
    </row>
    <row r="422" spans="1:81" ht="28.8" x14ac:dyDescent="0.3">
      <c r="A422" s="243" t="s">
        <v>1573</v>
      </c>
      <c r="B422" s="121" t="s">
        <v>1574</v>
      </c>
      <c r="C422" s="244" t="s">
        <v>1548</v>
      </c>
      <c r="D422" s="245" t="s">
        <v>1575</v>
      </c>
      <c r="E422" s="244" t="s">
        <v>1576</v>
      </c>
      <c r="F422" s="75" t="s">
        <v>833</v>
      </c>
      <c r="G422" s="76" t="s">
        <v>15</v>
      </c>
      <c r="H422" s="76" t="s">
        <v>12</v>
      </c>
      <c r="I422" s="76" t="s">
        <v>12</v>
      </c>
      <c r="J422" s="76" t="s">
        <v>12</v>
      </c>
      <c r="K422" s="76" t="s">
        <v>12</v>
      </c>
      <c r="L422" s="76" t="s">
        <v>12</v>
      </c>
      <c r="M422" s="76" t="s">
        <v>15</v>
      </c>
      <c r="N422" s="76" t="s">
        <v>15</v>
      </c>
      <c r="O422" s="76" t="s">
        <v>12</v>
      </c>
      <c r="P422" s="76" t="s">
        <v>12</v>
      </c>
      <c r="Q422" s="76">
        <v>3</v>
      </c>
      <c r="R422" s="76">
        <v>3</v>
      </c>
      <c r="S422" s="76">
        <v>3</v>
      </c>
      <c r="T422" s="76" t="s">
        <v>102</v>
      </c>
      <c r="U422" s="76" t="s">
        <v>102</v>
      </c>
      <c r="V422" s="76" t="s">
        <v>102</v>
      </c>
      <c r="W422" s="76" t="s">
        <v>102</v>
      </c>
      <c r="X422" s="76" t="s">
        <v>102</v>
      </c>
      <c r="Y422" s="76" t="s">
        <v>102</v>
      </c>
      <c r="Z422" s="76" t="s">
        <v>102</v>
      </c>
      <c r="AA422" s="77" t="s">
        <v>15</v>
      </c>
      <c r="AB422" s="90" t="s">
        <v>12</v>
      </c>
      <c r="AC422" s="77" t="s">
        <v>102</v>
      </c>
      <c r="AD422" s="77" t="s">
        <v>15</v>
      </c>
      <c r="AE422" s="77">
        <v>4</v>
      </c>
      <c r="AF422" s="77">
        <v>3</v>
      </c>
      <c r="AG422" s="78" t="s">
        <v>12</v>
      </c>
      <c r="AH422" s="78" t="s">
        <v>12</v>
      </c>
      <c r="AI422" s="78" t="s">
        <v>12</v>
      </c>
      <c r="AJ422" s="78" t="s">
        <v>102</v>
      </c>
      <c r="AK422" s="79" t="s">
        <v>12</v>
      </c>
      <c r="AL422" s="79" t="s">
        <v>102</v>
      </c>
      <c r="AM422" s="79">
        <v>4</v>
      </c>
      <c r="AN422" s="79" t="s">
        <v>12</v>
      </c>
      <c r="AO422" s="79">
        <v>4</v>
      </c>
      <c r="AP422" s="79" t="s">
        <v>12</v>
      </c>
      <c r="AQ422" s="79" t="s">
        <v>12</v>
      </c>
      <c r="AR422" s="79" t="s">
        <v>18</v>
      </c>
      <c r="AS422" s="79" t="e">
        <f>VLOOKUP(Vib_PDM[[#This Row],[New Number]],#REF!,2,FALSE)</f>
        <v>#VALUE!</v>
      </c>
      <c r="AT422" s="79" t="s">
        <v>15</v>
      </c>
      <c r="AU422" s="79" t="s">
        <v>15</v>
      </c>
      <c r="AV422" s="79" t="s">
        <v>15</v>
      </c>
      <c r="AW422" s="79" t="s">
        <v>15</v>
      </c>
      <c r="AX422" s="79" t="s">
        <v>15</v>
      </c>
      <c r="AY422" s="79"/>
      <c r="AZ422" s="79"/>
      <c r="BA422" s="79"/>
      <c r="BB422" s="80"/>
      <c r="BC422" s="80"/>
      <c r="BD422" s="80"/>
      <c r="BE422" s="80"/>
      <c r="BF422" s="80"/>
      <c r="BG422" s="80"/>
      <c r="BH422" s="80"/>
      <c r="BI422" s="80"/>
      <c r="BJ422" s="80"/>
      <c r="BK422" s="80"/>
      <c r="BL422" s="80"/>
      <c r="BM422" s="80"/>
      <c r="BN422" s="80"/>
      <c r="BO422" s="247"/>
      <c r="BP422" s="80"/>
      <c r="BQ422" s="79"/>
      <c r="BR422" s="80"/>
      <c r="BS422" s="79">
        <v>0</v>
      </c>
      <c r="BT422" s="248" t="e">
        <f>VLOOKUP(Vib_PDM[[#This Row],[New Number]],'[4]Monthly AMS report'!MD:ME,2,FALSE)</f>
        <v>#VALUE!</v>
      </c>
      <c r="BU422" s="86">
        <v>6</v>
      </c>
      <c r="BV422" s="87">
        <f t="shared" si="0"/>
        <v>0</v>
      </c>
      <c r="BW422" s="88">
        <f t="shared" si="1"/>
        <v>0</v>
      </c>
      <c r="BX422" s="88">
        <f t="shared" si="2"/>
        <v>4</v>
      </c>
      <c r="BY422" s="88">
        <f t="shared" si="3"/>
        <v>3</v>
      </c>
      <c r="BZ422" s="88">
        <f t="shared" si="4"/>
        <v>23</v>
      </c>
      <c r="CA422" s="88">
        <f t="shared" si="5"/>
        <v>5</v>
      </c>
      <c r="CB422" s="88">
        <f t="shared" si="6"/>
        <v>0</v>
      </c>
      <c r="CC422" s="89">
        <f t="shared" si="7"/>
        <v>0.14285714285714285</v>
      </c>
    </row>
    <row r="423" spans="1:81" ht="26.4" x14ac:dyDescent="0.3">
      <c r="A423" s="249" t="s">
        <v>1577</v>
      </c>
      <c r="B423" s="71" t="s">
        <v>1578</v>
      </c>
      <c r="C423" s="244" t="s">
        <v>1548</v>
      </c>
      <c r="D423" s="245" t="s">
        <v>1579</v>
      </c>
      <c r="E423" s="244" t="s">
        <v>1580</v>
      </c>
      <c r="F423" s="75"/>
      <c r="G423" s="76" t="s">
        <v>15</v>
      </c>
      <c r="H423" s="76" t="s">
        <v>12</v>
      </c>
      <c r="I423" s="76" t="s">
        <v>12</v>
      </c>
      <c r="J423" s="76" t="s">
        <v>12</v>
      </c>
      <c r="K423" s="76" t="s">
        <v>12</v>
      </c>
      <c r="L423" s="76" t="s">
        <v>12</v>
      </c>
      <c r="M423" s="76" t="s">
        <v>15</v>
      </c>
      <c r="N423" s="76" t="s">
        <v>15</v>
      </c>
      <c r="O423" s="76" t="s">
        <v>12</v>
      </c>
      <c r="P423" s="76" t="s">
        <v>12</v>
      </c>
      <c r="Q423" s="76" t="s">
        <v>102</v>
      </c>
      <c r="R423" s="76" t="s">
        <v>12</v>
      </c>
      <c r="S423" s="76" t="s">
        <v>102</v>
      </c>
      <c r="T423" s="76" t="s">
        <v>102</v>
      </c>
      <c r="U423" s="76">
        <v>3</v>
      </c>
      <c r="V423" s="76">
        <v>3</v>
      </c>
      <c r="W423" s="76">
        <v>3</v>
      </c>
      <c r="X423" s="76">
        <v>2</v>
      </c>
      <c r="Y423" s="76">
        <v>2</v>
      </c>
      <c r="Z423" s="76">
        <v>2</v>
      </c>
      <c r="AA423" s="77" t="s">
        <v>102</v>
      </c>
      <c r="AB423" s="90" t="s">
        <v>12</v>
      </c>
      <c r="AC423" s="77" t="s">
        <v>102</v>
      </c>
      <c r="AD423" s="77" t="s">
        <v>102</v>
      </c>
      <c r="AE423" s="77" t="s">
        <v>102</v>
      </c>
      <c r="AF423" s="77" t="s">
        <v>15</v>
      </c>
      <c r="AG423" s="78" t="s">
        <v>12</v>
      </c>
      <c r="AH423" s="78" t="s">
        <v>12</v>
      </c>
      <c r="AI423" s="113" t="s">
        <v>12</v>
      </c>
      <c r="AJ423" s="113" t="s">
        <v>102</v>
      </c>
      <c r="AK423" s="79" t="s">
        <v>12</v>
      </c>
      <c r="AL423" s="79" t="s">
        <v>102</v>
      </c>
      <c r="AM423" s="79" t="s">
        <v>12</v>
      </c>
      <c r="AN423" s="79" t="s">
        <v>12</v>
      </c>
      <c r="AO423" s="79" t="s">
        <v>12</v>
      </c>
      <c r="AP423" s="79" t="s">
        <v>12</v>
      </c>
      <c r="AQ423" s="79" t="s">
        <v>12</v>
      </c>
      <c r="AR423" s="79" t="s">
        <v>18</v>
      </c>
      <c r="AS423" s="79" t="e">
        <f>VLOOKUP(Vib_PDM[[#This Row],[New Number]],#REF!,2,FALSE)</f>
        <v>#VALUE!</v>
      </c>
      <c r="AT423" s="79" t="s">
        <v>15</v>
      </c>
      <c r="AU423" s="79" t="s">
        <v>15</v>
      </c>
      <c r="AV423" s="79" t="s">
        <v>15</v>
      </c>
      <c r="AW423" s="79" t="s">
        <v>15</v>
      </c>
      <c r="AX423" s="79" t="s">
        <v>15</v>
      </c>
      <c r="AY423" s="79"/>
      <c r="AZ423" s="79"/>
      <c r="BA423" s="79"/>
      <c r="BB423" s="80"/>
      <c r="BC423" s="80"/>
      <c r="BD423" s="80"/>
      <c r="BE423" s="80"/>
      <c r="BF423" s="80"/>
      <c r="BG423" s="80"/>
      <c r="BH423" s="80"/>
      <c r="BI423" s="80"/>
      <c r="BJ423" s="80"/>
      <c r="BK423" s="80"/>
      <c r="BL423" s="80"/>
      <c r="BM423" s="80"/>
      <c r="BN423" s="80"/>
      <c r="BO423" s="247"/>
      <c r="BP423" s="80"/>
      <c r="BQ423" s="79"/>
      <c r="BR423" s="80"/>
      <c r="BS423" s="79">
        <v>0</v>
      </c>
      <c r="BT423" s="248" t="e">
        <f>VLOOKUP(Vib_PDM[[#This Row],[New Number]],'[4]Monthly AMS report'!MD:ME,2,FALSE)</f>
        <v>#VALUE!</v>
      </c>
      <c r="BU423" s="86">
        <v>6</v>
      </c>
      <c r="BV423" s="87">
        <f t="shared" si="0"/>
        <v>0</v>
      </c>
      <c r="BW423" s="88">
        <f t="shared" si="1"/>
        <v>3</v>
      </c>
      <c r="BX423" s="88">
        <f t="shared" si="2"/>
        <v>3</v>
      </c>
      <c r="BY423" s="88">
        <f t="shared" si="3"/>
        <v>0</v>
      </c>
      <c r="BZ423" s="88">
        <f t="shared" si="4"/>
        <v>25</v>
      </c>
      <c r="CA423" s="88">
        <f t="shared" si="5"/>
        <v>4</v>
      </c>
      <c r="CB423" s="88">
        <f t="shared" si="6"/>
        <v>0</v>
      </c>
      <c r="CC423" s="89">
        <f t="shared" si="7"/>
        <v>0.11428571428571428</v>
      </c>
    </row>
    <row r="424" spans="1:81" x14ac:dyDescent="0.3">
      <c r="A424" s="249" t="s">
        <v>1581</v>
      </c>
      <c r="B424" s="71" t="s">
        <v>1582</v>
      </c>
      <c r="C424" s="244" t="s">
        <v>1583</v>
      </c>
      <c r="D424" s="245" t="s">
        <v>1584</v>
      </c>
      <c r="E424" s="244" t="s">
        <v>1585</v>
      </c>
      <c r="F424" s="75"/>
      <c r="G424" s="76" t="s">
        <v>12</v>
      </c>
      <c r="H424" s="76" t="s">
        <v>15</v>
      </c>
      <c r="I424" s="76">
        <v>4</v>
      </c>
      <c r="J424" s="76">
        <v>3</v>
      </c>
      <c r="K424" s="76">
        <v>3</v>
      </c>
      <c r="L424" s="76">
        <v>3</v>
      </c>
      <c r="M424" s="76" t="s">
        <v>15</v>
      </c>
      <c r="N424" s="76" t="s">
        <v>15</v>
      </c>
      <c r="O424" s="76">
        <v>4</v>
      </c>
      <c r="P424" s="76">
        <v>3</v>
      </c>
      <c r="Q424" s="76">
        <v>3</v>
      </c>
      <c r="R424" s="76">
        <v>3</v>
      </c>
      <c r="S424" s="76">
        <v>3</v>
      </c>
      <c r="T424" s="76">
        <v>3</v>
      </c>
      <c r="U424" s="76">
        <v>3</v>
      </c>
      <c r="V424" s="76">
        <v>3</v>
      </c>
      <c r="W424" s="76">
        <v>2</v>
      </c>
      <c r="X424" s="76">
        <v>2</v>
      </c>
      <c r="Y424" s="76">
        <v>2</v>
      </c>
      <c r="Z424" s="76">
        <v>2</v>
      </c>
      <c r="AA424" s="77">
        <v>1</v>
      </c>
      <c r="AB424" s="76">
        <v>1</v>
      </c>
      <c r="AC424" s="77">
        <v>1</v>
      </c>
      <c r="AD424" s="77">
        <v>1</v>
      </c>
      <c r="AE424" s="77">
        <v>1</v>
      </c>
      <c r="AF424" s="77">
        <v>1</v>
      </c>
      <c r="AG424" s="78">
        <v>1</v>
      </c>
      <c r="AH424" s="78">
        <v>2</v>
      </c>
      <c r="AI424" s="78">
        <v>2</v>
      </c>
      <c r="AJ424" s="78">
        <v>2</v>
      </c>
      <c r="AK424" s="79">
        <v>2</v>
      </c>
      <c r="AL424" s="79" t="s">
        <v>15</v>
      </c>
      <c r="AM424" s="79">
        <v>2</v>
      </c>
      <c r="AN424" s="79">
        <v>2</v>
      </c>
      <c r="AO424" s="79">
        <v>2</v>
      </c>
      <c r="AP424" s="79">
        <v>2</v>
      </c>
      <c r="AQ424" s="79">
        <v>2</v>
      </c>
      <c r="AR424" s="79" t="s">
        <v>18</v>
      </c>
      <c r="AS424" s="79" t="e">
        <f>VLOOKUP(Vib_PDM[[#This Row],[New Number]],#REF!,2,FALSE)</f>
        <v>#VALUE!</v>
      </c>
      <c r="AT424" s="79" t="s">
        <v>15</v>
      </c>
      <c r="AU424" s="79" t="s">
        <v>15</v>
      </c>
      <c r="AV424" s="79" t="s">
        <v>15</v>
      </c>
      <c r="AW424" s="79" t="s">
        <v>15</v>
      </c>
      <c r="AX424" s="79" t="s">
        <v>15</v>
      </c>
      <c r="AY424" s="79"/>
      <c r="AZ424" s="79"/>
      <c r="BA424" s="79"/>
      <c r="BB424" s="80"/>
      <c r="BC424" s="80"/>
      <c r="BD424" s="80"/>
      <c r="BE424" s="80"/>
      <c r="BF424" s="80"/>
      <c r="BG424" s="80"/>
      <c r="BH424" s="80"/>
      <c r="BI424" s="80"/>
      <c r="BJ424" s="80"/>
      <c r="BK424" s="80"/>
      <c r="BL424" s="80"/>
      <c r="BM424" s="80"/>
      <c r="BN424" s="80"/>
      <c r="BO424" s="247"/>
      <c r="BP424" s="80"/>
      <c r="BQ424" s="79"/>
      <c r="BR424" s="80"/>
      <c r="BS424" s="79">
        <v>0</v>
      </c>
      <c r="BT424" s="248" t="e">
        <f>VLOOKUP(Vib_PDM[[#This Row],[New Number]],'[4]Monthly AMS report'!MD:ME,2,FALSE)</f>
        <v>#VALUE!</v>
      </c>
      <c r="BU424" s="86"/>
      <c r="BV424" s="87">
        <f t="shared" si="0"/>
        <v>7</v>
      </c>
      <c r="BW424" s="88">
        <f t="shared" si="1"/>
        <v>11</v>
      </c>
      <c r="BX424" s="88">
        <f t="shared" si="2"/>
        <v>10</v>
      </c>
      <c r="BY424" s="88">
        <f t="shared" si="3"/>
        <v>2</v>
      </c>
      <c r="BZ424" s="88">
        <f t="shared" si="4"/>
        <v>1</v>
      </c>
      <c r="CA424" s="88">
        <f t="shared" si="5"/>
        <v>4</v>
      </c>
      <c r="CB424" s="88">
        <f t="shared" si="6"/>
        <v>0</v>
      </c>
      <c r="CC424" s="89">
        <f t="shared" si="7"/>
        <v>0.11428571428571428</v>
      </c>
    </row>
    <row r="425" spans="1:81" ht="26.4" x14ac:dyDescent="0.3">
      <c r="A425" s="249" t="s">
        <v>1586</v>
      </c>
      <c r="B425" s="71" t="s">
        <v>1587</v>
      </c>
      <c r="C425" s="244" t="s">
        <v>1583</v>
      </c>
      <c r="D425" s="251" t="s">
        <v>1588</v>
      </c>
      <c r="E425" s="252" t="s">
        <v>1589</v>
      </c>
      <c r="F425" s="75"/>
      <c r="G425" s="76" t="s">
        <v>12</v>
      </c>
      <c r="H425" s="76" t="s">
        <v>12</v>
      </c>
      <c r="I425" s="76" t="s">
        <v>15</v>
      </c>
      <c r="J425" s="76" t="s">
        <v>12</v>
      </c>
      <c r="K425" s="76" t="s">
        <v>12</v>
      </c>
      <c r="L425" s="76" t="s">
        <v>12</v>
      </c>
      <c r="M425" s="76" t="s">
        <v>15</v>
      </c>
      <c r="N425" s="76" t="s">
        <v>15</v>
      </c>
      <c r="O425" s="76" t="s">
        <v>12</v>
      </c>
      <c r="P425" s="76" t="s">
        <v>15</v>
      </c>
      <c r="Q425" s="76" t="s">
        <v>102</v>
      </c>
      <c r="R425" s="76">
        <v>3</v>
      </c>
      <c r="S425" s="76">
        <v>3</v>
      </c>
      <c r="T425" s="76">
        <v>2</v>
      </c>
      <c r="U425" s="76">
        <v>1</v>
      </c>
      <c r="V425" s="76">
        <v>1</v>
      </c>
      <c r="W425" s="76">
        <v>1</v>
      </c>
      <c r="X425" s="76" t="s">
        <v>15</v>
      </c>
      <c r="Y425" s="76">
        <v>1</v>
      </c>
      <c r="Z425" s="76" t="s">
        <v>15</v>
      </c>
      <c r="AA425" s="77" t="s">
        <v>15</v>
      </c>
      <c r="AB425" s="76" t="s">
        <v>15</v>
      </c>
      <c r="AC425" s="77" t="s">
        <v>15</v>
      </c>
      <c r="AD425" s="77" t="s">
        <v>15</v>
      </c>
      <c r="AE425" s="77" t="s">
        <v>15</v>
      </c>
      <c r="AF425" s="77" t="s">
        <v>15</v>
      </c>
      <c r="AG425" s="78" t="s">
        <v>18</v>
      </c>
      <c r="AH425" s="78" t="s">
        <v>15</v>
      </c>
      <c r="AI425" s="90" t="s">
        <v>15</v>
      </c>
      <c r="AJ425" s="90" t="s">
        <v>15</v>
      </c>
      <c r="AK425" s="79" t="s">
        <v>15</v>
      </c>
      <c r="AL425" s="79" t="s">
        <v>15</v>
      </c>
      <c r="AM425" s="79" t="s">
        <v>15</v>
      </c>
      <c r="AN425" s="79" t="s">
        <v>15</v>
      </c>
      <c r="AO425" s="79" t="s">
        <v>15</v>
      </c>
      <c r="AP425" s="79" t="s">
        <v>15</v>
      </c>
      <c r="AQ425" s="79" t="s">
        <v>15</v>
      </c>
      <c r="AR425" s="79" t="s">
        <v>15</v>
      </c>
      <c r="AS425" s="79" t="e">
        <f>VLOOKUP(Vib_PDM[[#This Row],[New Number]],#REF!,2,FALSE)</f>
        <v>#VALUE!</v>
      </c>
      <c r="AT425" s="79" t="s">
        <v>15</v>
      </c>
      <c r="AU425" s="79" t="s">
        <v>15</v>
      </c>
      <c r="AV425" s="79" t="s">
        <v>15</v>
      </c>
      <c r="AW425" s="79" t="s">
        <v>15</v>
      </c>
      <c r="AX425" s="79" t="s">
        <v>15</v>
      </c>
      <c r="AY425" s="79"/>
      <c r="AZ425" s="79"/>
      <c r="BA425" s="79"/>
      <c r="BB425" s="80"/>
      <c r="BC425" s="80"/>
      <c r="BD425" s="80"/>
      <c r="BE425" s="80"/>
      <c r="BF425" s="80"/>
      <c r="BG425" s="80"/>
      <c r="BH425" s="80"/>
      <c r="BI425" s="80"/>
      <c r="BJ425" s="80"/>
      <c r="BK425" s="80"/>
      <c r="BL425" s="80"/>
      <c r="BM425" s="80"/>
      <c r="BN425" s="80"/>
      <c r="BO425" s="247"/>
      <c r="BP425" s="80"/>
      <c r="BQ425" s="79"/>
      <c r="BR425" s="80"/>
      <c r="BS425" s="79">
        <v>0</v>
      </c>
      <c r="BT425" s="248" t="e">
        <f>VLOOKUP(Vib_PDM[[#This Row],[New Number]],'[4]Monthly AMS report'!MD:ME,2,FALSE)</f>
        <v>#VALUE!</v>
      </c>
      <c r="BU425" s="86"/>
      <c r="BV425" s="87">
        <f t="shared" si="0"/>
        <v>4</v>
      </c>
      <c r="BW425" s="88">
        <f t="shared" si="1"/>
        <v>1</v>
      </c>
      <c r="BX425" s="88">
        <f t="shared" si="2"/>
        <v>2</v>
      </c>
      <c r="BY425" s="88">
        <f t="shared" si="3"/>
        <v>0</v>
      </c>
      <c r="BZ425" s="88">
        <f t="shared" si="4"/>
        <v>7</v>
      </c>
      <c r="CA425" s="88">
        <f t="shared" si="5"/>
        <v>20</v>
      </c>
      <c r="CB425" s="88">
        <f t="shared" si="6"/>
        <v>1</v>
      </c>
      <c r="CC425" s="89">
        <f t="shared" si="7"/>
        <v>0.5714285714285714</v>
      </c>
    </row>
    <row r="426" spans="1:81" x14ac:dyDescent="0.3">
      <c r="A426" s="249" t="s">
        <v>1590</v>
      </c>
      <c r="B426" s="71" t="s">
        <v>1591</v>
      </c>
      <c r="C426" s="244" t="s">
        <v>1583</v>
      </c>
      <c r="D426" s="245" t="s">
        <v>1592</v>
      </c>
      <c r="E426" s="244" t="s">
        <v>1593</v>
      </c>
      <c r="F426" s="75"/>
      <c r="G426" s="76" t="s">
        <v>12</v>
      </c>
      <c r="H426" s="76" t="s">
        <v>15</v>
      </c>
      <c r="I426" s="76">
        <v>3</v>
      </c>
      <c r="J426" s="76">
        <v>3</v>
      </c>
      <c r="K426" s="76">
        <v>2</v>
      </c>
      <c r="L426" s="76">
        <v>2</v>
      </c>
      <c r="M426" s="76" t="s">
        <v>15</v>
      </c>
      <c r="N426" s="76" t="s">
        <v>15</v>
      </c>
      <c r="O426" s="76">
        <v>1</v>
      </c>
      <c r="P426" s="76">
        <v>1</v>
      </c>
      <c r="Q426" s="76">
        <v>3</v>
      </c>
      <c r="R426" s="76">
        <v>2</v>
      </c>
      <c r="S426" s="76">
        <v>2</v>
      </c>
      <c r="T426" s="76">
        <v>2</v>
      </c>
      <c r="U426" s="76">
        <v>2</v>
      </c>
      <c r="V426" s="76">
        <v>2</v>
      </c>
      <c r="W426" s="76">
        <v>2</v>
      </c>
      <c r="X426" s="76">
        <v>2</v>
      </c>
      <c r="Y426" s="76">
        <v>2</v>
      </c>
      <c r="Z426" s="76">
        <v>2</v>
      </c>
      <c r="AA426" s="77">
        <v>2</v>
      </c>
      <c r="AB426" s="76">
        <v>1</v>
      </c>
      <c r="AC426" s="77">
        <v>1</v>
      </c>
      <c r="AD426" s="77" t="s">
        <v>15</v>
      </c>
      <c r="AE426" s="77">
        <v>2</v>
      </c>
      <c r="AF426" s="77">
        <v>2</v>
      </c>
      <c r="AG426" s="78">
        <v>2</v>
      </c>
      <c r="AH426" s="78">
        <v>2</v>
      </c>
      <c r="AI426" s="78">
        <v>2</v>
      </c>
      <c r="AJ426" s="78" t="s">
        <v>18</v>
      </c>
      <c r="AK426" s="79" t="s">
        <v>15</v>
      </c>
      <c r="AL426" s="79" t="s">
        <v>15</v>
      </c>
      <c r="AM426" s="79" t="s">
        <v>15</v>
      </c>
      <c r="AN426" s="79" t="s">
        <v>15</v>
      </c>
      <c r="AO426" s="79" t="s">
        <v>18</v>
      </c>
      <c r="AP426" s="79" t="s">
        <v>15</v>
      </c>
      <c r="AQ426" s="79" t="s">
        <v>15</v>
      </c>
      <c r="AR426" s="79" t="s">
        <v>15</v>
      </c>
      <c r="AS426" s="79" t="e">
        <f>VLOOKUP(Vib_PDM[[#This Row],[New Number]],#REF!,2,FALSE)</f>
        <v>#VALUE!</v>
      </c>
      <c r="AT426" s="79" t="s">
        <v>15</v>
      </c>
      <c r="AU426" s="79" t="s">
        <v>15</v>
      </c>
      <c r="AV426" s="79" t="s">
        <v>15</v>
      </c>
      <c r="AW426" s="79" t="s">
        <v>15</v>
      </c>
      <c r="AX426" s="79" t="s">
        <v>15</v>
      </c>
      <c r="AY426" s="79"/>
      <c r="AZ426" s="79"/>
      <c r="BA426" s="79"/>
      <c r="BB426" s="80"/>
      <c r="BC426" s="80"/>
      <c r="BD426" s="80"/>
      <c r="BE426" s="80"/>
      <c r="BF426" s="80"/>
      <c r="BG426" s="80"/>
      <c r="BH426" s="80"/>
      <c r="BI426" s="80"/>
      <c r="BJ426" s="80"/>
      <c r="BK426" s="80"/>
      <c r="BL426" s="80"/>
      <c r="BM426" s="80"/>
      <c r="BN426" s="80"/>
      <c r="BO426" s="247"/>
      <c r="BP426" s="80"/>
      <c r="BQ426" s="79"/>
      <c r="BR426" s="80"/>
      <c r="BS426" s="79">
        <v>0</v>
      </c>
      <c r="BT426" s="248" t="e">
        <f>VLOOKUP(Vib_PDM[[#This Row],[New Number]],'[4]Monthly AMS report'!MD:ME,2,FALSE)</f>
        <v>#VALUE!</v>
      </c>
      <c r="BU426" s="86">
        <v>4</v>
      </c>
      <c r="BV426" s="87">
        <f t="shared" si="0"/>
        <v>4</v>
      </c>
      <c r="BW426" s="88">
        <f t="shared" si="1"/>
        <v>17</v>
      </c>
      <c r="BX426" s="88">
        <f t="shared" si="2"/>
        <v>3</v>
      </c>
      <c r="BY426" s="88">
        <f t="shared" si="3"/>
        <v>0</v>
      </c>
      <c r="BZ426" s="88">
        <f t="shared" si="4"/>
        <v>1</v>
      </c>
      <c r="CA426" s="88">
        <f t="shared" si="5"/>
        <v>8</v>
      </c>
      <c r="CB426" s="88">
        <f t="shared" si="6"/>
        <v>2</v>
      </c>
      <c r="CC426" s="89">
        <f t="shared" si="7"/>
        <v>0.22857142857142856</v>
      </c>
    </row>
    <row r="427" spans="1:81" ht="26.4" x14ac:dyDescent="0.3">
      <c r="A427" s="249" t="s">
        <v>1594</v>
      </c>
      <c r="B427" s="71" t="s">
        <v>1595</v>
      </c>
      <c r="C427" s="244" t="s">
        <v>1583</v>
      </c>
      <c r="D427" s="251" t="s">
        <v>1596</v>
      </c>
      <c r="E427" s="252" t="s">
        <v>599</v>
      </c>
      <c r="F427" s="75" t="s">
        <v>146</v>
      </c>
      <c r="G427" s="76" t="s">
        <v>12</v>
      </c>
      <c r="H427" s="76" t="s">
        <v>12</v>
      </c>
      <c r="I427" s="76" t="s">
        <v>12</v>
      </c>
      <c r="J427" s="76" t="s">
        <v>12</v>
      </c>
      <c r="K427" s="76" t="s">
        <v>12</v>
      </c>
      <c r="L427" s="76" t="s">
        <v>12</v>
      </c>
      <c r="M427" s="76" t="s">
        <v>15</v>
      </c>
      <c r="N427" s="76" t="s">
        <v>15</v>
      </c>
      <c r="O427" s="76" t="s">
        <v>12</v>
      </c>
      <c r="P427" s="76" t="s">
        <v>15</v>
      </c>
      <c r="Q427" s="76">
        <v>2</v>
      </c>
      <c r="R427" s="76">
        <v>2</v>
      </c>
      <c r="S427" s="76">
        <v>3</v>
      </c>
      <c r="T427" s="76" t="s">
        <v>15</v>
      </c>
      <c r="U427" s="76">
        <v>3</v>
      </c>
      <c r="V427" s="76">
        <v>3</v>
      </c>
      <c r="W427" s="76">
        <v>3</v>
      </c>
      <c r="X427" s="76">
        <v>1</v>
      </c>
      <c r="Y427" s="76">
        <v>1</v>
      </c>
      <c r="Z427" s="76">
        <v>1</v>
      </c>
      <c r="AA427" s="77" t="s">
        <v>15</v>
      </c>
      <c r="AB427" s="76" t="s">
        <v>102</v>
      </c>
      <c r="AC427" s="77" t="s">
        <v>102</v>
      </c>
      <c r="AD427" s="77" t="s">
        <v>102</v>
      </c>
      <c r="AE427" s="77" t="s">
        <v>102</v>
      </c>
      <c r="AF427" s="77" t="s">
        <v>102</v>
      </c>
      <c r="AG427" s="78" t="s">
        <v>12</v>
      </c>
      <c r="AH427" s="78" t="s">
        <v>12</v>
      </c>
      <c r="AI427" s="78" t="s">
        <v>12</v>
      </c>
      <c r="AJ427" s="78" t="s">
        <v>15</v>
      </c>
      <c r="AK427" s="79" t="s">
        <v>12</v>
      </c>
      <c r="AL427" s="79" t="s">
        <v>102</v>
      </c>
      <c r="AM427" s="79" t="s">
        <v>12</v>
      </c>
      <c r="AN427" s="79">
        <v>4</v>
      </c>
      <c r="AO427" s="79">
        <v>4</v>
      </c>
      <c r="AP427" s="79">
        <v>4</v>
      </c>
      <c r="AQ427" s="79">
        <v>4</v>
      </c>
      <c r="AR427" s="79" t="s">
        <v>18</v>
      </c>
      <c r="AS427" s="79" t="e">
        <f>VLOOKUP(Vib_PDM[[#This Row],[New Number]],#REF!,2,FALSE)</f>
        <v>#VALUE!</v>
      </c>
      <c r="AT427" s="79" t="s">
        <v>15</v>
      </c>
      <c r="AU427" s="79" t="s">
        <v>15</v>
      </c>
      <c r="AV427" s="79" t="s">
        <v>15</v>
      </c>
      <c r="AW427" s="79" t="s">
        <v>15</v>
      </c>
      <c r="AX427" s="79" t="s">
        <v>15</v>
      </c>
      <c r="AY427" s="79"/>
      <c r="AZ427" s="79"/>
      <c r="BA427" s="79"/>
      <c r="BB427" s="80"/>
      <c r="BC427" s="80"/>
      <c r="BD427" s="80"/>
      <c r="BE427" s="80"/>
      <c r="BF427" s="80"/>
      <c r="BG427" s="80"/>
      <c r="BH427" s="80"/>
      <c r="BI427" s="80"/>
      <c r="BJ427" s="80"/>
      <c r="BK427" s="80"/>
      <c r="BL427" s="80"/>
      <c r="BM427" s="80"/>
      <c r="BN427" s="80"/>
      <c r="BO427" s="247"/>
      <c r="BP427" s="80"/>
      <c r="BQ427" s="79"/>
      <c r="BR427" s="80"/>
      <c r="BS427" s="79">
        <v>0</v>
      </c>
      <c r="BT427" s="248" t="e">
        <f>VLOOKUP(Vib_PDM[[#This Row],[New Number]],'[4]Monthly AMS report'!MD:ME,2,FALSE)</f>
        <v>#VALUE!</v>
      </c>
      <c r="BU427" s="86">
        <v>8</v>
      </c>
      <c r="BV427" s="87">
        <f t="shared" si="0"/>
        <v>3</v>
      </c>
      <c r="BW427" s="88">
        <f t="shared" si="1"/>
        <v>2</v>
      </c>
      <c r="BX427" s="88">
        <f t="shared" si="2"/>
        <v>4</v>
      </c>
      <c r="BY427" s="88">
        <f t="shared" si="3"/>
        <v>2</v>
      </c>
      <c r="BZ427" s="88">
        <f t="shared" si="4"/>
        <v>18</v>
      </c>
      <c r="CA427" s="88">
        <f t="shared" si="5"/>
        <v>6</v>
      </c>
      <c r="CB427" s="88">
        <f t="shared" si="6"/>
        <v>0</v>
      </c>
      <c r="CC427" s="89">
        <f t="shared" si="7"/>
        <v>0.17142857142857143</v>
      </c>
    </row>
    <row r="428" spans="1:81" ht="26.4" x14ac:dyDescent="0.3">
      <c r="A428" s="249" t="s">
        <v>1597</v>
      </c>
      <c r="B428" s="71" t="s">
        <v>1598</v>
      </c>
      <c r="C428" s="244" t="s">
        <v>1583</v>
      </c>
      <c r="D428" s="251" t="s">
        <v>1599</v>
      </c>
      <c r="E428" s="252" t="s">
        <v>485</v>
      </c>
      <c r="F428" s="75"/>
      <c r="G428" s="76" t="s">
        <v>12</v>
      </c>
      <c r="H428" s="76">
        <v>3</v>
      </c>
      <c r="I428" s="76" t="s">
        <v>15</v>
      </c>
      <c r="J428" s="76">
        <v>3</v>
      </c>
      <c r="K428" s="76" t="s">
        <v>15</v>
      </c>
      <c r="L428" s="76" t="s">
        <v>12</v>
      </c>
      <c r="M428" s="76" t="s">
        <v>15</v>
      </c>
      <c r="N428" s="76" t="s">
        <v>15</v>
      </c>
      <c r="O428" s="76">
        <v>3</v>
      </c>
      <c r="P428" s="76">
        <v>3</v>
      </c>
      <c r="Q428" s="76">
        <v>2</v>
      </c>
      <c r="R428" s="76">
        <v>3</v>
      </c>
      <c r="S428" s="76">
        <v>3</v>
      </c>
      <c r="T428" s="76" t="s">
        <v>102</v>
      </c>
      <c r="U428" s="76">
        <v>3</v>
      </c>
      <c r="V428" s="76">
        <v>3</v>
      </c>
      <c r="W428" s="76">
        <v>3</v>
      </c>
      <c r="X428" s="76">
        <v>1</v>
      </c>
      <c r="Y428" s="76">
        <v>2</v>
      </c>
      <c r="Z428" s="76">
        <v>3</v>
      </c>
      <c r="AA428" s="77">
        <v>3</v>
      </c>
      <c r="AB428" s="76">
        <v>3</v>
      </c>
      <c r="AC428" s="77" t="s">
        <v>102</v>
      </c>
      <c r="AD428" s="77">
        <v>3</v>
      </c>
      <c r="AE428" s="77">
        <v>3</v>
      </c>
      <c r="AF428" s="77">
        <v>3</v>
      </c>
      <c r="AG428" s="78">
        <v>3</v>
      </c>
      <c r="AH428" s="78">
        <v>3</v>
      </c>
      <c r="AI428" s="78">
        <v>3</v>
      </c>
      <c r="AJ428" s="78">
        <v>3</v>
      </c>
      <c r="AK428" s="79">
        <v>3</v>
      </c>
      <c r="AL428" s="79">
        <v>3</v>
      </c>
      <c r="AM428" s="79">
        <v>3</v>
      </c>
      <c r="AN428" s="79">
        <v>3</v>
      </c>
      <c r="AO428" s="79">
        <v>3</v>
      </c>
      <c r="AP428" s="79">
        <v>3</v>
      </c>
      <c r="AQ428" s="79" t="s">
        <v>18</v>
      </c>
      <c r="AR428" s="79" t="s">
        <v>18</v>
      </c>
      <c r="AS428" s="79" t="e">
        <f>VLOOKUP(Vib_PDM[[#This Row],[New Number]],#REF!,2,FALSE)</f>
        <v>#VALUE!</v>
      </c>
      <c r="AT428" s="79" t="s">
        <v>15</v>
      </c>
      <c r="AU428" s="79" t="s">
        <v>15</v>
      </c>
      <c r="AV428" s="79" t="s">
        <v>15</v>
      </c>
      <c r="AW428" s="79" t="s">
        <v>15</v>
      </c>
      <c r="AX428" s="79" t="s">
        <v>15</v>
      </c>
      <c r="AY428" s="79"/>
      <c r="AZ428" s="79"/>
      <c r="BA428" s="79"/>
      <c r="BB428" s="80"/>
      <c r="BC428" s="80"/>
      <c r="BD428" s="80"/>
      <c r="BE428" s="80"/>
      <c r="BF428" s="80"/>
      <c r="BG428" s="80"/>
      <c r="BH428" s="80"/>
      <c r="BI428" s="80"/>
      <c r="BJ428" s="80"/>
      <c r="BK428" s="80"/>
      <c r="BL428" s="80"/>
      <c r="BM428" s="80"/>
      <c r="BN428" s="80"/>
      <c r="BO428" s="247"/>
      <c r="BP428" s="80"/>
      <c r="BQ428" s="79"/>
      <c r="BR428" s="80"/>
      <c r="BS428" s="79">
        <v>0</v>
      </c>
      <c r="BT428" s="248" t="e">
        <f>VLOOKUP(Vib_PDM[[#This Row],[New Number]],'[4]Monthly AMS report'!MD:ME,2,FALSE)</f>
        <v>#VALUE!</v>
      </c>
      <c r="BU428" s="86">
        <v>8</v>
      </c>
      <c r="BV428" s="87">
        <f t="shared" si="0"/>
        <v>1</v>
      </c>
      <c r="BW428" s="88">
        <f t="shared" si="1"/>
        <v>2</v>
      </c>
      <c r="BX428" s="88">
        <f t="shared" si="2"/>
        <v>24</v>
      </c>
      <c r="BY428" s="88">
        <f t="shared" si="3"/>
        <v>0</v>
      </c>
      <c r="BZ428" s="88">
        <f t="shared" si="4"/>
        <v>4</v>
      </c>
      <c r="CA428" s="88">
        <f t="shared" si="5"/>
        <v>4</v>
      </c>
      <c r="CB428" s="88">
        <f t="shared" si="6"/>
        <v>0</v>
      </c>
      <c r="CC428" s="89">
        <f t="shared" si="7"/>
        <v>0.11428571428571428</v>
      </c>
    </row>
    <row r="429" spans="1:81" x14ac:dyDescent="0.3">
      <c r="A429" s="249" t="s">
        <v>1600</v>
      </c>
      <c r="B429" s="71" t="s">
        <v>1601</v>
      </c>
      <c r="C429" s="244" t="s">
        <v>1583</v>
      </c>
      <c r="D429" s="251" t="s">
        <v>1602</v>
      </c>
      <c r="E429" s="252" t="s">
        <v>1603</v>
      </c>
      <c r="F429" s="75"/>
      <c r="G429" s="76" t="s">
        <v>12</v>
      </c>
      <c r="H429" s="76" t="s">
        <v>15</v>
      </c>
      <c r="I429" s="76">
        <v>4</v>
      </c>
      <c r="J429" s="76">
        <v>4</v>
      </c>
      <c r="K429" s="76" t="s">
        <v>12</v>
      </c>
      <c r="L429" s="76" t="s">
        <v>12</v>
      </c>
      <c r="M429" s="76" t="s">
        <v>15</v>
      </c>
      <c r="N429" s="76" t="s">
        <v>15</v>
      </c>
      <c r="O429" s="76" t="s">
        <v>12</v>
      </c>
      <c r="P429" s="76">
        <v>3</v>
      </c>
      <c r="Q429" s="76">
        <v>3</v>
      </c>
      <c r="R429" s="76">
        <v>2</v>
      </c>
      <c r="S429" s="76">
        <v>2</v>
      </c>
      <c r="T429" s="76">
        <v>3</v>
      </c>
      <c r="U429" s="76">
        <v>3</v>
      </c>
      <c r="V429" s="76">
        <v>3</v>
      </c>
      <c r="W429" s="76">
        <v>3</v>
      </c>
      <c r="X429" s="76">
        <v>2</v>
      </c>
      <c r="Y429" s="76" t="s">
        <v>102</v>
      </c>
      <c r="Z429" s="76" t="s">
        <v>102</v>
      </c>
      <c r="AA429" s="77" t="s">
        <v>102</v>
      </c>
      <c r="AB429" s="79" t="s">
        <v>12</v>
      </c>
      <c r="AC429" s="77" t="s">
        <v>102</v>
      </c>
      <c r="AD429" s="77" t="s">
        <v>102</v>
      </c>
      <c r="AE429" s="77">
        <v>3</v>
      </c>
      <c r="AF429" s="77">
        <v>2</v>
      </c>
      <c r="AG429" s="78" t="s">
        <v>12</v>
      </c>
      <c r="AH429" s="78">
        <v>1</v>
      </c>
      <c r="AI429" s="78" t="s">
        <v>12</v>
      </c>
      <c r="AJ429" s="78">
        <v>3</v>
      </c>
      <c r="AK429" s="79">
        <v>3</v>
      </c>
      <c r="AL429" s="79">
        <v>4</v>
      </c>
      <c r="AM429" s="79">
        <v>3</v>
      </c>
      <c r="AN429" s="79">
        <v>3</v>
      </c>
      <c r="AO429" s="79">
        <v>3</v>
      </c>
      <c r="AP429" s="79">
        <v>3</v>
      </c>
      <c r="AQ429" s="79">
        <v>2</v>
      </c>
      <c r="AR429" s="79" t="s">
        <v>18</v>
      </c>
      <c r="AS429" s="79" t="e">
        <f>VLOOKUP(Vib_PDM[[#This Row],[New Number]],#REF!,2,FALSE)</f>
        <v>#VALUE!</v>
      </c>
      <c r="AT429" s="79" t="s">
        <v>15</v>
      </c>
      <c r="AU429" s="79" t="s">
        <v>15</v>
      </c>
      <c r="AV429" s="79" t="s">
        <v>15</v>
      </c>
      <c r="AW429" s="79" t="s">
        <v>15</v>
      </c>
      <c r="AX429" s="79" t="s">
        <v>15</v>
      </c>
      <c r="AY429" s="79"/>
      <c r="AZ429" s="79"/>
      <c r="BA429" s="79"/>
      <c r="BB429" s="80"/>
      <c r="BC429" s="80"/>
      <c r="BD429" s="80"/>
      <c r="BE429" s="80"/>
      <c r="BF429" s="80"/>
      <c r="BG429" s="80"/>
      <c r="BH429" s="80"/>
      <c r="BI429" s="80"/>
      <c r="BJ429" s="80"/>
      <c r="BK429" s="80"/>
      <c r="BL429" s="80"/>
      <c r="BM429" s="80"/>
      <c r="BN429" s="80"/>
      <c r="BO429" s="247"/>
      <c r="BP429" s="80"/>
      <c r="BQ429" s="79"/>
      <c r="BR429" s="80"/>
      <c r="BS429" s="79">
        <v>0</v>
      </c>
      <c r="BT429" s="248" t="e">
        <f>VLOOKUP(Vib_PDM[[#This Row],[New Number]],'[4]Monthly AMS report'!MD:ME,2,FALSE)</f>
        <v>#VALUE!</v>
      </c>
      <c r="BU429" s="86">
        <v>12</v>
      </c>
      <c r="BV429" s="87">
        <f t="shared" si="0"/>
        <v>1</v>
      </c>
      <c r="BW429" s="88">
        <f t="shared" si="1"/>
        <v>4</v>
      </c>
      <c r="BX429" s="88">
        <f t="shared" si="2"/>
        <v>12</v>
      </c>
      <c r="BY429" s="88">
        <f t="shared" si="3"/>
        <v>3</v>
      </c>
      <c r="BZ429" s="88">
        <f t="shared" si="4"/>
        <v>12</v>
      </c>
      <c r="CA429" s="88">
        <f t="shared" si="5"/>
        <v>3</v>
      </c>
      <c r="CB429" s="88">
        <f t="shared" si="6"/>
        <v>0</v>
      </c>
      <c r="CC429" s="89">
        <f t="shared" si="7"/>
        <v>8.5714285714285715E-2</v>
      </c>
    </row>
    <row r="430" spans="1:81" ht="14.4" x14ac:dyDescent="0.3">
      <c r="A430" s="249" t="s">
        <v>1604</v>
      </c>
      <c r="B430" s="88" t="s">
        <v>1605</v>
      </c>
      <c r="C430" s="244" t="s">
        <v>1583</v>
      </c>
      <c r="D430" s="253" t="s">
        <v>1606</v>
      </c>
      <c r="E430" s="244" t="s">
        <v>1605</v>
      </c>
      <c r="F430" s="158" t="s">
        <v>614</v>
      </c>
      <c r="G430" s="76" t="s">
        <v>15</v>
      </c>
      <c r="H430" s="76" t="s">
        <v>15</v>
      </c>
      <c r="I430" s="76" t="s">
        <v>15</v>
      </c>
      <c r="J430" s="76" t="s">
        <v>15</v>
      </c>
      <c r="K430" s="76" t="s">
        <v>15</v>
      </c>
      <c r="L430" s="76" t="s">
        <v>15</v>
      </c>
      <c r="M430" s="76" t="s">
        <v>15</v>
      </c>
      <c r="N430" s="76" t="s">
        <v>15</v>
      </c>
      <c r="O430" s="76" t="s">
        <v>15</v>
      </c>
      <c r="P430" s="76" t="s">
        <v>15</v>
      </c>
      <c r="Q430" s="76" t="s">
        <v>15</v>
      </c>
      <c r="R430" s="76" t="s">
        <v>15</v>
      </c>
      <c r="S430" s="76" t="s">
        <v>15</v>
      </c>
      <c r="T430" s="76" t="s">
        <v>15</v>
      </c>
      <c r="U430" s="76" t="s">
        <v>15</v>
      </c>
      <c r="V430" s="76" t="s">
        <v>15</v>
      </c>
      <c r="W430" s="76" t="s">
        <v>15</v>
      </c>
      <c r="X430" s="76" t="s">
        <v>15</v>
      </c>
      <c r="Y430" s="76" t="s">
        <v>15</v>
      </c>
      <c r="Z430" s="76" t="s">
        <v>15</v>
      </c>
      <c r="AA430" s="77" t="s">
        <v>15</v>
      </c>
      <c r="AB430" s="77" t="s">
        <v>15</v>
      </c>
      <c r="AC430" s="77" t="s">
        <v>15</v>
      </c>
      <c r="AD430" s="77" t="s">
        <v>15</v>
      </c>
      <c r="AE430" s="77" t="s">
        <v>15</v>
      </c>
      <c r="AF430" s="77" t="s">
        <v>15</v>
      </c>
      <c r="AG430" s="78" t="s">
        <v>15</v>
      </c>
      <c r="AH430" s="78" t="s">
        <v>15</v>
      </c>
      <c r="AI430" s="90" t="s">
        <v>15</v>
      </c>
      <c r="AJ430" s="90" t="s">
        <v>15</v>
      </c>
      <c r="AK430" s="79" t="s">
        <v>15</v>
      </c>
      <c r="AL430" s="79" t="s">
        <v>15</v>
      </c>
      <c r="AM430" s="79" t="s">
        <v>15</v>
      </c>
      <c r="AN430" s="79" t="s">
        <v>15</v>
      </c>
      <c r="AO430" s="79" t="s">
        <v>15</v>
      </c>
      <c r="AP430" s="79" t="s">
        <v>15</v>
      </c>
      <c r="AQ430" s="79" t="s">
        <v>15</v>
      </c>
      <c r="AR430" s="79" t="s">
        <v>15</v>
      </c>
      <c r="AS430" s="79" t="e">
        <f>VLOOKUP(Vib_PDM[[#This Row],[New Number]],#REF!,2,FALSE)</f>
        <v>#VALUE!</v>
      </c>
      <c r="AT430" s="79" t="s">
        <v>15</v>
      </c>
      <c r="AU430" s="79" t="s">
        <v>15</v>
      </c>
      <c r="AV430" s="79" t="s">
        <v>15</v>
      </c>
      <c r="AW430" s="79" t="s">
        <v>15</v>
      </c>
      <c r="AX430" s="79" t="s">
        <v>15</v>
      </c>
      <c r="AY430" s="79"/>
      <c r="AZ430" s="79"/>
      <c r="BA430" s="79"/>
      <c r="BB430" s="80"/>
      <c r="BC430" s="80"/>
      <c r="BD430" s="80"/>
      <c r="BE430" s="80"/>
      <c r="BF430" s="80"/>
      <c r="BG430" s="80"/>
      <c r="BH430" s="80"/>
      <c r="BI430" s="80"/>
      <c r="BJ430" s="80"/>
      <c r="BK430" s="80"/>
      <c r="BL430" s="80"/>
      <c r="BM430" s="80"/>
      <c r="BN430" s="80"/>
      <c r="BO430" s="247"/>
      <c r="BP430" s="80"/>
      <c r="BQ430" s="79"/>
      <c r="BR430" s="80"/>
      <c r="BS430" s="79">
        <v>0</v>
      </c>
      <c r="BT430" s="248" t="e">
        <f>VLOOKUP(Vib_PDM[[#This Row],[New Number]],'[4]Monthly AMS report'!MD:ME,2,FALSE)</f>
        <v>#VALUE!</v>
      </c>
      <c r="BU430" s="86">
        <v>4</v>
      </c>
      <c r="BV430" s="87">
        <f t="shared" si="0"/>
        <v>0</v>
      </c>
      <c r="BW430" s="88">
        <f t="shared" si="1"/>
        <v>0</v>
      </c>
      <c r="BX430" s="88">
        <f t="shared" si="2"/>
        <v>0</v>
      </c>
      <c r="BY430" s="88">
        <f t="shared" si="3"/>
        <v>0</v>
      </c>
      <c r="BZ430" s="88">
        <f t="shared" si="4"/>
        <v>0</v>
      </c>
      <c r="CA430" s="88">
        <f t="shared" si="5"/>
        <v>35</v>
      </c>
      <c r="CB430" s="88">
        <f t="shared" si="6"/>
        <v>0</v>
      </c>
      <c r="CC430" s="89">
        <f t="shared" si="7"/>
        <v>1</v>
      </c>
    </row>
    <row r="431" spans="1:81" ht="14.4" x14ac:dyDescent="0.3">
      <c r="A431" s="249" t="s">
        <v>1607</v>
      </c>
      <c r="B431" s="88" t="s">
        <v>1608</v>
      </c>
      <c r="C431" s="244" t="s">
        <v>1583</v>
      </c>
      <c r="D431" s="250" t="s">
        <v>1609</v>
      </c>
      <c r="E431" s="254" t="s">
        <v>1608</v>
      </c>
      <c r="F431" s="75"/>
      <c r="G431" s="117" t="s">
        <v>15</v>
      </c>
      <c r="H431" s="117" t="s">
        <v>15</v>
      </c>
      <c r="I431" s="117" t="s">
        <v>15</v>
      </c>
      <c r="J431" s="117" t="s">
        <v>15</v>
      </c>
      <c r="K431" s="117" t="s">
        <v>15</v>
      </c>
      <c r="L431" s="117" t="s">
        <v>15</v>
      </c>
      <c r="M431" s="117" t="s">
        <v>15</v>
      </c>
      <c r="N431" s="117" t="s">
        <v>15</v>
      </c>
      <c r="O431" s="117" t="s">
        <v>15</v>
      </c>
      <c r="P431" s="117" t="s">
        <v>15</v>
      </c>
      <c r="Q431" s="117" t="s">
        <v>15</v>
      </c>
      <c r="R431" s="117" t="s">
        <v>15</v>
      </c>
      <c r="S431" s="117" t="s">
        <v>15</v>
      </c>
      <c r="T431" s="117" t="s">
        <v>15</v>
      </c>
      <c r="U431" s="76" t="s">
        <v>15</v>
      </c>
      <c r="V431" s="76" t="s">
        <v>15</v>
      </c>
      <c r="W431" s="76" t="s">
        <v>15</v>
      </c>
      <c r="X431" s="76" t="s">
        <v>15</v>
      </c>
      <c r="Y431" s="76" t="s">
        <v>15</v>
      </c>
      <c r="Z431" s="76" t="s">
        <v>15</v>
      </c>
      <c r="AA431" s="77" t="s">
        <v>15</v>
      </c>
      <c r="AB431" s="77" t="s">
        <v>15</v>
      </c>
      <c r="AC431" s="77" t="s">
        <v>15</v>
      </c>
      <c r="AD431" s="77" t="s">
        <v>15</v>
      </c>
      <c r="AE431" s="77" t="s">
        <v>15</v>
      </c>
      <c r="AF431" s="77" t="s">
        <v>15</v>
      </c>
      <c r="AG431" s="78" t="s">
        <v>15</v>
      </c>
      <c r="AH431" s="78" t="s">
        <v>15</v>
      </c>
      <c r="AI431" s="90" t="s">
        <v>15</v>
      </c>
      <c r="AJ431" s="90" t="s">
        <v>15</v>
      </c>
      <c r="AK431" s="79" t="s">
        <v>15</v>
      </c>
      <c r="AL431" s="79" t="s">
        <v>15</v>
      </c>
      <c r="AM431" s="79" t="s">
        <v>15</v>
      </c>
      <c r="AN431" s="79" t="s">
        <v>15</v>
      </c>
      <c r="AO431" s="79" t="s">
        <v>12</v>
      </c>
      <c r="AP431" s="79" t="s">
        <v>15</v>
      </c>
      <c r="AQ431" s="79" t="s">
        <v>15</v>
      </c>
      <c r="AR431" s="79" t="s">
        <v>18</v>
      </c>
      <c r="AS431" s="79" t="e">
        <f>VLOOKUP(Vib_PDM[[#This Row],[New Number]],#REF!,2,FALSE)</f>
        <v>#VALUE!</v>
      </c>
      <c r="AT431" s="79" t="s">
        <v>15</v>
      </c>
      <c r="AU431" s="79" t="s">
        <v>15</v>
      </c>
      <c r="AV431" s="79" t="s">
        <v>15</v>
      </c>
      <c r="AW431" s="79" t="s">
        <v>15</v>
      </c>
      <c r="AX431" s="79" t="s">
        <v>15</v>
      </c>
      <c r="AY431" s="79"/>
      <c r="AZ431" s="79"/>
      <c r="BA431" s="79"/>
      <c r="BB431" s="80"/>
      <c r="BC431" s="80"/>
      <c r="BD431" s="80"/>
      <c r="BE431" s="80"/>
      <c r="BF431" s="80"/>
      <c r="BG431" s="80"/>
      <c r="BH431" s="80"/>
      <c r="BI431" s="80"/>
      <c r="BJ431" s="80"/>
      <c r="BK431" s="80"/>
      <c r="BL431" s="80"/>
      <c r="BM431" s="80"/>
      <c r="BN431" s="80"/>
      <c r="BO431" s="247"/>
      <c r="BP431" s="80"/>
      <c r="BQ431" s="79"/>
      <c r="BR431" s="80"/>
      <c r="BS431" s="79">
        <v>0</v>
      </c>
      <c r="BT431" s="248" t="e">
        <f>VLOOKUP(Vib_PDM[[#This Row],[New Number]],'[4]Monthly AMS report'!MD:ME,2,FALSE)</f>
        <v>#VALUE!</v>
      </c>
      <c r="BU431" s="86">
        <v>5</v>
      </c>
      <c r="BV431" s="87">
        <f t="shared" si="0"/>
        <v>0</v>
      </c>
      <c r="BW431" s="88">
        <f t="shared" si="1"/>
        <v>0</v>
      </c>
      <c r="BX431" s="88">
        <f t="shared" si="2"/>
        <v>0</v>
      </c>
      <c r="BY431" s="88">
        <f t="shared" si="3"/>
        <v>0</v>
      </c>
      <c r="BZ431" s="88">
        <f t="shared" si="4"/>
        <v>1</v>
      </c>
      <c r="CA431" s="88">
        <f t="shared" si="5"/>
        <v>34</v>
      </c>
      <c r="CB431" s="88">
        <f t="shared" si="6"/>
        <v>0</v>
      </c>
      <c r="CC431" s="89">
        <f t="shared" si="7"/>
        <v>0.97142857142857142</v>
      </c>
    </row>
    <row r="432" spans="1:81" ht="14.4" x14ac:dyDescent="0.3">
      <c r="A432" s="249" t="s">
        <v>1610</v>
      </c>
      <c r="B432" s="88" t="s">
        <v>1611</v>
      </c>
      <c r="C432" s="244" t="s">
        <v>1583</v>
      </c>
      <c r="D432" s="253" t="s">
        <v>1612</v>
      </c>
      <c r="E432" s="254" t="s">
        <v>1611</v>
      </c>
      <c r="F432" s="75"/>
      <c r="G432" s="117" t="s">
        <v>15</v>
      </c>
      <c r="H432" s="117" t="s">
        <v>15</v>
      </c>
      <c r="I432" s="117" t="s">
        <v>15</v>
      </c>
      <c r="J432" s="117" t="s">
        <v>15</v>
      </c>
      <c r="K432" s="117" t="s">
        <v>15</v>
      </c>
      <c r="L432" s="117" t="s">
        <v>15</v>
      </c>
      <c r="M432" s="117" t="s">
        <v>15</v>
      </c>
      <c r="N432" s="117" t="s">
        <v>15</v>
      </c>
      <c r="O432" s="117" t="s">
        <v>15</v>
      </c>
      <c r="P432" s="117" t="s">
        <v>15</v>
      </c>
      <c r="Q432" s="117" t="s">
        <v>15</v>
      </c>
      <c r="R432" s="117" t="s">
        <v>15</v>
      </c>
      <c r="S432" s="117" t="s">
        <v>15</v>
      </c>
      <c r="T432" s="117" t="s">
        <v>15</v>
      </c>
      <c r="U432" s="76" t="s">
        <v>15</v>
      </c>
      <c r="V432" s="76" t="s">
        <v>15</v>
      </c>
      <c r="W432" s="76" t="s">
        <v>15</v>
      </c>
      <c r="X432" s="76" t="s">
        <v>15</v>
      </c>
      <c r="Y432" s="76" t="s">
        <v>15</v>
      </c>
      <c r="Z432" s="76" t="s">
        <v>15</v>
      </c>
      <c r="AA432" s="77" t="s">
        <v>15</v>
      </c>
      <c r="AB432" s="77" t="s">
        <v>15</v>
      </c>
      <c r="AC432" s="77" t="s">
        <v>15</v>
      </c>
      <c r="AD432" s="77" t="s">
        <v>15</v>
      </c>
      <c r="AE432" s="77" t="s">
        <v>15</v>
      </c>
      <c r="AF432" s="77" t="s">
        <v>15</v>
      </c>
      <c r="AG432" s="78" t="s">
        <v>15</v>
      </c>
      <c r="AH432" s="78" t="s">
        <v>15</v>
      </c>
      <c r="AI432" s="90" t="s">
        <v>15</v>
      </c>
      <c r="AJ432" s="90" t="s">
        <v>15</v>
      </c>
      <c r="AK432" s="79" t="s">
        <v>15</v>
      </c>
      <c r="AL432" s="79" t="s">
        <v>15</v>
      </c>
      <c r="AM432" s="79" t="s">
        <v>15</v>
      </c>
      <c r="AN432" s="79" t="s">
        <v>15</v>
      </c>
      <c r="AO432" s="79" t="s">
        <v>18</v>
      </c>
      <c r="AP432" s="79" t="s">
        <v>15</v>
      </c>
      <c r="AQ432" s="79" t="s">
        <v>15</v>
      </c>
      <c r="AR432" s="79" t="s">
        <v>15</v>
      </c>
      <c r="AS432" s="79" t="e">
        <f>VLOOKUP(Vib_PDM[[#This Row],[New Number]],#REF!,2,FALSE)</f>
        <v>#VALUE!</v>
      </c>
      <c r="AT432" s="79" t="s">
        <v>15</v>
      </c>
      <c r="AU432" s="79" t="s">
        <v>15</v>
      </c>
      <c r="AV432" s="79" t="s">
        <v>15</v>
      </c>
      <c r="AW432" s="79" t="s">
        <v>15</v>
      </c>
      <c r="AX432" s="79" t="s">
        <v>15</v>
      </c>
      <c r="AY432" s="79"/>
      <c r="AZ432" s="79"/>
      <c r="BA432" s="79"/>
      <c r="BB432" s="80"/>
      <c r="BC432" s="80"/>
      <c r="BD432" s="80"/>
      <c r="BE432" s="80"/>
      <c r="BF432" s="80"/>
      <c r="BG432" s="80"/>
      <c r="BH432" s="80"/>
      <c r="BI432" s="80"/>
      <c r="BJ432" s="80"/>
      <c r="BK432" s="80"/>
      <c r="BL432" s="80"/>
      <c r="BM432" s="80"/>
      <c r="BN432" s="80"/>
      <c r="BO432" s="247"/>
      <c r="BP432" s="80"/>
      <c r="BQ432" s="79"/>
      <c r="BR432" s="80"/>
      <c r="BS432" s="79">
        <v>0</v>
      </c>
      <c r="BT432" s="248" t="e">
        <f>VLOOKUP(Vib_PDM[[#This Row],[New Number]],'[4]Monthly AMS report'!MD:ME,2,FALSE)</f>
        <v>#VALUE!</v>
      </c>
      <c r="BU432" s="86">
        <v>2</v>
      </c>
      <c r="BV432" s="87">
        <f t="shared" si="0"/>
        <v>0</v>
      </c>
      <c r="BW432" s="88">
        <f t="shared" si="1"/>
        <v>0</v>
      </c>
      <c r="BX432" s="88">
        <f t="shared" si="2"/>
        <v>0</v>
      </c>
      <c r="BY432" s="88">
        <f t="shared" si="3"/>
        <v>0</v>
      </c>
      <c r="BZ432" s="88">
        <f t="shared" si="4"/>
        <v>0</v>
      </c>
      <c r="CA432" s="88">
        <f t="shared" si="5"/>
        <v>34</v>
      </c>
      <c r="CB432" s="88">
        <f t="shared" si="6"/>
        <v>1</v>
      </c>
      <c r="CC432" s="89">
        <f t="shared" si="7"/>
        <v>0.97142857142857142</v>
      </c>
    </row>
    <row r="433" spans="1:81" ht="14.4" x14ac:dyDescent="0.3">
      <c r="A433" s="249" t="s">
        <v>1613</v>
      </c>
      <c r="B433" s="88" t="s">
        <v>1614</v>
      </c>
      <c r="C433" s="244" t="s">
        <v>1583</v>
      </c>
      <c r="D433" s="253" t="s">
        <v>1615</v>
      </c>
      <c r="E433" s="254" t="s">
        <v>1616</v>
      </c>
      <c r="F433" s="75"/>
      <c r="G433" s="117" t="s">
        <v>15</v>
      </c>
      <c r="H433" s="117" t="s">
        <v>15</v>
      </c>
      <c r="I433" s="117" t="s">
        <v>15</v>
      </c>
      <c r="J433" s="117" t="s">
        <v>15</v>
      </c>
      <c r="K433" s="117" t="s">
        <v>15</v>
      </c>
      <c r="L433" s="117" t="s">
        <v>15</v>
      </c>
      <c r="M433" s="117" t="s">
        <v>15</v>
      </c>
      <c r="N433" s="117" t="s">
        <v>15</v>
      </c>
      <c r="O433" s="117" t="s">
        <v>15</v>
      </c>
      <c r="P433" s="117" t="s">
        <v>15</v>
      </c>
      <c r="Q433" s="117" t="s">
        <v>15</v>
      </c>
      <c r="R433" s="117" t="s">
        <v>15</v>
      </c>
      <c r="S433" s="117" t="s">
        <v>15</v>
      </c>
      <c r="T433" s="117" t="s">
        <v>15</v>
      </c>
      <c r="U433" s="76" t="s">
        <v>15</v>
      </c>
      <c r="V433" s="76" t="s">
        <v>15</v>
      </c>
      <c r="W433" s="76" t="s">
        <v>15</v>
      </c>
      <c r="X433" s="76" t="s">
        <v>15</v>
      </c>
      <c r="Y433" s="76" t="s">
        <v>15</v>
      </c>
      <c r="Z433" s="76" t="s">
        <v>15</v>
      </c>
      <c r="AA433" s="77" t="s">
        <v>15</v>
      </c>
      <c r="AB433" s="77" t="s">
        <v>15</v>
      </c>
      <c r="AC433" s="77" t="s">
        <v>15</v>
      </c>
      <c r="AD433" s="77" t="s">
        <v>15</v>
      </c>
      <c r="AE433" s="77" t="s">
        <v>15</v>
      </c>
      <c r="AF433" s="77" t="s">
        <v>15</v>
      </c>
      <c r="AG433" s="78" t="s">
        <v>15</v>
      </c>
      <c r="AH433" s="78" t="s">
        <v>15</v>
      </c>
      <c r="AI433" s="78" t="s">
        <v>18</v>
      </c>
      <c r="AJ433" s="90" t="s">
        <v>15</v>
      </c>
      <c r="AK433" s="79" t="s">
        <v>15</v>
      </c>
      <c r="AL433" s="79" t="s">
        <v>15</v>
      </c>
      <c r="AM433" s="79" t="s">
        <v>15</v>
      </c>
      <c r="AN433" s="79" t="s">
        <v>15</v>
      </c>
      <c r="AO433" s="79" t="s">
        <v>18</v>
      </c>
      <c r="AP433" s="79" t="s">
        <v>15</v>
      </c>
      <c r="AQ433" s="79" t="s">
        <v>15</v>
      </c>
      <c r="AR433" s="79" t="s">
        <v>15</v>
      </c>
      <c r="AS433" s="79" t="e">
        <f>VLOOKUP(Vib_PDM[[#This Row],[New Number]],#REF!,2,FALSE)</f>
        <v>#VALUE!</v>
      </c>
      <c r="AT433" s="79" t="s">
        <v>15</v>
      </c>
      <c r="AU433" s="79" t="s">
        <v>15</v>
      </c>
      <c r="AV433" s="79" t="s">
        <v>15</v>
      </c>
      <c r="AW433" s="79" t="s">
        <v>15</v>
      </c>
      <c r="AX433" s="79" t="s">
        <v>15</v>
      </c>
      <c r="AY433" s="79"/>
      <c r="AZ433" s="79"/>
      <c r="BA433" s="79"/>
      <c r="BB433" s="80"/>
      <c r="BC433" s="80"/>
      <c r="BD433" s="80"/>
      <c r="BE433" s="80"/>
      <c r="BF433" s="80"/>
      <c r="BG433" s="80"/>
      <c r="BH433" s="80"/>
      <c r="BI433" s="80"/>
      <c r="BJ433" s="80"/>
      <c r="BK433" s="80"/>
      <c r="BL433" s="80"/>
      <c r="BM433" s="80"/>
      <c r="BN433" s="80"/>
      <c r="BO433" s="247"/>
      <c r="BP433" s="80"/>
      <c r="BQ433" s="79"/>
      <c r="BR433" s="80"/>
      <c r="BS433" s="79">
        <v>0</v>
      </c>
      <c r="BT433" s="248" t="e">
        <f>VLOOKUP(Vib_PDM[[#This Row],[New Number]],'[4]Monthly AMS report'!MD:ME,2,FALSE)</f>
        <v>#VALUE!</v>
      </c>
      <c r="BU433" s="86">
        <v>6</v>
      </c>
      <c r="BV433" s="87">
        <f t="shared" si="0"/>
        <v>0</v>
      </c>
      <c r="BW433" s="88">
        <f t="shared" si="1"/>
        <v>0</v>
      </c>
      <c r="BX433" s="88">
        <f t="shared" si="2"/>
        <v>0</v>
      </c>
      <c r="BY433" s="88">
        <f t="shared" si="3"/>
        <v>0</v>
      </c>
      <c r="BZ433" s="88">
        <f t="shared" si="4"/>
        <v>0</v>
      </c>
      <c r="CA433" s="88">
        <f t="shared" si="5"/>
        <v>33</v>
      </c>
      <c r="CB433" s="88">
        <f t="shared" si="6"/>
        <v>2</v>
      </c>
      <c r="CC433" s="89">
        <f t="shared" si="7"/>
        <v>0.94285714285714284</v>
      </c>
    </row>
    <row r="434" spans="1:81" ht="28.8" x14ac:dyDescent="0.3">
      <c r="A434" s="243" t="s">
        <v>1617</v>
      </c>
      <c r="B434" s="121" t="s">
        <v>1618</v>
      </c>
      <c r="C434" s="244" t="s">
        <v>1583</v>
      </c>
      <c r="D434" s="251" t="s">
        <v>1619</v>
      </c>
      <c r="E434" s="252" t="s">
        <v>1618</v>
      </c>
      <c r="F434" s="75"/>
      <c r="G434" s="76" t="s">
        <v>12</v>
      </c>
      <c r="H434" s="76" t="s">
        <v>12</v>
      </c>
      <c r="I434" s="76" t="s">
        <v>12</v>
      </c>
      <c r="J434" s="76" t="s">
        <v>12</v>
      </c>
      <c r="K434" s="76" t="s">
        <v>12</v>
      </c>
      <c r="L434" s="76" t="s">
        <v>12</v>
      </c>
      <c r="M434" s="76" t="s">
        <v>15</v>
      </c>
      <c r="N434" s="76" t="s">
        <v>15</v>
      </c>
      <c r="O434" s="76" t="s">
        <v>15</v>
      </c>
      <c r="P434" s="76" t="s">
        <v>15</v>
      </c>
      <c r="Q434" s="76" t="s">
        <v>15</v>
      </c>
      <c r="R434" s="76" t="s">
        <v>15</v>
      </c>
      <c r="S434" s="76" t="s">
        <v>102</v>
      </c>
      <c r="T434" s="76" t="s">
        <v>15</v>
      </c>
      <c r="U434" s="76" t="s">
        <v>15</v>
      </c>
      <c r="V434" s="76" t="s">
        <v>12</v>
      </c>
      <c r="W434" s="76" t="s">
        <v>15</v>
      </c>
      <c r="X434" s="76" t="s">
        <v>15</v>
      </c>
      <c r="Y434" s="76" t="s">
        <v>12</v>
      </c>
      <c r="Z434" s="76" t="s">
        <v>102</v>
      </c>
      <c r="AA434" s="77" t="s">
        <v>15</v>
      </c>
      <c r="AB434" s="77" t="s">
        <v>15</v>
      </c>
      <c r="AC434" s="77" t="s">
        <v>15</v>
      </c>
      <c r="AD434" s="77" t="s">
        <v>15</v>
      </c>
      <c r="AE434" s="77" t="s">
        <v>15</v>
      </c>
      <c r="AF434" s="77" t="s">
        <v>15</v>
      </c>
      <c r="AG434" s="78" t="s">
        <v>12</v>
      </c>
      <c r="AH434" s="78" t="s">
        <v>15</v>
      </c>
      <c r="AI434" s="78">
        <v>3</v>
      </c>
      <c r="AJ434" s="90" t="s">
        <v>15</v>
      </c>
      <c r="AK434" s="79" t="s">
        <v>15</v>
      </c>
      <c r="AL434" s="79" t="s">
        <v>15</v>
      </c>
      <c r="AM434" s="79" t="s">
        <v>15</v>
      </c>
      <c r="AN434" s="79" t="s">
        <v>15</v>
      </c>
      <c r="AO434" s="79" t="s">
        <v>15</v>
      </c>
      <c r="AP434" s="79" t="s">
        <v>15</v>
      </c>
      <c r="AQ434" s="79" t="s">
        <v>15</v>
      </c>
      <c r="AR434" s="79" t="s">
        <v>15</v>
      </c>
      <c r="AS434" s="79" t="e">
        <f>VLOOKUP(Vib_PDM[[#This Row],[New Number]],#REF!,2,FALSE)</f>
        <v>#VALUE!</v>
      </c>
      <c r="AT434" s="79" t="s">
        <v>15</v>
      </c>
      <c r="AU434" s="79" t="s">
        <v>15</v>
      </c>
      <c r="AV434" s="79" t="s">
        <v>15</v>
      </c>
      <c r="AW434" s="79" t="s">
        <v>15</v>
      </c>
      <c r="AX434" s="79" t="s">
        <v>15</v>
      </c>
      <c r="AY434" s="79"/>
      <c r="AZ434" s="79"/>
      <c r="BA434" s="79"/>
      <c r="BB434" s="80"/>
      <c r="BC434" s="80"/>
      <c r="BD434" s="80"/>
      <c r="BE434" s="80"/>
      <c r="BF434" s="80"/>
      <c r="BG434" s="80"/>
      <c r="BH434" s="80"/>
      <c r="BI434" s="80"/>
      <c r="BJ434" s="80"/>
      <c r="BK434" s="80"/>
      <c r="BL434" s="80"/>
      <c r="BM434" s="80"/>
      <c r="BN434" s="80"/>
      <c r="BO434" s="247"/>
      <c r="BP434" s="80"/>
      <c r="BQ434" s="79"/>
      <c r="BR434" s="80"/>
      <c r="BS434" s="79">
        <v>0</v>
      </c>
      <c r="BT434" s="248" t="e">
        <f>VLOOKUP(Vib_PDM[[#This Row],[New Number]],'[4]Monthly AMS report'!MD:ME,2,FALSE)</f>
        <v>#VALUE!</v>
      </c>
      <c r="BU434" s="86"/>
      <c r="BV434" s="87">
        <f t="shared" si="0"/>
        <v>0</v>
      </c>
      <c r="BW434" s="88">
        <f t="shared" si="1"/>
        <v>0</v>
      </c>
      <c r="BX434" s="88">
        <f t="shared" si="2"/>
        <v>1</v>
      </c>
      <c r="BY434" s="88">
        <f t="shared" si="3"/>
        <v>0</v>
      </c>
      <c r="BZ434" s="88">
        <f t="shared" si="4"/>
        <v>11</v>
      </c>
      <c r="CA434" s="88">
        <f t="shared" si="5"/>
        <v>23</v>
      </c>
      <c r="CB434" s="88">
        <f t="shared" si="6"/>
        <v>0</v>
      </c>
      <c r="CC434" s="89">
        <f t="shared" si="7"/>
        <v>0.65714285714285714</v>
      </c>
    </row>
    <row r="435" spans="1:81" ht="14.4" x14ac:dyDescent="0.3">
      <c r="A435" s="243" t="s">
        <v>1620</v>
      </c>
      <c r="B435" s="136" t="s">
        <v>1621</v>
      </c>
      <c r="C435" s="244" t="s">
        <v>1583</v>
      </c>
      <c r="D435" s="251" t="s">
        <v>1622</v>
      </c>
      <c r="E435" s="252" t="s">
        <v>1623</v>
      </c>
      <c r="F435" s="75"/>
      <c r="G435" s="76" t="s">
        <v>15</v>
      </c>
      <c r="H435" s="76" t="s">
        <v>12</v>
      </c>
      <c r="I435" s="76" t="s">
        <v>12</v>
      </c>
      <c r="J435" s="76" t="s">
        <v>12</v>
      </c>
      <c r="K435" s="76" t="s">
        <v>15</v>
      </c>
      <c r="L435" s="76" t="s">
        <v>15</v>
      </c>
      <c r="M435" s="76" t="s">
        <v>15</v>
      </c>
      <c r="N435" s="76" t="s">
        <v>15</v>
      </c>
      <c r="O435" s="76" t="s">
        <v>12</v>
      </c>
      <c r="P435" s="76" t="s">
        <v>15</v>
      </c>
      <c r="Q435" s="76" t="s">
        <v>15</v>
      </c>
      <c r="R435" s="76" t="s">
        <v>15</v>
      </c>
      <c r="S435" s="76" t="s">
        <v>102</v>
      </c>
      <c r="T435" s="76" t="s">
        <v>15</v>
      </c>
      <c r="U435" s="76" t="s">
        <v>102</v>
      </c>
      <c r="V435" s="76" t="s">
        <v>15</v>
      </c>
      <c r="W435" s="76" t="s">
        <v>12</v>
      </c>
      <c r="X435" s="76" t="s">
        <v>15</v>
      </c>
      <c r="Y435" s="76" t="s">
        <v>15</v>
      </c>
      <c r="Z435" s="76" t="s">
        <v>102</v>
      </c>
      <c r="AA435" s="77" t="s">
        <v>102</v>
      </c>
      <c r="AB435" s="77" t="s">
        <v>15</v>
      </c>
      <c r="AC435" s="77" t="s">
        <v>15</v>
      </c>
      <c r="AD435" s="77" t="s">
        <v>15</v>
      </c>
      <c r="AE435" s="77" t="s">
        <v>15</v>
      </c>
      <c r="AF435" s="77" t="s">
        <v>15</v>
      </c>
      <c r="AG435" s="78" t="s">
        <v>18</v>
      </c>
      <c r="AH435" s="78" t="s">
        <v>12</v>
      </c>
      <c r="AI435" s="78" t="s">
        <v>12</v>
      </c>
      <c r="AJ435" s="90" t="s">
        <v>15</v>
      </c>
      <c r="AK435" s="79" t="s">
        <v>15</v>
      </c>
      <c r="AL435" s="79" t="s">
        <v>15</v>
      </c>
      <c r="AM435" s="79" t="s">
        <v>15</v>
      </c>
      <c r="AN435" s="79" t="s">
        <v>12</v>
      </c>
      <c r="AO435" s="79" t="s">
        <v>12</v>
      </c>
      <c r="AP435" s="79" t="s">
        <v>12</v>
      </c>
      <c r="AQ435" s="79" t="s">
        <v>12</v>
      </c>
      <c r="AR435" s="79" t="s">
        <v>15</v>
      </c>
      <c r="AS435" s="79" t="e">
        <f>VLOOKUP(Vib_PDM[[#This Row],[New Number]],#REF!,2,FALSE)</f>
        <v>#VALUE!</v>
      </c>
      <c r="AT435" s="79" t="s">
        <v>15</v>
      </c>
      <c r="AU435" s="79" t="s">
        <v>15</v>
      </c>
      <c r="AV435" s="79" t="s">
        <v>15</v>
      </c>
      <c r="AW435" s="79" t="s">
        <v>15</v>
      </c>
      <c r="AX435" s="79" t="s">
        <v>15</v>
      </c>
      <c r="AY435" s="79"/>
      <c r="AZ435" s="79"/>
      <c r="BA435" s="79"/>
      <c r="BB435" s="80"/>
      <c r="BC435" s="80"/>
      <c r="BD435" s="80"/>
      <c r="BE435" s="80"/>
      <c r="BF435" s="80"/>
      <c r="BG435" s="80"/>
      <c r="BH435" s="80"/>
      <c r="BI435" s="80"/>
      <c r="BJ435" s="80"/>
      <c r="BK435" s="80"/>
      <c r="BL435" s="80"/>
      <c r="BM435" s="80"/>
      <c r="BN435" s="80"/>
      <c r="BO435" s="247"/>
      <c r="BP435" s="80"/>
      <c r="BQ435" s="79"/>
      <c r="BR435" s="80"/>
      <c r="BS435" s="79">
        <v>0</v>
      </c>
      <c r="BT435" s="248" t="e">
        <f>VLOOKUP(Vib_PDM[[#This Row],[New Number]],'[4]Monthly AMS report'!MD:ME,2,FALSE)</f>
        <v>#VALUE!</v>
      </c>
      <c r="BU435" s="86">
        <v>3</v>
      </c>
      <c r="BV435" s="87">
        <f t="shared" si="0"/>
        <v>0</v>
      </c>
      <c r="BW435" s="88">
        <f t="shared" si="1"/>
        <v>0</v>
      </c>
      <c r="BX435" s="88">
        <f t="shared" si="2"/>
        <v>0</v>
      </c>
      <c r="BY435" s="88">
        <f t="shared" si="3"/>
        <v>0</v>
      </c>
      <c r="BZ435" s="88">
        <f t="shared" si="4"/>
        <v>13</v>
      </c>
      <c r="CA435" s="88">
        <f t="shared" si="5"/>
        <v>21</v>
      </c>
      <c r="CB435" s="88">
        <f t="shared" si="6"/>
        <v>1</v>
      </c>
      <c r="CC435" s="89">
        <f t="shared" si="7"/>
        <v>0.6</v>
      </c>
    </row>
    <row r="436" spans="1:81" ht="26.4" x14ac:dyDescent="0.3">
      <c r="A436" s="249" t="s">
        <v>1624</v>
      </c>
      <c r="B436" s="71" t="s">
        <v>1625</v>
      </c>
      <c r="C436" s="244" t="s">
        <v>1583</v>
      </c>
      <c r="D436" s="251" t="s">
        <v>1626</v>
      </c>
      <c r="E436" s="252" t="s">
        <v>1627</v>
      </c>
      <c r="F436" s="75"/>
      <c r="G436" s="76" t="s">
        <v>12</v>
      </c>
      <c r="H436" s="76" t="s">
        <v>15</v>
      </c>
      <c r="I436" s="76" t="s">
        <v>15</v>
      </c>
      <c r="J436" s="76" t="s">
        <v>12</v>
      </c>
      <c r="K436" s="76" t="s">
        <v>12</v>
      </c>
      <c r="L436" s="76" t="s">
        <v>12</v>
      </c>
      <c r="M436" s="76" t="s">
        <v>15</v>
      </c>
      <c r="N436" s="76" t="s">
        <v>15</v>
      </c>
      <c r="O436" s="76" t="s">
        <v>12</v>
      </c>
      <c r="P436" s="76" t="s">
        <v>15</v>
      </c>
      <c r="Q436" s="76" t="s">
        <v>102</v>
      </c>
      <c r="R436" s="76" t="s">
        <v>12</v>
      </c>
      <c r="S436" s="76" t="s">
        <v>15</v>
      </c>
      <c r="T436" s="76" t="s">
        <v>15</v>
      </c>
      <c r="U436" s="76" t="s">
        <v>15</v>
      </c>
      <c r="V436" s="76" t="s">
        <v>15</v>
      </c>
      <c r="W436" s="76" t="s">
        <v>12</v>
      </c>
      <c r="X436" s="76" t="s">
        <v>12</v>
      </c>
      <c r="Y436" s="76" t="s">
        <v>15</v>
      </c>
      <c r="Z436" s="76" t="s">
        <v>102</v>
      </c>
      <c r="AA436" s="77" t="s">
        <v>15</v>
      </c>
      <c r="AB436" s="76" t="s">
        <v>15</v>
      </c>
      <c r="AC436" s="77" t="s">
        <v>102</v>
      </c>
      <c r="AD436" s="77" t="s">
        <v>102</v>
      </c>
      <c r="AE436" s="77" t="s">
        <v>102</v>
      </c>
      <c r="AF436" s="77" t="s">
        <v>102</v>
      </c>
      <c r="AG436" s="78" t="s">
        <v>12</v>
      </c>
      <c r="AH436" s="78" t="s">
        <v>15</v>
      </c>
      <c r="AI436" s="78" t="s">
        <v>12</v>
      </c>
      <c r="AJ436" s="78" t="s">
        <v>15</v>
      </c>
      <c r="AK436" s="79" t="s">
        <v>12</v>
      </c>
      <c r="AL436" s="79" t="s">
        <v>102</v>
      </c>
      <c r="AM436" s="79" t="s">
        <v>15</v>
      </c>
      <c r="AN436" s="79" t="s">
        <v>15</v>
      </c>
      <c r="AO436" s="79" t="s">
        <v>12</v>
      </c>
      <c r="AP436" s="79" t="s">
        <v>15</v>
      </c>
      <c r="AQ436" s="79" t="s">
        <v>15</v>
      </c>
      <c r="AR436" s="79" t="s">
        <v>15</v>
      </c>
      <c r="AS436" s="79" t="e">
        <f>VLOOKUP(Vib_PDM[[#This Row],[New Number]],#REF!,2,FALSE)</f>
        <v>#VALUE!</v>
      </c>
      <c r="AT436" s="79" t="s">
        <v>15</v>
      </c>
      <c r="AU436" s="79" t="s">
        <v>15</v>
      </c>
      <c r="AV436" s="79" t="s">
        <v>15</v>
      </c>
      <c r="AW436" s="79" t="s">
        <v>15</v>
      </c>
      <c r="AX436" s="79" t="s">
        <v>15</v>
      </c>
      <c r="AY436" s="79"/>
      <c r="AZ436" s="79"/>
      <c r="BA436" s="79"/>
      <c r="BB436" s="80"/>
      <c r="BC436" s="80"/>
      <c r="BD436" s="80"/>
      <c r="BE436" s="80"/>
      <c r="BF436" s="80"/>
      <c r="BG436" s="80"/>
      <c r="BH436" s="80"/>
      <c r="BI436" s="80"/>
      <c r="BJ436" s="80"/>
      <c r="BK436" s="80"/>
      <c r="BL436" s="80"/>
      <c r="BM436" s="80"/>
      <c r="BN436" s="80"/>
      <c r="BO436" s="247"/>
      <c r="BP436" s="80"/>
      <c r="BQ436" s="79"/>
      <c r="BR436" s="80"/>
      <c r="BS436" s="79">
        <v>0</v>
      </c>
      <c r="BT436" s="248" t="e">
        <f>VLOOKUP(Vib_PDM[[#This Row],[New Number]],'[4]Monthly AMS report'!MD:ME,2,FALSE)</f>
        <v>#VALUE!</v>
      </c>
      <c r="BU436" s="86">
        <v>3</v>
      </c>
      <c r="BV436" s="87">
        <f t="shared" si="0"/>
        <v>0</v>
      </c>
      <c r="BW436" s="88">
        <f t="shared" si="1"/>
        <v>0</v>
      </c>
      <c r="BX436" s="88">
        <f t="shared" si="2"/>
        <v>0</v>
      </c>
      <c r="BY436" s="88">
        <f t="shared" si="3"/>
        <v>0</v>
      </c>
      <c r="BZ436" s="88">
        <f t="shared" si="4"/>
        <v>19</v>
      </c>
      <c r="CA436" s="88">
        <f t="shared" si="5"/>
        <v>16</v>
      </c>
      <c r="CB436" s="88">
        <f t="shared" si="6"/>
        <v>0</v>
      </c>
      <c r="CC436" s="89">
        <f t="shared" si="7"/>
        <v>0.45714285714285713</v>
      </c>
    </row>
    <row r="437" spans="1:81" ht="28.8" x14ac:dyDescent="0.3">
      <c r="A437" s="243" t="s">
        <v>1628</v>
      </c>
      <c r="B437" s="121" t="s">
        <v>1629</v>
      </c>
      <c r="C437" s="244" t="s">
        <v>1583</v>
      </c>
      <c r="D437" s="251" t="s">
        <v>1630</v>
      </c>
      <c r="E437" s="252" t="s">
        <v>1631</v>
      </c>
      <c r="F437" s="75"/>
      <c r="G437" s="76" t="s">
        <v>12</v>
      </c>
      <c r="H437" s="76" t="s">
        <v>15</v>
      </c>
      <c r="I437" s="76" t="s">
        <v>15</v>
      </c>
      <c r="J437" s="76">
        <v>3</v>
      </c>
      <c r="K437" s="76" t="s">
        <v>12</v>
      </c>
      <c r="L437" s="76">
        <v>3</v>
      </c>
      <c r="M437" s="76" t="s">
        <v>15</v>
      </c>
      <c r="N437" s="76" t="s">
        <v>15</v>
      </c>
      <c r="O437" s="76">
        <v>2</v>
      </c>
      <c r="P437" s="76" t="s">
        <v>12</v>
      </c>
      <c r="Q437" s="76" t="s">
        <v>102</v>
      </c>
      <c r="R437" s="76" t="s">
        <v>12</v>
      </c>
      <c r="S437" s="76" t="s">
        <v>102</v>
      </c>
      <c r="T437" s="76" t="s">
        <v>102</v>
      </c>
      <c r="U437" s="76" t="s">
        <v>102</v>
      </c>
      <c r="V437" s="76" t="s">
        <v>15</v>
      </c>
      <c r="W437" s="76" t="s">
        <v>102</v>
      </c>
      <c r="X437" s="76" t="s">
        <v>102</v>
      </c>
      <c r="Y437" s="76" t="s">
        <v>102</v>
      </c>
      <c r="Z437" s="76" t="s">
        <v>102</v>
      </c>
      <c r="AA437" s="77" t="s">
        <v>102</v>
      </c>
      <c r="AB437" s="79" t="s">
        <v>12</v>
      </c>
      <c r="AC437" s="77" t="s">
        <v>102</v>
      </c>
      <c r="AD437" s="77" t="s">
        <v>15</v>
      </c>
      <c r="AE437" s="77" t="s">
        <v>15</v>
      </c>
      <c r="AF437" s="77" t="s">
        <v>102</v>
      </c>
      <c r="AG437" s="78" t="s">
        <v>12</v>
      </c>
      <c r="AH437" s="78" t="s">
        <v>12</v>
      </c>
      <c r="AI437" s="78" t="s">
        <v>12</v>
      </c>
      <c r="AJ437" s="78" t="s">
        <v>15</v>
      </c>
      <c r="AK437" s="79" t="s">
        <v>15</v>
      </c>
      <c r="AL437" s="79" t="s">
        <v>15</v>
      </c>
      <c r="AM437" s="79" t="s">
        <v>12</v>
      </c>
      <c r="AN437" s="79" t="s">
        <v>15</v>
      </c>
      <c r="AO437" s="79" t="s">
        <v>18</v>
      </c>
      <c r="AP437" s="79" t="s">
        <v>15</v>
      </c>
      <c r="AQ437" s="79" t="s">
        <v>15</v>
      </c>
      <c r="AR437" s="79" t="s">
        <v>15</v>
      </c>
      <c r="AS437" s="79" t="e">
        <f>VLOOKUP(Vib_PDM[[#This Row],[New Number]],#REF!,2,FALSE)</f>
        <v>#VALUE!</v>
      </c>
      <c r="AT437" s="79" t="s">
        <v>15</v>
      </c>
      <c r="AU437" s="79" t="s">
        <v>15</v>
      </c>
      <c r="AV437" s="79" t="s">
        <v>15</v>
      </c>
      <c r="AW437" s="79" t="s">
        <v>15</v>
      </c>
      <c r="AX437" s="79" t="s">
        <v>15</v>
      </c>
      <c r="AY437" s="79"/>
      <c r="AZ437" s="79"/>
      <c r="BA437" s="79"/>
      <c r="BB437" s="80"/>
      <c r="BC437" s="80"/>
      <c r="BD437" s="80"/>
      <c r="BE437" s="80"/>
      <c r="BF437" s="80"/>
      <c r="BG437" s="80"/>
      <c r="BH437" s="80"/>
      <c r="BI437" s="80"/>
      <c r="BJ437" s="80"/>
      <c r="BK437" s="80"/>
      <c r="BL437" s="80"/>
      <c r="BM437" s="80"/>
      <c r="BN437" s="80"/>
      <c r="BO437" s="247"/>
      <c r="BP437" s="80"/>
      <c r="BQ437" s="79"/>
      <c r="BR437" s="80"/>
      <c r="BS437" s="79">
        <v>0</v>
      </c>
      <c r="BT437" s="248" t="e">
        <f>VLOOKUP(Vib_PDM[[#This Row],[New Number]],'[4]Monthly AMS report'!MD:ME,2,FALSE)</f>
        <v>#VALUE!</v>
      </c>
      <c r="BU437" s="86"/>
      <c r="BV437" s="87">
        <f t="shared" si="0"/>
        <v>0</v>
      </c>
      <c r="BW437" s="88">
        <f t="shared" si="1"/>
        <v>1</v>
      </c>
      <c r="BX437" s="88">
        <f t="shared" si="2"/>
        <v>2</v>
      </c>
      <c r="BY437" s="88">
        <f t="shared" si="3"/>
        <v>0</v>
      </c>
      <c r="BZ437" s="88">
        <f t="shared" si="4"/>
        <v>20</v>
      </c>
      <c r="CA437" s="88">
        <f t="shared" si="5"/>
        <v>11</v>
      </c>
      <c r="CB437" s="88">
        <f t="shared" si="6"/>
        <v>1</v>
      </c>
      <c r="CC437" s="89">
        <f t="shared" si="7"/>
        <v>0.31428571428571428</v>
      </c>
    </row>
    <row r="438" spans="1:81" ht="26.4" x14ac:dyDescent="0.3">
      <c r="A438" s="249" t="s">
        <v>1632</v>
      </c>
      <c r="B438" s="71" t="s">
        <v>1633</v>
      </c>
      <c r="C438" s="244" t="s">
        <v>1583</v>
      </c>
      <c r="D438" s="251" t="s">
        <v>1634</v>
      </c>
      <c r="E438" s="252" t="s">
        <v>1635</v>
      </c>
      <c r="F438" s="75"/>
      <c r="G438" s="76" t="s">
        <v>12</v>
      </c>
      <c r="H438" s="76" t="s">
        <v>12</v>
      </c>
      <c r="I438" s="76" t="s">
        <v>15</v>
      </c>
      <c r="J438" s="76" t="s">
        <v>12</v>
      </c>
      <c r="K438" s="76" t="s">
        <v>12</v>
      </c>
      <c r="L438" s="76" t="s">
        <v>12</v>
      </c>
      <c r="M438" s="76" t="s">
        <v>15</v>
      </c>
      <c r="N438" s="76" t="s">
        <v>15</v>
      </c>
      <c r="O438" s="76" t="s">
        <v>12</v>
      </c>
      <c r="P438" s="76" t="s">
        <v>15</v>
      </c>
      <c r="Q438" s="76" t="s">
        <v>102</v>
      </c>
      <c r="R438" s="76" t="s">
        <v>12</v>
      </c>
      <c r="S438" s="76" t="s">
        <v>102</v>
      </c>
      <c r="T438" s="76" t="s">
        <v>102</v>
      </c>
      <c r="U438" s="76" t="s">
        <v>102</v>
      </c>
      <c r="V438" s="76" t="s">
        <v>15</v>
      </c>
      <c r="W438" s="76" t="s">
        <v>15</v>
      </c>
      <c r="X438" s="76" t="s">
        <v>102</v>
      </c>
      <c r="Y438" s="76" t="s">
        <v>102</v>
      </c>
      <c r="Z438" s="76" t="s">
        <v>102</v>
      </c>
      <c r="AA438" s="77" t="s">
        <v>102</v>
      </c>
      <c r="AB438" s="76" t="s">
        <v>15</v>
      </c>
      <c r="AC438" s="77" t="s">
        <v>15</v>
      </c>
      <c r="AD438" s="77" t="s">
        <v>15</v>
      </c>
      <c r="AE438" s="77" t="s">
        <v>15</v>
      </c>
      <c r="AF438" s="77" t="s">
        <v>102</v>
      </c>
      <c r="AG438" s="78" t="s">
        <v>12</v>
      </c>
      <c r="AH438" s="78" t="s">
        <v>12</v>
      </c>
      <c r="AI438" s="78" t="s">
        <v>12</v>
      </c>
      <c r="AJ438" s="78" t="s">
        <v>102</v>
      </c>
      <c r="AK438" s="79" t="s">
        <v>12</v>
      </c>
      <c r="AL438" s="79" t="s">
        <v>102</v>
      </c>
      <c r="AM438" s="79" t="s">
        <v>12</v>
      </c>
      <c r="AN438" s="79" t="s">
        <v>12</v>
      </c>
      <c r="AO438" s="79" t="s">
        <v>12</v>
      </c>
      <c r="AP438" s="79" t="s">
        <v>12</v>
      </c>
      <c r="AQ438" s="79" t="s">
        <v>12</v>
      </c>
      <c r="AR438" s="79" t="s">
        <v>18</v>
      </c>
      <c r="AS438" s="79" t="e">
        <f>VLOOKUP(Vib_PDM[[#This Row],[New Number]],#REF!,2,FALSE)</f>
        <v>#VALUE!</v>
      </c>
      <c r="AT438" s="79" t="s">
        <v>15</v>
      </c>
      <c r="AU438" s="79" t="s">
        <v>15</v>
      </c>
      <c r="AV438" s="79" t="s">
        <v>15</v>
      </c>
      <c r="AW438" s="79" t="s">
        <v>15</v>
      </c>
      <c r="AX438" s="79" t="s">
        <v>15</v>
      </c>
      <c r="AY438" s="79"/>
      <c r="AZ438" s="79"/>
      <c r="BA438" s="79"/>
      <c r="BB438" s="80"/>
      <c r="BC438" s="80"/>
      <c r="BD438" s="80"/>
      <c r="BE438" s="80"/>
      <c r="BF438" s="80"/>
      <c r="BG438" s="80"/>
      <c r="BH438" s="80"/>
      <c r="BI438" s="80"/>
      <c r="BJ438" s="80"/>
      <c r="BK438" s="80"/>
      <c r="BL438" s="80"/>
      <c r="BM438" s="80"/>
      <c r="BN438" s="80"/>
      <c r="BO438" s="247"/>
      <c r="BP438" s="80"/>
      <c r="BQ438" s="79"/>
      <c r="BR438" s="80"/>
      <c r="BS438" s="79">
        <v>0</v>
      </c>
      <c r="BT438" s="248" t="e">
        <f>VLOOKUP(Vib_PDM[[#This Row],[New Number]],'[4]Monthly AMS report'!MD:ME,2,FALSE)</f>
        <v>#VALUE!</v>
      </c>
      <c r="BU438" s="86">
        <v>6</v>
      </c>
      <c r="BV438" s="87">
        <f t="shared" si="0"/>
        <v>0</v>
      </c>
      <c r="BW438" s="88">
        <f t="shared" si="1"/>
        <v>0</v>
      </c>
      <c r="BX438" s="88">
        <f t="shared" si="2"/>
        <v>0</v>
      </c>
      <c r="BY438" s="88">
        <f t="shared" si="3"/>
        <v>0</v>
      </c>
      <c r="BZ438" s="88">
        <f t="shared" si="4"/>
        <v>25</v>
      </c>
      <c r="CA438" s="88">
        <f t="shared" si="5"/>
        <v>10</v>
      </c>
      <c r="CB438" s="88">
        <f t="shared" si="6"/>
        <v>0</v>
      </c>
      <c r="CC438" s="89">
        <f t="shared" si="7"/>
        <v>0.2857142857142857</v>
      </c>
    </row>
    <row r="439" spans="1:81" ht="26.4" x14ac:dyDescent="0.3">
      <c r="A439" s="249" t="s">
        <v>1636</v>
      </c>
      <c r="B439" s="71" t="s">
        <v>1637</v>
      </c>
      <c r="C439" s="244" t="s">
        <v>1583</v>
      </c>
      <c r="D439" s="251" t="s">
        <v>1638</v>
      </c>
      <c r="E439" s="252" t="s">
        <v>1639</v>
      </c>
      <c r="F439" s="75"/>
      <c r="G439" s="76" t="s">
        <v>15</v>
      </c>
      <c r="H439" s="76" t="s">
        <v>15</v>
      </c>
      <c r="I439" s="76" t="s">
        <v>15</v>
      </c>
      <c r="J439" s="76" t="s">
        <v>12</v>
      </c>
      <c r="K439" s="76">
        <v>3</v>
      </c>
      <c r="L439" s="76">
        <v>3</v>
      </c>
      <c r="M439" s="76" t="s">
        <v>15</v>
      </c>
      <c r="N439" s="76" t="s">
        <v>15</v>
      </c>
      <c r="O439" s="76">
        <v>4</v>
      </c>
      <c r="P439" s="76" t="s">
        <v>15</v>
      </c>
      <c r="Q439" s="76" t="s">
        <v>102</v>
      </c>
      <c r="R439" s="76" t="s">
        <v>12</v>
      </c>
      <c r="S439" s="76" t="s">
        <v>102</v>
      </c>
      <c r="T439" s="76" t="s">
        <v>15</v>
      </c>
      <c r="U439" s="76" t="s">
        <v>102</v>
      </c>
      <c r="V439" s="76" t="s">
        <v>102</v>
      </c>
      <c r="W439" s="76" t="s">
        <v>102</v>
      </c>
      <c r="X439" s="76" t="s">
        <v>102</v>
      </c>
      <c r="Y439" s="76" t="s">
        <v>15</v>
      </c>
      <c r="Z439" s="76" t="s">
        <v>102</v>
      </c>
      <c r="AA439" s="77" t="s">
        <v>15</v>
      </c>
      <c r="AB439" s="76" t="s">
        <v>102</v>
      </c>
      <c r="AC439" s="77" t="s">
        <v>102</v>
      </c>
      <c r="AD439" s="77" t="s">
        <v>102</v>
      </c>
      <c r="AE439" s="77" t="s">
        <v>102</v>
      </c>
      <c r="AF439" s="77" t="s">
        <v>102</v>
      </c>
      <c r="AG439" s="78" t="s">
        <v>12</v>
      </c>
      <c r="AH439" s="78" t="s">
        <v>12</v>
      </c>
      <c r="AI439" s="78" t="s">
        <v>12</v>
      </c>
      <c r="AJ439" s="78" t="s">
        <v>102</v>
      </c>
      <c r="AK439" s="79" t="s">
        <v>12</v>
      </c>
      <c r="AL439" s="79" t="s">
        <v>102</v>
      </c>
      <c r="AM439" s="79" t="s">
        <v>15</v>
      </c>
      <c r="AN439" s="79" t="s">
        <v>12</v>
      </c>
      <c r="AO439" s="79">
        <v>3</v>
      </c>
      <c r="AP439" s="79">
        <v>3</v>
      </c>
      <c r="AQ439" s="79">
        <v>2</v>
      </c>
      <c r="AR439" s="79" t="s">
        <v>18</v>
      </c>
      <c r="AS439" s="79" t="e">
        <f>VLOOKUP(Vib_PDM[[#This Row],[New Number]],#REF!,2,FALSE)</f>
        <v>#VALUE!</v>
      </c>
      <c r="AT439" s="79" t="s">
        <v>15</v>
      </c>
      <c r="AU439" s="79" t="s">
        <v>15</v>
      </c>
      <c r="AV439" s="79" t="s">
        <v>15</v>
      </c>
      <c r="AW439" s="79" t="s">
        <v>15</v>
      </c>
      <c r="AX439" s="79" t="s">
        <v>15</v>
      </c>
      <c r="AY439" s="79"/>
      <c r="AZ439" s="79"/>
      <c r="BA439" s="79"/>
      <c r="BB439" s="80"/>
      <c r="BC439" s="80"/>
      <c r="BD439" s="80"/>
      <c r="BE439" s="80"/>
      <c r="BF439" s="80"/>
      <c r="BG439" s="80"/>
      <c r="BH439" s="80"/>
      <c r="BI439" s="80"/>
      <c r="BJ439" s="80"/>
      <c r="BK439" s="80"/>
      <c r="BL439" s="80"/>
      <c r="BM439" s="80"/>
      <c r="BN439" s="80"/>
      <c r="BO439" s="247"/>
      <c r="BP439" s="80"/>
      <c r="BQ439" s="79"/>
      <c r="BR439" s="80"/>
      <c r="BS439" s="79">
        <v>0</v>
      </c>
      <c r="BT439" s="248" t="e">
        <f>VLOOKUP(Vib_PDM[[#This Row],[New Number]],'[4]Monthly AMS report'!MD:ME,2,FALSE)</f>
        <v>#VALUE!</v>
      </c>
      <c r="BU439" s="86">
        <v>4</v>
      </c>
      <c r="BV439" s="87">
        <f t="shared" si="0"/>
        <v>0</v>
      </c>
      <c r="BW439" s="88">
        <f t="shared" si="1"/>
        <v>0</v>
      </c>
      <c r="BX439" s="88">
        <f t="shared" si="2"/>
        <v>3</v>
      </c>
      <c r="BY439" s="88">
        <f t="shared" si="3"/>
        <v>1</v>
      </c>
      <c r="BZ439" s="88">
        <f t="shared" si="4"/>
        <v>21</v>
      </c>
      <c r="CA439" s="88">
        <f t="shared" si="5"/>
        <v>10</v>
      </c>
      <c r="CB439" s="88">
        <f t="shared" si="6"/>
        <v>0</v>
      </c>
      <c r="CC439" s="89">
        <f t="shared" si="7"/>
        <v>0.2857142857142857</v>
      </c>
    </row>
    <row r="440" spans="1:81" ht="26.4" x14ac:dyDescent="0.3">
      <c r="A440" s="249" t="s">
        <v>1640</v>
      </c>
      <c r="B440" s="71" t="s">
        <v>1641</v>
      </c>
      <c r="C440" s="244" t="s">
        <v>1583</v>
      </c>
      <c r="D440" s="251" t="s">
        <v>1642</v>
      </c>
      <c r="E440" s="252" t="s">
        <v>1643</v>
      </c>
      <c r="F440" s="75"/>
      <c r="G440" s="76" t="s">
        <v>12</v>
      </c>
      <c r="H440" s="76" t="s">
        <v>15</v>
      </c>
      <c r="I440" s="76" t="s">
        <v>12</v>
      </c>
      <c r="J440" s="76" t="s">
        <v>12</v>
      </c>
      <c r="K440" s="76" t="s">
        <v>12</v>
      </c>
      <c r="L440" s="76" t="s">
        <v>12</v>
      </c>
      <c r="M440" s="76" t="s">
        <v>15</v>
      </c>
      <c r="N440" s="76" t="s">
        <v>15</v>
      </c>
      <c r="O440" s="76">
        <v>2</v>
      </c>
      <c r="P440" s="76" t="s">
        <v>12</v>
      </c>
      <c r="Q440" s="76" t="s">
        <v>102</v>
      </c>
      <c r="R440" s="76">
        <v>2</v>
      </c>
      <c r="S440" s="76">
        <v>3</v>
      </c>
      <c r="T440" s="76">
        <v>3</v>
      </c>
      <c r="U440" s="76" t="s">
        <v>102</v>
      </c>
      <c r="V440" s="76" t="s">
        <v>102</v>
      </c>
      <c r="W440" s="76" t="s">
        <v>102</v>
      </c>
      <c r="X440" s="76" t="s">
        <v>102</v>
      </c>
      <c r="Y440" s="76" t="s">
        <v>102</v>
      </c>
      <c r="Z440" s="76" t="s">
        <v>15</v>
      </c>
      <c r="AA440" s="77" t="s">
        <v>102</v>
      </c>
      <c r="AB440" s="76">
        <v>3</v>
      </c>
      <c r="AC440" s="77" t="s">
        <v>102</v>
      </c>
      <c r="AD440" s="77" t="s">
        <v>15</v>
      </c>
      <c r="AE440" s="77" t="s">
        <v>102</v>
      </c>
      <c r="AF440" s="77" t="s">
        <v>102</v>
      </c>
      <c r="AG440" s="78" t="s">
        <v>12</v>
      </c>
      <c r="AH440" s="78">
        <v>3</v>
      </c>
      <c r="AI440" s="78">
        <v>3</v>
      </c>
      <c r="AJ440" s="78" t="s">
        <v>15</v>
      </c>
      <c r="AK440" s="79" t="s">
        <v>15</v>
      </c>
      <c r="AL440" s="79" t="s">
        <v>15</v>
      </c>
      <c r="AM440" s="79" t="s">
        <v>15</v>
      </c>
      <c r="AN440" s="79" t="s">
        <v>15</v>
      </c>
      <c r="AO440" s="79" t="s">
        <v>18</v>
      </c>
      <c r="AP440" s="79" t="s">
        <v>15</v>
      </c>
      <c r="AQ440" s="79" t="s">
        <v>15</v>
      </c>
      <c r="AR440" s="79" t="s">
        <v>15</v>
      </c>
      <c r="AS440" s="79" t="e">
        <f>VLOOKUP(Vib_PDM[[#This Row],[New Number]],#REF!,2,FALSE)</f>
        <v>#VALUE!</v>
      </c>
      <c r="AT440" s="79" t="s">
        <v>15</v>
      </c>
      <c r="AU440" s="79" t="s">
        <v>15</v>
      </c>
      <c r="AV440" s="79" t="s">
        <v>15</v>
      </c>
      <c r="AW440" s="79" t="s">
        <v>15</v>
      </c>
      <c r="AX440" s="79" t="s">
        <v>15</v>
      </c>
      <c r="AY440" s="79"/>
      <c r="AZ440" s="79"/>
      <c r="BA440" s="79"/>
      <c r="BB440" s="80"/>
      <c r="BC440" s="80"/>
      <c r="BD440" s="80"/>
      <c r="BE440" s="80"/>
      <c r="BF440" s="80"/>
      <c r="BG440" s="80"/>
      <c r="BH440" s="80"/>
      <c r="BI440" s="80"/>
      <c r="BJ440" s="80"/>
      <c r="BK440" s="80"/>
      <c r="BL440" s="80"/>
      <c r="BM440" s="80"/>
      <c r="BN440" s="80"/>
      <c r="BO440" s="247"/>
      <c r="BP440" s="80"/>
      <c r="BQ440" s="79"/>
      <c r="BR440" s="80"/>
      <c r="BS440" s="79">
        <v>0</v>
      </c>
      <c r="BT440" s="248" t="e">
        <f>VLOOKUP(Vib_PDM[[#This Row],[New Number]],'[4]Monthly AMS report'!MD:ME,2,FALSE)</f>
        <v>#VALUE!</v>
      </c>
      <c r="BU440" s="86">
        <v>4</v>
      </c>
      <c r="BV440" s="87">
        <f t="shared" si="0"/>
        <v>0</v>
      </c>
      <c r="BW440" s="88">
        <f t="shared" si="1"/>
        <v>2</v>
      </c>
      <c r="BX440" s="88">
        <f t="shared" si="2"/>
        <v>5</v>
      </c>
      <c r="BY440" s="88">
        <f t="shared" si="3"/>
        <v>0</v>
      </c>
      <c r="BZ440" s="88">
        <f t="shared" si="4"/>
        <v>17</v>
      </c>
      <c r="CA440" s="88">
        <f t="shared" si="5"/>
        <v>10</v>
      </c>
      <c r="CB440" s="88">
        <f t="shared" si="6"/>
        <v>1</v>
      </c>
      <c r="CC440" s="89">
        <f t="shared" si="7"/>
        <v>0.2857142857142857</v>
      </c>
    </row>
    <row r="441" spans="1:81" x14ac:dyDescent="0.3">
      <c r="A441" s="249" t="s">
        <v>1644</v>
      </c>
      <c r="B441" s="71" t="s">
        <v>1645</v>
      </c>
      <c r="C441" s="244" t="s">
        <v>1583</v>
      </c>
      <c r="D441" s="251" t="s">
        <v>1646</v>
      </c>
      <c r="E441" s="252" t="s">
        <v>1647</v>
      </c>
      <c r="F441" s="75"/>
      <c r="G441" s="76" t="s">
        <v>12</v>
      </c>
      <c r="H441" s="76" t="s">
        <v>12</v>
      </c>
      <c r="I441" s="76" t="s">
        <v>15</v>
      </c>
      <c r="J441" s="76" t="s">
        <v>12</v>
      </c>
      <c r="K441" s="76" t="s">
        <v>12</v>
      </c>
      <c r="L441" s="76" t="s">
        <v>12</v>
      </c>
      <c r="M441" s="76" t="s">
        <v>15</v>
      </c>
      <c r="N441" s="76" t="s">
        <v>15</v>
      </c>
      <c r="O441" s="76" t="s">
        <v>12</v>
      </c>
      <c r="P441" s="76" t="s">
        <v>12</v>
      </c>
      <c r="Q441" s="76" t="s">
        <v>102</v>
      </c>
      <c r="R441" s="76" t="s">
        <v>12</v>
      </c>
      <c r="S441" s="76" t="s">
        <v>102</v>
      </c>
      <c r="T441" s="76" t="s">
        <v>102</v>
      </c>
      <c r="U441" s="76" t="s">
        <v>102</v>
      </c>
      <c r="V441" s="76" t="s">
        <v>15</v>
      </c>
      <c r="W441" s="76" t="s">
        <v>102</v>
      </c>
      <c r="X441" s="76" t="s">
        <v>15</v>
      </c>
      <c r="Y441" s="76" t="s">
        <v>102</v>
      </c>
      <c r="Z441" s="76" t="s">
        <v>102</v>
      </c>
      <c r="AA441" s="77" t="s">
        <v>15</v>
      </c>
      <c r="AB441" s="76" t="s">
        <v>15</v>
      </c>
      <c r="AC441" s="77" t="s">
        <v>102</v>
      </c>
      <c r="AD441" s="77" t="s">
        <v>102</v>
      </c>
      <c r="AE441" s="77" t="s">
        <v>15</v>
      </c>
      <c r="AF441" s="77" t="s">
        <v>102</v>
      </c>
      <c r="AG441" s="78" t="s">
        <v>12</v>
      </c>
      <c r="AH441" s="78" t="s">
        <v>12</v>
      </c>
      <c r="AI441" s="78" t="s">
        <v>12</v>
      </c>
      <c r="AJ441" s="78" t="s">
        <v>102</v>
      </c>
      <c r="AK441" s="79" t="s">
        <v>12</v>
      </c>
      <c r="AL441" s="79" t="s">
        <v>15</v>
      </c>
      <c r="AM441" s="79" t="s">
        <v>12</v>
      </c>
      <c r="AN441" s="79" t="s">
        <v>12</v>
      </c>
      <c r="AO441" s="79" t="s">
        <v>12</v>
      </c>
      <c r="AP441" s="79" t="s">
        <v>12</v>
      </c>
      <c r="AQ441" s="79" t="s">
        <v>12</v>
      </c>
      <c r="AR441" s="79" t="s">
        <v>15</v>
      </c>
      <c r="AS441" s="79" t="e">
        <f>VLOOKUP(Vib_PDM[[#This Row],[New Number]],#REF!,2,FALSE)</f>
        <v>#VALUE!</v>
      </c>
      <c r="AT441" s="79" t="s">
        <v>15</v>
      </c>
      <c r="AU441" s="79" t="s">
        <v>15</v>
      </c>
      <c r="AV441" s="79" t="s">
        <v>15</v>
      </c>
      <c r="AW441" s="79" t="s">
        <v>15</v>
      </c>
      <c r="AX441" s="79" t="s">
        <v>15</v>
      </c>
      <c r="AY441" s="79"/>
      <c r="AZ441" s="79"/>
      <c r="BA441" s="79"/>
      <c r="BB441" s="80"/>
      <c r="BC441" s="80"/>
      <c r="BD441" s="80"/>
      <c r="BE441" s="80"/>
      <c r="BF441" s="80"/>
      <c r="BG441" s="80"/>
      <c r="BH441" s="80"/>
      <c r="BI441" s="80"/>
      <c r="BJ441" s="80"/>
      <c r="BK441" s="80"/>
      <c r="BL441" s="80"/>
      <c r="BM441" s="80"/>
      <c r="BN441" s="80"/>
      <c r="BO441" s="247"/>
      <c r="BP441" s="80"/>
      <c r="BQ441" s="79"/>
      <c r="BR441" s="80"/>
      <c r="BS441" s="79">
        <v>0</v>
      </c>
      <c r="BT441" s="248" t="e">
        <f>VLOOKUP(Vib_PDM[[#This Row],[New Number]],'[4]Monthly AMS report'!MD:ME,2,FALSE)</f>
        <v>#VALUE!</v>
      </c>
      <c r="BU441" s="86"/>
      <c r="BV441" s="87">
        <f t="shared" si="0"/>
        <v>0</v>
      </c>
      <c r="BW441" s="88">
        <f t="shared" si="1"/>
        <v>0</v>
      </c>
      <c r="BX441" s="88">
        <f t="shared" si="2"/>
        <v>0</v>
      </c>
      <c r="BY441" s="88">
        <f t="shared" si="3"/>
        <v>0</v>
      </c>
      <c r="BZ441" s="88">
        <f t="shared" si="4"/>
        <v>26</v>
      </c>
      <c r="CA441" s="88">
        <f t="shared" si="5"/>
        <v>9</v>
      </c>
      <c r="CB441" s="88">
        <f t="shared" si="6"/>
        <v>0</v>
      </c>
      <c r="CC441" s="89">
        <f t="shared" si="7"/>
        <v>0.25714285714285712</v>
      </c>
    </row>
    <row r="442" spans="1:81" ht="28.8" x14ac:dyDescent="0.3">
      <c r="A442" s="243" t="s">
        <v>1648</v>
      </c>
      <c r="B442" s="121" t="s">
        <v>1649</v>
      </c>
      <c r="C442" s="244" t="s">
        <v>1583</v>
      </c>
      <c r="D442" s="245" t="s">
        <v>1650</v>
      </c>
      <c r="E442" s="244" t="s">
        <v>1651</v>
      </c>
      <c r="F442" s="75"/>
      <c r="G442" s="76" t="s">
        <v>12</v>
      </c>
      <c r="H442" s="76" t="s">
        <v>15</v>
      </c>
      <c r="I442" s="76" t="s">
        <v>12</v>
      </c>
      <c r="J442" s="76" t="s">
        <v>12</v>
      </c>
      <c r="K442" s="76" t="s">
        <v>12</v>
      </c>
      <c r="L442" s="76" t="s">
        <v>12</v>
      </c>
      <c r="M442" s="76" t="s">
        <v>15</v>
      </c>
      <c r="N442" s="76" t="s">
        <v>15</v>
      </c>
      <c r="O442" s="76" t="s">
        <v>12</v>
      </c>
      <c r="P442" s="76" t="s">
        <v>12</v>
      </c>
      <c r="Q442" s="76" t="s">
        <v>102</v>
      </c>
      <c r="R442" s="76" t="s">
        <v>12</v>
      </c>
      <c r="S442" s="76" t="s">
        <v>102</v>
      </c>
      <c r="T442" s="76" t="s">
        <v>102</v>
      </c>
      <c r="U442" s="76" t="s">
        <v>102</v>
      </c>
      <c r="V442" s="76" t="s">
        <v>15</v>
      </c>
      <c r="W442" s="76" t="s">
        <v>15</v>
      </c>
      <c r="X442" s="76" t="s">
        <v>15</v>
      </c>
      <c r="Y442" s="76" t="s">
        <v>102</v>
      </c>
      <c r="Z442" s="76" t="s">
        <v>102</v>
      </c>
      <c r="AA442" s="77" t="s">
        <v>102</v>
      </c>
      <c r="AB442" s="90" t="s">
        <v>12</v>
      </c>
      <c r="AC442" s="77" t="s">
        <v>15</v>
      </c>
      <c r="AD442" s="77" t="s">
        <v>15</v>
      </c>
      <c r="AE442" s="77" t="s">
        <v>102</v>
      </c>
      <c r="AF442" s="77" t="s">
        <v>102</v>
      </c>
      <c r="AG442" s="78" t="s">
        <v>12</v>
      </c>
      <c r="AH442" s="78" t="s">
        <v>12</v>
      </c>
      <c r="AI442" s="78" t="s">
        <v>12</v>
      </c>
      <c r="AJ442" s="78" t="s">
        <v>102</v>
      </c>
      <c r="AK442" s="79" t="s">
        <v>12</v>
      </c>
      <c r="AL442" s="79" t="s">
        <v>102</v>
      </c>
      <c r="AM442" s="79" t="s">
        <v>12</v>
      </c>
      <c r="AN442" s="79" t="s">
        <v>12</v>
      </c>
      <c r="AO442" s="79" t="s">
        <v>12</v>
      </c>
      <c r="AP442" s="79" t="s">
        <v>12</v>
      </c>
      <c r="AQ442" s="79" t="s">
        <v>12</v>
      </c>
      <c r="AR442" s="79" t="s">
        <v>18</v>
      </c>
      <c r="AS442" s="79" t="e">
        <f>VLOOKUP(Vib_PDM[[#This Row],[New Number]],#REF!,2,FALSE)</f>
        <v>#VALUE!</v>
      </c>
      <c r="AT442" s="79" t="s">
        <v>15</v>
      </c>
      <c r="AU442" s="79" t="s">
        <v>15</v>
      </c>
      <c r="AV442" s="79" t="s">
        <v>15</v>
      </c>
      <c r="AW442" s="79" t="s">
        <v>15</v>
      </c>
      <c r="AX442" s="79" t="s">
        <v>15</v>
      </c>
      <c r="AY442" s="79"/>
      <c r="AZ442" s="79"/>
      <c r="BA442" s="79"/>
      <c r="BB442" s="80"/>
      <c r="BC442" s="80"/>
      <c r="BD442" s="80"/>
      <c r="BE442" s="80"/>
      <c r="BF442" s="80"/>
      <c r="BG442" s="80"/>
      <c r="BH442" s="80"/>
      <c r="BI442" s="80"/>
      <c r="BJ442" s="80"/>
      <c r="BK442" s="80"/>
      <c r="BL442" s="80"/>
      <c r="BM442" s="80"/>
      <c r="BN442" s="80"/>
      <c r="BO442" s="247"/>
      <c r="BP442" s="80"/>
      <c r="BQ442" s="79"/>
      <c r="BR442" s="80"/>
      <c r="BS442" s="79">
        <v>0</v>
      </c>
      <c r="BT442" s="248" t="e">
        <f>VLOOKUP(Vib_PDM[[#This Row],[New Number]],'[4]Monthly AMS report'!MD:ME,2,FALSE)</f>
        <v>#VALUE!</v>
      </c>
      <c r="BU442" s="86">
        <v>8</v>
      </c>
      <c r="BV442" s="87">
        <f t="shared" si="0"/>
        <v>0</v>
      </c>
      <c r="BW442" s="88">
        <f t="shared" si="1"/>
        <v>0</v>
      </c>
      <c r="BX442" s="88">
        <f t="shared" si="2"/>
        <v>0</v>
      </c>
      <c r="BY442" s="88">
        <f t="shared" si="3"/>
        <v>0</v>
      </c>
      <c r="BZ442" s="88">
        <f t="shared" si="4"/>
        <v>27</v>
      </c>
      <c r="CA442" s="88">
        <f t="shared" si="5"/>
        <v>8</v>
      </c>
      <c r="CB442" s="88">
        <f t="shared" si="6"/>
        <v>0</v>
      </c>
      <c r="CC442" s="89">
        <f t="shared" si="7"/>
        <v>0.22857142857142856</v>
      </c>
    </row>
    <row r="443" spans="1:81" ht="28.8" x14ac:dyDescent="0.3">
      <c r="A443" s="243" t="s">
        <v>1652</v>
      </c>
      <c r="B443" s="121" t="s">
        <v>1653</v>
      </c>
      <c r="C443" s="244" t="s">
        <v>1583</v>
      </c>
      <c r="D443" s="251" t="s">
        <v>1654</v>
      </c>
      <c r="E443" s="252" t="s">
        <v>1655</v>
      </c>
      <c r="F443" s="75"/>
      <c r="G443" s="76" t="s">
        <v>12</v>
      </c>
      <c r="H443" s="76" t="s">
        <v>12</v>
      </c>
      <c r="I443" s="76" t="s">
        <v>15</v>
      </c>
      <c r="J443" s="76" t="s">
        <v>12</v>
      </c>
      <c r="K443" s="76" t="s">
        <v>12</v>
      </c>
      <c r="L443" s="76" t="s">
        <v>12</v>
      </c>
      <c r="M443" s="76" t="s">
        <v>15</v>
      </c>
      <c r="N443" s="76" t="s">
        <v>15</v>
      </c>
      <c r="O443" s="76" t="s">
        <v>15</v>
      </c>
      <c r="P443" s="76" t="s">
        <v>12</v>
      </c>
      <c r="Q443" s="76" t="s">
        <v>102</v>
      </c>
      <c r="R443" s="76" t="s">
        <v>12</v>
      </c>
      <c r="S443" s="76" t="s">
        <v>15</v>
      </c>
      <c r="T443" s="76" t="s">
        <v>102</v>
      </c>
      <c r="U443" s="76" t="s">
        <v>102</v>
      </c>
      <c r="V443" s="76" t="s">
        <v>15</v>
      </c>
      <c r="W443" s="76" t="s">
        <v>102</v>
      </c>
      <c r="X443" s="76" t="s">
        <v>102</v>
      </c>
      <c r="Y443" s="76" t="s">
        <v>102</v>
      </c>
      <c r="Z443" s="76" t="s">
        <v>102</v>
      </c>
      <c r="AA443" s="77" t="s">
        <v>102</v>
      </c>
      <c r="AB443" s="90" t="s">
        <v>12</v>
      </c>
      <c r="AC443" s="77" t="s">
        <v>102</v>
      </c>
      <c r="AD443" s="77" t="s">
        <v>15</v>
      </c>
      <c r="AE443" s="77" t="s">
        <v>15</v>
      </c>
      <c r="AF443" s="77">
        <v>2</v>
      </c>
      <c r="AG443" s="78">
        <v>2</v>
      </c>
      <c r="AH443" s="78">
        <v>2</v>
      </c>
      <c r="AI443" s="78">
        <v>2</v>
      </c>
      <c r="AJ443" s="78" t="s">
        <v>18</v>
      </c>
      <c r="AK443" s="79" t="s">
        <v>12</v>
      </c>
      <c r="AL443" s="79" t="s">
        <v>102</v>
      </c>
      <c r="AM443" s="79" t="s">
        <v>12</v>
      </c>
      <c r="AN443" s="79" t="s">
        <v>12</v>
      </c>
      <c r="AO443" s="79" t="s">
        <v>12</v>
      </c>
      <c r="AP443" s="79" t="s">
        <v>12</v>
      </c>
      <c r="AQ443" s="79" t="s">
        <v>12</v>
      </c>
      <c r="AR443" s="79" t="s">
        <v>18</v>
      </c>
      <c r="AS443" s="79" t="e">
        <f>VLOOKUP(Vib_PDM[[#This Row],[New Number]],#REF!,2,FALSE)</f>
        <v>#VALUE!</v>
      </c>
      <c r="AT443" s="79" t="s">
        <v>15</v>
      </c>
      <c r="AU443" s="79" t="s">
        <v>15</v>
      </c>
      <c r="AV443" s="79" t="s">
        <v>15</v>
      </c>
      <c r="AW443" s="79" t="s">
        <v>15</v>
      </c>
      <c r="AX443" s="79" t="s">
        <v>15</v>
      </c>
      <c r="AY443" s="79"/>
      <c r="AZ443" s="79"/>
      <c r="BA443" s="79"/>
      <c r="BB443" s="80"/>
      <c r="BC443" s="80"/>
      <c r="BD443" s="80"/>
      <c r="BE443" s="80"/>
      <c r="BF443" s="80"/>
      <c r="BG443" s="80"/>
      <c r="BH443" s="80"/>
      <c r="BI443" s="80"/>
      <c r="BJ443" s="80"/>
      <c r="BK443" s="80"/>
      <c r="BL443" s="80"/>
      <c r="BM443" s="80"/>
      <c r="BN443" s="80"/>
      <c r="BO443" s="247"/>
      <c r="BP443" s="80"/>
      <c r="BQ443" s="79"/>
      <c r="BR443" s="80"/>
      <c r="BS443" s="79">
        <v>0</v>
      </c>
      <c r="BT443" s="248" t="e">
        <f>VLOOKUP(Vib_PDM[[#This Row],[New Number]],'[4]Monthly AMS report'!MD:ME,2,FALSE)</f>
        <v>#VALUE!</v>
      </c>
      <c r="BU443" s="86">
        <v>6</v>
      </c>
      <c r="BV443" s="87">
        <f t="shared" si="0"/>
        <v>0</v>
      </c>
      <c r="BW443" s="88">
        <f t="shared" si="1"/>
        <v>4</v>
      </c>
      <c r="BX443" s="88">
        <f t="shared" si="2"/>
        <v>0</v>
      </c>
      <c r="BY443" s="88">
        <f t="shared" si="3"/>
        <v>0</v>
      </c>
      <c r="BZ443" s="88">
        <f t="shared" si="4"/>
        <v>22</v>
      </c>
      <c r="CA443" s="88">
        <f t="shared" si="5"/>
        <v>8</v>
      </c>
      <c r="CB443" s="88">
        <f t="shared" si="6"/>
        <v>1</v>
      </c>
      <c r="CC443" s="89">
        <f t="shared" si="7"/>
        <v>0.22857142857142856</v>
      </c>
    </row>
    <row r="444" spans="1:81" x14ac:dyDescent="0.3">
      <c r="A444" s="249" t="s">
        <v>1656</v>
      </c>
      <c r="B444" s="71" t="s">
        <v>1657</v>
      </c>
      <c r="C444" s="244" t="s">
        <v>1583</v>
      </c>
      <c r="D444" s="251" t="s">
        <v>1658</v>
      </c>
      <c r="E444" s="252" t="s">
        <v>1657</v>
      </c>
      <c r="F444" s="75" t="s">
        <v>146</v>
      </c>
      <c r="G444" s="76" t="s">
        <v>12</v>
      </c>
      <c r="H444" s="76" t="s">
        <v>12</v>
      </c>
      <c r="I444" s="76" t="s">
        <v>12</v>
      </c>
      <c r="J444" s="76" t="s">
        <v>12</v>
      </c>
      <c r="K444" s="76" t="s">
        <v>12</v>
      </c>
      <c r="L444" s="76">
        <v>3</v>
      </c>
      <c r="M444" s="76" t="s">
        <v>15</v>
      </c>
      <c r="N444" s="76" t="s">
        <v>15</v>
      </c>
      <c r="O444" s="76">
        <v>2</v>
      </c>
      <c r="P444" s="76">
        <v>4</v>
      </c>
      <c r="Q444" s="76">
        <v>3</v>
      </c>
      <c r="R444" s="76" t="s">
        <v>12</v>
      </c>
      <c r="S444" s="76" t="s">
        <v>15</v>
      </c>
      <c r="T444" s="76" t="s">
        <v>15</v>
      </c>
      <c r="U444" s="76" t="s">
        <v>102</v>
      </c>
      <c r="V444" s="76" t="s">
        <v>15</v>
      </c>
      <c r="W444" s="76" t="s">
        <v>102</v>
      </c>
      <c r="X444" s="76" t="s">
        <v>102</v>
      </c>
      <c r="Y444" s="76" t="s">
        <v>15</v>
      </c>
      <c r="Z444" s="76" t="s">
        <v>102</v>
      </c>
      <c r="AA444" s="77" t="s">
        <v>15</v>
      </c>
      <c r="AB444" s="77">
        <v>4</v>
      </c>
      <c r="AC444" s="77" t="s">
        <v>102</v>
      </c>
      <c r="AD444" s="77" t="s">
        <v>102</v>
      </c>
      <c r="AE444" s="77">
        <v>4</v>
      </c>
      <c r="AF444" s="77" t="s">
        <v>102</v>
      </c>
      <c r="AG444" s="78" t="s">
        <v>12</v>
      </c>
      <c r="AH444" s="78" t="s">
        <v>12</v>
      </c>
      <c r="AI444" s="78" t="s">
        <v>12</v>
      </c>
      <c r="AJ444" s="78" t="s">
        <v>15</v>
      </c>
      <c r="AK444" s="79" t="s">
        <v>12</v>
      </c>
      <c r="AL444" s="79" t="s">
        <v>102</v>
      </c>
      <c r="AM444" s="79" t="s">
        <v>12</v>
      </c>
      <c r="AN444" s="79" t="s">
        <v>12</v>
      </c>
      <c r="AO444" s="79" t="s">
        <v>12</v>
      </c>
      <c r="AP444" s="79" t="s">
        <v>12</v>
      </c>
      <c r="AQ444" s="79" t="s">
        <v>12</v>
      </c>
      <c r="AR444" s="79" t="s">
        <v>18</v>
      </c>
      <c r="AS444" s="79" t="e">
        <f>VLOOKUP(Vib_PDM[[#This Row],[New Number]],#REF!,2,FALSE)</f>
        <v>#VALUE!</v>
      </c>
      <c r="AT444" s="79" t="s">
        <v>15</v>
      </c>
      <c r="AU444" s="79" t="s">
        <v>15</v>
      </c>
      <c r="AV444" s="79" t="s">
        <v>15</v>
      </c>
      <c r="AW444" s="79" t="s">
        <v>15</v>
      </c>
      <c r="AX444" s="79" t="s">
        <v>15</v>
      </c>
      <c r="AY444" s="79"/>
      <c r="AZ444" s="79"/>
      <c r="BA444" s="79"/>
      <c r="BB444" s="80"/>
      <c r="BC444" s="80"/>
      <c r="BD444" s="80"/>
      <c r="BE444" s="80"/>
      <c r="BF444" s="80"/>
      <c r="BG444" s="80"/>
      <c r="BH444" s="80"/>
      <c r="BI444" s="80"/>
      <c r="BJ444" s="80"/>
      <c r="BK444" s="80"/>
      <c r="BL444" s="80"/>
      <c r="BM444" s="80"/>
      <c r="BN444" s="80"/>
      <c r="BO444" s="247"/>
      <c r="BP444" s="80"/>
      <c r="BQ444" s="79"/>
      <c r="BR444" s="80"/>
      <c r="BS444" s="79">
        <v>0</v>
      </c>
      <c r="BT444" s="248" t="e">
        <f>VLOOKUP(Vib_PDM[[#This Row],[New Number]],'[4]Monthly AMS report'!MD:ME,2,FALSE)</f>
        <v>#VALUE!</v>
      </c>
      <c r="BU444" s="86">
        <v>8</v>
      </c>
      <c r="BV444" s="87">
        <f t="shared" si="0"/>
        <v>0</v>
      </c>
      <c r="BW444" s="88">
        <f t="shared" si="1"/>
        <v>1</v>
      </c>
      <c r="BX444" s="88">
        <f t="shared" si="2"/>
        <v>2</v>
      </c>
      <c r="BY444" s="88">
        <f t="shared" si="3"/>
        <v>3</v>
      </c>
      <c r="BZ444" s="88">
        <f t="shared" si="4"/>
        <v>21</v>
      </c>
      <c r="CA444" s="88">
        <f t="shared" si="5"/>
        <v>8</v>
      </c>
      <c r="CB444" s="88">
        <f t="shared" si="6"/>
        <v>0</v>
      </c>
      <c r="CC444" s="89">
        <f t="shared" si="7"/>
        <v>0.22857142857142856</v>
      </c>
    </row>
    <row r="445" spans="1:81" ht="26.4" x14ac:dyDescent="0.3">
      <c r="A445" s="249" t="s">
        <v>1659</v>
      </c>
      <c r="B445" s="71" t="s">
        <v>1660</v>
      </c>
      <c r="C445" s="244" t="s">
        <v>1583</v>
      </c>
      <c r="D445" s="251" t="s">
        <v>1661</v>
      </c>
      <c r="E445" s="252" t="s">
        <v>1662</v>
      </c>
      <c r="F445" s="75"/>
      <c r="G445" s="76" t="s">
        <v>12</v>
      </c>
      <c r="H445" s="76" t="s">
        <v>12</v>
      </c>
      <c r="I445" s="76" t="s">
        <v>12</v>
      </c>
      <c r="J445" s="76" t="s">
        <v>12</v>
      </c>
      <c r="K445" s="76" t="s">
        <v>12</v>
      </c>
      <c r="L445" s="76" t="s">
        <v>12</v>
      </c>
      <c r="M445" s="76" t="s">
        <v>15</v>
      </c>
      <c r="N445" s="76" t="s">
        <v>15</v>
      </c>
      <c r="O445" s="76" t="s">
        <v>12</v>
      </c>
      <c r="P445" s="76" t="s">
        <v>15</v>
      </c>
      <c r="Q445" s="76" t="s">
        <v>102</v>
      </c>
      <c r="R445" s="76" t="s">
        <v>12</v>
      </c>
      <c r="S445" s="76" t="s">
        <v>102</v>
      </c>
      <c r="T445" s="76" t="s">
        <v>15</v>
      </c>
      <c r="U445" s="76" t="s">
        <v>102</v>
      </c>
      <c r="V445" s="76" t="s">
        <v>15</v>
      </c>
      <c r="W445" s="76" t="s">
        <v>12</v>
      </c>
      <c r="X445" s="76" t="s">
        <v>12</v>
      </c>
      <c r="Y445" s="76" t="s">
        <v>15</v>
      </c>
      <c r="Z445" s="76" t="s">
        <v>102</v>
      </c>
      <c r="AA445" s="77" t="s">
        <v>102</v>
      </c>
      <c r="AB445" s="77" t="s">
        <v>102</v>
      </c>
      <c r="AC445" s="77" t="s">
        <v>102</v>
      </c>
      <c r="AD445" s="77" t="s">
        <v>102</v>
      </c>
      <c r="AE445" s="77" t="s">
        <v>102</v>
      </c>
      <c r="AF445" s="77" t="s">
        <v>102</v>
      </c>
      <c r="AG445" s="78" t="s">
        <v>12</v>
      </c>
      <c r="AH445" s="78" t="s">
        <v>12</v>
      </c>
      <c r="AI445" s="78" t="s">
        <v>12</v>
      </c>
      <c r="AJ445" s="78" t="s">
        <v>102</v>
      </c>
      <c r="AK445" s="79" t="s">
        <v>12</v>
      </c>
      <c r="AL445" s="79" t="s">
        <v>102</v>
      </c>
      <c r="AM445" s="79" t="s">
        <v>15</v>
      </c>
      <c r="AN445" s="79" t="s">
        <v>12</v>
      </c>
      <c r="AO445" s="79" t="s">
        <v>12</v>
      </c>
      <c r="AP445" s="79" t="s">
        <v>12</v>
      </c>
      <c r="AQ445" s="79" t="s">
        <v>12</v>
      </c>
      <c r="AR445" s="79" t="s">
        <v>18</v>
      </c>
      <c r="AS445" s="79" t="e">
        <f>VLOOKUP(Vib_PDM[[#This Row],[New Number]],#REF!,2,FALSE)</f>
        <v>#VALUE!</v>
      </c>
      <c r="AT445" s="79" t="s">
        <v>15</v>
      </c>
      <c r="AU445" s="79" t="s">
        <v>15</v>
      </c>
      <c r="AV445" s="79" t="s">
        <v>15</v>
      </c>
      <c r="AW445" s="79" t="s">
        <v>15</v>
      </c>
      <c r="AX445" s="79" t="s">
        <v>15</v>
      </c>
      <c r="AY445" s="79"/>
      <c r="AZ445" s="79"/>
      <c r="BA445" s="79"/>
      <c r="BB445" s="80"/>
      <c r="BC445" s="80"/>
      <c r="BD445" s="80"/>
      <c r="BE445" s="80"/>
      <c r="BF445" s="80"/>
      <c r="BG445" s="80"/>
      <c r="BH445" s="80"/>
      <c r="BI445" s="80"/>
      <c r="BJ445" s="80"/>
      <c r="BK445" s="80"/>
      <c r="BL445" s="80"/>
      <c r="BM445" s="80"/>
      <c r="BN445" s="80"/>
      <c r="BO445" s="247"/>
      <c r="BP445" s="80"/>
      <c r="BQ445" s="79"/>
      <c r="BR445" s="80"/>
      <c r="BS445" s="79">
        <v>0</v>
      </c>
      <c r="BT445" s="248" t="e">
        <f>VLOOKUP(Vib_PDM[[#This Row],[New Number]],'[4]Monthly AMS report'!MD:ME,2,FALSE)</f>
        <v>#VALUE!</v>
      </c>
      <c r="BU445" s="86">
        <v>5</v>
      </c>
      <c r="BV445" s="87">
        <f t="shared" si="0"/>
        <v>0</v>
      </c>
      <c r="BW445" s="88">
        <f t="shared" si="1"/>
        <v>0</v>
      </c>
      <c r="BX445" s="88">
        <f t="shared" si="2"/>
        <v>0</v>
      </c>
      <c r="BY445" s="88">
        <f t="shared" si="3"/>
        <v>0</v>
      </c>
      <c r="BZ445" s="88">
        <f t="shared" si="4"/>
        <v>28</v>
      </c>
      <c r="CA445" s="88">
        <f t="shared" si="5"/>
        <v>7</v>
      </c>
      <c r="CB445" s="88">
        <f t="shared" si="6"/>
        <v>0</v>
      </c>
      <c r="CC445" s="89">
        <f t="shared" si="7"/>
        <v>0.2</v>
      </c>
    </row>
    <row r="446" spans="1:81" ht="28.8" x14ac:dyDescent="0.3">
      <c r="A446" s="243" t="s">
        <v>1663</v>
      </c>
      <c r="B446" s="121" t="s">
        <v>1664</v>
      </c>
      <c r="C446" s="244" t="s">
        <v>1583</v>
      </c>
      <c r="D446" s="251" t="s">
        <v>1665</v>
      </c>
      <c r="E446" s="252" t="s">
        <v>1666</v>
      </c>
      <c r="F446" s="75"/>
      <c r="G446" s="76" t="s">
        <v>12</v>
      </c>
      <c r="H446" s="76" t="s">
        <v>12</v>
      </c>
      <c r="I446" s="76" t="s">
        <v>15</v>
      </c>
      <c r="J446" s="76" t="s">
        <v>12</v>
      </c>
      <c r="K446" s="76" t="s">
        <v>12</v>
      </c>
      <c r="L446" s="76" t="s">
        <v>12</v>
      </c>
      <c r="M446" s="76" t="s">
        <v>15</v>
      </c>
      <c r="N446" s="76" t="s">
        <v>15</v>
      </c>
      <c r="O446" s="76" t="s">
        <v>12</v>
      </c>
      <c r="P446" s="76" t="s">
        <v>12</v>
      </c>
      <c r="Q446" s="76" t="s">
        <v>102</v>
      </c>
      <c r="R446" s="76" t="s">
        <v>12</v>
      </c>
      <c r="S446" s="76" t="s">
        <v>102</v>
      </c>
      <c r="T446" s="76" t="s">
        <v>102</v>
      </c>
      <c r="U446" s="76" t="s">
        <v>102</v>
      </c>
      <c r="V446" s="76" t="s">
        <v>102</v>
      </c>
      <c r="W446" s="76" t="s">
        <v>102</v>
      </c>
      <c r="X446" s="76" t="s">
        <v>102</v>
      </c>
      <c r="Y446" s="76" t="s">
        <v>102</v>
      </c>
      <c r="Z446" s="76" t="s">
        <v>102</v>
      </c>
      <c r="AA446" s="77" t="s">
        <v>102</v>
      </c>
      <c r="AB446" s="90" t="s">
        <v>12</v>
      </c>
      <c r="AC446" s="77" t="s">
        <v>102</v>
      </c>
      <c r="AD446" s="77" t="s">
        <v>102</v>
      </c>
      <c r="AE446" s="77" t="s">
        <v>102</v>
      </c>
      <c r="AF446" s="77" t="s">
        <v>102</v>
      </c>
      <c r="AG446" s="78" t="s">
        <v>12</v>
      </c>
      <c r="AH446" s="78" t="s">
        <v>12</v>
      </c>
      <c r="AI446" s="78" t="s">
        <v>12</v>
      </c>
      <c r="AJ446" s="78" t="s">
        <v>12</v>
      </c>
      <c r="AK446" s="79" t="s">
        <v>12</v>
      </c>
      <c r="AL446" s="79" t="s">
        <v>15</v>
      </c>
      <c r="AM446" s="79" t="s">
        <v>15</v>
      </c>
      <c r="AN446" s="79" t="s">
        <v>15</v>
      </c>
      <c r="AO446" s="79" t="s">
        <v>15</v>
      </c>
      <c r="AP446" s="79" t="s">
        <v>15</v>
      </c>
      <c r="AQ446" s="79" t="s">
        <v>102</v>
      </c>
      <c r="AR446" s="79" t="s">
        <v>15</v>
      </c>
      <c r="AS446" s="79" t="e">
        <f>VLOOKUP(Vib_PDM[[#This Row],[New Number]],#REF!,2,FALSE)</f>
        <v>#VALUE!</v>
      </c>
      <c r="AT446" s="79" t="s">
        <v>15</v>
      </c>
      <c r="AU446" s="79" t="s">
        <v>15</v>
      </c>
      <c r="AV446" s="79" t="s">
        <v>15</v>
      </c>
      <c r="AW446" s="79" t="s">
        <v>15</v>
      </c>
      <c r="AX446" s="79" t="s">
        <v>15</v>
      </c>
      <c r="AY446" s="79"/>
      <c r="AZ446" s="79"/>
      <c r="BA446" s="79"/>
      <c r="BB446" s="80"/>
      <c r="BC446" s="80"/>
      <c r="BD446" s="80"/>
      <c r="BE446" s="80"/>
      <c r="BF446" s="80"/>
      <c r="BG446" s="80"/>
      <c r="BH446" s="80"/>
      <c r="BI446" s="80"/>
      <c r="BJ446" s="80"/>
      <c r="BK446" s="80"/>
      <c r="BL446" s="80"/>
      <c r="BM446" s="80"/>
      <c r="BN446" s="80"/>
      <c r="BO446" s="247"/>
      <c r="BP446" s="80"/>
      <c r="BQ446" s="79"/>
      <c r="BR446" s="80"/>
      <c r="BS446" s="79">
        <v>0</v>
      </c>
      <c r="BT446" s="248" t="e">
        <f>VLOOKUP(Vib_PDM[[#This Row],[New Number]],'[4]Monthly AMS report'!MD:ME,2,FALSE)</f>
        <v>#VALUE!</v>
      </c>
      <c r="BU446" s="86"/>
      <c r="BV446" s="87">
        <f t="shared" si="0"/>
        <v>0</v>
      </c>
      <c r="BW446" s="88">
        <f t="shared" si="1"/>
        <v>0</v>
      </c>
      <c r="BX446" s="88">
        <f t="shared" si="2"/>
        <v>0</v>
      </c>
      <c r="BY446" s="88">
        <f t="shared" si="3"/>
        <v>0</v>
      </c>
      <c r="BZ446" s="88">
        <f t="shared" si="4"/>
        <v>28</v>
      </c>
      <c r="CA446" s="88">
        <f t="shared" si="5"/>
        <v>7</v>
      </c>
      <c r="CB446" s="88">
        <f t="shared" si="6"/>
        <v>0</v>
      </c>
      <c r="CC446" s="89">
        <f t="shared" si="7"/>
        <v>0.2</v>
      </c>
    </row>
    <row r="447" spans="1:81" x14ac:dyDescent="0.3">
      <c r="A447" s="249" t="s">
        <v>1667</v>
      </c>
      <c r="B447" s="71" t="s">
        <v>1668</v>
      </c>
      <c r="C447" s="244" t="s">
        <v>1583</v>
      </c>
      <c r="D447" s="251" t="s">
        <v>1669</v>
      </c>
      <c r="E447" s="252" t="s">
        <v>1670</v>
      </c>
      <c r="F447" s="75"/>
      <c r="G447" s="76" t="s">
        <v>12</v>
      </c>
      <c r="H447" s="76" t="s">
        <v>15</v>
      </c>
      <c r="I447" s="76" t="s">
        <v>12</v>
      </c>
      <c r="J447" s="76" t="s">
        <v>12</v>
      </c>
      <c r="K447" s="76" t="s">
        <v>12</v>
      </c>
      <c r="L447" s="76" t="s">
        <v>12</v>
      </c>
      <c r="M447" s="76" t="s">
        <v>15</v>
      </c>
      <c r="N447" s="76" t="s">
        <v>15</v>
      </c>
      <c r="O447" s="76" t="s">
        <v>12</v>
      </c>
      <c r="P447" s="76">
        <v>3</v>
      </c>
      <c r="Q447" s="76">
        <v>3</v>
      </c>
      <c r="R447" s="76" t="s">
        <v>12</v>
      </c>
      <c r="S447" s="76" t="s">
        <v>102</v>
      </c>
      <c r="T447" s="76" t="s">
        <v>102</v>
      </c>
      <c r="U447" s="76" t="s">
        <v>102</v>
      </c>
      <c r="V447" s="76" t="s">
        <v>15</v>
      </c>
      <c r="W447" s="76" t="s">
        <v>102</v>
      </c>
      <c r="X447" s="76" t="s">
        <v>102</v>
      </c>
      <c r="Y447" s="76" t="s">
        <v>102</v>
      </c>
      <c r="Z447" s="76" t="s">
        <v>102</v>
      </c>
      <c r="AA447" s="76" t="s">
        <v>102</v>
      </c>
      <c r="AB447" s="79" t="s">
        <v>12</v>
      </c>
      <c r="AC447" s="76" t="s">
        <v>102</v>
      </c>
      <c r="AD447" s="77" t="s">
        <v>15</v>
      </c>
      <c r="AE447" s="77" t="s">
        <v>15</v>
      </c>
      <c r="AF447" s="77">
        <v>3</v>
      </c>
      <c r="AG447" s="78">
        <v>3</v>
      </c>
      <c r="AH447" s="78">
        <v>2</v>
      </c>
      <c r="AI447" s="78">
        <v>3</v>
      </c>
      <c r="AJ447" s="78">
        <v>3</v>
      </c>
      <c r="AK447" s="79">
        <v>3</v>
      </c>
      <c r="AL447" s="79" t="s">
        <v>15</v>
      </c>
      <c r="AM447" s="79">
        <v>2</v>
      </c>
      <c r="AN447" s="79">
        <v>2</v>
      </c>
      <c r="AO447" s="79" t="s">
        <v>12</v>
      </c>
      <c r="AP447" s="79" t="s">
        <v>12</v>
      </c>
      <c r="AQ447" s="79" t="s">
        <v>12</v>
      </c>
      <c r="AR447" s="79" t="s">
        <v>15</v>
      </c>
      <c r="AS447" s="79" t="e">
        <f>VLOOKUP(Vib_PDM[[#This Row],[New Number]],#REF!,2,FALSE)</f>
        <v>#VALUE!</v>
      </c>
      <c r="AT447" s="79" t="s">
        <v>15</v>
      </c>
      <c r="AU447" s="79" t="s">
        <v>15</v>
      </c>
      <c r="AV447" s="79" t="s">
        <v>15</v>
      </c>
      <c r="AW447" s="79" t="s">
        <v>15</v>
      </c>
      <c r="AX447" s="79" t="s">
        <v>15</v>
      </c>
      <c r="AY447" s="79"/>
      <c r="AZ447" s="79"/>
      <c r="BA447" s="79"/>
      <c r="BB447" s="80"/>
      <c r="BC447" s="80"/>
      <c r="BD447" s="80"/>
      <c r="BE447" s="80"/>
      <c r="BF447" s="80"/>
      <c r="BG447" s="80"/>
      <c r="BH447" s="80"/>
      <c r="BI447" s="80"/>
      <c r="BJ447" s="80"/>
      <c r="BK447" s="80"/>
      <c r="BL447" s="80"/>
      <c r="BM447" s="80"/>
      <c r="BN447" s="80"/>
      <c r="BO447" s="247"/>
      <c r="BP447" s="80"/>
      <c r="BQ447" s="79"/>
      <c r="BR447" s="80"/>
      <c r="BS447" s="79">
        <v>0</v>
      </c>
      <c r="BT447" s="248" t="e">
        <f>VLOOKUP(Vib_PDM[[#This Row],[New Number]],'[4]Monthly AMS report'!MD:ME,2,FALSE)</f>
        <v>#VALUE!</v>
      </c>
      <c r="BU447" s="86"/>
      <c r="BV447" s="87">
        <f t="shared" si="0"/>
        <v>0</v>
      </c>
      <c r="BW447" s="88">
        <f t="shared" si="1"/>
        <v>3</v>
      </c>
      <c r="BX447" s="88">
        <f t="shared" si="2"/>
        <v>7</v>
      </c>
      <c r="BY447" s="88">
        <f t="shared" si="3"/>
        <v>0</v>
      </c>
      <c r="BZ447" s="88">
        <f t="shared" si="4"/>
        <v>18</v>
      </c>
      <c r="CA447" s="88">
        <f t="shared" si="5"/>
        <v>7</v>
      </c>
      <c r="CB447" s="88">
        <f t="shared" si="6"/>
        <v>0</v>
      </c>
      <c r="CC447" s="89">
        <f t="shared" si="7"/>
        <v>0.2</v>
      </c>
    </row>
    <row r="448" spans="1:81" ht="28.8" x14ac:dyDescent="0.3">
      <c r="A448" s="243" t="s">
        <v>1648</v>
      </c>
      <c r="B448" s="121" t="s">
        <v>1649</v>
      </c>
      <c r="C448" s="244" t="s">
        <v>1583</v>
      </c>
      <c r="D448" s="251" t="s">
        <v>1671</v>
      </c>
      <c r="E448" s="252" t="s">
        <v>1672</v>
      </c>
      <c r="F448" s="75"/>
      <c r="G448" s="76" t="s">
        <v>12</v>
      </c>
      <c r="H448" s="76" t="s">
        <v>15</v>
      </c>
      <c r="I448" s="76" t="s">
        <v>12</v>
      </c>
      <c r="J448" s="76">
        <v>4</v>
      </c>
      <c r="K448" s="76">
        <v>4</v>
      </c>
      <c r="L448" s="76">
        <v>3</v>
      </c>
      <c r="M448" s="76" t="s">
        <v>15</v>
      </c>
      <c r="N448" s="76" t="s">
        <v>15</v>
      </c>
      <c r="O448" s="76">
        <v>4</v>
      </c>
      <c r="P448" s="76">
        <v>3</v>
      </c>
      <c r="Q448" s="76">
        <v>3</v>
      </c>
      <c r="R448" s="76">
        <v>2</v>
      </c>
      <c r="S448" s="76">
        <v>3</v>
      </c>
      <c r="T448" s="76" t="s">
        <v>102</v>
      </c>
      <c r="U448" s="76" t="s">
        <v>102</v>
      </c>
      <c r="V448" s="76" t="s">
        <v>15</v>
      </c>
      <c r="W448" s="76" t="s">
        <v>798</v>
      </c>
      <c r="X448" s="76" t="s">
        <v>798</v>
      </c>
      <c r="Y448" s="76" t="s">
        <v>102</v>
      </c>
      <c r="Z448" s="76" t="s">
        <v>102</v>
      </c>
      <c r="AA448" s="77" t="s">
        <v>102</v>
      </c>
      <c r="AB448" s="90" t="s">
        <v>12</v>
      </c>
      <c r="AC448" s="77" t="s">
        <v>15</v>
      </c>
      <c r="AD448" s="77" t="s">
        <v>15</v>
      </c>
      <c r="AE448" s="77" t="s">
        <v>102</v>
      </c>
      <c r="AF448" s="77">
        <v>3</v>
      </c>
      <c r="AG448" s="78">
        <v>3</v>
      </c>
      <c r="AH448" s="78">
        <v>3</v>
      </c>
      <c r="AI448" s="78">
        <v>3</v>
      </c>
      <c r="AJ448" s="78">
        <v>3</v>
      </c>
      <c r="AK448" s="79">
        <v>3</v>
      </c>
      <c r="AL448" s="79">
        <v>3</v>
      </c>
      <c r="AM448" s="79">
        <v>3</v>
      </c>
      <c r="AN448" s="79">
        <v>3</v>
      </c>
      <c r="AO448" s="79">
        <v>3</v>
      </c>
      <c r="AP448" s="79">
        <v>3</v>
      </c>
      <c r="AQ448" s="79" t="s">
        <v>18</v>
      </c>
      <c r="AR448" s="79" t="s">
        <v>18</v>
      </c>
      <c r="AS448" s="79" t="e">
        <f>VLOOKUP(Vib_PDM[[#This Row],[New Number]],#REF!,2,FALSE)</f>
        <v>#VALUE!</v>
      </c>
      <c r="AT448" s="79" t="s">
        <v>15</v>
      </c>
      <c r="AU448" s="79" t="s">
        <v>15</v>
      </c>
      <c r="AV448" s="79" t="s">
        <v>15</v>
      </c>
      <c r="AW448" s="79" t="s">
        <v>15</v>
      </c>
      <c r="AX448" s="79" t="s">
        <v>15</v>
      </c>
      <c r="AY448" s="79"/>
      <c r="AZ448" s="79"/>
      <c r="BA448" s="79"/>
      <c r="BB448" s="80"/>
      <c r="BC448" s="80"/>
      <c r="BD448" s="80"/>
      <c r="BE448" s="80"/>
      <c r="BF448" s="80"/>
      <c r="BG448" s="80"/>
      <c r="BH448" s="80"/>
      <c r="BI448" s="80"/>
      <c r="BJ448" s="80"/>
      <c r="BK448" s="80"/>
      <c r="BL448" s="80"/>
      <c r="BM448" s="80"/>
      <c r="BN448" s="80"/>
      <c r="BO448" s="247"/>
      <c r="BP448" s="80"/>
      <c r="BQ448" s="79"/>
      <c r="BR448" s="80"/>
      <c r="BS448" s="79">
        <v>0</v>
      </c>
      <c r="BT448" s="248" t="e">
        <f>VLOOKUP(Vib_PDM[[#This Row],[New Number]],'[4]Monthly AMS report'!MD:ME,2,FALSE)</f>
        <v>#VALUE!</v>
      </c>
      <c r="BU448" s="86">
        <v>8</v>
      </c>
      <c r="BV448" s="87">
        <f t="shared" si="0"/>
        <v>0</v>
      </c>
      <c r="BW448" s="88">
        <f t="shared" si="1"/>
        <v>1</v>
      </c>
      <c r="BX448" s="88">
        <f t="shared" si="2"/>
        <v>14</v>
      </c>
      <c r="BY448" s="88">
        <f t="shared" si="3"/>
        <v>3</v>
      </c>
      <c r="BZ448" s="88">
        <f t="shared" si="4"/>
        <v>9</v>
      </c>
      <c r="CA448" s="88">
        <f t="shared" si="5"/>
        <v>6</v>
      </c>
      <c r="CB448" s="88">
        <f t="shared" si="6"/>
        <v>0</v>
      </c>
      <c r="CC448" s="89">
        <f t="shared" si="7"/>
        <v>0.18181818181818182</v>
      </c>
    </row>
    <row r="449" spans="1:81" ht="26.4" x14ac:dyDescent="0.3">
      <c r="A449" s="249" t="s">
        <v>1673</v>
      </c>
      <c r="B449" s="71" t="s">
        <v>1674</v>
      </c>
      <c r="C449" s="244" t="s">
        <v>1583</v>
      </c>
      <c r="D449" s="251" t="s">
        <v>1675</v>
      </c>
      <c r="E449" s="252" t="s">
        <v>1676</v>
      </c>
      <c r="F449" s="75"/>
      <c r="G449" s="76" t="s">
        <v>12</v>
      </c>
      <c r="H449" s="76" t="s">
        <v>12</v>
      </c>
      <c r="I449" s="76" t="s">
        <v>15</v>
      </c>
      <c r="J449" s="76">
        <v>4</v>
      </c>
      <c r="K449" s="76">
        <v>4</v>
      </c>
      <c r="L449" s="76">
        <v>4</v>
      </c>
      <c r="M449" s="76" t="s">
        <v>15</v>
      </c>
      <c r="N449" s="76" t="s">
        <v>15</v>
      </c>
      <c r="O449" s="76">
        <v>4</v>
      </c>
      <c r="P449" s="76" t="s">
        <v>12</v>
      </c>
      <c r="Q449" s="76" t="s">
        <v>102</v>
      </c>
      <c r="R449" s="76" t="s">
        <v>12</v>
      </c>
      <c r="S449" s="76" t="s">
        <v>102</v>
      </c>
      <c r="T449" s="76" t="s">
        <v>102</v>
      </c>
      <c r="U449" s="76" t="s">
        <v>102</v>
      </c>
      <c r="V449" s="76" t="s">
        <v>15</v>
      </c>
      <c r="W449" s="76" t="s">
        <v>102</v>
      </c>
      <c r="X449" s="76" t="s">
        <v>102</v>
      </c>
      <c r="Y449" s="76" t="s">
        <v>102</v>
      </c>
      <c r="Z449" s="76" t="s">
        <v>102</v>
      </c>
      <c r="AA449" s="77" t="s">
        <v>102</v>
      </c>
      <c r="AB449" s="90" t="s">
        <v>12</v>
      </c>
      <c r="AC449" s="77" t="s">
        <v>102</v>
      </c>
      <c r="AD449" s="77" t="s">
        <v>15</v>
      </c>
      <c r="AE449" s="77" t="s">
        <v>15</v>
      </c>
      <c r="AF449" s="77" t="s">
        <v>102</v>
      </c>
      <c r="AG449" s="78" t="s">
        <v>12</v>
      </c>
      <c r="AH449" s="78" t="s">
        <v>12</v>
      </c>
      <c r="AI449" s="78" t="s">
        <v>12</v>
      </c>
      <c r="AJ449" s="78" t="s">
        <v>102</v>
      </c>
      <c r="AK449" s="79" t="s">
        <v>12</v>
      </c>
      <c r="AL449" s="79" t="s">
        <v>102</v>
      </c>
      <c r="AM449" s="79" t="s">
        <v>12</v>
      </c>
      <c r="AN449" s="79" t="s">
        <v>12</v>
      </c>
      <c r="AO449" s="79" t="s">
        <v>12</v>
      </c>
      <c r="AP449" s="79" t="s">
        <v>12</v>
      </c>
      <c r="AQ449" s="79" t="s">
        <v>12</v>
      </c>
      <c r="AR449" s="79" t="s">
        <v>18</v>
      </c>
      <c r="AS449" s="79" t="e">
        <f>VLOOKUP(Vib_PDM[[#This Row],[New Number]],#REF!,2,FALSE)</f>
        <v>#VALUE!</v>
      </c>
      <c r="AT449" s="79" t="s">
        <v>15</v>
      </c>
      <c r="AU449" s="79" t="s">
        <v>15</v>
      </c>
      <c r="AV449" s="79" t="s">
        <v>15</v>
      </c>
      <c r="AW449" s="79" t="s">
        <v>15</v>
      </c>
      <c r="AX449" s="79" t="s">
        <v>15</v>
      </c>
      <c r="AY449" s="79"/>
      <c r="AZ449" s="79"/>
      <c r="BA449" s="79"/>
      <c r="BB449" s="80"/>
      <c r="BC449" s="80"/>
      <c r="BD449" s="80"/>
      <c r="BE449" s="80"/>
      <c r="BF449" s="80"/>
      <c r="BG449" s="80"/>
      <c r="BH449" s="80"/>
      <c r="BI449" s="80"/>
      <c r="BJ449" s="80"/>
      <c r="BK449" s="80"/>
      <c r="BL449" s="80"/>
      <c r="BM449" s="80"/>
      <c r="BN449" s="80"/>
      <c r="BO449" s="247"/>
      <c r="BP449" s="80"/>
      <c r="BQ449" s="79"/>
      <c r="BR449" s="80"/>
      <c r="BS449" s="79">
        <v>0</v>
      </c>
      <c r="BT449" s="248" t="e">
        <f>VLOOKUP(Vib_PDM[[#This Row],[New Number]],'[4]Monthly AMS report'!MD:ME,2,FALSE)</f>
        <v>#VALUE!</v>
      </c>
      <c r="BU449" s="86">
        <v>12</v>
      </c>
      <c r="BV449" s="87">
        <f t="shared" si="0"/>
        <v>0</v>
      </c>
      <c r="BW449" s="88">
        <f t="shared" si="1"/>
        <v>0</v>
      </c>
      <c r="BX449" s="88">
        <f t="shared" si="2"/>
        <v>0</v>
      </c>
      <c r="BY449" s="88">
        <f t="shared" si="3"/>
        <v>4</v>
      </c>
      <c r="BZ449" s="88">
        <f t="shared" si="4"/>
        <v>25</v>
      </c>
      <c r="CA449" s="88">
        <f t="shared" si="5"/>
        <v>6</v>
      </c>
      <c r="CB449" s="88">
        <f t="shared" si="6"/>
        <v>0</v>
      </c>
      <c r="CC449" s="89">
        <f t="shared" si="7"/>
        <v>0.17142857142857143</v>
      </c>
    </row>
    <row r="450" spans="1:81" ht="26.4" x14ac:dyDescent="0.3">
      <c r="A450" s="249" t="s">
        <v>1677</v>
      </c>
      <c r="B450" s="71" t="s">
        <v>1678</v>
      </c>
      <c r="C450" s="244" t="s">
        <v>1583</v>
      </c>
      <c r="D450" s="251" t="s">
        <v>1679</v>
      </c>
      <c r="E450" s="252" t="s">
        <v>1678</v>
      </c>
      <c r="F450" s="75"/>
      <c r="G450" s="76" t="s">
        <v>12</v>
      </c>
      <c r="H450" s="76" t="s">
        <v>12</v>
      </c>
      <c r="I450" s="76" t="s">
        <v>15</v>
      </c>
      <c r="J450" s="76" t="s">
        <v>12</v>
      </c>
      <c r="K450" s="76" t="s">
        <v>12</v>
      </c>
      <c r="L450" s="76" t="s">
        <v>12</v>
      </c>
      <c r="M450" s="76" t="s">
        <v>15</v>
      </c>
      <c r="N450" s="76" t="s">
        <v>15</v>
      </c>
      <c r="O450" s="76" t="s">
        <v>12</v>
      </c>
      <c r="P450" s="76" t="s">
        <v>12</v>
      </c>
      <c r="Q450" s="76" t="s">
        <v>102</v>
      </c>
      <c r="R450" s="76" t="s">
        <v>12</v>
      </c>
      <c r="S450" s="76" t="s">
        <v>102</v>
      </c>
      <c r="T450" s="76" t="s">
        <v>102</v>
      </c>
      <c r="U450" s="76" t="s">
        <v>102</v>
      </c>
      <c r="V450" s="76" t="s">
        <v>15</v>
      </c>
      <c r="W450" s="76" t="s">
        <v>102</v>
      </c>
      <c r="X450" s="76" t="s">
        <v>102</v>
      </c>
      <c r="Y450" s="76" t="s">
        <v>102</v>
      </c>
      <c r="Z450" s="76" t="s">
        <v>102</v>
      </c>
      <c r="AA450" s="77" t="s">
        <v>102</v>
      </c>
      <c r="AB450" s="90" t="s">
        <v>12</v>
      </c>
      <c r="AC450" s="77" t="s">
        <v>102</v>
      </c>
      <c r="AD450" s="77" t="s">
        <v>15</v>
      </c>
      <c r="AE450" s="77" t="s">
        <v>15</v>
      </c>
      <c r="AF450" s="77">
        <v>3</v>
      </c>
      <c r="AG450" s="78">
        <v>3</v>
      </c>
      <c r="AH450" s="78">
        <v>3</v>
      </c>
      <c r="AI450" s="78">
        <v>4</v>
      </c>
      <c r="AJ450" s="78" t="s">
        <v>18</v>
      </c>
      <c r="AK450" s="79" t="s">
        <v>12</v>
      </c>
      <c r="AL450" s="79" t="s">
        <v>102</v>
      </c>
      <c r="AM450" s="79" t="s">
        <v>12</v>
      </c>
      <c r="AN450" s="79" t="s">
        <v>12</v>
      </c>
      <c r="AO450" s="79" t="s">
        <v>12</v>
      </c>
      <c r="AP450" s="79" t="s">
        <v>12</v>
      </c>
      <c r="AQ450" s="79" t="s">
        <v>12</v>
      </c>
      <c r="AR450" s="79" t="s">
        <v>18</v>
      </c>
      <c r="AS450" s="79" t="e">
        <f>VLOOKUP(Vib_PDM[[#This Row],[New Number]],#REF!,2,FALSE)</f>
        <v>#VALUE!</v>
      </c>
      <c r="AT450" s="79" t="s">
        <v>15</v>
      </c>
      <c r="AU450" s="79" t="s">
        <v>15</v>
      </c>
      <c r="AV450" s="79" t="s">
        <v>15</v>
      </c>
      <c r="AW450" s="79" t="s">
        <v>15</v>
      </c>
      <c r="AX450" s="79" t="s">
        <v>15</v>
      </c>
      <c r="AY450" s="79"/>
      <c r="AZ450" s="79"/>
      <c r="BA450" s="79"/>
      <c r="BB450" s="80"/>
      <c r="BC450" s="80"/>
      <c r="BD450" s="80"/>
      <c r="BE450" s="80"/>
      <c r="BF450" s="80"/>
      <c r="BG450" s="80"/>
      <c r="BH450" s="80"/>
      <c r="BI450" s="80"/>
      <c r="BJ450" s="80"/>
      <c r="BK450" s="80"/>
      <c r="BL450" s="80"/>
      <c r="BM450" s="80"/>
      <c r="BN450" s="80"/>
      <c r="BO450" s="247"/>
      <c r="BP450" s="80"/>
      <c r="BQ450" s="79"/>
      <c r="BR450" s="80"/>
      <c r="BS450" s="79">
        <v>0</v>
      </c>
      <c r="BT450" s="248" t="e">
        <f>VLOOKUP(Vib_PDM[[#This Row],[New Number]],'[4]Monthly AMS report'!MD:ME,2,FALSE)</f>
        <v>#VALUE!</v>
      </c>
      <c r="BU450" s="86">
        <v>6</v>
      </c>
      <c r="BV450" s="87">
        <f t="shared" si="0"/>
        <v>0</v>
      </c>
      <c r="BW450" s="88">
        <f t="shared" si="1"/>
        <v>0</v>
      </c>
      <c r="BX450" s="88">
        <f t="shared" si="2"/>
        <v>3</v>
      </c>
      <c r="BY450" s="88">
        <f t="shared" si="3"/>
        <v>1</v>
      </c>
      <c r="BZ450" s="88">
        <f t="shared" si="4"/>
        <v>24</v>
      </c>
      <c r="CA450" s="88">
        <f t="shared" si="5"/>
        <v>6</v>
      </c>
      <c r="CB450" s="88">
        <f t="shared" si="6"/>
        <v>1</v>
      </c>
      <c r="CC450" s="89">
        <f t="shared" si="7"/>
        <v>0.17142857142857143</v>
      </c>
    </row>
    <row r="451" spans="1:81" ht="26.4" x14ac:dyDescent="0.3">
      <c r="A451" s="249" t="s">
        <v>1680</v>
      </c>
      <c r="B451" s="71" t="s">
        <v>1681</v>
      </c>
      <c r="C451" s="244" t="s">
        <v>1583</v>
      </c>
      <c r="D451" s="251" t="s">
        <v>1682</v>
      </c>
      <c r="E451" s="252" t="s">
        <v>1681</v>
      </c>
      <c r="F451" s="75"/>
      <c r="G451" s="76" t="s">
        <v>12</v>
      </c>
      <c r="H451" s="76" t="s">
        <v>15</v>
      </c>
      <c r="I451" s="76" t="s">
        <v>15</v>
      </c>
      <c r="J451" s="76" t="s">
        <v>12</v>
      </c>
      <c r="K451" s="76" t="s">
        <v>12</v>
      </c>
      <c r="L451" s="76" t="s">
        <v>12</v>
      </c>
      <c r="M451" s="76" t="s">
        <v>15</v>
      </c>
      <c r="N451" s="76" t="s">
        <v>15</v>
      </c>
      <c r="O451" s="76">
        <v>3</v>
      </c>
      <c r="P451" s="76" t="s">
        <v>12</v>
      </c>
      <c r="Q451" s="76" t="s">
        <v>102</v>
      </c>
      <c r="R451" s="76" t="s">
        <v>12</v>
      </c>
      <c r="S451" s="76">
        <v>3</v>
      </c>
      <c r="T451" s="76" t="s">
        <v>102</v>
      </c>
      <c r="U451" s="76" t="s">
        <v>102</v>
      </c>
      <c r="V451" s="76" t="s">
        <v>102</v>
      </c>
      <c r="W451" s="76" t="s">
        <v>102</v>
      </c>
      <c r="X451" s="76" t="s">
        <v>102</v>
      </c>
      <c r="Y451" s="76" t="s">
        <v>102</v>
      </c>
      <c r="Z451" s="76">
        <v>3</v>
      </c>
      <c r="AA451" s="77" t="s">
        <v>102</v>
      </c>
      <c r="AB451" s="79" t="s">
        <v>12</v>
      </c>
      <c r="AC451" s="77" t="s">
        <v>102</v>
      </c>
      <c r="AD451" s="77" t="s">
        <v>102</v>
      </c>
      <c r="AE451" s="77" t="s">
        <v>102</v>
      </c>
      <c r="AF451" s="77" t="s">
        <v>102</v>
      </c>
      <c r="AG451" s="78" t="s">
        <v>12</v>
      </c>
      <c r="AH451" s="78" t="s">
        <v>12</v>
      </c>
      <c r="AI451" s="78" t="s">
        <v>12</v>
      </c>
      <c r="AJ451" s="78" t="s">
        <v>15</v>
      </c>
      <c r="AK451" s="79" t="s">
        <v>12</v>
      </c>
      <c r="AL451" s="79" t="s">
        <v>102</v>
      </c>
      <c r="AM451" s="79" t="s">
        <v>15</v>
      </c>
      <c r="AN451" s="79" t="s">
        <v>12</v>
      </c>
      <c r="AO451" s="79" t="s">
        <v>12</v>
      </c>
      <c r="AP451" s="79" t="s">
        <v>12</v>
      </c>
      <c r="AQ451" s="79" t="s">
        <v>12</v>
      </c>
      <c r="AR451" s="79" t="s">
        <v>18</v>
      </c>
      <c r="AS451" s="79" t="e">
        <f>VLOOKUP(Vib_PDM[[#This Row],[New Number]],#REF!,2,FALSE)</f>
        <v>#VALUE!</v>
      </c>
      <c r="AT451" s="79" t="s">
        <v>15</v>
      </c>
      <c r="AU451" s="79" t="s">
        <v>15</v>
      </c>
      <c r="AV451" s="79" t="s">
        <v>15</v>
      </c>
      <c r="AW451" s="79" t="s">
        <v>15</v>
      </c>
      <c r="AX451" s="79" t="s">
        <v>15</v>
      </c>
      <c r="AY451" s="79"/>
      <c r="AZ451" s="79"/>
      <c r="BA451" s="79"/>
      <c r="BB451" s="80"/>
      <c r="BC451" s="80"/>
      <c r="BD451" s="80"/>
      <c r="BE451" s="80"/>
      <c r="BF451" s="80"/>
      <c r="BG451" s="80"/>
      <c r="BH451" s="80"/>
      <c r="BI451" s="80"/>
      <c r="BJ451" s="80"/>
      <c r="BK451" s="80"/>
      <c r="BL451" s="80"/>
      <c r="BM451" s="80"/>
      <c r="BN451" s="80"/>
      <c r="BO451" s="247"/>
      <c r="BP451" s="80"/>
      <c r="BQ451" s="79"/>
      <c r="BR451" s="80"/>
      <c r="BS451" s="79">
        <v>0</v>
      </c>
      <c r="BT451" s="248" t="e">
        <f>VLOOKUP(Vib_PDM[[#This Row],[New Number]],'[4]Monthly AMS report'!MD:ME,2,FALSE)</f>
        <v>#VALUE!</v>
      </c>
      <c r="BU451" s="86">
        <v>4</v>
      </c>
      <c r="BV451" s="87">
        <f t="shared" si="0"/>
        <v>0</v>
      </c>
      <c r="BW451" s="88">
        <f t="shared" si="1"/>
        <v>0</v>
      </c>
      <c r="BX451" s="88">
        <f t="shared" si="2"/>
        <v>3</v>
      </c>
      <c r="BY451" s="88">
        <f t="shared" si="3"/>
        <v>0</v>
      </c>
      <c r="BZ451" s="88">
        <f t="shared" si="4"/>
        <v>26</v>
      </c>
      <c r="CA451" s="88">
        <f t="shared" si="5"/>
        <v>6</v>
      </c>
      <c r="CB451" s="88">
        <f t="shared" si="6"/>
        <v>0</v>
      </c>
      <c r="CC451" s="89">
        <f t="shared" si="7"/>
        <v>0.17142857142857143</v>
      </c>
    </row>
    <row r="452" spans="1:81" ht="14.4" x14ac:dyDescent="0.3">
      <c r="A452" s="243" t="s">
        <v>1683</v>
      </c>
      <c r="B452" s="136" t="s">
        <v>1684</v>
      </c>
      <c r="C452" s="244" t="s">
        <v>1583</v>
      </c>
      <c r="D452" s="251" t="s">
        <v>1685</v>
      </c>
      <c r="E452" s="252" t="s">
        <v>489</v>
      </c>
      <c r="F452" s="75"/>
      <c r="G452" s="76" t="s">
        <v>12</v>
      </c>
      <c r="H452" s="76" t="s">
        <v>12</v>
      </c>
      <c r="I452" s="76" t="s">
        <v>15</v>
      </c>
      <c r="J452" s="76" t="s">
        <v>12</v>
      </c>
      <c r="K452" s="76" t="s">
        <v>12</v>
      </c>
      <c r="L452" s="76" t="s">
        <v>12</v>
      </c>
      <c r="M452" s="76" t="s">
        <v>15</v>
      </c>
      <c r="N452" s="76" t="s">
        <v>15</v>
      </c>
      <c r="O452" s="76" t="s">
        <v>12</v>
      </c>
      <c r="P452" s="76">
        <v>3</v>
      </c>
      <c r="Q452" s="76">
        <v>2</v>
      </c>
      <c r="R452" s="76">
        <v>3</v>
      </c>
      <c r="S452" s="76">
        <v>3</v>
      </c>
      <c r="T452" s="76">
        <v>3</v>
      </c>
      <c r="U452" s="76">
        <v>3</v>
      </c>
      <c r="V452" s="76">
        <v>3</v>
      </c>
      <c r="W452" s="76" t="s">
        <v>102</v>
      </c>
      <c r="X452" s="76" t="s">
        <v>102</v>
      </c>
      <c r="Y452" s="76" t="s">
        <v>15</v>
      </c>
      <c r="Z452" s="76" t="s">
        <v>102</v>
      </c>
      <c r="AA452" s="77" t="s">
        <v>102</v>
      </c>
      <c r="AB452" s="77">
        <v>3</v>
      </c>
      <c r="AC452" s="77" t="s">
        <v>102</v>
      </c>
      <c r="AD452" s="77" t="s">
        <v>102</v>
      </c>
      <c r="AE452" s="77" t="s">
        <v>102</v>
      </c>
      <c r="AF452" s="77" t="s">
        <v>102</v>
      </c>
      <c r="AG452" s="78">
        <v>3</v>
      </c>
      <c r="AH452" s="78" t="s">
        <v>12</v>
      </c>
      <c r="AI452" s="78" t="s">
        <v>12</v>
      </c>
      <c r="AJ452" s="113" t="s">
        <v>102</v>
      </c>
      <c r="AK452" s="79" t="s">
        <v>12</v>
      </c>
      <c r="AL452" s="79" t="s">
        <v>102</v>
      </c>
      <c r="AM452" s="79" t="s">
        <v>12</v>
      </c>
      <c r="AN452" s="79">
        <v>3</v>
      </c>
      <c r="AO452" s="79" t="s">
        <v>15</v>
      </c>
      <c r="AP452" s="79" t="s">
        <v>12</v>
      </c>
      <c r="AQ452" s="79" t="s">
        <v>12</v>
      </c>
      <c r="AR452" s="79" t="s">
        <v>18</v>
      </c>
      <c r="AS452" s="79" t="e">
        <f>VLOOKUP(Vib_PDM[[#This Row],[New Number]],#REF!,2,FALSE)</f>
        <v>#VALUE!</v>
      </c>
      <c r="AT452" s="79" t="s">
        <v>15</v>
      </c>
      <c r="AU452" s="79" t="s">
        <v>15</v>
      </c>
      <c r="AV452" s="79" t="s">
        <v>15</v>
      </c>
      <c r="AW452" s="79" t="s">
        <v>15</v>
      </c>
      <c r="AX452" s="79" t="s">
        <v>15</v>
      </c>
      <c r="AY452" s="79"/>
      <c r="AZ452" s="79"/>
      <c r="BA452" s="79"/>
      <c r="BB452" s="80"/>
      <c r="BC452" s="80"/>
      <c r="BD452" s="80"/>
      <c r="BE452" s="80"/>
      <c r="BF452" s="80"/>
      <c r="BG452" s="80"/>
      <c r="BH452" s="80"/>
      <c r="BI452" s="80"/>
      <c r="BJ452" s="80"/>
      <c r="BK452" s="80"/>
      <c r="BL452" s="80"/>
      <c r="BM452" s="80"/>
      <c r="BN452" s="80"/>
      <c r="BO452" s="247"/>
      <c r="BP452" s="80"/>
      <c r="BQ452" s="79"/>
      <c r="BR452" s="80"/>
      <c r="BS452" s="79">
        <v>0</v>
      </c>
      <c r="BT452" s="248" t="e">
        <f>VLOOKUP(Vib_PDM[[#This Row],[New Number]],'[4]Monthly AMS report'!MD:ME,2,FALSE)</f>
        <v>#VALUE!</v>
      </c>
      <c r="BU452" s="86">
        <v>8</v>
      </c>
      <c r="BV452" s="87">
        <f t="shared" si="0"/>
        <v>0</v>
      </c>
      <c r="BW452" s="88">
        <f t="shared" si="1"/>
        <v>1</v>
      </c>
      <c r="BX452" s="88">
        <f t="shared" si="2"/>
        <v>9</v>
      </c>
      <c r="BY452" s="88">
        <f t="shared" si="3"/>
        <v>0</v>
      </c>
      <c r="BZ452" s="88">
        <f t="shared" si="4"/>
        <v>20</v>
      </c>
      <c r="CA452" s="88">
        <f t="shared" si="5"/>
        <v>5</v>
      </c>
      <c r="CB452" s="88">
        <f t="shared" si="6"/>
        <v>0</v>
      </c>
      <c r="CC452" s="89">
        <f t="shared" si="7"/>
        <v>0.14285714285714285</v>
      </c>
    </row>
    <row r="453" spans="1:81" ht="26.4" x14ac:dyDescent="0.3">
      <c r="A453" s="249" t="s">
        <v>1686</v>
      </c>
      <c r="B453" s="71" t="s">
        <v>1687</v>
      </c>
      <c r="C453" s="244" t="s">
        <v>1583</v>
      </c>
      <c r="D453" s="251" t="s">
        <v>1688</v>
      </c>
      <c r="E453" s="252" t="s">
        <v>1689</v>
      </c>
      <c r="F453" s="75" t="s">
        <v>1690</v>
      </c>
      <c r="G453" s="76" t="s">
        <v>12</v>
      </c>
      <c r="H453" s="76" t="s">
        <v>15</v>
      </c>
      <c r="I453" s="76" t="s">
        <v>12</v>
      </c>
      <c r="J453" s="76" t="s">
        <v>12</v>
      </c>
      <c r="K453" s="76" t="s">
        <v>12</v>
      </c>
      <c r="L453" s="76" t="s">
        <v>12</v>
      </c>
      <c r="M453" s="76" t="s">
        <v>15</v>
      </c>
      <c r="N453" s="76" t="s">
        <v>15</v>
      </c>
      <c r="O453" s="76" t="s">
        <v>12</v>
      </c>
      <c r="P453" s="76" t="s">
        <v>12</v>
      </c>
      <c r="Q453" s="76" t="s">
        <v>102</v>
      </c>
      <c r="R453" s="76">
        <v>2</v>
      </c>
      <c r="S453" s="76">
        <v>2</v>
      </c>
      <c r="T453" s="76" t="s">
        <v>102</v>
      </c>
      <c r="U453" s="76" t="s">
        <v>102</v>
      </c>
      <c r="V453" s="76" t="s">
        <v>15</v>
      </c>
      <c r="W453" s="76" t="s">
        <v>102</v>
      </c>
      <c r="X453" s="76" t="s">
        <v>102</v>
      </c>
      <c r="Y453" s="76" t="s">
        <v>102</v>
      </c>
      <c r="Z453" s="76">
        <v>2</v>
      </c>
      <c r="AA453" s="77">
        <v>3</v>
      </c>
      <c r="AB453" s="76">
        <v>3</v>
      </c>
      <c r="AC453" s="77">
        <v>3</v>
      </c>
      <c r="AD453" s="77" t="s">
        <v>15</v>
      </c>
      <c r="AE453" s="77">
        <v>3</v>
      </c>
      <c r="AF453" s="77">
        <v>2</v>
      </c>
      <c r="AG453" s="78">
        <v>2</v>
      </c>
      <c r="AH453" s="78">
        <v>2</v>
      </c>
      <c r="AI453" s="78">
        <v>2</v>
      </c>
      <c r="AJ453" s="78">
        <v>2</v>
      </c>
      <c r="AK453" s="79">
        <v>2</v>
      </c>
      <c r="AL453" s="79">
        <v>2</v>
      </c>
      <c r="AM453" s="79">
        <v>2</v>
      </c>
      <c r="AN453" s="79">
        <v>2</v>
      </c>
      <c r="AO453" s="79" t="s">
        <v>12</v>
      </c>
      <c r="AP453" s="79">
        <v>3</v>
      </c>
      <c r="AQ453" s="79">
        <v>4</v>
      </c>
      <c r="AR453" s="79" t="s">
        <v>18</v>
      </c>
      <c r="AS453" s="79" t="e">
        <f>VLOOKUP(Vib_PDM[[#This Row],[New Number]],#REF!,2,FALSE)</f>
        <v>#VALUE!</v>
      </c>
      <c r="AT453" s="79" t="s">
        <v>15</v>
      </c>
      <c r="AU453" s="79" t="s">
        <v>15</v>
      </c>
      <c r="AV453" s="79" t="s">
        <v>15</v>
      </c>
      <c r="AW453" s="79" t="s">
        <v>15</v>
      </c>
      <c r="AX453" s="79" t="s">
        <v>15</v>
      </c>
      <c r="AY453" s="79"/>
      <c r="AZ453" s="79"/>
      <c r="BA453" s="79"/>
      <c r="BB453" s="80"/>
      <c r="BC453" s="80"/>
      <c r="BD453" s="80"/>
      <c r="BE453" s="80"/>
      <c r="BF453" s="80"/>
      <c r="BG453" s="80"/>
      <c r="BH453" s="80"/>
      <c r="BI453" s="80"/>
      <c r="BJ453" s="80"/>
      <c r="BK453" s="80"/>
      <c r="BL453" s="80"/>
      <c r="BM453" s="80"/>
      <c r="BN453" s="80"/>
      <c r="BO453" s="247"/>
      <c r="BP453" s="80"/>
      <c r="BQ453" s="79"/>
      <c r="BR453" s="80"/>
      <c r="BS453" s="79">
        <v>0</v>
      </c>
      <c r="BT453" s="248" t="e">
        <f>VLOOKUP(Vib_PDM[[#This Row],[New Number]],'[4]Monthly AMS report'!MD:ME,2,FALSE)</f>
        <v>#VALUE!</v>
      </c>
      <c r="BU453" s="86">
        <v>4</v>
      </c>
      <c r="BV453" s="87">
        <f t="shared" si="0"/>
        <v>0</v>
      </c>
      <c r="BW453" s="88">
        <f t="shared" si="1"/>
        <v>12</v>
      </c>
      <c r="BX453" s="88">
        <f t="shared" si="2"/>
        <v>4</v>
      </c>
      <c r="BY453" s="88">
        <f t="shared" si="3"/>
        <v>0</v>
      </c>
      <c r="BZ453" s="88">
        <f t="shared" si="4"/>
        <v>14</v>
      </c>
      <c r="CA453" s="88">
        <f t="shared" si="5"/>
        <v>5</v>
      </c>
      <c r="CB453" s="88">
        <f t="shared" si="6"/>
        <v>0</v>
      </c>
      <c r="CC453" s="89">
        <f t="shared" si="7"/>
        <v>0.14285714285714285</v>
      </c>
    </row>
    <row r="454" spans="1:81" ht="26.4" x14ac:dyDescent="0.3">
      <c r="A454" s="249" t="s">
        <v>1691</v>
      </c>
      <c r="B454" s="71" t="s">
        <v>1692</v>
      </c>
      <c r="C454" s="244" t="s">
        <v>1583</v>
      </c>
      <c r="D454" s="251" t="s">
        <v>1693</v>
      </c>
      <c r="E454" s="252" t="s">
        <v>1694</v>
      </c>
      <c r="F454" s="75"/>
      <c r="G454" s="76" t="s">
        <v>12</v>
      </c>
      <c r="H454" s="76" t="s">
        <v>12</v>
      </c>
      <c r="I454" s="76" t="s">
        <v>15</v>
      </c>
      <c r="J454" s="76" t="s">
        <v>12</v>
      </c>
      <c r="K454" s="76">
        <v>2</v>
      </c>
      <c r="L454" s="76">
        <v>2</v>
      </c>
      <c r="M454" s="76" t="s">
        <v>15</v>
      </c>
      <c r="N454" s="76" t="s">
        <v>15</v>
      </c>
      <c r="O454" s="76">
        <v>3</v>
      </c>
      <c r="P454" s="76">
        <v>3</v>
      </c>
      <c r="Q454" s="76">
        <v>2</v>
      </c>
      <c r="R454" s="76">
        <v>2</v>
      </c>
      <c r="S454" s="76">
        <v>2</v>
      </c>
      <c r="T454" s="76">
        <v>2</v>
      </c>
      <c r="U454" s="76">
        <v>2</v>
      </c>
      <c r="V454" s="76">
        <v>2</v>
      </c>
      <c r="W454" s="76">
        <v>3</v>
      </c>
      <c r="X454" s="76">
        <v>2</v>
      </c>
      <c r="Y454" s="76">
        <v>2</v>
      </c>
      <c r="Z454" s="76">
        <v>3</v>
      </c>
      <c r="AA454" s="77" t="s">
        <v>102</v>
      </c>
      <c r="AB454" s="90" t="s">
        <v>12</v>
      </c>
      <c r="AC454" s="77" t="s">
        <v>102</v>
      </c>
      <c r="AD454" s="77" t="s">
        <v>15</v>
      </c>
      <c r="AE454" s="77" t="s">
        <v>15</v>
      </c>
      <c r="AF454" s="77" t="s">
        <v>102</v>
      </c>
      <c r="AG454" s="78" t="s">
        <v>12</v>
      </c>
      <c r="AH454" s="78" t="s">
        <v>12</v>
      </c>
      <c r="AI454" s="78" t="s">
        <v>12</v>
      </c>
      <c r="AJ454" s="78" t="s">
        <v>12</v>
      </c>
      <c r="AK454" s="79" t="s">
        <v>12</v>
      </c>
      <c r="AL454" s="79" t="s">
        <v>102</v>
      </c>
      <c r="AM454" s="79" t="s">
        <v>12</v>
      </c>
      <c r="AN454" s="79" t="s">
        <v>12</v>
      </c>
      <c r="AO454" s="79" t="s">
        <v>12</v>
      </c>
      <c r="AP454" s="79" t="s">
        <v>12</v>
      </c>
      <c r="AQ454" s="79" t="s">
        <v>12</v>
      </c>
      <c r="AR454" s="79" t="s">
        <v>18</v>
      </c>
      <c r="AS454" s="79" t="e">
        <f>VLOOKUP(Vib_PDM[[#This Row],[New Number]],#REF!,2,FALSE)</f>
        <v>#VALUE!</v>
      </c>
      <c r="AT454" s="79" t="s">
        <v>15</v>
      </c>
      <c r="AU454" s="79" t="s">
        <v>15</v>
      </c>
      <c r="AV454" s="79" t="s">
        <v>15</v>
      </c>
      <c r="AW454" s="79" t="s">
        <v>15</v>
      </c>
      <c r="AX454" s="79" t="s">
        <v>15</v>
      </c>
      <c r="AY454" s="79"/>
      <c r="AZ454" s="79"/>
      <c r="BA454" s="79"/>
      <c r="BB454" s="80"/>
      <c r="BC454" s="80"/>
      <c r="BD454" s="80"/>
      <c r="BE454" s="80"/>
      <c r="BF454" s="80"/>
      <c r="BG454" s="80"/>
      <c r="BH454" s="80"/>
      <c r="BI454" s="80"/>
      <c r="BJ454" s="80"/>
      <c r="BK454" s="80"/>
      <c r="BL454" s="80"/>
      <c r="BM454" s="80"/>
      <c r="BN454" s="80"/>
      <c r="BO454" s="247"/>
      <c r="BP454" s="80"/>
      <c r="BQ454" s="79"/>
      <c r="BR454" s="80"/>
      <c r="BS454" s="79">
        <v>0</v>
      </c>
      <c r="BT454" s="248" t="e">
        <f>VLOOKUP(Vib_PDM[[#This Row],[New Number]],'[4]Monthly AMS report'!MD:ME,2,FALSE)</f>
        <v>#VALUE!</v>
      </c>
      <c r="BU454" s="86">
        <v>4</v>
      </c>
      <c r="BV454" s="87">
        <f t="shared" si="0"/>
        <v>0</v>
      </c>
      <c r="BW454" s="88">
        <f t="shared" si="1"/>
        <v>10</v>
      </c>
      <c r="BX454" s="88">
        <f t="shared" si="2"/>
        <v>4</v>
      </c>
      <c r="BY454" s="88">
        <f t="shared" si="3"/>
        <v>0</v>
      </c>
      <c r="BZ454" s="88">
        <f t="shared" si="4"/>
        <v>16</v>
      </c>
      <c r="CA454" s="88">
        <f t="shared" si="5"/>
        <v>5</v>
      </c>
      <c r="CB454" s="88">
        <f t="shared" si="6"/>
        <v>0</v>
      </c>
      <c r="CC454" s="89">
        <f t="shared" si="7"/>
        <v>0.14285714285714285</v>
      </c>
    </row>
    <row r="455" spans="1:81" ht="26.4" x14ac:dyDescent="0.3">
      <c r="A455" s="249" t="s">
        <v>1695</v>
      </c>
      <c r="B455" s="71" t="s">
        <v>1696</v>
      </c>
      <c r="C455" s="244" t="s">
        <v>1583</v>
      </c>
      <c r="D455" s="251" t="s">
        <v>1697</v>
      </c>
      <c r="E455" s="252" t="s">
        <v>1698</v>
      </c>
      <c r="F455" s="75"/>
      <c r="G455" s="76" t="s">
        <v>15</v>
      </c>
      <c r="H455" s="76" t="s">
        <v>15</v>
      </c>
      <c r="I455" s="76" t="s">
        <v>12</v>
      </c>
      <c r="J455" s="76" t="s">
        <v>12</v>
      </c>
      <c r="K455" s="76">
        <v>4</v>
      </c>
      <c r="L455" s="76">
        <v>4</v>
      </c>
      <c r="M455" s="76" t="s">
        <v>15</v>
      </c>
      <c r="N455" s="76" t="s">
        <v>15</v>
      </c>
      <c r="O455" s="76">
        <v>2</v>
      </c>
      <c r="P455" s="76">
        <v>3</v>
      </c>
      <c r="Q455" s="76">
        <v>2</v>
      </c>
      <c r="R455" s="76">
        <v>2</v>
      </c>
      <c r="S455" s="76">
        <v>2</v>
      </c>
      <c r="T455" s="76" t="s">
        <v>102</v>
      </c>
      <c r="U455" s="76" t="s">
        <v>102</v>
      </c>
      <c r="V455" s="76" t="s">
        <v>102</v>
      </c>
      <c r="W455" s="76" t="s">
        <v>102</v>
      </c>
      <c r="X455" s="76" t="s">
        <v>102</v>
      </c>
      <c r="Y455" s="76" t="s">
        <v>102</v>
      </c>
      <c r="Z455" s="76" t="s">
        <v>102</v>
      </c>
      <c r="AA455" s="77" t="s">
        <v>102</v>
      </c>
      <c r="AB455" s="76" t="s">
        <v>102</v>
      </c>
      <c r="AC455" s="77" t="s">
        <v>102</v>
      </c>
      <c r="AD455" s="77" t="s">
        <v>15</v>
      </c>
      <c r="AE455" s="77" t="s">
        <v>102</v>
      </c>
      <c r="AF455" s="77" t="s">
        <v>102</v>
      </c>
      <c r="AG455" s="78" t="s">
        <v>12</v>
      </c>
      <c r="AH455" s="78" t="s">
        <v>12</v>
      </c>
      <c r="AI455" s="78" t="s">
        <v>12</v>
      </c>
      <c r="AJ455" s="78" t="s">
        <v>12</v>
      </c>
      <c r="AK455" s="79" t="s">
        <v>12</v>
      </c>
      <c r="AL455" s="79" t="s">
        <v>102</v>
      </c>
      <c r="AM455" s="79" t="s">
        <v>12</v>
      </c>
      <c r="AN455" s="79" t="s">
        <v>12</v>
      </c>
      <c r="AO455" s="79" t="s">
        <v>12</v>
      </c>
      <c r="AP455" s="79" t="s">
        <v>12</v>
      </c>
      <c r="AQ455" s="79" t="s">
        <v>12</v>
      </c>
      <c r="AR455" s="79" t="s">
        <v>18</v>
      </c>
      <c r="AS455" s="79" t="e">
        <f>VLOOKUP(Vib_PDM[[#This Row],[New Number]],#REF!,2,FALSE)</f>
        <v>#VALUE!</v>
      </c>
      <c r="AT455" s="79" t="s">
        <v>15</v>
      </c>
      <c r="AU455" s="79" t="s">
        <v>15</v>
      </c>
      <c r="AV455" s="79" t="s">
        <v>15</v>
      </c>
      <c r="AW455" s="79" t="s">
        <v>15</v>
      </c>
      <c r="AX455" s="79" t="s">
        <v>15</v>
      </c>
      <c r="AY455" s="79"/>
      <c r="AZ455" s="79"/>
      <c r="BA455" s="79"/>
      <c r="BB455" s="80"/>
      <c r="BC455" s="80"/>
      <c r="BD455" s="80"/>
      <c r="BE455" s="80"/>
      <c r="BF455" s="80"/>
      <c r="BG455" s="80"/>
      <c r="BH455" s="80"/>
      <c r="BI455" s="80"/>
      <c r="BJ455" s="80"/>
      <c r="BK455" s="80"/>
      <c r="BL455" s="80"/>
      <c r="BM455" s="80"/>
      <c r="BN455" s="80"/>
      <c r="BO455" s="247"/>
      <c r="BP455" s="80"/>
      <c r="BQ455" s="79"/>
      <c r="BR455" s="80"/>
      <c r="BS455" s="79">
        <v>0</v>
      </c>
      <c r="BT455" s="248" t="e">
        <f>VLOOKUP(Vib_PDM[[#This Row],[New Number]],'[4]Monthly AMS report'!MD:ME,2,FALSE)</f>
        <v>#VALUE!</v>
      </c>
      <c r="BU455" s="86">
        <v>4</v>
      </c>
      <c r="BV455" s="87">
        <f t="shared" si="0"/>
        <v>0</v>
      </c>
      <c r="BW455" s="88">
        <f t="shared" si="1"/>
        <v>4</v>
      </c>
      <c r="BX455" s="88">
        <f t="shared" si="2"/>
        <v>1</v>
      </c>
      <c r="BY455" s="88">
        <f t="shared" si="3"/>
        <v>2</v>
      </c>
      <c r="BZ455" s="88">
        <f t="shared" si="4"/>
        <v>23</v>
      </c>
      <c r="CA455" s="88">
        <f t="shared" si="5"/>
        <v>5</v>
      </c>
      <c r="CB455" s="88">
        <f t="shared" si="6"/>
        <v>0</v>
      </c>
      <c r="CC455" s="89">
        <f t="shared" si="7"/>
        <v>0.14285714285714285</v>
      </c>
    </row>
    <row r="456" spans="1:81" ht="14.4" x14ac:dyDescent="0.3">
      <c r="A456" s="243" t="s">
        <v>1699</v>
      </c>
      <c r="B456" s="121" t="s">
        <v>1700</v>
      </c>
      <c r="C456" s="244" t="s">
        <v>1583</v>
      </c>
      <c r="D456" s="251" t="s">
        <v>1701</v>
      </c>
      <c r="E456" s="252" t="s">
        <v>1702</v>
      </c>
      <c r="F456" s="75"/>
      <c r="G456" s="76" t="s">
        <v>12</v>
      </c>
      <c r="H456" s="76" t="s">
        <v>15</v>
      </c>
      <c r="I456" s="76">
        <v>2</v>
      </c>
      <c r="J456" s="76">
        <v>2</v>
      </c>
      <c r="K456" s="76">
        <v>3</v>
      </c>
      <c r="L456" s="76">
        <v>3</v>
      </c>
      <c r="M456" s="76" t="s">
        <v>15</v>
      </c>
      <c r="N456" s="76" t="s">
        <v>15</v>
      </c>
      <c r="O456" s="76">
        <v>4</v>
      </c>
      <c r="P456" s="76">
        <v>3</v>
      </c>
      <c r="Q456" s="76">
        <v>3</v>
      </c>
      <c r="R456" s="76">
        <v>3</v>
      </c>
      <c r="S456" s="76">
        <v>3</v>
      </c>
      <c r="T456" s="76" t="s">
        <v>102</v>
      </c>
      <c r="U456" s="76" t="s">
        <v>102</v>
      </c>
      <c r="V456" s="76" t="s">
        <v>102</v>
      </c>
      <c r="W456" s="76" t="s">
        <v>102</v>
      </c>
      <c r="X456" s="76" t="s">
        <v>102</v>
      </c>
      <c r="Y456" s="76" t="s">
        <v>102</v>
      </c>
      <c r="Z456" s="76" t="s">
        <v>102</v>
      </c>
      <c r="AA456" s="77" t="s">
        <v>102</v>
      </c>
      <c r="AB456" s="90" t="s">
        <v>12</v>
      </c>
      <c r="AC456" s="77" t="s">
        <v>102</v>
      </c>
      <c r="AD456" s="77" t="s">
        <v>102</v>
      </c>
      <c r="AE456" s="77" t="s">
        <v>102</v>
      </c>
      <c r="AF456" s="77" t="s">
        <v>102</v>
      </c>
      <c r="AG456" s="78" t="s">
        <v>12</v>
      </c>
      <c r="AH456" s="78">
        <v>3</v>
      </c>
      <c r="AI456" s="78" t="s">
        <v>15</v>
      </c>
      <c r="AJ456" s="78" t="s">
        <v>18</v>
      </c>
      <c r="AK456" s="79">
        <v>2</v>
      </c>
      <c r="AL456" s="79">
        <v>2</v>
      </c>
      <c r="AM456" s="79">
        <v>2</v>
      </c>
      <c r="AN456" s="79">
        <v>2</v>
      </c>
      <c r="AO456" s="79">
        <v>2</v>
      </c>
      <c r="AP456" s="79">
        <v>3</v>
      </c>
      <c r="AQ456" s="79" t="s">
        <v>18</v>
      </c>
      <c r="AR456" s="79" t="s">
        <v>18</v>
      </c>
      <c r="AS456" s="79" t="e">
        <f>VLOOKUP(Vib_PDM[[#This Row],[New Number]],#REF!,2,FALSE)</f>
        <v>#VALUE!</v>
      </c>
      <c r="AT456" s="79" t="s">
        <v>15</v>
      </c>
      <c r="AU456" s="79" t="s">
        <v>15</v>
      </c>
      <c r="AV456" s="79" t="s">
        <v>15</v>
      </c>
      <c r="AW456" s="79" t="s">
        <v>15</v>
      </c>
      <c r="AX456" s="79" t="s">
        <v>15</v>
      </c>
      <c r="AY456" s="79"/>
      <c r="AZ456" s="79"/>
      <c r="BA456" s="79"/>
      <c r="BB456" s="80"/>
      <c r="BC456" s="80"/>
      <c r="BD456" s="80"/>
      <c r="BE456" s="80"/>
      <c r="BF456" s="80"/>
      <c r="BG456" s="80"/>
      <c r="BH456" s="80"/>
      <c r="BI456" s="80"/>
      <c r="BJ456" s="80"/>
      <c r="BK456" s="80"/>
      <c r="BL456" s="80"/>
      <c r="BM456" s="80"/>
      <c r="BN456" s="80"/>
      <c r="BO456" s="247"/>
      <c r="BP456" s="80"/>
      <c r="BQ456" s="79"/>
      <c r="BR456" s="80"/>
      <c r="BS456" s="79">
        <v>0</v>
      </c>
      <c r="BT456" s="248" t="e">
        <f>VLOOKUP(Vib_PDM[[#This Row],[New Number]],'[4]Monthly AMS report'!MD:ME,2,FALSE)</f>
        <v>#VALUE!</v>
      </c>
      <c r="BU456" s="86">
        <v>12</v>
      </c>
      <c r="BV456" s="87">
        <f t="shared" si="0"/>
        <v>0</v>
      </c>
      <c r="BW456" s="88">
        <f t="shared" si="1"/>
        <v>7</v>
      </c>
      <c r="BX456" s="88">
        <f t="shared" si="2"/>
        <v>7</v>
      </c>
      <c r="BY456" s="88">
        <f t="shared" si="3"/>
        <v>1</v>
      </c>
      <c r="BZ456" s="88">
        <f t="shared" si="4"/>
        <v>15</v>
      </c>
      <c r="CA456" s="88">
        <f t="shared" si="5"/>
        <v>4</v>
      </c>
      <c r="CB456" s="88">
        <f t="shared" si="6"/>
        <v>1</v>
      </c>
      <c r="CC456" s="89">
        <f t="shared" si="7"/>
        <v>0.11428571428571428</v>
      </c>
    </row>
    <row r="457" spans="1:81" ht="26.4" x14ac:dyDescent="0.3">
      <c r="A457" s="249" t="s">
        <v>1703</v>
      </c>
      <c r="B457" s="71" t="s">
        <v>1704</v>
      </c>
      <c r="C457" s="244" t="s">
        <v>1583</v>
      </c>
      <c r="D457" s="251" t="s">
        <v>1705</v>
      </c>
      <c r="E457" s="252" t="s">
        <v>1706</v>
      </c>
      <c r="F457" s="75"/>
      <c r="G457" s="76" t="s">
        <v>12</v>
      </c>
      <c r="H457" s="76" t="s">
        <v>15</v>
      </c>
      <c r="I457" s="76" t="s">
        <v>12</v>
      </c>
      <c r="J457" s="76" t="s">
        <v>12</v>
      </c>
      <c r="K457" s="76" t="s">
        <v>12</v>
      </c>
      <c r="L457" s="76">
        <v>3</v>
      </c>
      <c r="M457" s="76" t="s">
        <v>15</v>
      </c>
      <c r="N457" s="76" t="s">
        <v>15</v>
      </c>
      <c r="O457" s="76">
        <v>4</v>
      </c>
      <c r="P457" s="76" t="s">
        <v>12</v>
      </c>
      <c r="Q457" s="76" t="s">
        <v>102</v>
      </c>
      <c r="R457" s="76" t="s">
        <v>12</v>
      </c>
      <c r="S457" s="76">
        <v>2</v>
      </c>
      <c r="T457" s="76">
        <v>2</v>
      </c>
      <c r="U457" s="76">
        <v>2</v>
      </c>
      <c r="V457" s="76">
        <v>2</v>
      </c>
      <c r="W457" s="76">
        <v>2</v>
      </c>
      <c r="X457" s="76">
        <v>3</v>
      </c>
      <c r="Y457" s="76" t="s">
        <v>102</v>
      </c>
      <c r="Z457" s="76" t="s">
        <v>102</v>
      </c>
      <c r="AA457" s="77" t="s">
        <v>102</v>
      </c>
      <c r="AB457" s="79" t="s">
        <v>12</v>
      </c>
      <c r="AC457" s="77" t="s">
        <v>102</v>
      </c>
      <c r="AD457" s="77" t="s">
        <v>102</v>
      </c>
      <c r="AE457" s="77">
        <v>4</v>
      </c>
      <c r="AF457" s="77" t="s">
        <v>102</v>
      </c>
      <c r="AG457" s="78" t="s">
        <v>12</v>
      </c>
      <c r="AH457" s="78">
        <v>3</v>
      </c>
      <c r="AI457" s="78">
        <v>2</v>
      </c>
      <c r="AJ457" s="78">
        <v>3</v>
      </c>
      <c r="AK457" s="79">
        <v>3</v>
      </c>
      <c r="AL457" s="79">
        <v>4</v>
      </c>
      <c r="AM457" s="79">
        <v>2</v>
      </c>
      <c r="AN457" s="79" t="s">
        <v>15</v>
      </c>
      <c r="AO457" s="79">
        <v>2</v>
      </c>
      <c r="AP457" s="79">
        <v>3</v>
      </c>
      <c r="AQ457" s="79" t="s">
        <v>18</v>
      </c>
      <c r="AR457" s="79" t="s">
        <v>18</v>
      </c>
      <c r="AS457" s="79" t="e">
        <f>VLOOKUP(Vib_PDM[[#This Row],[New Number]],#REF!,2,FALSE)</f>
        <v>#VALUE!</v>
      </c>
      <c r="AT457" s="79" t="s">
        <v>15</v>
      </c>
      <c r="AU457" s="79" t="s">
        <v>15</v>
      </c>
      <c r="AV457" s="79" t="s">
        <v>15</v>
      </c>
      <c r="AW457" s="79" t="s">
        <v>15</v>
      </c>
      <c r="AX457" s="79" t="s">
        <v>15</v>
      </c>
      <c r="AY457" s="79"/>
      <c r="AZ457" s="79"/>
      <c r="BA457" s="79"/>
      <c r="BB457" s="80"/>
      <c r="BC457" s="80"/>
      <c r="BD457" s="80"/>
      <c r="BE457" s="80"/>
      <c r="BF457" s="80"/>
      <c r="BG457" s="80"/>
      <c r="BH457" s="80"/>
      <c r="BI457" s="80"/>
      <c r="BJ457" s="80"/>
      <c r="BK457" s="80"/>
      <c r="BL457" s="80"/>
      <c r="BM457" s="80"/>
      <c r="BN457" s="80"/>
      <c r="BO457" s="247"/>
      <c r="BP457" s="80"/>
      <c r="BQ457" s="79"/>
      <c r="BR457" s="80"/>
      <c r="BS457" s="79">
        <v>0</v>
      </c>
      <c r="BT457" s="248" t="e">
        <f>VLOOKUP(Vib_PDM[[#This Row],[New Number]],'[4]Monthly AMS report'!MD:ME,2,FALSE)</f>
        <v>#VALUE!</v>
      </c>
      <c r="BU457" s="86">
        <v>8</v>
      </c>
      <c r="BV457" s="87">
        <f t="shared" si="0"/>
        <v>0</v>
      </c>
      <c r="BW457" s="88">
        <f t="shared" si="1"/>
        <v>8</v>
      </c>
      <c r="BX457" s="88">
        <f t="shared" si="2"/>
        <v>5</v>
      </c>
      <c r="BY457" s="88">
        <f t="shared" si="3"/>
        <v>3</v>
      </c>
      <c r="BZ457" s="88">
        <f t="shared" si="4"/>
        <v>15</v>
      </c>
      <c r="CA457" s="88">
        <f t="shared" si="5"/>
        <v>4</v>
      </c>
      <c r="CB457" s="88">
        <f t="shared" si="6"/>
        <v>0</v>
      </c>
      <c r="CC457" s="89">
        <f t="shared" si="7"/>
        <v>0.11428571428571428</v>
      </c>
    </row>
    <row r="458" spans="1:81" ht="26.4" x14ac:dyDescent="0.3">
      <c r="A458" s="249" t="s">
        <v>1703</v>
      </c>
      <c r="B458" s="71" t="s">
        <v>1704</v>
      </c>
      <c r="C458" s="244" t="s">
        <v>1583</v>
      </c>
      <c r="D458" s="245" t="s">
        <v>1707</v>
      </c>
      <c r="E458" s="244" t="s">
        <v>1708</v>
      </c>
      <c r="F458" s="75"/>
      <c r="G458" s="76" t="s">
        <v>12</v>
      </c>
      <c r="H458" s="76" t="s">
        <v>15</v>
      </c>
      <c r="I458" s="76" t="s">
        <v>12</v>
      </c>
      <c r="J458" s="76" t="s">
        <v>12</v>
      </c>
      <c r="K458" s="76" t="s">
        <v>12</v>
      </c>
      <c r="L458" s="76" t="s">
        <v>12</v>
      </c>
      <c r="M458" s="76" t="s">
        <v>15</v>
      </c>
      <c r="N458" s="76" t="s">
        <v>15</v>
      </c>
      <c r="O458" s="76" t="s">
        <v>12</v>
      </c>
      <c r="P458" s="76" t="s">
        <v>12</v>
      </c>
      <c r="Q458" s="76" t="s">
        <v>102</v>
      </c>
      <c r="R458" s="76" t="s">
        <v>12</v>
      </c>
      <c r="S458" s="76" t="s">
        <v>102</v>
      </c>
      <c r="T458" s="76" t="s">
        <v>102</v>
      </c>
      <c r="U458" s="76" t="s">
        <v>102</v>
      </c>
      <c r="V458" s="76" t="s">
        <v>102</v>
      </c>
      <c r="W458" s="76" t="s">
        <v>102</v>
      </c>
      <c r="X458" s="76" t="s">
        <v>102</v>
      </c>
      <c r="Y458" s="76" t="s">
        <v>102</v>
      </c>
      <c r="Z458" s="76" t="s">
        <v>102</v>
      </c>
      <c r="AA458" s="77" t="s">
        <v>102</v>
      </c>
      <c r="AB458" s="79" t="s">
        <v>12</v>
      </c>
      <c r="AC458" s="77" t="s">
        <v>102</v>
      </c>
      <c r="AD458" s="77" t="s">
        <v>102</v>
      </c>
      <c r="AE458" s="77" t="s">
        <v>102</v>
      </c>
      <c r="AF458" s="77" t="s">
        <v>102</v>
      </c>
      <c r="AG458" s="78" t="s">
        <v>12</v>
      </c>
      <c r="AH458" s="78" t="s">
        <v>12</v>
      </c>
      <c r="AI458" s="78" t="s">
        <v>12</v>
      </c>
      <c r="AJ458" s="78" t="s">
        <v>102</v>
      </c>
      <c r="AK458" s="79" t="s">
        <v>12</v>
      </c>
      <c r="AL458" s="79" t="s">
        <v>102</v>
      </c>
      <c r="AM458" s="79" t="s">
        <v>15</v>
      </c>
      <c r="AN458" s="79" t="s">
        <v>12</v>
      </c>
      <c r="AO458" s="79" t="s">
        <v>12</v>
      </c>
      <c r="AP458" s="79" t="s">
        <v>12</v>
      </c>
      <c r="AQ458" s="79" t="s">
        <v>12</v>
      </c>
      <c r="AR458" s="79" t="s">
        <v>18</v>
      </c>
      <c r="AS458" s="79" t="e">
        <f>VLOOKUP(Vib_PDM[[#This Row],[New Number]],#REF!,2,FALSE)</f>
        <v>#VALUE!</v>
      </c>
      <c r="AT458" s="79" t="s">
        <v>15</v>
      </c>
      <c r="AU458" s="79" t="s">
        <v>15</v>
      </c>
      <c r="AV458" s="79" t="s">
        <v>15</v>
      </c>
      <c r="AW458" s="79" t="s">
        <v>15</v>
      </c>
      <c r="AX458" s="79" t="s">
        <v>15</v>
      </c>
      <c r="AY458" s="79"/>
      <c r="AZ458" s="79"/>
      <c r="BA458" s="79"/>
      <c r="BB458" s="80"/>
      <c r="BC458" s="80"/>
      <c r="BD458" s="80"/>
      <c r="BE458" s="80"/>
      <c r="BF458" s="80"/>
      <c r="BG458" s="80"/>
      <c r="BH458" s="80"/>
      <c r="BI458" s="80"/>
      <c r="BJ458" s="80"/>
      <c r="BK458" s="80"/>
      <c r="BL458" s="80"/>
      <c r="BM458" s="80"/>
      <c r="BN458" s="80"/>
      <c r="BO458" s="247"/>
      <c r="BP458" s="80"/>
      <c r="BQ458" s="79"/>
      <c r="BR458" s="80"/>
      <c r="BS458" s="79">
        <v>0</v>
      </c>
      <c r="BT458" s="248" t="e">
        <f>VLOOKUP(Vib_PDM[[#This Row],[New Number]],'[4]Monthly AMS report'!MD:ME,2,FALSE)</f>
        <v>#VALUE!</v>
      </c>
      <c r="BU458" s="86">
        <v>8</v>
      </c>
      <c r="BV458" s="87">
        <f t="shared" si="0"/>
        <v>0</v>
      </c>
      <c r="BW458" s="88">
        <f t="shared" si="1"/>
        <v>0</v>
      </c>
      <c r="BX458" s="88">
        <f t="shared" si="2"/>
        <v>0</v>
      </c>
      <c r="BY458" s="88">
        <f t="shared" si="3"/>
        <v>0</v>
      </c>
      <c r="BZ458" s="88">
        <f t="shared" si="4"/>
        <v>31</v>
      </c>
      <c r="CA458" s="88">
        <f t="shared" si="5"/>
        <v>4</v>
      </c>
      <c r="CB458" s="88">
        <f t="shared" si="6"/>
        <v>0</v>
      </c>
      <c r="CC458" s="89">
        <f t="shared" si="7"/>
        <v>0.11428571428571428</v>
      </c>
    </row>
    <row r="459" spans="1:81" ht="26.4" x14ac:dyDescent="0.3">
      <c r="A459" s="255" t="s">
        <v>1709</v>
      </c>
      <c r="B459" s="130" t="s">
        <v>1710</v>
      </c>
      <c r="C459" s="244" t="s">
        <v>1583</v>
      </c>
      <c r="D459" s="251" t="s">
        <v>1711</v>
      </c>
      <c r="E459" s="252" t="s">
        <v>1710</v>
      </c>
      <c r="F459" s="75" t="s">
        <v>146</v>
      </c>
      <c r="G459" s="76" t="s">
        <v>12</v>
      </c>
      <c r="H459" s="76" t="s">
        <v>12</v>
      </c>
      <c r="I459" s="76" t="s">
        <v>15</v>
      </c>
      <c r="J459" s="76" t="s">
        <v>12</v>
      </c>
      <c r="K459" s="76" t="s">
        <v>12</v>
      </c>
      <c r="L459" s="76" t="s">
        <v>15</v>
      </c>
      <c r="M459" s="76" t="s">
        <v>15</v>
      </c>
      <c r="N459" s="76" t="s">
        <v>15</v>
      </c>
      <c r="O459" s="76" t="s">
        <v>12</v>
      </c>
      <c r="P459" s="76" t="s">
        <v>12</v>
      </c>
      <c r="Q459" s="76" t="s">
        <v>102</v>
      </c>
      <c r="R459" s="76" t="s">
        <v>12</v>
      </c>
      <c r="S459" s="76" t="s">
        <v>102</v>
      </c>
      <c r="T459" s="76" t="s">
        <v>102</v>
      </c>
      <c r="U459" s="76" t="s">
        <v>102</v>
      </c>
      <c r="V459" s="76" t="s">
        <v>102</v>
      </c>
      <c r="W459" s="76" t="s">
        <v>102</v>
      </c>
      <c r="X459" s="76" t="s">
        <v>102</v>
      </c>
      <c r="Y459" s="76" t="s">
        <v>102</v>
      </c>
      <c r="Z459" s="76" t="s">
        <v>102</v>
      </c>
      <c r="AA459" s="77" t="s">
        <v>102</v>
      </c>
      <c r="AB459" s="79" t="s">
        <v>12</v>
      </c>
      <c r="AC459" s="77" t="s">
        <v>102</v>
      </c>
      <c r="AD459" s="77" t="s">
        <v>102</v>
      </c>
      <c r="AE459" s="77" t="s">
        <v>102</v>
      </c>
      <c r="AF459" s="77">
        <v>4</v>
      </c>
      <c r="AG459" s="78" t="s">
        <v>12</v>
      </c>
      <c r="AH459" s="78" t="s">
        <v>12</v>
      </c>
      <c r="AI459" s="78" t="s">
        <v>12</v>
      </c>
      <c r="AJ459" s="78" t="s">
        <v>102</v>
      </c>
      <c r="AK459" s="79" t="s">
        <v>12</v>
      </c>
      <c r="AL459" s="79" t="s">
        <v>102</v>
      </c>
      <c r="AM459" s="79" t="s">
        <v>12</v>
      </c>
      <c r="AN459" s="79" t="s">
        <v>12</v>
      </c>
      <c r="AO459" s="79" t="s">
        <v>12</v>
      </c>
      <c r="AP459" s="79" t="s">
        <v>12</v>
      </c>
      <c r="AQ459" s="79" t="s">
        <v>12</v>
      </c>
      <c r="AR459" s="79" t="s">
        <v>18</v>
      </c>
      <c r="AS459" s="79" t="e">
        <f>VLOOKUP(Vib_PDM[[#This Row],[New Number]],#REF!,2,FALSE)</f>
        <v>#VALUE!</v>
      </c>
      <c r="AT459" s="79" t="s">
        <v>15</v>
      </c>
      <c r="AU459" s="79" t="s">
        <v>15</v>
      </c>
      <c r="AV459" s="79" t="s">
        <v>15</v>
      </c>
      <c r="AW459" s="79" t="s">
        <v>15</v>
      </c>
      <c r="AX459" s="79" t="s">
        <v>15</v>
      </c>
      <c r="AY459" s="79"/>
      <c r="AZ459" s="79"/>
      <c r="BA459" s="79"/>
      <c r="BB459" s="80"/>
      <c r="BC459" s="80"/>
      <c r="BD459" s="80"/>
      <c r="BE459" s="80"/>
      <c r="BF459" s="80"/>
      <c r="BG459" s="80"/>
      <c r="BH459" s="80"/>
      <c r="BI459" s="80"/>
      <c r="BJ459" s="80"/>
      <c r="BK459" s="80"/>
      <c r="BL459" s="80"/>
      <c r="BM459" s="80"/>
      <c r="BN459" s="80"/>
      <c r="BO459" s="247"/>
      <c r="BP459" s="80"/>
      <c r="BQ459" s="79"/>
      <c r="BR459" s="80"/>
      <c r="BS459" s="79">
        <v>0</v>
      </c>
      <c r="BT459" s="248" t="e">
        <f>VLOOKUP(Vib_PDM[[#This Row],[New Number]],'[4]Monthly AMS report'!MD:ME,2,FALSE)</f>
        <v>#VALUE!</v>
      </c>
      <c r="BU459" s="86">
        <v>6</v>
      </c>
      <c r="BV459" s="87">
        <f t="shared" si="0"/>
        <v>0</v>
      </c>
      <c r="BW459" s="88">
        <f t="shared" si="1"/>
        <v>0</v>
      </c>
      <c r="BX459" s="88">
        <f t="shared" si="2"/>
        <v>0</v>
      </c>
      <c r="BY459" s="88">
        <f t="shared" si="3"/>
        <v>1</v>
      </c>
      <c r="BZ459" s="88">
        <f t="shared" si="4"/>
        <v>30</v>
      </c>
      <c r="CA459" s="88">
        <f t="shared" si="5"/>
        <v>4</v>
      </c>
      <c r="CB459" s="88">
        <f t="shared" si="6"/>
        <v>0</v>
      </c>
      <c r="CC459" s="89">
        <f t="shared" si="7"/>
        <v>0.11428571428571428</v>
      </c>
    </row>
    <row r="460" spans="1:81" x14ac:dyDescent="0.3">
      <c r="A460" s="249" t="s">
        <v>1600</v>
      </c>
      <c r="B460" s="71" t="s">
        <v>1601</v>
      </c>
      <c r="C460" s="244" t="s">
        <v>1583</v>
      </c>
      <c r="D460" s="245" t="s">
        <v>1712</v>
      </c>
      <c r="E460" s="244" t="s">
        <v>1713</v>
      </c>
      <c r="F460" s="75"/>
      <c r="G460" s="76" t="s">
        <v>12</v>
      </c>
      <c r="H460" s="76" t="s">
        <v>15</v>
      </c>
      <c r="I460" s="76" t="s">
        <v>12</v>
      </c>
      <c r="J460" s="76" t="s">
        <v>12</v>
      </c>
      <c r="K460" s="76" t="s">
        <v>12</v>
      </c>
      <c r="L460" s="76"/>
      <c r="M460" s="76" t="s">
        <v>15</v>
      </c>
      <c r="N460" s="76" t="s">
        <v>15</v>
      </c>
      <c r="O460" s="76" t="s">
        <v>12</v>
      </c>
      <c r="P460" s="76" t="s">
        <v>12</v>
      </c>
      <c r="Q460" s="76" t="s">
        <v>102</v>
      </c>
      <c r="R460" s="76" t="s">
        <v>12</v>
      </c>
      <c r="S460" s="76" t="s">
        <v>102</v>
      </c>
      <c r="T460" s="76" t="s">
        <v>102</v>
      </c>
      <c r="U460" s="76" t="s">
        <v>102</v>
      </c>
      <c r="V460" s="76" t="s">
        <v>102</v>
      </c>
      <c r="W460" s="76" t="s">
        <v>102</v>
      </c>
      <c r="X460" s="76" t="s">
        <v>102</v>
      </c>
      <c r="Y460" s="76" t="s">
        <v>102</v>
      </c>
      <c r="Z460" s="76" t="s">
        <v>102</v>
      </c>
      <c r="AA460" s="77" t="s">
        <v>102</v>
      </c>
      <c r="AB460" s="79" t="s">
        <v>12</v>
      </c>
      <c r="AC460" s="77" t="s">
        <v>102</v>
      </c>
      <c r="AD460" s="77" t="s">
        <v>102</v>
      </c>
      <c r="AE460" s="77" t="s">
        <v>102</v>
      </c>
      <c r="AF460" s="77" t="s">
        <v>102</v>
      </c>
      <c r="AG460" s="78" t="s">
        <v>12</v>
      </c>
      <c r="AH460" s="78" t="s">
        <v>12</v>
      </c>
      <c r="AI460" s="78" t="s">
        <v>12</v>
      </c>
      <c r="AJ460" s="78" t="s">
        <v>102</v>
      </c>
      <c r="AK460" s="79" t="s">
        <v>12</v>
      </c>
      <c r="AL460" s="79" t="s">
        <v>102</v>
      </c>
      <c r="AM460" s="79" t="s">
        <v>12</v>
      </c>
      <c r="AN460" s="79" t="s">
        <v>12</v>
      </c>
      <c r="AO460" s="79" t="s">
        <v>12</v>
      </c>
      <c r="AP460" s="79" t="s">
        <v>12</v>
      </c>
      <c r="AQ460" s="79" t="s">
        <v>12</v>
      </c>
      <c r="AR460" s="79" t="s">
        <v>18</v>
      </c>
      <c r="AS460" s="79" t="e">
        <f>VLOOKUP(Vib_PDM[[#This Row],[New Number]],#REF!,2,FALSE)</f>
        <v>#VALUE!</v>
      </c>
      <c r="AT460" s="79" t="s">
        <v>15</v>
      </c>
      <c r="AU460" s="79" t="s">
        <v>15</v>
      </c>
      <c r="AV460" s="79" t="s">
        <v>15</v>
      </c>
      <c r="AW460" s="79" t="s">
        <v>15</v>
      </c>
      <c r="AX460" s="79" t="s">
        <v>15</v>
      </c>
      <c r="AY460" s="79"/>
      <c r="AZ460" s="79"/>
      <c r="BA460" s="79"/>
      <c r="BB460" s="80"/>
      <c r="BC460" s="80"/>
      <c r="BD460" s="80"/>
      <c r="BE460" s="80"/>
      <c r="BF460" s="80"/>
      <c r="BG460" s="80"/>
      <c r="BH460" s="80"/>
      <c r="BI460" s="80"/>
      <c r="BJ460" s="80"/>
      <c r="BK460" s="80"/>
      <c r="BL460" s="80"/>
      <c r="BM460" s="80"/>
      <c r="BN460" s="80"/>
      <c r="BO460" s="247"/>
      <c r="BP460" s="80"/>
      <c r="BQ460" s="79"/>
      <c r="BR460" s="80"/>
      <c r="BS460" s="79">
        <v>0</v>
      </c>
      <c r="BT460" s="248" t="e">
        <f>VLOOKUP(Vib_PDM[[#This Row],[New Number]],'[4]Monthly AMS report'!MD:ME,2,FALSE)</f>
        <v>#VALUE!</v>
      </c>
      <c r="BU460" s="86">
        <v>12</v>
      </c>
      <c r="BV460" s="87">
        <f t="shared" si="0"/>
        <v>0</v>
      </c>
      <c r="BW460" s="88">
        <f t="shared" si="1"/>
        <v>0</v>
      </c>
      <c r="BX460" s="88">
        <f t="shared" si="2"/>
        <v>0</v>
      </c>
      <c r="BY460" s="88">
        <f t="shared" si="3"/>
        <v>0</v>
      </c>
      <c r="BZ460" s="88">
        <f t="shared" si="4"/>
        <v>31</v>
      </c>
      <c r="CA460" s="88">
        <f t="shared" si="5"/>
        <v>3</v>
      </c>
      <c r="CB460" s="88">
        <f t="shared" si="6"/>
        <v>0</v>
      </c>
      <c r="CC460" s="89">
        <f t="shared" si="7"/>
        <v>8.8235294117647065E-2</v>
      </c>
    </row>
    <row r="461" spans="1:81" x14ac:dyDescent="0.3">
      <c r="A461" s="249" t="s">
        <v>1699</v>
      </c>
      <c r="B461" s="71" t="s">
        <v>1700</v>
      </c>
      <c r="C461" s="244" t="s">
        <v>1583</v>
      </c>
      <c r="D461" s="245" t="s">
        <v>1714</v>
      </c>
      <c r="E461" s="244" t="s">
        <v>1715</v>
      </c>
      <c r="F461" s="75"/>
      <c r="G461" s="76" t="s">
        <v>12</v>
      </c>
      <c r="H461" s="76" t="s">
        <v>15</v>
      </c>
      <c r="I461" s="76" t="s">
        <v>12</v>
      </c>
      <c r="J461" s="76" t="s">
        <v>12</v>
      </c>
      <c r="K461" s="76" t="s">
        <v>12</v>
      </c>
      <c r="L461" s="76" t="s">
        <v>12</v>
      </c>
      <c r="M461" s="76" t="s">
        <v>15</v>
      </c>
      <c r="N461" s="76" t="s">
        <v>15</v>
      </c>
      <c r="O461" s="76" t="s">
        <v>12</v>
      </c>
      <c r="P461" s="76" t="s">
        <v>12</v>
      </c>
      <c r="Q461" s="76" t="s">
        <v>102</v>
      </c>
      <c r="R461" s="76" t="s">
        <v>12</v>
      </c>
      <c r="S461" s="76" t="s">
        <v>102</v>
      </c>
      <c r="T461" s="76" t="s">
        <v>102</v>
      </c>
      <c r="U461" s="76" t="s">
        <v>102</v>
      </c>
      <c r="V461" s="76" t="s">
        <v>102</v>
      </c>
      <c r="W461" s="76" t="s">
        <v>102</v>
      </c>
      <c r="X461" s="76" t="s">
        <v>102</v>
      </c>
      <c r="Y461" s="76" t="s">
        <v>102</v>
      </c>
      <c r="Z461" s="76" t="s">
        <v>102</v>
      </c>
      <c r="AA461" s="77" t="s">
        <v>102</v>
      </c>
      <c r="AB461" s="79" t="s">
        <v>12</v>
      </c>
      <c r="AC461" s="77" t="s">
        <v>102</v>
      </c>
      <c r="AD461" s="77" t="s">
        <v>102</v>
      </c>
      <c r="AE461" s="77" t="s">
        <v>102</v>
      </c>
      <c r="AF461" s="77" t="s">
        <v>102</v>
      </c>
      <c r="AG461" s="78" t="s">
        <v>12</v>
      </c>
      <c r="AH461" s="78" t="s">
        <v>12</v>
      </c>
      <c r="AI461" s="78" t="s">
        <v>12</v>
      </c>
      <c r="AJ461" s="78" t="s">
        <v>102</v>
      </c>
      <c r="AK461" s="79" t="s">
        <v>12</v>
      </c>
      <c r="AL461" s="79" t="s">
        <v>102</v>
      </c>
      <c r="AM461" s="79" t="s">
        <v>12</v>
      </c>
      <c r="AN461" s="79" t="s">
        <v>12</v>
      </c>
      <c r="AO461" s="79" t="s">
        <v>12</v>
      </c>
      <c r="AP461" s="79" t="s">
        <v>12</v>
      </c>
      <c r="AQ461" s="79" t="s">
        <v>12</v>
      </c>
      <c r="AR461" s="79" t="s">
        <v>18</v>
      </c>
      <c r="AS461" s="79" t="e">
        <f>VLOOKUP(Vib_PDM[[#This Row],[New Number]],#REF!,2,FALSE)</f>
        <v>#VALUE!</v>
      </c>
      <c r="AT461" s="79" t="s">
        <v>15</v>
      </c>
      <c r="AU461" s="79" t="s">
        <v>15</v>
      </c>
      <c r="AV461" s="79" t="s">
        <v>15</v>
      </c>
      <c r="AW461" s="79" t="s">
        <v>15</v>
      </c>
      <c r="AX461" s="79" t="s">
        <v>15</v>
      </c>
      <c r="AY461" s="79"/>
      <c r="AZ461" s="79"/>
      <c r="BA461" s="79"/>
      <c r="BB461" s="80"/>
      <c r="BC461" s="80"/>
      <c r="BD461" s="80"/>
      <c r="BE461" s="80"/>
      <c r="BF461" s="80"/>
      <c r="BG461" s="80"/>
      <c r="BH461" s="80"/>
      <c r="BI461" s="80"/>
      <c r="BJ461" s="80"/>
      <c r="BK461" s="80"/>
      <c r="BL461" s="80"/>
      <c r="BM461" s="80"/>
      <c r="BN461" s="80"/>
      <c r="BO461" s="247"/>
      <c r="BP461" s="80"/>
      <c r="BQ461" s="79"/>
      <c r="BR461" s="80"/>
      <c r="BS461" s="79">
        <v>0</v>
      </c>
      <c r="BT461" s="248" t="e">
        <f>VLOOKUP(Vib_PDM[[#This Row],[New Number]],'[4]Monthly AMS report'!MD:ME,2,FALSE)</f>
        <v>#VALUE!</v>
      </c>
      <c r="BU461" s="86">
        <v>12</v>
      </c>
      <c r="BV461" s="87">
        <f t="shared" si="0"/>
        <v>0</v>
      </c>
      <c r="BW461" s="88">
        <f t="shared" si="1"/>
        <v>0</v>
      </c>
      <c r="BX461" s="88">
        <f t="shared" si="2"/>
        <v>0</v>
      </c>
      <c r="BY461" s="88">
        <f t="shared" si="3"/>
        <v>0</v>
      </c>
      <c r="BZ461" s="88">
        <f t="shared" si="4"/>
        <v>32</v>
      </c>
      <c r="CA461" s="88">
        <f t="shared" si="5"/>
        <v>3</v>
      </c>
      <c r="CB461" s="88">
        <f t="shared" si="6"/>
        <v>0</v>
      </c>
      <c r="CC461" s="89">
        <f t="shared" si="7"/>
        <v>8.5714285714285715E-2</v>
      </c>
    </row>
    <row r="462" spans="1:81" ht="14.4" x14ac:dyDescent="0.3">
      <c r="A462" s="234"/>
      <c r="B462" s="234"/>
      <c r="C462" s="235"/>
      <c r="D462" s="236"/>
      <c r="E462" s="237"/>
      <c r="F462" s="235"/>
      <c r="G462" s="238"/>
      <c r="H462" s="238"/>
      <c r="I462" s="238"/>
      <c r="J462" s="238"/>
      <c r="K462" s="238"/>
      <c r="L462" s="238"/>
      <c r="M462" s="238"/>
      <c r="N462" s="238"/>
      <c r="O462" s="238"/>
      <c r="P462" s="238"/>
      <c r="Q462" s="238"/>
      <c r="R462" s="238"/>
      <c r="S462" s="238"/>
      <c r="T462" s="238"/>
      <c r="U462" s="238"/>
      <c r="V462" s="238"/>
      <c r="W462" s="238"/>
      <c r="X462" s="238"/>
      <c r="Y462" s="238"/>
      <c r="Z462" s="238"/>
      <c r="AA462" s="238"/>
      <c r="AB462" s="238"/>
      <c r="AC462" s="238"/>
      <c r="AD462" s="238"/>
      <c r="AE462" s="238"/>
      <c r="AF462" s="238"/>
      <c r="AG462" s="238"/>
      <c r="AH462" s="238"/>
      <c r="AI462" s="238"/>
      <c r="AJ462" s="238"/>
      <c r="AK462" s="238"/>
      <c r="AL462" s="238"/>
      <c r="AM462" s="238"/>
      <c r="AN462" s="238"/>
      <c r="AO462" s="238"/>
      <c r="AP462" s="238"/>
      <c r="AQ462" s="238"/>
      <c r="AR462" s="238"/>
      <c r="AS462" s="238"/>
      <c r="AT462" s="238"/>
      <c r="AU462" s="238"/>
      <c r="AV462" s="238"/>
      <c r="AW462" s="238"/>
      <c r="AX462" s="238"/>
      <c r="AY462" s="238"/>
      <c r="AZ462" s="238"/>
      <c r="BA462" s="238"/>
      <c r="BB462" s="239"/>
      <c r="BC462" s="239"/>
      <c r="BD462" s="239"/>
      <c r="BE462" s="239"/>
      <c r="BF462" s="239"/>
      <c r="BG462" s="239"/>
      <c r="BH462" s="239"/>
      <c r="BI462" s="239"/>
      <c r="BJ462" s="239"/>
      <c r="BK462" s="239"/>
      <c r="BL462" s="239"/>
      <c r="BM462" s="239"/>
      <c r="BN462" s="239"/>
      <c r="BO462" s="240"/>
      <c r="BP462" s="239"/>
      <c r="BQ462" s="238"/>
      <c r="BR462" s="239"/>
      <c r="BS462" s="238"/>
      <c r="BT462" s="238"/>
      <c r="BU462" s="241"/>
      <c r="BV462" s="235"/>
      <c r="CB462" s="242"/>
    </row>
    <row r="463" spans="1:81" ht="14.4" x14ac:dyDescent="0.3">
      <c r="A463" s="234"/>
      <c r="B463" s="234"/>
      <c r="C463" s="235"/>
      <c r="D463" s="236"/>
      <c r="E463" s="237"/>
      <c r="F463" s="235"/>
      <c r="G463" s="238"/>
      <c r="H463" s="238"/>
      <c r="I463" s="238"/>
      <c r="J463" s="238"/>
      <c r="K463" s="238"/>
      <c r="L463" s="238"/>
      <c r="M463" s="238"/>
      <c r="N463" s="238"/>
      <c r="O463" s="238"/>
      <c r="P463" s="238"/>
      <c r="Q463" s="238"/>
      <c r="R463" s="238"/>
      <c r="S463" s="238"/>
      <c r="T463" s="238"/>
      <c r="U463" s="238"/>
      <c r="V463" s="238"/>
      <c r="W463" s="238"/>
      <c r="X463" s="238"/>
      <c r="Y463" s="238"/>
      <c r="Z463" s="238"/>
      <c r="AA463" s="238"/>
      <c r="AB463" s="238"/>
      <c r="AC463" s="238"/>
      <c r="AD463" s="238"/>
      <c r="AE463" s="238"/>
      <c r="AF463" s="238"/>
      <c r="AG463" s="238"/>
      <c r="AH463" s="238"/>
      <c r="AI463" s="238"/>
      <c r="AJ463" s="238"/>
      <c r="AK463" s="238"/>
      <c r="AL463" s="238"/>
      <c r="AM463" s="238"/>
      <c r="AN463" s="238"/>
      <c r="AO463" s="238"/>
      <c r="AP463" s="238"/>
      <c r="AQ463" s="238"/>
      <c r="AR463" s="238"/>
      <c r="AS463" s="238"/>
      <c r="AT463" s="238"/>
      <c r="AU463" s="238"/>
      <c r="AV463" s="238"/>
      <c r="AW463" s="238"/>
      <c r="AX463" s="238"/>
      <c r="AY463" s="238"/>
      <c r="AZ463" s="238"/>
      <c r="BA463" s="238"/>
      <c r="BB463" s="239"/>
      <c r="BC463" s="239"/>
      <c r="BD463" s="239"/>
      <c r="BE463" s="239"/>
      <c r="BF463" s="239"/>
      <c r="BG463" s="239"/>
      <c r="BH463" s="239"/>
      <c r="BI463" s="239"/>
      <c r="BJ463" s="239"/>
      <c r="BK463" s="239"/>
      <c r="BL463" s="239"/>
      <c r="BM463" s="239"/>
      <c r="BN463" s="239"/>
      <c r="BO463" s="240"/>
      <c r="BP463" s="239"/>
      <c r="BQ463" s="238"/>
      <c r="BR463" s="239"/>
      <c r="BS463" s="238"/>
      <c r="BT463" s="238"/>
      <c r="BU463" s="241"/>
      <c r="BV463" s="235"/>
      <c r="CB463" s="242"/>
    </row>
    <row r="464" spans="1:81" ht="14.4" x14ac:dyDescent="0.3">
      <c r="A464" s="234"/>
      <c r="B464" s="234"/>
      <c r="C464" s="235"/>
      <c r="D464" s="236"/>
      <c r="E464" s="237"/>
      <c r="F464" s="235"/>
      <c r="G464" s="238"/>
      <c r="H464" s="238"/>
      <c r="I464" s="238"/>
      <c r="J464" s="238"/>
      <c r="K464" s="238"/>
      <c r="L464" s="238"/>
      <c r="M464" s="238"/>
      <c r="N464" s="238"/>
      <c r="O464" s="238"/>
      <c r="P464" s="238"/>
      <c r="Q464" s="238"/>
      <c r="R464" s="238"/>
      <c r="S464" s="238"/>
      <c r="T464" s="238"/>
      <c r="U464" s="238"/>
      <c r="V464" s="238"/>
      <c r="W464" s="238"/>
      <c r="X464" s="238"/>
      <c r="Y464" s="238"/>
      <c r="Z464" s="238"/>
      <c r="AA464" s="238"/>
      <c r="AB464" s="238"/>
      <c r="AC464" s="238"/>
      <c r="AD464" s="238"/>
      <c r="AE464" s="238"/>
      <c r="AF464" s="238"/>
      <c r="AG464" s="238"/>
      <c r="AH464" s="238"/>
      <c r="AI464" s="238"/>
      <c r="AJ464" s="238"/>
      <c r="AK464" s="238"/>
      <c r="AL464" s="238"/>
      <c r="AM464" s="238"/>
      <c r="AN464" s="238"/>
      <c r="AO464" s="238"/>
      <c r="AP464" s="238"/>
      <c r="AQ464" s="238"/>
      <c r="AR464" s="238"/>
      <c r="AS464" s="238"/>
      <c r="AT464" s="238"/>
      <c r="AU464" s="238"/>
      <c r="AV464" s="238"/>
      <c r="AW464" s="238"/>
      <c r="AX464" s="238"/>
      <c r="AY464" s="238"/>
      <c r="AZ464" s="238"/>
      <c r="BA464" s="238"/>
      <c r="BB464" s="239"/>
      <c r="BC464" s="239"/>
      <c r="BD464" s="239"/>
      <c r="BE464" s="239"/>
      <c r="BF464" s="239"/>
      <c r="BG464" s="239"/>
      <c r="BH464" s="239"/>
      <c r="BI464" s="239"/>
      <c r="BJ464" s="239"/>
      <c r="BK464" s="239"/>
      <c r="BL464" s="239"/>
      <c r="BM464" s="239"/>
      <c r="BN464" s="239"/>
      <c r="BO464" s="240"/>
      <c r="BP464" s="239"/>
      <c r="BQ464" s="238"/>
      <c r="BR464" s="239"/>
      <c r="BS464" s="238"/>
      <c r="BT464" s="238"/>
      <c r="BU464" s="241"/>
      <c r="BV464" s="235"/>
      <c r="CB464" s="242"/>
    </row>
    <row r="465" spans="1:80" ht="14.4" x14ac:dyDescent="0.3">
      <c r="A465" s="234"/>
      <c r="B465" s="234"/>
      <c r="C465" s="235"/>
      <c r="D465" s="236"/>
      <c r="E465" s="237"/>
      <c r="F465" s="235"/>
      <c r="G465" s="238"/>
      <c r="H465" s="238"/>
      <c r="I465" s="238"/>
      <c r="J465" s="238"/>
      <c r="K465" s="238"/>
      <c r="L465" s="238"/>
      <c r="M465" s="238"/>
      <c r="N465" s="238"/>
      <c r="O465" s="238"/>
      <c r="P465" s="238"/>
      <c r="Q465" s="238"/>
      <c r="R465" s="238"/>
      <c r="S465" s="238"/>
      <c r="T465" s="238"/>
      <c r="U465" s="238"/>
      <c r="V465" s="238"/>
      <c r="W465" s="238"/>
      <c r="X465" s="238"/>
      <c r="Y465" s="238"/>
      <c r="Z465" s="238"/>
      <c r="AA465" s="238"/>
      <c r="AB465" s="238"/>
      <c r="AC465" s="238"/>
      <c r="AD465" s="238"/>
      <c r="AE465" s="238"/>
      <c r="AF465" s="238"/>
      <c r="AG465" s="238"/>
      <c r="AH465" s="238"/>
      <c r="AI465" s="238"/>
      <c r="AJ465" s="238"/>
      <c r="AK465" s="238"/>
      <c r="AL465" s="238"/>
      <c r="AM465" s="238"/>
      <c r="AN465" s="238"/>
      <c r="AO465" s="238"/>
      <c r="AP465" s="238"/>
      <c r="AQ465" s="238"/>
      <c r="AR465" s="238"/>
      <c r="AS465" s="238"/>
      <c r="AT465" s="238"/>
      <c r="AU465" s="238"/>
      <c r="AV465" s="238"/>
      <c r="AW465" s="238"/>
      <c r="AX465" s="238"/>
      <c r="AY465" s="238"/>
      <c r="AZ465" s="238"/>
      <c r="BA465" s="238"/>
      <c r="BB465" s="239"/>
      <c r="BC465" s="239"/>
      <c r="BD465" s="239"/>
      <c r="BE465" s="239"/>
      <c r="BF465" s="239"/>
      <c r="BG465" s="239"/>
      <c r="BH465" s="239"/>
      <c r="BI465" s="239"/>
      <c r="BJ465" s="239"/>
      <c r="BK465" s="239"/>
      <c r="BL465" s="239"/>
      <c r="BM465" s="239"/>
      <c r="BN465" s="239"/>
      <c r="BO465" s="240"/>
      <c r="BP465" s="239"/>
      <c r="BQ465" s="238"/>
      <c r="BR465" s="239"/>
      <c r="BS465" s="238"/>
      <c r="BT465" s="238"/>
      <c r="BU465" s="241"/>
      <c r="BV465" s="235"/>
      <c r="CB465" s="242"/>
    </row>
    <row r="466" spans="1:80" ht="14.4" x14ac:dyDescent="0.3">
      <c r="A466" s="234"/>
      <c r="B466" s="234"/>
      <c r="C466" s="235"/>
      <c r="D466" s="236"/>
      <c r="E466" s="237"/>
      <c r="F466" s="235"/>
      <c r="G466" s="238"/>
      <c r="H466" s="238"/>
      <c r="I466" s="238"/>
      <c r="J466" s="238"/>
      <c r="K466" s="238"/>
      <c r="L466" s="238"/>
      <c r="M466" s="238"/>
      <c r="N466" s="238"/>
      <c r="O466" s="238"/>
      <c r="P466" s="238"/>
      <c r="Q466" s="238"/>
      <c r="R466" s="238"/>
      <c r="S466" s="238"/>
      <c r="T466" s="238"/>
      <c r="U466" s="238"/>
      <c r="V466" s="238"/>
      <c r="W466" s="238"/>
      <c r="X466" s="238"/>
      <c r="Y466" s="238"/>
      <c r="Z466" s="238"/>
      <c r="AA466" s="238"/>
      <c r="AB466" s="238"/>
      <c r="AC466" s="238"/>
      <c r="AD466" s="238"/>
      <c r="AE466" s="238"/>
      <c r="AF466" s="238"/>
      <c r="AG466" s="238"/>
      <c r="AH466" s="238"/>
      <c r="AI466" s="238"/>
      <c r="AJ466" s="238"/>
      <c r="AK466" s="238"/>
      <c r="AL466" s="238"/>
      <c r="AM466" s="238"/>
      <c r="AN466" s="238"/>
      <c r="AO466" s="238"/>
      <c r="AP466" s="238"/>
      <c r="AQ466" s="238"/>
      <c r="AR466" s="238"/>
      <c r="AS466" s="238"/>
      <c r="AT466" s="238"/>
      <c r="AU466" s="238"/>
      <c r="AV466" s="238"/>
      <c r="AW466" s="238"/>
      <c r="AX466" s="238"/>
      <c r="AY466" s="238"/>
      <c r="AZ466" s="238"/>
      <c r="BA466" s="238"/>
      <c r="BB466" s="239"/>
      <c r="BC466" s="239"/>
      <c r="BD466" s="239"/>
      <c r="BE466" s="239"/>
      <c r="BF466" s="239"/>
      <c r="BG466" s="239"/>
      <c r="BH466" s="239"/>
      <c r="BI466" s="239"/>
      <c r="BJ466" s="239"/>
      <c r="BK466" s="239"/>
      <c r="BL466" s="239"/>
      <c r="BM466" s="239"/>
      <c r="BN466" s="239"/>
      <c r="BO466" s="240"/>
      <c r="BP466" s="239"/>
      <c r="BQ466" s="238"/>
      <c r="BR466" s="239"/>
      <c r="BS466" s="238"/>
      <c r="BT466" s="238"/>
      <c r="BU466" s="241"/>
      <c r="BV466" s="235"/>
      <c r="CB466" s="242"/>
    </row>
    <row r="467" spans="1:80" ht="14.4" x14ac:dyDescent="0.3">
      <c r="A467" s="234"/>
      <c r="B467" s="234"/>
      <c r="C467" s="235"/>
      <c r="D467" s="236"/>
      <c r="E467" s="237"/>
      <c r="F467" s="235"/>
      <c r="G467" s="238"/>
      <c r="H467" s="238"/>
      <c r="I467" s="238"/>
      <c r="J467" s="238"/>
      <c r="K467" s="238"/>
      <c r="L467" s="238"/>
      <c r="M467" s="238"/>
      <c r="N467" s="238"/>
      <c r="O467" s="238"/>
      <c r="P467" s="238"/>
      <c r="Q467" s="238"/>
      <c r="R467" s="238"/>
      <c r="S467" s="238"/>
      <c r="T467" s="238"/>
      <c r="U467" s="238"/>
      <c r="V467" s="238"/>
      <c r="W467" s="238"/>
      <c r="X467" s="238"/>
      <c r="Y467" s="238"/>
      <c r="Z467" s="238"/>
      <c r="AA467" s="238"/>
      <c r="AB467" s="238"/>
      <c r="AC467" s="238"/>
      <c r="AD467" s="238"/>
      <c r="AE467" s="238"/>
      <c r="AF467" s="238"/>
      <c r="AG467" s="238"/>
      <c r="AH467" s="238"/>
      <c r="AI467" s="238"/>
      <c r="AJ467" s="238"/>
      <c r="AK467" s="238"/>
      <c r="AL467" s="238"/>
      <c r="AM467" s="238"/>
      <c r="AN467" s="238"/>
      <c r="AO467" s="238"/>
      <c r="AP467" s="238"/>
      <c r="AQ467" s="238"/>
      <c r="AR467" s="238"/>
      <c r="AS467" s="238"/>
      <c r="AT467" s="238"/>
      <c r="AU467" s="238"/>
      <c r="AV467" s="238"/>
      <c r="AW467" s="238"/>
      <c r="AX467" s="238"/>
      <c r="AY467" s="238"/>
      <c r="AZ467" s="238"/>
      <c r="BA467" s="238"/>
      <c r="BB467" s="239"/>
      <c r="BC467" s="239"/>
      <c r="BD467" s="239"/>
      <c r="BE467" s="239"/>
      <c r="BF467" s="239"/>
      <c r="BG467" s="239"/>
      <c r="BH467" s="239"/>
      <c r="BI467" s="239"/>
      <c r="BJ467" s="239"/>
      <c r="BK467" s="239"/>
      <c r="BL467" s="239"/>
      <c r="BM467" s="239"/>
      <c r="BN467" s="239"/>
      <c r="BO467" s="240"/>
      <c r="BP467" s="239"/>
      <c r="BQ467" s="238"/>
      <c r="BR467" s="239"/>
      <c r="BS467" s="238"/>
      <c r="BT467" s="238"/>
      <c r="BU467" s="241"/>
      <c r="BV467" s="235"/>
      <c r="CB467" s="242"/>
    </row>
    <row r="468" spans="1:80" ht="14.4" x14ac:dyDescent="0.3">
      <c r="A468" s="234"/>
      <c r="B468" s="234"/>
      <c r="C468" s="235"/>
      <c r="D468" s="236"/>
      <c r="E468" s="237"/>
      <c r="F468" s="235"/>
      <c r="G468" s="238"/>
      <c r="H468" s="238"/>
      <c r="I468" s="238"/>
      <c r="J468" s="238"/>
      <c r="K468" s="238"/>
      <c r="L468" s="238"/>
      <c r="M468" s="238"/>
      <c r="N468" s="238"/>
      <c r="O468" s="238"/>
      <c r="P468" s="238"/>
      <c r="Q468" s="238"/>
      <c r="R468" s="238"/>
      <c r="S468" s="238"/>
      <c r="T468" s="238"/>
      <c r="U468" s="238"/>
      <c r="V468" s="238"/>
      <c r="W468" s="238"/>
      <c r="X468" s="238"/>
      <c r="Y468" s="238"/>
      <c r="Z468" s="238"/>
      <c r="AA468" s="238"/>
      <c r="AB468" s="238"/>
      <c r="AC468" s="238"/>
      <c r="AD468" s="238"/>
      <c r="AE468" s="238"/>
      <c r="AF468" s="238"/>
      <c r="AG468" s="238"/>
      <c r="AH468" s="238"/>
      <c r="AI468" s="238"/>
      <c r="AJ468" s="238"/>
      <c r="AK468" s="238"/>
      <c r="AL468" s="238"/>
      <c r="AM468" s="238"/>
      <c r="AN468" s="238"/>
      <c r="AO468" s="238"/>
      <c r="AP468" s="238"/>
      <c r="AQ468" s="238"/>
      <c r="AR468" s="238"/>
      <c r="AS468" s="238"/>
      <c r="AT468" s="238"/>
      <c r="AU468" s="238"/>
      <c r="AV468" s="238"/>
      <c r="AW468" s="238"/>
      <c r="AX468" s="238"/>
      <c r="AY468" s="238"/>
      <c r="AZ468" s="238"/>
      <c r="BA468" s="238"/>
      <c r="BB468" s="239"/>
      <c r="BC468" s="239"/>
      <c r="BD468" s="239"/>
      <c r="BE468" s="239"/>
      <c r="BF468" s="239"/>
      <c r="BG468" s="239"/>
      <c r="BH468" s="239"/>
      <c r="BI468" s="239"/>
      <c r="BJ468" s="239"/>
      <c r="BK468" s="239"/>
      <c r="BL468" s="239"/>
      <c r="BM468" s="239"/>
      <c r="BN468" s="239"/>
      <c r="BO468" s="240"/>
      <c r="BP468" s="239"/>
      <c r="BQ468" s="238"/>
      <c r="BR468" s="239"/>
      <c r="BS468" s="238"/>
      <c r="BT468" s="238"/>
      <c r="BU468" s="241"/>
      <c r="BV468" s="235"/>
      <c r="CB468" s="242"/>
    </row>
    <row r="469" spans="1:80" ht="14.4" x14ac:dyDescent="0.3">
      <c r="A469" s="234"/>
      <c r="B469" s="234"/>
      <c r="C469" s="235"/>
      <c r="D469" s="236"/>
      <c r="E469" s="237"/>
      <c r="F469" s="235"/>
      <c r="G469" s="238"/>
      <c r="H469" s="238"/>
      <c r="I469" s="238"/>
      <c r="J469" s="238"/>
      <c r="K469" s="238"/>
      <c r="L469" s="238"/>
      <c r="M469" s="238"/>
      <c r="N469" s="238"/>
      <c r="O469" s="238"/>
      <c r="P469" s="238"/>
      <c r="Q469" s="238"/>
      <c r="R469" s="238"/>
      <c r="S469" s="238"/>
      <c r="T469" s="238"/>
      <c r="U469" s="238"/>
      <c r="V469" s="238"/>
      <c r="W469" s="238"/>
      <c r="X469" s="238"/>
      <c r="Y469" s="238"/>
      <c r="Z469" s="238"/>
      <c r="AA469" s="238"/>
      <c r="AB469" s="238"/>
      <c r="AC469" s="238"/>
      <c r="AD469" s="238"/>
      <c r="AE469" s="238"/>
      <c r="AF469" s="238"/>
      <c r="AG469" s="238"/>
      <c r="AH469" s="238"/>
      <c r="AI469" s="238"/>
      <c r="AJ469" s="238"/>
      <c r="AK469" s="238"/>
      <c r="AL469" s="238"/>
      <c r="AM469" s="238"/>
      <c r="AN469" s="238"/>
      <c r="AO469" s="238"/>
      <c r="AP469" s="238"/>
      <c r="AQ469" s="238"/>
      <c r="AR469" s="238"/>
      <c r="AS469" s="238"/>
      <c r="AT469" s="238"/>
      <c r="AU469" s="238"/>
      <c r="AV469" s="238"/>
      <c r="AW469" s="238"/>
      <c r="AX469" s="238"/>
      <c r="AY469" s="238"/>
      <c r="AZ469" s="238"/>
      <c r="BA469" s="238"/>
      <c r="BB469" s="239"/>
      <c r="BC469" s="239"/>
      <c r="BD469" s="239"/>
      <c r="BE469" s="239"/>
      <c r="BF469" s="239"/>
      <c r="BG469" s="239"/>
      <c r="BH469" s="239"/>
      <c r="BI469" s="239"/>
      <c r="BJ469" s="239"/>
      <c r="BK469" s="239"/>
      <c r="BL469" s="239"/>
      <c r="BM469" s="239"/>
      <c r="BN469" s="239"/>
      <c r="BO469" s="240"/>
      <c r="BP469" s="239"/>
      <c r="BQ469" s="238"/>
      <c r="BR469" s="239"/>
      <c r="BS469" s="238"/>
      <c r="BT469" s="238"/>
      <c r="BU469" s="241"/>
      <c r="BV469" s="235"/>
      <c r="CB469" s="242"/>
    </row>
    <row r="470" spans="1:80" ht="14.4" x14ac:dyDescent="0.3">
      <c r="A470" s="234"/>
      <c r="B470" s="234"/>
      <c r="C470" s="235"/>
      <c r="D470" s="236"/>
      <c r="E470" s="237"/>
      <c r="F470" s="235"/>
      <c r="G470" s="238"/>
      <c r="H470" s="238"/>
      <c r="I470" s="238"/>
      <c r="J470" s="238"/>
      <c r="K470" s="238"/>
      <c r="L470" s="238"/>
      <c r="M470" s="238"/>
      <c r="N470" s="238"/>
      <c r="O470" s="238"/>
      <c r="P470" s="238"/>
      <c r="Q470" s="238"/>
      <c r="R470" s="238"/>
      <c r="S470" s="238"/>
      <c r="T470" s="238"/>
      <c r="U470" s="238"/>
      <c r="V470" s="238"/>
      <c r="W470" s="238"/>
      <c r="X470" s="238"/>
      <c r="Y470" s="238"/>
      <c r="Z470" s="238"/>
      <c r="AA470" s="238"/>
      <c r="AB470" s="238"/>
      <c r="AC470" s="238"/>
      <c r="AD470" s="238"/>
      <c r="AE470" s="238"/>
      <c r="AF470" s="238"/>
      <c r="AG470" s="238"/>
      <c r="AH470" s="238"/>
      <c r="AI470" s="238"/>
      <c r="AJ470" s="238"/>
      <c r="AK470" s="238"/>
      <c r="AL470" s="238"/>
      <c r="AM470" s="238"/>
      <c r="AN470" s="238"/>
      <c r="AO470" s="238"/>
      <c r="AP470" s="238"/>
      <c r="AQ470" s="238"/>
      <c r="AR470" s="238"/>
      <c r="AS470" s="238"/>
      <c r="AT470" s="238"/>
      <c r="AU470" s="238"/>
      <c r="AV470" s="238"/>
      <c r="AW470" s="238"/>
      <c r="AX470" s="238"/>
      <c r="AY470" s="238"/>
      <c r="AZ470" s="238"/>
      <c r="BA470" s="238"/>
      <c r="BB470" s="239"/>
      <c r="BC470" s="239"/>
      <c r="BD470" s="239"/>
      <c r="BE470" s="239"/>
      <c r="BF470" s="239"/>
      <c r="BG470" s="239"/>
      <c r="BH470" s="239"/>
      <c r="BI470" s="239"/>
      <c r="BJ470" s="239"/>
      <c r="BK470" s="239"/>
      <c r="BL470" s="239"/>
      <c r="BM470" s="239"/>
      <c r="BN470" s="239"/>
      <c r="BO470" s="240"/>
      <c r="BP470" s="239"/>
      <c r="BQ470" s="238"/>
      <c r="BR470" s="239"/>
      <c r="BS470" s="238"/>
      <c r="BT470" s="238"/>
      <c r="BU470" s="241"/>
      <c r="BV470" s="235"/>
      <c r="CB470" s="242"/>
    </row>
    <row r="471" spans="1:80" ht="14.4" x14ac:dyDescent="0.3">
      <c r="A471" s="234"/>
      <c r="B471" s="234"/>
      <c r="C471" s="235"/>
      <c r="D471" s="236"/>
      <c r="E471" s="237"/>
      <c r="F471" s="235"/>
      <c r="G471" s="238"/>
      <c r="H471" s="238"/>
      <c r="I471" s="238"/>
      <c r="J471" s="238"/>
      <c r="K471" s="238"/>
      <c r="L471" s="238"/>
      <c r="M471" s="238"/>
      <c r="N471" s="238"/>
      <c r="O471" s="238"/>
      <c r="P471" s="238"/>
      <c r="Q471" s="238"/>
      <c r="R471" s="238"/>
      <c r="S471" s="238"/>
      <c r="T471" s="238"/>
      <c r="U471" s="238"/>
      <c r="V471" s="238"/>
      <c r="W471" s="238"/>
      <c r="X471" s="238"/>
      <c r="Y471" s="238"/>
      <c r="Z471" s="238"/>
      <c r="AA471" s="238"/>
      <c r="AB471" s="238"/>
      <c r="AC471" s="238"/>
      <c r="AD471" s="238"/>
      <c r="AE471" s="238"/>
      <c r="AF471" s="238"/>
      <c r="AG471" s="238"/>
      <c r="AH471" s="238"/>
      <c r="AI471" s="238"/>
      <c r="AJ471" s="238"/>
      <c r="AK471" s="238"/>
      <c r="AL471" s="238"/>
      <c r="AM471" s="238"/>
      <c r="AN471" s="238"/>
      <c r="AO471" s="238"/>
      <c r="AP471" s="238"/>
      <c r="AQ471" s="238"/>
      <c r="AR471" s="238"/>
      <c r="AS471" s="238"/>
      <c r="AT471" s="238"/>
      <c r="AU471" s="238"/>
      <c r="AV471" s="238"/>
      <c r="AW471" s="238"/>
      <c r="AX471" s="238"/>
      <c r="AY471" s="238"/>
      <c r="AZ471" s="238"/>
      <c r="BA471" s="238"/>
      <c r="BB471" s="239"/>
      <c r="BC471" s="239"/>
      <c r="BD471" s="239"/>
      <c r="BE471" s="239"/>
      <c r="BF471" s="239"/>
      <c r="BG471" s="239"/>
      <c r="BH471" s="239"/>
      <c r="BI471" s="239"/>
      <c r="BJ471" s="239"/>
      <c r="BK471" s="239"/>
      <c r="BL471" s="239"/>
      <c r="BM471" s="239"/>
      <c r="BN471" s="239"/>
      <c r="BO471" s="240"/>
      <c r="BP471" s="239"/>
      <c r="BQ471" s="238"/>
      <c r="BR471" s="239"/>
      <c r="BS471" s="238"/>
      <c r="BT471" s="238"/>
      <c r="BU471" s="241"/>
      <c r="BV471" s="235"/>
      <c r="CB471" s="242"/>
    </row>
    <row r="472" spans="1:80" ht="14.4" x14ac:dyDescent="0.3">
      <c r="A472" s="234"/>
      <c r="B472" s="234"/>
      <c r="C472" s="235"/>
      <c r="D472" s="236"/>
      <c r="E472" s="237"/>
      <c r="F472" s="235"/>
      <c r="G472" s="238"/>
      <c r="H472" s="238"/>
      <c r="I472" s="238"/>
      <c r="J472" s="238"/>
      <c r="K472" s="238"/>
      <c r="L472" s="238"/>
      <c r="M472" s="238"/>
      <c r="N472" s="238"/>
      <c r="O472" s="238"/>
      <c r="P472" s="238"/>
      <c r="Q472" s="238"/>
      <c r="R472" s="238"/>
      <c r="S472" s="238"/>
      <c r="T472" s="238"/>
      <c r="U472" s="238"/>
      <c r="V472" s="238"/>
      <c r="W472" s="238"/>
      <c r="X472" s="238"/>
      <c r="Y472" s="238"/>
      <c r="Z472" s="238"/>
      <c r="AA472" s="238"/>
      <c r="AB472" s="238"/>
      <c r="AC472" s="238"/>
      <c r="AD472" s="238"/>
      <c r="AE472" s="238"/>
      <c r="AF472" s="238"/>
      <c r="AG472" s="238"/>
      <c r="AH472" s="238"/>
      <c r="AI472" s="238"/>
      <c r="AJ472" s="238"/>
      <c r="AK472" s="238"/>
      <c r="AL472" s="238"/>
      <c r="AM472" s="238"/>
      <c r="AN472" s="238"/>
      <c r="AO472" s="238"/>
      <c r="AP472" s="238"/>
      <c r="AQ472" s="238"/>
      <c r="AR472" s="238"/>
      <c r="AS472" s="238"/>
      <c r="AT472" s="238"/>
      <c r="AU472" s="238"/>
      <c r="AV472" s="238"/>
      <c r="AW472" s="238"/>
      <c r="AX472" s="238"/>
      <c r="AY472" s="238"/>
      <c r="AZ472" s="238"/>
      <c r="BA472" s="238"/>
      <c r="BB472" s="239"/>
      <c r="BC472" s="239"/>
      <c r="BD472" s="239"/>
      <c r="BE472" s="239"/>
      <c r="BF472" s="239"/>
      <c r="BG472" s="239"/>
      <c r="BH472" s="239"/>
      <c r="BI472" s="239"/>
      <c r="BJ472" s="239"/>
      <c r="BK472" s="239"/>
      <c r="BL472" s="239"/>
      <c r="BM472" s="239"/>
      <c r="BN472" s="239"/>
      <c r="BO472" s="240"/>
      <c r="BP472" s="239"/>
      <c r="BQ472" s="238"/>
      <c r="BR472" s="239"/>
      <c r="BS472" s="238"/>
      <c r="BT472" s="238"/>
      <c r="BU472" s="241"/>
      <c r="BV472" s="235"/>
      <c r="CB472" s="242"/>
    </row>
    <row r="473" spans="1:80" ht="14.4" x14ac:dyDescent="0.3">
      <c r="A473" s="234"/>
      <c r="B473" s="234"/>
      <c r="C473" s="235"/>
      <c r="D473" s="236"/>
      <c r="E473" s="237"/>
      <c r="F473" s="235"/>
      <c r="G473" s="238"/>
      <c r="H473" s="238"/>
      <c r="I473" s="238"/>
      <c r="J473" s="238"/>
      <c r="K473" s="238"/>
      <c r="L473" s="238"/>
      <c r="M473" s="238"/>
      <c r="N473" s="238"/>
      <c r="O473" s="238"/>
      <c r="P473" s="238"/>
      <c r="Q473" s="238"/>
      <c r="R473" s="238"/>
      <c r="S473" s="238"/>
      <c r="T473" s="238"/>
      <c r="U473" s="238"/>
      <c r="V473" s="238"/>
      <c r="W473" s="238"/>
      <c r="X473" s="238"/>
      <c r="Y473" s="238"/>
      <c r="Z473" s="238"/>
      <c r="AA473" s="238"/>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9"/>
      <c r="BC473" s="239"/>
      <c r="BD473" s="239"/>
      <c r="BE473" s="239"/>
      <c r="BF473" s="239"/>
      <c r="BG473" s="239"/>
      <c r="BH473" s="239"/>
      <c r="BI473" s="239"/>
      <c r="BJ473" s="239"/>
      <c r="BK473" s="239"/>
      <c r="BL473" s="239"/>
      <c r="BM473" s="239"/>
      <c r="BN473" s="239"/>
      <c r="BO473" s="240"/>
      <c r="BP473" s="239"/>
      <c r="BQ473" s="238"/>
      <c r="BR473" s="239"/>
      <c r="BS473" s="238"/>
      <c r="BT473" s="238"/>
      <c r="BU473" s="241"/>
      <c r="BV473" s="235"/>
      <c r="CB473" s="242"/>
    </row>
    <row r="474" spans="1:80" ht="14.4" x14ac:dyDescent="0.3">
      <c r="A474" s="234"/>
      <c r="B474" s="234"/>
      <c r="C474" s="235"/>
      <c r="D474" s="236"/>
      <c r="E474" s="237"/>
      <c r="F474" s="235"/>
      <c r="G474" s="238"/>
      <c r="H474" s="238"/>
      <c r="I474" s="238"/>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9"/>
      <c r="BC474" s="239"/>
      <c r="BD474" s="239"/>
      <c r="BE474" s="239"/>
      <c r="BF474" s="239"/>
      <c r="BG474" s="239"/>
      <c r="BH474" s="239"/>
      <c r="BI474" s="239"/>
      <c r="BJ474" s="239"/>
      <c r="BK474" s="239"/>
      <c r="BL474" s="239"/>
      <c r="BM474" s="239"/>
      <c r="BN474" s="239"/>
      <c r="BO474" s="240"/>
      <c r="BP474" s="239"/>
      <c r="BQ474" s="238"/>
      <c r="BR474" s="239"/>
      <c r="BS474" s="238"/>
      <c r="BT474" s="238"/>
      <c r="BU474" s="241"/>
      <c r="BV474" s="235"/>
      <c r="CB474" s="242"/>
    </row>
    <row r="475" spans="1:80" ht="14.4" x14ac:dyDescent="0.3">
      <c r="A475" s="234"/>
      <c r="B475" s="234"/>
      <c r="C475" s="235"/>
      <c r="D475" s="236"/>
      <c r="E475" s="237"/>
      <c r="F475" s="235"/>
      <c r="G475" s="238"/>
      <c r="H475" s="238"/>
      <c r="I475" s="238"/>
      <c r="J475" s="238"/>
      <c r="K475" s="238"/>
      <c r="L475" s="238"/>
      <c r="M475" s="238"/>
      <c r="N475" s="238"/>
      <c r="O475" s="238"/>
      <c r="P475" s="238"/>
      <c r="Q475" s="238"/>
      <c r="R475" s="238"/>
      <c r="S475" s="238"/>
      <c r="T475" s="238"/>
      <c r="U475" s="238"/>
      <c r="V475" s="238"/>
      <c r="W475" s="238"/>
      <c r="X475" s="238"/>
      <c r="Y475" s="238"/>
      <c r="Z475" s="238"/>
      <c r="AA475" s="238"/>
      <c r="AB475" s="238"/>
      <c r="AC475" s="238"/>
      <c r="AD475" s="238"/>
      <c r="AE475" s="238"/>
      <c r="AF475" s="238"/>
      <c r="AG475" s="238"/>
      <c r="AH475" s="238"/>
      <c r="AI475" s="238"/>
      <c r="AJ475" s="238"/>
      <c r="AK475" s="238"/>
      <c r="AL475" s="238"/>
      <c r="AM475" s="238"/>
      <c r="AN475" s="238"/>
      <c r="AO475" s="238"/>
      <c r="AP475" s="238"/>
      <c r="AQ475" s="238"/>
      <c r="AR475" s="238"/>
      <c r="AS475" s="238"/>
      <c r="AT475" s="238"/>
      <c r="AU475" s="238"/>
      <c r="AV475" s="238"/>
      <c r="AW475" s="238"/>
      <c r="AX475" s="238"/>
      <c r="AY475" s="238"/>
      <c r="AZ475" s="238"/>
      <c r="BA475" s="238"/>
      <c r="BB475" s="239"/>
      <c r="BC475" s="239"/>
      <c r="BD475" s="239"/>
      <c r="BE475" s="239"/>
      <c r="BF475" s="239"/>
      <c r="BG475" s="239"/>
      <c r="BH475" s="239"/>
      <c r="BI475" s="239"/>
      <c r="BJ475" s="239"/>
      <c r="BK475" s="239"/>
      <c r="BL475" s="239"/>
      <c r="BM475" s="239"/>
      <c r="BN475" s="239"/>
      <c r="BO475" s="240"/>
      <c r="BP475" s="239"/>
      <c r="BQ475" s="238"/>
      <c r="BR475" s="239"/>
      <c r="BS475" s="238"/>
      <c r="BT475" s="238"/>
      <c r="BU475" s="241"/>
      <c r="BV475" s="235"/>
      <c r="CB475" s="242"/>
    </row>
    <row r="476" spans="1:80" ht="14.4" x14ac:dyDescent="0.3">
      <c r="A476" s="234"/>
      <c r="B476" s="234"/>
      <c r="C476" s="235"/>
      <c r="D476" s="236"/>
      <c r="E476" s="237"/>
      <c r="F476" s="235"/>
      <c r="G476" s="238"/>
      <c r="H476" s="238"/>
      <c r="I476" s="238"/>
      <c r="J476" s="238"/>
      <c r="K476" s="238"/>
      <c r="L476" s="238"/>
      <c r="M476" s="238"/>
      <c r="N476" s="238"/>
      <c r="O476" s="238"/>
      <c r="P476" s="238"/>
      <c r="Q476" s="238"/>
      <c r="R476" s="238"/>
      <c r="S476" s="238"/>
      <c r="T476" s="238"/>
      <c r="U476" s="238"/>
      <c r="V476" s="238"/>
      <c r="W476" s="238"/>
      <c r="X476" s="238"/>
      <c r="Y476" s="238"/>
      <c r="Z476" s="238"/>
      <c r="AA476" s="238"/>
      <c r="AB476" s="238"/>
      <c r="AC476" s="238"/>
      <c r="AD476" s="238"/>
      <c r="AE476" s="238"/>
      <c r="AF476" s="238"/>
      <c r="AG476" s="238"/>
      <c r="AH476" s="238"/>
      <c r="AI476" s="238"/>
      <c r="AJ476" s="238"/>
      <c r="AK476" s="238"/>
      <c r="AL476" s="238"/>
      <c r="AM476" s="238"/>
      <c r="AN476" s="238"/>
      <c r="AO476" s="238"/>
      <c r="AP476" s="238"/>
      <c r="AQ476" s="238"/>
      <c r="AR476" s="238"/>
      <c r="AS476" s="238"/>
      <c r="AT476" s="238"/>
      <c r="AU476" s="238"/>
      <c r="AV476" s="238"/>
      <c r="AW476" s="238"/>
      <c r="AX476" s="238"/>
      <c r="AY476" s="238"/>
      <c r="AZ476" s="238"/>
      <c r="BA476" s="238"/>
      <c r="BB476" s="239"/>
      <c r="BC476" s="239"/>
      <c r="BD476" s="239"/>
      <c r="BE476" s="239"/>
      <c r="BF476" s="239"/>
      <c r="BG476" s="239"/>
      <c r="BH476" s="239"/>
      <c r="BI476" s="239"/>
      <c r="BJ476" s="239"/>
      <c r="BK476" s="239"/>
      <c r="BL476" s="239"/>
      <c r="BM476" s="239"/>
      <c r="BN476" s="239"/>
      <c r="BO476" s="240"/>
      <c r="BP476" s="239"/>
      <c r="BQ476" s="238"/>
      <c r="BR476" s="239"/>
      <c r="BS476" s="238"/>
      <c r="BT476" s="238"/>
      <c r="BU476" s="241"/>
      <c r="BV476" s="235"/>
      <c r="CB476" s="242"/>
    </row>
    <row r="477" spans="1:80" ht="14.4" x14ac:dyDescent="0.3">
      <c r="A477" s="234"/>
      <c r="B477" s="234"/>
      <c r="C477" s="235"/>
      <c r="D477" s="236"/>
      <c r="E477" s="237"/>
      <c r="F477" s="235"/>
      <c r="G477" s="238"/>
      <c r="H477" s="238"/>
      <c r="I477" s="238"/>
      <c r="J477" s="238"/>
      <c r="K477" s="238"/>
      <c r="L477" s="238"/>
      <c r="M477" s="238"/>
      <c r="N477" s="238"/>
      <c r="O477" s="238"/>
      <c r="P477" s="238"/>
      <c r="Q477" s="238"/>
      <c r="R477" s="238"/>
      <c r="S477" s="238"/>
      <c r="T477" s="238"/>
      <c r="U477" s="238"/>
      <c r="V477" s="238"/>
      <c r="W477" s="238"/>
      <c r="X477" s="238"/>
      <c r="Y477" s="238"/>
      <c r="Z477" s="238"/>
      <c r="AA477" s="238"/>
      <c r="AB477" s="238"/>
      <c r="AC477" s="238"/>
      <c r="AD477" s="238"/>
      <c r="AE477" s="238"/>
      <c r="AF477" s="238"/>
      <c r="AG477" s="238"/>
      <c r="AH477" s="238"/>
      <c r="AI477" s="238"/>
      <c r="AJ477" s="238"/>
      <c r="AK477" s="238"/>
      <c r="AL477" s="238"/>
      <c r="AM477" s="238"/>
      <c r="AN477" s="238"/>
      <c r="AO477" s="238"/>
      <c r="AP477" s="238"/>
      <c r="AQ477" s="238"/>
      <c r="AR477" s="238"/>
      <c r="AS477" s="238"/>
      <c r="AT477" s="238"/>
      <c r="AU477" s="238"/>
      <c r="AV477" s="238"/>
      <c r="AW477" s="238"/>
      <c r="AX477" s="238"/>
      <c r="AY477" s="238"/>
      <c r="AZ477" s="238"/>
      <c r="BA477" s="238"/>
      <c r="BB477" s="239"/>
      <c r="BC477" s="239"/>
      <c r="BD477" s="239"/>
      <c r="BE477" s="239"/>
      <c r="BF477" s="239"/>
      <c r="BG477" s="239"/>
      <c r="BH477" s="239"/>
      <c r="BI477" s="239"/>
      <c r="BJ477" s="239"/>
      <c r="BK477" s="239"/>
      <c r="BL477" s="239"/>
      <c r="BM477" s="239"/>
      <c r="BN477" s="239"/>
      <c r="BO477" s="240"/>
      <c r="BP477" s="239"/>
      <c r="BQ477" s="238"/>
      <c r="BR477" s="239"/>
      <c r="BS477" s="238"/>
      <c r="BT477" s="238"/>
      <c r="BU477" s="241"/>
      <c r="BV477" s="235"/>
      <c r="CB477" s="242"/>
    </row>
    <row r="478" spans="1:80" ht="14.4" x14ac:dyDescent="0.3">
      <c r="A478" s="234"/>
      <c r="B478" s="234"/>
      <c r="C478" s="235"/>
      <c r="D478" s="236"/>
      <c r="E478" s="237"/>
      <c r="F478" s="235"/>
      <c r="G478" s="238"/>
      <c r="H478" s="238"/>
      <c r="I478" s="238"/>
      <c r="J478" s="238"/>
      <c r="K478" s="238"/>
      <c r="L478" s="238"/>
      <c r="M478" s="238"/>
      <c r="N478" s="238"/>
      <c r="O478" s="238"/>
      <c r="P478" s="238"/>
      <c r="Q478" s="238"/>
      <c r="R478" s="238"/>
      <c r="S478" s="238"/>
      <c r="T478" s="238"/>
      <c r="U478" s="238"/>
      <c r="V478" s="238"/>
      <c r="W478" s="238"/>
      <c r="X478" s="238"/>
      <c r="Y478" s="238"/>
      <c r="Z478" s="238"/>
      <c r="AA478" s="238"/>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239"/>
      <c r="BC478" s="239"/>
      <c r="BD478" s="239"/>
      <c r="BE478" s="239"/>
      <c r="BF478" s="239"/>
      <c r="BG478" s="239"/>
      <c r="BH478" s="239"/>
      <c r="BI478" s="239"/>
      <c r="BJ478" s="239"/>
      <c r="BK478" s="239"/>
      <c r="BL478" s="239"/>
      <c r="BM478" s="239"/>
      <c r="BN478" s="239"/>
      <c r="BO478" s="240"/>
      <c r="BP478" s="239"/>
      <c r="BQ478" s="238"/>
      <c r="BR478" s="239"/>
      <c r="BS478" s="238"/>
      <c r="BT478" s="238"/>
      <c r="BU478" s="241"/>
      <c r="BV478" s="235"/>
      <c r="CB478" s="242"/>
    </row>
    <row r="479" spans="1:80" ht="14.4" x14ac:dyDescent="0.3">
      <c r="A479" s="234"/>
      <c r="B479" s="234"/>
      <c r="C479" s="235"/>
      <c r="D479" s="236"/>
      <c r="E479" s="237"/>
      <c r="F479" s="235"/>
      <c r="G479" s="238"/>
      <c r="H479" s="238"/>
      <c r="I479" s="238"/>
      <c r="J479" s="238"/>
      <c r="K479" s="238"/>
      <c r="L479" s="238"/>
      <c r="M479" s="238"/>
      <c r="N479" s="238"/>
      <c r="O479" s="238"/>
      <c r="P479" s="238"/>
      <c r="Q479" s="238"/>
      <c r="R479" s="238"/>
      <c r="S479" s="238"/>
      <c r="T479" s="238"/>
      <c r="U479" s="238"/>
      <c r="V479" s="238"/>
      <c r="W479" s="238"/>
      <c r="X479" s="238"/>
      <c r="Y479" s="238"/>
      <c r="Z479" s="238"/>
      <c r="AA479" s="238"/>
      <c r="AB479" s="238"/>
      <c r="AC479" s="238"/>
      <c r="AD479" s="238"/>
      <c r="AE479" s="238"/>
      <c r="AF479" s="238"/>
      <c r="AG479" s="238"/>
      <c r="AH479" s="238"/>
      <c r="AI479" s="238"/>
      <c r="AJ479" s="238"/>
      <c r="AK479" s="238"/>
      <c r="AL479" s="238"/>
      <c r="AM479" s="238"/>
      <c r="AN479" s="238"/>
      <c r="AO479" s="238"/>
      <c r="AP479" s="238"/>
      <c r="AQ479" s="238"/>
      <c r="AR479" s="238"/>
      <c r="AS479" s="238"/>
      <c r="AT479" s="238"/>
      <c r="AU479" s="238"/>
      <c r="AV479" s="238"/>
      <c r="AW479" s="238"/>
      <c r="AX479" s="238"/>
      <c r="AY479" s="238"/>
      <c r="AZ479" s="238"/>
      <c r="BA479" s="238"/>
      <c r="BB479" s="239"/>
      <c r="BC479" s="239"/>
      <c r="BD479" s="239"/>
      <c r="BE479" s="239"/>
      <c r="BF479" s="239"/>
      <c r="BG479" s="239"/>
      <c r="BH479" s="239"/>
      <c r="BI479" s="239"/>
      <c r="BJ479" s="239"/>
      <c r="BK479" s="239"/>
      <c r="BL479" s="239"/>
      <c r="BM479" s="239"/>
      <c r="BN479" s="239"/>
      <c r="BO479" s="240"/>
      <c r="BP479" s="239"/>
      <c r="BQ479" s="238"/>
      <c r="BR479" s="239"/>
      <c r="BS479" s="238"/>
      <c r="BT479" s="238"/>
      <c r="BU479" s="241"/>
      <c r="BV479" s="235"/>
      <c r="CB479" s="242"/>
    </row>
    <row r="480" spans="1:80" ht="14.4" x14ac:dyDescent="0.3">
      <c r="A480" s="234"/>
      <c r="B480" s="234"/>
      <c r="C480" s="235"/>
      <c r="D480" s="236"/>
      <c r="E480" s="237"/>
      <c r="F480" s="235"/>
      <c r="G480" s="238"/>
      <c r="H480" s="238"/>
      <c r="I480" s="238"/>
      <c r="J480" s="238"/>
      <c r="K480" s="238"/>
      <c r="L480" s="238"/>
      <c r="M480" s="238"/>
      <c r="N480" s="238"/>
      <c r="O480" s="238"/>
      <c r="P480" s="238"/>
      <c r="Q480" s="238"/>
      <c r="R480" s="238"/>
      <c r="S480" s="238"/>
      <c r="T480" s="238"/>
      <c r="U480" s="238"/>
      <c r="V480" s="238"/>
      <c r="W480" s="238"/>
      <c r="X480" s="238"/>
      <c r="Y480" s="238"/>
      <c r="Z480" s="238"/>
      <c r="AA480" s="238"/>
      <c r="AB480" s="238"/>
      <c r="AC480" s="238"/>
      <c r="AD480" s="238"/>
      <c r="AE480" s="238"/>
      <c r="AF480" s="238"/>
      <c r="AG480" s="238"/>
      <c r="AH480" s="238"/>
      <c r="AI480" s="238"/>
      <c r="AJ480" s="238"/>
      <c r="AK480" s="238"/>
      <c r="AL480" s="238"/>
      <c r="AM480" s="238"/>
      <c r="AN480" s="238"/>
      <c r="AO480" s="238"/>
      <c r="AP480" s="238"/>
      <c r="AQ480" s="238"/>
      <c r="AR480" s="238"/>
      <c r="AS480" s="238"/>
      <c r="AT480" s="238"/>
      <c r="AU480" s="238"/>
      <c r="AV480" s="238"/>
      <c r="AW480" s="238"/>
      <c r="AX480" s="238"/>
      <c r="AY480" s="238"/>
      <c r="AZ480" s="238"/>
      <c r="BA480" s="238"/>
      <c r="BB480" s="239"/>
      <c r="BC480" s="239"/>
      <c r="BD480" s="239"/>
      <c r="BE480" s="239"/>
      <c r="BF480" s="239"/>
      <c r="BG480" s="239"/>
      <c r="BH480" s="239"/>
      <c r="BI480" s="239"/>
      <c r="BJ480" s="239"/>
      <c r="BK480" s="239"/>
      <c r="BL480" s="239"/>
      <c r="BM480" s="239"/>
      <c r="BN480" s="239"/>
      <c r="BO480" s="240"/>
      <c r="BP480" s="239"/>
      <c r="BQ480" s="238"/>
      <c r="BR480" s="239"/>
      <c r="BS480" s="238"/>
      <c r="BT480" s="238"/>
      <c r="BU480" s="241"/>
      <c r="BV480" s="235"/>
      <c r="CB480" s="242"/>
    </row>
    <row r="481" spans="1:80" ht="14.4" x14ac:dyDescent="0.3">
      <c r="A481" s="234"/>
      <c r="B481" s="234"/>
      <c r="C481" s="235"/>
      <c r="D481" s="236"/>
      <c r="E481" s="237"/>
      <c r="F481" s="235"/>
      <c r="G481" s="238"/>
      <c r="H481" s="238"/>
      <c r="I481" s="238"/>
      <c r="J481" s="238"/>
      <c r="K481" s="238"/>
      <c r="L481" s="238"/>
      <c r="M481" s="238"/>
      <c r="N481" s="238"/>
      <c r="O481" s="238"/>
      <c r="P481" s="238"/>
      <c r="Q481" s="238"/>
      <c r="R481" s="238"/>
      <c r="S481" s="238"/>
      <c r="T481" s="238"/>
      <c r="U481" s="238"/>
      <c r="V481" s="238"/>
      <c r="W481" s="238"/>
      <c r="X481" s="238"/>
      <c r="Y481" s="238"/>
      <c r="Z481" s="238"/>
      <c r="AA481" s="238"/>
      <c r="AB481" s="238"/>
      <c r="AC481" s="238"/>
      <c r="AD481" s="238"/>
      <c r="AE481" s="238"/>
      <c r="AF481" s="238"/>
      <c r="AG481" s="238"/>
      <c r="AH481" s="238"/>
      <c r="AI481" s="238"/>
      <c r="AJ481" s="238"/>
      <c r="AK481" s="238"/>
      <c r="AL481" s="238"/>
      <c r="AM481" s="238"/>
      <c r="AN481" s="238"/>
      <c r="AO481" s="238"/>
      <c r="AP481" s="238"/>
      <c r="AQ481" s="238"/>
      <c r="AR481" s="238"/>
      <c r="AS481" s="238"/>
      <c r="AT481" s="238"/>
      <c r="AU481" s="238"/>
      <c r="AV481" s="238"/>
      <c r="AW481" s="238"/>
      <c r="AX481" s="238"/>
      <c r="AY481" s="238"/>
      <c r="AZ481" s="238"/>
      <c r="BA481" s="238"/>
      <c r="BB481" s="239"/>
      <c r="BC481" s="239"/>
      <c r="BD481" s="239"/>
      <c r="BE481" s="239"/>
      <c r="BF481" s="239"/>
      <c r="BG481" s="239"/>
      <c r="BH481" s="239"/>
      <c r="BI481" s="239"/>
      <c r="BJ481" s="239"/>
      <c r="BK481" s="239"/>
      <c r="BL481" s="239"/>
      <c r="BM481" s="239"/>
      <c r="BN481" s="239"/>
      <c r="BO481" s="240"/>
      <c r="BP481" s="239"/>
      <c r="BQ481" s="238"/>
      <c r="BR481" s="239"/>
      <c r="BS481" s="238"/>
      <c r="BT481" s="238"/>
      <c r="BU481" s="241"/>
      <c r="BV481" s="235"/>
      <c r="CB481" s="242"/>
    </row>
    <row r="482" spans="1:80" ht="14.4" x14ac:dyDescent="0.3">
      <c r="A482" s="234"/>
      <c r="B482" s="234"/>
      <c r="C482" s="235"/>
      <c r="D482" s="236"/>
      <c r="E482" s="237"/>
      <c r="F482" s="235"/>
      <c r="G482" s="238"/>
      <c r="H482" s="238"/>
      <c r="I482" s="238"/>
      <c r="J482" s="238"/>
      <c r="K482" s="238"/>
      <c r="L482" s="238"/>
      <c r="M482" s="238"/>
      <c r="N482" s="238"/>
      <c r="O482" s="238"/>
      <c r="P482" s="238"/>
      <c r="Q482" s="238"/>
      <c r="R482" s="238"/>
      <c r="S482" s="238"/>
      <c r="T482" s="238"/>
      <c r="U482" s="238"/>
      <c r="V482" s="238"/>
      <c r="W482" s="238"/>
      <c r="X482" s="238"/>
      <c r="Y482" s="238"/>
      <c r="Z482" s="238"/>
      <c r="AA482" s="238"/>
      <c r="AB482" s="238"/>
      <c r="AC482" s="238"/>
      <c r="AD482" s="238"/>
      <c r="AE482" s="238"/>
      <c r="AF482" s="238"/>
      <c r="AG482" s="238"/>
      <c r="AH482" s="238"/>
      <c r="AI482" s="238"/>
      <c r="AJ482" s="238"/>
      <c r="AK482" s="238"/>
      <c r="AL482" s="238"/>
      <c r="AM482" s="238"/>
      <c r="AN482" s="238"/>
      <c r="AO482" s="238"/>
      <c r="AP482" s="238"/>
      <c r="AQ482" s="238"/>
      <c r="AR482" s="238"/>
      <c r="AS482" s="238"/>
      <c r="AT482" s="238"/>
      <c r="AU482" s="238"/>
      <c r="AV482" s="238"/>
      <c r="AW482" s="238"/>
      <c r="AX482" s="238"/>
      <c r="AY482" s="238"/>
      <c r="AZ482" s="238"/>
      <c r="BA482" s="238"/>
      <c r="BB482" s="239"/>
      <c r="BC482" s="239"/>
      <c r="BD482" s="239"/>
      <c r="BE482" s="239"/>
      <c r="BF482" s="239"/>
      <c r="BG482" s="239"/>
      <c r="BH482" s="239"/>
      <c r="BI482" s="239"/>
      <c r="BJ482" s="239"/>
      <c r="BK482" s="239"/>
      <c r="BL482" s="239"/>
      <c r="BM482" s="239"/>
      <c r="BN482" s="239"/>
      <c r="BO482" s="240"/>
      <c r="BP482" s="239"/>
      <c r="BQ482" s="238"/>
      <c r="BR482" s="239"/>
      <c r="BS482" s="238"/>
      <c r="BT482" s="238"/>
      <c r="BU482" s="241"/>
      <c r="BV482" s="235"/>
      <c r="CB482" s="242"/>
    </row>
    <row r="483" spans="1:80" ht="14.4" x14ac:dyDescent="0.3">
      <c r="A483" s="234"/>
      <c r="B483" s="234"/>
      <c r="C483" s="235"/>
      <c r="D483" s="236"/>
      <c r="E483" s="237"/>
      <c r="F483" s="235"/>
      <c r="G483" s="238"/>
      <c r="H483" s="238"/>
      <c r="I483" s="238"/>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9"/>
      <c r="BC483" s="239"/>
      <c r="BD483" s="239"/>
      <c r="BE483" s="239"/>
      <c r="BF483" s="239"/>
      <c r="BG483" s="239"/>
      <c r="BH483" s="239"/>
      <c r="BI483" s="239"/>
      <c r="BJ483" s="239"/>
      <c r="BK483" s="239"/>
      <c r="BL483" s="239"/>
      <c r="BM483" s="239"/>
      <c r="BN483" s="239"/>
      <c r="BO483" s="240"/>
      <c r="BP483" s="239"/>
      <c r="BQ483" s="238"/>
      <c r="BR483" s="239"/>
      <c r="BS483" s="238"/>
      <c r="BT483" s="238"/>
      <c r="BU483" s="241"/>
      <c r="BV483" s="235"/>
      <c r="CB483" s="242"/>
    </row>
    <row r="484" spans="1:80" ht="14.4" x14ac:dyDescent="0.3">
      <c r="A484" s="234"/>
      <c r="B484" s="234"/>
      <c r="C484" s="235"/>
      <c r="D484" s="236"/>
      <c r="E484" s="237"/>
      <c r="F484" s="235"/>
      <c r="G484" s="238"/>
      <c r="H484" s="238"/>
      <c r="I484" s="238"/>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9"/>
      <c r="BC484" s="239"/>
      <c r="BD484" s="239"/>
      <c r="BE484" s="239"/>
      <c r="BF484" s="239"/>
      <c r="BG484" s="239"/>
      <c r="BH484" s="239"/>
      <c r="BI484" s="239"/>
      <c r="BJ484" s="239"/>
      <c r="BK484" s="239"/>
      <c r="BL484" s="239"/>
      <c r="BM484" s="239"/>
      <c r="BN484" s="239"/>
      <c r="BO484" s="240"/>
      <c r="BP484" s="239"/>
      <c r="BQ484" s="238"/>
      <c r="BR484" s="239"/>
      <c r="BS484" s="238"/>
      <c r="BT484" s="238"/>
      <c r="BU484" s="241"/>
      <c r="BV484" s="235"/>
      <c r="CB484" s="242"/>
    </row>
    <row r="485" spans="1:80" ht="14.4" x14ac:dyDescent="0.3">
      <c r="A485" s="234"/>
      <c r="B485" s="234"/>
      <c r="C485" s="235"/>
      <c r="D485" s="236"/>
      <c r="E485" s="237"/>
      <c r="F485" s="235"/>
      <c r="G485" s="238"/>
      <c r="H485" s="238"/>
      <c r="I485" s="238"/>
      <c r="J485" s="238"/>
      <c r="K485" s="238"/>
      <c r="L485" s="238"/>
      <c r="M485" s="238"/>
      <c r="N485" s="238"/>
      <c r="O485" s="238"/>
      <c r="P485" s="238"/>
      <c r="Q485" s="238"/>
      <c r="R485" s="238"/>
      <c r="S485" s="238"/>
      <c r="T485" s="238"/>
      <c r="U485" s="238"/>
      <c r="V485" s="238"/>
      <c r="W485" s="238"/>
      <c r="X485" s="238"/>
      <c r="Y485" s="238"/>
      <c r="Z485" s="238"/>
      <c r="AA485" s="238"/>
      <c r="AB485" s="238"/>
      <c r="AC485" s="238"/>
      <c r="AD485" s="238"/>
      <c r="AE485" s="238"/>
      <c r="AF485" s="238"/>
      <c r="AG485" s="238"/>
      <c r="AH485" s="238"/>
      <c r="AI485" s="238"/>
      <c r="AJ485" s="238"/>
      <c r="AK485" s="238"/>
      <c r="AL485" s="238"/>
      <c r="AM485" s="238"/>
      <c r="AN485" s="238"/>
      <c r="AO485" s="238"/>
      <c r="AP485" s="238"/>
      <c r="AQ485" s="238"/>
      <c r="AR485" s="238"/>
      <c r="AS485" s="238"/>
      <c r="AT485" s="238"/>
      <c r="AU485" s="238"/>
      <c r="AV485" s="238"/>
      <c r="AW485" s="238"/>
      <c r="AX485" s="238"/>
      <c r="AY485" s="238"/>
      <c r="AZ485" s="238"/>
      <c r="BA485" s="238"/>
      <c r="BB485" s="239"/>
      <c r="BC485" s="239"/>
      <c r="BD485" s="239"/>
      <c r="BE485" s="239"/>
      <c r="BF485" s="239"/>
      <c r="BG485" s="239"/>
      <c r="BH485" s="239"/>
      <c r="BI485" s="239"/>
      <c r="BJ485" s="239"/>
      <c r="BK485" s="239"/>
      <c r="BL485" s="239"/>
      <c r="BM485" s="239"/>
      <c r="BN485" s="239"/>
      <c r="BO485" s="240"/>
      <c r="BP485" s="239"/>
      <c r="BQ485" s="238"/>
      <c r="BR485" s="239"/>
      <c r="BS485" s="238"/>
      <c r="BT485" s="238"/>
      <c r="BU485" s="241"/>
      <c r="BV485" s="235"/>
      <c r="CB485" s="242"/>
    </row>
    <row r="486" spans="1:80" ht="14.4" x14ac:dyDescent="0.3">
      <c r="A486" s="234"/>
      <c r="B486" s="234"/>
      <c r="C486" s="235"/>
      <c r="D486" s="236"/>
      <c r="E486" s="237"/>
      <c r="F486" s="235"/>
      <c r="G486" s="238"/>
      <c r="H486" s="238"/>
      <c r="I486" s="238"/>
      <c r="J486" s="238"/>
      <c r="K486" s="238"/>
      <c r="L486" s="238"/>
      <c r="M486" s="238"/>
      <c r="N486" s="238"/>
      <c r="O486" s="238"/>
      <c r="P486" s="238"/>
      <c r="Q486" s="238"/>
      <c r="R486" s="238"/>
      <c r="S486" s="238"/>
      <c r="T486" s="238"/>
      <c r="U486" s="238"/>
      <c r="V486" s="238"/>
      <c r="W486" s="238"/>
      <c r="X486" s="238"/>
      <c r="Y486" s="238"/>
      <c r="Z486" s="238"/>
      <c r="AA486" s="238"/>
      <c r="AB486" s="238"/>
      <c r="AC486" s="238"/>
      <c r="AD486" s="238"/>
      <c r="AE486" s="238"/>
      <c r="AF486" s="238"/>
      <c r="AG486" s="238"/>
      <c r="AH486" s="238"/>
      <c r="AI486" s="238"/>
      <c r="AJ486" s="238"/>
      <c r="AK486" s="238"/>
      <c r="AL486" s="238"/>
      <c r="AM486" s="238"/>
      <c r="AN486" s="238"/>
      <c r="AO486" s="238"/>
      <c r="AP486" s="238"/>
      <c r="AQ486" s="238"/>
      <c r="AR486" s="238"/>
      <c r="AS486" s="238"/>
      <c r="AT486" s="238"/>
      <c r="AU486" s="238"/>
      <c r="AV486" s="238"/>
      <c r="AW486" s="238"/>
      <c r="AX486" s="238"/>
      <c r="AY486" s="238"/>
      <c r="AZ486" s="238"/>
      <c r="BA486" s="238"/>
      <c r="BB486" s="239"/>
      <c r="BC486" s="239"/>
      <c r="BD486" s="239"/>
      <c r="BE486" s="239"/>
      <c r="BF486" s="239"/>
      <c r="BG486" s="239"/>
      <c r="BH486" s="239"/>
      <c r="BI486" s="239"/>
      <c r="BJ486" s="239"/>
      <c r="BK486" s="239"/>
      <c r="BL486" s="239"/>
      <c r="BM486" s="239"/>
      <c r="BN486" s="239"/>
      <c r="BO486" s="240"/>
      <c r="BP486" s="239"/>
      <c r="BQ486" s="238"/>
      <c r="BR486" s="239"/>
      <c r="BS486" s="238"/>
      <c r="BT486" s="238"/>
      <c r="BU486" s="241"/>
      <c r="BV486" s="235"/>
      <c r="CB486" s="242"/>
    </row>
    <row r="487" spans="1:80" ht="14.4" x14ac:dyDescent="0.3">
      <c r="A487" s="234"/>
      <c r="B487" s="234"/>
      <c r="C487" s="235"/>
      <c r="D487" s="236"/>
      <c r="E487" s="237"/>
      <c r="F487" s="235"/>
      <c r="G487" s="238"/>
      <c r="H487" s="238"/>
      <c r="I487" s="238"/>
      <c r="J487" s="238"/>
      <c r="K487" s="238"/>
      <c r="L487" s="238"/>
      <c r="M487" s="238"/>
      <c r="N487" s="238"/>
      <c r="O487" s="238"/>
      <c r="P487" s="238"/>
      <c r="Q487" s="238"/>
      <c r="R487" s="238"/>
      <c r="S487" s="238"/>
      <c r="T487" s="238"/>
      <c r="U487" s="238"/>
      <c r="V487" s="238"/>
      <c r="W487" s="238"/>
      <c r="X487" s="238"/>
      <c r="Y487" s="238"/>
      <c r="Z487" s="238"/>
      <c r="AA487" s="238"/>
      <c r="AB487" s="238"/>
      <c r="AC487" s="238"/>
      <c r="AD487" s="238"/>
      <c r="AE487" s="238"/>
      <c r="AF487" s="238"/>
      <c r="AG487" s="238"/>
      <c r="AH487" s="238"/>
      <c r="AI487" s="238"/>
      <c r="AJ487" s="238"/>
      <c r="AK487" s="238"/>
      <c r="AL487" s="238"/>
      <c r="AM487" s="238"/>
      <c r="AN487" s="238"/>
      <c r="AO487" s="238"/>
      <c r="AP487" s="238"/>
      <c r="AQ487" s="238"/>
      <c r="AR487" s="238"/>
      <c r="AS487" s="238"/>
      <c r="AT487" s="238"/>
      <c r="AU487" s="238"/>
      <c r="AV487" s="238"/>
      <c r="AW487" s="238"/>
      <c r="AX487" s="238"/>
      <c r="AY487" s="238"/>
      <c r="AZ487" s="238"/>
      <c r="BA487" s="238"/>
      <c r="BB487" s="239"/>
      <c r="BC487" s="239"/>
      <c r="BD487" s="239"/>
      <c r="BE487" s="239"/>
      <c r="BF487" s="239"/>
      <c r="BG487" s="239"/>
      <c r="BH487" s="239"/>
      <c r="BI487" s="239"/>
      <c r="BJ487" s="239"/>
      <c r="BK487" s="239"/>
      <c r="BL487" s="239"/>
      <c r="BM487" s="239"/>
      <c r="BN487" s="239"/>
      <c r="BO487" s="240"/>
      <c r="BP487" s="239"/>
      <c r="BQ487" s="238"/>
      <c r="BR487" s="239"/>
      <c r="BS487" s="238"/>
      <c r="BT487" s="238"/>
      <c r="BU487" s="241"/>
      <c r="BV487" s="235"/>
      <c r="CB487" s="242"/>
    </row>
    <row r="488" spans="1:80" ht="14.4" x14ac:dyDescent="0.3">
      <c r="A488" s="256" t="s">
        <v>1716</v>
      </c>
      <c r="B488" s="257"/>
      <c r="C488" s="258" t="e">
        <v>#N/A</v>
      </c>
      <c r="D488" s="259" t="s">
        <v>1717</v>
      </c>
      <c r="E488" s="260" t="s">
        <v>1718</v>
      </c>
      <c r="F488" s="261"/>
      <c r="G488" s="262"/>
      <c r="H488" s="262"/>
      <c r="I488" s="262"/>
      <c r="J488" s="262"/>
      <c r="K488" s="262"/>
      <c r="L488" s="262"/>
      <c r="M488" s="262"/>
      <c r="N488" s="262"/>
      <c r="O488" s="262"/>
      <c r="P488" s="262"/>
      <c r="Q488" s="262"/>
      <c r="R488" s="262"/>
      <c r="S488" s="262"/>
      <c r="T488" s="262"/>
      <c r="U488" s="262"/>
      <c r="V488" s="262"/>
      <c r="W488" s="262"/>
      <c r="X488" s="262">
        <v>3</v>
      </c>
      <c r="Y488" s="263" t="s">
        <v>15</v>
      </c>
      <c r="Z488" s="263" t="s">
        <v>15</v>
      </c>
      <c r="AA488" s="264" t="s">
        <v>15</v>
      </c>
      <c r="AB488" s="265" t="s">
        <v>15</v>
      </c>
      <c r="AC488" s="265" t="s">
        <v>15</v>
      </c>
      <c r="AD488" s="265" t="s">
        <v>15</v>
      </c>
      <c r="AE488" s="265" t="s">
        <v>15</v>
      </c>
      <c r="AF488" s="265" t="s">
        <v>15</v>
      </c>
      <c r="AG488" s="266"/>
      <c r="AH488" s="267" t="s">
        <v>15</v>
      </c>
      <c r="AI488" s="266"/>
      <c r="AJ488" s="266"/>
      <c r="AK488" s="268" t="s">
        <v>15</v>
      </c>
      <c r="AL488" s="268" t="s">
        <v>15</v>
      </c>
      <c r="AM488" s="268" t="s">
        <v>15</v>
      </c>
      <c r="AN488" s="268" t="s">
        <v>15</v>
      </c>
      <c r="AO488" s="268" t="s">
        <v>15</v>
      </c>
      <c r="AP488" s="268" t="s">
        <v>15</v>
      </c>
      <c r="AQ488" s="268" t="s">
        <v>15</v>
      </c>
      <c r="AR488" s="268"/>
      <c r="AS488" s="268"/>
      <c r="AT488" s="268"/>
      <c r="AU488" s="268"/>
      <c r="AV488" s="268"/>
      <c r="AW488" s="268"/>
      <c r="AX488" s="268"/>
      <c r="AY488" s="268"/>
      <c r="AZ488" s="268"/>
      <c r="BA488" s="268"/>
      <c r="BB488" s="269"/>
      <c r="BC488" s="269"/>
      <c r="BD488" s="269"/>
      <c r="BE488" s="269"/>
      <c r="BF488" s="269"/>
      <c r="BG488" s="269"/>
      <c r="BH488" s="269"/>
      <c r="BI488" s="269"/>
      <c r="BJ488" s="269"/>
      <c r="BK488" s="269"/>
      <c r="BL488" s="269"/>
      <c r="BM488" s="269"/>
      <c r="BN488" s="269"/>
      <c r="BO488" s="270"/>
      <c r="BP488" s="269"/>
      <c r="BQ488" s="268"/>
      <c r="BR488" s="269"/>
      <c r="BS488" s="268"/>
      <c r="BT488" s="268"/>
      <c r="BU488" s="271" t="e">
        <f>VLOOKUP(D488,'[4]Monthly AMS report'!LN:LO,2,FALSE)</f>
        <v>#N/A</v>
      </c>
      <c r="BV488" s="272"/>
      <c r="CB488" s="242"/>
    </row>
    <row r="489" spans="1:80" s="234" customFormat="1" ht="14.4" x14ac:dyDescent="0.3">
      <c r="A489" s="273"/>
      <c r="B489" s="274"/>
      <c r="C489" s="275"/>
      <c r="D489" s="276"/>
      <c r="E489" s="277" t="s">
        <v>1719</v>
      </c>
      <c r="F489" s="275"/>
      <c r="G489" s="278"/>
      <c r="H489" s="278"/>
      <c r="I489" s="278"/>
      <c r="J489" s="278"/>
      <c r="K489" s="278"/>
      <c r="L489" s="278"/>
      <c r="M489" s="278"/>
      <c r="N489" s="278"/>
      <c r="O489" s="278"/>
      <c r="P489" s="278"/>
      <c r="Q489" s="278"/>
      <c r="R489" s="278"/>
      <c r="S489" s="278"/>
      <c r="T489" s="278"/>
      <c r="U489" s="278"/>
      <c r="V489" s="278"/>
      <c r="W489" s="278"/>
      <c r="X489" s="278"/>
      <c r="Y489" s="279" t="s">
        <v>15</v>
      </c>
      <c r="Z489" s="279" t="s">
        <v>15</v>
      </c>
      <c r="AA489" s="279" t="s">
        <v>15</v>
      </c>
      <c r="AB489" s="279" t="s">
        <v>15</v>
      </c>
      <c r="AC489" s="279" t="s">
        <v>15</v>
      </c>
      <c r="AD489" s="279" t="s">
        <v>15</v>
      </c>
      <c r="AE489" s="279" t="s">
        <v>15</v>
      </c>
      <c r="AF489" s="279" t="s">
        <v>15</v>
      </c>
      <c r="AG489" s="279" t="s">
        <v>15</v>
      </c>
      <c r="AH489" s="280" t="s">
        <v>15</v>
      </c>
      <c r="AI489" s="279"/>
      <c r="AJ489" s="279"/>
      <c r="AK489" s="281" t="s">
        <v>15</v>
      </c>
      <c r="AL489" s="281" t="s">
        <v>15</v>
      </c>
      <c r="AM489" s="281" t="s">
        <v>15</v>
      </c>
      <c r="AN489" s="281" t="s">
        <v>15</v>
      </c>
      <c r="AO489" s="281" t="s">
        <v>15</v>
      </c>
      <c r="AP489" s="281" t="s">
        <v>15</v>
      </c>
      <c r="AQ489" s="281" t="s">
        <v>15</v>
      </c>
      <c r="AR489" s="281"/>
      <c r="AS489" s="281"/>
      <c r="AT489" s="281"/>
      <c r="AU489" s="281"/>
      <c r="AV489" s="281"/>
      <c r="AW489" s="281"/>
      <c r="AX489" s="281"/>
      <c r="AY489" s="281"/>
      <c r="AZ489" s="281"/>
      <c r="BA489" s="281"/>
      <c r="BB489" s="282"/>
      <c r="BC489" s="282"/>
      <c r="BD489" s="282"/>
      <c r="BE489" s="282"/>
      <c r="BF489" s="282"/>
      <c r="BG489" s="282"/>
      <c r="BH489" s="282"/>
      <c r="BI489" s="282"/>
      <c r="BJ489" s="282"/>
      <c r="BK489" s="282"/>
      <c r="BL489" s="282"/>
      <c r="BM489" s="282"/>
      <c r="BN489" s="282"/>
      <c r="BO489" s="283"/>
      <c r="BP489" s="282"/>
      <c r="BQ489" s="281"/>
      <c r="BR489" s="282"/>
      <c r="BS489" s="281"/>
      <c r="BT489" s="281"/>
      <c r="BU489" s="284" t="e">
        <f>VLOOKUP(D489,'[4]Monthly AMS report'!LN:LO,2,FALSE)</f>
        <v>#N/A</v>
      </c>
      <c r="BV489" s="273"/>
      <c r="BW489" s="16"/>
      <c r="BX489" s="16"/>
      <c r="BY489" s="16"/>
      <c r="BZ489" s="16"/>
      <c r="CA489" s="16"/>
      <c r="CB489" s="242"/>
    </row>
    <row r="490" spans="1:80" s="234" customFormat="1" ht="14.4" x14ac:dyDescent="0.3">
      <c r="A490" s="285"/>
      <c r="B490" s="274"/>
      <c r="C490" s="244"/>
      <c r="D490" s="253"/>
      <c r="E490" s="286" t="s">
        <v>1720</v>
      </c>
      <c r="F490" s="244"/>
      <c r="G490" s="278"/>
      <c r="H490" s="278"/>
      <c r="I490" s="278"/>
      <c r="J490" s="278"/>
      <c r="K490" s="278"/>
      <c r="L490" s="278"/>
      <c r="M490" s="278"/>
      <c r="N490" s="278"/>
      <c r="O490" s="278"/>
      <c r="P490" s="278"/>
      <c r="Q490" s="278"/>
      <c r="R490" s="278"/>
      <c r="S490" s="278"/>
      <c r="T490" s="278"/>
      <c r="U490" s="278"/>
      <c r="V490" s="278"/>
      <c r="W490" s="278"/>
      <c r="X490" s="278"/>
      <c r="Y490" s="279" t="s">
        <v>15</v>
      </c>
      <c r="Z490" s="279" t="s">
        <v>15</v>
      </c>
      <c r="AA490" s="279" t="s">
        <v>15</v>
      </c>
      <c r="AB490" s="279" t="s">
        <v>15</v>
      </c>
      <c r="AC490" s="279" t="s">
        <v>15</v>
      </c>
      <c r="AD490" s="279" t="s">
        <v>15</v>
      </c>
      <c r="AE490" s="279" t="s">
        <v>15</v>
      </c>
      <c r="AF490" s="287" t="s">
        <v>15</v>
      </c>
      <c r="AG490" s="287" t="s">
        <v>15</v>
      </c>
      <c r="AH490" s="287" t="s">
        <v>15</v>
      </c>
      <c r="AI490" s="287"/>
      <c r="AJ490" s="287"/>
      <c r="AK490" s="281" t="s">
        <v>15</v>
      </c>
      <c r="AL490" s="281" t="s">
        <v>15</v>
      </c>
      <c r="AM490" s="281" t="s">
        <v>15</v>
      </c>
      <c r="AN490" s="281" t="s">
        <v>15</v>
      </c>
      <c r="AO490" s="281" t="s">
        <v>15</v>
      </c>
      <c r="AP490" s="281" t="s">
        <v>15</v>
      </c>
      <c r="AQ490" s="281" t="s">
        <v>15</v>
      </c>
      <c r="AR490" s="281"/>
      <c r="AS490" s="281"/>
      <c r="AT490" s="281"/>
      <c r="AU490" s="281"/>
      <c r="AV490" s="281"/>
      <c r="AW490" s="281"/>
      <c r="AX490" s="281"/>
      <c r="AY490" s="281"/>
      <c r="AZ490" s="281"/>
      <c r="BA490" s="281"/>
      <c r="BB490" s="282"/>
      <c r="BC490" s="282"/>
      <c r="BD490" s="282"/>
      <c r="BE490" s="282"/>
      <c r="BF490" s="282"/>
      <c r="BG490" s="282"/>
      <c r="BH490" s="282"/>
      <c r="BI490" s="282"/>
      <c r="BJ490" s="282"/>
      <c r="BK490" s="282"/>
      <c r="BL490" s="282"/>
      <c r="BM490" s="282"/>
      <c r="BN490" s="282"/>
      <c r="BO490" s="283"/>
      <c r="BP490" s="282"/>
      <c r="BQ490" s="281"/>
      <c r="BR490" s="282"/>
      <c r="BS490" s="281"/>
      <c r="BT490" s="281"/>
      <c r="BU490" s="284" t="e">
        <f>VLOOKUP(D490,'[4]Monthly AMS report'!LN:LO,2,FALSE)</f>
        <v>#N/A</v>
      </c>
      <c r="BV490" s="285"/>
      <c r="BW490" s="16"/>
      <c r="BX490" s="16"/>
      <c r="BY490" s="16"/>
      <c r="BZ490" s="16"/>
      <c r="CA490" s="16"/>
      <c r="CB490" s="242"/>
    </row>
    <row r="491" spans="1:80" s="234" customFormat="1" ht="14.4" x14ac:dyDescent="0.3">
      <c r="B491" s="288"/>
      <c r="C491" s="225"/>
      <c r="D491" s="236"/>
      <c r="E491" s="237"/>
      <c r="F491" s="225"/>
      <c r="G491" s="238"/>
      <c r="H491" s="238"/>
      <c r="I491" s="238"/>
      <c r="J491" s="238"/>
      <c r="K491" s="238"/>
      <c r="L491" s="238"/>
      <c r="M491" s="238"/>
      <c r="N491" s="238"/>
      <c r="O491" s="238"/>
      <c r="P491" s="238"/>
      <c r="Q491" s="238"/>
      <c r="R491" s="238"/>
      <c r="T491" s="238"/>
      <c r="U491" s="238"/>
      <c r="V491" s="238"/>
      <c r="W491" s="238"/>
      <c r="X491" s="238"/>
      <c r="Y491" s="238"/>
      <c r="Z491" s="238"/>
      <c r="AA491" s="289"/>
      <c r="AB491" s="289"/>
      <c r="AC491" s="289"/>
      <c r="AD491" s="289"/>
      <c r="AE491" s="289"/>
      <c r="AF491" s="289"/>
      <c r="AG491" s="290"/>
      <c r="AH491" s="290"/>
      <c r="AI491" s="290"/>
      <c r="AJ491" s="290"/>
      <c r="AK491" s="289"/>
      <c r="AL491" s="289"/>
      <c r="AM491" s="289"/>
      <c r="AN491" s="289"/>
      <c r="AO491" s="289"/>
      <c r="AP491" s="289"/>
      <c r="AQ491" s="289"/>
      <c r="AR491" s="289"/>
      <c r="AS491" s="289"/>
      <c r="AT491" s="289"/>
      <c r="AU491" s="289"/>
      <c r="AV491" s="289"/>
      <c r="AW491" s="289"/>
      <c r="AX491" s="289"/>
      <c r="AY491" s="289"/>
      <c r="AZ491" s="289"/>
      <c r="BA491" s="289"/>
      <c r="BB491" s="291"/>
      <c r="BC491" s="291"/>
      <c r="BD491" s="291"/>
      <c r="BE491" s="291"/>
      <c r="BF491" s="291"/>
      <c r="BG491" s="291"/>
      <c r="BH491" s="291"/>
      <c r="BI491" s="291"/>
      <c r="BJ491" s="291"/>
      <c r="BK491" s="291"/>
      <c r="BL491" s="291"/>
      <c r="BM491" s="291"/>
      <c r="BN491" s="291"/>
      <c r="BO491" s="292"/>
      <c r="BP491" s="291"/>
      <c r="BQ491" s="289"/>
      <c r="BR491" s="291"/>
      <c r="BS491" s="289"/>
      <c r="BT491" s="289"/>
      <c r="BU491" s="241"/>
    </row>
    <row r="492" spans="1:80" s="234" customFormat="1" ht="15.6" x14ac:dyDescent="0.3">
      <c r="B492" s="288"/>
      <c r="C492" s="225"/>
      <c r="D492" s="293" t="s">
        <v>1721</v>
      </c>
      <c r="E492" s="237" t="s">
        <v>1722</v>
      </c>
      <c r="F492" s="225"/>
      <c r="G492" s="238"/>
      <c r="H492" s="238"/>
      <c r="I492" s="238"/>
      <c r="J492" s="238"/>
      <c r="K492" s="238"/>
      <c r="L492" s="238"/>
      <c r="M492" s="238"/>
      <c r="N492" s="238"/>
      <c r="O492" s="238"/>
      <c r="P492" s="238"/>
      <c r="Q492" s="238"/>
      <c r="R492" s="238"/>
      <c r="T492" s="238"/>
      <c r="U492" s="238"/>
      <c r="V492" s="238"/>
      <c r="W492" s="238"/>
      <c r="X492" s="238"/>
      <c r="Y492" s="238"/>
      <c r="Z492" s="238"/>
      <c r="AA492" s="289"/>
      <c r="AB492" s="289"/>
      <c r="AC492" s="289"/>
      <c r="AD492" s="289"/>
      <c r="AE492" s="289"/>
      <c r="AF492" s="289"/>
      <c r="AG492" s="290"/>
      <c r="AH492" s="290"/>
      <c r="AI492" s="290"/>
      <c r="AJ492" s="290"/>
      <c r="AK492" s="289"/>
      <c r="AL492" s="289"/>
      <c r="AM492" s="289"/>
      <c r="AN492" s="289"/>
      <c r="AO492" s="289"/>
      <c r="AP492" s="289"/>
      <c r="AQ492" s="289"/>
      <c r="AR492" s="289"/>
      <c r="AS492" s="289"/>
      <c r="AT492" s="289"/>
      <c r="AU492" s="289"/>
      <c r="AV492" s="289"/>
      <c r="AW492" s="289"/>
      <c r="AX492" s="289"/>
      <c r="AY492" s="289"/>
      <c r="AZ492" s="289"/>
      <c r="BA492" s="289"/>
      <c r="BB492" s="291"/>
      <c r="BC492" s="291"/>
      <c r="BD492" s="291"/>
      <c r="BE492" s="291"/>
      <c r="BF492" s="291"/>
      <c r="BG492" s="291"/>
      <c r="BH492" s="291"/>
      <c r="BI492" s="291"/>
      <c r="BJ492" s="291"/>
      <c r="BK492" s="291"/>
      <c r="BL492" s="291"/>
      <c r="BM492" s="291"/>
      <c r="BN492" s="291"/>
      <c r="BO492" s="292"/>
      <c r="BP492" s="291"/>
      <c r="BQ492" s="289"/>
      <c r="BR492" s="291"/>
      <c r="BS492" s="289"/>
      <c r="BT492" s="289"/>
      <c r="BU492" s="241"/>
    </row>
    <row r="493" spans="1:80" s="234" customFormat="1" ht="14.4" x14ac:dyDescent="0.3">
      <c r="B493" s="288"/>
      <c r="C493" s="225"/>
      <c r="D493" s="236"/>
      <c r="E493" s="237"/>
      <c r="F493" s="225"/>
      <c r="G493" s="238"/>
      <c r="H493" s="238"/>
      <c r="I493" s="238"/>
      <c r="J493" s="238"/>
      <c r="K493" s="238"/>
      <c r="L493" s="238"/>
      <c r="M493" s="238"/>
      <c r="N493" s="238"/>
      <c r="O493" s="238"/>
      <c r="P493" s="238"/>
      <c r="Q493" s="238"/>
      <c r="R493" s="238"/>
      <c r="T493" s="238"/>
      <c r="U493" s="238"/>
      <c r="V493" s="238"/>
      <c r="W493" s="238"/>
      <c r="X493" s="238"/>
      <c r="Y493" s="238"/>
      <c r="Z493" s="238"/>
      <c r="AA493" s="289"/>
      <c r="AB493" s="289"/>
      <c r="AC493" s="289"/>
      <c r="AD493" s="289"/>
      <c r="AE493" s="289"/>
      <c r="AF493" s="289"/>
      <c r="AG493" s="290"/>
      <c r="AH493" s="290"/>
      <c r="AI493" s="290"/>
      <c r="AJ493" s="290"/>
      <c r="AK493" s="289"/>
      <c r="AL493" s="289"/>
      <c r="AM493" s="289"/>
      <c r="AN493" s="289"/>
      <c r="AO493" s="289"/>
      <c r="AP493" s="289"/>
      <c r="AQ493" s="289"/>
      <c r="AR493" s="289"/>
      <c r="AS493" s="289"/>
      <c r="AT493" s="289"/>
      <c r="AU493" s="289"/>
      <c r="AV493" s="289"/>
      <c r="AW493" s="289"/>
      <c r="AX493" s="289"/>
      <c r="AY493" s="289"/>
      <c r="AZ493" s="289"/>
      <c r="BA493" s="289"/>
      <c r="BB493" s="291"/>
      <c r="BC493" s="291"/>
      <c r="BD493" s="291"/>
      <c r="BE493" s="291"/>
      <c r="BF493" s="291"/>
      <c r="BG493" s="291"/>
      <c r="BH493" s="291"/>
      <c r="BI493" s="291"/>
      <c r="BJ493" s="291"/>
      <c r="BK493" s="291"/>
      <c r="BL493" s="291"/>
      <c r="BM493" s="291"/>
      <c r="BN493" s="291"/>
      <c r="BO493" s="292"/>
      <c r="BP493" s="291"/>
      <c r="BQ493" s="289"/>
      <c r="BR493" s="291"/>
      <c r="BS493" s="289"/>
      <c r="BT493" s="289"/>
      <c r="BU493" s="241"/>
    </row>
    <row r="494" spans="1:80" s="234" customFormat="1" ht="14.4" x14ac:dyDescent="0.3">
      <c r="B494" s="288"/>
      <c r="C494" s="225"/>
      <c r="D494" s="236"/>
      <c r="E494" s="237"/>
      <c r="F494" s="225"/>
      <c r="G494" s="238"/>
      <c r="H494" s="238"/>
      <c r="I494" s="238"/>
      <c r="J494" s="238"/>
      <c r="K494" s="238"/>
      <c r="L494" s="238"/>
      <c r="M494" s="238"/>
      <c r="N494" s="238"/>
      <c r="O494" s="238"/>
      <c r="P494" s="238"/>
      <c r="Q494" s="238"/>
      <c r="R494" s="238"/>
      <c r="T494" s="238"/>
      <c r="U494" s="238"/>
      <c r="V494" s="238"/>
      <c r="W494" s="238"/>
      <c r="X494" s="238"/>
      <c r="Y494" s="238"/>
      <c r="Z494" s="238"/>
      <c r="AA494" s="289"/>
      <c r="AB494" s="289"/>
      <c r="AC494" s="289"/>
      <c r="AD494" s="289"/>
      <c r="AE494" s="289"/>
      <c r="AF494" s="289"/>
      <c r="AG494" s="290"/>
      <c r="AH494" s="290"/>
      <c r="AI494" s="290"/>
      <c r="AJ494" s="290"/>
      <c r="AK494" s="289"/>
      <c r="AL494" s="289"/>
      <c r="AM494" s="289"/>
      <c r="AN494" s="289"/>
      <c r="AO494" s="289"/>
      <c r="AP494" s="289"/>
      <c r="AQ494" s="289"/>
      <c r="AR494" s="289"/>
      <c r="AS494" s="289"/>
      <c r="AT494" s="289"/>
      <c r="AU494" s="289"/>
      <c r="AV494" s="289"/>
      <c r="AW494" s="289"/>
      <c r="AX494" s="289"/>
      <c r="AY494" s="289"/>
      <c r="AZ494" s="289"/>
      <c r="BA494" s="289"/>
      <c r="BB494" s="291"/>
      <c r="BC494" s="291"/>
      <c r="BD494" s="291"/>
      <c r="BE494" s="291"/>
      <c r="BF494" s="291"/>
      <c r="BG494" s="291"/>
      <c r="BH494" s="291"/>
      <c r="BI494" s="291"/>
      <c r="BJ494" s="291"/>
      <c r="BK494" s="291"/>
      <c r="BL494" s="291"/>
      <c r="BM494" s="291"/>
      <c r="BN494" s="291"/>
      <c r="BO494" s="292"/>
      <c r="BP494" s="291"/>
      <c r="BQ494" s="289"/>
      <c r="BR494" s="291"/>
      <c r="BS494" s="289"/>
      <c r="BT494" s="289"/>
      <c r="BU494" s="241"/>
    </row>
    <row r="495" spans="1:80" s="112" customFormat="1" ht="14.4" x14ac:dyDescent="0.3">
      <c r="A495" s="112" t="s">
        <v>1723</v>
      </c>
      <c r="B495" s="112" t="s">
        <v>1724</v>
      </c>
      <c r="C495" s="97" t="e">
        <v>#REF!</v>
      </c>
      <c r="D495" s="294" t="s">
        <v>1725</v>
      </c>
      <c r="E495" s="295" t="s">
        <v>1726</v>
      </c>
      <c r="F495" s="100"/>
      <c r="G495" s="296" t="s">
        <v>15</v>
      </c>
      <c r="H495" s="296" t="s">
        <v>15</v>
      </c>
      <c r="I495" s="296" t="s">
        <v>15</v>
      </c>
      <c r="J495" s="296" t="s">
        <v>15</v>
      </c>
      <c r="K495" s="296" t="s">
        <v>15</v>
      </c>
      <c r="L495" s="296" t="s">
        <v>15</v>
      </c>
      <c r="M495" s="296" t="s">
        <v>15</v>
      </c>
      <c r="N495" s="296" t="s">
        <v>15</v>
      </c>
      <c r="O495" s="296" t="s">
        <v>15</v>
      </c>
      <c r="P495" s="296" t="s">
        <v>15</v>
      </c>
      <c r="Q495" s="296" t="s">
        <v>15</v>
      </c>
      <c r="R495" s="296" t="s">
        <v>15</v>
      </c>
      <c r="S495" s="296" t="s">
        <v>15</v>
      </c>
      <c r="T495" s="296" t="s">
        <v>15</v>
      </c>
      <c r="U495" s="101" t="s">
        <v>12</v>
      </c>
      <c r="V495" s="101" t="s">
        <v>102</v>
      </c>
      <c r="W495" s="101" t="s">
        <v>15</v>
      </c>
      <c r="X495" s="101" t="s">
        <v>102</v>
      </c>
      <c r="Y495" s="101" t="s">
        <v>102</v>
      </c>
      <c r="Z495" s="101" t="s">
        <v>102</v>
      </c>
      <c r="AA495" s="102" t="s">
        <v>102</v>
      </c>
      <c r="AB495" s="102" t="s">
        <v>12</v>
      </c>
      <c r="AC495" s="102" t="s">
        <v>102</v>
      </c>
      <c r="AD495" s="102" t="s">
        <v>15</v>
      </c>
      <c r="AE495" s="102" t="s">
        <v>15</v>
      </c>
      <c r="AF495" s="102" t="s">
        <v>102</v>
      </c>
      <c r="AG495" s="103"/>
      <c r="AH495" s="103" t="s">
        <v>15</v>
      </c>
      <c r="AI495" s="103" t="s">
        <v>12</v>
      </c>
      <c r="AJ495" s="103" t="s">
        <v>102</v>
      </c>
      <c r="AK495" s="105" t="s">
        <v>12</v>
      </c>
      <c r="AL495" s="105" t="s">
        <v>18</v>
      </c>
      <c r="AM495" s="105" t="s">
        <v>15</v>
      </c>
      <c r="AN495" s="105" t="s">
        <v>15</v>
      </c>
      <c r="AO495" s="105" t="s">
        <v>12</v>
      </c>
      <c r="AP495" s="105" t="s">
        <v>15</v>
      </c>
      <c r="AQ495" s="105" t="s">
        <v>15</v>
      </c>
      <c r="AR495" s="105"/>
      <c r="AS495" s="105"/>
      <c r="AT495" s="105"/>
      <c r="AU495" s="105"/>
      <c r="AV495" s="105"/>
      <c r="AW495" s="105"/>
      <c r="AX495" s="105"/>
      <c r="AY495" s="105"/>
      <c r="AZ495" s="105"/>
      <c r="BA495" s="105"/>
      <c r="BB495" s="106"/>
      <c r="BC495" s="106"/>
      <c r="BD495" s="106"/>
      <c r="BE495" s="106"/>
      <c r="BF495" s="106"/>
      <c r="BG495" s="106"/>
      <c r="BH495" s="106"/>
      <c r="BI495" s="106"/>
      <c r="BJ495" s="106"/>
      <c r="BK495" s="106"/>
      <c r="BL495" s="106"/>
      <c r="BM495" s="106"/>
      <c r="BN495" s="106"/>
      <c r="BO495" s="297"/>
      <c r="BP495" s="106"/>
      <c r="BQ495" s="105"/>
      <c r="BR495" s="106"/>
      <c r="BS495" s="105"/>
      <c r="BT495" s="105"/>
      <c r="BU495" s="298">
        <f>VLOOKUP(D495,'[4]Monthly AMS report'!LJ:LK,2,FALSE)</f>
        <v>44971</v>
      </c>
      <c r="BV495" s="97"/>
    </row>
    <row r="496" spans="1:80" s="112" customFormat="1" ht="28.8" x14ac:dyDescent="0.3">
      <c r="A496" s="299" t="s">
        <v>1727</v>
      </c>
      <c r="B496" s="300" t="s">
        <v>910</v>
      </c>
      <c r="C496" s="97" t="e">
        <v>#REF!</v>
      </c>
      <c r="D496" s="98" t="s">
        <v>1728</v>
      </c>
      <c r="E496" s="99" t="s">
        <v>1729</v>
      </c>
      <c r="F496" s="100"/>
      <c r="G496" s="101" t="s">
        <v>15</v>
      </c>
      <c r="H496" s="101" t="s">
        <v>15</v>
      </c>
      <c r="I496" s="101" t="s">
        <v>15</v>
      </c>
      <c r="J496" s="101" t="s">
        <v>15</v>
      </c>
      <c r="K496" s="101" t="s">
        <v>15</v>
      </c>
      <c r="L496" s="101" t="s">
        <v>15</v>
      </c>
      <c r="M496" s="101" t="s">
        <v>12</v>
      </c>
      <c r="N496" s="101" t="s">
        <v>15</v>
      </c>
      <c r="O496" s="101" t="s">
        <v>15</v>
      </c>
      <c r="P496" s="101" t="s">
        <v>12</v>
      </c>
      <c r="Q496" s="101" t="s">
        <v>15</v>
      </c>
      <c r="R496" s="101" t="s">
        <v>15</v>
      </c>
      <c r="S496" s="101" t="s">
        <v>15</v>
      </c>
      <c r="T496" s="101" t="s">
        <v>102</v>
      </c>
      <c r="U496" s="101" t="s">
        <v>12</v>
      </c>
      <c r="V496" s="101" t="s">
        <v>102</v>
      </c>
      <c r="W496" s="101" t="s">
        <v>15</v>
      </c>
      <c r="X496" s="101" t="s">
        <v>102</v>
      </c>
      <c r="Y496" s="101" t="s">
        <v>102</v>
      </c>
      <c r="Z496" s="101" t="s">
        <v>102</v>
      </c>
      <c r="AA496" s="101" t="s">
        <v>102</v>
      </c>
      <c r="AB496" s="101" t="s">
        <v>12</v>
      </c>
      <c r="AC496" s="101" t="s">
        <v>102</v>
      </c>
      <c r="AD496" s="101" t="s">
        <v>15</v>
      </c>
      <c r="AE496" s="102" t="s">
        <v>15</v>
      </c>
      <c r="AF496" s="102" t="s">
        <v>102</v>
      </c>
      <c r="AG496" s="104"/>
      <c r="AH496" s="103" t="s">
        <v>15</v>
      </c>
      <c r="AI496" s="103" t="s">
        <v>12</v>
      </c>
      <c r="AJ496" s="103"/>
      <c r="AK496" s="105" t="s">
        <v>12</v>
      </c>
      <c r="AL496" s="105" t="s">
        <v>18</v>
      </c>
      <c r="AM496" s="105" t="s">
        <v>15</v>
      </c>
      <c r="AN496" s="105" t="s">
        <v>15</v>
      </c>
      <c r="AO496" s="105" t="s">
        <v>12</v>
      </c>
      <c r="AP496" s="105" t="s">
        <v>15</v>
      </c>
      <c r="AQ496" s="105" t="s">
        <v>15</v>
      </c>
      <c r="AR496" s="105"/>
      <c r="AS496" s="105"/>
      <c r="AT496" s="105"/>
      <c r="AU496" s="105"/>
      <c r="AV496" s="105"/>
      <c r="AW496" s="105"/>
      <c r="AX496" s="105"/>
      <c r="AY496" s="105"/>
      <c r="AZ496" s="105"/>
      <c r="BA496" s="105"/>
      <c r="BB496" s="106"/>
      <c r="BC496" s="106"/>
      <c r="BD496" s="106"/>
      <c r="BE496" s="106"/>
      <c r="BF496" s="106"/>
      <c r="BG496" s="106"/>
      <c r="BH496" s="106"/>
      <c r="BI496" s="106"/>
      <c r="BJ496" s="106"/>
      <c r="BK496" s="106"/>
      <c r="BL496" s="106"/>
      <c r="BM496" s="106"/>
      <c r="BN496" s="106"/>
      <c r="BO496" s="297"/>
      <c r="BP496" s="106"/>
      <c r="BQ496" s="105"/>
      <c r="BR496" s="106"/>
      <c r="BS496" s="105"/>
      <c r="BT496" s="105"/>
      <c r="BU496" s="298">
        <f>VLOOKUP(D496,'[4]Monthly AMS report'!LJ:LK,2,FALSE)</f>
        <v>44971</v>
      </c>
      <c r="BV496" s="97"/>
    </row>
    <row r="497" spans="1:76" s="112" customFormat="1" ht="14.4" x14ac:dyDescent="0.3">
      <c r="A497" s="301" t="s">
        <v>1730</v>
      </c>
      <c r="B497" s="302" t="s">
        <v>1731</v>
      </c>
      <c r="C497" s="97" t="e">
        <v>#REF!</v>
      </c>
      <c r="D497" s="303" t="s">
        <v>1732</v>
      </c>
      <c r="E497" s="304" t="s">
        <v>1733</v>
      </c>
      <c r="F497" s="100"/>
      <c r="G497" s="117" t="s">
        <v>15</v>
      </c>
      <c r="H497" s="117" t="s">
        <v>15</v>
      </c>
      <c r="I497" s="117" t="s">
        <v>15</v>
      </c>
      <c r="J497" s="117" t="s">
        <v>15</v>
      </c>
      <c r="K497" s="117" t="s">
        <v>15</v>
      </c>
      <c r="L497" s="117" t="s">
        <v>15</v>
      </c>
      <c r="M497" s="117" t="s">
        <v>15</v>
      </c>
      <c r="N497" s="117" t="s">
        <v>15</v>
      </c>
      <c r="O497" s="117" t="s">
        <v>15</v>
      </c>
      <c r="P497" s="117" t="s">
        <v>15</v>
      </c>
      <c r="Q497" s="117" t="s">
        <v>15</v>
      </c>
      <c r="R497" s="117" t="s">
        <v>15</v>
      </c>
      <c r="S497" s="117" t="s">
        <v>15</v>
      </c>
      <c r="T497" s="117" t="s">
        <v>15</v>
      </c>
      <c r="U497" s="76" t="s">
        <v>15</v>
      </c>
      <c r="V497" s="76" t="s">
        <v>102</v>
      </c>
      <c r="W497" s="76" t="s">
        <v>15</v>
      </c>
      <c r="X497" s="76" t="s">
        <v>15</v>
      </c>
      <c r="Y497" s="76" t="s">
        <v>15</v>
      </c>
      <c r="Z497" s="76" t="s">
        <v>15</v>
      </c>
      <c r="AA497" s="77" t="s">
        <v>15</v>
      </c>
      <c r="AB497" s="77" t="s">
        <v>15</v>
      </c>
      <c r="AC497" s="102" t="s">
        <v>15</v>
      </c>
      <c r="AD497" s="102" t="s">
        <v>15</v>
      </c>
      <c r="AE497" s="102" t="s">
        <v>15</v>
      </c>
      <c r="AF497" s="102" t="s">
        <v>15</v>
      </c>
      <c r="AG497" s="103" t="s">
        <v>15</v>
      </c>
      <c r="AH497" s="103" t="s">
        <v>15</v>
      </c>
      <c r="AI497" s="103"/>
      <c r="AJ497" s="103"/>
      <c r="AK497" s="105" t="s">
        <v>15</v>
      </c>
      <c r="AL497" s="105" t="s">
        <v>15</v>
      </c>
      <c r="AM497" s="105" t="s">
        <v>15</v>
      </c>
      <c r="AN497" s="105" t="s">
        <v>15</v>
      </c>
      <c r="AO497" s="105" t="s">
        <v>15</v>
      </c>
      <c r="AP497" s="105" t="s">
        <v>15</v>
      </c>
      <c r="AQ497" s="105" t="s">
        <v>15</v>
      </c>
      <c r="AR497" s="105"/>
      <c r="AS497" s="105"/>
      <c r="AT497" s="105"/>
      <c r="AU497" s="105"/>
      <c r="AV497" s="105"/>
      <c r="AW497" s="105"/>
      <c r="AX497" s="105"/>
      <c r="AY497" s="105"/>
      <c r="AZ497" s="105"/>
      <c r="BA497" s="105"/>
      <c r="BB497" s="106"/>
      <c r="BC497" s="106"/>
      <c r="BD497" s="106"/>
      <c r="BE497" s="106"/>
      <c r="BF497" s="106"/>
      <c r="BG497" s="106"/>
      <c r="BH497" s="106"/>
      <c r="BI497" s="106"/>
      <c r="BJ497" s="106"/>
      <c r="BK497" s="106"/>
      <c r="BL497" s="106"/>
      <c r="BM497" s="106"/>
      <c r="BN497" s="106"/>
      <c r="BO497" s="297"/>
      <c r="BP497" s="106"/>
      <c r="BQ497" s="105"/>
      <c r="BR497" s="106"/>
      <c r="BS497" s="105"/>
      <c r="BT497" s="105"/>
      <c r="BU497" s="298">
        <f>VLOOKUP(D497,'[4]Monthly AMS report'!LJ:LK,2,FALSE)</f>
        <v>44406</v>
      </c>
      <c r="BV497" s="97">
        <v>4</v>
      </c>
      <c r="BW497" s="16"/>
      <c r="BX497" s="16"/>
    </row>
    <row r="498" spans="1:76" s="234" customFormat="1" ht="14.4" x14ac:dyDescent="0.3">
      <c r="B498" s="288"/>
      <c r="C498" s="225"/>
      <c r="D498" s="236"/>
      <c r="E498" s="237"/>
      <c r="F498" s="225"/>
      <c r="G498" s="238"/>
      <c r="H498" s="238"/>
      <c r="I498" s="238"/>
      <c r="J498" s="238"/>
      <c r="K498" s="238"/>
      <c r="L498" s="238"/>
      <c r="M498" s="238"/>
      <c r="N498" s="238"/>
      <c r="O498" s="238"/>
      <c r="P498" s="238"/>
      <c r="Q498" s="238"/>
      <c r="R498" s="238"/>
      <c r="S498" s="238"/>
      <c r="T498" s="238"/>
      <c r="U498" s="238"/>
      <c r="V498" s="238"/>
      <c r="W498" s="238"/>
      <c r="X498" s="238"/>
      <c r="Y498" s="238"/>
      <c r="Z498" s="238"/>
      <c r="AA498" s="289"/>
      <c r="AB498" s="289"/>
      <c r="AC498" s="289"/>
      <c r="AD498" s="289"/>
      <c r="AE498" s="289"/>
      <c r="AF498" s="289"/>
      <c r="AG498" s="290"/>
      <c r="AH498" s="290"/>
      <c r="AI498" s="290"/>
      <c r="AJ498" s="290"/>
      <c r="AK498" s="289"/>
      <c r="AL498" s="289"/>
      <c r="AM498" s="289"/>
      <c r="AN498" s="289"/>
      <c r="AO498" s="289"/>
      <c r="AP498" s="289"/>
      <c r="AQ498" s="289"/>
      <c r="AR498" s="289"/>
      <c r="AS498" s="289"/>
      <c r="AT498" s="289"/>
      <c r="AU498" s="289"/>
      <c r="AV498" s="289"/>
      <c r="AW498" s="289"/>
      <c r="AX498" s="289"/>
      <c r="AY498" s="289"/>
      <c r="AZ498" s="289"/>
      <c r="BA498" s="289"/>
      <c r="BB498" s="291"/>
      <c r="BC498" s="291"/>
      <c r="BD498" s="291"/>
      <c r="BE498" s="291"/>
      <c r="BF498" s="291"/>
      <c r="BG498" s="291"/>
      <c r="BH498" s="291"/>
      <c r="BI498" s="291"/>
      <c r="BJ498" s="291"/>
      <c r="BK498" s="291"/>
      <c r="BL498" s="291"/>
      <c r="BM498" s="291"/>
      <c r="BN498" s="291"/>
      <c r="BO498" s="292"/>
      <c r="BP498" s="291"/>
      <c r="BQ498" s="289"/>
      <c r="BR498" s="291"/>
      <c r="BS498" s="289"/>
      <c r="BT498" s="289"/>
      <c r="BU498" s="241"/>
    </row>
    <row r="499" spans="1:76" s="234" customFormat="1" ht="14.4" x14ac:dyDescent="0.3">
      <c r="A499" s="234" t="s">
        <v>1734</v>
      </c>
      <c r="B499" s="288"/>
      <c r="C499" s="225"/>
      <c r="D499" s="236"/>
      <c r="E499" s="237"/>
      <c r="F499" s="225"/>
      <c r="G499" s="238"/>
      <c r="H499" s="238"/>
      <c r="I499" s="238"/>
      <c r="J499" s="238"/>
      <c r="K499" s="238"/>
      <c r="L499" s="238"/>
      <c r="M499" s="238"/>
      <c r="N499" s="238"/>
      <c r="O499" s="238"/>
      <c r="P499" s="238"/>
      <c r="Q499" s="238"/>
      <c r="R499" s="238"/>
      <c r="S499" s="238"/>
      <c r="T499" s="238"/>
      <c r="U499" s="238"/>
      <c r="V499" s="238"/>
      <c r="W499" s="238"/>
      <c r="X499" s="238"/>
      <c r="Y499" s="238"/>
      <c r="Z499" s="238"/>
      <c r="AA499" s="289"/>
      <c r="AB499" s="289"/>
      <c r="AC499" s="289"/>
      <c r="AD499" s="289"/>
      <c r="AE499" s="289"/>
      <c r="AF499" s="289"/>
      <c r="AG499" s="290"/>
      <c r="AH499" s="290"/>
      <c r="AI499" s="290"/>
      <c r="AJ499" s="290"/>
      <c r="AK499" s="289"/>
      <c r="AL499" s="289"/>
      <c r="AM499" s="289"/>
      <c r="AN499" s="289"/>
      <c r="AO499" s="289"/>
      <c r="AP499" s="289"/>
      <c r="AQ499" s="289"/>
      <c r="AR499" s="289"/>
      <c r="AS499" s="289"/>
      <c r="AT499" s="289"/>
      <c r="AU499" s="289"/>
      <c r="AV499" s="289"/>
      <c r="AW499" s="289"/>
      <c r="AX499" s="289"/>
      <c r="AY499" s="289"/>
      <c r="AZ499" s="289"/>
      <c r="BA499" s="289"/>
      <c r="BB499" s="291"/>
      <c r="BC499" s="291"/>
      <c r="BD499" s="291"/>
      <c r="BE499" s="291"/>
      <c r="BF499" s="291"/>
      <c r="BG499" s="291"/>
      <c r="BH499" s="291"/>
      <c r="BI499" s="291"/>
      <c r="BJ499" s="291"/>
      <c r="BK499" s="291"/>
      <c r="BL499" s="291"/>
      <c r="BM499" s="291"/>
      <c r="BN499" s="291"/>
      <c r="BO499" s="292"/>
      <c r="BP499" s="291"/>
      <c r="BQ499" s="289"/>
      <c r="BR499" s="291"/>
      <c r="BS499" s="289"/>
      <c r="BT499" s="289"/>
      <c r="BU499" s="241"/>
    </row>
    <row r="500" spans="1:76" ht="14.4" x14ac:dyDescent="0.3">
      <c r="A500" s="305" t="s">
        <v>1735</v>
      </c>
      <c r="B500" s="302" t="s">
        <v>815</v>
      </c>
      <c r="C500" s="72" t="e">
        <v>#REF!</v>
      </c>
      <c r="D500" s="306" t="s">
        <v>1736</v>
      </c>
      <c r="E500" s="118" t="s">
        <v>1737</v>
      </c>
      <c r="F500" s="75"/>
      <c r="G500" s="117" t="s">
        <v>15</v>
      </c>
      <c r="H500" s="117" t="s">
        <v>15</v>
      </c>
      <c r="I500" s="117" t="s">
        <v>15</v>
      </c>
      <c r="J500" s="117" t="s">
        <v>15</v>
      </c>
      <c r="K500" s="117" t="s">
        <v>15</v>
      </c>
      <c r="L500" s="117" t="s">
        <v>15</v>
      </c>
      <c r="M500" s="117" t="s">
        <v>15</v>
      </c>
      <c r="N500" s="117" t="s">
        <v>15</v>
      </c>
      <c r="O500" s="117" t="s">
        <v>15</v>
      </c>
      <c r="P500" s="117" t="s">
        <v>15</v>
      </c>
      <c r="Q500" s="117" t="s">
        <v>15</v>
      </c>
      <c r="R500" s="117" t="s">
        <v>15</v>
      </c>
      <c r="S500" s="117" t="s">
        <v>15</v>
      </c>
      <c r="T500" s="117" t="s">
        <v>15</v>
      </c>
      <c r="U500" s="76" t="s">
        <v>15</v>
      </c>
      <c r="V500" s="76" t="s">
        <v>15</v>
      </c>
      <c r="W500" s="76" t="s">
        <v>12</v>
      </c>
      <c r="X500" s="76" t="s">
        <v>15</v>
      </c>
      <c r="Y500" s="76" t="s">
        <v>15</v>
      </c>
      <c r="Z500" s="76" t="s">
        <v>15</v>
      </c>
      <c r="AA500" s="77" t="s">
        <v>102</v>
      </c>
      <c r="AB500" s="77" t="s">
        <v>12</v>
      </c>
      <c r="AC500" s="77" t="s">
        <v>15</v>
      </c>
      <c r="AD500" s="77"/>
      <c r="AE500" s="77"/>
      <c r="AF500" s="77"/>
      <c r="AG500" s="78"/>
      <c r="AH500" s="78"/>
      <c r="AI500" s="78"/>
      <c r="AJ500" s="78"/>
      <c r="AK500" s="79"/>
      <c r="AL500" s="79"/>
      <c r="AM500" s="79"/>
      <c r="AN500" s="79"/>
      <c r="AO500" s="79"/>
      <c r="AP500" s="79"/>
      <c r="AQ500" s="79"/>
      <c r="AR500" s="79"/>
      <c r="AS500" s="79"/>
      <c r="AT500" s="79"/>
      <c r="AU500" s="79"/>
      <c r="AV500" s="79"/>
      <c r="AW500" s="79"/>
      <c r="AX500" s="79"/>
      <c r="AY500" s="79"/>
      <c r="AZ500" s="79"/>
      <c r="BA500" s="79"/>
      <c r="BB500" s="80"/>
      <c r="BC500" s="80"/>
      <c r="BD500" s="80"/>
      <c r="BE500" s="80"/>
      <c r="BF500" s="80"/>
      <c r="BG500" s="80"/>
      <c r="BH500" s="80"/>
      <c r="BI500" s="80"/>
      <c r="BJ500" s="80"/>
      <c r="BK500" s="80"/>
      <c r="BL500" s="80"/>
      <c r="BM500" s="80"/>
      <c r="BN500" s="80"/>
      <c r="BO500" s="247"/>
      <c r="BP500" s="80"/>
      <c r="BQ500" s="79"/>
      <c r="BR500" s="80"/>
      <c r="BS500" s="79"/>
      <c r="BT500" s="79"/>
      <c r="BU500" s="307">
        <f>VLOOKUP(D500,'[4]Monthly AMS report'!IX:IY,2,FALSE)</f>
        <v>44580</v>
      </c>
      <c r="BV500" s="72"/>
    </row>
    <row r="501" spans="1:76" ht="14.4" x14ac:dyDescent="0.3">
      <c r="A501" s="305" t="s">
        <v>1738</v>
      </c>
      <c r="B501" s="302" t="s">
        <v>1739</v>
      </c>
      <c r="C501" s="72" t="e">
        <v>#REF!</v>
      </c>
      <c r="D501" s="308" t="s">
        <v>1740</v>
      </c>
      <c r="E501" s="118" t="s">
        <v>1741</v>
      </c>
      <c r="F501" s="75"/>
      <c r="G501" s="117" t="s">
        <v>15</v>
      </c>
      <c r="H501" s="117" t="s">
        <v>15</v>
      </c>
      <c r="I501" s="117" t="s">
        <v>15</v>
      </c>
      <c r="J501" s="117" t="s">
        <v>15</v>
      </c>
      <c r="K501" s="117" t="s">
        <v>15</v>
      </c>
      <c r="L501" s="117" t="s">
        <v>15</v>
      </c>
      <c r="M501" s="117" t="s">
        <v>15</v>
      </c>
      <c r="N501" s="117" t="s">
        <v>15</v>
      </c>
      <c r="O501" s="117" t="s">
        <v>15</v>
      </c>
      <c r="P501" s="117" t="s">
        <v>15</v>
      </c>
      <c r="Q501" s="117" t="s">
        <v>15</v>
      </c>
      <c r="R501" s="117" t="s">
        <v>15</v>
      </c>
      <c r="S501" s="117" t="s">
        <v>15</v>
      </c>
      <c r="T501" s="117" t="s">
        <v>15</v>
      </c>
      <c r="U501" s="76" t="s">
        <v>15</v>
      </c>
      <c r="V501" s="117" t="s">
        <v>15</v>
      </c>
      <c r="W501" s="117" t="s">
        <v>15</v>
      </c>
      <c r="X501" s="117" t="s">
        <v>15</v>
      </c>
      <c r="Y501" s="117" t="s">
        <v>15</v>
      </c>
      <c r="Z501" s="117" t="s">
        <v>15</v>
      </c>
      <c r="AA501" s="77" t="s">
        <v>15</v>
      </c>
      <c r="AB501" s="77" t="s">
        <v>15</v>
      </c>
      <c r="AC501" s="77" t="s">
        <v>15</v>
      </c>
      <c r="AD501" s="77" t="s">
        <v>136</v>
      </c>
      <c r="AE501" s="77"/>
      <c r="AF501" s="77"/>
      <c r="AG501" s="78"/>
      <c r="AH501" s="78"/>
      <c r="AI501" s="78"/>
      <c r="AJ501" s="78"/>
      <c r="AK501" s="79"/>
      <c r="AL501" s="79"/>
      <c r="AM501" s="79"/>
      <c r="AN501" s="79"/>
      <c r="AO501" s="79"/>
      <c r="AP501" s="79"/>
      <c r="AQ501" s="79"/>
      <c r="AR501" s="79"/>
      <c r="AS501" s="79"/>
      <c r="AT501" s="79"/>
      <c r="AU501" s="79"/>
      <c r="AV501" s="79"/>
      <c r="AW501" s="79"/>
      <c r="AX501" s="79"/>
      <c r="AY501" s="79"/>
      <c r="AZ501" s="79"/>
      <c r="BA501" s="79"/>
      <c r="BB501" s="80"/>
      <c r="BC501" s="80"/>
      <c r="BD501" s="80"/>
      <c r="BE501" s="80"/>
      <c r="BF501" s="80"/>
      <c r="BG501" s="80"/>
      <c r="BH501" s="80"/>
      <c r="BI501" s="80"/>
      <c r="BJ501" s="80"/>
      <c r="BK501" s="80"/>
      <c r="BL501" s="80"/>
      <c r="BM501" s="80"/>
      <c r="BN501" s="80"/>
      <c r="BO501" s="247"/>
      <c r="BP501" s="80"/>
      <c r="BQ501" s="79"/>
      <c r="BR501" s="80"/>
      <c r="BS501" s="79"/>
      <c r="BT501" s="79"/>
      <c r="BU501" s="307">
        <f>VLOOKUP(D501,'[4]Monthly AMS report'!IX:IY,2,FALSE)</f>
        <v>44259</v>
      </c>
      <c r="BV501" s="72"/>
    </row>
    <row r="502" spans="1:76" s="234" customFormat="1" ht="14.4" x14ac:dyDescent="0.3">
      <c r="B502" s="288"/>
      <c r="C502" s="225"/>
      <c r="D502" s="236"/>
      <c r="E502" s="237"/>
      <c r="F502" s="225"/>
      <c r="G502" s="238"/>
      <c r="H502" s="238"/>
      <c r="I502" s="238"/>
      <c r="J502" s="238"/>
      <c r="K502" s="238"/>
      <c r="L502" s="238"/>
      <c r="M502" s="238"/>
      <c r="N502" s="238"/>
      <c r="O502" s="238"/>
      <c r="P502" s="238"/>
      <c r="Q502" s="238"/>
      <c r="R502" s="238"/>
      <c r="S502" s="238"/>
      <c r="T502" s="238"/>
      <c r="U502" s="238"/>
      <c r="V502" s="238"/>
      <c r="W502" s="238"/>
      <c r="X502" s="238"/>
      <c r="Y502" s="238"/>
      <c r="Z502" s="238"/>
      <c r="AA502" s="289"/>
      <c r="AB502" s="289"/>
      <c r="AC502" s="289"/>
      <c r="AD502" s="289"/>
      <c r="AE502" s="289"/>
      <c r="AF502" s="289"/>
      <c r="AG502" s="290"/>
      <c r="AH502" s="290"/>
      <c r="AI502" s="290"/>
      <c r="AJ502" s="290"/>
      <c r="AK502" s="289"/>
      <c r="AL502" s="289"/>
      <c r="AM502" s="289"/>
      <c r="AN502" s="289"/>
      <c r="AO502" s="289"/>
      <c r="AP502" s="289"/>
      <c r="AQ502" s="289"/>
      <c r="AR502" s="289"/>
      <c r="AS502" s="289"/>
      <c r="AT502" s="289"/>
      <c r="AU502" s="289"/>
      <c r="AV502" s="289"/>
      <c r="AW502" s="289"/>
      <c r="AX502" s="289"/>
      <c r="AY502" s="289"/>
      <c r="AZ502" s="289"/>
      <c r="BA502" s="289"/>
      <c r="BB502" s="291"/>
      <c r="BC502" s="291"/>
      <c r="BD502" s="291"/>
      <c r="BE502" s="291"/>
      <c r="BF502" s="291"/>
      <c r="BG502" s="291"/>
      <c r="BH502" s="291"/>
      <c r="BI502" s="291"/>
      <c r="BJ502" s="291"/>
      <c r="BK502" s="291"/>
      <c r="BL502" s="291"/>
      <c r="BM502" s="291"/>
      <c r="BN502" s="291"/>
      <c r="BO502" s="292"/>
      <c r="BP502" s="291"/>
      <c r="BQ502" s="289"/>
      <c r="BR502" s="291"/>
      <c r="BS502" s="289"/>
      <c r="BT502" s="289"/>
      <c r="BU502" s="241"/>
    </row>
    <row r="503" spans="1:76" s="234" customFormat="1" ht="14.4" x14ac:dyDescent="0.3">
      <c r="A503" s="234" t="s">
        <v>1742</v>
      </c>
      <c r="B503" s="288"/>
      <c r="C503" s="309"/>
      <c r="D503" s="236"/>
      <c r="E503" s="237"/>
      <c r="F503" s="225"/>
      <c r="G503" s="238"/>
      <c r="H503" s="238"/>
      <c r="I503" s="238"/>
      <c r="J503" s="238"/>
      <c r="K503" s="238"/>
      <c r="L503" s="238"/>
      <c r="M503" s="238"/>
      <c r="N503" s="238"/>
      <c r="O503" s="238"/>
      <c r="P503" s="238"/>
      <c r="Q503" s="238"/>
      <c r="R503" s="238"/>
      <c r="S503" s="238"/>
      <c r="T503" s="238"/>
      <c r="U503" s="238"/>
      <c r="V503" s="238"/>
      <c r="W503" s="238"/>
      <c r="X503" s="238"/>
      <c r="Y503" s="238"/>
      <c r="Z503" s="238"/>
      <c r="AA503" s="289"/>
      <c r="AB503" s="289"/>
      <c r="AC503" s="289"/>
      <c r="AD503" s="289"/>
      <c r="AE503" s="289"/>
      <c r="AF503" s="289"/>
      <c r="AG503" s="290"/>
      <c r="AH503" s="290"/>
      <c r="AI503" s="290"/>
      <c r="AJ503" s="290"/>
      <c r="AK503" s="289"/>
      <c r="AL503" s="289"/>
      <c r="AM503" s="289"/>
      <c r="AN503" s="289"/>
      <c r="AO503" s="289"/>
      <c r="AP503" s="289"/>
      <c r="AQ503" s="289"/>
      <c r="AR503" s="289"/>
      <c r="AS503" s="289"/>
      <c r="AT503" s="289"/>
      <c r="AU503" s="289"/>
      <c r="AV503" s="289"/>
      <c r="AW503" s="289"/>
      <c r="AX503" s="289"/>
      <c r="AY503" s="289"/>
      <c r="AZ503" s="289"/>
      <c r="BA503" s="289"/>
      <c r="BB503" s="291"/>
      <c r="BC503" s="291"/>
      <c r="BD503" s="291"/>
      <c r="BE503" s="291"/>
      <c r="BF503" s="291"/>
      <c r="BG503" s="291"/>
      <c r="BH503" s="291"/>
      <c r="BI503" s="291"/>
      <c r="BJ503" s="291"/>
      <c r="BK503" s="291"/>
      <c r="BL503" s="291"/>
      <c r="BM503" s="291"/>
      <c r="BN503" s="291"/>
      <c r="BO503" s="292"/>
      <c r="BP503" s="291"/>
      <c r="BQ503" s="289"/>
      <c r="BR503" s="291"/>
      <c r="BS503" s="289"/>
      <c r="BT503" s="289"/>
      <c r="BU503" s="241"/>
    </row>
    <row r="504" spans="1:76" ht="28.8" x14ac:dyDescent="0.3">
      <c r="A504" s="310" t="s">
        <v>1743</v>
      </c>
      <c r="B504" s="121" t="s">
        <v>1744</v>
      </c>
      <c r="D504" s="251" t="s">
        <v>1745</v>
      </c>
      <c r="E504" s="252" t="s">
        <v>1746</v>
      </c>
      <c r="G504" s="311" t="s">
        <v>12</v>
      </c>
      <c r="H504" s="311" t="s">
        <v>15</v>
      </c>
      <c r="I504" s="311" t="s">
        <v>12</v>
      </c>
      <c r="J504" s="311">
        <v>2</v>
      </c>
      <c r="K504" s="311">
        <v>4</v>
      </c>
      <c r="L504" s="311">
        <v>4</v>
      </c>
      <c r="M504" s="311" t="s">
        <v>12</v>
      </c>
      <c r="N504" s="311" t="s">
        <v>15</v>
      </c>
      <c r="O504" s="311">
        <v>4</v>
      </c>
      <c r="P504" s="311" t="s">
        <v>15</v>
      </c>
      <c r="Q504" s="311" t="s">
        <v>102</v>
      </c>
      <c r="R504" s="311" t="s">
        <v>12</v>
      </c>
      <c r="S504" s="311" t="s">
        <v>102</v>
      </c>
      <c r="T504" s="311" t="s">
        <v>15</v>
      </c>
      <c r="U504" s="311" t="s">
        <v>15</v>
      </c>
      <c r="V504" s="311" t="s">
        <v>15</v>
      </c>
      <c r="W504" s="76" t="s">
        <v>15</v>
      </c>
      <c r="X504" s="76" t="s">
        <v>15</v>
      </c>
      <c r="Y504" s="76" t="s">
        <v>15</v>
      </c>
      <c r="Z504" s="311" t="s">
        <v>15</v>
      </c>
      <c r="AA504" s="265" t="s">
        <v>15</v>
      </c>
      <c r="AB504" s="265" t="s">
        <v>15</v>
      </c>
      <c r="AC504" s="265" t="s">
        <v>15</v>
      </c>
      <c r="AD504" s="265"/>
      <c r="AE504" s="265"/>
      <c r="AF504" s="265"/>
      <c r="AG504" s="267"/>
      <c r="AH504" s="267"/>
      <c r="AI504" s="267"/>
      <c r="AJ504" s="267"/>
      <c r="AK504" s="268"/>
      <c r="AL504" s="268"/>
      <c r="AM504" s="268"/>
      <c r="AN504" s="312"/>
      <c r="AO504" s="312"/>
      <c r="AP504" s="312"/>
      <c r="AQ504" s="312"/>
      <c r="AR504" s="312"/>
      <c r="AS504" s="312"/>
      <c r="AT504" s="312"/>
      <c r="AU504" s="312"/>
      <c r="AV504" s="312"/>
      <c r="AW504" s="312"/>
      <c r="AX504" s="312"/>
      <c r="AY504" s="312"/>
      <c r="AZ504" s="312"/>
      <c r="BA504" s="312"/>
      <c r="BB504" s="313"/>
      <c r="BC504" s="313"/>
      <c r="BD504" s="313"/>
      <c r="BE504" s="313"/>
      <c r="BF504" s="313"/>
      <c r="BG504" s="313"/>
      <c r="BH504" s="313"/>
      <c r="BI504" s="313"/>
      <c r="BJ504" s="313"/>
      <c r="BK504" s="313"/>
      <c r="BL504" s="313"/>
      <c r="BM504" s="313"/>
      <c r="BN504" s="313"/>
      <c r="BO504" s="314"/>
      <c r="BP504" s="313"/>
      <c r="BQ504" s="312"/>
      <c r="BR504" s="313"/>
      <c r="BS504" s="312"/>
      <c r="BT504" s="312"/>
      <c r="BU504" s="284">
        <f>VLOOKUP(D504,'[4]Monthly AMS report'!EB:EC,2,FALSE)</f>
        <v>44263</v>
      </c>
      <c r="BV504" s="72">
        <v>0</v>
      </c>
      <c r="BW504" s="225"/>
      <c r="BX504" s="225"/>
    </row>
    <row r="505" spans="1:76" s="234" customFormat="1" ht="14.4" x14ac:dyDescent="0.3">
      <c r="A505" s="234" t="s">
        <v>1747</v>
      </c>
      <c r="B505" s="288"/>
      <c r="C505" s="72"/>
      <c r="D505" s="236"/>
      <c r="E505" s="237"/>
      <c r="F505" s="225"/>
      <c r="G505" s="238"/>
      <c r="H505" s="238"/>
      <c r="I505" s="238"/>
      <c r="J505" s="238"/>
      <c r="K505" s="238"/>
      <c r="L505" s="238"/>
      <c r="M505" s="238"/>
      <c r="N505" s="238"/>
      <c r="O505" s="238"/>
      <c r="P505" s="238"/>
      <c r="Q505" s="238"/>
      <c r="R505" s="238"/>
      <c r="S505" s="238"/>
      <c r="T505" s="238"/>
      <c r="U505" s="238"/>
      <c r="V505" s="238"/>
      <c r="W505" s="238"/>
      <c r="X505" s="238"/>
      <c r="Y505" s="238"/>
      <c r="Z505" s="238"/>
      <c r="AA505" s="238"/>
      <c r="AB505" s="238"/>
      <c r="AC505" s="238"/>
      <c r="AD505" s="238"/>
      <c r="AE505" s="238"/>
      <c r="AF505" s="238"/>
      <c r="AG505" s="290"/>
      <c r="AH505" s="290"/>
      <c r="AI505" s="290"/>
      <c r="AJ505" s="290"/>
      <c r="AK505" s="79"/>
      <c r="AL505" s="79"/>
      <c r="AM505" s="79"/>
      <c r="AN505" s="90"/>
      <c r="AO505" s="90"/>
      <c r="AP505" s="90"/>
      <c r="AQ505" s="90"/>
      <c r="AR505" s="90"/>
      <c r="AS505" s="90"/>
      <c r="AT505" s="90"/>
      <c r="AU505" s="90"/>
      <c r="AV505" s="90"/>
      <c r="AW505" s="90"/>
      <c r="AX505" s="90"/>
      <c r="AY505" s="90"/>
      <c r="AZ505" s="90"/>
      <c r="BA505" s="90"/>
      <c r="BB505" s="163"/>
      <c r="BC505" s="163"/>
      <c r="BD505" s="163"/>
      <c r="BE505" s="163"/>
      <c r="BF505" s="163"/>
      <c r="BG505" s="163"/>
      <c r="BH505" s="163"/>
      <c r="BI505" s="163"/>
      <c r="BJ505" s="163"/>
      <c r="BK505" s="163"/>
      <c r="BL505" s="163"/>
      <c r="BM505" s="163"/>
      <c r="BN505" s="163"/>
      <c r="BO505" s="315"/>
      <c r="BP505" s="163"/>
      <c r="BQ505" s="90"/>
      <c r="BR505" s="163"/>
      <c r="BS505" s="90"/>
      <c r="BT505" s="316"/>
      <c r="BU505" s="241"/>
    </row>
    <row r="506" spans="1:76" ht="14.4" x14ac:dyDescent="0.3">
      <c r="A506" s="317" t="s">
        <v>1748</v>
      </c>
      <c r="B506" s="87" t="s">
        <v>1748</v>
      </c>
      <c r="D506" s="253" t="s">
        <v>1749</v>
      </c>
      <c r="E506" s="286" t="s">
        <v>1750</v>
      </c>
      <c r="G506" s="311" t="s">
        <v>15</v>
      </c>
      <c r="H506" s="318" t="s">
        <v>15</v>
      </c>
      <c r="I506" s="318" t="s">
        <v>15</v>
      </c>
      <c r="J506" s="318" t="s">
        <v>15</v>
      </c>
      <c r="K506" s="318" t="s">
        <v>15</v>
      </c>
      <c r="L506" s="318" t="s">
        <v>15</v>
      </c>
      <c r="M506" s="318" t="s">
        <v>15</v>
      </c>
      <c r="N506" s="318" t="s">
        <v>15</v>
      </c>
      <c r="O506" s="318" t="s">
        <v>15</v>
      </c>
      <c r="P506" s="318" t="s">
        <v>15</v>
      </c>
      <c r="Q506" s="318" t="s">
        <v>15</v>
      </c>
      <c r="R506" s="318" t="s">
        <v>15</v>
      </c>
      <c r="S506" s="318" t="s">
        <v>15</v>
      </c>
      <c r="T506" s="318" t="s">
        <v>15</v>
      </c>
      <c r="U506" s="311" t="s">
        <v>15</v>
      </c>
      <c r="V506" s="311" t="s">
        <v>15</v>
      </c>
      <c r="W506" s="76" t="s">
        <v>15</v>
      </c>
      <c r="X506" s="76" t="s">
        <v>15</v>
      </c>
      <c r="Y506" s="76" t="s">
        <v>15</v>
      </c>
      <c r="Z506" s="311" t="s">
        <v>15</v>
      </c>
      <c r="AA506" s="319" t="s">
        <v>15</v>
      </c>
      <c r="AB506" s="319" t="s">
        <v>15</v>
      </c>
      <c r="AC506" s="319" t="s">
        <v>15</v>
      </c>
      <c r="AD506" s="319"/>
      <c r="AE506" s="319"/>
      <c r="AF506" s="319"/>
      <c r="AG506" s="320"/>
      <c r="AH506" s="320"/>
      <c r="AI506" s="320"/>
      <c r="AJ506" s="320"/>
      <c r="AK506" s="281"/>
      <c r="AL506" s="281"/>
      <c r="AM506" s="281"/>
      <c r="AN506" s="321"/>
      <c r="AO506" s="321"/>
      <c r="AP506" s="321"/>
      <c r="AQ506" s="321"/>
      <c r="AR506" s="321"/>
      <c r="AS506" s="321"/>
      <c r="AT506" s="321"/>
      <c r="AU506" s="321"/>
      <c r="AV506" s="321"/>
      <c r="AW506" s="321"/>
      <c r="AX506" s="321"/>
      <c r="AY506" s="321"/>
      <c r="AZ506" s="321"/>
      <c r="BA506" s="321"/>
      <c r="BB506" s="322"/>
      <c r="BC506" s="322"/>
      <c r="BD506" s="322"/>
      <c r="BE506" s="322"/>
      <c r="BF506" s="322"/>
      <c r="BG506" s="322"/>
      <c r="BH506" s="322"/>
      <c r="BI506" s="322"/>
      <c r="BJ506" s="322"/>
      <c r="BK506" s="322"/>
      <c r="BL506" s="322"/>
      <c r="BM506" s="322"/>
      <c r="BN506" s="322"/>
      <c r="BO506" s="323"/>
      <c r="BP506" s="322"/>
      <c r="BQ506" s="321"/>
      <c r="BR506" s="322"/>
      <c r="BS506" s="321"/>
      <c r="BT506" s="321"/>
      <c r="BU506" s="284" t="e">
        <f>VLOOKUP(D506,'[4]Monthly AMS report'!EB:EC,2,FALSE)</f>
        <v>#N/A</v>
      </c>
      <c r="BV506" s="88"/>
    </row>
    <row r="507" spans="1:76" ht="14.4" x14ac:dyDescent="0.3">
      <c r="A507" s="87" t="s">
        <v>1751</v>
      </c>
      <c r="B507" s="87" t="e">
        <v>#N/A</v>
      </c>
      <c r="D507" s="115" t="s">
        <v>1752</v>
      </c>
      <c r="E507" s="74" t="s">
        <v>1753</v>
      </c>
      <c r="G507" s="76" t="s">
        <v>15</v>
      </c>
      <c r="H507" s="117" t="s">
        <v>15</v>
      </c>
      <c r="I507" s="117" t="s">
        <v>15</v>
      </c>
      <c r="J507" s="117" t="s">
        <v>15</v>
      </c>
      <c r="K507" s="117" t="s">
        <v>15</v>
      </c>
      <c r="L507" s="117" t="s">
        <v>15</v>
      </c>
      <c r="M507" s="117" t="s">
        <v>15</v>
      </c>
      <c r="N507" s="117" t="s">
        <v>15</v>
      </c>
      <c r="O507" s="117" t="s">
        <v>15</v>
      </c>
      <c r="P507" s="117" t="s">
        <v>15</v>
      </c>
      <c r="Q507" s="117" t="s">
        <v>15</v>
      </c>
      <c r="R507" s="117" t="s">
        <v>15</v>
      </c>
      <c r="S507" s="117" t="s">
        <v>15</v>
      </c>
      <c r="T507" s="117" t="s">
        <v>15</v>
      </c>
      <c r="U507" s="76" t="s">
        <v>15</v>
      </c>
      <c r="V507" s="76" t="s">
        <v>15</v>
      </c>
      <c r="W507" s="76" t="s">
        <v>15</v>
      </c>
      <c r="X507" s="76" t="s">
        <v>15</v>
      </c>
      <c r="Y507" s="76" t="s">
        <v>15</v>
      </c>
      <c r="Z507" s="76" t="s">
        <v>15</v>
      </c>
      <c r="AA507" s="77" t="s">
        <v>15</v>
      </c>
      <c r="AB507" s="77" t="s">
        <v>15</v>
      </c>
      <c r="AC507" s="77" t="s">
        <v>15</v>
      </c>
      <c r="AD507" s="77"/>
      <c r="AE507" s="77"/>
      <c r="AF507" s="77"/>
      <c r="AG507" s="78"/>
      <c r="AH507" s="78"/>
      <c r="AI507" s="78"/>
      <c r="AJ507" s="78"/>
      <c r="AK507" s="79"/>
      <c r="AL507" s="79"/>
      <c r="AM507" s="79"/>
      <c r="AN507" s="90"/>
      <c r="AO507" s="90"/>
      <c r="AP507" s="90"/>
      <c r="AQ507" s="90"/>
      <c r="AR507" s="90"/>
      <c r="AS507" s="90"/>
      <c r="AT507" s="90"/>
      <c r="AU507" s="90"/>
      <c r="AV507" s="90"/>
      <c r="AW507" s="90"/>
      <c r="AX507" s="90"/>
      <c r="AY507" s="90"/>
      <c r="AZ507" s="90"/>
      <c r="BA507" s="90"/>
      <c r="BB507" s="163"/>
      <c r="BC507" s="163"/>
      <c r="BD507" s="163"/>
      <c r="BE507" s="163"/>
      <c r="BF507" s="163"/>
      <c r="BG507" s="163"/>
      <c r="BH507" s="163"/>
      <c r="BI507" s="163"/>
      <c r="BJ507" s="163"/>
      <c r="BK507" s="163"/>
      <c r="BL507" s="163"/>
      <c r="BM507" s="163"/>
      <c r="BN507" s="163"/>
      <c r="BO507" s="315"/>
      <c r="BP507" s="163"/>
      <c r="BQ507" s="90"/>
      <c r="BR507" s="163"/>
      <c r="BS507" s="90"/>
      <c r="BT507" s="90"/>
      <c r="BU507" s="307" t="e">
        <f>VLOOKUP(D507,'[4]Monthly AMS report'!EF:EG,2,FALSE)</f>
        <v>#N/A</v>
      </c>
      <c r="BV507" s="88"/>
    </row>
    <row r="508" spans="1:76" ht="14.4" x14ac:dyDescent="0.3">
      <c r="A508" s="87" t="s">
        <v>1754</v>
      </c>
      <c r="B508" s="88" t="s">
        <v>1755</v>
      </c>
      <c r="D508" s="115" t="s">
        <v>1756</v>
      </c>
      <c r="E508" s="74" t="s">
        <v>1757</v>
      </c>
      <c r="G508" s="117" t="s">
        <v>15</v>
      </c>
      <c r="H508" s="117" t="s">
        <v>15</v>
      </c>
      <c r="I508" s="117" t="s">
        <v>15</v>
      </c>
      <c r="J508" s="117" t="s">
        <v>15</v>
      </c>
      <c r="K508" s="117" t="s">
        <v>15</v>
      </c>
      <c r="L508" s="117" t="s">
        <v>15</v>
      </c>
      <c r="M508" s="117" t="s">
        <v>15</v>
      </c>
      <c r="N508" s="117" t="s">
        <v>15</v>
      </c>
      <c r="O508" s="117" t="s">
        <v>15</v>
      </c>
      <c r="P508" s="117" t="s">
        <v>15</v>
      </c>
      <c r="Q508" s="117" t="s">
        <v>15</v>
      </c>
      <c r="R508" s="117" t="s">
        <v>15</v>
      </c>
      <c r="S508" s="117" t="s">
        <v>15</v>
      </c>
      <c r="T508" s="117" t="s">
        <v>15</v>
      </c>
      <c r="U508" s="76" t="s">
        <v>15</v>
      </c>
      <c r="V508" s="76" t="s">
        <v>15</v>
      </c>
      <c r="W508" s="76" t="s">
        <v>15</v>
      </c>
      <c r="X508" s="76" t="s">
        <v>15</v>
      </c>
      <c r="Y508" s="76" t="s">
        <v>15</v>
      </c>
      <c r="Z508" s="76" t="s">
        <v>15</v>
      </c>
      <c r="AA508" s="77" t="s">
        <v>15</v>
      </c>
      <c r="AB508" s="77" t="s">
        <v>15</v>
      </c>
      <c r="AC508" s="77" t="s">
        <v>15</v>
      </c>
      <c r="AD508" s="77"/>
      <c r="AE508" s="77"/>
      <c r="AF508" s="77"/>
      <c r="AG508" s="78"/>
      <c r="AH508" s="78"/>
      <c r="AI508" s="78"/>
      <c r="AJ508" s="78"/>
      <c r="AK508" s="79"/>
      <c r="AL508" s="79"/>
      <c r="AM508" s="79"/>
      <c r="AN508" s="90"/>
      <c r="AO508" s="90"/>
      <c r="AP508" s="90"/>
      <c r="AQ508" s="90"/>
      <c r="AR508" s="90"/>
      <c r="AS508" s="90"/>
      <c r="AT508" s="90"/>
      <c r="AU508" s="90"/>
      <c r="AV508" s="90"/>
      <c r="AW508" s="90"/>
      <c r="AX508" s="90"/>
      <c r="AY508" s="90"/>
      <c r="AZ508" s="90"/>
      <c r="BA508" s="90"/>
      <c r="BB508" s="163"/>
      <c r="BC508" s="163"/>
      <c r="BD508" s="163"/>
      <c r="BE508" s="163"/>
      <c r="BF508" s="163"/>
      <c r="BG508" s="163"/>
      <c r="BH508" s="163"/>
      <c r="BI508" s="163"/>
      <c r="BJ508" s="163"/>
      <c r="BK508" s="163"/>
      <c r="BL508" s="163"/>
      <c r="BM508" s="163"/>
      <c r="BN508" s="163"/>
      <c r="BO508" s="315"/>
      <c r="BP508" s="163"/>
      <c r="BQ508" s="90"/>
      <c r="BR508" s="163"/>
      <c r="BS508" s="90"/>
      <c r="BT508" s="90"/>
      <c r="BU508" s="307" t="e">
        <f>VLOOKUP(D508,'[4]Monthly AMS report'!EF:EG,2,FALSE)</f>
        <v>#N/A</v>
      </c>
      <c r="BV508" s="88"/>
    </row>
    <row r="509" spans="1:76" ht="14.4" x14ac:dyDescent="0.3">
      <c r="A509" s="87" t="s">
        <v>1758</v>
      </c>
      <c r="B509" s="88" t="s">
        <v>1759</v>
      </c>
      <c r="D509" s="115" t="s">
        <v>1760</v>
      </c>
      <c r="E509" s="74" t="s">
        <v>1761</v>
      </c>
      <c r="G509" s="117" t="s">
        <v>15</v>
      </c>
      <c r="H509" s="117" t="s">
        <v>15</v>
      </c>
      <c r="I509" s="117" t="s">
        <v>15</v>
      </c>
      <c r="J509" s="117" t="s">
        <v>15</v>
      </c>
      <c r="K509" s="117" t="s">
        <v>15</v>
      </c>
      <c r="L509" s="117" t="s">
        <v>15</v>
      </c>
      <c r="M509" s="117" t="s">
        <v>15</v>
      </c>
      <c r="N509" s="117" t="s">
        <v>15</v>
      </c>
      <c r="O509" s="117" t="s">
        <v>15</v>
      </c>
      <c r="P509" s="117" t="s">
        <v>15</v>
      </c>
      <c r="Q509" s="117" t="s">
        <v>15</v>
      </c>
      <c r="R509" s="117" t="s">
        <v>15</v>
      </c>
      <c r="S509" s="117" t="s">
        <v>15</v>
      </c>
      <c r="T509" s="117" t="s">
        <v>15</v>
      </c>
      <c r="U509" s="76" t="s">
        <v>15</v>
      </c>
      <c r="V509" s="76" t="s">
        <v>15</v>
      </c>
      <c r="W509" s="76" t="s">
        <v>15</v>
      </c>
      <c r="X509" s="76" t="s">
        <v>15</v>
      </c>
      <c r="Y509" s="76" t="s">
        <v>15</v>
      </c>
      <c r="Z509" s="76" t="s">
        <v>15</v>
      </c>
      <c r="AA509" s="77" t="s">
        <v>15</v>
      </c>
      <c r="AB509" s="77" t="s">
        <v>15</v>
      </c>
      <c r="AC509" s="77" t="s">
        <v>15</v>
      </c>
      <c r="AD509" s="77"/>
      <c r="AE509" s="77"/>
      <c r="AF509" s="77"/>
      <c r="AG509" s="78"/>
      <c r="AH509" s="78"/>
      <c r="AI509" s="78"/>
      <c r="AJ509" s="78"/>
      <c r="AK509" s="79"/>
      <c r="AL509" s="79"/>
      <c r="AM509" s="79"/>
      <c r="AN509" s="90"/>
      <c r="AO509" s="90"/>
      <c r="AP509" s="90"/>
      <c r="AQ509" s="90"/>
      <c r="AR509" s="90"/>
      <c r="AS509" s="90"/>
      <c r="AT509" s="90"/>
      <c r="AU509" s="90"/>
      <c r="AV509" s="90"/>
      <c r="AW509" s="90"/>
      <c r="AX509" s="90"/>
      <c r="AY509" s="90"/>
      <c r="AZ509" s="90"/>
      <c r="BA509" s="90"/>
      <c r="BB509" s="163"/>
      <c r="BC509" s="163"/>
      <c r="BD509" s="163"/>
      <c r="BE509" s="163"/>
      <c r="BF509" s="163"/>
      <c r="BG509" s="163"/>
      <c r="BH509" s="163"/>
      <c r="BI509" s="163"/>
      <c r="BJ509" s="163"/>
      <c r="BK509" s="163"/>
      <c r="BL509" s="163"/>
      <c r="BM509" s="163"/>
      <c r="BN509" s="163"/>
      <c r="BO509" s="315"/>
      <c r="BP509" s="163"/>
      <c r="BQ509" s="90"/>
      <c r="BR509" s="163"/>
      <c r="BS509" s="90"/>
      <c r="BT509" s="90"/>
      <c r="BU509" s="307" t="e">
        <f>VLOOKUP(D509,'[4]Monthly AMS report'!EF:EG,2,FALSE)</f>
        <v>#N/A</v>
      </c>
      <c r="BV509" s="88"/>
    </row>
    <row r="510" spans="1:76" ht="14.4" x14ac:dyDescent="0.3">
      <c r="A510" s="87" t="s">
        <v>1762</v>
      </c>
      <c r="B510" s="88" t="s">
        <v>1763</v>
      </c>
      <c r="D510" s="115" t="s">
        <v>1764</v>
      </c>
      <c r="E510" s="74" t="s">
        <v>1765</v>
      </c>
      <c r="G510" s="117" t="s">
        <v>15</v>
      </c>
      <c r="H510" s="117" t="s">
        <v>15</v>
      </c>
      <c r="I510" s="117" t="s">
        <v>15</v>
      </c>
      <c r="J510" s="117" t="s">
        <v>15</v>
      </c>
      <c r="K510" s="117" t="s">
        <v>15</v>
      </c>
      <c r="L510" s="117" t="s">
        <v>15</v>
      </c>
      <c r="M510" s="117" t="s">
        <v>15</v>
      </c>
      <c r="N510" s="117" t="s">
        <v>15</v>
      </c>
      <c r="O510" s="117" t="s">
        <v>15</v>
      </c>
      <c r="P510" s="117" t="s">
        <v>15</v>
      </c>
      <c r="Q510" s="117" t="s">
        <v>15</v>
      </c>
      <c r="R510" s="117" t="s">
        <v>15</v>
      </c>
      <c r="S510" s="117" t="s">
        <v>15</v>
      </c>
      <c r="T510" s="117" t="s">
        <v>15</v>
      </c>
      <c r="U510" s="76" t="s">
        <v>15</v>
      </c>
      <c r="V510" s="76" t="s">
        <v>15</v>
      </c>
      <c r="W510" s="76" t="s">
        <v>15</v>
      </c>
      <c r="X510" s="76" t="s">
        <v>15</v>
      </c>
      <c r="Y510" s="76" t="s">
        <v>15</v>
      </c>
      <c r="Z510" s="76" t="s">
        <v>15</v>
      </c>
      <c r="AA510" s="77" t="s">
        <v>15</v>
      </c>
      <c r="AB510" s="77" t="s">
        <v>15</v>
      </c>
      <c r="AC510" s="77" t="s">
        <v>15</v>
      </c>
      <c r="AD510" s="77"/>
      <c r="AE510" s="77"/>
      <c r="AF510" s="77"/>
      <c r="AG510" s="78"/>
      <c r="AH510" s="78"/>
      <c r="AI510" s="78"/>
      <c r="AJ510" s="78"/>
      <c r="AK510" s="79"/>
      <c r="AL510" s="79"/>
      <c r="AM510" s="79"/>
      <c r="AN510" s="90"/>
      <c r="AO510" s="90"/>
      <c r="AP510" s="90"/>
      <c r="AQ510" s="90"/>
      <c r="AR510" s="90"/>
      <c r="AS510" s="90"/>
      <c r="AT510" s="90"/>
      <c r="AU510" s="90"/>
      <c r="AV510" s="90"/>
      <c r="AW510" s="90"/>
      <c r="AX510" s="90"/>
      <c r="AY510" s="90"/>
      <c r="AZ510" s="90"/>
      <c r="BA510" s="90"/>
      <c r="BB510" s="163"/>
      <c r="BC510" s="163"/>
      <c r="BD510" s="163"/>
      <c r="BE510" s="163"/>
      <c r="BF510" s="163"/>
      <c r="BG510" s="163"/>
      <c r="BH510" s="163"/>
      <c r="BI510" s="163"/>
      <c r="BJ510" s="163"/>
      <c r="BK510" s="163"/>
      <c r="BL510" s="163"/>
      <c r="BM510" s="163"/>
      <c r="BN510" s="163"/>
      <c r="BO510" s="315"/>
      <c r="BP510" s="163"/>
      <c r="BQ510" s="90"/>
      <c r="BR510" s="163"/>
      <c r="BS510" s="90"/>
      <c r="BT510" s="90"/>
      <c r="BU510" s="307" t="e">
        <f>VLOOKUP(D510,'[4]Monthly AMS report'!EF:EG,2,FALSE)</f>
        <v>#N/A</v>
      </c>
      <c r="BV510" s="88"/>
    </row>
    <row r="511" spans="1:76" ht="14.4" x14ac:dyDescent="0.3">
      <c r="A511" s="87" t="s">
        <v>1766</v>
      </c>
      <c r="B511" s="88" t="s">
        <v>1767</v>
      </c>
      <c r="D511" s="115" t="s">
        <v>1768</v>
      </c>
      <c r="E511" s="74" t="s">
        <v>1769</v>
      </c>
      <c r="G511" s="117" t="s">
        <v>15</v>
      </c>
      <c r="H511" s="117" t="s">
        <v>15</v>
      </c>
      <c r="I511" s="117" t="s">
        <v>15</v>
      </c>
      <c r="J511" s="117" t="s">
        <v>15</v>
      </c>
      <c r="K511" s="117" t="s">
        <v>15</v>
      </c>
      <c r="L511" s="117" t="s">
        <v>15</v>
      </c>
      <c r="M511" s="117" t="s">
        <v>15</v>
      </c>
      <c r="N511" s="117" t="s">
        <v>15</v>
      </c>
      <c r="O511" s="117" t="s">
        <v>15</v>
      </c>
      <c r="P511" s="117" t="s">
        <v>15</v>
      </c>
      <c r="Q511" s="117" t="s">
        <v>15</v>
      </c>
      <c r="R511" s="117" t="s">
        <v>15</v>
      </c>
      <c r="S511" s="117" t="s">
        <v>15</v>
      </c>
      <c r="T511" s="117" t="s">
        <v>15</v>
      </c>
      <c r="U511" s="76" t="s">
        <v>15</v>
      </c>
      <c r="V511" s="76" t="s">
        <v>15</v>
      </c>
      <c r="W511" s="76" t="s">
        <v>15</v>
      </c>
      <c r="X511" s="76" t="s">
        <v>15</v>
      </c>
      <c r="Y511" s="76" t="s">
        <v>15</v>
      </c>
      <c r="Z511" s="76" t="s">
        <v>15</v>
      </c>
      <c r="AA511" s="77" t="s">
        <v>15</v>
      </c>
      <c r="AB511" s="77" t="s">
        <v>15</v>
      </c>
      <c r="AC511" s="77" t="s">
        <v>15</v>
      </c>
      <c r="AD511" s="77"/>
      <c r="AE511" s="77"/>
      <c r="AF511" s="77"/>
      <c r="AG511" s="78"/>
      <c r="AH511" s="78"/>
      <c r="AI511" s="78"/>
      <c r="AJ511" s="78"/>
      <c r="AK511" s="79"/>
      <c r="AL511" s="79"/>
      <c r="AM511" s="79"/>
      <c r="AN511" s="90"/>
      <c r="AO511" s="90"/>
      <c r="AP511" s="90"/>
      <c r="AQ511" s="90"/>
      <c r="AR511" s="90"/>
      <c r="AS511" s="90"/>
      <c r="AT511" s="90"/>
      <c r="AU511" s="90"/>
      <c r="AV511" s="90"/>
      <c r="AW511" s="90"/>
      <c r="AX511" s="90"/>
      <c r="AY511" s="90"/>
      <c r="AZ511" s="90"/>
      <c r="BA511" s="90"/>
      <c r="BB511" s="163"/>
      <c r="BC511" s="163"/>
      <c r="BD511" s="163"/>
      <c r="BE511" s="163"/>
      <c r="BF511" s="163"/>
      <c r="BG511" s="163"/>
      <c r="BH511" s="163"/>
      <c r="BI511" s="163"/>
      <c r="BJ511" s="163"/>
      <c r="BK511" s="163"/>
      <c r="BL511" s="163"/>
      <c r="BM511" s="163"/>
      <c r="BN511" s="163"/>
      <c r="BO511" s="315"/>
      <c r="BP511" s="163"/>
      <c r="BQ511" s="90"/>
      <c r="BR511" s="163"/>
      <c r="BS511" s="90"/>
      <c r="BT511" s="90"/>
      <c r="BU511" s="307" t="e">
        <f>VLOOKUP(D511,'[4]Monthly AMS report'!EF:EG,2,FALSE)</f>
        <v>#N/A</v>
      </c>
      <c r="BV511" s="88"/>
    </row>
    <row r="512" spans="1:76" ht="14.4" x14ac:dyDescent="0.3">
      <c r="A512" s="87" t="s">
        <v>1770</v>
      </c>
      <c r="B512" s="88" t="s">
        <v>1771</v>
      </c>
      <c r="C512" s="72" t="e">
        <v>#REF!</v>
      </c>
      <c r="D512" s="324" t="s">
        <v>1772</v>
      </c>
      <c r="E512" s="74" t="s">
        <v>1771</v>
      </c>
      <c r="G512" s="117" t="s">
        <v>15</v>
      </c>
      <c r="H512" s="117" t="s">
        <v>15</v>
      </c>
      <c r="I512" s="117" t="s">
        <v>15</v>
      </c>
      <c r="J512" s="117" t="s">
        <v>15</v>
      </c>
      <c r="K512" s="117" t="s">
        <v>15</v>
      </c>
      <c r="L512" s="117" t="s">
        <v>15</v>
      </c>
      <c r="M512" s="117" t="s">
        <v>15</v>
      </c>
      <c r="N512" s="117" t="s">
        <v>15</v>
      </c>
      <c r="O512" s="117" t="s">
        <v>15</v>
      </c>
      <c r="P512" s="117" t="s">
        <v>15</v>
      </c>
      <c r="Q512" s="117" t="s">
        <v>15</v>
      </c>
      <c r="R512" s="117" t="s">
        <v>15</v>
      </c>
      <c r="S512" s="117" t="s">
        <v>15</v>
      </c>
      <c r="T512" s="117" t="s">
        <v>15</v>
      </c>
      <c r="U512" s="76" t="s">
        <v>15</v>
      </c>
      <c r="V512" s="76" t="s">
        <v>15</v>
      </c>
      <c r="W512" s="76" t="s">
        <v>15</v>
      </c>
      <c r="X512" s="76" t="s">
        <v>15</v>
      </c>
      <c r="Y512" s="76" t="s">
        <v>15</v>
      </c>
      <c r="Z512" s="76" t="s">
        <v>15</v>
      </c>
      <c r="AA512" s="77" t="s">
        <v>15</v>
      </c>
      <c r="AB512" s="77" t="s">
        <v>15</v>
      </c>
      <c r="AC512" s="77" t="s">
        <v>15</v>
      </c>
      <c r="AD512" s="77"/>
      <c r="AE512" s="77"/>
      <c r="AF512" s="77"/>
      <c r="AG512" s="78"/>
      <c r="AH512" s="78"/>
      <c r="AI512" s="78"/>
      <c r="AJ512" s="78"/>
      <c r="AK512" s="79"/>
      <c r="AL512" s="79"/>
      <c r="AM512" s="79"/>
      <c r="AN512" s="90"/>
      <c r="AO512" s="90"/>
      <c r="AP512" s="90"/>
      <c r="AQ512" s="90"/>
      <c r="AR512" s="90"/>
      <c r="AS512" s="90"/>
      <c r="AT512" s="90"/>
      <c r="AU512" s="90"/>
      <c r="AV512" s="90"/>
      <c r="AW512" s="90"/>
      <c r="AX512" s="90"/>
      <c r="AY512" s="90"/>
      <c r="AZ512" s="90"/>
      <c r="BA512" s="90"/>
      <c r="BB512" s="163"/>
      <c r="BC512" s="163"/>
      <c r="BD512" s="163"/>
      <c r="BE512" s="163"/>
      <c r="BF512" s="163"/>
      <c r="BG512" s="163"/>
      <c r="BH512" s="163"/>
      <c r="BI512" s="163"/>
      <c r="BJ512" s="163"/>
      <c r="BK512" s="163"/>
      <c r="BL512" s="163"/>
      <c r="BM512" s="163"/>
      <c r="BN512" s="163"/>
      <c r="BO512" s="315"/>
      <c r="BP512" s="163"/>
      <c r="BQ512" s="90"/>
      <c r="BR512" s="163"/>
      <c r="BS512" s="90"/>
      <c r="BT512" s="90"/>
      <c r="BU512" s="307" t="e">
        <f>VLOOKUP(D512,'[4]Monthly AMS report'!EF:EG,2,FALSE)</f>
        <v>#N/A</v>
      </c>
      <c r="BV512" s="88"/>
    </row>
    <row r="513" spans="1:74" x14ac:dyDescent="0.3">
      <c r="A513" s="87"/>
      <c r="B513" s="71"/>
      <c r="C513" s="72" t="e">
        <v>#REF!</v>
      </c>
      <c r="D513" s="325"/>
      <c r="BT513" s="328"/>
      <c r="BU513" s="331"/>
      <c r="BV513" s="88"/>
    </row>
    <row r="514" spans="1:74" ht="14.4" x14ac:dyDescent="0.3">
      <c r="A514" s="87" t="s">
        <v>1773</v>
      </c>
      <c r="B514" s="88" t="s">
        <v>1774</v>
      </c>
      <c r="C514" s="72" t="e">
        <v>#REF!</v>
      </c>
      <c r="D514" s="324" t="s">
        <v>1775</v>
      </c>
      <c r="E514" s="74" t="s">
        <v>1776</v>
      </c>
      <c r="G514" s="117" t="s">
        <v>15</v>
      </c>
      <c r="H514" s="117" t="s">
        <v>15</v>
      </c>
      <c r="I514" s="117" t="s">
        <v>15</v>
      </c>
      <c r="J514" s="117" t="s">
        <v>15</v>
      </c>
      <c r="K514" s="117" t="s">
        <v>15</v>
      </c>
      <c r="L514" s="117" t="s">
        <v>15</v>
      </c>
      <c r="M514" s="117" t="s">
        <v>15</v>
      </c>
      <c r="N514" s="117" t="s">
        <v>15</v>
      </c>
      <c r="O514" s="117" t="s">
        <v>15</v>
      </c>
      <c r="P514" s="117" t="s">
        <v>15</v>
      </c>
      <c r="Q514" s="117" t="s">
        <v>15</v>
      </c>
      <c r="R514" s="117" t="s">
        <v>15</v>
      </c>
      <c r="S514" s="117" t="s">
        <v>15</v>
      </c>
      <c r="T514" s="117" t="s">
        <v>15</v>
      </c>
      <c r="U514" s="76" t="s">
        <v>12</v>
      </c>
      <c r="V514" s="76" t="s">
        <v>15</v>
      </c>
      <c r="W514" s="76" t="s">
        <v>15</v>
      </c>
      <c r="X514" s="76" t="s">
        <v>15</v>
      </c>
      <c r="Y514" s="76" t="s">
        <v>15</v>
      </c>
      <c r="Z514" s="76" t="s">
        <v>15</v>
      </c>
      <c r="AA514" s="77" t="s">
        <v>15</v>
      </c>
      <c r="AB514" s="77" t="s">
        <v>15</v>
      </c>
      <c r="AC514" s="77" t="s">
        <v>15</v>
      </c>
      <c r="AD514" s="77"/>
      <c r="AE514" s="77"/>
      <c r="AF514" s="77"/>
      <c r="AG514" s="78"/>
      <c r="AH514" s="78"/>
      <c r="AI514" s="78"/>
      <c r="AJ514" s="78"/>
      <c r="AK514" s="79"/>
      <c r="AL514" s="79"/>
      <c r="AM514" s="79"/>
      <c r="AN514" s="90"/>
      <c r="AO514" s="90"/>
      <c r="AP514" s="90"/>
      <c r="AQ514" s="90"/>
      <c r="AR514" s="90"/>
      <c r="AS514" s="90"/>
      <c r="AT514" s="90"/>
      <c r="AU514" s="90"/>
      <c r="AV514" s="90"/>
      <c r="AW514" s="90"/>
      <c r="AX514" s="90"/>
      <c r="AY514" s="90"/>
      <c r="AZ514" s="90"/>
      <c r="BA514" s="90"/>
      <c r="BB514" s="163"/>
      <c r="BC514" s="163"/>
      <c r="BD514" s="163"/>
      <c r="BE514" s="163"/>
      <c r="BF514" s="163"/>
      <c r="BG514" s="163"/>
      <c r="BH514" s="163"/>
      <c r="BI514" s="163"/>
      <c r="BJ514" s="163"/>
      <c r="BK514" s="163"/>
      <c r="BL514" s="163"/>
      <c r="BM514" s="163"/>
      <c r="BN514" s="163"/>
      <c r="BO514" s="315"/>
      <c r="BP514" s="163"/>
      <c r="BQ514" s="90"/>
      <c r="BR514" s="163"/>
      <c r="BS514" s="90"/>
      <c r="BT514" s="90"/>
      <c r="BU514" s="307">
        <f>VLOOKUP(D514,'[4]Monthly AMS report'!EF:EG,2,FALSE)</f>
        <v>44377</v>
      </c>
      <c r="BV514" s="88"/>
    </row>
    <row r="515" spans="1:74" ht="14.4" x14ac:dyDescent="0.3">
      <c r="A515" s="87" t="s">
        <v>1777</v>
      </c>
      <c r="B515" s="88" t="s">
        <v>1778</v>
      </c>
      <c r="C515" s="72" t="e">
        <v>#REF!</v>
      </c>
      <c r="D515" s="324" t="s">
        <v>1779</v>
      </c>
      <c r="E515" s="74" t="s">
        <v>1778</v>
      </c>
      <c r="G515" s="117" t="s">
        <v>15</v>
      </c>
      <c r="H515" s="117" t="s">
        <v>15</v>
      </c>
      <c r="I515" s="117" t="s">
        <v>15</v>
      </c>
      <c r="J515" s="117" t="s">
        <v>15</v>
      </c>
      <c r="K515" s="117" t="s">
        <v>15</v>
      </c>
      <c r="L515" s="117" t="s">
        <v>15</v>
      </c>
      <c r="M515" s="117" t="s">
        <v>15</v>
      </c>
      <c r="N515" s="117" t="s">
        <v>15</v>
      </c>
      <c r="O515" s="117" t="s">
        <v>15</v>
      </c>
      <c r="P515" s="117" t="s">
        <v>15</v>
      </c>
      <c r="Q515" s="117" t="s">
        <v>15</v>
      </c>
      <c r="R515" s="117" t="s">
        <v>15</v>
      </c>
      <c r="S515" s="117" t="s">
        <v>15</v>
      </c>
      <c r="T515" s="117" t="s">
        <v>15</v>
      </c>
      <c r="U515" s="76" t="s">
        <v>15</v>
      </c>
      <c r="V515" s="76" t="s">
        <v>15</v>
      </c>
      <c r="W515" s="76" t="s">
        <v>15</v>
      </c>
      <c r="X515" s="76" t="s">
        <v>15</v>
      </c>
      <c r="Y515" s="76" t="s">
        <v>15</v>
      </c>
      <c r="Z515" s="76" t="s">
        <v>15</v>
      </c>
      <c r="AA515" s="77" t="s">
        <v>15</v>
      </c>
      <c r="AB515" s="77" t="s">
        <v>15</v>
      </c>
      <c r="AC515" s="77" t="s">
        <v>15</v>
      </c>
      <c r="AD515" s="77"/>
      <c r="AE515" s="77"/>
      <c r="AF515" s="77"/>
      <c r="AG515" s="78"/>
      <c r="AH515" s="78"/>
      <c r="AI515" s="78"/>
      <c r="AJ515" s="78"/>
      <c r="AK515" s="79"/>
      <c r="AL515" s="79"/>
      <c r="AM515" s="79"/>
      <c r="AN515" s="90"/>
      <c r="AO515" s="90"/>
      <c r="AP515" s="90"/>
      <c r="AQ515" s="90"/>
      <c r="AR515" s="90"/>
      <c r="AS515" s="90"/>
      <c r="AT515" s="90"/>
      <c r="AU515" s="90"/>
      <c r="AV515" s="90"/>
      <c r="AW515" s="90"/>
      <c r="AX515" s="90"/>
      <c r="AY515" s="90"/>
      <c r="AZ515" s="90"/>
      <c r="BA515" s="90"/>
      <c r="BB515" s="163"/>
      <c r="BC515" s="163"/>
      <c r="BD515" s="163"/>
      <c r="BE515" s="163"/>
      <c r="BF515" s="163"/>
      <c r="BG515" s="163"/>
      <c r="BH515" s="163"/>
      <c r="BI515" s="163"/>
      <c r="BJ515" s="163"/>
      <c r="BK515" s="163"/>
      <c r="BL515" s="163"/>
      <c r="BM515" s="163"/>
      <c r="BN515" s="163"/>
      <c r="BO515" s="315"/>
      <c r="BP515" s="163"/>
      <c r="BQ515" s="90"/>
      <c r="BR515" s="163"/>
      <c r="BS515" s="90"/>
      <c r="BT515" s="90"/>
      <c r="BU515" s="307" t="e">
        <f>VLOOKUP(D515,'[4]Monthly AMS report'!EF:EG,2,FALSE)</f>
        <v>#N/A</v>
      </c>
      <c r="BV515" s="88"/>
    </row>
    <row r="516" spans="1:74" ht="14.4" x14ac:dyDescent="0.3">
      <c r="A516" s="87" t="s">
        <v>892</v>
      </c>
      <c r="B516" s="88" t="s">
        <v>893</v>
      </c>
      <c r="C516" s="72" t="e">
        <v>#REF!</v>
      </c>
      <c r="D516" s="324" t="s">
        <v>1780</v>
      </c>
      <c r="E516" s="74" t="s">
        <v>893</v>
      </c>
      <c r="G516" s="117" t="s">
        <v>15</v>
      </c>
      <c r="H516" s="117" t="s">
        <v>15</v>
      </c>
      <c r="I516" s="117" t="s">
        <v>15</v>
      </c>
      <c r="J516" s="117" t="s">
        <v>15</v>
      </c>
      <c r="K516" s="117" t="s">
        <v>15</v>
      </c>
      <c r="L516" s="117" t="s">
        <v>15</v>
      </c>
      <c r="M516" s="117" t="s">
        <v>15</v>
      </c>
      <c r="N516" s="117" t="s">
        <v>15</v>
      </c>
      <c r="O516" s="117" t="s">
        <v>15</v>
      </c>
      <c r="P516" s="117" t="s">
        <v>15</v>
      </c>
      <c r="Q516" s="117" t="s">
        <v>15</v>
      </c>
      <c r="R516" s="117" t="s">
        <v>15</v>
      </c>
      <c r="S516" s="117" t="s">
        <v>15</v>
      </c>
      <c r="T516" s="117" t="s">
        <v>15</v>
      </c>
      <c r="U516" s="76" t="s">
        <v>15</v>
      </c>
      <c r="V516" s="76" t="s">
        <v>15</v>
      </c>
      <c r="W516" s="76" t="s">
        <v>15</v>
      </c>
      <c r="X516" s="76" t="s">
        <v>15</v>
      </c>
      <c r="Y516" s="76" t="s">
        <v>15</v>
      </c>
      <c r="Z516" s="76" t="s">
        <v>15</v>
      </c>
      <c r="AA516" s="77" t="s">
        <v>15</v>
      </c>
      <c r="AB516" s="77" t="s">
        <v>15</v>
      </c>
      <c r="AC516" s="77" t="s">
        <v>15</v>
      </c>
      <c r="AD516" s="77"/>
      <c r="AE516" s="77"/>
      <c r="AF516" s="77"/>
      <c r="AG516" s="78"/>
      <c r="AH516" s="78"/>
      <c r="AI516" s="78"/>
      <c r="AJ516" s="78"/>
      <c r="AK516" s="79"/>
      <c r="AL516" s="79"/>
      <c r="AM516" s="79"/>
      <c r="AN516" s="90"/>
      <c r="AO516" s="90"/>
      <c r="AP516" s="90"/>
      <c r="AQ516" s="90"/>
      <c r="AR516" s="90"/>
      <c r="AS516" s="90"/>
      <c r="AT516" s="90"/>
      <c r="AU516" s="90"/>
      <c r="AV516" s="90"/>
      <c r="AW516" s="90"/>
      <c r="AX516" s="90"/>
      <c r="AY516" s="90"/>
      <c r="AZ516" s="90"/>
      <c r="BA516" s="90"/>
      <c r="BB516" s="163"/>
      <c r="BC516" s="163"/>
      <c r="BD516" s="163"/>
      <c r="BE516" s="163"/>
      <c r="BF516" s="163"/>
      <c r="BG516" s="163"/>
      <c r="BH516" s="163"/>
      <c r="BI516" s="163"/>
      <c r="BJ516" s="163"/>
      <c r="BK516" s="163"/>
      <c r="BL516" s="163"/>
      <c r="BM516" s="163"/>
      <c r="BN516" s="163"/>
      <c r="BO516" s="315"/>
      <c r="BP516" s="163"/>
      <c r="BQ516" s="90"/>
      <c r="BR516" s="163"/>
      <c r="BS516" s="90"/>
      <c r="BT516" s="90"/>
      <c r="BU516" s="307" t="e">
        <f>VLOOKUP(D516,'[4]Monthly AMS report'!EF:EG,2,FALSE)</f>
        <v>#N/A</v>
      </c>
      <c r="BV516" s="88"/>
    </row>
    <row r="517" spans="1:74" ht="14.4" x14ac:dyDescent="0.3">
      <c r="A517" s="87" t="s">
        <v>1781</v>
      </c>
      <c r="B517" s="88" t="s">
        <v>1782</v>
      </c>
      <c r="C517" s="72" t="e">
        <v>#REF!</v>
      </c>
      <c r="D517" s="324" t="s">
        <v>1783</v>
      </c>
      <c r="E517" s="74" t="s">
        <v>1782</v>
      </c>
      <c r="G517" s="117" t="s">
        <v>15</v>
      </c>
      <c r="H517" s="117" t="s">
        <v>15</v>
      </c>
      <c r="I517" s="117" t="s">
        <v>15</v>
      </c>
      <c r="J517" s="117" t="s">
        <v>15</v>
      </c>
      <c r="K517" s="117" t="s">
        <v>15</v>
      </c>
      <c r="L517" s="117" t="s">
        <v>15</v>
      </c>
      <c r="M517" s="117" t="s">
        <v>15</v>
      </c>
      <c r="N517" s="117" t="s">
        <v>15</v>
      </c>
      <c r="O517" s="117" t="s">
        <v>15</v>
      </c>
      <c r="P517" s="117" t="s">
        <v>15</v>
      </c>
      <c r="Q517" s="117" t="s">
        <v>15</v>
      </c>
      <c r="R517" s="117" t="s">
        <v>15</v>
      </c>
      <c r="S517" s="117" t="s">
        <v>15</v>
      </c>
      <c r="T517" s="117" t="s">
        <v>15</v>
      </c>
      <c r="U517" s="76" t="s">
        <v>12</v>
      </c>
      <c r="V517" s="76" t="s">
        <v>15</v>
      </c>
      <c r="W517" s="76" t="s">
        <v>15</v>
      </c>
      <c r="X517" s="76" t="s">
        <v>15</v>
      </c>
      <c r="Y517" s="76" t="s">
        <v>15</v>
      </c>
      <c r="Z517" s="76" t="s">
        <v>15</v>
      </c>
      <c r="AA517" s="77" t="s">
        <v>15</v>
      </c>
      <c r="AB517" s="77" t="s">
        <v>15</v>
      </c>
      <c r="AC517" s="77" t="s">
        <v>15</v>
      </c>
      <c r="AD517" s="77"/>
      <c r="AE517" s="77"/>
      <c r="AF517" s="77"/>
      <c r="AG517" s="78"/>
      <c r="AH517" s="78"/>
      <c r="AI517" s="78"/>
      <c r="AJ517" s="78"/>
      <c r="AK517" s="79"/>
      <c r="AL517" s="79"/>
      <c r="AM517" s="79"/>
      <c r="AN517" s="90"/>
      <c r="AO517" s="90"/>
      <c r="AP517" s="90"/>
      <c r="AQ517" s="90"/>
      <c r="AR517" s="90"/>
      <c r="AS517" s="90"/>
      <c r="AT517" s="90"/>
      <c r="AU517" s="90"/>
      <c r="AV517" s="90"/>
      <c r="AW517" s="90"/>
      <c r="AX517" s="90"/>
      <c r="AY517" s="90"/>
      <c r="AZ517" s="90"/>
      <c r="BA517" s="90"/>
      <c r="BB517" s="163"/>
      <c r="BC517" s="163"/>
      <c r="BD517" s="163"/>
      <c r="BE517" s="163"/>
      <c r="BF517" s="163"/>
      <c r="BG517" s="163"/>
      <c r="BH517" s="163"/>
      <c r="BI517" s="163"/>
      <c r="BJ517" s="163"/>
      <c r="BK517" s="163"/>
      <c r="BL517" s="163"/>
      <c r="BM517" s="163"/>
      <c r="BN517" s="163"/>
      <c r="BO517" s="315"/>
      <c r="BP517" s="163"/>
      <c r="BQ517" s="90"/>
      <c r="BR517" s="163"/>
      <c r="BS517" s="90"/>
      <c r="BT517" s="90"/>
      <c r="BU517" s="307">
        <f>VLOOKUP(D517,'[4]Monthly AMS report'!EF:EG,2,FALSE)</f>
        <v>44372</v>
      </c>
      <c r="BV517" s="88"/>
    </row>
    <row r="518" spans="1:74" ht="14.4" x14ac:dyDescent="0.3">
      <c r="A518" s="87" t="s">
        <v>1784</v>
      </c>
      <c r="B518" s="88" t="s">
        <v>1785</v>
      </c>
      <c r="C518" s="72" t="e">
        <v>#REF!</v>
      </c>
      <c r="D518" s="324" t="s">
        <v>1786</v>
      </c>
      <c r="E518" s="74" t="s">
        <v>1787</v>
      </c>
      <c r="G518" s="117" t="s">
        <v>15</v>
      </c>
      <c r="H518" s="117" t="s">
        <v>15</v>
      </c>
      <c r="I518" s="117" t="s">
        <v>15</v>
      </c>
      <c r="J518" s="117" t="s">
        <v>15</v>
      </c>
      <c r="K518" s="117" t="s">
        <v>15</v>
      </c>
      <c r="L518" s="117" t="s">
        <v>15</v>
      </c>
      <c r="M518" s="117" t="s">
        <v>15</v>
      </c>
      <c r="N518" s="117" t="s">
        <v>15</v>
      </c>
      <c r="O518" s="117" t="s">
        <v>15</v>
      </c>
      <c r="P518" s="117" t="s">
        <v>15</v>
      </c>
      <c r="Q518" s="117" t="s">
        <v>15</v>
      </c>
      <c r="R518" s="117" t="s">
        <v>15</v>
      </c>
      <c r="S518" s="117" t="s">
        <v>15</v>
      </c>
      <c r="T518" s="117" t="s">
        <v>15</v>
      </c>
      <c r="U518" s="76" t="s">
        <v>15</v>
      </c>
      <c r="V518" s="76" t="s">
        <v>15</v>
      </c>
      <c r="W518" s="76" t="s">
        <v>15</v>
      </c>
      <c r="X518" s="76" t="s">
        <v>15</v>
      </c>
      <c r="Y518" s="76" t="s">
        <v>15</v>
      </c>
      <c r="Z518" s="76" t="s">
        <v>15</v>
      </c>
      <c r="AA518" s="77" t="s">
        <v>15</v>
      </c>
      <c r="AB518" s="77" t="s">
        <v>15</v>
      </c>
      <c r="AC518" s="77" t="s">
        <v>15</v>
      </c>
      <c r="AD518" s="77"/>
      <c r="AE518" s="77"/>
      <c r="AF518" s="77"/>
      <c r="AG518" s="78"/>
      <c r="AH518" s="78"/>
      <c r="AI518" s="78"/>
      <c r="AJ518" s="78"/>
      <c r="AK518" s="79"/>
      <c r="AL518" s="79"/>
      <c r="AM518" s="79"/>
      <c r="AN518" s="90"/>
      <c r="AO518" s="90"/>
      <c r="AP518" s="90"/>
      <c r="AQ518" s="90"/>
      <c r="AR518" s="90"/>
      <c r="AS518" s="90"/>
      <c r="AT518" s="90"/>
      <c r="AU518" s="90"/>
      <c r="AV518" s="90"/>
      <c r="AW518" s="90"/>
      <c r="AX518" s="90"/>
      <c r="AY518" s="90"/>
      <c r="AZ518" s="90"/>
      <c r="BA518" s="90"/>
      <c r="BB518" s="163"/>
      <c r="BC518" s="163"/>
      <c r="BD518" s="163"/>
      <c r="BE518" s="163"/>
      <c r="BF518" s="163"/>
      <c r="BG518" s="163"/>
      <c r="BH518" s="163"/>
      <c r="BI518" s="163"/>
      <c r="BJ518" s="163"/>
      <c r="BK518" s="163"/>
      <c r="BL518" s="163"/>
      <c r="BM518" s="163"/>
      <c r="BN518" s="163"/>
      <c r="BO518" s="315"/>
      <c r="BP518" s="163"/>
      <c r="BQ518" s="90"/>
      <c r="BR518" s="163"/>
      <c r="BS518" s="90"/>
      <c r="BT518" s="90"/>
      <c r="BU518" s="307" t="e">
        <f>VLOOKUP(D518,'[4]Monthly AMS report'!EF:EG,2,FALSE)</f>
        <v>#N/A</v>
      </c>
      <c r="BV518" s="88"/>
    </row>
    <row r="519" spans="1:74" ht="14.4" x14ac:dyDescent="0.3">
      <c r="A519" s="87" t="s">
        <v>1788</v>
      </c>
      <c r="B519" s="88" t="s">
        <v>1789</v>
      </c>
      <c r="C519" s="72" t="e">
        <v>#REF!</v>
      </c>
      <c r="D519" s="324" t="s">
        <v>1790</v>
      </c>
      <c r="E519" s="74" t="s">
        <v>1789</v>
      </c>
      <c r="G519" s="117" t="s">
        <v>15</v>
      </c>
      <c r="H519" s="117" t="s">
        <v>15</v>
      </c>
      <c r="I519" s="117" t="s">
        <v>15</v>
      </c>
      <c r="J519" s="117" t="s">
        <v>15</v>
      </c>
      <c r="K519" s="117" t="s">
        <v>15</v>
      </c>
      <c r="L519" s="117" t="s">
        <v>15</v>
      </c>
      <c r="M519" s="117" t="s">
        <v>15</v>
      </c>
      <c r="N519" s="117" t="s">
        <v>15</v>
      </c>
      <c r="O519" s="117" t="s">
        <v>15</v>
      </c>
      <c r="P519" s="117" t="s">
        <v>15</v>
      </c>
      <c r="Q519" s="117" t="s">
        <v>15</v>
      </c>
      <c r="R519" s="117" t="s">
        <v>15</v>
      </c>
      <c r="S519" s="117" t="s">
        <v>15</v>
      </c>
      <c r="T519" s="117" t="s">
        <v>15</v>
      </c>
      <c r="U519" s="76" t="s">
        <v>15</v>
      </c>
      <c r="V519" s="76" t="s">
        <v>15</v>
      </c>
      <c r="W519" s="76" t="s">
        <v>15</v>
      </c>
      <c r="X519" s="76" t="s">
        <v>15</v>
      </c>
      <c r="Y519" s="76" t="s">
        <v>15</v>
      </c>
      <c r="Z519" s="76" t="s">
        <v>15</v>
      </c>
      <c r="AA519" s="77" t="s">
        <v>15</v>
      </c>
      <c r="AB519" s="77" t="s">
        <v>15</v>
      </c>
      <c r="AC519" s="77" t="s">
        <v>15</v>
      </c>
      <c r="AD519" s="77"/>
      <c r="AE519" s="77"/>
      <c r="AF519" s="77"/>
      <c r="AG519" s="78"/>
      <c r="AH519" s="78"/>
      <c r="AI519" s="78"/>
      <c r="AJ519" s="78"/>
      <c r="AK519" s="79"/>
      <c r="AL519" s="79"/>
      <c r="AM519" s="79"/>
      <c r="AN519" s="90"/>
      <c r="AO519" s="90"/>
      <c r="AP519" s="90"/>
      <c r="AQ519" s="90"/>
      <c r="AR519" s="90"/>
      <c r="AS519" s="90"/>
      <c r="AT519" s="90"/>
      <c r="AU519" s="90"/>
      <c r="AV519" s="90"/>
      <c r="AW519" s="90"/>
      <c r="AX519" s="90"/>
      <c r="AY519" s="90"/>
      <c r="AZ519" s="90"/>
      <c r="BA519" s="90"/>
      <c r="BB519" s="163"/>
      <c r="BC519" s="163"/>
      <c r="BD519" s="163"/>
      <c r="BE519" s="163"/>
      <c r="BF519" s="163"/>
      <c r="BG519" s="163"/>
      <c r="BH519" s="163"/>
      <c r="BI519" s="163"/>
      <c r="BJ519" s="163"/>
      <c r="BK519" s="163"/>
      <c r="BL519" s="163"/>
      <c r="BM519" s="163"/>
      <c r="BN519" s="163"/>
      <c r="BO519" s="315"/>
      <c r="BP519" s="163"/>
      <c r="BQ519" s="90"/>
      <c r="BR519" s="163"/>
      <c r="BS519" s="90"/>
      <c r="BT519" s="90"/>
      <c r="BU519" s="307" t="e">
        <f>VLOOKUP(D519,'[4]Monthly AMS report'!EF:EG,2,FALSE)</f>
        <v>#N/A</v>
      </c>
      <c r="BV519" s="88"/>
    </row>
    <row r="520" spans="1:74" ht="14.4" x14ac:dyDescent="0.3">
      <c r="A520" s="87" t="s">
        <v>1791</v>
      </c>
      <c r="B520" s="88" t="s">
        <v>1792</v>
      </c>
      <c r="C520" s="72" t="e">
        <v>#REF!</v>
      </c>
      <c r="D520" s="324" t="s">
        <v>1793</v>
      </c>
      <c r="E520" s="74" t="s">
        <v>1792</v>
      </c>
      <c r="G520" s="117" t="s">
        <v>15</v>
      </c>
      <c r="H520" s="117" t="s">
        <v>15</v>
      </c>
      <c r="I520" s="117" t="s">
        <v>15</v>
      </c>
      <c r="J520" s="117" t="s">
        <v>15</v>
      </c>
      <c r="K520" s="117" t="s">
        <v>15</v>
      </c>
      <c r="L520" s="117" t="s">
        <v>15</v>
      </c>
      <c r="M520" s="117" t="s">
        <v>15</v>
      </c>
      <c r="N520" s="117" t="s">
        <v>15</v>
      </c>
      <c r="O520" s="117" t="s">
        <v>15</v>
      </c>
      <c r="P520" s="117" t="s">
        <v>15</v>
      </c>
      <c r="Q520" s="117" t="s">
        <v>15</v>
      </c>
      <c r="R520" s="117" t="s">
        <v>15</v>
      </c>
      <c r="S520" s="117" t="s">
        <v>15</v>
      </c>
      <c r="T520" s="117" t="s">
        <v>15</v>
      </c>
      <c r="U520" s="76" t="s">
        <v>12</v>
      </c>
      <c r="V520" s="76" t="s">
        <v>15</v>
      </c>
      <c r="W520" s="76" t="s">
        <v>15</v>
      </c>
      <c r="X520" s="76" t="s">
        <v>15</v>
      </c>
      <c r="Y520" s="76" t="s">
        <v>15</v>
      </c>
      <c r="Z520" s="76" t="s">
        <v>15</v>
      </c>
      <c r="AA520" s="77" t="s">
        <v>15</v>
      </c>
      <c r="AB520" s="77" t="s">
        <v>15</v>
      </c>
      <c r="AC520" s="77" t="s">
        <v>15</v>
      </c>
      <c r="AD520" s="77"/>
      <c r="AE520" s="77"/>
      <c r="AF520" s="77"/>
      <c r="AG520" s="78"/>
      <c r="AH520" s="78"/>
      <c r="AI520" s="78"/>
      <c r="AJ520" s="78"/>
      <c r="AK520" s="79"/>
      <c r="AL520" s="79"/>
      <c r="AM520" s="79"/>
      <c r="AN520" s="90"/>
      <c r="AO520" s="90"/>
      <c r="AP520" s="90"/>
      <c r="AQ520" s="90"/>
      <c r="AR520" s="90"/>
      <c r="AS520" s="90"/>
      <c r="AT520" s="90"/>
      <c r="AU520" s="90"/>
      <c r="AV520" s="90"/>
      <c r="AW520" s="90"/>
      <c r="AX520" s="90"/>
      <c r="AY520" s="90"/>
      <c r="AZ520" s="90"/>
      <c r="BA520" s="90"/>
      <c r="BB520" s="163"/>
      <c r="BC520" s="163"/>
      <c r="BD520" s="163"/>
      <c r="BE520" s="163"/>
      <c r="BF520" s="163"/>
      <c r="BG520" s="163"/>
      <c r="BH520" s="163"/>
      <c r="BI520" s="163"/>
      <c r="BJ520" s="163"/>
      <c r="BK520" s="163"/>
      <c r="BL520" s="163"/>
      <c r="BM520" s="163"/>
      <c r="BN520" s="163"/>
      <c r="BO520" s="315"/>
      <c r="BP520" s="163"/>
      <c r="BQ520" s="90"/>
      <c r="BR520" s="163"/>
      <c r="BS520" s="90"/>
      <c r="BT520" s="90"/>
      <c r="BU520" s="307">
        <f>VLOOKUP(D520,'[4]Monthly AMS report'!EF:EG,2,FALSE)</f>
        <v>44377</v>
      </c>
      <c r="BV520" s="88"/>
    </row>
    <row r="521" spans="1:74" ht="14.4" x14ac:dyDescent="0.3">
      <c r="A521" s="87" t="s">
        <v>1791</v>
      </c>
      <c r="B521" s="88" t="s">
        <v>1792</v>
      </c>
      <c r="C521" s="72" t="e">
        <v>#REF!</v>
      </c>
      <c r="D521" s="324" t="s">
        <v>1794</v>
      </c>
      <c r="E521" s="74" t="s">
        <v>1792</v>
      </c>
      <c r="G521" s="117" t="s">
        <v>15</v>
      </c>
      <c r="H521" s="117" t="s">
        <v>15</v>
      </c>
      <c r="I521" s="117" t="s">
        <v>15</v>
      </c>
      <c r="J521" s="117" t="s">
        <v>15</v>
      </c>
      <c r="K521" s="117" t="s">
        <v>15</v>
      </c>
      <c r="L521" s="117" t="s">
        <v>15</v>
      </c>
      <c r="M521" s="117" t="s">
        <v>15</v>
      </c>
      <c r="N521" s="117" t="s">
        <v>15</v>
      </c>
      <c r="O521" s="117" t="s">
        <v>15</v>
      </c>
      <c r="P521" s="117" t="s">
        <v>15</v>
      </c>
      <c r="Q521" s="117" t="s">
        <v>15</v>
      </c>
      <c r="R521" s="117" t="s">
        <v>15</v>
      </c>
      <c r="S521" s="117" t="s">
        <v>15</v>
      </c>
      <c r="T521" s="117" t="s">
        <v>15</v>
      </c>
      <c r="U521" s="76" t="s">
        <v>15</v>
      </c>
      <c r="V521" s="76" t="s">
        <v>15</v>
      </c>
      <c r="W521" s="76" t="s">
        <v>15</v>
      </c>
      <c r="X521" s="76" t="s">
        <v>15</v>
      </c>
      <c r="Y521" s="76" t="s">
        <v>15</v>
      </c>
      <c r="Z521" s="76" t="s">
        <v>15</v>
      </c>
      <c r="AA521" s="77" t="s">
        <v>15</v>
      </c>
      <c r="AB521" s="77" t="s">
        <v>15</v>
      </c>
      <c r="AC521" s="77" t="s">
        <v>15</v>
      </c>
      <c r="AD521" s="77"/>
      <c r="AE521" s="77"/>
      <c r="AF521" s="77"/>
      <c r="AG521" s="78"/>
      <c r="AH521" s="78"/>
      <c r="AI521" s="78"/>
      <c r="AJ521" s="78"/>
      <c r="AK521" s="79"/>
      <c r="AL521" s="79"/>
      <c r="AM521" s="79"/>
      <c r="AN521" s="90"/>
      <c r="AO521" s="90"/>
      <c r="AP521" s="90"/>
      <c r="AQ521" s="90"/>
      <c r="AR521" s="90"/>
      <c r="AS521" s="90"/>
      <c r="AT521" s="90"/>
      <c r="AU521" s="90"/>
      <c r="AV521" s="90"/>
      <c r="AW521" s="90"/>
      <c r="AX521" s="90"/>
      <c r="AY521" s="90"/>
      <c r="AZ521" s="90"/>
      <c r="BA521" s="90"/>
      <c r="BB521" s="163"/>
      <c r="BC521" s="163"/>
      <c r="BD521" s="163"/>
      <c r="BE521" s="163"/>
      <c r="BF521" s="163"/>
      <c r="BG521" s="163"/>
      <c r="BH521" s="163"/>
      <c r="BI521" s="163"/>
      <c r="BJ521" s="163"/>
      <c r="BK521" s="163"/>
      <c r="BL521" s="163"/>
      <c r="BM521" s="163"/>
      <c r="BN521" s="163"/>
      <c r="BO521" s="315"/>
      <c r="BP521" s="163"/>
      <c r="BQ521" s="90"/>
      <c r="BR521" s="163"/>
      <c r="BS521" s="90"/>
      <c r="BT521" s="90"/>
      <c r="BU521" s="307" t="e">
        <f>VLOOKUP(D521,'[4]Monthly AMS report'!EF:EG,2,FALSE)</f>
        <v>#N/A</v>
      </c>
      <c r="BV521" s="88"/>
    </row>
    <row r="522" spans="1:74" ht="14.4" x14ac:dyDescent="0.3">
      <c r="A522" s="87" t="s">
        <v>1795</v>
      </c>
      <c r="B522" s="88" t="s">
        <v>1796</v>
      </c>
      <c r="C522" s="72" t="e">
        <v>#REF!</v>
      </c>
      <c r="D522" s="324" t="s">
        <v>1797</v>
      </c>
      <c r="E522" s="74" t="s">
        <v>1796</v>
      </c>
      <c r="G522" s="117" t="s">
        <v>15</v>
      </c>
      <c r="H522" s="117" t="s">
        <v>15</v>
      </c>
      <c r="I522" s="117" t="s">
        <v>15</v>
      </c>
      <c r="J522" s="117" t="s">
        <v>15</v>
      </c>
      <c r="K522" s="117" t="s">
        <v>15</v>
      </c>
      <c r="L522" s="117" t="s">
        <v>15</v>
      </c>
      <c r="M522" s="117" t="s">
        <v>15</v>
      </c>
      <c r="N522" s="117" t="s">
        <v>15</v>
      </c>
      <c r="O522" s="117" t="s">
        <v>15</v>
      </c>
      <c r="P522" s="117" t="s">
        <v>15</v>
      </c>
      <c r="Q522" s="117" t="s">
        <v>15</v>
      </c>
      <c r="R522" s="117" t="s">
        <v>15</v>
      </c>
      <c r="S522" s="117" t="s">
        <v>15</v>
      </c>
      <c r="T522" s="117" t="s">
        <v>15</v>
      </c>
      <c r="U522" s="76" t="s">
        <v>15</v>
      </c>
      <c r="V522" s="76" t="s">
        <v>15</v>
      </c>
      <c r="W522" s="76" t="s">
        <v>15</v>
      </c>
      <c r="X522" s="76" t="s">
        <v>15</v>
      </c>
      <c r="Y522" s="76" t="s">
        <v>15</v>
      </c>
      <c r="Z522" s="76" t="s">
        <v>15</v>
      </c>
      <c r="AA522" s="77" t="s">
        <v>15</v>
      </c>
      <c r="AB522" s="77" t="s">
        <v>15</v>
      </c>
      <c r="AC522" s="77" t="s">
        <v>15</v>
      </c>
      <c r="AD522" s="77"/>
      <c r="AE522" s="77"/>
      <c r="AF522" s="77"/>
      <c r="AG522" s="78"/>
      <c r="AH522" s="78"/>
      <c r="AI522" s="78"/>
      <c r="AJ522" s="78"/>
      <c r="AK522" s="79"/>
      <c r="AL522" s="79"/>
      <c r="AM522" s="79"/>
      <c r="AN522" s="90"/>
      <c r="AO522" s="90"/>
      <c r="AP522" s="90"/>
      <c r="AQ522" s="90"/>
      <c r="AR522" s="90"/>
      <c r="AS522" s="90"/>
      <c r="AT522" s="90"/>
      <c r="AU522" s="90"/>
      <c r="AV522" s="90"/>
      <c r="AW522" s="90"/>
      <c r="AX522" s="90"/>
      <c r="AY522" s="90"/>
      <c r="AZ522" s="90"/>
      <c r="BA522" s="90"/>
      <c r="BB522" s="163"/>
      <c r="BC522" s="163"/>
      <c r="BD522" s="163"/>
      <c r="BE522" s="163"/>
      <c r="BF522" s="163"/>
      <c r="BG522" s="163"/>
      <c r="BH522" s="163"/>
      <c r="BI522" s="163"/>
      <c r="BJ522" s="163"/>
      <c r="BK522" s="163"/>
      <c r="BL522" s="163"/>
      <c r="BM522" s="163"/>
      <c r="BN522" s="163"/>
      <c r="BO522" s="315"/>
      <c r="BP522" s="163"/>
      <c r="BQ522" s="90"/>
      <c r="BR522" s="163"/>
      <c r="BS522" s="90"/>
      <c r="BT522" s="90"/>
      <c r="BU522" s="307" t="e">
        <f>VLOOKUP(D522,'[4]Monthly AMS report'!EF:EG,2,FALSE)</f>
        <v>#N/A</v>
      </c>
      <c r="BV522" s="88"/>
    </row>
    <row r="523" spans="1:74" ht="14.4" x14ac:dyDescent="0.3">
      <c r="A523" s="87" t="s">
        <v>1798</v>
      </c>
      <c r="B523" s="88" t="s">
        <v>1799</v>
      </c>
      <c r="C523" s="72" t="e">
        <v>#REF!</v>
      </c>
      <c r="D523" s="324" t="s">
        <v>1800</v>
      </c>
      <c r="E523" s="74" t="s">
        <v>1801</v>
      </c>
      <c r="G523" s="117" t="s">
        <v>15</v>
      </c>
      <c r="H523" s="117" t="s">
        <v>15</v>
      </c>
      <c r="I523" s="117" t="s">
        <v>15</v>
      </c>
      <c r="J523" s="117" t="s">
        <v>15</v>
      </c>
      <c r="K523" s="117" t="s">
        <v>15</v>
      </c>
      <c r="L523" s="117" t="s">
        <v>15</v>
      </c>
      <c r="M523" s="117" t="s">
        <v>15</v>
      </c>
      <c r="N523" s="117" t="s">
        <v>15</v>
      </c>
      <c r="O523" s="117" t="s">
        <v>15</v>
      </c>
      <c r="P523" s="117" t="s">
        <v>15</v>
      </c>
      <c r="Q523" s="117" t="s">
        <v>15</v>
      </c>
      <c r="R523" s="117" t="s">
        <v>15</v>
      </c>
      <c r="S523" s="117" t="s">
        <v>15</v>
      </c>
      <c r="T523" s="117" t="s">
        <v>15</v>
      </c>
      <c r="U523" s="76" t="s">
        <v>12</v>
      </c>
      <c r="V523" s="76" t="s">
        <v>15</v>
      </c>
      <c r="W523" s="76" t="s">
        <v>15</v>
      </c>
      <c r="X523" s="76" t="s">
        <v>15</v>
      </c>
      <c r="Y523" s="76" t="s">
        <v>15</v>
      </c>
      <c r="Z523" s="76" t="s">
        <v>15</v>
      </c>
      <c r="AA523" s="77" t="s">
        <v>15</v>
      </c>
      <c r="AB523" s="77" t="s">
        <v>15</v>
      </c>
      <c r="AC523" s="77" t="s">
        <v>15</v>
      </c>
      <c r="AD523" s="77"/>
      <c r="AE523" s="77"/>
      <c r="AF523" s="77"/>
      <c r="AG523" s="78"/>
      <c r="AH523" s="78"/>
      <c r="AI523" s="78"/>
      <c r="AJ523" s="78"/>
      <c r="AK523" s="79"/>
      <c r="AL523" s="79"/>
      <c r="AM523" s="79"/>
      <c r="AN523" s="90"/>
      <c r="AO523" s="90"/>
      <c r="AP523" s="90"/>
      <c r="AQ523" s="90"/>
      <c r="AR523" s="90"/>
      <c r="AS523" s="90"/>
      <c r="AT523" s="90"/>
      <c r="AU523" s="90"/>
      <c r="AV523" s="90"/>
      <c r="AW523" s="90"/>
      <c r="AX523" s="90"/>
      <c r="AY523" s="90"/>
      <c r="AZ523" s="90"/>
      <c r="BA523" s="90"/>
      <c r="BB523" s="163"/>
      <c r="BC523" s="163"/>
      <c r="BD523" s="163"/>
      <c r="BE523" s="163"/>
      <c r="BF523" s="163"/>
      <c r="BG523" s="163"/>
      <c r="BH523" s="163"/>
      <c r="BI523" s="163"/>
      <c r="BJ523" s="163"/>
      <c r="BK523" s="163"/>
      <c r="BL523" s="163"/>
      <c r="BM523" s="163"/>
      <c r="BN523" s="163"/>
      <c r="BO523" s="315"/>
      <c r="BP523" s="163"/>
      <c r="BQ523" s="90"/>
      <c r="BR523" s="163"/>
      <c r="BS523" s="90"/>
      <c r="BT523" s="90"/>
      <c r="BU523" s="307">
        <f>VLOOKUP(D523,'[4]Monthly AMS report'!EF:EG,2,FALSE)</f>
        <v>44377</v>
      </c>
      <c r="BV523" s="88"/>
    </row>
    <row r="524" spans="1:74" ht="14.4" x14ac:dyDescent="0.3">
      <c r="A524" s="87" t="s">
        <v>1802</v>
      </c>
      <c r="B524" s="88" t="s">
        <v>1803</v>
      </c>
      <c r="C524" s="72" t="e">
        <v>#REF!</v>
      </c>
      <c r="D524" s="324" t="s">
        <v>1804</v>
      </c>
      <c r="E524" s="74" t="s">
        <v>1803</v>
      </c>
      <c r="G524" s="117" t="s">
        <v>15</v>
      </c>
      <c r="H524" s="117" t="s">
        <v>15</v>
      </c>
      <c r="I524" s="117" t="s">
        <v>15</v>
      </c>
      <c r="J524" s="117" t="s">
        <v>15</v>
      </c>
      <c r="K524" s="117" t="s">
        <v>15</v>
      </c>
      <c r="L524" s="117" t="s">
        <v>15</v>
      </c>
      <c r="M524" s="117" t="s">
        <v>15</v>
      </c>
      <c r="N524" s="117" t="s">
        <v>15</v>
      </c>
      <c r="O524" s="117" t="s">
        <v>15</v>
      </c>
      <c r="P524" s="117" t="s">
        <v>15</v>
      </c>
      <c r="Q524" s="117" t="s">
        <v>15</v>
      </c>
      <c r="R524" s="117" t="s">
        <v>15</v>
      </c>
      <c r="S524" s="117" t="s">
        <v>15</v>
      </c>
      <c r="T524" s="117" t="s">
        <v>15</v>
      </c>
      <c r="U524" s="76" t="s">
        <v>12</v>
      </c>
      <c r="V524" s="76" t="s">
        <v>15</v>
      </c>
      <c r="W524" s="76" t="s">
        <v>15</v>
      </c>
      <c r="X524" s="76" t="s">
        <v>15</v>
      </c>
      <c r="Y524" s="76" t="s">
        <v>15</v>
      </c>
      <c r="Z524" s="76" t="s">
        <v>15</v>
      </c>
      <c r="AA524" s="77" t="s">
        <v>15</v>
      </c>
      <c r="AB524" s="77" t="s">
        <v>15</v>
      </c>
      <c r="AC524" s="77" t="s">
        <v>15</v>
      </c>
      <c r="AD524" s="77"/>
      <c r="AE524" s="77"/>
      <c r="AF524" s="77"/>
      <c r="AG524" s="78"/>
      <c r="AH524" s="78"/>
      <c r="AI524" s="78"/>
      <c r="AJ524" s="78"/>
      <c r="AK524" s="79"/>
      <c r="AL524" s="79"/>
      <c r="AM524" s="79"/>
      <c r="AN524" s="90"/>
      <c r="AO524" s="90"/>
      <c r="AP524" s="90"/>
      <c r="AQ524" s="90"/>
      <c r="AR524" s="90"/>
      <c r="AS524" s="90"/>
      <c r="AT524" s="90"/>
      <c r="AU524" s="90"/>
      <c r="AV524" s="90"/>
      <c r="AW524" s="90"/>
      <c r="AX524" s="90"/>
      <c r="AY524" s="90"/>
      <c r="AZ524" s="90"/>
      <c r="BA524" s="90"/>
      <c r="BB524" s="163"/>
      <c r="BC524" s="163"/>
      <c r="BD524" s="163"/>
      <c r="BE524" s="163"/>
      <c r="BF524" s="163"/>
      <c r="BG524" s="163"/>
      <c r="BH524" s="163"/>
      <c r="BI524" s="163"/>
      <c r="BJ524" s="163"/>
      <c r="BK524" s="163"/>
      <c r="BL524" s="163"/>
      <c r="BM524" s="163"/>
      <c r="BN524" s="163"/>
      <c r="BO524" s="315"/>
      <c r="BP524" s="163"/>
      <c r="BQ524" s="90"/>
      <c r="BR524" s="163"/>
      <c r="BS524" s="90"/>
      <c r="BT524" s="90"/>
      <c r="BU524" s="307">
        <f>VLOOKUP(D524,'[4]Monthly AMS report'!EF:EG,2,FALSE)</f>
        <v>44377</v>
      </c>
      <c r="BV524" s="88"/>
    </row>
    <row r="525" spans="1:74" ht="14.4" x14ac:dyDescent="0.3">
      <c r="A525" s="87" t="s">
        <v>1805</v>
      </c>
      <c r="B525" s="88" t="s">
        <v>1806</v>
      </c>
      <c r="C525" s="72" t="e">
        <v>#REF!</v>
      </c>
      <c r="D525" s="324" t="s">
        <v>1807</v>
      </c>
      <c r="E525" s="74" t="s">
        <v>1808</v>
      </c>
      <c r="G525" s="117" t="s">
        <v>15</v>
      </c>
      <c r="H525" s="117" t="s">
        <v>15</v>
      </c>
      <c r="I525" s="117" t="s">
        <v>15</v>
      </c>
      <c r="J525" s="117" t="s">
        <v>15</v>
      </c>
      <c r="K525" s="117" t="s">
        <v>15</v>
      </c>
      <c r="L525" s="117" t="s">
        <v>15</v>
      </c>
      <c r="M525" s="117" t="s">
        <v>15</v>
      </c>
      <c r="N525" s="117" t="s">
        <v>15</v>
      </c>
      <c r="O525" s="117" t="s">
        <v>15</v>
      </c>
      <c r="P525" s="117" t="s">
        <v>15</v>
      </c>
      <c r="Q525" s="117" t="s">
        <v>15</v>
      </c>
      <c r="R525" s="117" t="s">
        <v>15</v>
      </c>
      <c r="S525" s="117" t="s">
        <v>15</v>
      </c>
      <c r="T525" s="117" t="s">
        <v>15</v>
      </c>
      <c r="U525" s="76" t="s">
        <v>15</v>
      </c>
      <c r="V525" s="76" t="s">
        <v>15</v>
      </c>
      <c r="W525" s="76" t="s">
        <v>15</v>
      </c>
      <c r="X525" s="76" t="s">
        <v>15</v>
      </c>
      <c r="Y525" s="76" t="s">
        <v>15</v>
      </c>
      <c r="Z525" s="76" t="s">
        <v>15</v>
      </c>
      <c r="AA525" s="77" t="s">
        <v>15</v>
      </c>
      <c r="AB525" s="77" t="s">
        <v>15</v>
      </c>
      <c r="AC525" s="77" t="s">
        <v>15</v>
      </c>
      <c r="AD525" s="77"/>
      <c r="AE525" s="77"/>
      <c r="AF525" s="77"/>
      <c r="AG525" s="78"/>
      <c r="AH525" s="78"/>
      <c r="AI525" s="78"/>
      <c r="AJ525" s="78"/>
      <c r="AK525" s="79"/>
      <c r="AL525" s="79"/>
      <c r="AM525" s="79"/>
      <c r="AN525" s="90"/>
      <c r="AO525" s="90"/>
      <c r="AP525" s="90"/>
      <c r="AQ525" s="90"/>
      <c r="AR525" s="90"/>
      <c r="AS525" s="90"/>
      <c r="AT525" s="90"/>
      <c r="AU525" s="90"/>
      <c r="AV525" s="90"/>
      <c r="AW525" s="90"/>
      <c r="AX525" s="90"/>
      <c r="AY525" s="90"/>
      <c r="AZ525" s="90"/>
      <c r="BA525" s="90"/>
      <c r="BB525" s="163"/>
      <c r="BC525" s="163"/>
      <c r="BD525" s="163"/>
      <c r="BE525" s="163"/>
      <c r="BF525" s="163"/>
      <c r="BG525" s="163"/>
      <c r="BH525" s="163"/>
      <c r="BI525" s="163"/>
      <c r="BJ525" s="163"/>
      <c r="BK525" s="163"/>
      <c r="BL525" s="163"/>
      <c r="BM525" s="163"/>
      <c r="BN525" s="163"/>
      <c r="BO525" s="315"/>
      <c r="BP525" s="163"/>
      <c r="BQ525" s="90"/>
      <c r="BR525" s="163"/>
      <c r="BS525" s="90"/>
      <c r="BT525" s="90"/>
      <c r="BU525" s="307" t="e">
        <f>VLOOKUP(D525,'[4]Monthly AMS report'!EF:EG,2,FALSE)</f>
        <v>#N/A</v>
      </c>
      <c r="BV525" s="88"/>
    </row>
    <row r="526" spans="1:74" ht="14.4" x14ac:dyDescent="0.3">
      <c r="A526" s="87" t="s">
        <v>1809</v>
      </c>
      <c r="B526" s="88" t="s">
        <v>1810</v>
      </c>
      <c r="C526" s="72" t="e">
        <v>#REF!</v>
      </c>
      <c r="D526" s="324" t="s">
        <v>1811</v>
      </c>
      <c r="E526" s="74" t="s">
        <v>1812</v>
      </c>
      <c r="G526" s="117" t="s">
        <v>15</v>
      </c>
      <c r="H526" s="117" t="s">
        <v>15</v>
      </c>
      <c r="I526" s="117" t="s">
        <v>15</v>
      </c>
      <c r="J526" s="117" t="s">
        <v>15</v>
      </c>
      <c r="K526" s="117" t="s">
        <v>15</v>
      </c>
      <c r="L526" s="117" t="s">
        <v>15</v>
      </c>
      <c r="M526" s="117" t="s">
        <v>15</v>
      </c>
      <c r="N526" s="117" t="s">
        <v>15</v>
      </c>
      <c r="O526" s="117" t="s">
        <v>15</v>
      </c>
      <c r="P526" s="117" t="s">
        <v>15</v>
      </c>
      <c r="Q526" s="117" t="s">
        <v>15</v>
      </c>
      <c r="R526" s="117" t="s">
        <v>15</v>
      </c>
      <c r="S526" s="117" t="s">
        <v>15</v>
      </c>
      <c r="T526" s="117" t="s">
        <v>15</v>
      </c>
      <c r="U526" s="76" t="s">
        <v>15</v>
      </c>
      <c r="V526" s="76" t="s">
        <v>15</v>
      </c>
      <c r="W526" s="76" t="s">
        <v>15</v>
      </c>
      <c r="X526" s="76" t="s">
        <v>15</v>
      </c>
      <c r="Y526" s="76" t="s">
        <v>15</v>
      </c>
      <c r="Z526" s="76" t="s">
        <v>15</v>
      </c>
      <c r="AA526" s="77" t="s">
        <v>15</v>
      </c>
      <c r="AB526" s="77" t="s">
        <v>15</v>
      </c>
      <c r="AC526" s="77" t="s">
        <v>15</v>
      </c>
      <c r="AD526" s="77"/>
      <c r="AE526" s="77"/>
      <c r="AF526" s="77"/>
      <c r="AG526" s="78"/>
      <c r="AH526" s="78"/>
      <c r="AI526" s="78"/>
      <c r="AJ526" s="78"/>
      <c r="AK526" s="79"/>
      <c r="AL526" s="79"/>
      <c r="AM526" s="79"/>
      <c r="AN526" s="90"/>
      <c r="AO526" s="90"/>
      <c r="AP526" s="90"/>
      <c r="AQ526" s="90"/>
      <c r="AR526" s="90"/>
      <c r="AS526" s="90"/>
      <c r="AT526" s="90"/>
      <c r="AU526" s="90"/>
      <c r="AV526" s="90"/>
      <c r="AW526" s="90"/>
      <c r="AX526" s="90"/>
      <c r="AY526" s="90"/>
      <c r="AZ526" s="90"/>
      <c r="BA526" s="90"/>
      <c r="BB526" s="163"/>
      <c r="BC526" s="163"/>
      <c r="BD526" s="163"/>
      <c r="BE526" s="163"/>
      <c r="BF526" s="163"/>
      <c r="BG526" s="163"/>
      <c r="BH526" s="163"/>
      <c r="BI526" s="163"/>
      <c r="BJ526" s="163"/>
      <c r="BK526" s="163"/>
      <c r="BL526" s="163"/>
      <c r="BM526" s="163"/>
      <c r="BN526" s="163"/>
      <c r="BO526" s="315"/>
      <c r="BP526" s="163"/>
      <c r="BQ526" s="90"/>
      <c r="BR526" s="163"/>
      <c r="BS526" s="90"/>
      <c r="BT526" s="90"/>
      <c r="BU526" s="307" t="e">
        <f>VLOOKUP(D526,'[4]Monthly AMS report'!EF:EG,2,FALSE)</f>
        <v>#N/A</v>
      </c>
      <c r="BV526" s="88"/>
    </row>
    <row r="527" spans="1:74" ht="14.4" x14ac:dyDescent="0.3">
      <c r="A527" s="87" t="s">
        <v>1813</v>
      </c>
      <c r="B527" s="88" t="s">
        <v>1814</v>
      </c>
      <c r="C527" s="72" t="e">
        <v>#REF!</v>
      </c>
      <c r="D527" s="324" t="s">
        <v>1815</v>
      </c>
      <c r="E527" s="74" t="s">
        <v>1814</v>
      </c>
      <c r="G527" s="117" t="s">
        <v>15</v>
      </c>
      <c r="H527" s="117" t="s">
        <v>15</v>
      </c>
      <c r="I527" s="117" t="s">
        <v>15</v>
      </c>
      <c r="J527" s="117" t="s">
        <v>15</v>
      </c>
      <c r="K527" s="117" t="s">
        <v>15</v>
      </c>
      <c r="L527" s="117" t="s">
        <v>15</v>
      </c>
      <c r="M527" s="117" t="s">
        <v>15</v>
      </c>
      <c r="N527" s="117" t="s">
        <v>15</v>
      </c>
      <c r="O527" s="117" t="s">
        <v>15</v>
      </c>
      <c r="P527" s="117" t="s">
        <v>15</v>
      </c>
      <c r="Q527" s="117" t="s">
        <v>15</v>
      </c>
      <c r="R527" s="117" t="s">
        <v>15</v>
      </c>
      <c r="S527" s="117" t="s">
        <v>15</v>
      </c>
      <c r="T527" s="117" t="s">
        <v>15</v>
      </c>
      <c r="U527" s="76" t="s">
        <v>15</v>
      </c>
      <c r="V527" s="76" t="s">
        <v>15</v>
      </c>
      <c r="W527" s="76" t="s">
        <v>15</v>
      </c>
      <c r="X527" s="76" t="s">
        <v>15</v>
      </c>
      <c r="Y527" s="76" t="s">
        <v>15</v>
      </c>
      <c r="Z527" s="76" t="s">
        <v>15</v>
      </c>
      <c r="AA527" s="77" t="s">
        <v>15</v>
      </c>
      <c r="AB527" s="77" t="s">
        <v>15</v>
      </c>
      <c r="AC527" s="77" t="s">
        <v>15</v>
      </c>
      <c r="AD527" s="77"/>
      <c r="AE527" s="77"/>
      <c r="AF527" s="77"/>
      <c r="AG527" s="78"/>
      <c r="AH527" s="78"/>
      <c r="AI527" s="78"/>
      <c r="AJ527" s="78"/>
      <c r="AK527" s="79"/>
      <c r="AL527" s="79"/>
      <c r="AM527" s="79"/>
      <c r="AN527" s="90"/>
      <c r="AO527" s="90"/>
      <c r="AP527" s="90"/>
      <c r="AQ527" s="90"/>
      <c r="AR527" s="90"/>
      <c r="AS527" s="90"/>
      <c r="AT527" s="90"/>
      <c r="AU527" s="90"/>
      <c r="AV527" s="90"/>
      <c r="AW527" s="90"/>
      <c r="AX527" s="90"/>
      <c r="AY527" s="90"/>
      <c r="AZ527" s="90"/>
      <c r="BA527" s="90"/>
      <c r="BB527" s="163"/>
      <c r="BC527" s="163"/>
      <c r="BD527" s="163"/>
      <c r="BE527" s="163"/>
      <c r="BF527" s="163"/>
      <c r="BG527" s="163"/>
      <c r="BH527" s="163"/>
      <c r="BI527" s="163"/>
      <c r="BJ527" s="163"/>
      <c r="BK527" s="163"/>
      <c r="BL527" s="163"/>
      <c r="BM527" s="163"/>
      <c r="BN527" s="163"/>
      <c r="BO527" s="315"/>
      <c r="BP527" s="163"/>
      <c r="BQ527" s="90"/>
      <c r="BR527" s="163"/>
      <c r="BS527" s="90"/>
      <c r="BT527" s="90"/>
      <c r="BU527" s="307" t="e">
        <f>VLOOKUP(D527,'[4]Monthly AMS report'!EF:EG,2,FALSE)</f>
        <v>#N/A</v>
      </c>
      <c r="BV527" s="88"/>
    </row>
    <row r="528" spans="1:74" ht="14.4" x14ac:dyDescent="0.3">
      <c r="A528" s="87" t="s">
        <v>1816</v>
      </c>
      <c r="B528" s="88" t="s">
        <v>873</v>
      </c>
      <c r="C528" s="72" t="e">
        <v>#REF!</v>
      </c>
      <c r="D528" s="324" t="s">
        <v>1817</v>
      </c>
      <c r="E528" s="74" t="s">
        <v>876</v>
      </c>
      <c r="G528" s="76" t="s">
        <v>15</v>
      </c>
      <c r="H528" s="117" t="s">
        <v>15</v>
      </c>
      <c r="I528" s="117" t="s">
        <v>15</v>
      </c>
      <c r="J528" s="117" t="s">
        <v>15</v>
      </c>
      <c r="K528" s="117" t="s">
        <v>15</v>
      </c>
      <c r="L528" s="117" t="s">
        <v>15</v>
      </c>
      <c r="M528" s="117" t="s">
        <v>15</v>
      </c>
      <c r="N528" s="117" t="s">
        <v>15</v>
      </c>
      <c r="O528" s="117" t="s">
        <v>15</v>
      </c>
      <c r="P528" s="117" t="s">
        <v>15</v>
      </c>
      <c r="Q528" s="117" t="s">
        <v>15</v>
      </c>
      <c r="R528" s="117" t="s">
        <v>15</v>
      </c>
      <c r="S528" s="117" t="s">
        <v>15</v>
      </c>
      <c r="T528" s="117" t="s">
        <v>15</v>
      </c>
      <c r="U528" s="76" t="s">
        <v>15</v>
      </c>
      <c r="V528" s="76" t="s">
        <v>15</v>
      </c>
      <c r="W528" s="76" t="s">
        <v>15</v>
      </c>
      <c r="X528" s="76" t="s">
        <v>15</v>
      </c>
      <c r="Y528" s="76" t="s">
        <v>15</v>
      </c>
      <c r="Z528" s="76" t="s">
        <v>15</v>
      </c>
      <c r="AA528" s="77" t="s">
        <v>15</v>
      </c>
      <c r="AB528" s="77" t="s">
        <v>15</v>
      </c>
      <c r="AC528" s="77" t="s">
        <v>15</v>
      </c>
      <c r="AD528" s="77"/>
      <c r="AE528" s="77"/>
      <c r="AF528" s="77"/>
      <c r="AG528" s="78"/>
      <c r="AH528" s="78"/>
      <c r="AI528" s="78"/>
      <c r="AJ528" s="78"/>
      <c r="AK528" s="79"/>
      <c r="AL528" s="79"/>
      <c r="AM528" s="79"/>
      <c r="AN528" s="90"/>
      <c r="AO528" s="90"/>
      <c r="AP528" s="90"/>
      <c r="AQ528" s="90"/>
      <c r="AR528" s="90"/>
      <c r="AS528" s="90"/>
      <c r="AT528" s="90"/>
      <c r="AU528" s="90"/>
      <c r="AV528" s="90"/>
      <c r="AW528" s="90"/>
      <c r="AX528" s="90"/>
      <c r="AY528" s="90"/>
      <c r="AZ528" s="90"/>
      <c r="BA528" s="90"/>
      <c r="BB528" s="163"/>
      <c r="BC528" s="163"/>
      <c r="BD528" s="163"/>
      <c r="BE528" s="163"/>
      <c r="BF528" s="163"/>
      <c r="BG528" s="163"/>
      <c r="BH528" s="163"/>
      <c r="BI528" s="163"/>
      <c r="BJ528" s="163"/>
      <c r="BK528" s="163"/>
      <c r="BL528" s="163"/>
      <c r="BM528" s="163"/>
      <c r="BN528" s="163"/>
      <c r="BO528" s="315"/>
      <c r="BP528" s="163"/>
      <c r="BQ528" s="90"/>
      <c r="BR528" s="163"/>
      <c r="BS528" s="90"/>
      <c r="BT528" s="90"/>
      <c r="BU528" s="307" t="e">
        <f>VLOOKUP(D528,'[4]Monthly AMS report'!EF:EG,2,FALSE)</f>
        <v>#N/A</v>
      </c>
      <c r="BV528" s="88"/>
    </row>
    <row r="529" spans="1:74" ht="14.4" x14ac:dyDescent="0.3">
      <c r="A529" s="87" t="s">
        <v>1818</v>
      </c>
      <c r="B529" s="88" t="s">
        <v>1819</v>
      </c>
      <c r="C529" s="72" t="e">
        <v>#REF!</v>
      </c>
      <c r="D529" s="324" t="s">
        <v>1820</v>
      </c>
      <c r="E529" s="74" t="s">
        <v>1819</v>
      </c>
      <c r="G529" s="117" t="s">
        <v>15</v>
      </c>
      <c r="H529" s="117" t="s">
        <v>15</v>
      </c>
      <c r="I529" s="117" t="s">
        <v>15</v>
      </c>
      <c r="J529" s="117" t="s">
        <v>15</v>
      </c>
      <c r="K529" s="117" t="s">
        <v>15</v>
      </c>
      <c r="L529" s="117" t="s">
        <v>15</v>
      </c>
      <c r="M529" s="117" t="s">
        <v>15</v>
      </c>
      <c r="N529" s="117" t="s">
        <v>15</v>
      </c>
      <c r="O529" s="117" t="s">
        <v>15</v>
      </c>
      <c r="P529" s="117" t="s">
        <v>15</v>
      </c>
      <c r="Q529" s="117" t="s">
        <v>15</v>
      </c>
      <c r="R529" s="117" t="s">
        <v>15</v>
      </c>
      <c r="S529" s="117" t="s">
        <v>15</v>
      </c>
      <c r="T529" s="117" t="s">
        <v>15</v>
      </c>
      <c r="U529" s="76" t="s">
        <v>15</v>
      </c>
      <c r="V529" s="76" t="s">
        <v>15</v>
      </c>
      <c r="W529" s="76" t="s">
        <v>15</v>
      </c>
      <c r="X529" s="76" t="s">
        <v>15</v>
      </c>
      <c r="Y529" s="76" t="s">
        <v>15</v>
      </c>
      <c r="Z529" s="76" t="s">
        <v>15</v>
      </c>
      <c r="AA529" s="77" t="s">
        <v>15</v>
      </c>
      <c r="AB529" s="77" t="s">
        <v>15</v>
      </c>
      <c r="AC529" s="77" t="s">
        <v>15</v>
      </c>
      <c r="AD529" s="77"/>
      <c r="AE529" s="77"/>
      <c r="AF529" s="77"/>
      <c r="AG529" s="78"/>
      <c r="AH529" s="78"/>
      <c r="AI529" s="78"/>
      <c r="AJ529" s="78"/>
      <c r="AK529" s="79"/>
      <c r="AL529" s="79"/>
      <c r="AM529" s="79"/>
      <c r="AN529" s="90"/>
      <c r="AO529" s="90"/>
      <c r="AP529" s="90"/>
      <c r="AQ529" s="90"/>
      <c r="AR529" s="90"/>
      <c r="AS529" s="90"/>
      <c r="AT529" s="90"/>
      <c r="AU529" s="90"/>
      <c r="AV529" s="90"/>
      <c r="AW529" s="90"/>
      <c r="AX529" s="90"/>
      <c r="AY529" s="90"/>
      <c r="AZ529" s="90"/>
      <c r="BA529" s="90"/>
      <c r="BB529" s="163"/>
      <c r="BC529" s="163"/>
      <c r="BD529" s="163"/>
      <c r="BE529" s="163"/>
      <c r="BF529" s="163"/>
      <c r="BG529" s="163"/>
      <c r="BH529" s="163"/>
      <c r="BI529" s="163"/>
      <c r="BJ529" s="163"/>
      <c r="BK529" s="163"/>
      <c r="BL529" s="163"/>
      <c r="BM529" s="163"/>
      <c r="BN529" s="163"/>
      <c r="BO529" s="315"/>
      <c r="BP529" s="163"/>
      <c r="BQ529" s="90"/>
      <c r="BR529" s="163"/>
      <c r="BS529" s="90"/>
      <c r="BT529" s="90"/>
      <c r="BU529" s="307" t="e">
        <f>VLOOKUP(D529,'[4]Monthly AMS report'!EF:EG,2,FALSE)</f>
        <v>#N/A</v>
      </c>
      <c r="BV529" s="88"/>
    </row>
    <row r="530" spans="1:74" ht="14.4" x14ac:dyDescent="0.3">
      <c r="A530" s="87" t="s">
        <v>1821</v>
      </c>
      <c r="B530" s="88" t="s">
        <v>1822</v>
      </c>
      <c r="C530" s="72" t="e">
        <v>#REF!</v>
      </c>
      <c r="D530" s="324" t="s">
        <v>1823</v>
      </c>
      <c r="E530" s="74" t="s">
        <v>1822</v>
      </c>
      <c r="G530" s="117" t="s">
        <v>15</v>
      </c>
      <c r="H530" s="117" t="s">
        <v>15</v>
      </c>
      <c r="I530" s="117" t="s">
        <v>15</v>
      </c>
      <c r="J530" s="117" t="s">
        <v>15</v>
      </c>
      <c r="K530" s="117" t="s">
        <v>15</v>
      </c>
      <c r="L530" s="117" t="s">
        <v>15</v>
      </c>
      <c r="M530" s="117" t="s">
        <v>15</v>
      </c>
      <c r="N530" s="117" t="s">
        <v>15</v>
      </c>
      <c r="O530" s="117" t="s">
        <v>15</v>
      </c>
      <c r="P530" s="117" t="s">
        <v>15</v>
      </c>
      <c r="Q530" s="117" t="s">
        <v>15</v>
      </c>
      <c r="R530" s="117" t="s">
        <v>15</v>
      </c>
      <c r="S530" s="117" t="s">
        <v>15</v>
      </c>
      <c r="T530" s="117" t="s">
        <v>15</v>
      </c>
      <c r="U530" s="76" t="s">
        <v>15</v>
      </c>
      <c r="V530" s="76" t="s">
        <v>15</v>
      </c>
      <c r="W530" s="76" t="s">
        <v>15</v>
      </c>
      <c r="X530" s="76" t="s">
        <v>15</v>
      </c>
      <c r="Y530" s="76" t="s">
        <v>15</v>
      </c>
      <c r="Z530" s="76" t="s">
        <v>15</v>
      </c>
      <c r="AA530" s="77" t="s">
        <v>15</v>
      </c>
      <c r="AB530" s="77" t="s">
        <v>15</v>
      </c>
      <c r="AC530" s="77" t="s">
        <v>15</v>
      </c>
      <c r="AD530" s="77"/>
      <c r="AE530" s="77"/>
      <c r="AF530" s="77"/>
      <c r="AG530" s="78"/>
      <c r="AH530" s="78"/>
      <c r="AI530" s="78"/>
      <c r="AJ530" s="78"/>
      <c r="AK530" s="79"/>
      <c r="AL530" s="79"/>
      <c r="AM530" s="79"/>
      <c r="AN530" s="90"/>
      <c r="AO530" s="90"/>
      <c r="AP530" s="90"/>
      <c r="AQ530" s="90"/>
      <c r="AR530" s="90"/>
      <c r="AS530" s="90"/>
      <c r="AT530" s="90"/>
      <c r="AU530" s="90"/>
      <c r="AV530" s="90"/>
      <c r="AW530" s="90"/>
      <c r="AX530" s="90"/>
      <c r="AY530" s="90"/>
      <c r="AZ530" s="90"/>
      <c r="BA530" s="90"/>
      <c r="BB530" s="163"/>
      <c r="BC530" s="163"/>
      <c r="BD530" s="163"/>
      <c r="BE530" s="163"/>
      <c r="BF530" s="163"/>
      <c r="BG530" s="163"/>
      <c r="BH530" s="163"/>
      <c r="BI530" s="163"/>
      <c r="BJ530" s="163"/>
      <c r="BK530" s="163"/>
      <c r="BL530" s="163"/>
      <c r="BM530" s="163"/>
      <c r="BN530" s="163"/>
      <c r="BO530" s="315"/>
      <c r="BP530" s="163"/>
      <c r="BQ530" s="90"/>
      <c r="BR530" s="163"/>
      <c r="BS530" s="90"/>
      <c r="BT530" s="90"/>
      <c r="BU530" s="307" t="e">
        <f>VLOOKUP(D530,'[4]Monthly AMS report'!EF:EG,2,FALSE)</f>
        <v>#N/A</v>
      </c>
      <c r="BV530" s="88"/>
    </row>
    <row r="531" spans="1:74" ht="14.4" x14ac:dyDescent="0.3">
      <c r="A531" s="87" t="s">
        <v>1821</v>
      </c>
      <c r="B531" s="88" t="s">
        <v>1822</v>
      </c>
      <c r="C531" s="72" t="e">
        <v>#REF!</v>
      </c>
      <c r="D531" s="324" t="s">
        <v>1824</v>
      </c>
      <c r="E531" s="74" t="s">
        <v>1822</v>
      </c>
      <c r="G531" s="117" t="s">
        <v>15</v>
      </c>
      <c r="H531" s="117" t="s">
        <v>15</v>
      </c>
      <c r="I531" s="117" t="s">
        <v>15</v>
      </c>
      <c r="J531" s="117" t="s">
        <v>15</v>
      </c>
      <c r="K531" s="117" t="s">
        <v>15</v>
      </c>
      <c r="L531" s="117" t="s">
        <v>15</v>
      </c>
      <c r="M531" s="117" t="s">
        <v>15</v>
      </c>
      <c r="N531" s="117" t="s">
        <v>15</v>
      </c>
      <c r="O531" s="117" t="s">
        <v>15</v>
      </c>
      <c r="P531" s="117" t="s">
        <v>15</v>
      </c>
      <c r="Q531" s="117" t="s">
        <v>15</v>
      </c>
      <c r="R531" s="117" t="s">
        <v>15</v>
      </c>
      <c r="S531" s="117" t="s">
        <v>15</v>
      </c>
      <c r="T531" s="117" t="s">
        <v>15</v>
      </c>
      <c r="U531" s="76" t="s">
        <v>15</v>
      </c>
      <c r="V531" s="76" t="s">
        <v>15</v>
      </c>
      <c r="W531" s="76" t="s">
        <v>15</v>
      </c>
      <c r="X531" s="76" t="s">
        <v>15</v>
      </c>
      <c r="Y531" s="76" t="s">
        <v>15</v>
      </c>
      <c r="Z531" s="76" t="s">
        <v>15</v>
      </c>
      <c r="AA531" s="77" t="s">
        <v>15</v>
      </c>
      <c r="AB531" s="77" t="s">
        <v>15</v>
      </c>
      <c r="AC531" s="77" t="s">
        <v>15</v>
      </c>
      <c r="AD531" s="77"/>
      <c r="AE531" s="77"/>
      <c r="AF531" s="77"/>
      <c r="AG531" s="78"/>
      <c r="AH531" s="78"/>
      <c r="AI531" s="78"/>
      <c r="AJ531" s="78"/>
      <c r="AK531" s="79"/>
      <c r="AL531" s="79"/>
      <c r="AM531" s="79"/>
      <c r="AN531" s="90"/>
      <c r="AO531" s="90"/>
      <c r="AP531" s="90"/>
      <c r="AQ531" s="90"/>
      <c r="AR531" s="90"/>
      <c r="AS531" s="90"/>
      <c r="AT531" s="90"/>
      <c r="AU531" s="90"/>
      <c r="AV531" s="90"/>
      <c r="AW531" s="90"/>
      <c r="AX531" s="90"/>
      <c r="AY531" s="90"/>
      <c r="AZ531" s="90"/>
      <c r="BA531" s="90"/>
      <c r="BB531" s="163"/>
      <c r="BC531" s="163"/>
      <c r="BD531" s="163"/>
      <c r="BE531" s="163"/>
      <c r="BF531" s="163"/>
      <c r="BG531" s="163"/>
      <c r="BH531" s="163"/>
      <c r="BI531" s="163"/>
      <c r="BJ531" s="163"/>
      <c r="BK531" s="163"/>
      <c r="BL531" s="163"/>
      <c r="BM531" s="163"/>
      <c r="BN531" s="163"/>
      <c r="BO531" s="315"/>
      <c r="BP531" s="163"/>
      <c r="BQ531" s="90"/>
      <c r="BR531" s="163"/>
      <c r="BS531" s="90"/>
      <c r="BT531" s="90"/>
      <c r="BU531" s="307" t="e">
        <f>VLOOKUP(D531,'[4]Monthly AMS report'!EF:EG,2,FALSE)</f>
        <v>#N/A</v>
      </c>
      <c r="BV531" s="88"/>
    </row>
    <row r="532" spans="1:74" ht="14.4" x14ac:dyDescent="0.3">
      <c r="A532" s="87" t="s">
        <v>1825</v>
      </c>
      <c r="B532" s="88" t="s">
        <v>1826</v>
      </c>
      <c r="C532" s="72" t="e">
        <v>#REF!</v>
      </c>
      <c r="D532" s="324" t="s">
        <v>1827</v>
      </c>
      <c r="E532" s="74" t="s">
        <v>945</v>
      </c>
      <c r="G532" s="117" t="s">
        <v>15</v>
      </c>
      <c r="H532" s="117" t="s">
        <v>15</v>
      </c>
      <c r="I532" s="117" t="s">
        <v>15</v>
      </c>
      <c r="J532" s="117" t="s">
        <v>15</v>
      </c>
      <c r="K532" s="117" t="s">
        <v>15</v>
      </c>
      <c r="L532" s="117" t="s">
        <v>15</v>
      </c>
      <c r="M532" s="117" t="s">
        <v>15</v>
      </c>
      <c r="N532" s="117" t="s">
        <v>15</v>
      </c>
      <c r="O532" s="117" t="s">
        <v>15</v>
      </c>
      <c r="P532" s="117" t="s">
        <v>15</v>
      </c>
      <c r="Q532" s="117" t="s">
        <v>15</v>
      </c>
      <c r="R532" s="117" t="s">
        <v>15</v>
      </c>
      <c r="S532" s="117" t="s">
        <v>15</v>
      </c>
      <c r="T532" s="117" t="s">
        <v>15</v>
      </c>
      <c r="U532" s="76" t="s">
        <v>15</v>
      </c>
      <c r="V532" s="76" t="s">
        <v>15</v>
      </c>
      <c r="W532" s="76" t="s">
        <v>15</v>
      </c>
      <c r="X532" s="76" t="s">
        <v>15</v>
      </c>
      <c r="Y532" s="76" t="s">
        <v>15</v>
      </c>
      <c r="Z532" s="76" t="s">
        <v>15</v>
      </c>
      <c r="AA532" s="77" t="s">
        <v>15</v>
      </c>
      <c r="AB532" s="77" t="s">
        <v>15</v>
      </c>
      <c r="AC532" s="77" t="s">
        <v>15</v>
      </c>
      <c r="AD532" s="77"/>
      <c r="AE532" s="77"/>
      <c r="AF532" s="77"/>
      <c r="AG532" s="78"/>
      <c r="AH532" s="78"/>
      <c r="AI532" s="78"/>
      <c r="AJ532" s="78"/>
      <c r="AK532" s="79"/>
      <c r="AL532" s="79"/>
      <c r="AM532" s="79"/>
      <c r="AN532" s="90"/>
      <c r="AO532" s="90"/>
      <c r="AP532" s="90"/>
      <c r="AQ532" s="90"/>
      <c r="AR532" s="90"/>
      <c r="AS532" s="90"/>
      <c r="AT532" s="90"/>
      <c r="AU532" s="90"/>
      <c r="AV532" s="90"/>
      <c r="AW532" s="90"/>
      <c r="AX532" s="90"/>
      <c r="AY532" s="90"/>
      <c r="AZ532" s="90"/>
      <c r="BA532" s="90"/>
      <c r="BB532" s="163"/>
      <c r="BC532" s="163"/>
      <c r="BD532" s="163"/>
      <c r="BE532" s="163"/>
      <c r="BF532" s="163"/>
      <c r="BG532" s="163"/>
      <c r="BH532" s="163"/>
      <c r="BI532" s="163"/>
      <c r="BJ532" s="163"/>
      <c r="BK532" s="163"/>
      <c r="BL532" s="163"/>
      <c r="BM532" s="163"/>
      <c r="BN532" s="163"/>
      <c r="BO532" s="315"/>
      <c r="BP532" s="163"/>
      <c r="BQ532" s="90"/>
      <c r="BR532" s="163"/>
      <c r="BS532" s="90"/>
      <c r="BT532" s="90"/>
      <c r="BU532" s="307" t="e">
        <f>VLOOKUP(D532,'[4]Monthly AMS report'!EF:EG,2,FALSE)</f>
        <v>#N/A</v>
      </c>
      <c r="BV532" s="88"/>
    </row>
    <row r="533" spans="1:74" ht="14.4" x14ac:dyDescent="0.3">
      <c r="A533" s="87" t="s">
        <v>1828</v>
      </c>
      <c r="B533" s="88" t="s">
        <v>1828</v>
      </c>
      <c r="C533" s="72" t="e">
        <v>#REF!</v>
      </c>
      <c r="D533" s="324" t="s">
        <v>1829</v>
      </c>
      <c r="E533" s="74" t="s">
        <v>1830</v>
      </c>
      <c r="G533" s="76" t="s">
        <v>15</v>
      </c>
      <c r="H533" s="117" t="s">
        <v>15</v>
      </c>
      <c r="I533" s="117" t="s">
        <v>15</v>
      </c>
      <c r="J533" s="117" t="s">
        <v>15</v>
      </c>
      <c r="K533" s="117" t="s">
        <v>15</v>
      </c>
      <c r="L533" s="117" t="s">
        <v>15</v>
      </c>
      <c r="M533" s="117" t="s">
        <v>15</v>
      </c>
      <c r="N533" s="117" t="s">
        <v>15</v>
      </c>
      <c r="O533" s="117" t="s">
        <v>15</v>
      </c>
      <c r="P533" s="117" t="s">
        <v>15</v>
      </c>
      <c r="Q533" s="117" t="s">
        <v>15</v>
      </c>
      <c r="R533" s="117" t="s">
        <v>15</v>
      </c>
      <c r="S533" s="117" t="s">
        <v>15</v>
      </c>
      <c r="T533" s="117" t="s">
        <v>15</v>
      </c>
      <c r="U533" s="76" t="s">
        <v>15</v>
      </c>
      <c r="V533" s="76" t="s">
        <v>15</v>
      </c>
      <c r="W533" s="76" t="s">
        <v>15</v>
      </c>
      <c r="X533" s="76" t="s">
        <v>15</v>
      </c>
      <c r="Y533" s="76" t="s">
        <v>15</v>
      </c>
      <c r="Z533" s="76" t="s">
        <v>15</v>
      </c>
      <c r="AA533" s="77" t="s">
        <v>15</v>
      </c>
      <c r="AB533" s="77" t="s">
        <v>15</v>
      </c>
      <c r="AC533" s="77" t="s">
        <v>15</v>
      </c>
      <c r="AD533" s="77"/>
      <c r="AE533" s="77"/>
      <c r="AF533" s="77"/>
      <c r="AG533" s="78"/>
      <c r="AH533" s="78"/>
      <c r="AI533" s="78"/>
      <c r="AJ533" s="78"/>
      <c r="AK533" s="79"/>
      <c r="AL533" s="79"/>
      <c r="AM533" s="79"/>
      <c r="AN533" s="90"/>
      <c r="AO533" s="90"/>
      <c r="AP533" s="90"/>
      <c r="AQ533" s="90"/>
      <c r="AR533" s="90"/>
      <c r="AS533" s="90"/>
      <c r="AT533" s="90"/>
      <c r="AU533" s="90"/>
      <c r="AV533" s="90"/>
      <c r="AW533" s="90"/>
      <c r="AX533" s="90"/>
      <c r="AY533" s="90"/>
      <c r="AZ533" s="90"/>
      <c r="BA533" s="90"/>
      <c r="BB533" s="163"/>
      <c r="BC533" s="163"/>
      <c r="BD533" s="163"/>
      <c r="BE533" s="163"/>
      <c r="BF533" s="163"/>
      <c r="BG533" s="163"/>
      <c r="BH533" s="163"/>
      <c r="BI533" s="163"/>
      <c r="BJ533" s="163"/>
      <c r="BK533" s="163"/>
      <c r="BL533" s="163"/>
      <c r="BM533" s="163"/>
      <c r="BN533" s="163"/>
      <c r="BO533" s="315"/>
      <c r="BP533" s="163"/>
      <c r="BQ533" s="90"/>
      <c r="BR533" s="163"/>
      <c r="BS533" s="90"/>
      <c r="BT533" s="90"/>
      <c r="BU533" s="307" t="e">
        <f>VLOOKUP(D533,'[4]Monthly AMS report'!EF:EG,2,FALSE)</f>
        <v>#N/A</v>
      </c>
      <c r="BV533" s="88"/>
    </row>
    <row r="534" spans="1:74" ht="14.4" x14ac:dyDescent="0.3">
      <c r="A534" s="87" t="s">
        <v>1831</v>
      </c>
      <c r="B534" s="88" t="s">
        <v>1832</v>
      </c>
      <c r="C534" s="72" t="e">
        <v>#REF!</v>
      </c>
      <c r="D534" s="324" t="s">
        <v>1833</v>
      </c>
      <c r="E534" s="157" t="s">
        <v>1834</v>
      </c>
      <c r="G534" s="76" t="s">
        <v>15</v>
      </c>
      <c r="H534" s="117" t="s">
        <v>15</v>
      </c>
      <c r="I534" s="117" t="s">
        <v>15</v>
      </c>
      <c r="J534" s="117" t="s">
        <v>15</v>
      </c>
      <c r="K534" s="117" t="s">
        <v>15</v>
      </c>
      <c r="L534" s="117" t="s">
        <v>15</v>
      </c>
      <c r="M534" s="117" t="s">
        <v>15</v>
      </c>
      <c r="N534" s="117" t="s">
        <v>15</v>
      </c>
      <c r="O534" s="117" t="s">
        <v>15</v>
      </c>
      <c r="P534" s="117" t="s">
        <v>15</v>
      </c>
      <c r="Q534" s="117" t="s">
        <v>15</v>
      </c>
      <c r="R534" s="117" t="s">
        <v>15</v>
      </c>
      <c r="S534" s="117" t="s">
        <v>15</v>
      </c>
      <c r="T534" s="117" t="s">
        <v>15</v>
      </c>
      <c r="U534" s="76" t="s">
        <v>15</v>
      </c>
      <c r="V534" s="76" t="s">
        <v>15</v>
      </c>
      <c r="W534" s="76" t="s">
        <v>15</v>
      </c>
      <c r="X534" s="76" t="s">
        <v>15</v>
      </c>
      <c r="Y534" s="76" t="s">
        <v>15</v>
      </c>
      <c r="Z534" s="76" t="s">
        <v>15</v>
      </c>
      <c r="AA534" s="77" t="s">
        <v>15</v>
      </c>
      <c r="AB534" s="77" t="s">
        <v>15</v>
      </c>
      <c r="AC534" s="77" t="s">
        <v>15</v>
      </c>
      <c r="AD534" s="77"/>
      <c r="AE534" s="77"/>
      <c r="AF534" s="77"/>
      <c r="AG534" s="78"/>
      <c r="AH534" s="78"/>
      <c r="AI534" s="78"/>
      <c r="AJ534" s="78"/>
      <c r="AK534" s="79"/>
      <c r="AL534" s="79"/>
      <c r="AM534" s="79"/>
      <c r="AN534" s="90"/>
      <c r="AO534" s="90"/>
      <c r="AP534" s="90"/>
      <c r="AQ534" s="90"/>
      <c r="AR534" s="90"/>
      <c r="AS534" s="90"/>
      <c r="AT534" s="90"/>
      <c r="AU534" s="90"/>
      <c r="AV534" s="90"/>
      <c r="AW534" s="90"/>
      <c r="AX534" s="90"/>
      <c r="AY534" s="90"/>
      <c r="AZ534" s="90"/>
      <c r="BA534" s="90"/>
      <c r="BB534" s="163"/>
      <c r="BC534" s="163"/>
      <c r="BD534" s="163"/>
      <c r="BE534" s="163"/>
      <c r="BF534" s="163"/>
      <c r="BG534" s="163"/>
      <c r="BH534" s="163"/>
      <c r="BI534" s="163"/>
      <c r="BJ534" s="163"/>
      <c r="BK534" s="163"/>
      <c r="BL534" s="163"/>
      <c r="BM534" s="163"/>
      <c r="BN534" s="163"/>
      <c r="BO534" s="315"/>
      <c r="BP534" s="163"/>
      <c r="BQ534" s="90"/>
      <c r="BR534" s="163"/>
      <c r="BS534" s="90"/>
      <c r="BT534" s="90"/>
      <c r="BU534" s="307" t="e">
        <f>VLOOKUP(D534,'[4]Monthly AMS report'!EF:EG,2,FALSE)</f>
        <v>#N/A</v>
      </c>
      <c r="BV534" s="88"/>
    </row>
    <row r="535" spans="1:74" ht="14.4" x14ac:dyDescent="0.3">
      <c r="A535" s="87" t="s">
        <v>1835</v>
      </c>
      <c r="B535" s="88" t="s">
        <v>1836</v>
      </c>
      <c r="C535" s="72" t="e">
        <v>#REF!</v>
      </c>
      <c r="D535" s="324" t="s">
        <v>1837</v>
      </c>
      <c r="E535" s="74" t="s">
        <v>1838</v>
      </c>
      <c r="G535" s="76" t="s">
        <v>15</v>
      </c>
      <c r="H535" s="117" t="s">
        <v>15</v>
      </c>
      <c r="I535" s="117" t="s">
        <v>15</v>
      </c>
      <c r="J535" s="117" t="s">
        <v>15</v>
      </c>
      <c r="K535" s="117" t="s">
        <v>15</v>
      </c>
      <c r="L535" s="117" t="s">
        <v>15</v>
      </c>
      <c r="M535" s="117" t="s">
        <v>15</v>
      </c>
      <c r="N535" s="117" t="s">
        <v>15</v>
      </c>
      <c r="O535" s="117" t="s">
        <v>15</v>
      </c>
      <c r="P535" s="117" t="s">
        <v>15</v>
      </c>
      <c r="Q535" s="117" t="s">
        <v>15</v>
      </c>
      <c r="R535" s="117" t="s">
        <v>15</v>
      </c>
      <c r="S535" s="117" t="s">
        <v>15</v>
      </c>
      <c r="T535" s="117" t="s">
        <v>15</v>
      </c>
      <c r="U535" s="76" t="s">
        <v>15</v>
      </c>
      <c r="V535" s="76" t="s">
        <v>15</v>
      </c>
      <c r="W535" s="76" t="s">
        <v>15</v>
      </c>
      <c r="X535" s="76" t="s">
        <v>15</v>
      </c>
      <c r="Y535" s="76" t="s">
        <v>15</v>
      </c>
      <c r="Z535" s="76" t="s">
        <v>15</v>
      </c>
      <c r="AA535" s="77" t="s">
        <v>15</v>
      </c>
      <c r="AB535" s="77" t="s">
        <v>15</v>
      </c>
      <c r="AC535" s="77" t="s">
        <v>15</v>
      </c>
      <c r="AD535" s="77"/>
      <c r="AE535" s="77"/>
      <c r="AF535" s="77"/>
      <c r="AG535" s="78"/>
      <c r="AH535" s="78"/>
      <c r="AI535" s="78"/>
      <c r="AJ535" s="78"/>
      <c r="AK535" s="79"/>
      <c r="AL535" s="79"/>
      <c r="AM535" s="79"/>
      <c r="AN535" s="90"/>
      <c r="AO535" s="90"/>
      <c r="AP535" s="90"/>
      <c r="AQ535" s="90"/>
      <c r="AR535" s="90"/>
      <c r="AS535" s="90"/>
      <c r="AT535" s="90"/>
      <c r="AU535" s="90"/>
      <c r="AV535" s="90"/>
      <c r="AW535" s="90"/>
      <c r="AX535" s="90"/>
      <c r="AY535" s="90"/>
      <c r="AZ535" s="90"/>
      <c r="BA535" s="90"/>
      <c r="BB535" s="163"/>
      <c r="BC535" s="163"/>
      <c r="BD535" s="163"/>
      <c r="BE535" s="163"/>
      <c r="BF535" s="163"/>
      <c r="BG535" s="163"/>
      <c r="BH535" s="163"/>
      <c r="BI535" s="163"/>
      <c r="BJ535" s="163"/>
      <c r="BK535" s="163"/>
      <c r="BL535" s="163"/>
      <c r="BM535" s="163"/>
      <c r="BN535" s="163"/>
      <c r="BO535" s="315"/>
      <c r="BP535" s="163"/>
      <c r="BQ535" s="90"/>
      <c r="BR535" s="163"/>
      <c r="BS535" s="90"/>
      <c r="BT535" s="90"/>
      <c r="BU535" s="307" t="e">
        <f>VLOOKUP(D535,'[4]Monthly AMS report'!EF:EG,2,FALSE)</f>
        <v>#N/A</v>
      </c>
      <c r="BV535" s="88"/>
    </row>
    <row r="536" spans="1:74" ht="14.4" x14ac:dyDescent="0.3">
      <c r="A536" s="87" t="s">
        <v>1839</v>
      </c>
      <c r="B536" s="88" t="s">
        <v>1840</v>
      </c>
      <c r="C536" s="72" t="e">
        <v>#REF!</v>
      </c>
      <c r="D536" s="324" t="s">
        <v>1841</v>
      </c>
      <c r="E536" s="74" t="s">
        <v>1842</v>
      </c>
      <c r="G536" s="76" t="s">
        <v>15</v>
      </c>
      <c r="H536" s="117" t="s">
        <v>15</v>
      </c>
      <c r="I536" s="117" t="s">
        <v>15</v>
      </c>
      <c r="J536" s="117" t="s">
        <v>15</v>
      </c>
      <c r="K536" s="117" t="s">
        <v>15</v>
      </c>
      <c r="L536" s="117" t="s">
        <v>15</v>
      </c>
      <c r="M536" s="117" t="s">
        <v>15</v>
      </c>
      <c r="N536" s="117" t="s">
        <v>15</v>
      </c>
      <c r="O536" s="117" t="s">
        <v>15</v>
      </c>
      <c r="P536" s="117" t="s">
        <v>15</v>
      </c>
      <c r="Q536" s="117" t="s">
        <v>15</v>
      </c>
      <c r="R536" s="117" t="s">
        <v>15</v>
      </c>
      <c r="S536" s="117" t="s">
        <v>15</v>
      </c>
      <c r="T536" s="117" t="s">
        <v>15</v>
      </c>
      <c r="U536" s="76" t="s">
        <v>15</v>
      </c>
      <c r="V536" s="76" t="s">
        <v>15</v>
      </c>
      <c r="W536" s="76" t="s">
        <v>15</v>
      </c>
      <c r="X536" s="76" t="s">
        <v>15</v>
      </c>
      <c r="Y536" s="76" t="s">
        <v>15</v>
      </c>
      <c r="Z536" s="76" t="s">
        <v>15</v>
      </c>
      <c r="AA536" s="77" t="s">
        <v>15</v>
      </c>
      <c r="AB536" s="77" t="s">
        <v>15</v>
      </c>
      <c r="AC536" s="77" t="s">
        <v>15</v>
      </c>
      <c r="AD536" s="77"/>
      <c r="AE536" s="77"/>
      <c r="AF536" s="77"/>
      <c r="AG536" s="78"/>
      <c r="AH536" s="78"/>
      <c r="AI536" s="78"/>
      <c r="AJ536" s="78"/>
      <c r="AK536" s="79"/>
      <c r="AL536" s="79"/>
      <c r="AM536" s="79"/>
      <c r="AN536" s="90"/>
      <c r="AO536" s="90"/>
      <c r="AP536" s="90"/>
      <c r="AQ536" s="90"/>
      <c r="AR536" s="90"/>
      <c r="AS536" s="90"/>
      <c r="AT536" s="90"/>
      <c r="AU536" s="90"/>
      <c r="AV536" s="90"/>
      <c r="AW536" s="90"/>
      <c r="AX536" s="90"/>
      <c r="AY536" s="90"/>
      <c r="AZ536" s="90"/>
      <c r="BA536" s="90"/>
      <c r="BB536" s="163"/>
      <c r="BC536" s="163"/>
      <c r="BD536" s="163"/>
      <c r="BE536" s="163"/>
      <c r="BF536" s="163"/>
      <c r="BG536" s="163"/>
      <c r="BH536" s="163"/>
      <c r="BI536" s="163"/>
      <c r="BJ536" s="163"/>
      <c r="BK536" s="163"/>
      <c r="BL536" s="163"/>
      <c r="BM536" s="163"/>
      <c r="BN536" s="163"/>
      <c r="BO536" s="315"/>
      <c r="BP536" s="163"/>
      <c r="BQ536" s="90"/>
      <c r="BR536" s="163"/>
      <c r="BS536" s="90"/>
      <c r="BT536" s="90"/>
      <c r="BU536" s="307" t="e">
        <f>VLOOKUP(D536,'[4]Monthly AMS report'!EF:EG,2,FALSE)</f>
        <v>#N/A</v>
      </c>
      <c r="BV536" s="88"/>
    </row>
    <row r="537" spans="1:74" ht="14.4" x14ac:dyDescent="0.3">
      <c r="A537" s="87" t="s">
        <v>1843</v>
      </c>
      <c r="B537" s="88" t="s">
        <v>1844</v>
      </c>
      <c r="C537" s="72" t="e">
        <v>#REF!</v>
      </c>
      <c r="D537" s="324" t="s">
        <v>1845</v>
      </c>
      <c r="E537" s="74" t="s">
        <v>1846</v>
      </c>
      <c r="G537" s="76" t="s">
        <v>15</v>
      </c>
      <c r="H537" s="117" t="s">
        <v>15</v>
      </c>
      <c r="I537" s="117" t="s">
        <v>15</v>
      </c>
      <c r="J537" s="117" t="s">
        <v>15</v>
      </c>
      <c r="K537" s="117" t="s">
        <v>15</v>
      </c>
      <c r="L537" s="117" t="s">
        <v>15</v>
      </c>
      <c r="M537" s="117" t="s">
        <v>15</v>
      </c>
      <c r="N537" s="117" t="s">
        <v>15</v>
      </c>
      <c r="O537" s="117" t="s">
        <v>15</v>
      </c>
      <c r="P537" s="117" t="s">
        <v>15</v>
      </c>
      <c r="Q537" s="117" t="s">
        <v>15</v>
      </c>
      <c r="R537" s="117" t="s">
        <v>15</v>
      </c>
      <c r="S537" s="117" t="s">
        <v>15</v>
      </c>
      <c r="T537" s="117" t="s">
        <v>15</v>
      </c>
      <c r="U537" s="76" t="s">
        <v>15</v>
      </c>
      <c r="V537" s="76" t="s">
        <v>15</v>
      </c>
      <c r="W537" s="76" t="s">
        <v>15</v>
      </c>
      <c r="X537" s="76" t="s">
        <v>15</v>
      </c>
      <c r="Y537" s="76" t="s">
        <v>15</v>
      </c>
      <c r="Z537" s="76" t="s">
        <v>15</v>
      </c>
      <c r="AA537" s="77" t="s">
        <v>15</v>
      </c>
      <c r="AB537" s="77" t="s">
        <v>15</v>
      </c>
      <c r="AC537" s="77" t="s">
        <v>15</v>
      </c>
      <c r="AD537" s="77"/>
      <c r="AE537" s="77"/>
      <c r="AF537" s="77"/>
      <c r="AG537" s="78"/>
      <c r="AH537" s="78"/>
      <c r="AI537" s="78"/>
      <c r="AJ537" s="78"/>
      <c r="AK537" s="79"/>
      <c r="AL537" s="79"/>
      <c r="AM537" s="79"/>
      <c r="AN537" s="90"/>
      <c r="AO537" s="90"/>
      <c r="AP537" s="90"/>
      <c r="AQ537" s="90"/>
      <c r="AR537" s="90"/>
      <c r="AS537" s="90"/>
      <c r="AT537" s="90"/>
      <c r="AU537" s="90"/>
      <c r="AV537" s="90"/>
      <c r="AW537" s="90"/>
      <c r="AX537" s="90"/>
      <c r="AY537" s="90"/>
      <c r="AZ537" s="90"/>
      <c r="BA537" s="90"/>
      <c r="BB537" s="163"/>
      <c r="BC537" s="163"/>
      <c r="BD537" s="163"/>
      <c r="BE537" s="163"/>
      <c r="BF537" s="163"/>
      <c r="BG537" s="163"/>
      <c r="BH537" s="163"/>
      <c r="BI537" s="163"/>
      <c r="BJ537" s="163"/>
      <c r="BK537" s="163"/>
      <c r="BL537" s="163"/>
      <c r="BM537" s="163"/>
      <c r="BN537" s="163"/>
      <c r="BO537" s="315"/>
      <c r="BP537" s="163"/>
      <c r="BQ537" s="90"/>
      <c r="BR537" s="163"/>
      <c r="BS537" s="90"/>
      <c r="BT537" s="90"/>
      <c r="BU537" s="307" t="e">
        <f>VLOOKUP(D537,'[4]Monthly AMS report'!EF:EG,2,FALSE)</f>
        <v>#N/A</v>
      </c>
      <c r="BV537" s="88"/>
    </row>
    <row r="538" spans="1:74" ht="14.4" x14ac:dyDescent="0.3">
      <c r="A538" s="87" t="s">
        <v>1847</v>
      </c>
      <c r="B538" s="88" t="s">
        <v>1848</v>
      </c>
      <c r="C538" s="72" t="e">
        <v>#REF!</v>
      </c>
      <c r="D538" s="324" t="s">
        <v>1849</v>
      </c>
      <c r="E538" s="74" t="s">
        <v>1850</v>
      </c>
      <c r="G538" s="76" t="s">
        <v>15</v>
      </c>
      <c r="H538" s="117" t="s">
        <v>15</v>
      </c>
      <c r="I538" s="117" t="s">
        <v>15</v>
      </c>
      <c r="J538" s="117" t="s">
        <v>15</v>
      </c>
      <c r="K538" s="117" t="s">
        <v>15</v>
      </c>
      <c r="L538" s="117" t="s">
        <v>15</v>
      </c>
      <c r="M538" s="117" t="s">
        <v>15</v>
      </c>
      <c r="N538" s="117" t="s">
        <v>15</v>
      </c>
      <c r="O538" s="117" t="s">
        <v>15</v>
      </c>
      <c r="P538" s="117" t="s">
        <v>15</v>
      </c>
      <c r="Q538" s="117" t="s">
        <v>15</v>
      </c>
      <c r="R538" s="117" t="s">
        <v>15</v>
      </c>
      <c r="S538" s="117" t="s">
        <v>15</v>
      </c>
      <c r="T538" s="117" t="s">
        <v>15</v>
      </c>
      <c r="U538" s="76" t="s">
        <v>15</v>
      </c>
      <c r="V538" s="76" t="s">
        <v>15</v>
      </c>
      <c r="W538" s="76" t="s">
        <v>15</v>
      </c>
      <c r="X538" s="76" t="s">
        <v>15</v>
      </c>
      <c r="Y538" s="76" t="s">
        <v>15</v>
      </c>
      <c r="Z538" s="76" t="s">
        <v>15</v>
      </c>
      <c r="AA538" s="77" t="s">
        <v>15</v>
      </c>
      <c r="AB538" s="77" t="s">
        <v>15</v>
      </c>
      <c r="AC538" s="77" t="s">
        <v>15</v>
      </c>
      <c r="AD538" s="77"/>
      <c r="AE538" s="77"/>
      <c r="AF538" s="77"/>
      <c r="AG538" s="78"/>
      <c r="AH538" s="78"/>
      <c r="AI538" s="78"/>
      <c r="AJ538" s="78"/>
      <c r="AK538" s="79"/>
      <c r="AL538" s="79"/>
      <c r="AM538" s="79"/>
      <c r="AN538" s="90"/>
      <c r="AO538" s="90"/>
      <c r="AP538" s="90"/>
      <c r="AQ538" s="90"/>
      <c r="AR538" s="90"/>
      <c r="AS538" s="90"/>
      <c r="AT538" s="90"/>
      <c r="AU538" s="90"/>
      <c r="AV538" s="90"/>
      <c r="AW538" s="90"/>
      <c r="AX538" s="90"/>
      <c r="AY538" s="90"/>
      <c r="AZ538" s="90"/>
      <c r="BA538" s="90"/>
      <c r="BB538" s="163"/>
      <c r="BC538" s="163"/>
      <c r="BD538" s="163"/>
      <c r="BE538" s="163"/>
      <c r="BF538" s="163"/>
      <c r="BG538" s="163"/>
      <c r="BH538" s="163"/>
      <c r="BI538" s="163"/>
      <c r="BJ538" s="163"/>
      <c r="BK538" s="163"/>
      <c r="BL538" s="163"/>
      <c r="BM538" s="163"/>
      <c r="BN538" s="163"/>
      <c r="BO538" s="315"/>
      <c r="BP538" s="163"/>
      <c r="BQ538" s="90"/>
      <c r="BR538" s="163"/>
      <c r="BS538" s="90"/>
      <c r="BT538" s="90"/>
      <c r="BU538" s="307" t="e">
        <f>VLOOKUP(D538,'[4]Monthly AMS report'!EF:EG,2,FALSE)</f>
        <v>#N/A</v>
      </c>
      <c r="BV538" s="88"/>
    </row>
    <row r="539" spans="1:74" ht="14.4" x14ac:dyDescent="0.3">
      <c r="A539" s="87" t="s">
        <v>1851</v>
      </c>
      <c r="B539" s="88" t="s">
        <v>1852</v>
      </c>
      <c r="C539" s="72" t="e">
        <v>#REF!</v>
      </c>
      <c r="D539" s="332" t="s">
        <v>1853</v>
      </c>
      <c r="E539" s="74" t="s">
        <v>1854</v>
      </c>
      <c r="G539" s="117" t="s">
        <v>15</v>
      </c>
      <c r="H539" s="117" t="s">
        <v>15</v>
      </c>
      <c r="I539" s="117" t="s">
        <v>15</v>
      </c>
      <c r="J539" s="117" t="s">
        <v>15</v>
      </c>
      <c r="K539" s="117" t="s">
        <v>15</v>
      </c>
      <c r="L539" s="117" t="s">
        <v>15</v>
      </c>
      <c r="M539" s="117" t="s">
        <v>15</v>
      </c>
      <c r="N539" s="117" t="s">
        <v>15</v>
      </c>
      <c r="O539" s="117" t="s">
        <v>15</v>
      </c>
      <c r="P539" s="117" t="s">
        <v>15</v>
      </c>
      <c r="Q539" s="117" t="s">
        <v>15</v>
      </c>
      <c r="R539" s="117" t="s">
        <v>15</v>
      </c>
      <c r="S539" s="117" t="s">
        <v>15</v>
      </c>
      <c r="T539" s="117" t="s">
        <v>15</v>
      </c>
      <c r="U539" s="76" t="s">
        <v>15</v>
      </c>
      <c r="V539" s="76" t="s">
        <v>15</v>
      </c>
      <c r="W539" s="76" t="s">
        <v>15</v>
      </c>
      <c r="X539" s="76" t="s">
        <v>15</v>
      </c>
      <c r="Y539" s="76" t="s">
        <v>15</v>
      </c>
      <c r="Z539" s="76" t="s">
        <v>15</v>
      </c>
      <c r="AA539" s="77" t="s">
        <v>15</v>
      </c>
      <c r="AB539" s="77" t="s">
        <v>15</v>
      </c>
      <c r="AC539" s="77" t="s">
        <v>15</v>
      </c>
      <c r="AD539" s="77"/>
      <c r="AE539" s="77"/>
      <c r="AF539" s="77"/>
      <c r="AG539" s="78"/>
      <c r="AH539" s="78"/>
      <c r="AI539" s="78"/>
      <c r="AJ539" s="78"/>
      <c r="AK539" s="79"/>
      <c r="AL539" s="79"/>
      <c r="AM539" s="79"/>
      <c r="AN539" s="90"/>
      <c r="AO539" s="90"/>
      <c r="AP539" s="90"/>
      <c r="AQ539" s="90"/>
      <c r="AR539" s="90"/>
      <c r="AS539" s="90"/>
      <c r="AT539" s="90"/>
      <c r="AU539" s="90"/>
      <c r="AV539" s="90"/>
      <c r="AW539" s="90"/>
      <c r="AX539" s="90"/>
      <c r="AY539" s="90"/>
      <c r="AZ539" s="90"/>
      <c r="BA539" s="90"/>
      <c r="BB539" s="163"/>
      <c r="BC539" s="163"/>
      <c r="BD539" s="163"/>
      <c r="BE539" s="163"/>
      <c r="BF539" s="163"/>
      <c r="BG539" s="163"/>
      <c r="BH539" s="163"/>
      <c r="BI539" s="163"/>
      <c r="BJ539" s="163"/>
      <c r="BK539" s="163"/>
      <c r="BL539" s="163"/>
      <c r="BM539" s="163"/>
      <c r="BN539" s="163"/>
      <c r="BO539" s="315"/>
      <c r="BP539" s="163"/>
      <c r="BQ539" s="90"/>
      <c r="BR539" s="163"/>
      <c r="BS539" s="90"/>
      <c r="BT539" s="90"/>
      <c r="BU539" s="307" t="e">
        <f>VLOOKUP(D539,'[4]Monthly AMS report'!EH:EI,2,FALSE)</f>
        <v>#N/A</v>
      </c>
      <c r="BV539" s="88"/>
    </row>
    <row r="540" spans="1:74" ht="14.4" x14ac:dyDescent="0.3">
      <c r="A540" s="87" t="s">
        <v>1855</v>
      </c>
      <c r="B540" s="88" t="s">
        <v>1856</v>
      </c>
      <c r="C540" s="333" t="e">
        <v>#REF!</v>
      </c>
      <c r="D540" s="332" t="s">
        <v>1857</v>
      </c>
      <c r="E540" s="334" t="s">
        <v>1858</v>
      </c>
      <c r="G540" s="117" t="s">
        <v>15</v>
      </c>
      <c r="H540" s="117" t="s">
        <v>15</v>
      </c>
      <c r="I540" s="117" t="s">
        <v>15</v>
      </c>
      <c r="J540" s="117" t="s">
        <v>15</v>
      </c>
      <c r="K540" s="117" t="s">
        <v>15</v>
      </c>
      <c r="L540" s="117" t="s">
        <v>15</v>
      </c>
      <c r="M540" s="117" t="s">
        <v>15</v>
      </c>
      <c r="N540" s="117" t="s">
        <v>15</v>
      </c>
      <c r="O540" s="117" t="s">
        <v>15</v>
      </c>
      <c r="P540" s="117" t="s">
        <v>15</v>
      </c>
      <c r="Q540" s="117" t="s">
        <v>15</v>
      </c>
      <c r="R540" s="117" t="s">
        <v>15</v>
      </c>
      <c r="S540" s="117" t="s">
        <v>15</v>
      </c>
      <c r="T540" s="117" t="s">
        <v>15</v>
      </c>
      <c r="U540" s="76" t="s">
        <v>15</v>
      </c>
      <c r="V540" s="76" t="s">
        <v>15</v>
      </c>
      <c r="W540" s="76" t="s">
        <v>15</v>
      </c>
      <c r="X540" s="76" t="s">
        <v>15</v>
      </c>
      <c r="Y540" s="76" t="s">
        <v>15</v>
      </c>
      <c r="Z540" s="76" t="s">
        <v>15</v>
      </c>
      <c r="AA540" s="77" t="s">
        <v>15</v>
      </c>
      <c r="AB540" s="77" t="s">
        <v>15</v>
      </c>
      <c r="AC540" s="77" t="s">
        <v>15</v>
      </c>
      <c r="AD540" s="77"/>
      <c r="AE540" s="77"/>
      <c r="AF540" s="77"/>
      <c r="AG540" s="78"/>
      <c r="AH540" s="78"/>
      <c r="AI540" s="78"/>
      <c r="AJ540" s="78"/>
      <c r="AK540" s="79"/>
      <c r="AL540" s="79"/>
      <c r="AM540" s="79"/>
      <c r="AN540" s="90"/>
      <c r="AO540" s="90"/>
      <c r="AP540" s="90"/>
      <c r="AQ540" s="90"/>
      <c r="AR540" s="90"/>
      <c r="AS540" s="90"/>
      <c r="AT540" s="90"/>
      <c r="AU540" s="90"/>
      <c r="AV540" s="90"/>
      <c r="AW540" s="90"/>
      <c r="AX540" s="90"/>
      <c r="AY540" s="90"/>
      <c r="AZ540" s="90"/>
      <c r="BA540" s="90"/>
      <c r="BB540" s="163"/>
      <c r="BC540" s="163"/>
      <c r="BD540" s="163"/>
      <c r="BE540" s="163"/>
      <c r="BF540" s="163"/>
      <c r="BG540" s="163"/>
      <c r="BH540" s="163"/>
      <c r="BI540" s="163"/>
      <c r="BJ540" s="163"/>
      <c r="BK540" s="163"/>
      <c r="BL540" s="163"/>
      <c r="BM540" s="163"/>
      <c r="BN540" s="163"/>
      <c r="BO540" s="315"/>
      <c r="BP540" s="163"/>
      <c r="BQ540" s="90"/>
      <c r="BR540" s="163"/>
      <c r="BS540" s="90"/>
      <c r="BT540" s="90"/>
      <c r="BU540" s="307" t="e">
        <f>VLOOKUP(D540,'[4]Monthly AMS report'!ER:ES,2,FALSE)</f>
        <v>#N/A</v>
      </c>
      <c r="BV540" s="88"/>
    </row>
    <row r="541" spans="1:74" ht="14.4" x14ac:dyDescent="0.3">
      <c r="A541" s="87" t="s">
        <v>1859</v>
      </c>
      <c r="B541" s="88" t="s">
        <v>1860</v>
      </c>
      <c r="C541" s="333" t="e">
        <v>#REF!</v>
      </c>
      <c r="D541" s="332" t="s">
        <v>1861</v>
      </c>
      <c r="E541" s="334" t="s">
        <v>1862</v>
      </c>
      <c r="G541" s="117" t="s">
        <v>15</v>
      </c>
      <c r="H541" s="117" t="s">
        <v>15</v>
      </c>
      <c r="I541" s="117" t="s">
        <v>15</v>
      </c>
      <c r="J541" s="117" t="s">
        <v>15</v>
      </c>
      <c r="K541" s="117" t="s">
        <v>15</v>
      </c>
      <c r="L541" s="117" t="s">
        <v>15</v>
      </c>
      <c r="M541" s="117" t="s">
        <v>15</v>
      </c>
      <c r="N541" s="117" t="s">
        <v>15</v>
      </c>
      <c r="O541" s="117" t="s">
        <v>15</v>
      </c>
      <c r="P541" s="117" t="s">
        <v>15</v>
      </c>
      <c r="Q541" s="117" t="s">
        <v>15</v>
      </c>
      <c r="R541" s="117" t="s">
        <v>15</v>
      </c>
      <c r="S541" s="117" t="s">
        <v>15</v>
      </c>
      <c r="T541" s="117" t="s">
        <v>15</v>
      </c>
      <c r="U541" s="76" t="s">
        <v>15</v>
      </c>
      <c r="V541" s="76" t="s">
        <v>15</v>
      </c>
      <c r="W541" s="76" t="s">
        <v>15</v>
      </c>
      <c r="X541" s="76" t="s">
        <v>15</v>
      </c>
      <c r="Y541" s="76" t="s">
        <v>15</v>
      </c>
      <c r="Z541" s="76" t="s">
        <v>15</v>
      </c>
      <c r="AA541" s="77" t="s">
        <v>15</v>
      </c>
      <c r="AB541" s="77" t="s">
        <v>15</v>
      </c>
      <c r="AC541" s="77" t="s">
        <v>15</v>
      </c>
      <c r="AD541" s="77"/>
      <c r="AE541" s="77"/>
      <c r="AF541" s="77"/>
      <c r="AG541" s="78"/>
      <c r="AH541" s="78"/>
      <c r="AI541" s="78"/>
      <c r="AJ541" s="78"/>
      <c r="AK541" s="79"/>
      <c r="AL541" s="79"/>
      <c r="AM541" s="79"/>
      <c r="AN541" s="90"/>
      <c r="AO541" s="90"/>
      <c r="AP541" s="90"/>
      <c r="AQ541" s="90"/>
      <c r="AR541" s="90"/>
      <c r="AS541" s="90"/>
      <c r="AT541" s="90"/>
      <c r="AU541" s="90"/>
      <c r="AV541" s="90"/>
      <c r="AW541" s="90"/>
      <c r="AX541" s="90"/>
      <c r="AY541" s="90"/>
      <c r="AZ541" s="90"/>
      <c r="BA541" s="90"/>
      <c r="BB541" s="163"/>
      <c r="BC541" s="163"/>
      <c r="BD541" s="163"/>
      <c r="BE541" s="163"/>
      <c r="BF541" s="163"/>
      <c r="BG541" s="163"/>
      <c r="BH541" s="163"/>
      <c r="BI541" s="163"/>
      <c r="BJ541" s="163"/>
      <c r="BK541" s="163"/>
      <c r="BL541" s="163"/>
      <c r="BM541" s="163"/>
      <c r="BN541" s="163"/>
      <c r="BO541" s="315"/>
      <c r="BP541" s="163"/>
      <c r="BQ541" s="90"/>
      <c r="BR541" s="163"/>
      <c r="BS541" s="90"/>
      <c r="BT541" s="90"/>
      <c r="BU541" s="307" t="e">
        <f>VLOOKUP(D541,'[4]Monthly AMS report'!ER:ES,2,FALSE)</f>
        <v>#N/A</v>
      </c>
      <c r="BV541" s="88"/>
    </row>
    <row r="542" spans="1:74" ht="14.4" x14ac:dyDescent="0.3">
      <c r="A542" s="87" t="s">
        <v>1863</v>
      </c>
      <c r="B542" s="87" t="s">
        <v>1864</v>
      </c>
      <c r="C542" s="333" t="e">
        <v>#REF!</v>
      </c>
      <c r="D542" s="332" t="s">
        <v>1865</v>
      </c>
      <c r="E542" s="334" t="s">
        <v>1864</v>
      </c>
      <c r="G542" s="117" t="s">
        <v>15</v>
      </c>
      <c r="H542" s="117" t="s">
        <v>15</v>
      </c>
      <c r="I542" s="117" t="s">
        <v>15</v>
      </c>
      <c r="J542" s="117" t="s">
        <v>15</v>
      </c>
      <c r="K542" s="117" t="s">
        <v>15</v>
      </c>
      <c r="L542" s="117" t="s">
        <v>15</v>
      </c>
      <c r="M542" s="117" t="s">
        <v>15</v>
      </c>
      <c r="N542" s="117" t="s">
        <v>15</v>
      </c>
      <c r="O542" s="117" t="s">
        <v>15</v>
      </c>
      <c r="P542" s="117" t="s">
        <v>15</v>
      </c>
      <c r="Q542" s="117" t="s">
        <v>15</v>
      </c>
      <c r="R542" s="117" t="s">
        <v>15</v>
      </c>
      <c r="S542" s="117" t="s">
        <v>15</v>
      </c>
      <c r="T542" s="117" t="s">
        <v>15</v>
      </c>
      <c r="U542" s="76" t="s">
        <v>15</v>
      </c>
      <c r="V542" s="76" t="s">
        <v>15</v>
      </c>
      <c r="W542" s="76" t="s">
        <v>15</v>
      </c>
      <c r="X542" s="76" t="s">
        <v>15</v>
      </c>
      <c r="Y542" s="76" t="s">
        <v>15</v>
      </c>
      <c r="Z542" s="76" t="s">
        <v>15</v>
      </c>
      <c r="AA542" s="77" t="s">
        <v>15</v>
      </c>
      <c r="AB542" s="77" t="s">
        <v>15</v>
      </c>
      <c r="AC542" s="77" t="s">
        <v>15</v>
      </c>
      <c r="AD542" s="77"/>
      <c r="AE542" s="77"/>
      <c r="AF542" s="77"/>
      <c r="AG542" s="78"/>
      <c r="AH542" s="78"/>
      <c r="AI542" s="78"/>
      <c r="AJ542" s="78"/>
      <c r="AK542" s="79"/>
      <c r="AL542" s="79"/>
      <c r="AM542" s="79"/>
      <c r="AN542" s="90"/>
      <c r="AO542" s="90"/>
      <c r="AP542" s="90"/>
      <c r="AQ542" s="90"/>
      <c r="AR542" s="90"/>
      <c r="AS542" s="90"/>
      <c r="AT542" s="90"/>
      <c r="AU542" s="90"/>
      <c r="AV542" s="90"/>
      <c r="AW542" s="90"/>
      <c r="AX542" s="90"/>
      <c r="AY542" s="90"/>
      <c r="AZ542" s="90"/>
      <c r="BA542" s="90"/>
      <c r="BB542" s="163"/>
      <c r="BC542" s="163"/>
      <c r="BD542" s="163"/>
      <c r="BE542" s="163"/>
      <c r="BF542" s="163"/>
      <c r="BG542" s="163"/>
      <c r="BH542" s="163"/>
      <c r="BI542" s="163"/>
      <c r="BJ542" s="163"/>
      <c r="BK542" s="163"/>
      <c r="BL542" s="163"/>
      <c r="BM542" s="163"/>
      <c r="BN542" s="163"/>
      <c r="BO542" s="315"/>
      <c r="BP542" s="163"/>
      <c r="BQ542" s="90"/>
      <c r="BR542" s="163"/>
      <c r="BS542" s="90"/>
      <c r="BT542" s="90"/>
      <c r="BU542" s="307" t="e">
        <f>VLOOKUP(D542,'[4]Monthly AMS report'!ER:ES,2,FALSE)</f>
        <v>#N/A</v>
      </c>
      <c r="BV542" s="88"/>
    </row>
    <row r="543" spans="1:74" ht="14.4" x14ac:dyDescent="0.3">
      <c r="A543" s="87" t="s">
        <v>1866</v>
      </c>
      <c r="B543" s="87" t="s">
        <v>1867</v>
      </c>
      <c r="C543" s="333" t="e">
        <v>#REF!</v>
      </c>
      <c r="D543" s="332" t="s">
        <v>1868</v>
      </c>
      <c r="E543" s="334" t="s">
        <v>1867</v>
      </c>
      <c r="G543" s="117" t="s">
        <v>15</v>
      </c>
      <c r="H543" s="117" t="s">
        <v>15</v>
      </c>
      <c r="I543" s="117" t="s">
        <v>15</v>
      </c>
      <c r="J543" s="117" t="s">
        <v>15</v>
      </c>
      <c r="K543" s="117" t="s">
        <v>15</v>
      </c>
      <c r="L543" s="117" t="s">
        <v>15</v>
      </c>
      <c r="M543" s="117" t="s">
        <v>15</v>
      </c>
      <c r="N543" s="117" t="s">
        <v>15</v>
      </c>
      <c r="O543" s="117" t="s">
        <v>15</v>
      </c>
      <c r="P543" s="117" t="s">
        <v>15</v>
      </c>
      <c r="Q543" s="117" t="s">
        <v>15</v>
      </c>
      <c r="R543" s="117" t="s">
        <v>15</v>
      </c>
      <c r="S543" s="117" t="s">
        <v>15</v>
      </c>
      <c r="T543" s="117" t="s">
        <v>15</v>
      </c>
      <c r="U543" s="76" t="s">
        <v>15</v>
      </c>
      <c r="V543" s="76" t="s">
        <v>15</v>
      </c>
      <c r="W543" s="76" t="s">
        <v>15</v>
      </c>
      <c r="X543" s="76" t="s">
        <v>15</v>
      </c>
      <c r="Y543" s="76" t="s">
        <v>15</v>
      </c>
      <c r="Z543" s="76" t="s">
        <v>15</v>
      </c>
      <c r="AA543" s="77" t="s">
        <v>15</v>
      </c>
      <c r="AB543" s="77" t="s">
        <v>15</v>
      </c>
      <c r="AC543" s="77" t="s">
        <v>15</v>
      </c>
      <c r="AD543" s="77"/>
      <c r="AE543" s="77"/>
      <c r="AF543" s="77"/>
      <c r="AG543" s="78"/>
      <c r="AH543" s="78"/>
      <c r="AI543" s="78"/>
      <c r="AJ543" s="78"/>
      <c r="AK543" s="79"/>
      <c r="AL543" s="79"/>
      <c r="AM543" s="79"/>
      <c r="AN543" s="90"/>
      <c r="AO543" s="90"/>
      <c r="AP543" s="90"/>
      <c r="AQ543" s="90"/>
      <c r="AR543" s="90"/>
      <c r="AS543" s="90"/>
      <c r="AT543" s="90"/>
      <c r="AU543" s="90"/>
      <c r="AV543" s="90"/>
      <c r="AW543" s="90"/>
      <c r="AX543" s="90"/>
      <c r="AY543" s="90"/>
      <c r="AZ543" s="90"/>
      <c r="BA543" s="90"/>
      <c r="BB543" s="163"/>
      <c r="BC543" s="163"/>
      <c r="BD543" s="163"/>
      <c r="BE543" s="163"/>
      <c r="BF543" s="163"/>
      <c r="BG543" s="163"/>
      <c r="BH543" s="163"/>
      <c r="BI543" s="163"/>
      <c r="BJ543" s="163"/>
      <c r="BK543" s="163"/>
      <c r="BL543" s="163"/>
      <c r="BM543" s="163"/>
      <c r="BN543" s="163"/>
      <c r="BO543" s="315"/>
      <c r="BP543" s="163"/>
      <c r="BQ543" s="90"/>
      <c r="BR543" s="163"/>
      <c r="BS543" s="90"/>
      <c r="BT543" s="90"/>
      <c r="BU543" s="307" t="e">
        <f>VLOOKUP(D543,'[4]Monthly AMS report'!ER:ES,2,FALSE)</f>
        <v>#N/A</v>
      </c>
      <c r="BV543" s="88"/>
    </row>
    <row r="544" spans="1:74" ht="14.4" x14ac:dyDescent="0.3">
      <c r="A544" s="87" t="s">
        <v>1869</v>
      </c>
      <c r="B544" s="87" t="s">
        <v>1870</v>
      </c>
      <c r="C544" s="333" t="e">
        <v>#REF!</v>
      </c>
      <c r="D544" s="332" t="s">
        <v>1871</v>
      </c>
      <c r="E544" s="334" t="s">
        <v>1870</v>
      </c>
      <c r="G544" s="117" t="s">
        <v>15</v>
      </c>
      <c r="H544" s="117" t="s">
        <v>15</v>
      </c>
      <c r="I544" s="117" t="s">
        <v>15</v>
      </c>
      <c r="J544" s="117" t="s">
        <v>15</v>
      </c>
      <c r="K544" s="117" t="s">
        <v>15</v>
      </c>
      <c r="L544" s="117" t="s">
        <v>15</v>
      </c>
      <c r="M544" s="117" t="s">
        <v>15</v>
      </c>
      <c r="N544" s="117" t="s">
        <v>15</v>
      </c>
      <c r="O544" s="117" t="s">
        <v>15</v>
      </c>
      <c r="P544" s="117" t="s">
        <v>15</v>
      </c>
      <c r="Q544" s="117" t="s">
        <v>15</v>
      </c>
      <c r="R544" s="117" t="s">
        <v>15</v>
      </c>
      <c r="S544" s="117" t="s">
        <v>15</v>
      </c>
      <c r="T544" s="117" t="s">
        <v>15</v>
      </c>
      <c r="U544" s="76" t="s">
        <v>15</v>
      </c>
      <c r="V544" s="76" t="s">
        <v>15</v>
      </c>
      <c r="W544" s="76" t="s">
        <v>15</v>
      </c>
      <c r="X544" s="76" t="s">
        <v>15</v>
      </c>
      <c r="Y544" s="76" t="s">
        <v>15</v>
      </c>
      <c r="Z544" s="76" t="s">
        <v>15</v>
      </c>
      <c r="AA544" s="77" t="s">
        <v>15</v>
      </c>
      <c r="AB544" s="77" t="s">
        <v>15</v>
      </c>
      <c r="AC544" s="77" t="s">
        <v>15</v>
      </c>
      <c r="AD544" s="77"/>
      <c r="AE544" s="77"/>
      <c r="AF544" s="77"/>
      <c r="AG544" s="78"/>
      <c r="AH544" s="78"/>
      <c r="AI544" s="78"/>
      <c r="AJ544" s="78"/>
      <c r="AK544" s="79"/>
      <c r="AL544" s="79"/>
      <c r="AM544" s="79"/>
      <c r="AN544" s="90"/>
      <c r="AO544" s="90"/>
      <c r="AP544" s="90"/>
      <c r="AQ544" s="90"/>
      <c r="AR544" s="90"/>
      <c r="AS544" s="90"/>
      <c r="AT544" s="90"/>
      <c r="AU544" s="90"/>
      <c r="AV544" s="90"/>
      <c r="AW544" s="90"/>
      <c r="AX544" s="90"/>
      <c r="AY544" s="90"/>
      <c r="AZ544" s="90"/>
      <c r="BA544" s="90"/>
      <c r="BB544" s="163"/>
      <c r="BC544" s="163"/>
      <c r="BD544" s="163"/>
      <c r="BE544" s="163"/>
      <c r="BF544" s="163"/>
      <c r="BG544" s="163"/>
      <c r="BH544" s="163"/>
      <c r="BI544" s="163"/>
      <c r="BJ544" s="163"/>
      <c r="BK544" s="163"/>
      <c r="BL544" s="163"/>
      <c r="BM544" s="163"/>
      <c r="BN544" s="163"/>
      <c r="BO544" s="315"/>
      <c r="BP544" s="163"/>
      <c r="BQ544" s="90"/>
      <c r="BR544" s="163"/>
      <c r="BS544" s="90"/>
      <c r="BT544" s="90"/>
      <c r="BU544" s="307" t="e">
        <f>VLOOKUP(D544,'[4]Monthly AMS report'!ER:ES,2,FALSE)</f>
        <v>#N/A</v>
      </c>
      <c r="BV544" s="88"/>
    </row>
    <row r="545" spans="1:76" ht="14.4" x14ac:dyDescent="0.3">
      <c r="A545" s="87" t="s">
        <v>1872</v>
      </c>
      <c r="B545" s="87" t="s">
        <v>1873</v>
      </c>
      <c r="C545" s="333" t="e">
        <v>#REF!</v>
      </c>
      <c r="D545" s="332" t="s">
        <v>1874</v>
      </c>
      <c r="E545" s="334" t="s">
        <v>1875</v>
      </c>
      <c r="G545" s="117" t="s">
        <v>15</v>
      </c>
      <c r="H545" s="117" t="s">
        <v>15</v>
      </c>
      <c r="I545" s="117" t="s">
        <v>15</v>
      </c>
      <c r="J545" s="117" t="s">
        <v>15</v>
      </c>
      <c r="K545" s="117" t="s">
        <v>15</v>
      </c>
      <c r="L545" s="117" t="s">
        <v>15</v>
      </c>
      <c r="M545" s="117" t="s">
        <v>15</v>
      </c>
      <c r="N545" s="117" t="s">
        <v>15</v>
      </c>
      <c r="O545" s="117" t="s">
        <v>15</v>
      </c>
      <c r="P545" s="117" t="s">
        <v>15</v>
      </c>
      <c r="Q545" s="117" t="s">
        <v>15</v>
      </c>
      <c r="R545" s="117" t="s">
        <v>15</v>
      </c>
      <c r="S545" s="117" t="s">
        <v>15</v>
      </c>
      <c r="T545" s="117" t="s">
        <v>15</v>
      </c>
      <c r="U545" s="76" t="s">
        <v>15</v>
      </c>
      <c r="V545" s="76" t="s">
        <v>15</v>
      </c>
      <c r="W545" s="76" t="s">
        <v>15</v>
      </c>
      <c r="X545" s="76" t="s">
        <v>15</v>
      </c>
      <c r="Y545" s="76" t="s">
        <v>15</v>
      </c>
      <c r="Z545" s="76" t="s">
        <v>15</v>
      </c>
      <c r="AA545" s="77" t="s">
        <v>15</v>
      </c>
      <c r="AB545" s="77" t="s">
        <v>15</v>
      </c>
      <c r="AC545" s="77" t="s">
        <v>15</v>
      </c>
      <c r="AD545" s="77"/>
      <c r="AE545" s="77"/>
      <c r="AF545" s="77"/>
      <c r="AG545" s="78"/>
      <c r="AH545" s="78"/>
      <c r="AI545" s="78"/>
      <c r="AJ545" s="78"/>
      <c r="AK545" s="79"/>
      <c r="AL545" s="79"/>
      <c r="AM545" s="79"/>
      <c r="AN545" s="90"/>
      <c r="AO545" s="90"/>
      <c r="AP545" s="90"/>
      <c r="AQ545" s="90"/>
      <c r="AR545" s="90"/>
      <c r="AS545" s="90"/>
      <c r="AT545" s="90"/>
      <c r="AU545" s="90"/>
      <c r="AV545" s="90"/>
      <c r="AW545" s="90"/>
      <c r="AX545" s="90"/>
      <c r="AY545" s="90"/>
      <c r="AZ545" s="90"/>
      <c r="BA545" s="90"/>
      <c r="BB545" s="163"/>
      <c r="BC545" s="163"/>
      <c r="BD545" s="163"/>
      <c r="BE545" s="163"/>
      <c r="BF545" s="163"/>
      <c r="BG545" s="163"/>
      <c r="BH545" s="163"/>
      <c r="BI545" s="163"/>
      <c r="BJ545" s="163"/>
      <c r="BK545" s="163"/>
      <c r="BL545" s="163"/>
      <c r="BM545" s="163"/>
      <c r="BN545" s="163"/>
      <c r="BO545" s="315"/>
      <c r="BP545" s="163"/>
      <c r="BQ545" s="90"/>
      <c r="BR545" s="163"/>
      <c r="BS545" s="90"/>
      <c r="BT545" s="90"/>
      <c r="BU545" s="307" t="e">
        <f>VLOOKUP(D545,'[4]Monthly AMS report'!ER:ES,2,FALSE)</f>
        <v>#N/A</v>
      </c>
      <c r="BV545" s="88"/>
    </row>
    <row r="546" spans="1:76" ht="14.4" x14ac:dyDescent="0.3">
      <c r="A546" s="87" t="s">
        <v>1876</v>
      </c>
      <c r="B546" s="88" t="s">
        <v>1877</v>
      </c>
      <c r="C546" s="333" t="e">
        <v>#REF!</v>
      </c>
      <c r="D546" s="332" t="s">
        <v>1878</v>
      </c>
      <c r="E546" s="334" t="s">
        <v>1879</v>
      </c>
      <c r="G546" s="117" t="s">
        <v>15</v>
      </c>
      <c r="H546" s="117" t="s">
        <v>15</v>
      </c>
      <c r="I546" s="117" t="s">
        <v>15</v>
      </c>
      <c r="J546" s="117" t="s">
        <v>15</v>
      </c>
      <c r="K546" s="117" t="s">
        <v>15</v>
      </c>
      <c r="L546" s="117" t="s">
        <v>15</v>
      </c>
      <c r="M546" s="117" t="s">
        <v>15</v>
      </c>
      <c r="N546" s="117" t="s">
        <v>15</v>
      </c>
      <c r="O546" s="117" t="s">
        <v>15</v>
      </c>
      <c r="P546" s="117" t="s">
        <v>15</v>
      </c>
      <c r="Q546" s="117" t="s">
        <v>15</v>
      </c>
      <c r="R546" s="117" t="s">
        <v>15</v>
      </c>
      <c r="S546" s="117" t="s">
        <v>15</v>
      </c>
      <c r="T546" s="117" t="s">
        <v>15</v>
      </c>
      <c r="U546" s="76" t="s">
        <v>15</v>
      </c>
      <c r="V546" s="76" t="s">
        <v>15</v>
      </c>
      <c r="W546" s="76" t="s">
        <v>15</v>
      </c>
      <c r="X546" s="76" t="s">
        <v>15</v>
      </c>
      <c r="Y546" s="76" t="s">
        <v>15</v>
      </c>
      <c r="Z546" s="76" t="s">
        <v>15</v>
      </c>
      <c r="AA546" s="77" t="s">
        <v>15</v>
      </c>
      <c r="AB546" s="77" t="s">
        <v>15</v>
      </c>
      <c r="AC546" s="77" t="s">
        <v>15</v>
      </c>
      <c r="AD546" s="77"/>
      <c r="AE546" s="77"/>
      <c r="AF546" s="77"/>
      <c r="AG546" s="78"/>
      <c r="AH546" s="78"/>
      <c r="AI546" s="78"/>
      <c r="AJ546" s="78"/>
      <c r="AK546" s="79"/>
      <c r="AL546" s="79"/>
      <c r="AM546" s="79"/>
      <c r="AN546" s="90"/>
      <c r="AO546" s="90"/>
      <c r="AP546" s="90"/>
      <c r="AQ546" s="90"/>
      <c r="AR546" s="90"/>
      <c r="AS546" s="90"/>
      <c r="AT546" s="90"/>
      <c r="AU546" s="90"/>
      <c r="AV546" s="90"/>
      <c r="AW546" s="90"/>
      <c r="AX546" s="90"/>
      <c r="AY546" s="90"/>
      <c r="AZ546" s="90"/>
      <c r="BA546" s="90"/>
      <c r="BB546" s="163"/>
      <c r="BC546" s="163"/>
      <c r="BD546" s="163"/>
      <c r="BE546" s="163"/>
      <c r="BF546" s="163"/>
      <c r="BG546" s="163"/>
      <c r="BH546" s="163"/>
      <c r="BI546" s="163"/>
      <c r="BJ546" s="163"/>
      <c r="BK546" s="163"/>
      <c r="BL546" s="163"/>
      <c r="BM546" s="163"/>
      <c r="BN546" s="163"/>
      <c r="BO546" s="315"/>
      <c r="BP546" s="163"/>
      <c r="BQ546" s="90"/>
      <c r="BR546" s="163"/>
      <c r="BS546" s="90"/>
      <c r="BT546" s="90"/>
      <c r="BU546" s="307" t="e">
        <f>VLOOKUP(D546,'[4]Monthly AMS report'!ER:ES,2,FALSE)</f>
        <v>#N/A</v>
      </c>
      <c r="BV546" s="88"/>
    </row>
    <row r="547" spans="1:76" ht="14.4" x14ac:dyDescent="0.3">
      <c r="A547" s="87" t="s">
        <v>1880</v>
      </c>
      <c r="B547" s="88" t="s">
        <v>339</v>
      </c>
      <c r="C547" s="333" t="e">
        <v>#REF!</v>
      </c>
      <c r="D547" s="332" t="s">
        <v>1881</v>
      </c>
      <c r="E547" s="334" t="s">
        <v>1882</v>
      </c>
      <c r="G547" s="117" t="s">
        <v>15</v>
      </c>
      <c r="H547" s="117" t="s">
        <v>15</v>
      </c>
      <c r="I547" s="117" t="s">
        <v>15</v>
      </c>
      <c r="J547" s="117" t="s">
        <v>15</v>
      </c>
      <c r="K547" s="117" t="s">
        <v>15</v>
      </c>
      <c r="L547" s="117" t="s">
        <v>15</v>
      </c>
      <c r="M547" s="117" t="s">
        <v>15</v>
      </c>
      <c r="N547" s="117" t="s">
        <v>15</v>
      </c>
      <c r="O547" s="117" t="s">
        <v>15</v>
      </c>
      <c r="P547" s="117" t="s">
        <v>15</v>
      </c>
      <c r="Q547" s="117" t="s">
        <v>15</v>
      </c>
      <c r="R547" s="117" t="s">
        <v>15</v>
      </c>
      <c r="S547" s="117" t="s">
        <v>15</v>
      </c>
      <c r="T547" s="117" t="s">
        <v>15</v>
      </c>
      <c r="U547" s="76" t="s">
        <v>12</v>
      </c>
      <c r="V547" s="76" t="s">
        <v>15</v>
      </c>
      <c r="W547" s="76" t="s">
        <v>15</v>
      </c>
      <c r="X547" s="76" t="s">
        <v>15</v>
      </c>
      <c r="Y547" s="76" t="s">
        <v>15</v>
      </c>
      <c r="Z547" s="76" t="s">
        <v>15</v>
      </c>
      <c r="AA547" s="77" t="s">
        <v>15</v>
      </c>
      <c r="AB547" s="77" t="s">
        <v>15</v>
      </c>
      <c r="AC547" s="77" t="s">
        <v>15</v>
      </c>
      <c r="AD547" s="77"/>
      <c r="AE547" s="77"/>
      <c r="AF547" s="77"/>
      <c r="AG547" s="78"/>
      <c r="AH547" s="78"/>
      <c r="AI547" s="78"/>
      <c r="AJ547" s="78"/>
      <c r="AK547" s="79"/>
      <c r="AL547" s="79"/>
      <c r="AM547" s="79"/>
      <c r="AN547" s="90"/>
      <c r="AO547" s="90"/>
      <c r="AP547" s="90"/>
      <c r="AQ547" s="90"/>
      <c r="AR547" s="90"/>
      <c r="AS547" s="90"/>
      <c r="AT547" s="90"/>
      <c r="AU547" s="90"/>
      <c r="AV547" s="90"/>
      <c r="AW547" s="90"/>
      <c r="AX547" s="90"/>
      <c r="AY547" s="90"/>
      <c r="AZ547" s="90"/>
      <c r="BA547" s="90"/>
      <c r="BB547" s="163"/>
      <c r="BC547" s="163"/>
      <c r="BD547" s="163"/>
      <c r="BE547" s="163"/>
      <c r="BF547" s="163"/>
      <c r="BG547" s="163"/>
      <c r="BH547" s="163"/>
      <c r="BI547" s="163"/>
      <c r="BJ547" s="163"/>
      <c r="BK547" s="163"/>
      <c r="BL547" s="163"/>
      <c r="BM547" s="163"/>
      <c r="BN547" s="163"/>
      <c r="BO547" s="315"/>
      <c r="BP547" s="163"/>
      <c r="BQ547" s="90"/>
      <c r="BR547" s="163"/>
      <c r="BS547" s="90"/>
      <c r="BT547" s="90"/>
      <c r="BU547" s="307">
        <f>VLOOKUP(D547,'[4]Monthly AMS report'!ER:ES,2,FALSE)</f>
        <v>44363</v>
      </c>
      <c r="BV547" s="88"/>
    </row>
    <row r="548" spans="1:76" ht="14.4" x14ac:dyDescent="0.3">
      <c r="A548" s="87" t="s">
        <v>1883</v>
      </c>
      <c r="B548" s="87" t="s">
        <v>1884</v>
      </c>
      <c r="C548" s="72" t="e">
        <v>#REF!</v>
      </c>
      <c r="D548" s="115" t="s">
        <v>1885</v>
      </c>
      <c r="E548" s="74" t="s">
        <v>1884</v>
      </c>
      <c r="G548" s="117" t="s">
        <v>15</v>
      </c>
      <c r="H548" s="117" t="s">
        <v>15</v>
      </c>
      <c r="I548" s="117" t="s">
        <v>15</v>
      </c>
      <c r="J548" s="117" t="s">
        <v>15</v>
      </c>
      <c r="K548" s="117" t="s">
        <v>15</v>
      </c>
      <c r="L548" s="117" t="s">
        <v>15</v>
      </c>
      <c r="M548" s="117" t="s">
        <v>15</v>
      </c>
      <c r="N548" s="117" t="s">
        <v>15</v>
      </c>
      <c r="O548" s="117" t="s">
        <v>15</v>
      </c>
      <c r="P548" s="117" t="s">
        <v>15</v>
      </c>
      <c r="Q548" s="117" t="s">
        <v>15</v>
      </c>
      <c r="R548" s="117" t="s">
        <v>15</v>
      </c>
      <c r="S548" s="117" t="s">
        <v>15</v>
      </c>
      <c r="T548" s="117" t="s">
        <v>15</v>
      </c>
      <c r="U548" s="76" t="s">
        <v>15</v>
      </c>
      <c r="V548" s="76" t="s">
        <v>15</v>
      </c>
      <c r="W548" s="76" t="s">
        <v>15</v>
      </c>
      <c r="X548" s="76" t="s">
        <v>15</v>
      </c>
      <c r="Y548" s="76" t="s">
        <v>15</v>
      </c>
      <c r="Z548" s="76" t="s">
        <v>15</v>
      </c>
      <c r="AA548" s="77" t="s">
        <v>15</v>
      </c>
      <c r="AB548" s="77" t="s">
        <v>15</v>
      </c>
      <c r="AC548" s="77" t="s">
        <v>15</v>
      </c>
      <c r="AD548" s="77"/>
      <c r="AE548" s="77"/>
      <c r="AF548" s="77"/>
      <c r="AG548" s="78"/>
      <c r="AH548" s="78"/>
      <c r="AI548" s="78"/>
      <c r="AJ548" s="78"/>
      <c r="AK548" s="79"/>
      <c r="AL548" s="79"/>
      <c r="AM548" s="79"/>
      <c r="AN548" s="90"/>
      <c r="AO548" s="90"/>
      <c r="AP548" s="90"/>
      <c r="AQ548" s="90"/>
      <c r="AR548" s="90"/>
      <c r="AS548" s="90"/>
      <c r="AT548" s="90"/>
      <c r="AU548" s="90"/>
      <c r="AV548" s="90"/>
      <c r="AW548" s="90"/>
      <c r="AX548" s="90"/>
      <c r="AY548" s="90"/>
      <c r="AZ548" s="90"/>
      <c r="BA548" s="90"/>
      <c r="BB548" s="163"/>
      <c r="BC548" s="163"/>
      <c r="BD548" s="163"/>
      <c r="BE548" s="163"/>
      <c r="BF548" s="163"/>
      <c r="BG548" s="163"/>
      <c r="BH548" s="163"/>
      <c r="BI548" s="163"/>
      <c r="BJ548" s="163"/>
      <c r="BK548" s="163"/>
      <c r="BL548" s="163"/>
      <c r="BM548" s="163"/>
      <c r="BN548" s="163"/>
      <c r="BO548" s="315"/>
      <c r="BP548" s="163"/>
      <c r="BQ548" s="90"/>
      <c r="BR548" s="163"/>
      <c r="BS548" s="90"/>
      <c r="BT548" s="90"/>
      <c r="BU548" s="307" t="e">
        <f>VLOOKUP(D548,'[4]Monthly AMS report'!ER:ES,2,FALSE)</f>
        <v>#N/A</v>
      </c>
      <c r="BV548" s="88"/>
    </row>
    <row r="549" spans="1:76" ht="14.4" x14ac:dyDescent="0.3">
      <c r="A549" s="87" t="s">
        <v>1886</v>
      </c>
      <c r="B549" s="87" t="s">
        <v>1887</v>
      </c>
      <c r="C549" s="72" t="e">
        <v>#REF!</v>
      </c>
      <c r="D549" s="115" t="s">
        <v>1888</v>
      </c>
      <c r="E549" s="74" t="s">
        <v>1887</v>
      </c>
      <c r="G549" s="117" t="s">
        <v>15</v>
      </c>
      <c r="H549" s="117" t="s">
        <v>15</v>
      </c>
      <c r="I549" s="117" t="s">
        <v>15</v>
      </c>
      <c r="J549" s="117" t="s">
        <v>15</v>
      </c>
      <c r="K549" s="117" t="s">
        <v>15</v>
      </c>
      <c r="L549" s="117" t="s">
        <v>15</v>
      </c>
      <c r="M549" s="117" t="s">
        <v>15</v>
      </c>
      <c r="N549" s="117" t="s">
        <v>15</v>
      </c>
      <c r="O549" s="117" t="s">
        <v>15</v>
      </c>
      <c r="P549" s="117" t="s">
        <v>15</v>
      </c>
      <c r="Q549" s="117" t="s">
        <v>15</v>
      </c>
      <c r="R549" s="117" t="s">
        <v>15</v>
      </c>
      <c r="S549" s="117" t="s">
        <v>15</v>
      </c>
      <c r="T549" s="117" t="s">
        <v>15</v>
      </c>
      <c r="U549" s="76" t="s">
        <v>15</v>
      </c>
      <c r="V549" s="76" t="s">
        <v>15</v>
      </c>
      <c r="W549" s="76" t="s">
        <v>15</v>
      </c>
      <c r="X549" s="76" t="s">
        <v>15</v>
      </c>
      <c r="Y549" s="76" t="s">
        <v>15</v>
      </c>
      <c r="Z549" s="76" t="s">
        <v>15</v>
      </c>
      <c r="AA549" s="77" t="s">
        <v>15</v>
      </c>
      <c r="AB549" s="77" t="s">
        <v>15</v>
      </c>
      <c r="AC549" s="77" t="s">
        <v>15</v>
      </c>
      <c r="AD549" s="77"/>
      <c r="AE549" s="77"/>
      <c r="AF549" s="77"/>
      <c r="AG549" s="78"/>
      <c r="AH549" s="78"/>
      <c r="AI549" s="78"/>
      <c r="AJ549" s="78"/>
      <c r="AK549" s="79"/>
      <c r="AL549" s="79"/>
      <c r="AM549" s="79"/>
      <c r="AN549" s="90"/>
      <c r="AO549" s="90"/>
      <c r="AP549" s="90"/>
      <c r="AQ549" s="90"/>
      <c r="AR549" s="90"/>
      <c r="AS549" s="90"/>
      <c r="AT549" s="90"/>
      <c r="AU549" s="90"/>
      <c r="AV549" s="90"/>
      <c r="AW549" s="90"/>
      <c r="AX549" s="90"/>
      <c r="AY549" s="90"/>
      <c r="AZ549" s="90"/>
      <c r="BA549" s="90"/>
      <c r="BB549" s="163"/>
      <c r="BC549" s="163"/>
      <c r="BD549" s="163"/>
      <c r="BE549" s="163"/>
      <c r="BF549" s="163"/>
      <c r="BG549" s="163"/>
      <c r="BH549" s="163"/>
      <c r="BI549" s="163"/>
      <c r="BJ549" s="163"/>
      <c r="BK549" s="163"/>
      <c r="BL549" s="163"/>
      <c r="BM549" s="163"/>
      <c r="BN549" s="163"/>
      <c r="BO549" s="315"/>
      <c r="BP549" s="163"/>
      <c r="BQ549" s="90"/>
      <c r="BR549" s="163"/>
      <c r="BS549" s="90"/>
      <c r="BT549" s="90"/>
      <c r="BU549" s="307" t="e">
        <f>VLOOKUP(D549,'[4]Monthly AMS report'!ER:ES,2,FALSE)</f>
        <v>#N/A</v>
      </c>
      <c r="BV549" s="88"/>
      <c r="BW549" s="225"/>
      <c r="BX549" s="225"/>
    </row>
    <row r="550" spans="1:76" ht="26.4" x14ac:dyDescent="0.3">
      <c r="A550" s="87" t="s">
        <v>1889</v>
      </c>
      <c r="B550" s="193" t="s">
        <v>1890</v>
      </c>
      <c r="C550" s="72" t="e">
        <v>#REF!</v>
      </c>
      <c r="D550" s="73" t="s">
        <v>1891</v>
      </c>
      <c r="E550" s="333" t="s">
        <v>1890</v>
      </c>
      <c r="G550" s="76" t="s">
        <v>15</v>
      </c>
      <c r="H550" s="76" t="s">
        <v>15</v>
      </c>
      <c r="I550" s="76" t="s">
        <v>12</v>
      </c>
      <c r="J550" s="76" t="s">
        <v>15</v>
      </c>
      <c r="K550" s="76" t="s">
        <v>15</v>
      </c>
      <c r="L550" s="76" t="s">
        <v>15</v>
      </c>
      <c r="M550" s="76" t="s">
        <v>15</v>
      </c>
      <c r="N550" s="76" t="s">
        <v>15</v>
      </c>
      <c r="O550" s="76" t="s">
        <v>15</v>
      </c>
      <c r="P550" s="76" t="s">
        <v>15</v>
      </c>
      <c r="Q550" s="76" t="s">
        <v>15</v>
      </c>
      <c r="R550" s="76" t="s">
        <v>15</v>
      </c>
      <c r="S550" s="76" t="s">
        <v>15</v>
      </c>
      <c r="T550" s="76" t="s">
        <v>15</v>
      </c>
      <c r="U550" s="76" t="s">
        <v>15</v>
      </c>
      <c r="V550" s="76" t="s">
        <v>15</v>
      </c>
      <c r="W550" s="76" t="s">
        <v>15</v>
      </c>
      <c r="X550" s="76" t="s">
        <v>15</v>
      </c>
      <c r="Y550" s="76" t="s">
        <v>15</v>
      </c>
      <c r="Z550" s="76" t="s">
        <v>15</v>
      </c>
      <c r="AA550" s="77" t="s">
        <v>15</v>
      </c>
      <c r="AB550" s="77" t="s">
        <v>15</v>
      </c>
      <c r="AC550" s="77" t="s">
        <v>15</v>
      </c>
      <c r="AD550" s="77"/>
      <c r="AE550" s="77"/>
      <c r="AF550" s="77"/>
      <c r="AG550" s="78"/>
      <c r="AH550" s="78"/>
      <c r="AI550" s="78"/>
      <c r="AJ550" s="78"/>
      <c r="AK550" s="79"/>
      <c r="AL550" s="79"/>
      <c r="AM550" s="79"/>
      <c r="AN550" s="90"/>
      <c r="AO550" s="90"/>
      <c r="AP550" s="90"/>
      <c r="AQ550" s="90"/>
      <c r="AR550" s="90"/>
      <c r="AS550" s="90"/>
      <c r="AT550" s="90"/>
      <c r="AU550" s="90"/>
      <c r="AV550" s="90"/>
      <c r="AW550" s="90"/>
      <c r="AX550" s="90"/>
      <c r="AY550" s="90"/>
      <c r="AZ550" s="90"/>
      <c r="BA550" s="90"/>
      <c r="BB550" s="163"/>
      <c r="BC550" s="163"/>
      <c r="BD550" s="163"/>
      <c r="BE550" s="163"/>
      <c r="BF550" s="163"/>
      <c r="BG550" s="163"/>
      <c r="BH550" s="163"/>
      <c r="BI550" s="163"/>
      <c r="BJ550" s="163"/>
      <c r="BK550" s="163"/>
      <c r="BL550" s="163"/>
      <c r="BM550" s="163"/>
      <c r="BN550" s="163"/>
      <c r="BO550" s="315"/>
      <c r="BP550" s="163"/>
      <c r="BQ550" s="90"/>
      <c r="BR550" s="163"/>
      <c r="BS550" s="90"/>
      <c r="BT550" s="90"/>
      <c r="BU550" s="307" t="e">
        <f>VLOOKUP(D550,'[4]Monthly AMS report'!ER:ES,2,FALSE)</f>
        <v>#N/A</v>
      </c>
      <c r="BV550" s="72">
        <v>0</v>
      </c>
      <c r="BW550" s="225"/>
      <c r="BX550" s="225"/>
    </row>
    <row r="551" spans="1:76" s="234" customFormat="1" ht="14.4" x14ac:dyDescent="0.3">
      <c r="B551" s="288"/>
      <c r="C551" s="235"/>
      <c r="D551" s="236" t="s">
        <v>1892</v>
      </c>
      <c r="E551" s="237"/>
      <c r="F551" s="225"/>
      <c r="G551" s="238"/>
      <c r="H551" s="238"/>
      <c r="I551" s="238"/>
      <c r="J551" s="238"/>
      <c r="K551" s="238"/>
      <c r="L551" s="238"/>
      <c r="M551" s="238"/>
      <c r="N551" s="238"/>
      <c r="O551" s="238"/>
      <c r="P551" s="238"/>
      <c r="Q551" s="238"/>
      <c r="R551" s="238"/>
      <c r="S551" s="238"/>
      <c r="T551" s="238"/>
      <c r="U551" s="238"/>
      <c r="V551" s="238"/>
      <c r="W551" s="238"/>
      <c r="X551" s="238"/>
      <c r="Y551" s="238"/>
      <c r="Z551" s="238"/>
      <c r="AA551" s="238"/>
      <c r="AB551" s="238"/>
      <c r="AC551" s="238"/>
      <c r="AD551" s="238"/>
      <c r="AE551" s="238"/>
      <c r="AF551" s="238"/>
      <c r="AG551" s="290"/>
      <c r="AH551" s="290"/>
      <c r="AI551" s="290"/>
      <c r="AJ551" s="290"/>
      <c r="AK551" s="79"/>
      <c r="AL551" s="79"/>
      <c r="AM551" s="79"/>
      <c r="AN551" s="90"/>
      <c r="AO551" s="90"/>
      <c r="AP551" s="90"/>
      <c r="AQ551" s="90"/>
      <c r="AR551" s="90"/>
      <c r="AS551" s="90"/>
      <c r="AT551" s="90"/>
      <c r="AU551" s="90"/>
      <c r="AV551" s="90"/>
      <c r="AW551" s="90"/>
      <c r="AX551" s="90"/>
      <c r="AY551" s="90"/>
      <c r="AZ551" s="90"/>
      <c r="BA551" s="90"/>
      <c r="BB551" s="163"/>
      <c r="BC551" s="163"/>
      <c r="BD551" s="163"/>
      <c r="BE551" s="163"/>
      <c r="BF551" s="163"/>
      <c r="BG551" s="163"/>
      <c r="BH551" s="163"/>
      <c r="BI551" s="163"/>
      <c r="BJ551" s="163"/>
      <c r="BK551" s="163"/>
      <c r="BL551" s="163"/>
      <c r="BM551" s="163"/>
      <c r="BN551" s="163"/>
      <c r="BO551" s="315"/>
      <c r="BP551" s="163"/>
      <c r="BQ551" s="90"/>
      <c r="BR551" s="163"/>
      <c r="BS551" s="90"/>
      <c r="BT551" s="316"/>
      <c r="BU551" s="241"/>
    </row>
    <row r="552" spans="1:76" s="234" customFormat="1" ht="14.4" x14ac:dyDescent="0.3">
      <c r="B552" s="288"/>
      <c r="C552" s="235"/>
      <c r="D552" s="236"/>
      <c r="E552" s="237"/>
      <c r="F552" s="225"/>
      <c r="G552" s="238"/>
      <c r="H552" s="238"/>
      <c r="I552" s="238"/>
      <c r="J552" s="238"/>
      <c r="K552" s="238"/>
      <c r="L552" s="238"/>
      <c r="M552" s="238"/>
      <c r="N552" s="238"/>
      <c r="O552" s="238"/>
      <c r="P552" s="238"/>
      <c r="Q552" s="238"/>
      <c r="R552" s="238"/>
      <c r="S552" s="238"/>
      <c r="T552" s="238"/>
      <c r="U552" s="238"/>
      <c r="V552" s="238"/>
      <c r="W552" s="238"/>
      <c r="X552" s="238"/>
      <c r="Y552" s="238"/>
      <c r="Z552" s="238"/>
      <c r="AA552" s="238"/>
      <c r="AB552" s="238"/>
      <c r="AC552" s="238"/>
      <c r="AD552" s="238"/>
      <c r="AE552" s="238"/>
      <c r="AF552" s="238"/>
      <c r="AG552" s="290"/>
      <c r="AH552" s="290"/>
      <c r="AI552" s="290"/>
      <c r="AJ552" s="290"/>
      <c r="AK552" s="79"/>
      <c r="AL552" s="79"/>
      <c r="AM552" s="79"/>
      <c r="AN552" s="90"/>
      <c r="AO552" s="90"/>
      <c r="AP552" s="90"/>
      <c r="AQ552" s="90"/>
      <c r="AR552" s="90"/>
      <c r="AS552" s="90"/>
      <c r="AT552" s="90"/>
      <c r="AU552" s="90"/>
      <c r="AV552" s="90"/>
      <c r="AW552" s="90"/>
      <c r="AX552" s="90"/>
      <c r="AY552" s="90"/>
      <c r="AZ552" s="90"/>
      <c r="BA552" s="90"/>
      <c r="BB552" s="163"/>
      <c r="BC552" s="163"/>
      <c r="BD552" s="163"/>
      <c r="BE552" s="163"/>
      <c r="BF552" s="163"/>
      <c r="BG552" s="163"/>
      <c r="BH552" s="163"/>
      <c r="BI552" s="163"/>
      <c r="BJ552" s="163"/>
      <c r="BK552" s="163"/>
      <c r="BL552" s="163"/>
      <c r="BM552" s="163"/>
      <c r="BN552" s="163"/>
      <c r="BO552" s="315"/>
      <c r="BP552" s="163"/>
      <c r="BQ552" s="90"/>
      <c r="BR552" s="163"/>
      <c r="BS552" s="90"/>
      <c r="BT552" s="316"/>
      <c r="BU552" s="241"/>
    </row>
    <row r="553" spans="1:76" s="234" customFormat="1" ht="14.4" x14ac:dyDescent="0.3">
      <c r="B553" s="288"/>
      <c r="C553" s="235"/>
      <c r="D553" s="236"/>
      <c r="E553" s="237"/>
      <c r="F553" s="225"/>
      <c r="G553" s="238"/>
      <c r="H553" s="238"/>
      <c r="I553" s="238"/>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90"/>
      <c r="AH553" s="290"/>
      <c r="AI553" s="290"/>
      <c r="AJ553" s="290"/>
      <c r="AK553" s="79"/>
      <c r="AL553" s="79"/>
      <c r="AM553" s="79"/>
      <c r="AN553" s="90"/>
      <c r="AO553" s="90"/>
      <c r="AP553" s="90"/>
      <c r="AQ553" s="90"/>
      <c r="AR553" s="90"/>
      <c r="AS553" s="90"/>
      <c r="AT553" s="90"/>
      <c r="AU553" s="90"/>
      <c r="AV553" s="90"/>
      <c r="AW553" s="90"/>
      <c r="AX553" s="90"/>
      <c r="AY553" s="90"/>
      <c r="AZ553" s="90"/>
      <c r="BA553" s="90"/>
      <c r="BB553" s="163"/>
      <c r="BC553" s="163"/>
      <c r="BD553" s="163"/>
      <c r="BE553" s="163"/>
      <c r="BF553" s="163"/>
      <c r="BG553" s="163"/>
      <c r="BH553" s="163"/>
      <c r="BI553" s="163"/>
      <c r="BJ553" s="163"/>
      <c r="BK553" s="163"/>
      <c r="BL553" s="163"/>
      <c r="BM553" s="163"/>
      <c r="BN553" s="163"/>
      <c r="BO553" s="315"/>
      <c r="BP553" s="163"/>
      <c r="BQ553" s="90"/>
      <c r="BR553" s="163"/>
      <c r="BS553" s="90"/>
      <c r="BT553" s="316"/>
      <c r="BU553" s="241"/>
    </row>
    <row r="554" spans="1:76" s="234" customFormat="1" ht="14.4" x14ac:dyDescent="0.3">
      <c r="B554" s="288"/>
      <c r="C554" s="235"/>
      <c r="D554" s="236"/>
      <c r="E554" s="237"/>
      <c r="F554" s="225"/>
      <c r="G554" s="238"/>
      <c r="H554" s="238"/>
      <c r="I554" s="238"/>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90"/>
      <c r="AH554" s="290"/>
      <c r="AI554" s="290"/>
      <c r="AJ554" s="290"/>
      <c r="AK554" s="79"/>
      <c r="AL554" s="79"/>
      <c r="AM554" s="79"/>
      <c r="AN554" s="90"/>
      <c r="AO554" s="90"/>
      <c r="AP554" s="90"/>
      <c r="AQ554" s="90"/>
      <c r="AR554" s="90"/>
      <c r="AS554" s="90"/>
      <c r="AT554" s="90"/>
      <c r="AU554" s="90"/>
      <c r="AV554" s="90"/>
      <c r="AW554" s="90"/>
      <c r="AX554" s="90"/>
      <c r="AY554" s="90"/>
      <c r="AZ554" s="90"/>
      <c r="BA554" s="90"/>
      <c r="BB554" s="163"/>
      <c r="BC554" s="163"/>
      <c r="BD554" s="163"/>
      <c r="BE554" s="163"/>
      <c r="BF554" s="163"/>
      <c r="BG554" s="163"/>
      <c r="BH554" s="163"/>
      <c r="BI554" s="163"/>
      <c r="BJ554" s="163"/>
      <c r="BK554" s="163"/>
      <c r="BL554" s="163"/>
      <c r="BM554" s="163"/>
      <c r="BN554" s="163"/>
      <c r="BO554" s="315"/>
      <c r="BP554" s="163"/>
      <c r="BQ554" s="90"/>
      <c r="BR554" s="163"/>
      <c r="BS554" s="90"/>
      <c r="BT554" s="316"/>
      <c r="BU554" s="241"/>
    </row>
    <row r="555" spans="1:76" s="234" customFormat="1" ht="14.4" x14ac:dyDescent="0.3">
      <c r="B555" s="288"/>
      <c r="C555" s="235"/>
      <c r="D555" s="236"/>
      <c r="E555" s="237"/>
      <c r="F555" s="225"/>
      <c r="G555" s="238"/>
      <c r="H555" s="238"/>
      <c r="I555" s="238"/>
      <c r="J555" s="238"/>
      <c r="K555" s="238"/>
      <c r="L555" s="238"/>
      <c r="M555" s="238"/>
      <c r="N555" s="238"/>
      <c r="O555" s="238"/>
      <c r="P555" s="238"/>
      <c r="Q555" s="238"/>
      <c r="R555" s="238"/>
      <c r="S555" s="238"/>
      <c r="T555" s="238"/>
      <c r="U555" s="238"/>
      <c r="V555" s="238"/>
      <c r="W555" s="238"/>
      <c r="X555" s="238"/>
      <c r="Y555" s="238"/>
      <c r="Z555" s="238"/>
      <c r="AA555" s="238"/>
      <c r="AB555" s="238"/>
      <c r="AC555" s="238"/>
      <c r="AD555" s="238"/>
      <c r="AE555" s="238"/>
      <c r="AF555" s="238"/>
      <c r="AG555" s="290"/>
      <c r="AH555" s="290"/>
      <c r="AI555" s="290"/>
      <c r="AJ555" s="290"/>
      <c r="AK555" s="79"/>
      <c r="AL555" s="79"/>
      <c r="AM555" s="79"/>
      <c r="AN555" s="90"/>
      <c r="AO555" s="90"/>
      <c r="AP555" s="90"/>
      <c r="AQ555" s="90"/>
      <c r="AR555" s="90"/>
      <c r="AS555" s="90"/>
      <c r="AT555" s="90"/>
      <c r="AU555" s="90"/>
      <c r="AV555" s="90"/>
      <c r="AW555" s="90"/>
      <c r="AX555" s="90"/>
      <c r="AY555" s="90"/>
      <c r="AZ555" s="90"/>
      <c r="BA555" s="90"/>
      <c r="BB555" s="163"/>
      <c r="BC555" s="163"/>
      <c r="BD555" s="163"/>
      <c r="BE555" s="163"/>
      <c r="BF555" s="163"/>
      <c r="BG555" s="163"/>
      <c r="BH555" s="163"/>
      <c r="BI555" s="163"/>
      <c r="BJ555" s="163"/>
      <c r="BK555" s="163"/>
      <c r="BL555" s="163"/>
      <c r="BM555" s="163"/>
      <c r="BN555" s="163"/>
      <c r="BO555" s="315"/>
      <c r="BP555" s="163"/>
      <c r="BQ555" s="90"/>
      <c r="BR555" s="163"/>
      <c r="BS555" s="90"/>
      <c r="BT555" s="316"/>
      <c r="BU555" s="241"/>
    </row>
    <row r="556" spans="1:76" s="234" customFormat="1" ht="14.4" x14ac:dyDescent="0.3">
      <c r="A556" s="335" t="s">
        <v>1893</v>
      </c>
      <c r="B556" s="288"/>
      <c r="C556" s="235"/>
      <c r="D556" s="336"/>
      <c r="E556" s="235" t="e">
        <v>#N/A</v>
      </c>
      <c r="F556" s="225"/>
      <c r="G556" s="335" t="s">
        <v>1894</v>
      </c>
      <c r="H556" s="238"/>
      <c r="I556" s="238"/>
      <c r="J556" s="238"/>
      <c r="K556" s="238"/>
      <c r="L556" s="238"/>
      <c r="M556" s="238"/>
      <c r="N556" s="238"/>
      <c r="O556" s="238"/>
      <c r="P556" s="238"/>
      <c r="Q556" s="238"/>
      <c r="R556" s="238"/>
      <c r="S556" s="238"/>
      <c r="T556" s="238"/>
      <c r="U556" s="238"/>
      <c r="V556" s="238"/>
      <c r="W556" s="238"/>
      <c r="X556" s="238"/>
      <c r="Y556" s="238"/>
      <c r="Z556" s="238"/>
      <c r="AA556" s="238"/>
      <c r="AB556" s="238"/>
      <c r="AC556" s="238"/>
      <c r="AD556" s="238"/>
      <c r="AE556" s="238"/>
      <c r="AF556" s="238"/>
      <c r="AG556" s="290"/>
      <c r="AH556" s="290"/>
      <c r="AI556" s="290"/>
      <c r="AJ556" s="290"/>
      <c r="AK556" s="79"/>
      <c r="AL556" s="79"/>
      <c r="AM556" s="79"/>
      <c r="AN556" s="90"/>
      <c r="AO556" s="90"/>
      <c r="AP556" s="90"/>
      <c r="AQ556" s="90"/>
      <c r="AR556" s="90"/>
      <c r="AS556" s="90"/>
      <c r="AT556" s="90"/>
      <c r="AU556" s="90"/>
      <c r="AV556" s="90"/>
      <c r="AW556" s="90"/>
      <c r="AX556" s="90"/>
      <c r="AY556" s="90"/>
      <c r="AZ556" s="90"/>
      <c r="BA556" s="90"/>
      <c r="BB556" s="163"/>
      <c r="BC556" s="163"/>
      <c r="BD556" s="163"/>
      <c r="BE556" s="163"/>
      <c r="BF556" s="163"/>
      <c r="BG556" s="163"/>
      <c r="BH556" s="163"/>
      <c r="BI556" s="163"/>
      <c r="BJ556" s="163"/>
      <c r="BK556" s="163"/>
      <c r="BL556" s="163"/>
      <c r="BM556" s="163"/>
      <c r="BN556" s="163"/>
      <c r="BO556" s="315"/>
      <c r="BP556" s="163"/>
      <c r="BQ556" s="90"/>
      <c r="BR556" s="163"/>
      <c r="BS556" s="90"/>
      <c r="BT556" s="316"/>
      <c r="BU556" s="241" t="e">
        <f>VLOOKUP(#REF!,'[4]Monthly AMS report'!DH:DI,2,FALSE)</f>
        <v>#REF!</v>
      </c>
    </row>
    <row r="557" spans="1:76" s="234" customFormat="1" ht="14.4" x14ac:dyDescent="0.3">
      <c r="A557" s="335" t="s">
        <v>1895</v>
      </c>
      <c r="B557" s="288"/>
      <c r="C557" s="235"/>
      <c r="D557" s="336"/>
      <c r="E557" s="235" t="e">
        <v>#N/A</v>
      </c>
      <c r="F557" s="225"/>
      <c r="G557" s="335" t="s">
        <v>1896</v>
      </c>
      <c r="H557" s="238"/>
      <c r="I557" s="238"/>
      <c r="J557" s="238"/>
      <c r="K557" s="238"/>
      <c r="L557" s="238"/>
      <c r="M557" s="238"/>
      <c r="N557" s="238"/>
      <c r="O557" s="238"/>
      <c r="P557" s="238"/>
      <c r="Q557" s="238"/>
      <c r="R557" s="238"/>
      <c r="S557" s="238"/>
      <c r="T557" s="238"/>
      <c r="U557" s="238"/>
      <c r="V557" s="238"/>
      <c r="W557" s="238"/>
      <c r="X557" s="238"/>
      <c r="Y557" s="238"/>
      <c r="Z557" s="238"/>
      <c r="AA557" s="238"/>
      <c r="AB557" s="238"/>
      <c r="AC557" s="238"/>
      <c r="AD557" s="238"/>
      <c r="AE557" s="238"/>
      <c r="AF557" s="238"/>
      <c r="AG557" s="290"/>
      <c r="AH557" s="290"/>
      <c r="AI557" s="290"/>
      <c r="AJ557" s="290"/>
      <c r="AK557" s="79"/>
      <c r="AL557" s="79"/>
      <c r="AM557" s="79"/>
      <c r="AN557" s="90"/>
      <c r="AO557" s="90"/>
      <c r="AP557" s="90"/>
      <c r="AQ557" s="90"/>
      <c r="AR557" s="90"/>
      <c r="AS557" s="90"/>
      <c r="AT557" s="90"/>
      <c r="AU557" s="90"/>
      <c r="AV557" s="90"/>
      <c r="AW557" s="90"/>
      <c r="AX557" s="90"/>
      <c r="AY557" s="90"/>
      <c r="AZ557" s="90"/>
      <c r="BA557" s="90"/>
      <c r="BB557" s="163"/>
      <c r="BC557" s="163"/>
      <c r="BD557" s="163"/>
      <c r="BE557" s="163"/>
      <c r="BF557" s="163"/>
      <c r="BG557" s="163"/>
      <c r="BH557" s="163"/>
      <c r="BI557" s="163"/>
      <c r="BJ557" s="163"/>
      <c r="BK557" s="163"/>
      <c r="BL557" s="163"/>
      <c r="BM557" s="163"/>
      <c r="BN557" s="163"/>
      <c r="BO557" s="315"/>
      <c r="BP557" s="163"/>
      <c r="BQ557" s="90"/>
      <c r="BR557" s="163"/>
      <c r="BS557" s="90"/>
      <c r="BT557" s="316"/>
      <c r="BU557" s="241" t="e">
        <f>VLOOKUP(#REF!,'[4]Monthly AMS report'!DH:DI,2,FALSE)</f>
        <v>#REF!</v>
      </c>
    </row>
    <row r="558" spans="1:76" s="234" customFormat="1" ht="14.4" x14ac:dyDescent="0.3">
      <c r="A558" s="335" t="s">
        <v>1897</v>
      </c>
      <c r="B558" s="288"/>
      <c r="C558" s="235"/>
      <c r="D558" s="336"/>
      <c r="E558" s="235" t="e">
        <v>#N/A</v>
      </c>
      <c r="F558" s="225"/>
      <c r="G558" s="335" t="s">
        <v>1898</v>
      </c>
      <c r="H558" s="238"/>
      <c r="I558" s="238"/>
      <c r="J558" s="238"/>
      <c r="K558" s="238"/>
      <c r="L558" s="238"/>
      <c r="M558" s="238"/>
      <c r="N558" s="238"/>
      <c r="O558" s="238"/>
      <c r="P558" s="238"/>
      <c r="Q558" s="238"/>
      <c r="R558" s="238"/>
      <c r="S558" s="238"/>
      <c r="T558" s="238"/>
      <c r="U558" s="238"/>
      <c r="V558" s="238"/>
      <c r="W558" s="238"/>
      <c r="X558" s="238"/>
      <c r="Y558" s="238"/>
      <c r="Z558" s="238"/>
      <c r="AA558" s="238"/>
      <c r="AB558" s="238"/>
      <c r="AC558" s="238"/>
      <c r="AD558" s="238"/>
      <c r="AE558" s="238"/>
      <c r="AF558" s="238"/>
      <c r="AG558" s="290"/>
      <c r="AH558" s="290"/>
      <c r="AI558" s="290"/>
      <c r="AJ558" s="290"/>
      <c r="AK558" s="79"/>
      <c r="AL558" s="79"/>
      <c r="AM558" s="79"/>
      <c r="AN558" s="90"/>
      <c r="AO558" s="90"/>
      <c r="AP558" s="90"/>
      <c r="AQ558" s="90"/>
      <c r="AR558" s="90"/>
      <c r="AS558" s="90"/>
      <c r="AT558" s="90"/>
      <c r="AU558" s="90"/>
      <c r="AV558" s="90"/>
      <c r="AW558" s="90"/>
      <c r="AX558" s="90"/>
      <c r="AY558" s="90"/>
      <c r="AZ558" s="90"/>
      <c r="BA558" s="90"/>
      <c r="BB558" s="163"/>
      <c r="BC558" s="163"/>
      <c r="BD558" s="163"/>
      <c r="BE558" s="163"/>
      <c r="BF558" s="163"/>
      <c r="BG558" s="163"/>
      <c r="BH558" s="163"/>
      <c r="BI558" s="163"/>
      <c r="BJ558" s="163"/>
      <c r="BK558" s="163"/>
      <c r="BL558" s="163"/>
      <c r="BM558" s="163"/>
      <c r="BN558" s="163"/>
      <c r="BO558" s="315"/>
      <c r="BP558" s="163"/>
      <c r="BQ558" s="90"/>
      <c r="BR558" s="163"/>
      <c r="BS558" s="90"/>
      <c r="BT558" s="316"/>
      <c r="BU558" s="241" t="e">
        <f>VLOOKUP(#REF!,'[4]Monthly AMS report'!DH:DI,2,FALSE)</f>
        <v>#REF!</v>
      </c>
    </row>
    <row r="559" spans="1:76" s="234" customFormat="1" ht="14.4" x14ac:dyDescent="0.3">
      <c r="A559" s="335" t="s">
        <v>1899</v>
      </c>
      <c r="B559" s="288"/>
      <c r="C559" s="235"/>
      <c r="D559" s="336"/>
      <c r="E559" s="235" t="e">
        <v>#N/A</v>
      </c>
      <c r="F559" s="225"/>
      <c r="G559" s="335" t="s">
        <v>1900</v>
      </c>
      <c r="H559" s="238"/>
      <c r="I559" s="238"/>
      <c r="J559" s="238"/>
      <c r="K559" s="238"/>
      <c r="L559" s="238"/>
      <c r="M559" s="238"/>
      <c r="N559" s="238"/>
      <c r="O559" s="238"/>
      <c r="P559" s="238"/>
      <c r="Q559" s="238"/>
      <c r="R559" s="238"/>
      <c r="S559" s="238"/>
      <c r="T559" s="238"/>
      <c r="U559" s="238"/>
      <c r="V559" s="238"/>
      <c r="W559" s="238"/>
      <c r="X559" s="238"/>
      <c r="Y559" s="238"/>
      <c r="Z559" s="238"/>
      <c r="AA559" s="238"/>
      <c r="AB559" s="238"/>
      <c r="AC559" s="238"/>
      <c r="AD559" s="238"/>
      <c r="AE559" s="238"/>
      <c r="AF559" s="238"/>
      <c r="AG559" s="290"/>
      <c r="AH559" s="290"/>
      <c r="AI559" s="290"/>
      <c r="AJ559" s="290"/>
      <c r="AK559" s="79"/>
      <c r="AL559" s="79"/>
      <c r="AM559" s="79"/>
      <c r="AN559" s="90"/>
      <c r="AO559" s="90"/>
      <c r="AP559" s="90"/>
      <c r="AQ559" s="90"/>
      <c r="AR559" s="90"/>
      <c r="AS559" s="90"/>
      <c r="AT559" s="90"/>
      <c r="AU559" s="90"/>
      <c r="AV559" s="90"/>
      <c r="AW559" s="90"/>
      <c r="AX559" s="90"/>
      <c r="AY559" s="90"/>
      <c r="AZ559" s="90"/>
      <c r="BA559" s="90"/>
      <c r="BB559" s="163"/>
      <c r="BC559" s="163"/>
      <c r="BD559" s="163"/>
      <c r="BE559" s="163"/>
      <c r="BF559" s="163"/>
      <c r="BG559" s="163"/>
      <c r="BH559" s="163"/>
      <c r="BI559" s="163"/>
      <c r="BJ559" s="163"/>
      <c r="BK559" s="163"/>
      <c r="BL559" s="163"/>
      <c r="BM559" s="163"/>
      <c r="BN559" s="163"/>
      <c r="BO559" s="315"/>
      <c r="BP559" s="163"/>
      <c r="BQ559" s="90"/>
      <c r="BR559" s="163"/>
      <c r="BS559" s="90"/>
      <c r="BT559" s="316"/>
      <c r="BU559" s="241" t="e">
        <f>VLOOKUP(#REF!,'[4]Monthly AMS report'!DH:DI,2,FALSE)</f>
        <v>#REF!</v>
      </c>
    </row>
    <row r="560" spans="1:76" s="234" customFormat="1" ht="14.4" x14ac:dyDescent="0.3">
      <c r="B560" s="288"/>
      <c r="C560" s="235"/>
      <c r="D560" s="236"/>
      <c r="E560" s="237"/>
      <c r="F560" s="225"/>
      <c r="G560" s="238"/>
      <c r="H560" s="238"/>
      <c r="I560" s="238"/>
      <c r="J560" s="238"/>
      <c r="K560" s="238"/>
      <c r="L560" s="238"/>
      <c r="M560" s="238"/>
      <c r="N560" s="238"/>
      <c r="O560" s="238"/>
      <c r="P560" s="238"/>
      <c r="Q560" s="238"/>
      <c r="R560" s="238"/>
      <c r="S560" s="238"/>
      <c r="T560" s="238"/>
      <c r="U560" s="238"/>
      <c r="V560" s="238"/>
      <c r="W560" s="238"/>
      <c r="X560" s="238"/>
      <c r="Y560" s="238"/>
      <c r="Z560" s="238"/>
      <c r="AA560" s="238"/>
      <c r="AB560" s="238"/>
      <c r="AC560" s="238"/>
      <c r="AD560" s="238"/>
      <c r="AE560" s="238"/>
      <c r="AF560" s="238"/>
      <c r="AG560" s="290"/>
      <c r="AH560" s="290"/>
      <c r="AI560" s="290"/>
      <c r="AJ560" s="290"/>
      <c r="AK560" s="79"/>
      <c r="AL560" s="79"/>
      <c r="AM560" s="79"/>
      <c r="AN560" s="90"/>
      <c r="AO560" s="90"/>
      <c r="AP560" s="90"/>
      <c r="AQ560" s="90"/>
      <c r="AR560" s="90"/>
      <c r="AS560" s="90"/>
      <c r="AT560" s="90"/>
      <c r="AU560" s="90"/>
      <c r="AV560" s="90"/>
      <c r="AW560" s="90"/>
      <c r="AX560" s="90"/>
      <c r="AY560" s="90"/>
      <c r="AZ560" s="90"/>
      <c r="BA560" s="90"/>
      <c r="BB560" s="163"/>
      <c r="BC560" s="163"/>
      <c r="BD560" s="163"/>
      <c r="BE560" s="163"/>
      <c r="BF560" s="163"/>
      <c r="BG560" s="163"/>
      <c r="BH560" s="163"/>
      <c r="BI560" s="163"/>
      <c r="BJ560" s="163"/>
      <c r="BK560" s="163"/>
      <c r="BL560" s="163"/>
      <c r="BM560" s="163"/>
      <c r="BN560" s="163"/>
      <c r="BO560" s="315"/>
      <c r="BP560" s="163"/>
      <c r="BQ560" s="90"/>
      <c r="BR560" s="163"/>
      <c r="BS560" s="90"/>
      <c r="BT560" s="316"/>
      <c r="BU560" s="241"/>
    </row>
    <row r="561" spans="1:73" s="234" customFormat="1" ht="14.4" x14ac:dyDescent="0.3">
      <c r="A561" s="234" t="s">
        <v>913</v>
      </c>
      <c r="B561" s="288"/>
      <c r="C561" s="235"/>
      <c r="D561" s="236"/>
      <c r="E561" s="235" t="e">
        <v>#N/A</v>
      </c>
      <c r="F561" s="225"/>
      <c r="G561" s="238"/>
      <c r="H561" s="238"/>
      <c r="I561" s="238"/>
      <c r="J561" s="238"/>
      <c r="K561" s="238"/>
      <c r="L561" s="238"/>
      <c r="M561" s="238"/>
      <c r="N561" s="238"/>
      <c r="O561" s="238"/>
      <c r="P561" s="238"/>
      <c r="Q561" s="238"/>
      <c r="R561" s="238"/>
      <c r="S561" s="238"/>
      <c r="T561" s="238"/>
      <c r="U561" s="238"/>
      <c r="V561" s="238"/>
      <c r="W561" s="238"/>
      <c r="X561" s="238"/>
      <c r="Y561" s="238"/>
      <c r="Z561" s="238"/>
      <c r="AA561" s="238"/>
      <c r="AB561" s="238"/>
      <c r="AC561" s="238"/>
      <c r="AD561" s="238"/>
      <c r="AE561" s="238"/>
      <c r="AF561" s="238"/>
      <c r="AG561" s="290"/>
      <c r="AH561" s="290"/>
      <c r="AI561" s="290"/>
      <c r="AJ561" s="290"/>
      <c r="AK561" s="79"/>
      <c r="AL561" s="79"/>
      <c r="AM561" s="79"/>
      <c r="AN561" s="90"/>
      <c r="AO561" s="90"/>
      <c r="AP561" s="90"/>
      <c r="AQ561" s="90"/>
      <c r="AR561" s="90"/>
      <c r="AS561" s="90"/>
      <c r="AT561" s="90"/>
      <c r="AU561" s="90"/>
      <c r="AV561" s="90"/>
      <c r="AW561" s="90"/>
      <c r="AX561" s="90"/>
      <c r="AY561" s="90"/>
      <c r="AZ561" s="90"/>
      <c r="BA561" s="90"/>
      <c r="BB561" s="163"/>
      <c r="BC561" s="163"/>
      <c r="BD561" s="163"/>
      <c r="BE561" s="163"/>
      <c r="BF561" s="163"/>
      <c r="BG561" s="163"/>
      <c r="BH561" s="163"/>
      <c r="BI561" s="163"/>
      <c r="BJ561" s="163"/>
      <c r="BK561" s="163"/>
      <c r="BL561" s="163"/>
      <c r="BM561" s="163"/>
      <c r="BN561" s="163"/>
      <c r="BO561" s="315"/>
      <c r="BP561" s="163"/>
      <c r="BQ561" s="90"/>
      <c r="BR561" s="163"/>
      <c r="BS561" s="90"/>
      <c r="BT561" s="316"/>
      <c r="BU561" s="241" t="e">
        <f>VLOOKUP(#REF!,'[4]Monthly AMS report'!DH:DI,2,FALSE)</f>
        <v>#REF!</v>
      </c>
    </row>
    <row r="562" spans="1:73" s="234" customFormat="1" ht="14.4" x14ac:dyDescent="0.3">
      <c r="A562" s="335" t="s">
        <v>1901</v>
      </c>
      <c r="B562" s="288"/>
      <c r="C562" s="235"/>
      <c r="D562" s="336"/>
      <c r="E562" s="235" t="e">
        <v>#N/A</v>
      </c>
      <c r="F562" s="225"/>
      <c r="G562" s="335" t="s">
        <v>1902</v>
      </c>
      <c r="H562" s="238"/>
      <c r="I562" s="238"/>
      <c r="J562" s="238"/>
      <c r="K562" s="238"/>
      <c r="L562" s="238"/>
      <c r="M562" s="238"/>
      <c r="N562" s="238"/>
      <c r="O562" s="238"/>
      <c r="P562" s="238"/>
      <c r="Q562" s="238"/>
      <c r="R562" s="238"/>
      <c r="S562" s="238"/>
      <c r="T562" s="238"/>
      <c r="U562" s="238"/>
      <c r="V562" s="238"/>
      <c r="W562" s="238"/>
      <c r="X562" s="238"/>
      <c r="Y562" s="238"/>
      <c r="Z562" s="238"/>
      <c r="AA562" s="238"/>
      <c r="AB562" s="238"/>
      <c r="AC562" s="238"/>
      <c r="AD562" s="238"/>
      <c r="AE562" s="238"/>
      <c r="AF562" s="238"/>
      <c r="AG562" s="290"/>
      <c r="AH562" s="290"/>
      <c r="AI562" s="290"/>
      <c r="AJ562" s="290"/>
      <c r="AK562" s="79"/>
      <c r="AL562" s="79"/>
      <c r="AM562" s="79"/>
      <c r="AN562" s="90"/>
      <c r="AO562" s="90"/>
      <c r="AP562" s="90"/>
      <c r="AQ562" s="90"/>
      <c r="AR562" s="90"/>
      <c r="AS562" s="90"/>
      <c r="AT562" s="90"/>
      <c r="AU562" s="90"/>
      <c r="AV562" s="90"/>
      <c r="AW562" s="90"/>
      <c r="AX562" s="90"/>
      <c r="AY562" s="90"/>
      <c r="AZ562" s="90"/>
      <c r="BA562" s="90"/>
      <c r="BB562" s="163"/>
      <c r="BC562" s="163"/>
      <c r="BD562" s="163"/>
      <c r="BE562" s="163"/>
      <c r="BF562" s="163"/>
      <c r="BG562" s="163"/>
      <c r="BH562" s="163"/>
      <c r="BI562" s="163"/>
      <c r="BJ562" s="163"/>
      <c r="BK562" s="163"/>
      <c r="BL562" s="163"/>
      <c r="BM562" s="163"/>
      <c r="BN562" s="163"/>
      <c r="BO562" s="315"/>
      <c r="BP562" s="163"/>
      <c r="BQ562" s="90"/>
      <c r="BR562" s="163"/>
      <c r="BS562" s="90"/>
      <c r="BT562" s="316"/>
      <c r="BU562" s="241" t="e">
        <f>VLOOKUP(#REF!,'[4]Monthly AMS report'!DH:DI,2,FALSE)</f>
        <v>#REF!</v>
      </c>
    </row>
    <row r="563" spans="1:73" s="234" customFormat="1" ht="14.4" x14ac:dyDescent="0.3">
      <c r="A563" s="335" t="s">
        <v>1903</v>
      </c>
      <c r="B563" s="288"/>
      <c r="C563" s="235"/>
      <c r="D563" s="336"/>
      <c r="E563" s="235" t="e">
        <v>#N/A</v>
      </c>
      <c r="F563" s="225"/>
      <c r="G563" s="335" t="s">
        <v>1904</v>
      </c>
      <c r="H563" s="238"/>
      <c r="I563" s="238"/>
      <c r="J563" s="238"/>
      <c r="K563" s="238"/>
      <c r="L563" s="238"/>
      <c r="M563" s="238"/>
      <c r="N563" s="238"/>
      <c r="O563" s="238"/>
      <c r="P563" s="238"/>
      <c r="Q563" s="238"/>
      <c r="R563" s="238"/>
      <c r="S563" s="238"/>
      <c r="T563" s="238"/>
      <c r="U563" s="238"/>
      <c r="V563" s="238"/>
      <c r="W563" s="238"/>
      <c r="X563" s="238"/>
      <c r="Y563" s="238"/>
      <c r="Z563" s="238"/>
      <c r="AA563" s="238"/>
      <c r="AB563" s="238"/>
      <c r="AC563" s="238"/>
      <c r="AD563" s="238"/>
      <c r="AE563" s="238"/>
      <c r="AF563" s="238"/>
      <c r="AG563" s="290"/>
      <c r="AH563" s="290"/>
      <c r="AI563" s="290"/>
      <c r="AJ563" s="290"/>
      <c r="AK563" s="79"/>
      <c r="AL563" s="79"/>
      <c r="AM563" s="79"/>
      <c r="AN563" s="90"/>
      <c r="AO563" s="90"/>
      <c r="AP563" s="90"/>
      <c r="AQ563" s="90"/>
      <c r="AR563" s="90"/>
      <c r="AS563" s="90"/>
      <c r="AT563" s="90"/>
      <c r="AU563" s="90"/>
      <c r="AV563" s="90"/>
      <c r="AW563" s="90"/>
      <c r="AX563" s="90"/>
      <c r="AY563" s="90"/>
      <c r="AZ563" s="90"/>
      <c r="BA563" s="90"/>
      <c r="BB563" s="163"/>
      <c r="BC563" s="163"/>
      <c r="BD563" s="163"/>
      <c r="BE563" s="163"/>
      <c r="BF563" s="163"/>
      <c r="BG563" s="163"/>
      <c r="BH563" s="163"/>
      <c r="BI563" s="163"/>
      <c r="BJ563" s="163"/>
      <c r="BK563" s="163"/>
      <c r="BL563" s="163"/>
      <c r="BM563" s="163"/>
      <c r="BN563" s="163"/>
      <c r="BO563" s="315"/>
      <c r="BP563" s="163"/>
      <c r="BQ563" s="90"/>
      <c r="BR563" s="163"/>
      <c r="BS563" s="90"/>
      <c r="BT563" s="316"/>
      <c r="BU563" s="241" t="e">
        <f>VLOOKUP(#REF!,'[4]Monthly AMS report'!DH:DI,2,FALSE)</f>
        <v>#REF!</v>
      </c>
    </row>
    <row r="564" spans="1:73" s="234" customFormat="1" ht="14.4" x14ac:dyDescent="0.3">
      <c r="A564" s="335" t="s">
        <v>1905</v>
      </c>
      <c r="B564" s="288"/>
      <c r="C564" s="235"/>
      <c r="D564" s="336"/>
      <c r="E564" s="235" t="e">
        <v>#N/A</v>
      </c>
      <c r="F564" s="225"/>
      <c r="G564" s="335" t="s">
        <v>1906</v>
      </c>
      <c r="H564" s="238"/>
      <c r="I564" s="238"/>
      <c r="J564" s="238"/>
      <c r="K564" s="238"/>
      <c r="L564" s="238"/>
      <c r="M564" s="238"/>
      <c r="N564" s="238"/>
      <c r="O564" s="238"/>
      <c r="P564" s="238"/>
      <c r="Q564" s="238"/>
      <c r="R564" s="238"/>
      <c r="S564" s="238"/>
      <c r="T564" s="238"/>
      <c r="U564" s="238"/>
      <c r="V564" s="238"/>
      <c r="W564" s="238"/>
      <c r="X564" s="238"/>
      <c r="Y564" s="238"/>
      <c r="Z564" s="238"/>
      <c r="AA564" s="238"/>
      <c r="AB564" s="238"/>
      <c r="AC564" s="238"/>
      <c r="AD564" s="238"/>
      <c r="AE564" s="238"/>
      <c r="AF564" s="238"/>
      <c r="AG564" s="290"/>
      <c r="AH564" s="290"/>
      <c r="AI564" s="290"/>
      <c r="AJ564" s="290"/>
      <c r="AK564" s="79"/>
      <c r="AL564" s="79"/>
      <c r="AM564" s="79"/>
      <c r="AN564" s="90"/>
      <c r="AO564" s="90"/>
      <c r="AP564" s="90"/>
      <c r="AQ564" s="90"/>
      <c r="AR564" s="90"/>
      <c r="AS564" s="90"/>
      <c r="AT564" s="90"/>
      <c r="AU564" s="90"/>
      <c r="AV564" s="90"/>
      <c r="AW564" s="90"/>
      <c r="AX564" s="90"/>
      <c r="AY564" s="90"/>
      <c r="AZ564" s="90"/>
      <c r="BA564" s="90"/>
      <c r="BB564" s="163"/>
      <c r="BC564" s="163"/>
      <c r="BD564" s="163"/>
      <c r="BE564" s="163"/>
      <c r="BF564" s="163"/>
      <c r="BG564" s="163"/>
      <c r="BH564" s="163"/>
      <c r="BI564" s="163"/>
      <c r="BJ564" s="163"/>
      <c r="BK564" s="163"/>
      <c r="BL564" s="163"/>
      <c r="BM564" s="163"/>
      <c r="BN564" s="163"/>
      <c r="BO564" s="315"/>
      <c r="BP564" s="163"/>
      <c r="BQ564" s="90"/>
      <c r="BR564" s="163"/>
      <c r="BS564" s="90"/>
      <c r="BT564" s="316"/>
      <c r="BU564" s="241" t="e">
        <f>VLOOKUP(#REF!,'[4]Monthly AMS report'!DH:DI,2,FALSE)</f>
        <v>#REF!</v>
      </c>
    </row>
    <row r="565" spans="1:73" s="234" customFormat="1" ht="14.4" x14ac:dyDescent="0.3">
      <c r="A565" s="335" t="s">
        <v>1907</v>
      </c>
      <c r="B565" s="288"/>
      <c r="C565" s="235"/>
      <c r="D565" s="336"/>
      <c r="E565" s="235" t="e">
        <v>#N/A</v>
      </c>
      <c r="F565" s="225"/>
      <c r="G565" s="335" t="s">
        <v>1908</v>
      </c>
      <c r="H565" s="238"/>
      <c r="I565" s="238"/>
      <c r="J565" s="238"/>
      <c r="K565" s="238"/>
      <c r="L565" s="238"/>
      <c r="M565" s="238"/>
      <c r="N565" s="238"/>
      <c r="O565" s="238"/>
      <c r="P565" s="238"/>
      <c r="Q565" s="238"/>
      <c r="R565" s="238"/>
      <c r="S565" s="238"/>
      <c r="T565" s="238"/>
      <c r="U565" s="238"/>
      <c r="V565" s="238"/>
      <c r="W565" s="238"/>
      <c r="X565" s="238"/>
      <c r="Y565" s="238"/>
      <c r="Z565" s="238"/>
      <c r="AA565" s="238"/>
      <c r="AB565" s="238"/>
      <c r="AC565" s="238"/>
      <c r="AD565" s="238"/>
      <c r="AE565" s="238"/>
      <c r="AF565" s="238"/>
      <c r="AG565" s="290"/>
      <c r="AH565" s="290"/>
      <c r="AI565" s="290"/>
      <c r="AJ565" s="290"/>
      <c r="AK565" s="79"/>
      <c r="AL565" s="79"/>
      <c r="AM565" s="79"/>
      <c r="AN565" s="90"/>
      <c r="AO565" s="90"/>
      <c r="AP565" s="90"/>
      <c r="AQ565" s="90"/>
      <c r="AR565" s="90"/>
      <c r="AS565" s="90"/>
      <c r="AT565" s="90"/>
      <c r="AU565" s="90"/>
      <c r="AV565" s="90"/>
      <c r="AW565" s="90"/>
      <c r="AX565" s="90"/>
      <c r="AY565" s="90"/>
      <c r="AZ565" s="90"/>
      <c r="BA565" s="90"/>
      <c r="BB565" s="163"/>
      <c r="BC565" s="163"/>
      <c r="BD565" s="163"/>
      <c r="BE565" s="163"/>
      <c r="BF565" s="163"/>
      <c r="BG565" s="163"/>
      <c r="BH565" s="163"/>
      <c r="BI565" s="163"/>
      <c r="BJ565" s="163"/>
      <c r="BK565" s="163"/>
      <c r="BL565" s="163"/>
      <c r="BM565" s="163"/>
      <c r="BN565" s="163"/>
      <c r="BO565" s="315"/>
      <c r="BP565" s="163"/>
      <c r="BQ565" s="90"/>
      <c r="BR565" s="163"/>
      <c r="BS565" s="90"/>
      <c r="BT565" s="316"/>
      <c r="BU565" s="241" t="e">
        <f>VLOOKUP(#REF!,'[4]Monthly AMS report'!DH:DI,2,FALSE)</f>
        <v>#REF!</v>
      </c>
    </row>
    <row r="566" spans="1:73" s="234" customFormat="1" ht="14.4" x14ac:dyDescent="0.3">
      <c r="B566" s="288"/>
      <c r="C566" s="235"/>
      <c r="D566" s="236"/>
      <c r="E566" s="237"/>
      <c r="F566" s="225"/>
      <c r="G566" s="238"/>
      <c r="H566" s="238"/>
      <c r="I566" s="238"/>
      <c r="J566" s="238"/>
      <c r="K566" s="238"/>
      <c r="L566" s="238"/>
      <c r="M566" s="238"/>
      <c r="N566" s="238"/>
      <c r="O566" s="238"/>
      <c r="P566" s="238"/>
      <c r="Q566" s="238"/>
      <c r="R566" s="238"/>
      <c r="S566" s="238"/>
      <c r="T566" s="238"/>
      <c r="U566" s="238"/>
      <c r="V566" s="238"/>
      <c r="W566" s="238"/>
      <c r="X566" s="238"/>
      <c r="Y566" s="238"/>
      <c r="Z566" s="238"/>
      <c r="AA566" s="238"/>
      <c r="AB566" s="238"/>
      <c r="AC566" s="238"/>
      <c r="AD566" s="238"/>
      <c r="AE566" s="238"/>
      <c r="AF566" s="238"/>
      <c r="AG566" s="290"/>
      <c r="AH566" s="290"/>
      <c r="AI566" s="290"/>
      <c r="AJ566" s="290"/>
      <c r="AK566" s="79"/>
      <c r="AL566" s="79"/>
      <c r="AM566" s="79"/>
      <c r="AN566" s="90"/>
      <c r="AO566" s="90"/>
      <c r="AP566" s="90"/>
      <c r="AQ566" s="90"/>
      <c r="AR566" s="90"/>
      <c r="AS566" s="90"/>
      <c r="AT566" s="90"/>
      <c r="AU566" s="90"/>
      <c r="AV566" s="90"/>
      <c r="AW566" s="90"/>
      <c r="AX566" s="90"/>
      <c r="AY566" s="90"/>
      <c r="AZ566" s="90"/>
      <c r="BA566" s="90"/>
      <c r="BB566" s="163"/>
      <c r="BC566" s="163"/>
      <c r="BD566" s="163"/>
      <c r="BE566" s="163"/>
      <c r="BF566" s="163"/>
      <c r="BG566" s="163"/>
      <c r="BH566" s="163"/>
      <c r="BI566" s="163"/>
      <c r="BJ566" s="163"/>
      <c r="BK566" s="163"/>
      <c r="BL566" s="163"/>
      <c r="BM566" s="163"/>
      <c r="BN566" s="163"/>
      <c r="BO566" s="315"/>
      <c r="BP566" s="163"/>
      <c r="BQ566" s="90"/>
      <c r="BR566" s="163"/>
      <c r="BS566" s="90"/>
      <c r="BT566" s="316"/>
      <c r="BU566" s="241"/>
    </row>
    <row r="567" spans="1:73" s="234" customFormat="1" ht="14.4" x14ac:dyDescent="0.3">
      <c r="A567" s="335" t="s">
        <v>1855</v>
      </c>
      <c r="B567" s="288"/>
      <c r="C567" s="235"/>
      <c r="D567" s="336"/>
      <c r="E567" s="235" t="e">
        <v>#N/A</v>
      </c>
      <c r="F567" s="225"/>
      <c r="G567" s="335" t="s">
        <v>1909</v>
      </c>
      <c r="H567" s="238"/>
      <c r="I567" s="238"/>
      <c r="J567" s="238"/>
      <c r="K567" s="238"/>
      <c r="L567" s="238"/>
      <c r="M567" s="238"/>
      <c r="N567" s="238"/>
      <c r="O567" s="238"/>
      <c r="P567" s="238"/>
      <c r="Q567" s="238"/>
      <c r="R567" s="238"/>
      <c r="S567" s="238"/>
      <c r="T567" s="238"/>
      <c r="U567" s="238"/>
      <c r="V567" s="238"/>
      <c r="W567" s="238"/>
      <c r="X567" s="238"/>
      <c r="Y567" s="238"/>
      <c r="Z567" s="238"/>
      <c r="AA567" s="238"/>
      <c r="AB567" s="238"/>
      <c r="AC567" s="238"/>
      <c r="AD567" s="238"/>
      <c r="AE567" s="238"/>
      <c r="AF567" s="238"/>
      <c r="AG567" s="290"/>
      <c r="AH567" s="290"/>
      <c r="AI567" s="290"/>
      <c r="AJ567" s="290"/>
      <c r="AK567" s="79"/>
      <c r="AL567" s="79"/>
      <c r="AM567" s="79"/>
      <c r="AN567" s="90"/>
      <c r="AO567" s="90"/>
      <c r="AP567" s="90"/>
      <c r="AQ567" s="90"/>
      <c r="AR567" s="90"/>
      <c r="AS567" s="90"/>
      <c r="AT567" s="90"/>
      <c r="AU567" s="90"/>
      <c r="AV567" s="90"/>
      <c r="AW567" s="90"/>
      <c r="AX567" s="90"/>
      <c r="AY567" s="90"/>
      <c r="AZ567" s="90"/>
      <c r="BA567" s="90"/>
      <c r="BB567" s="163"/>
      <c r="BC567" s="163"/>
      <c r="BD567" s="163"/>
      <c r="BE567" s="163"/>
      <c r="BF567" s="163"/>
      <c r="BG567" s="163"/>
      <c r="BH567" s="163"/>
      <c r="BI567" s="163"/>
      <c r="BJ567" s="163"/>
      <c r="BK567" s="163"/>
      <c r="BL567" s="163"/>
      <c r="BM567" s="163"/>
      <c r="BN567" s="163"/>
      <c r="BO567" s="315"/>
      <c r="BP567" s="163"/>
      <c r="BQ567" s="90"/>
      <c r="BR567" s="163"/>
      <c r="BS567" s="90"/>
      <c r="BT567" s="316"/>
      <c r="BU567" s="241" t="e">
        <f>VLOOKUP(#REF!,'[4]Monthly AMS report'!DH:DI,2,FALSE)</f>
        <v>#REF!</v>
      </c>
    </row>
    <row r="568" spans="1:73" s="234" customFormat="1" ht="14.4" x14ac:dyDescent="0.3">
      <c r="A568" s="335" t="s">
        <v>1859</v>
      </c>
      <c r="B568" s="288"/>
      <c r="C568" s="235"/>
      <c r="D568" s="336"/>
      <c r="E568" s="235" t="e">
        <v>#N/A</v>
      </c>
      <c r="F568" s="225"/>
      <c r="G568" s="335" t="s">
        <v>1910</v>
      </c>
      <c r="H568" s="238"/>
      <c r="I568" s="238"/>
      <c r="J568" s="238"/>
      <c r="K568" s="238"/>
      <c r="L568" s="238"/>
      <c r="M568" s="238"/>
      <c r="N568" s="238"/>
      <c r="O568" s="238"/>
      <c r="P568" s="238"/>
      <c r="Q568" s="238"/>
      <c r="R568" s="238"/>
      <c r="S568" s="238"/>
      <c r="T568" s="238"/>
      <c r="U568" s="238"/>
      <c r="V568" s="238"/>
      <c r="W568" s="238"/>
      <c r="X568" s="238"/>
      <c r="Y568" s="238"/>
      <c r="Z568" s="238"/>
      <c r="AA568" s="238"/>
      <c r="AB568" s="238"/>
      <c r="AC568" s="238"/>
      <c r="AD568" s="238"/>
      <c r="AE568" s="238"/>
      <c r="AF568" s="238"/>
      <c r="AG568" s="290"/>
      <c r="AH568" s="290"/>
      <c r="AI568" s="290"/>
      <c r="AJ568" s="290"/>
      <c r="AK568" s="79"/>
      <c r="AL568" s="79"/>
      <c r="AM568" s="79"/>
      <c r="AN568" s="90"/>
      <c r="AO568" s="90"/>
      <c r="AP568" s="90"/>
      <c r="AQ568" s="90"/>
      <c r="AR568" s="90"/>
      <c r="AS568" s="90"/>
      <c r="AT568" s="90"/>
      <c r="AU568" s="90"/>
      <c r="AV568" s="90"/>
      <c r="AW568" s="90"/>
      <c r="AX568" s="90"/>
      <c r="AY568" s="90"/>
      <c r="AZ568" s="90"/>
      <c r="BA568" s="90"/>
      <c r="BB568" s="163"/>
      <c r="BC568" s="163"/>
      <c r="BD568" s="163"/>
      <c r="BE568" s="163"/>
      <c r="BF568" s="163"/>
      <c r="BG568" s="163"/>
      <c r="BH568" s="163"/>
      <c r="BI568" s="163"/>
      <c r="BJ568" s="163"/>
      <c r="BK568" s="163"/>
      <c r="BL568" s="163"/>
      <c r="BM568" s="163"/>
      <c r="BN568" s="163"/>
      <c r="BO568" s="315"/>
      <c r="BP568" s="163"/>
      <c r="BQ568" s="90"/>
      <c r="BR568" s="163"/>
      <c r="BS568" s="90"/>
      <c r="BT568" s="316"/>
      <c r="BU568" s="241" t="e">
        <f>VLOOKUP(#REF!,'[4]Monthly AMS report'!DH:DI,2,FALSE)</f>
        <v>#REF!</v>
      </c>
    </row>
    <row r="569" spans="1:73" s="234" customFormat="1" ht="14.4" x14ac:dyDescent="0.3">
      <c r="B569" s="288"/>
      <c r="C569" s="235"/>
      <c r="D569" s="236"/>
      <c r="E569" s="237"/>
      <c r="F569" s="225"/>
      <c r="G569" s="238"/>
      <c r="H569" s="238"/>
      <c r="I569" s="238"/>
      <c r="J569" s="238"/>
      <c r="K569" s="238"/>
      <c r="L569" s="238"/>
      <c r="M569" s="238"/>
      <c r="N569" s="238"/>
      <c r="O569" s="238"/>
      <c r="P569" s="238"/>
      <c r="Q569" s="238"/>
      <c r="R569" s="238"/>
      <c r="S569" s="238"/>
      <c r="T569" s="238"/>
      <c r="U569" s="238"/>
      <c r="V569" s="238"/>
      <c r="W569" s="238"/>
      <c r="X569" s="238"/>
      <c r="Y569" s="238"/>
      <c r="Z569" s="238"/>
      <c r="AA569" s="238"/>
      <c r="AB569" s="238"/>
      <c r="AC569" s="238"/>
      <c r="AD569" s="238"/>
      <c r="AE569" s="238"/>
      <c r="AF569" s="238"/>
      <c r="AG569" s="290"/>
      <c r="AH569" s="290"/>
      <c r="AI569" s="290"/>
      <c r="AJ569" s="290"/>
      <c r="AK569" s="79"/>
      <c r="AL569" s="79"/>
      <c r="AM569" s="79"/>
      <c r="AN569" s="90"/>
      <c r="AO569" s="90"/>
      <c r="AP569" s="90"/>
      <c r="AQ569" s="90"/>
      <c r="AR569" s="90"/>
      <c r="AS569" s="90"/>
      <c r="AT569" s="90"/>
      <c r="AU569" s="90"/>
      <c r="AV569" s="90"/>
      <c r="AW569" s="90"/>
      <c r="AX569" s="90"/>
      <c r="AY569" s="90"/>
      <c r="AZ569" s="90"/>
      <c r="BA569" s="90"/>
      <c r="BB569" s="163"/>
      <c r="BC569" s="163"/>
      <c r="BD569" s="163"/>
      <c r="BE569" s="163"/>
      <c r="BF569" s="163"/>
      <c r="BG569" s="163"/>
      <c r="BH569" s="163"/>
      <c r="BI569" s="163"/>
      <c r="BJ569" s="163"/>
      <c r="BK569" s="163"/>
      <c r="BL569" s="163"/>
      <c r="BM569" s="163"/>
      <c r="BN569" s="163"/>
      <c r="BO569" s="315"/>
      <c r="BP569" s="163"/>
      <c r="BQ569" s="90"/>
      <c r="BR569" s="163"/>
      <c r="BS569" s="90"/>
      <c r="BT569" s="316"/>
      <c r="BU569" s="241"/>
    </row>
    <row r="570" spans="1:73" s="234" customFormat="1" ht="14.4" x14ac:dyDescent="0.3">
      <c r="B570" s="288"/>
      <c r="C570" s="235"/>
      <c r="D570" s="236"/>
      <c r="E570" s="237"/>
      <c r="F570" s="225"/>
      <c r="G570" s="238"/>
      <c r="H570" s="238"/>
      <c r="I570" s="238"/>
      <c r="J570" s="238"/>
      <c r="K570" s="238"/>
      <c r="L570" s="238"/>
      <c r="M570" s="238"/>
      <c r="N570" s="238"/>
      <c r="O570" s="238"/>
      <c r="P570" s="238"/>
      <c r="Q570" s="238"/>
      <c r="R570" s="238"/>
      <c r="S570" s="238"/>
      <c r="T570" s="238"/>
      <c r="U570" s="238"/>
      <c r="V570" s="238"/>
      <c r="W570" s="238"/>
      <c r="X570" s="238"/>
      <c r="Y570" s="238"/>
      <c r="Z570" s="238"/>
      <c r="AA570" s="238"/>
      <c r="AB570" s="238"/>
      <c r="AC570" s="238"/>
      <c r="AD570" s="238"/>
      <c r="AE570" s="238"/>
      <c r="AF570" s="238"/>
      <c r="AG570" s="290"/>
      <c r="AH570" s="290"/>
      <c r="AI570" s="290"/>
      <c r="AJ570" s="290"/>
      <c r="AK570" s="79"/>
      <c r="AL570" s="79"/>
      <c r="AM570" s="79"/>
      <c r="AN570" s="90"/>
      <c r="AO570" s="90"/>
      <c r="AP570" s="90"/>
      <c r="AQ570" s="90"/>
      <c r="AR570" s="90"/>
      <c r="AS570" s="90"/>
      <c r="AT570" s="90"/>
      <c r="AU570" s="90"/>
      <c r="AV570" s="90"/>
      <c r="AW570" s="90"/>
      <c r="AX570" s="90"/>
      <c r="AY570" s="90"/>
      <c r="AZ570" s="90"/>
      <c r="BA570" s="90"/>
      <c r="BB570" s="163"/>
      <c r="BC570" s="163"/>
      <c r="BD570" s="163"/>
      <c r="BE570" s="163"/>
      <c r="BF570" s="163"/>
      <c r="BG570" s="163"/>
      <c r="BH570" s="163"/>
      <c r="BI570" s="163"/>
      <c r="BJ570" s="163"/>
      <c r="BK570" s="163"/>
      <c r="BL570" s="163"/>
      <c r="BM570" s="163"/>
      <c r="BN570" s="163"/>
      <c r="BO570" s="315"/>
      <c r="BP570" s="163"/>
      <c r="BQ570" s="90"/>
      <c r="BR570" s="163"/>
      <c r="BS570" s="90"/>
      <c r="BT570" s="316"/>
      <c r="BU570" s="241"/>
    </row>
    <row r="571" spans="1:73" s="234" customFormat="1" ht="14.4" x14ac:dyDescent="0.3">
      <c r="A571" s="234" t="s">
        <v>177</v>
      </c>
      <c r="B571" s="288"/>
      <c r="C571" s="235"/>
      <c r="D571" s="236"/>
      <c r="E571" s="235" t="e">
        <v>#N/A</v>
      </c>
      <c r="F571" s="225"/>
      <c r="G571" s="238"/>
      <c r="H571" s="238"/>
      <c r="I571" s="238"/>
      <c r="J571" s="238"/>
      <c r="K571" s="238"/>
      <c r="L571" s="238"/>
      <c r="M571" s="238"/>
      <c r="N571" s="238"/>
      <c r="O571" s="238"/>
      <c r="P571" s="238"/>
      <c r="Q571" s="238"/>
      <c r="R571" s="238"/>
      <c r="S571" s="238"/>
      <c r="T571" s="238"/>
      <c r="U571" s="238"/>
      <c r="V571" s="238"/>
      <c r="W571" s="238"/>
      <c r="X571" s="238"/>
      <c r="Y571" s="238"/>
      <c r="Z571" s="238"/>
      <c r="AA571" s="238"/>
      <c r="AB571" s="238"/>
      <c r="AC571" s="238"/>
      <c r="AD571" s="238"/>
      <c r="AE571" s="238"/>
      <c r="AF571" s="238"/>
      <c r="AG571" s="290"/>
      <c r="AH571" s="290"/>
      <c r="AI571" s="290"/>
      <c r="AJ571" s="290"/>
      <c r="AK571" s="79"/>
      <c r="AL571" s="79"/>
      <c r="AM571" s="79"/>
      <c r="AN571" s="90"/>
      <c r="AO571" s="90"/>
      <c r="AP571" s="90"/>
      <c r="AQ571" s="90"/>
      <c r="AR571" s="90"/>
      <c r="AS571" s="90"/>
      <c r="AT571" s="90"/>
      <c r="AU571" s="90"/>
      <c r="AV571" s="90"/>
      <c r="AW571" s="90"/>
      <c r="AX571" s="90"/>
      <c r="AY571" s="90"/>
      <c r="AZ571" s="90"/>
      <c r="BA571" s="90"/>
      <c r="BB571" s="163"/>
      <c r="BC571" s="163"/>
      <c r="BD571" s="163"/>
      <c r="BE571" s="163"/>
      <c r="BF571" s="163"/>
      <c r="BG571" s="163"/>
      <c r="BH571" s="163"/>
      <c r="BI571" s="163"/>
      <c r="BJ571" s="163"/>
      <c r="BK571" s="163"/>
      <c r="BL571" s="163"/>
      <c r="BM571" s="163"/>
      <c r="BN571" s="163"/>
      <c r="BO571" s="315"/>
      <c r="BP571" s="163"/>
      <c r="BQ571" s="90"/>
      <c r="BR571" s="163"/>
      <c r="BS571" s="90"/>
      <c r="BT571" s="316"/>
      <c r="BU571" s="241"/>
    </row>
    <row r="572" spans="1:73" s="234" customFormat="1" ht="14.4" x14ac:dyDescent="0.3">
      <c r="A572" s="234" t="s">
        <v>194</v>
      </c>
      <c r="B572" s="288"/>
      <c r="C572" s="235"/>
      <c r="D572" s="236"/>
      <c r="E572" s="235" t="e">
        <v>#N/A</v>
      </c>
      <c r="F572" s="225"/>
      <c r="G572" s="238"/>
      <c r="H572" s="238"/>
      <c r="I572" s="238"/>
      <c r="J572" s="238"/>
      <c r="K572" s="238"/>
      <c r="L572" s="238"/>
      <c r="M572" s="238"/>
      <c r="N572" s="238"/>
      <c r="O572" s="238"/>
      <c r="P572" s="238"/>
      <c r="Q572" s="238"/>
      <c r="R572" s="238"/>
      <c r="S572" s="238"/>
      <c r="T572" s="238"/>
      <c r="U572" s="238"/>
      <c r="V572" s="238"/>
      <c r="W572" s="238"/>
      <c r="X572" s="238"/>
      <c r="Y572" s="238"/>
      <c r="Z572" s="238"/>
      <c r="AA572" s="238"/>
      <c r="AB572" s="238"/>
      <c r="AC572" s="238"/>
      <c r="AD572" s="238"/>
      <c r="AE572" s="238"/>
      <c r="AF572" s="238"/>
      <c r="AG572" s="290"/>
      <c r="AH572" s="290"/>
      <c r="AI572" s="290"/>
      <c r="AJ572" s="290"/>
      <c r="AK572" s="79"/>
      <c r="AL572" s="79"/>
      <c r="AM572" s="79"/>
      <c r="AN572" s="90"/>
      <c r="AO572" s="90"/>
      <c r="AP572" s="90"/>
      <c r="AQ572" s="90"/>
      <c r="AR572" s="90"/>
      <c r="AS572" s="90"/>
      <c r="AT572" s="90"/>
      <c r="AU572" s="90"/>
      <c r="AV572" s="90"/>
      <c r="AW572" s="90"/>
      <c r="AX572" s="90"/>
      <c r="AY572" s="90"/>
      <c r="AZ572" s="90"/>
      <c r="BA572" s="90"/>
      <c r="BB572" s="163"/>
      <c r="BC572" s="163"/>
      <c r="BD572" s="163"/>
      <c r="BE572" s="163"/>
      <c r="BF572" s="163"/>
      <c r="BG572" s="163"/>
      <c r="BH572" s="163"/>
      <c r="BI572" s="163"/>
      <c r="BJ572" s="163"/>
      <c r="BK572" s="163"/>
      <c r="BL572" s="163"/>
      <c r="BM572" s="163"/>
      <c r="BN572" s="163"/>
      <c r="BO572" s="315"/>
      <c r="BP572" s="163"/>
      <c r="BQ572" s="90"/>
      <c r="BR572" s="163"/>
      <c r="BS572" s="90"/>
      <c r="BT572" s="316"/>
      <c r="BU572" s="241"/>
    </row>
    <row r="573" spans="1:73" s="234" customFormat="1" ht="14.4" x14ac:dyDescent="0.3">
      <c r="A573" s="234" t="s">
        <v>194</v>
      </c>
      <c r="B573" s="288"/>
      <c r="C573" s="235"/>
      <c r="D573" s="236"/>
      <c r="E573" s="235" t="e">
        <v>#N/A</v>
      </c>
      <c r="F573" s="225"/>
      <c r="G573" s="238"/>
      <c r="H573" s="238"/>
      <c r="I573" s="238"/>
      <c r="J573" s="238"/>
      <c r="K573" s="238"/>
      <c r="L573" s="238"/>
      <c r="M573" s="238"/>
      <c r="N573" s="238"/>
      <c r="O573" s="238"/>
      <c r="P573" s="238"/>
      <c r="Q573" s="238"/>
      <c r="R573" s="238"/>
      <c r="S573" s="238"/>
      <c r="T573" s="238"/>
      <c r="U573" s="238"/>
      <c r="V573" s="238"/>
      <c r="W573" s="238"/>
      <c r="X573" s="238"/>
      <c r="Y573" s="238"/>
      <c r="Z573" s="238"/>
      <c r="AA573" s="238"/>
      <c r="AB573" s="238"/>
      <c r="AC573" s="238"/>
      <c r="AD573" s="238"/>
      <c r="AE573" s="238"/>
      <c r="AF573" s="238"/>
      <c r="AG573" s="290"/>
      <c r="AH573" s="290"/>
      <c r="AI573" s="290"/>
      <c r="AJ573" s="290"/>
      <c r="AK573" s="79"/>
      <c r="AL573" s="79"/>
      <c r="AM573" s="79"/>
      <c r="AN573" s="90"/>
      <c r="AO573" s="90"/>
      <c r="AP573" s="90"/>
      <c r="AQ573" s="90"/>
      <c r="AR573" s="90"/>
      <c r="AS573" s="90"/>
      <c r="AT573" s="90"/>
      <c r="AU573" s="90"/>
      <c r="AV573" s="90"/>
      <c r="AW573" s="90"/>
      <c r="AX573" s="90"/>
      <c r="AY573" s="90"/>
      <c r="AZ573" s="90"/>
      <c r="BA573" s="90"/>
      <c r="BB573" s="163"/>
      <c r="BC573" s="163"/>
      <c r="BD573" s="163"/>
      <c r="BE573" s="163"/>
      <c r="BF573" s="163"/>
      <c r="BG573" s="163"/>
      <c r="BH573" s="163"/>
      <c r="BI573" s="163"/>
      <c r="BJ573" s="163"/>
      <c r="BK573" s="163"/>
      <c r="BL573" s="163"/>
      <c r="BM573" s="163"/>
      <c r="BN573" s="163"/>
      <c r="BO573" s="315"/>
      <c r="BP573" s="163"/>
      <c r="BQ573" s="90"/>
      <c r="BR573" s="163"/>
      <c r="BS573" s="90"/>
      <c r="BT573" s="316"/>
      <c r="BU573" s="241"/>
    </row>
    <row r="574" spans="1:73" s="234" customFormat="1" ht="14.4" x14ac:dyDescent="0.3">
      <c r="A574" s="234" t="s">
        <v>169</v>
      </c>
      <c r="B574" s="288"/>
      <c r="C574" s="235"/>
      <c r="D574" s="236"/>
      <c r="E574" s="235" t="e">
        <v>#N/A</v>
      </c>
      <c r="F574" s="225"/>
      <c r="G574" s="238"/>
      <c r="H574" s="238"/>
      <c r="I574" s="238"/>
      <c r="J574" s="238"/>
      <c r="K574" s="238"/>
      <c r="L574" s="238"/>
      <c r="M574" s="238"/>
      <c r="N574" s="238"/>
      <c r="O574" s="238"/>
      <c r="P574" s="238"/>
      <c r="Q574" s="238"/>
      <c r="R574" s="238"/>
      <c r="S574" s="238"/>
      <c r="T574" s="238"/>
      <c r="U574" s="238"/>
      <c r="V574" s="238"/>
      <c r="W574" s="238"/>
      <c r="X574" s="238"/>
      <c r="Y574" s="238"/>
      <c r="Z574" s="238"/>
      <c r="AA574" s="238"/>
      <c r="AB574" s="238"/>
      <c r="AC574" s="238"/>
      <c r="AD574" s="238"/>
      <c r="AE574" s="238"/>
      <c r="AF574" s="238"/>
      <c r="AG574" s="290"/>
      <c r="AH574" s="290"/>
      <c r="AI574" s="290"/>
      <c r="AJ574" s="290"/>
      <c r="AK574" s="79"/>
      <c r="AL574" s="79"/>
      <c r="AM574" s="79"/>
      <c r="AN574" s="90"/>
      <c r="AO574" s="90"/>
      <c r="AP574" s="90"/>
      <c r="AQ574" s="90"/>
      <c r="AR574" s="90"/>
      <c r="AS574" s="90"/>
      <c r="AT574" s="90"/>
      <c r="AU574" s="90"/>
      <c r="AV574" s="90"/>
      <c r="AW574" s="90"/>
      <c r="AX574" s="90"/>
      <c r="AY574" s="90"/>
      <c r="AZ574" s="90"/>
      <c r="BA574" s="90"/>
      <c r="BB574" s="163"/>
      <c r="BC574" s="163"/>
      <c r="BD574" s="163"/>
      <c r="BE574" s="163"/>
      <c r="BF574" s="163"/>
      <c r="BG574" s="163"/>
      <c r="BH574" s="163"/>
      <c r="BI574" s="163"/>
      <c r="BJ574" s="163"/>
      <c r="BK574" s="163"/>
      <c r="BL574" s="163"/>
      <c r="BM574" s="163"/>
      <c r="BN574" s="163"/>
      <c r="BO574" s="315"/>
      <c r="BP574" s="163"/>
      <c r="BQ574" s="90"/>
      <c r="BR574" s="163"/>
      <c r="BS574" s="90"/>
      <c r="BT574" s="316"/>
      <c r="BU574" s="241"/>
    </row>
    <row r="575" spans="1:73" s="234" customFormat="1" ht="14.4" x14ac:dyDescent="0.3">
      <c r="A575" s="335" t="s">
        <v>1911</v>
      </c>
      <c r="B575" s="288"/>
      <c r="C575" s="235"/>
      <c r="D575" s="336"/>
      <c r="E575" s="235" t="e">
        <v>#N/A</v>
      </c>
      <c r="F575" s="225"/>
      <c r="G575" s="335" t="s">
        <v>1912</v>
      </c>
      <c r="H575" s="238"/>
      <c r="I575" s="238"/>
      <c r="J575" s="238"/>
      <c r="K575" s="238"/>
      <c r="L575" s="238"/>
      <c r="M575" s="238"/>
      <c r="N575" s="238"/>
      <c r="O575" s="238"/>
      <c r="P575" s="238"/>
      <c r="Q575" s="238"/>
      <c r="R575" s="238"/>
      <c r="S575" s="238"/>
      <c r="T575" s="238"/>
      <c r="U575" s="238"/>
      <c r="V575" s="238"/>
      <c r="W575" s="238"/>
      <c r="X575" s="238"/>
      <c r="Y575" s="238"/>
      <c r="Z575" s="238"/>
      <c r="AA575" s="238"/>
      <c r="AB575" s="238"/>
      <c r="AC575" s="238"/>
      <c r="AD575" s="238"/>
      <c r="AE575" s="238"/>
      <c r="AF575" s="238"/>
      <c r="AG575" s="290"/>
      <c r="AH575" s="290"/>
      <c r="AI575" s="290"/>
      <c r="AJ575" s="290"/>
      <c r="AK575" s="79"/>
      <c r="AL575" s="79"/>
      <c r="AM575" s="79"/>
      <c r="AN575" s="90"/>
      <c r="AO575" s="90"/>
      <c r="AP575" s="90"/>
      <c r="AQ575" s="90"/>
      <c r="AR575" s="90"/>
      <c r="AS575" s="90"/>
      <c r="AT575" s="90"/>
      <c r="AU575" s="90"/>
      <c r="AV575" s="90"/>
      <c r="AW575" s="90"/>
      <c r="AX575" s="90"/>
      <c r="AY575" s="90"/>
      <c r="AZ575" s="90"/>
      <c r="BA575" s="90"/>
      <c r="BB575" s="163"/>
      <c r="BC575" s="163"/>
      <c r="BD575" s="163"/>
      <c r="BE575" s="163"/>
      <c r="BF575" s="163"/>
      <c r="BG575" s="163"/>
      <c r="BH575" s="163"/>
      <c r="BI575" s="163"/>
      <c r="BJ575" s="163"/>
      <c r="BK575" s="163"/>
      <c r="BL575" s="163"/>
      <c r="BM575" s="163"/>
      <c r="BN575" s="163"/>
      <c r="BO575" s="315"/>
      <c r="BP575" s="163"/>
      <c r="BQ575" s="90"/>
      <c r="BR575" s="163"/>
      <c r="BS575" s="90"/>
      <c r="BT575" s="316"/>
      <c r="BU575" s="241" t="e">
        <f>VLOOKUP(#REF!,'[4]Monthly AMS report'!DH:DI,2,FALSE)</f>
        <v>#REF!</v>
      </c>
    </row>
    <row r="576" spans="1:73" s="234" customFormat="1" ht="14.4" x14ac:dyDescent="0.3">
      <c r="A576" s="335" t="s">
        <v>1913</v>
      </c>
      <c r="B576" s="288"/>
      <c r="C576" s="235"/>
      <c r="D576" s="336"/>
      <c r="E576" s="235" t="e">
        <v>#N/A</v>
      </c>
      <c r="F576" s="225"/>
      <c r="G576" s="335" t="s">
        <v>1914</v>
      </c>
      <c r="H576" s="238"/>
      <c r="I576" s="238"/>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90"/>
      <c r="AH576" s="290"/>
      <c r="AI576" s="290"/>
      <c r="AJ576" s="290"/>
      <c r="AK576" s="79"/>
      <c r="AL576" s="79"/>
      <c r="AM576" s="79"/>
      <c r="AN576" s="90"/>
      <c r="AO576" s="90"/>
      <c r="AP576" s="90"/>
      <c r="AQ576" s="90"/>
      <c r="AR576" s="90"/>
      <c r="AS576" s="90"/>
      <c r="AT576" s="90"/>
      <c r="AU576" s="90"/>
      <c r="AV576" s="90"/>
      <c r="AW576" s="90"/>
      <c r="AX576" s="90"/>
      <c r="AY576" s="90"/>
      <c r="AZ576" s="90"/>
      <c r="BA576" s="90"/>
      <c r="BB576" s="163"/>
      <c r="BC576" s="163"/>
      <c r="BD576" s="163"/>
      <c r="BE576" s="163"/>
      <c r="BF576" s="163"/>
      <c r="BG576" s="163"/>
      <c r="BH576" s="163"/>
      <c r="BI576" s="163"/>
      <c r="BJ576" s="163"/>
      <c r="BK576" s="163"/>
      <c r="BL576" s="163"/>
      <c r="BM576" s="163"/>
      <c r="BN576" s="163"/>
      <c r="BO576" s="315"/>
      <c r="BP576" s="163"/>
      <c r="BQ576" s="90"/>
      <c r="BR576" s="163"/>
      <c r="BS576" s="90"/>
      <c r="BT576" s="316"/>
      <c r="BU576" s="241" t="e">
        <f>VLOOKUP(#REF!,'[4]Monthly AMS report'!DH:DI,2,FALSE)</f>
        <v>#REF!</v>
      </c>
    </row>
    <row r="577" spans="1:74" s="234" customFormat="1" ht="14.4" x14ac:dyDescent="0.3">
      <c r="A577" s="335" t="s">
        <v>1915</v>
      </c>
      <c r="B577" s="288"/>
      <c r="C577" s="235"/>
      <c r="D577" s="336"/>
      <c r="E577" s="235" t="e">
        <v>#N/A</v>
      </c>
      <c r="F577" s="225"/>
      <c r="G577" s="335" t="s">
        <v>1916</v>
      </c>
      <c r="H577" s="238"/>
      <c r="I577" s="238"/>
      <c r="J577" s="238"/>
      <c r="K577" s="238"/>
      <c r="L577" s="238"/>
      <c r="M577" s="238"/>
      <c r="N577" s="238"/>
      <c r="O577" s="238"/>
      <c r="P577" s="238"/>
      <c r="Q577" s="238"/>
      <c r="R577" s="238"/>
      <c r="S577" s="238"/>
      <c r="T577" s="238"/>
      <c r="U577" s="238"/>
      <c r="V577" s="238"/>
      <c r="W577" s="238"/>
      <c r="X577" s="238"/>
      <c r="Y577" s="238"/>
      <c r="Z577" s="238"/>
      <c r="AA577" s="238"/>
      <c r="AB577" s="238"/>
      <c r="AC577" s="238"/>
      <c r="AD577" s="238"/>
      <c r="AE577" s="238"/>
      <c r="AF577" s="238"/>
      <c r="AG577" s="290"/>
      <c r="AH577" s="290"/>
      <c r="AI577" s="290"/>
      <c r="AJ577" s="290"/>
      <c r="AK577" s="79"/>
      <c r="AL577" s="79"/>
      <c r="AM577" s="79"/>
      <c r="AN577" s="90"/>
      <c r="AO577" s="90"/>
      <c r="AP577" s="90"/>
      <c r="AQ577" s="90"/>
      <c r="AR577" s="90"/>
      <c r="AS577" s="90"/>
      <c r="AT577" s="90"/>
      <c r="AU577" s="90"/>
      <c r="AV577" s="90"/>
      <c r="AW577" s="90"/>
      <c r="AX577" s="90"/>
      <c r="AY577" s="90"/>
      <c r="AZ577" s="90"/>
      <c r="BA577" s="90"/>
      <c r="BB577" s="163"/>
      <c r="BC577" s="163"/>
      <c r="BD577" s="163"/>
      <c r="BE577" s="163"/>
      <c r="BF577" s="163"/>
      <c r="BG577" s="163"/>
      <c r="BH577" s="163"/>
      <c r="BI577" s="163"/>
      <c r="BJ577" s="163"/>
      <c r="BK577" s="163"/>
      <c r="BL577" s="163"/>
      <c r="BM577" s="163"/>
      <c r="BN577" s="163"/>
      <c r="BO577" s="315"/>
      <c r="BP577" s="163"/>
      <c r="BQ577" s="90"/>
      <c r="BR577" s="163"/>
      <c r="BS577" s="90"/>
      <c r="BT577" s="316"/>
      <c r="BU577" s="241" t="e">
        <f>VLOOKUP(#REF!,'[4]Monthly AMS report'!DH:DI,2,FALSE)</f>
        <v>#REF!</v>
      </c>
    </row>
    <row r="578" spans="1:74" s="234" customFormat="1" ht="14.4" x14ac:dyDescent="0.3">
      <c r="A578" s="335" t="s">
        <v>1917</v>
      </c>
      <c r="B578" s="288"/>
      <c r="C578" s="235"/>
      <c r="D578" s="336"/>
      <c r="E578" s="235" t="e">
        <v>#N/A</v>
      </c>
      <c r="F578" s="225"/>
      <c r="G578" s="335" t="s">
        <v>1918</v>
      </c>
      <c r="H578" s="238"/>
      <c r="I578" s="238"/>
      <c r="J578" s="238"/>
      <c r="K578" s="238"/>
      <c r="L578" s="238"/>
      <c r="M578" s="238"/>
      <c r="N578" s="238"/>
      <c r="O578" s="238"/>
      <c r="P578" s="238"/>
      <c r="Q578" s="238"/>
      <c r="R578" s="238"/>
      <c r="S578" s="238"/>
      <c r="T578" s="238"/>
      <c r="U578" s="238"/>
      <c r="V578" s="238"/>
      <c r="W578" s="238"/>
      <c r="X578" s="238"/>
      <c r="Y578" s="238"/>
      <c r="Z578" s="238"/>
      <c r="AA578" s="238"/>
      <c r="AB578" s="238"/>
      <c r="AC578" s="238"/>
      <c r="AD578" s="238"/>
      <c r="AE578" s="238"/>
      <c r="AF578" s="238"/>
      <c r="AG578" s="290"/>
      <c r="AH578" s="290"/>
      <c r="AI578" s="290"/>
      <c r="AJ578" s="290"/>
      <c r="AK578" s="79"/>
      <c r="AL578" s="79"/>
      <c r="AM578" s="79"/>
      <c r="AN578" s="90"/>
      <c r="AO578" s="90"/>
      <c r="AP578" s="90"/>
      <c r="AQ578" s="90"/>
      <c r="AR578" s="90"/>
      <c r="AS578" s="90"/>
      <c r="AT578" s="90"/>
      <c r="AU578" s="90"/>
      <c r="AV578" s="90"/>
      <c r="AW578" s="90"/>
      <c r="AX578" s="90"/>
      <c r="AY578" s="90"/>
      <c r="AZ578" s="90"/>
      <c r="BA578" s="90"/>
      <c r="BB578" s="163"/>
      <c r="BC578" s="163"/>
      <c r="BD578" s="163"/>
      <c r="BE578" s="163"/>
      <c r="BF578" s="163"/>
      <c r="BG578" s="163"/>
      <c r="BH578" s="163"/>
      <c r="BI578" s="163"/>
      <c r="BJ578" s="163"/>
      <c r="BK578" s="163"/>
      <c r="BL578" s="163"/>
      <c r="BM578" s="163"/>
      <c r="BN578" s="163"/>
      <c r="BO578" s="315"/>
      <c r="BP578" s="163"/>
      <c r="BQ578" s="90"/>
      <c r="BR578" s="163"/>
      <c r="BS578" s="90"/>
      <c r="BT578" s="316"/>
      <c r="BU578" s="241" t="e">
        <f>VLOOKUP(#REF!,'[4]Monthly AMS report'!DH:DI,2,FALSE)</f>
        <v>#REF!</v>
      </c>
    </row>
    <row r="579" spans="1:74" s="234" customFormat="1" ht="14.4" x14ac:dyDescent="0.3">
      <c r="B579" s="288"/>
      <c r="C579" s="235"/>
      <c r="D579" s="236"/>
      <c r="E579" s="237"/>
      <c r="F579" s="225"/>
      <c r="G579" s="238"/>
      <c r="H579" s="238"/>
      <c r="I579" s="238"/>
      <c r="J579" s="238"/>
      <c r="K579" s="238"/>
      <c r="L579" s="238"/>
      <c r="M579" s="238"/>
      <c r="N579" s="238"/>
      <c r="O579" s="238"/>
      <c r="P579" s="238"/>
      <c r="Q579" s="238"/>
      <c r="R579" s="238"/>
      <c r="S579" s="238"/>
      <c r="T579" s="238"/>
      <c r="U579" s="238"/>
      <c r="V579" s="238"/>
      <c r="W579" s="238"/>
      <c r="X579" s="238"/>
      <c r="Y579" s="238"/>
      <c r="Z579" s="238"/>
      <c r="AA579" s="238"/>
      <c r="AB579" s="238"/>
      <c r="AC579" s="238"/>
      <c r="AD579" s="238"/>
      <c r="AE579" s="238"/>
      <c r="AF579" s="238"/>
      <c r="AG579" s="290"/>
      <c r="AH579" s="290"/>
      <c r="AI579" s="290"/>
      <c r="AJ579" s="290"/>
      <c r="AK579" s="79"/>
      <c r="AL579" s="79"/>
      <c r="AM579" s="79"/>
      <c r="AN579" s="90"/>
      <c r="AO579" s="90"/>
      <c r="AP579" s="90"/>
      <c r="AQ579" s="90"/>
      <c r="AR579" s="90"/>
      <c r="AS579" s="90"/>
      <c r="AT579" s="90"/>
      <c r="AU579" s="90"/>
      <c r="AV579" s="90"/>
      <c r="AW579" s="90"/>
      <c r="AX579" s="90"/>
      <c r="AY579" s="90"/>
      <c r="AZ579" s="90"/>
      <c r="BA579" s="90"/>
      <c r="BB579" s="163"/>
      <c r="BC579" s="163"/>
      <c r="BD579" s="163"/>
      <c r="BE579" s="163"/>
      <c r="BF579" s="163"/>
      <c r="BG579" s="163"/>
      <c r="BH579" s="163"/>
      <c r="BI579" s="163"/>
      <c r="BJ579" s="163"/>
      <c r="BK579" s="163"/>
      <c r="BL579" s="163"/>
      <c r="BM579" s="163"/>
      <c r="BN579" s="163"/>
      <c r="BO579" s="315"/>
      <c r="BP579" s="163"/>
      <c r="BQ579" s="90"/>
      <c r="BR579" s="163"/>
      <c r="BS579" s="90"/>
      <c r="BT579" s="316"/>
      <c r="BU579" s="241"/>
    </row>
    <row r="580" spans="1:74" s="234" customFormat="1" ht="14.4" x14ac:dyDescent="0.3">
      <c r="B580" s="288"/>
      <c r="C580" s="235"/>
      <c r="D580" s="236"/>
      <c r="E580" s="237"/>
      <c r="F580" s="225"/>
      <c r="G580" s="238"/>
      <c r="H580" s="238"/>
      <c r="I580" s="238"/>
      <c r="J580" s="238"/>
      <c r="K580" s="238"/>
      <c r="L580" s="238"/>
      <c r="M580" s="238"/>
      <c r="N580" s="238"/>
      <c r="O580" s="238"/>
      <c r="P580" s="238"/>
      <c r="Q580" s="238"/>
      <c r="R580" s="238"/>
      <c r="S580" s="238"/>
      <c r="T580" s="238"/>
      <c r="U580" s="238"/>
      <c r="V580" s="238"/>
      <c r="W580" s="238"/>
      <c r="X580" s="238"/>
      <c r="Y580" s="238"/>
      <c r="Z580" s="238"/>
      <c r="AA580" s="238"/>
      <c r="AB580" s="238"/>
      <c r="AC580" s="238"/>
      <c r="AD580" s="238"/>
      <c r="AE580" s="238"/>
      <c r="AF580" s="238"/>
      <c r="AG580" s="290"/>
      <c r="AH580" s="290"/>
      <c r="AI580" s="290"/>
      <c r="AJ580" s="290"/>
      <c r="AK580" s="79"/>
      <c r="AL580" s="79"/>
      <c r="AM580" s="79"/>
      <c r="AN580" s="90"/>
      <c r="AO580" s="90"/>
      <c r="AP580" s="90"/>
      <c r="AQ580" s="90"/>
      <c r="AR580" s="90"/>
      <c r="AS580" s="90"/>
      <c r="AT580" s="90"/>
      <c r="AU580" s="90"/>
      <c r="AV580" s="90"/>
      <c r="AW580" s="90"/>
      <c r="AX580" s="90"/>
      <c r="AY580" s="90"/>
      <c r="AZ580" s="90"/>
      <c r="BA580" s="90"/>
      <c r="BB580" s="163"/>
      <c r="BC580" s="163"/>
      <c r="BD580" s="163"/>
      <c r="BE580" s="163"/>
      <c r="BF580" s="163"/>
      <c r="BG580" s="163"/>
      <c r="BH580" s="163"/>
      <c r="BI580" s="163"/>
      <c r="BJ580" s="163"/>
      <c r="BK580" s="163"/>
      <c r="BL580" s="163"/>
      <c r="BM580" s="163"/>
      <c r="BN580" s="163"/>
      <c r="BO580" s="315"/>
      <c r="BP580" s="163"/>
      <c r="BQ580" s="90"/>
      <c r="BR580" s="163"/>
      <c r="BS580" s="90"/>
      <c r="BT580" s="316"/>
      <c r="BU580" s="241"/>
    </row>
    <row r="581" spans="1:74" s="234" customFormat="1" ht="14.4" x14ac:dyDescent="0.3">
      <c r="B581" s="288"/>
      <c r="C581" s="235"/>
      <c r="D581" s="236"/>
      <c r="E581" s="237"/>
      <c r="F581" s="225"/>
      <c r="G581" s="238"/>
      <c r="H581" s="238"/>
      <c r="I581" s="238"/>
      <c r="J581" s="238"/>
      <c r="K581" s="238"/>
      <c r="L581" s="238"/>
      <c r="M581" s="238"/>
      <c r="N581" s="238"/>
      <c r="O581" s="238"/>
      <c r="P581" s="238"/>
      <c r="Q581" s="238"/>
      <c r="R581" s="238"/>
      <c r="S581" s="238"/>
      <c r="T581" s="238"/>
      <c r="U581" s="238"/>
      <c r="V581" s="238"/>
      <c r="W581" s="238"/>
      <c r="X581" s="238"/>
      <c r="Y581" s="238"/>
      <c r="Z581" s="238"/>
      <c r="AA581" s="238"/>
      <c r="AB581" s="238"/>
      <c r="AC581" s="238"/>
      <c r="AD581" s="238"/>
      <c r="AE581" s="238"/>
      <c r="AF581" s="238"/>
      <c r="AG581" s="290"/>
      <c r="AH581" s="290"/>
      <c r="AI581" s="290"/>
      <c r="AJ581" s="290"/>
      <c r="AK581" s="79"/>
      <c r="AL581" s="79"/>
      <c r="AM581" s="79"/>
      <c r="AN581" s="90"/>
      <c r="AO581" s="90"/>
      <c r="AP581" s="90"/>
      <c r="AQ581" s="90"/>
      <c r="AR581" s="90"/>
      <c r="AS581" s="90"/>
      <c r="AT581" s="90"/>
      <c r="AU581" s="90"/>
      <c r="AV581" s="90"/>
      <c r="AW581" s="90"/>
      <c r="AX581" s="90"/>
      <c r="AY581" s="90"/>
      <c r="AZ581" s="90"/>
      <c r="BA581" s="90"/>
      <c r="BB581" s="163"/>
      <c r="BC581" s="163"/>
      <c r="BD581" s="163"/>
      <c r="BE581" s="163"/>
      <c r="BF581" s="163"/>
      <c r="BG581" s="163"/>
      <c r="BH581" s="163"/>
      <c r="BI581" s="163"/>
      <c r="BJ581" s="163"/>
      <c r="BK581" s="163"/>
      <c r="BL581" s="163"/>
      <c r="BM581" s="163"/>
      <c r="BN581" s="163"/>
      <c r="BO581" s="315"/>
      <c r="BP581" s="163"/>
      <c r="BQ581" s="90"/>
      <c r="BR581" s="163"/>
      <c r="BS581" s="90"/>
      <c r="BT581" s="316"/>
      <c r="BU581" s="241"/>
    </row>
    <row r="582" spans="1:74" s="234" customFormat="1" ht="14.4" x14ac:dyDescent="0.3">
      <c r="B582" s="288"/>
      <c r="C582" s="235"/>
      <c r="D582" s="236"/>
      <c r="E582" s="237"/>
      <c r="F582" s="225"/>
      <c r="G582" s="238"/>
      <c r="H582" s="238"/>
      <c r="I582" s="238"/>
      <c r="J582" s="238"/>
      <c r="K582" s="238"/>
      <c r="L582" s="238"/>
      <c r="M582" s="238"/>
      <c r="N582" s="238"/>
      <c r="O582" s="238"/>
      <c r="P582" s="238"/>
      <c r="Q582" s="238"/>
      <c r="R582" s="238"/>
      <c r="S582" s="238"/>
      <c r="T582" s="238"/>
      <c r="U582" s="238"/>
      <c r="V582" s="238"/>
      <c r="W582" s="238"/>
      <c r="X582" s="238"/>
      <c r="Y582" s="238"/>
      <c r="Z582" s="238"/>
      <c r="AA582" s="238"/>
      <c r="AB582" s="238"/>
      <c r="AC582" s="238"/>
      <c r="AD582" s="238"/>
      <c r="AE582" s="238"/>
      <c r="AF582" s="238"/>
      <c r="AG582" s="290"/>
      <c r="AH582" s="290"/>
      <c r="AI582" s="290"/>
      <c r="AJ582" s="290"/>
      <c r="AK582" s="79"/>
      <c r="AL582" s="79"/>
      <c r="AM582" s="79"/>
      <c r="AN582" s="90"/>
      <c r="AO582" s="90"/>
      <c r="AP582" s="90"/>
      <c r="AQ582" s="90"/>
      <c r="AR582" s="90"/>
      <c r="AS582" s="90"/>
      <c r="AT582" s="90"/>
      <c r="AU582" s="90"/>
      <c r="AV582" s="90"/>
      <c r="AW582" s="90"/>
      <c r="AX582" s="90"/>
      <c r="AY582" s="90"/>
      <c r="AZ582" s="90"/>
      <c r="BA582" s="90"/>
      <c r="BB582" s="163"/>
      <c r="BC582" s="163"/>
      <c r="BD582" s="163"/>
      <c r="BE582" s="163"/>
      <c r="BF582" s="163"/>
      <c r="BG582" s="163"/>
      <c r="BH582" s="163"/>
      <c r="BI582" s="163"/>
      <c r="BJ582" s="163"/>
      <c r="BK582" s="163"/>
      <c r="BL582" s="163"/>
      <c r="BM582" s="163"/>
      <c r="BN582" s="163"/>
      <c r="BO582" s="315"/>
      <c r="BP582" s="163"/>
      <c r="BQ582" s="90"/>
      <c r="BR582" s="163"/>
      <c r="BS582" s="90"/>
      <c r="BT582" s="316"/>
      <c r="BU582" s="241"/>
    </row>
    <row r="583" spans="1:74" s="234" customFormat="1" ht="14.4" x14ac:dyDescent="0.3">
      <c r="B583" s="288"/>
      <c r="C583" s="235"/>
      <c r="D583" s="236"/>
      <c r="E583" s="237"/>
      <c r="F583" s="225"/>
      <c r="G583" s="238"/>
      <c r="H583" s="238"/>
      <c r="I583" s="238"/>
      <c r="J583" s="238"/>
      <c r="K583" s="238"/>
      <c r="L583" s="238"/>
      <c r="M583" s="238"/>
      <c r="N583" s="238"/>
      <c r="O583" s="238"/>
      <c r="P583" s="238"/>
      <c r="Q583" s="238"/>
      <c r="R583" s="238"/>
      <c r="S583" s="238"/>
      <c r="T583" s="238"/>
      <c r="U583" s="238"/>
      <c r="V583" s="238"/>
      <c r="W583" s="238"/>
      <c r="X583" s="238"/>
      <c r="Y583" s="238"/>
      <c r="Z583" s="238"/>
      <c r="AA583" s="238"/>
      <c r="AB583" s="238"/>
      <c r="AC583" s="238"/>
      <c r="AD583" s="238"/>
      <c r="AE583" s="238"/>
      <c r="AF583" s="238"/>
      <c r="AG583" s="290"/>
      <c r="AH583" s="290"/>
      <c r="AI583" s="290"/>
      <c r="AJ583" s="290"/>
      <c r="AK583" s="79"/>
      <c r="AL583" s="79"/>
      <c r="AM583" s="79"/>
      <c r="AN583" s="90"/>
      <c r="AO583" s="90"/>
      <c r="AP583" s="90"/>
      <c r="AQ583" s="90"/>
      <c r="AR583" s="90"/>
      <c r="AS583" s="90"/>
      <c r="AT583" s="90"/>
      <c r="AU583" s="90"/>
      <c r="AV583" s="90"/>
      <c r="AW583" s="90"/>
      <c r="AX583" s="90"/>
      <c r="AY583" s="90"/>
      <c r="AZ583" s="90"/>
      <c r="BA583" s="90"/>
      <c r="BB583" s="163"/>
      <c r="BC583" s="163"/>
      <c r="BD583" s="163"/>
      <c r="BE583" s="163"/>
      <c r="BF583" s="163"/>
      <c r="BG583" s="163"/>
      <c r="BH583" s="163"/>
      <c r="BI583" s="163"/>
      <c r="BJ583" s="163"/>
      <c r="BK583" s="163"/>
      <c r="BL583" s="163"/>
      <c r="BM583" s="163"/>
      <c r="BN583" s="163"/>
      <c r="BO583" s="315"/>
      <c r="BP583" s="163"/>
      <c r="BQ583" s="90"/>
      <c r="BR583" s="163"/>
      <c r="BS583" s="90"/>
      <c r="BT583" s="316"/>
      <c r="BU583" s="241"/>
    </row>
    <row r="584" spans="1:74" s="234" customFormat="1" ht="14.4" x14ac:dyDescent="0.3">
      <c r="B584" s="288"/>
      <c r="C584" s="235"/>
      <c r="D584" s="236"/>
      <c r="E584" s="237"/>
      <c r="F584" s="225"/>
      <c r="G584" s="238"/>
      <c r="H584" s="238"/>
      <c r="I584" s="238"/>
      <c r="J584" s="238"/>
      <c r="K584" s="238"/>
      <c r="L584" s="238"/>
      <c r="M584" s="238"/>
      <c r="N584" s="238"/>
      <c r="O584" s="238"/>
      <c r="P584" s="238"/>
      <c r="Q584" s="238"/>
      <c r="R584" s="238"/>
      <c r="S584" s="238"/>
      <c r="T584" s="238"/>
      <c r="U584" s="238"/>
      <c r="V584" s="238"/>
      <c r="W584" s="238"/>
      <c r="X584" s="238"/>
      <c r="Y584" s="238"/>
      <c r="Z584" s="238"/>
      <c r="AA584" s="238"/>
      <c r="AB584" s="238"/>
      <c r="AC584" s="238"/>
      <c r="AD584" s="238"/>
      <c r="AE584" s="238"/>
      <c r="AF584" s="238"/>
      <c r="AG584" s="290"/>
      <c r="AH584" s="290"/>
      <c r="AI584" s="290"/>
      <c r="AJ584" s="290"/>
      <c r="AK584" s="79"/>
      <c r="AL584" s="79"/>
      <c r="AM584" s="79"/>
      <c r="AN584" s="90"/>
      <c r="AO584" s="90"/>
      <c r="AP584" s="90"/>
      <c r="AQ584" s="90"/>
      <c r="AR584" s="90"/>
      <c r="AS584" s="90"/>
      <c r="AT584" s="90"/>
      <c r="AU584" s="90"/>
      <c r="AV584" s="90"/>
      <c r="AW584" s="90"/>
      <c r="AX584" s="90"/>
      <c r="AY584" s="90"/>
      <c r="AZ584" s="90"/>
      <c r="BA584" s="90"/>
      <c r="BB584" s="163"/>
      <c r="BC584" s="163"/>
      <c r="BD584" s="163"/>
      <c r="BE584" s="163"/>
      <c r="BF584" s="163"/>
      <c r="BG584" s="163"/>
      <c r="BH584" s="163"/>
      <c r="BI584" s="163"/>
      <c r="BJ584" s="163"/>
      <c r="BK584" s="163"/>
      <c r="BL584" s="163"/>
      <c r="BM584" s="163"/>
      <c r="BN584" s="163"/>
      <c r="BO584" s="315"/>
      <c r="BP584" s="163"/>
      <c r="BQ584" s="90"/>
      <c r="BR584" s="163"/>
      <c r="BS584" s="90"/>
      <c r="BT584" s="316"/>
      <c r="BU584" s="241"/>
    </row>
    <row r="585" spans="1:74" s="234" customFormat="1" ht="14.4" x14ac:dyDescent="0.3">
      <c r="B585" s="288"/>
      <c r="C585" s="235"/>
      <c r="D585" s="236"/>
      <c r="E585" s="237"/>
      <c r="F585" s="225"/>
      <c r="G585" s="238"/>
      <c r="H585" s="238"/>
      <c r="I585" s="238"/>
      <c r="J585" s="238"/>
      <c r="K585" s="238"/>
      <c r="L585" s="238"/>
      <c r="M585" s="238"/>
      <c r="N585" s="238"/>
      <c r="O585" s="238"/>
      <c r="P585" s="238"/>
      <c r="Q585" s="238"/>
      <c r="R585" s="238"/>
      <c r="S585" s="238"/>
      <c r="T585" s="238"/>
      <c r="U585" s="238"/>
      <c r="V585" s="238"/>
      <c r="W585" s="238"/>
      <c r="X585" s="238"/>
      <c r="Y585" s="238"/>
      <c r="Z585" s="238"/>
      <c r="AA585" s="238"/>
      <c r="AB585" s="238"/>
      <c r="AC585" s="238"/>
      <c r="AD585" s="238"/>
      <c r="AE585" s="238"/>
      <c r="AF585" s="238"/>
      <c r="AG585" s="290"/>
      <c r="AH585" s="290"/>
      <c r="AI585" s="290"/>
      <c r="AJ585" s="290"/>
      <c r="AK585" s="79"/>
      <c r="AL585" s="79"/>
      <c r="AM585" s="79"/>
      <c r="AN585" s="90"/>
      <c r="AO585" s="90"/>
      <c r="AP585" s="90"/>
      <c r="AQ585" s="90"/>
      <c r="AR585" s="90"/>
      <c r="AS585" s="90"/>
      <c r="AT585" s="90"/>
      <c r="AU585" s="90"/>
      <c r="AV585" s="90"/>
      <c r="AW585" s="90"/>
      <c r="AX585" s="90"/>
      <c r="AY585" s="90"/>
      <c r="AZ585" s="90"/>
      <c r="BA585" s="90"/>
      <c r="BB585" s="163"/>
      <c r="BC585" s="163"/>
      <c r="BD585" s="163"/>
      <c r="BE585" s="163"/>
      <c r="BF585" s="163"/>
      <c r="BG585" s="163"/>
      <c r="BH585" s="163"/>
      <c r="BI585" s="163"/>
      <c r="BJ585" s="163"/>
      <c r="BK585" s="163"/>
      <c r="BL585" s="163"/>
      <c r="BM585" s="163"/>
      <c r="BN585" s="163"/>
      <c r="BO585" s="315"/>
      <c r="BP585" s="163"/>
      <c r="BQ585" s="90"/>
      <c r="BR585" s="163"/>
      <c r="BS585" s="90"/>
      <c r="BT585" s="316"/>
      <c r="BU585" s="241"/>
    </row>
    <row r="586" spans="1:74" s="234" customFormat="1" ht="14.4" x14ac:dyDescent="0.3">
      <c r="B586" s="288"/>
      <c r="C586" s="235"/>
      <c r="D586" s="236"/>
      <c r="E586" s="237"/>
      <c r="F586" s="225"/>
      <c r="G586" s="238"/>
      <c r="H586" s="238"/>
      <c r="I586" s="238"/>
      <c r="J586" s="238"/>
      <c r="K586" s="238"/>
      <c r="L586" s="238"/>
      <c r="M586" s="238"/>
      <c r="N586" s="238"/>
      <c r="O586" s="238"/>
      <c r="P586" s="238"/>
      <c r="Q586" s="238"/>
      <c r="R586" s="238"/>
      <c r="S586" s="238"/>
      <c r="T586" s="238"/>
      <c r="U586" s="238"/>
      <c r="V586" s="238"/>
      <c r="W586" s="238"/>
      <c r="X586" s="238"/>
      <c r="Y586" s="238"/>
      <c r="Z586" s="238"/>
      <c r="AA586" s="238"/>
      <c r="AB586" s="238"/>
      <c r="AC586" s="238"/>
      <c r="AD586" s="238"/>
      <c r="AE586" s="238"/>
      <c r="AF586" s="238"/>
      <c r="AG586" s="290"/>
      <c r="AH586" s="290"/>
      <c r="AI586" s="290"/>
      <c r="AJ586" s="290"/>
      <c r="AK586" s="79"/>
      <c r="AL586" s="79"/>
      <c r="AM586" s="79"/>
      <c r="AN586" s="90"/>
      <c r="AO586" s="90"/>
      <c r="AP586" s="90"/>
      <c r="AQ586" s="90"/>
      <c r="AR586" s="90"/>
      <c r="AS586" s="90"/>
      <c r="AT586" s="90"/>
      <c r="AU586" s="90"/>
      <c r="AV586" s="90"/>
      <c r="AW586" s="90"/>
      <c r="AX586" s="90"/>
      <c r="AY586" s="90"/>
      <c r="AZ586" s="90"/>
      <c r="BA586" s="90"/>
      <c r="BB586" s="163"/>
      <c r="BC586" s="163"/>
      <c r="BD586" s="163"/>
      <c r="BE586" s="163"/>
      <c r="BF586" s="163"/>
      <c r="BG586" s="163"/>
      <c r="BH586" s="163"/>
      <c r="BI586" s="163"/>
      <c r="BJ586" s="163"/>
      <c r="BK586" s="163"/>
      <c r="BL586" s="163"/>
      <c r="BM586" s="163"/>
      <c r="BN586" s="163"/>
      <c r="BO586" s="315"/>
      <c r="BP586" s="163"/>
      <c r="BQ586" s="90"/>
      <c r="BR586" s="163"/>
      <c r="BS586" s="90"/>
      <c r="BT586" s="316"/>
      <c r="BU586" s="241"/>
    </row>
    <row r="587" spans="1:74" s="234" customFormat="1" ht="14.4" x14ac:dyDescent="0.3">
      <c r="B587" s="288"/>
      <c r="C587" s="235"/>
      <c r="D587" s="236"/>
      <c r="E587" s="237"/>
      <c r="F587" s="225"/>
      <c r="G587" s="238"/>
      <c r="H587" s="238"/>
      <c r="I587" s="238"/>
      <c r="J587" s="238"/>
      <c r="K587" s="238"/>
      <c r="L587" s="238"/>
      <c r="M587" s="238"/>
      <c r="N587" s="238"/>
      <c r="O587" s="238"/>
      <c r="P587" s="238"/>
      <c r="Q587" s="238"/>
      <c r="R587" s="238"/>
      <c r="S587" s="238"/>
      <c r="T587" s="238"/>
      <c r="U587" s="238"/>
      <c r="V587" s="238"/>
      <c r="W587" s="238"/>
      <c r="X587" s="238"/>
      <c r="Y587" s="238"/>
      <c r="Z587" s="238"/>
      <c r="AA587" s="238"/>
      <c r="AB587" s="238"/>
      <c r="AC587" s="238"/>
      <c r="AD587" s="238"/>
      <c r="AE587" s="238"/>
      <c r="AF587" s="238"/>
      <c r="AG587" s="290"/>
      <c r="AH587" s="290"/>
      <c r="AI587" s="290"/>
      <c r="AJ587" s="290"/>
      <c r="AK587" s="79"/>
      <c r="AL587" s="79"/>
      <c r="AM587" s="79"/>
      <c r="AN587" s="90"/>
      <c r="AO587" s="90"/>
      <c r="AP587" s="90"/>
      <c r="AQ587" s="90"/>
      <c r="AR587" s="90"/>
      <c r="AS587" s="90"/>
      <c r="AT587" s="90"/>
      <c r="AU587" s="90"/>
      <c r="AV587" s="90"/>
      <c r="AW587" s="90"/>
      <c r="AX587" s="90"/>
      <c r="AY587" s="90"/>
      <c r="AZ587" s="90"/>
      <c r="BA587" s="90"/>
      <c r="BB587" s="163"/>
      <c r="BC587" s="163"/>
      <c r="BD587" s="163"/>
      <c r="BE587" s="163"/>
      <c r="BF587" s="163"/>
      <c r="BG587" s="163"/>
      <c r="BH587" s="163"/>
      <c r="BI587" s="163"/>
      <c r="BJ587" s="163"/>
      <c r="BK587" s="163"/>
      <c r="BL587" s="163"/>
      <c r="BM587" s="163"/>
      <c r="BN587" s="163"/>
      <c r="BO587" s="315"/>
      <c r="BP587" s="163"/>
      <c r="BQ587" s="90"/>
      <c r="BR587" s="163"/>
      <c r="BS587" s="90"/>
      <c r="BT587" s="316"/>
      <c r="BU587" s="241"/>
    </row>
    <row r="588" spans="1:74" s="234" customFormat="1" ht="14.4" x14ac:dyDescent="0.3">
      <c r="B588" s="288"/>
      <c r="C588" s="235"/>
      <c r="D588" s="236"/>
      <c r="E588" s="237"/>
      <c r="F588" s="225"/>
      <c r="G588" s="238"/>
      <c r="H588" s="238"/>
      <c r="I588" s="238"/>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90"/>
      <c r="AH588" s="290"/>
      <c r="AI588" s="290"/>
      <c r="AJ588" s="290"/>
      <c r="AK588" s="79"/>
      <c r="AL588" s="79"/>
      <c r="AM588" s="79"/>
      <c r="AN588" s="90"/>
      <c r="AO588" s="90"/>
      <c r="AP588" s="90"/>
      <c r="AQ588" s="90"/>
      <c r="AR588" s="90"/>
      <c r="AS588" s="90"/>
      <c r="AT588" s="90"/>
      <c r="AU588" s="90"/>
      <c r="AV588" s="90"/>
      <c r="AW588" s="90"/>
      <c r="AX588" s="90"/>
      <c r="AY588" s="90"/>
      <c r="AZ588" s="90"/>
      <c r="BA588" s="90"/>
      <c r="BB588" s="163"/>
      <c r="BC588" s="163"/>
      <c r="BD588" s="163"/>
      <c r="BE588" s="163"/>
      <c r="BF588" s="163"/>
      <c r="BG588" s="163"/>
      <c r="BH588" s="163"/>
      <c r="BI588" s="163"/>
      <c r="BJ588" s="163"/>
      <c r="BK588" s="163"/>
      <c r="BL588" s="163"/>
      <c r="BM588" s="163"/>
      <c r="BN588" s="163"/>
      <c r="BO588" s="315"/>
      <c r="BP588" s="163"/>
      <c r="BQ588" s="90"/>
      <c r="BR588" s="163"/>
      <c r="BS588" s="90"/>
      <c r="BT588" s="316"/>
      <c r="BU588" s="241"/>
    </row>
    <row r="589" spans="1:74" s="234" customFormat="1" ht="14.4" x14ac:dyDescent="0.3">
      <c r="A589" s="335"/>
      <c r="B589" s="337"/>
      <c r="C589" s="235"/>
      <c r="D589" s="336"/>
      <c r="E589" s="235"/>
      <c r="F589" s="225"/>
      <c r="G589" s="238"/>
      <c r="H589" s="238"/>
      <c r="I589" s="238"/>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90"/>
      <c r="AH589" s="290"/>
      <c r="AI589" s="290"/>
      <c r="AJ589" s="290"/>
      <c r="AK589" s="79"/>
      <c r="AL589" s="79"/>
      <c r="AM589" s="79"/>
      <c r="AN589" s="90"/>
      <c r="AO589" s="90"/>
      <c r="AP589" s="90"/>
      <c r="AQ589" s="90"/>
      <c r="AR589" s="90"/>
      <c r="AS589" s="90"/>
      <c r="AT589" s="90"/>
      <c r="AU589" s="90"/>
      <c r="AV589" s="90"/>
      <c r="AW589" s="90"/>
      <c r="AX589" s="90"/>
      <c r="AY589" s="90"/>
      <c r="AZ589" s="90"/>
      <c r="BA589" s="90"/>
      <c r="BB589" s="163"/>
      <c r="BC589" s="163"/>
      <c r="BD589" s="163"/>
      <c r="BE589" s="163"/>
      <c r="BF589" s="163"/>
      <c r="BG589" s="163"/>
      <c r="BH589" s="163"/>
      <c r="BI589" s="163"/>
      <c r="BJ589" s="163"/>
      <c r="BK589" s="163"/>
      <c r="BL589" s="163"/>
      <c r="BM589" s="163"/>
      <c r="BN589" s="163"/>
      <c r="BO589" s="315"/>
      <c r="BP589" s="163"/>
      <c r="BQ589" s="90"/>
      <c r="BR589" s="163"/>
      <c r="BS589" s="90"/>
      <c r="BT589" s="316"/>
      <c r="BU589" s="241"/>
      <c r="BV589" s="235"/>
    </row>
    <row r="590" spans="1:74" ht="22.8" x14ac:dyDescent="0.3">
      <c r="A590" s="338" t="s">
        <v>1919</v>
      </c>
      <c r="C590" s="16"/>
      <c r="D590" s="339"/>
      <c r="E590" s="234"/>
      <c r="F590" s="159"/>
      <c r="G590" s="340"/>
      <c r="H590" s="227"/>
      <c r="I590" s="227"/>
      <c r="J590" s="227"/>
      <c r="K590" s="227"/>
      <c r="L590" s="227"/>
      <c r="M590" s="227"/>
      <c r="N590" s="227"/>
      <c r="O590" s="227"/>
      <c r="P590" s="227"/>
      <c r="Q590" s="227"/>
      <c r="R590" s="227"/>
      <c r="S590" s="227"/>
      <c r="T590" s="227"/>
      <c r="U590" s="227"/>
      <c r="V590" s="227"/>
      <c r="W590" s="227"/>
      <c r="X590" s="227"/>
      <c r="Y590" s="227"/>
      <c r="Z590" s="227"/>
      <c r="AA590" s="227"/>
      <c r="AB590" s="227"/>
      <c r="AC590" s="227"/>
      <c r="AD590" s="227"/>
      <c r="AE590" s="227"/>
      <c r="AF590" s="227"/>
      <c r="AG590" s="290"/>
      <c r="AH590" s="290"/>
      <c r="AI590" s="290"/>
      <c r="AJ590" s="290"/>
      <c r="AK590" s="79"/>
      <c r="AL590" s="79"/>
      <c r="AM590" s="79"/>
      <c r="AN590" s="90"/>
      <c r="AO590" s="90"/>
      <c r="AP590" s="90"/>
      <c r="AQ590" s="90"/>
      <c r="AR590" s="90"/>
      <c r="AS590" s="90"/>
      <c r="AT590" s="90"/>
      <c r="AU590" s="90"/>
      <c r="AV590" s="90"/>
      <c r="AW590" s="90"/>
      <c r="AX590" s="90"/>
      <c r="AY590" s="90"/>
      <c r="AZ590" s="90"/>
      <c r="BA590" s="90"/>
      <c r="BB590" s="163"/>
      <c r="BC590" s="163"/>
      <c r="BD590" s="163"/>
      <c r="BE590" s="163"/>
      <c r="BF590" s="163"/>
      <c r="BG590" s="163"/>
      <c r="BH590" s="163"/>
      <c r="BI590" s="163"/>
      <c r="BJ590" s="163"/>
      <c r="BK590" s="163"/>
      <c r="BL590" s="163"/>
      <c r="BM590" s="163"/>
      <c r="BN590" s="163"/>
      <c r="BO590" s="315"/>
      <c r="BP590" s="163"/>
      <c r="BQ590" s="90"/>
      <c r="BR590" s="163"/>
      <c r="BS590" s="90"/>
      <c r="BT590" s="316"/>
      <c r="BU590" s="230"/>
      <c r="BV590" s="341"/>
    </row>
    <row r="591" spans="1:74" ht="26.4" thickBot="1" x14ac:dyDescent="0.35">
      <c r="A591" s="342" t="s">
        <v>1920</v>
      </c>
      <c r="B591" s="39"/>
      <c r="C591" s="343"/>
      <c r="D591" s="344"/>
      <c r="E591" s="345"/>
      <c r="F591" s="343"/>
      <c r="G591" s="346"/>
      <c r="H591" s="227"/>
      <c r="I591" s="227"/>
      <c r="J591" s="227"/>
      <c r="K591" s="227"/>
      <c r="L591" s="227"/>
      <c r="M591" s="227"/>
      <c r="N591" s="227"/>
      <c r="O591" s="227"/>
      <c r="P591" s="227"/>
      <c r="Q591" s="227"/>
      <c r="R591" s="227"/>
      <c r="S591" s="227"/>
      <c r="T591" s="227"/>
      <c r="U591" s="227"/>
      <c r="V591" s="227"/>
      <c r="W591" s="227"/>
      <c r="X591" s="227"/>
      <c r="Y591" s="227"/>
      <c r="Z591" s="227"/>
      <c r="AA591" s="227"/>
      <c r="AB591" s="227"/>
      <c r="AC591" s="227"/>
      <c r="AD591" s="227"/>
      <c r="AE591" s="227"/>
      <c r="AF591" s="227"/>
      <c r="AG591" s="290"/>
      <c r="AH591" s="290"/>
      <c r="AI591" s="290"/>
      <c r="AJ591" s="290"/>
      <c r="AK591" s="79"/>
      <c r="AL591" s="79"/>
      <c r="AM591" s="79"/>
      <c r="AN591" s="90"/>
      <c r="AO591" s="90"/>
      <c r="AP591" s="90"/>
      <c r="AQ591" s="90"/>
      <c r="AR591" s="90"/>
      <c r="AS591" s="90"/>
      <c r="AT591" s="90"/>
      <c r="AU591" s="90"/>
      <c r="AV591" s="90"/>
      <c r="AW591" s="90"/>
      <c r="AX591" s="90"/>
      <c r="AY591" s="90"/>
      <c r="AZ591" s="90"/>
      <c r="BA591" s="90"/>
      <c r="BB591" s="163"/>
      <c r="BC591" s="163"/>
      <c r="BD591" s="163"/>
      <c r="BE591" s="163"/>
      <c r="BF591" s="163"/>
      <c r="BG591" s="163"/>
      <c r="BH591" s="163"/>
      <c r="BI591" s="163"/>
      <c r="BJ591" s="163"/>
      <c r="BK591" s="163"/>
      <c r="BL591" s="163"/>
      <c r="BM591" s="163"/>
      <c r="BN591" s="163"/>
      <c r="BO591" s="315"/>
      <c r="BP591" s="163"/>
      <c r="BQ591" s="90"/>
      <c r="BR591" s="163"/>
      <c r="BS591" s="90"/>
      <c r="BT591" s="316"/>
      <c r="BU591" s="230"/>
      <c r="BV591" s="88"/>
    </row>
    <row r="592" spans="1:74" ht="14.4" x14ac:dyDescent="0.3">
      <c r="C592" s="225"/>
      <c r="D592" s="236"/>
      <c r="E592" s="237"/>
      <c r="F592" s="225"/>
      <c r="G592" s="227"/>
      <c r="H592" s="227"/>
      <c r="I592" s="227"/>
      <c r="J592" s="227"/>
      <c r="K592" s="227"/>
      <c r="L592" s="227"/>
      <c r="M592" s="227"/>
      <c r="N592" s="227"/>
      <c r="O592" s="227"/>
      <c r="P592" s="227"/>
      <c r="Q592" s="227"/>
      <c r="R592" s="227"/>
      <c r="S592" s="227"/>
      <c r="T592" s="227"/>
      <c r="U592" s="227"/>
      <c r="V592" s="227"/>
      <c r="W592" s="227"/>
      <c r="X592" s="227"/>
      <c r="Y592" s="227"/>
      <c r="Z592" s="227"/>
      <c r="AA592" s="227"/>
      <c r="AB592" s="227"/>
      <c r="AC592" s="227"/>
      <c r="AD592" s="227"/>
      <c r="AE592" s="227"/>
      <c r="AF592" s="227"/>
      <c r="AG592" s="290"/>
      <c r="AH592" s="290"/>
      <c r="AI592" s="290"/>
      <c r="AJ592" s="290"/>
      <c r="AK592" s="79"/>
      <c r="AL592" s="79"/>
      <c r="AM592" s="79"/>
      <c r="AN592" s="90"/>
      <c r="AO592" s="90"/>
      <c r="AP592" s="90"/>
      <c r="AQ592" s="90"/>
      <c r="AR592" s="90"/>
      <c r="AS592" s="90"/>
      <c r="AT592" s="90"/>
      <c r="AU592" s="90"/>
      <c r="AV592" s="90"/>
      <c r="AW592" s="90"/>
      <c r="AX592" s="90"/>
      <c r="AY592" s="90"/>
      <c r="AZ592" s="90"/>
      <c r="BA592" s="90"/>
      <c r="BB592" s="163"/>
      <c r="BC592" s="163"/>
      <c r="BD592" s="163"/>
      <c r="BE592" s="163"/>
      <c r="BF592" s="163"/>
      <c r="BG592" s="163"/>
      <c r="BH592" s="163"/>
      <c r="BI592" s="163"/>
      <c r="BJ592" s="163"/>
      <c r="BK592" s="163"/>
      <c r="BL592" s="163"/>
      <c r="BM592" s="163"/>
      <c r="BN592" s="163"/>
      <c r="BO592" s="315"/>
      <c r="BP592" s="163"/>
      <c r="BQ592" s="90"/>
      <c r="BR592" s="163"/>
      <c r="BS592" s="90"/>
      <c r="BT592" s="316"/>
      <c r="BU592" s="230"/>
      <c r="BV592" s="88"/>
    </row>
    <row r="593" spans="1:74" ht="14.4" x14ac:dyDescent="0.3">
      <c r="A593" s="159" t="s">
        <v>1921</v>
      </c>
      <c r="C593" s="225"/>
      <c r="D593" s="236"/>
      <c r="E593" s="237"/>
      <c r="F593" s="225"/>
      <c r="G593" s="227"/>
      <c r="H593" s="227"/>
      <c r="I593" s="227"/>
      <c r="J593" s="227"/>
      <c r="K593" s="227"/>
      <c r="L593" s="227"/>
      <c r="M593" s="227"/>
      <c r="N593" s="227"/>
      <c r="O593" s="227"/>
      <c r="P593" s="227"/>
      <c r="Q593" s="227"/>
      <c r="R593" s="227"/>
      <c r="S593" s="227"/>
      <c r="T593" s="227"/>
      <c r="U593" s="227"/>
      <c r="V593" s="227"/>
      <c r="W593" s="227"/>
      <c r="X593" s="227"/>
      <c r="Y593" s="227"/>
      <c r="Z593" s="227"/>
      <c r="AA593" s="227"/>
      <c r="AB593" s="227"/>
      <c r="AC593" s="227"/>
      <c r="AD593" s="227"/>
      <c r="AE593" s="227"/>
      <c r="AF593" s="227"/>
      <c r="AG593" s="290"/>
      <c r="AH593" s="290"/>
      <c r="AI593" s="290"/>
      <c r="AJ593" s="290"/>
      <c r="AK593" s="79"/>
      <c r="AL593" s="79"/>
      <c r="AM593" s="79"/>
      <c r="AN593" s="90"/>
      <c r="AO593" s="90"/>
      <c r="AP593" s="90"/>
      <c r="AQ593" s="90"/>
      <c r="AR593" s="90"/>
      <c r="AS593" s="90"/>
      <c r="AT593" s="90"/>
      <c r="AU593" s="90"/>
      <c r="AV593" s="90"/>
      <c r="AW593" s="90"/>
      <c r="AX593" s="90"/>
      <c r="AY593" s="90"/>
      <c r="AZ593" s="90"/>
      <c r="BA593" s="90"/>
      <c r="BB593" s="163"/>
      <c r="BC593" s="163"/>
      <c r="BD593" s="163"/>
      <c r="BE593" s="163"/>
      <c r="BF593" s="163"/>
      <c r="BG593" s="163"/>
      <c r="BH593" s="163"/>
      <c r="BI593" s="163"/>
      <c r="BJ593" s="163"/>
      <c r="BK593" s="163"/>
      <c r="BL593" s="163"/>
      <c r="BM593" s="163"/>
      <c r="BN593" s="163"/>
      <c r="BO593" s="315"/>
      <c r="BP593" s="163"/>
      <c r="BQ593" s="90"/>
      <c r="BR593" s="163"/>
      <c r="BS593" s="90"/>
      <c r="BT593" s="316"/>
      <c r="BU593" s="230"/>
      <c r="BV593" s="88"/>
    </row>
    <row r="594" spans="1:74" ht="20.399999999999999" x14ac:dyDescent="0.3">
      <c r="A594" s="16" t="s">
        <v>1922</v>
      </c>
      <c r="C594" s="225"/>
      <c r="D594" s="236"/>
      <c r="E594" s="237"/>
      <c r="F594" s="225"/>
      <c r="G594" s="227"/>
      <c r="H594" s="227"/>
      <c r="I594" s="227"/>
      <c r="J594" s="227"/>
      <c r="K594" s="227"/>
      <c r="L594" s="227"/>
      <c r="M594" s="227"/>
      <c r="N594" s="227"/>
      <c r="O594" s="227"/>
      <c r="P594" s="227"/>
      <c r="Q594" s="227"/>
      <c r="R594" s="227"/>
      <c r="S594" s="227"/>
      <c r="T594" s="227"/>
      <c r="U594" s="227"/>
      <c r="V594" s="227"/>
      <c r="W594" s="227"/>
      <c r="X594" s="227"/>
      <c r="Y594" s="227"/>
      <c r="Z594" s="227"/>
      <c r="AA594" s="227"/>
      <c r="AB594" s="227"/>
      <c r="AC594" s="227"/>
      <c r="AD594" s="227"/>
      <c r="AE594" s="227"/>
      <c r="AF594" s="227"/>
      <c r="AG594" s="290"/>
      <c r="AH594" s="290"/>
      <c r="AI594" s="290"/>
      <c r="AJ594" s="290"/>
      <c r="AK594" s="79"/>
      <c r="AL594" s="79"/>
      <c r="AM594" s="79"/>
      <c r="AN594" s="90"/>
      <c r="AO594" s="90"/>
      <c r="AP594" s="90"/>
      <c r="AQ594" s="90"/>
      <c r="AR594" s="90"/>
      <c r="AS594" s="90"/>
      <c r="AT594" s="90"/>
      <c r="AU594" s="90"/>
      <c r="AV594" s="90"/>
      <c r="AW594" s="90"/>
      <c r="AX594" s="90"/>
      <c r="AY594" s="90"/>
      <c r="AZ594" s="90"/>
      <c r="BA594" s="90"/>
      <c r="BB594" s="163"/>
      <c r="BC594" s="163"/>
      <c r="BD594" s="163"/>
      <c r="BE594" s="163"/>
      <c r="BF594" s="163"/>
      <c r="BG594" s="163"/>
      <c r="BH594" s="163"/>
      <c r="BI594" s="163"/>
      <c r="BJ594" s="163"/>
      <c r="BK594" s="163"/>
      <c r="BL594" s="163"/>
      <c r="BM594" s="163"/>
      <c r="BN594" s="163"/>
      <c r="BO594" s="315"/>
      <c r="BP594" s="163"/>
      <c r="BQ594" s="90"/>
      <c r="BR594" s="163"/>
      <c r="BS594" s="90"/>
      <c r="BT594" s="316"/>
      <c r="BU594" s="230"/>
      <c r="BV594" s="88"/>
    </row>
    <row r="595" spans="1:74" ht="15" thickBot="1" x14ac:dyDescent="0.35">
      <c r="C595" s="225"/>
      <c r="D595" s="236"/>
      <c r="E595" s="237"/>
      <c r="F595" s="225"/>
      <c r="G595" s="227"/>
      <c r="H595" s="227"/>
      <c r="I595" s="227"/>
      <c r="J595" s="227"/>
      <c r="K595" s="227"/>
      <c r="L595" s="227"/>
      <c r="M595" s="227"/>
      <c r="N595" s="227"/>
      <c r="O595" s="227"/>
      <c r="P595" s="227"/>
      <c r="Q595" s="227"/>
      <c r="R595" s="227"/>
      <c r="S595" s="227"/>
      <c r="T595" s="227"/>
      <c r="U595" s="227"/>
      <c r="V595" s="227"/>
      <c r="W595" s="227"/>
      <c r="X595" s="227"/>
      <c r="Y595" s="227"/>
      <c r="Z595" s="227"/>
      <c r="AA595" s="227"/>
      <c r="AB595" s="227"/>
      <c r="AC595" s="227"/>
      <c r="AD595" s="227"/>
      <c r="AE595" s="227"/>
      <c r="AF595" s="227"/>
      <c r="AG595" s="290"/>
      <c r="AH595" s="290"/>
      <c r="AI595" s="290"/>
      <c r="AJ595" s="290"/>
      <c r="AK595" s="79"/>
      <c r="AL595" s="79"/>
      <c r="AM595" s="79"/>
      <c r="AN595" s="90"/>
      <c r="AO595" s="90"/>
      <c r="AP595" s="90"/>
      <c r="AQ595" s="90"/>
      <c r="AR595" s="90"/>
      <c r="AS595" s="90"/>
      <c r="AT595" s="90"/>
      <c r="AU595" s="90"/>
      <c r="AV595" s="90"/>
      <c r="AW595" s="90"/>
      <c r="AX595" s="90"/>
      <c r="AY595" s="90"/>
      <c r="AZ595" s="90"/>
      <c r="BA595" s="90"/>
      <c r="BB595" s="163"/>
      <c r="BC595" s="163"/>
      <c r="BD595" s="163"/>
      <c r="BE595" s="163"/>
      <c r="BF595" s="163"/>
      <c r="BG595" s="163"/>
      <c r="BH595" s="163"/>
      <c r="BI595" s="163"/>
      <c r="BJ595" s="163"/>
      <c r="BK595" s="163"/>
      <c r="BL595" s="163"/>
      <c r="BM595" s="163"/>
      <c r="BN595" s="163"/>
      <c r="BO595" s="315"/>
      <c r="BP595" s="163"/>
      <c r="BQ595" s="90"/>
      <c r="BR595" s="163"/>
      <c r="BS595" s="90"/>
      <c r="BT595" s="316"/>
      <c r="BU595" s="230"/>
      <c r="BV595" s="88"/>
    </row>
    <row r="596" spans="1:74" ht="23.4" thickBot="1" x14ac:dyDescent="0.35">
      <c r="A596" s="347" t="s">
        <v>1923</v>
      </c>
      <c r="B596" s="348"/>
      <c r="C596" s="349"/>
      <c r="D596" s="236"/>
      <c r="E596" s="237"/>
      <c r="F596" s="225"/>
      <c r="G596" s="227"/>
      <c r="H596" s="227"/>
      <c r="I596" s="227"/>
      <c r="J596" s="227"/>
      <c r="K596" s="227"/>
      <c r="L596" s="227"/>
      <c r="M596" s="227"/>
      <c r="N596" s="227"/>
      <c r="O596" s="227"/>
      <c r="P596" s="227"/>
      <c r="Q596" s="227"/>
      <c r="R596" s="227"/>
      <c r="S596" s="227"/>
      <c r="T596" s="227"/>
      <c r="U596" s="227"/>
      <c r="V596" s="227"/>
      <c r="W596" s="227"/>
      <c r="X596" s="227"/>
      <c r="Y596" s="227"/>
      <c r="Z596" s="227"/>
      <c r="AA596" s="227"/>
      <c r="AB596" s="227"/>
      <c r="AC596" s="227"/>
      <c r="AD596" s="227"/>
      <c r="AE596" s="227"/>
      <c r="AF596" s="227"/>
      <c r="AG596" s="290"/>
      <c r="AH596" s="290"/>
      <c r="AI596" s="290"/>
      <c r="AJ596" s="290"/>
      <c r="AK596" s="79"/>
      <c r="AL596" s="79"/>
      <c r="AM596" s="79"/>
      <c r="AN596" s="90"/>
      <c r="AO596" s="90"/>
      <c r="AP596" s="90"/>
      <c r="AQ596" s="90"/>
      <c r="AR596" s="90"/>
      <c r="AS596" s="90"/>
      <c r="AT596" s="90"/>
      <c r="AU596" s="90"/>
      <c r="AV596" s="90"/>
      <c r="AW596" s="90"/>
      <c r="AX596" s="90"/>
      <c r="AY596" s="90"/>
      <c r="AZ596" s="90"/>
      <c r="BA596" s="90"/>
      <c r="BB596" s="163"/>
      <c r="BC596" s="163"/>
      <c r="BD596" s="163"/>
      <c r="BE596" s="163"/>
      <c r="BF596" s="163"/>
      <c r="BG596" s="163"/>
      <c r="BH596" s="163"/>
      <c r="BI596" s="163"/>
      <c r="BJ596" s="163"/>
      <c r="BK596" s="163"/>
      <c r="BL596" s="163"/>
      <c r="BM596" s="163"/>
      <c r="BN596" s="163"/>
      <c r="BO596" s="315"/>
      <c r="BP596" s="163"/>
      <c r="BQ596" s="90"/>
      <c r="BR596" s="163"/>
      <c r="BS596" s="90"/>
      <c r="BT596" s="316"/>
      <c r="BU596" s="230"/>
      <c r="BV596" s="88"/>
    </row>
    <row r="597" spans="1:74" ht="14.4" x14ac:dyDescent="0.3">
      <c r="A597" s="350" t="s">
        <v>1831</v>
      </c>
      <c r="B597" s="351" t="s">
        <v>1832</v>
      </c>
      <c r="C597" s="352" t="e">
        <v>#N/A</v>
      </c>
      <c r="D597" s="353" t="s">
        <v>1833</v>
      </c>
      <c r="E597" s="354"/>
      <c r="F597" s="355"/>
      <c r="G597" s="65" t="s">
        <v>15</v>
      </c>
      <c r="H597" s="65" t="s">
        <v>15</v>
      </c>
      <c r="I597" s="65" t="s">
        <v>15</v>
      </c>
      <c r="J597" s="65" t="s">
        <v>15</v>
      </c>
      <c r="K597" s="65" t="s">
        <v>15</v>
      </c>
      <c r="L597" s="65" t="s">
        <v>15</v>
      </c>
      <c r="M597" s="65" t="s">
        <v>15</v>
      </c>
      <c r="N597" s="65" t="s">
        <v>15</v>
      </c>
      <c r="O597" s="65" t="s">
        <v>15</v>
      </c>
      <c r="P597" s="65" t="s">
        <v>15</v>
      </c>
      <c r="Q597" s="356" t="s">
        <v>15</v>
      </c>
      <c r="R597" s="357" t="s">
        <v>15</v>
      </c>
      <c r="S597" s="76" t="s">
        <v>15</v>
      </c>
      <c r="T597" s="76" t="s">
        <v>15</v>
      </c>
      <c r="U597" s="76" t="s">
        <v>15</v>
      </c>
      <c r="V597" s="76" t="s">
        <v>15</v>
      </c>
      <c r="W597" s="76" t="s">
        <v>15</v>
      </c>
      <c r="X597" s="76" t="s">
        <v>15</v>
      </c>
      <c r="Y597" s="76" t="s">
        <v>15</v>
      </c>
      <c r="Z597" s="76" t="s">
        <v>15</v>
      </c>
      <c r="AA597" s="77" t="s">
        <v>15</v>
      </c>
      <c r="AB597" s="77" t="s">
        <v>15</v>
      </c>
      <c r="AC597" s="77" t="s">
        <v>15</v>
      </c>
      <c r="AD597" s="77"/>
      <c r="AE597" s="77"/>
      <c r="AF597" s="77"/>
      <c r="AG597" s="78"/>
      <c r="AH597" s="78"/>
      <c r="AI597" s="78"/>
      <c r="AJ597" s="78"/>
      <c r="AK597" s="79"/>
      <c r="AL597" s="79"/>
      <c r="AM597" s="79"/>
      <c r="AN597" s="90"/>
      <c r="AO597" s="90"/>
      <c r="AP597" s="90"/>
      <c r="AQ597" s="90"/>
      <c r="AR597" s="90"/>
      <c r="AS597" s="90"/>
      <c r="AT597" s="90"/>
      <c r="AU597" s="90"/>
      <c r="AV597" s="90"/>
      <c r="AW597" s="90"/>
      <c r="AX597" s="90"/>
      <c r="AY597" s="90"/>
      <c r="AZ597" s="90"/>
      <c r="BA597" s="90"/>
      <c r="BB597" s="163"/>
      <c r="BC597" s="163"/>
      <c r="BD597" s="163"/>
      <c r="BE597" s="163"/>
      <c r="BF597" s="163"/>
      <c r="BG597" s="163"/>
      <c r="BH597" s="163"/>
      <c r="BI597" s="163"/>
      <c r="BJ597" s="163"/>
      <c r="BK597" s="163"/>
      <c r="BL597" s="163"/>
      <c r="BM597" s="163"/>
      <c r="BN597" s="163"/>
      <c r="BO597" s="315"/>
      <c r="BP597" s="163"/>
      <c r="BQ597" s="90"/>
      <c r="BR597" s="163"/>
      <c r="BS597" s="90"/>
      <c r="BT597" s="358"/>
      <c r="BU597" s="359" t="e">
        <f>VLOOKUP(#REF!,'[4]Monthly AMS report'!$BZ$3:$CA$382,2,FALSE)</f>
        <v>#REF!</v>
      </c>
      <c r="BV597" s="72">
        <v>5</v>
      </c>
    </row>
    <row r="598" spans="1:74" ht="26.4" x14ac:dyDescent="0.3">
      <c r="A598" s="360" t="s">
        <v>1748</v>
      </c>
      <c r="B598" s="361" t="s">
        <v>1750</v>
      </c>
      <c r="C598" s="362" t="s">
        <v>1924</v>
      </c>
      <c r="D598" s="353" t="s">
        <v>1749</v>
      </c>
      <c r="E598" s="363"/>
      <c r="F598" s="364"/>
      <c r="G598" s="76" t="s">
        <v>15</v>
      </c>
      <c r="H598" s="76" t="s">
        <v>15</v>
      </c>
      <c r="I598" s="76" t="s">
        <v>15</v>
      </c>
      <c r="J598" s="76" t="s">
        <v>15</v>
      </c>
      <c r="K598" s="76" t="s">
        <v>15</v>
      </c>
      <c r="L598" s="76" t="s">
        <v>15</v>
      </c>
      <c r="M598" s="76" t="s">
        <v>15</v>
      </c>
      <c r="N598" s="76" t="s">
        <v>15</v>
      </c>
      <c r="O598" s="76" t="s">
        <v>15</v>
      </c>
      <c r="P598" s="76" t="s">
        <v>15</v>
      </c>
      <c r="Q598" s="365" t="s">
        <v>15</v>
      </c>
      <c r="R598" s="357" t="s">
        <v>15</v>
      </c>
      <c r="S598" s="76" t="s">
        <v>15</v>
      </c>
      <c r="T598" s="76" t="s">
        <v>15</v>
      </c>
      <c r="U598" s="76" t="s">
        <v>15</v>
      </c>
      <c r="V598" s="76" t="s">
        <v>15</v>
      </c>
      <c r="W598" s="76" t="s">
        <v>15</v>
      </c>
      <c r="X598" s="76" t="s">
        <v>15</v>
      </c>
      <c r="Y598" s="76" t="s">
        <v>15</v>
      </c>
      <c r="Z598" s="76" t="s">
        <v>15</v>
      </c>
      <c r="AA598" s="77" t="s">
        <v>15</v>
      </c>
      <c r="AB598" s="77" t="s">
        <v>15</v>
      </c>
      <c r="AC598" s="77" t="s">
        <v>15</v>
      </c>
      <c r="AD598" s="77"/>
      <c r="AE598" s="77"/>
      <c r="AF598" s="77"/>
      <c r="AG598" s="78"/>
      <c r="AH598" s="78"/>
      <c r="AI598" s="78"/>
      <c r="AJ598" s="78"/>
      <c r="AK598" s="79"/>
      <c r="AL598" s="79"/>
      <c r="AM598" s="79"/>
      <c r="AN598" s="90"/>
      <c r="AO598" s="90"/>
      <c r="AP598" s="90"/>
      <c r="AQ598" s="90"/>
      <c r="AR598" s="90"/>
      <c r="AS598" s="90"/>
      <c r="AT598" s="90"/>
      <c r="AU598" s="90"/>
      <c r="AV598" s="90"/>
      <c r="AW598" s="90"/>
      <c r="AX598" s="90"/>
      <c r="AY598" s="90"/>
      <c r="AZ598" s="90"/>
      <c r="BA598" s="90"/>
      <c r="BB598" s="163"/>
      <c r="BC598" s="163"/>
      <c r="BD598" s="163"/>
      <c r="BE598" s="163"/>
      <c r="BF598" s="163"/>
      <c r="BG598" s="163"/>
      <c r="BH598" s="163"/>
      <c r="BI598" s="163"/>
      <c r="BJ598" s="163"/>
      <c r="BK598" s="163"/>
      <c r="BL598" s="163"/>
      <c r="BM598" s="163"/>
      <c r="BN598" s="163"/>
      <c r="BO598" s="315"/>
      <c r="BP598" s="163"/>
      <c r="BQ598" s="90"/>
      <c r="BR598" s="163"/>
      <c r="BS598" s="90"/>
      <c r="BT598" s="366"/>
      <c r="BU598" s="367" t="e">
        <f>VLOOKUP(#REF!,'[4]Monthly AMS report'!$BZ$3:$CA$382,2,FALSE)</f>
        <v>#REF!</v>
      </c>
      <c r="BV598" s="72"/>
    </row>
    <row r="599" spans="1:74" ht="26.4" x14ac:dyDescent="0.3">
      <c r="A599" s="360" t="s">
        <v>132</v>
      </c>
      <c r="B599" s="361" t="s">
        <v>133</v>
      </c>
      <c r="C599" s="362" t="s">
        <v>1925</v>
      </c>
      <c r="D599" s="353" t="s">
        <v>1926</v>
      </c>
      <c r="E599" s="363"/>
      <c r="F599" s="364"/>
      <c r="G599" s="76" t="s">
        <v>15</v>
      </c>
      <c r="H599" s="76" t="s">
        <v>15</v>
      </c>
      <c r="I599" s="76" t="s">
        <v>15</v>
      </c>
      <c r="J599" s="76" t="s">
        <v>15</v>
      </c>
      <c r="K599" s="76" t="s">
        <v>15</v>
      </c>
      <c r="L599" s="76" t="s">
        <v>15</v>
      </c>
      <c r="M599" s="76" t="s">
        <v>15</v>
      </c>
      <c r="N599" s="76" t="s">
        <v>15</v>
      </c>
      <c r="O599" s="76" t="s">
        <v>15</v>
      </c>
      <c r="P599" s="76" t="s">
        <v>15</v>
      </c>
      <c r="Q599" s="365" t="s">
        <v>15</v>
      </c>
      <c r="R599" s="357" t="s">
        <v>15</v>
      </c>
      <c r="S599" s="76" t="s">
        <v>15</v>
      </c>
      <c r="T599" s="76" t="s">
        <v>15</v>
      </c>
      <c r="U599" s="76" t="s">
        <v>15</v>
      </c>
      <c r="V599" s="76" t="s">
        <v>15</v>
      </c>
      <c r="W599" s="76" t="s">
        <v>15</v>
      </c>
      <c r="X599" s="76" t="s">
        <v>15</v>
      </c>
      <c r="Y599" s="76" t="s">
        <v>15</v>
      </c>
      <c r="Z599" s="76" t="s">
        <v>15</v>
      </c>
      <c r="AA599" s="77" t="s">
        <v>15</v>
      </c>
      <c r="AB599" s="77" t="s">
        <v>15</v>
      </c>
      <c r="AC599" s="77" t="s">
        <v>15</v>
      </c>
      <c r="AD599" s="77"/>
      <c r="AE599" s="77"/>
      <c r="AF599" s="77"/>
      <c r="AG599" s="78"/>
      <c r="AH599" s="78"/>
      <c r="AI599" s="78"/>
      <c r="AJ599" s="78"/>
      <c r="AK599" s="79"/>
      <c r="AL599" s="79"/>
      <c r="AM599" s="79"/>
      <c r="AN599" s="90"/>
      <c r="AO599" s="90"/>
      <c r="AP599" s="90"/>
      <c r="AQ599" s="90"/>
      <c r="AR599" s="90"/>
      <c r="AS599" s="90"/>
      <c r="AT599" s="90"/>
      <c r="AU599" s="90"/>
      <c r="AV599" s="90"/>
      <c r="AW599" s="90"/>
      <c r="AX599" s="90"/>
      <c r="AY599" s="90"/>
      <c r="AZ599" s="90"/>
      <c r="BA599" s="90"/>
      <c r="BB599" s="163"/>
      <c r="BC599" s="163"/>
      <c r="BD599" s="163"/>
      <c r="BE599" s="163"/>
      <c r="BF599" s="163"/>
      <c r="BG599" s="163"/>
      <c r="BH599" s="163"/>
      <c r="BI599" s="163"/>
      <c r="BJ599" s="163"/>
      <c r="BK599" s="163"/>
      <c r="BL599" s="163"/>
      <c r="BM599" s="163"/>
      <c r="BN599" s="163"/>
      <c r="BO599" s="315"/>
      <c r="BP599" s="163"/>
      <c r="BQ599" s="90"/>
      <c r="BR599" s="163"/>
      <c r="BS599" s="90"/>
      <c r="BT599" s="366"/>
      <c r="BU599" s="367" t="e">
        <f>VLOOKUP(#REF!,'[4]Monthly AMS report'!$BZ$3:$CA$382,2,FALSE)</f>
        <v>#REF!</v>
      </c>
      <c r="BV599" s="72">
        <v>0</v>
      </c>
    </row>
    <row r="600" spans="1:74" ht="28.8" x14ac:dyDescent="0.3">
      <c r="A600" s="368" t="s">
        <v>1316</v>
      </c>
      <c r="B600" s="369" t="s">
        <v>1317</v>
      </c>
      <c r="C600" s="362" t="s">
        <v>1927</v>
      </c>
      <c r="D600" s="353" t="s">
        <v>1318</v>
      </c>
      <c r="E600" s="363"/>
      <c r="F600" s="364"/>
      <c r="G600" s="76" t="s">
        <v>15</v>
      </c>
      <c r="H600" s="76" t="s">
        <v>15</v>
      </c>
      <c r="I600" s="76" t="s">
        <v>15</v>
      </c>
      <c r="J600" s="76" t="s">
        <v>15</v>
      </c>
      <c r="K600" s="76" t="s">
        <v>15</v>
      </c>
      <c r="L600" s="76" t="s">
        <v>15</v>
      </c>
      <c r="M600" s="76" t="s">
        <v>15</v>
      </c>
      <c r="N600" s="76" t="s">
        <v>15</v>
      </c>
      <c r="O600" s="76" t="s">
        <v>15</v>
      </c>
      <c r="P600" s="76" t="s">
        <v>1928</v>
      </c>
      <c r="Q600" s="365" t="s">
        <v>15</v>
      </c>
      <c r="R600" s="357" t="s">
        <v>15</v>
      </c>
      <c r="S600" s="76" t="s">
        <v>15</v>
      </c>
      <c r="T600" s="76" t="s">
        <v>15</v>
      </c>
      <c r="U600" s="76" t="s">
        <v>15</v>
      </c>
      <c r="V600" s="76" t="s">
        <v>15</v>
      </c>
      <c r="W600" s="76" t="s">
        <v>15</v>
      </c>
      <c r="X600" s="76" t="s">
        <v>15</v>
      </c>
      <c r="Y600" s="76" t="s">
        <v>15</v>
      </c>
      <c r="Z600" s="76" t="s">
        <v>15</v>
      </c>
      <c r="AA600" s="77" t="s">
        <v>15</v>
      </c>
      <c r="AB600" s="77" t="s">
        <v>15</v>
      </c>
      <c r="AC600" s="77" t="s">
        <v>15</v>
      </c>
      <c r="AD600" s="77"/>
      <c r="AE600" s="77"/>
      <c r="AF600" s="77"/>
      <c r="AG600" s="78"/>
      <c r="AH600" s="78"/>
      <c r="AI600" s="78"/>
      <c r="AJ600" s="78"/>
      <c r="AK600" s="79"/>
      <c r="AL600" s="79"/>
      <c r="AM600" s="79"/>
      <c r="AN600" s="90"/>
      <c r="AO600" s="90"/>
      <c r="AP600" s="90"/>
      <c r="AQ600" s="90"/>
      <c r="AR600" s="90"/>
      <c r="AS600" s="90"/>
      <c r="AT600" s="90"/>
      <c r="AU600" s="90"/>
      <c r="AV600" s="90"/>
      <c r="AW600" s="90"/>
      <c r="AX600" s="90"/>
      <c r="AY600" s="90"/>
      <c r="AZ600" s="90"/>
      <c r="BA600" s="90"/>
      <c r="BB600" s="163"/>
      <c r="BC600" s="163"/>
      <c r="BD600" s="163"/>
      <c r="BE600" s="163"/>
      <c r="BF600" s="163"/>
      <c r="BG600" s="163"/>
      <c r="BH600" s="163"/>
      <c r="BI600" s="163"/>
      <c r="BJ600" s="163"/>
      <c r="BK600" s="163"/>
      <c r="BL600" s="163"/>
      <c r="BM600" s="163"/>
      <c r="BN600" s="163"/>
      <c r="BO600" s="315"/>
      <c r="BP600" s="163"/>
      <c r="BQ600" s="90"/>
      <c r="BR600" s="163"/>
      <c r="BS600" s="90"/>
      <c r="BT600" s="366"/>
      <c r="BU600" s="367" t="e">
        <f>VLOOKUP(#REF!,'[4]Monthly AMS report'!$BZ$3:$CA$382,2,FALSE)</f>
        <v>#REF!</v>
      </c>
      <c r="BV600" s="72">
        <v>0</v>
      </c>
    </row>
    <row r="601" spans="1:74" ht="14.4" x14ac:dyDescent="0.3">
      <c r="A601" s="368" t="s">
        <v>1320</v>
      </c>
      <c r="B601" s="369" t="s">
        <v>1321</v>
      </c>
      <c r="C601" s="362" t="s">
        <v>1927</v>
      </c>
      <c r="D601" s="353" t="s">
        <v>1322</v>
      </c>
      <c r="E601" s="363"/>
      <c r="F601" s="364"/>
      <c r="G601" s="76" t="s">
        <v>15</v>
      </c>
      <c r="H601" s="76" t="s">
        <v>15</v>
      </c>
      <c r="I601" s="76" t="s">
        <v>15</v>
      </c>
      <c r="J601" s="76" t="s">
        <v>15</v>
      </c>
      <c r="K601" s="76" t="s">
        <v>15</v>
      </c>
      <c r="L601" s="76" t="s">
        <v>15</v>
      </c>
      <c r="M601" s="76" t="s">
        <v>15</v>
      </c>
      <c r="N601" s="76" t="s">
        <v>15</v>
      </c>
      <c r="O601" s="76" t="s">
        <v>15</v>
      </c>
      <c r="P601" s="76" t="s">
        <v>15</v>
      </c>
      <c r="Q601" s="365" t="s">
        <v>15</v>
      </c>
      <c r="R601" s="357" t="s">
        <v>15</v>
      </c>
      <c r="S601" s="76" t="s">
        <v>15</v>
      </c>
      <c r="T601" s="76" t="s">
        <v>15</v>
      </c>
      <c r="U601" s="76" t="s">
        <v>15</v>
      </c>
      <c r="V601" s="76" t="s">
        <v>15</v>
      </c>
      <c r="W601" s="76" t="s">
        <v>15</v>
      </c>
      <c r="X601" s="76" t="s">
        <v>15</v>
      </c>
      <c r="Y601" s="76" t="s">
        <v>15</v>
      </c>
      <c r="Z601" s="76" t="s">
        <v>15</v>
      </c>
      <c r="AA601" s="77" t="s">
        <v>15</v>
      </c>
      <c r="AB601" s="77" t="s">
        <v>15</v>
      </c>
      <c r="AC601" s="77" t="s">
        <v>15</v>
      </c>
      <c r="AD601" s="77"/>
      <c r="AE601" s="77"/>
      <c r="AF601" s="77"/>
      <c r="AG601" s="78"/>
      <c r="AH601" s="78"/>
      <c r="AI601" s="78"/>
      <c r="AJ601" s="78"/>
      <c r="AK601" s="79"/>
      <c r="AL601" s="79"/>
      <c r="AM601" s="79"/>
      <c r="AN601" s="90"/>
      <c r="AO601" s="90"/>
      <c r="AP601" s="90"/>
      <c r="AQ601" s="90"/>
      <c r="AR601" s="90"/>
      <c r="AS601" s="90"/>
      <c r="AT601" s="90"/>
      <c r="AU601" s="90"/>
      <c r="AV601" s="90"/>
      <c r="AW601" s="90"/>
      <c r="AX601" s="90"/>
      <c r="AY601" s="90"/>
      <c r="AZ601" s="90"/>
      <c r="BA601" s="90"/>
      <c r="BB601" s="163"/>
      <c r="BC601" s="163"/>
      <c r="BD601" s="163"/>
      <c r="BE601" s="163"/>
      <c r="BF601" s="163"/>
      <c r="BG601" s="163"/>
      <c r="BH601" s="163"/>
      <c r="BI601" s="163"/>
      <c r="BJ601" s="163"/>
      <c r="BK601" s="163"/>
      <c r="BL601" s="163"/>
      <c r="BM601" s="163"/>
      <c r="BN601" s="163"/>
      <c r="BO601" s="315"/>
      <c r="BP601" s="163"/>
      <c r="BQ601" s="90"/>
      <c r="BR601" s="163"/>
      <c r="BS601" s="90"/>
      <c r="BT601" s="366"/>
      <c r="BU601" s="367" t="e">
        <f>VLOOKUP(#REF!,'[4]Monthly AMS report'!$BZ$3:$CA$382,2,FALSE)</f>
        <v>#REF!</v>
      </c>
      <c r="BV601" s="72">
        <v>0</v>
      </c>
    </row>
    <row r="602" spans="1:74" ht="14.4" x14ac:dyDescent="0.3">
      <c r="A602" s="368" t="s">
        <v>905</v>
      </c>
      <c r="B602" s="370" t="s">
        <v>906</v>
      </c>
      <c r="C602" s="362" t="s">
        <v>1927</v>
      </c>
      <c r="D602" s="353" t="s">
        <v>907</v>
      </c>
      <c r="E602" s="363"/>
      <c r="F602" s="364"/>
      <c r="G602" s="76" t="s">
        <v>15</v>
      </c>
      <c r="H602" s="76" t="s">
        <v>15</v>
      </c>
      <c r="I602" s="76" t="s">
        <v>15</v>
      </c>
      <c r="J602" s="76" t="s">
        <v>15</v>
      </c>
      <c r="K602" s="76" t="s">
        <v>15</v>
      </c>
      <c r="L602" s="76" t="s">
        <v>15</v>
      </c>
      <c r="M602" s="76" t="s">
        <v>15</v>
      </c>
      <c r="N602" s="76" t="s">
        <v>15</v>
      </c>
      <c r="O602" s="76" t="s">
        <v>15</v>
      </c>
      <c r="P602" s="76" t="s">
        <v>15</v>
      </c>
      <c r="Q602" s="365" t="s">
        <v>15</v>
      </c>
      <c r="R602" s="357" t="s">
        <v>15</v>
      </c>
      <c r="S602" s="76" t="s">
        <v>15</v>
      </c>
      <c r="T602" s="76" t="s">
        <v>15</v>
      </c>
      <c r="U602" s="76" t="s">
        <v>15</v>
      </c>
      <c r="V602" s="76" t="s">
        <v>15</v>
      </c>
      <c r="W602" s="76" t="s">
        <v>15</v>
      </c>
      <c r="X602" s="76" t="s">
        <v>15</v>
      </c>
      <c r="Y602" s="76" t="s">
        <v>15</v>
      </c>
      <c r="Z602" s="76" t="s">
        <v>15</v>
      </c>
      <c r="AA602" s="77" t="s">
        <v>15</v>
      </c>
      <c r="AB602" s="77" t="s">
        <v>15</v>
      </c>
      <c r="AC602" s="77" t="s">
        <v>15</v>
      </c>
      <c r="AD602" s="77"/>
      <c r="AE602" s="77"/>
      <c r="AF602" s="77"/>
      <c r="AG602" s="78"/>
      <c r="AH602" s="78"/>
      <c r="AI602" s="78"/>
      <c r="AJ602" s="78"/>
      <c r="AK602" s="79"/>
      <c r="AL602" s="79"/>
      <c r="AM602" s="79"/>
      <c r="AN602" s="90"/>
      <c r="AO602" s="90"/>
      <c r="AP602" s="90"/>
      <c r="AQ602" s="90"/>
      <c r="AR602" s="90"/>
      <c r="AS602" s="90"/>
      <c r="AT602" s="90"/>
      <c r="AU602" s="90"/>
      <c r="AV602" s="90"/>
      <c r="AW602" s="90"/>
      <c r="AX602" s="90"/>
      <c r="AY602" s="90"/>
      <c r="AZ602" s="90"/>
      <c r="BA602" s="90"/>
      <c r="BB602" s="163"/>
      <c r="BC602" s="163"/>
      <c r="BD602" s="163"/>
      <c r="BE602" s="163"/>
      <c r="BF602" s="163"/>
      <c r="BG602" s="163"/>
      <c r="BH602" s="163"/>
      <c r="BI602" s="163"/>
      <c r="BJ602" s="163"/>
      <c r="BK602" s="163"/>
      <c r="BL602" s="163"/>
      <c r="BM602" s="163"/>
      <c r="BN602" s="163"/>
      <c r="BO602" s="315"/>
      <c r="BP602" s="163"/>
      <c r="BQ602" s="90"/>
      <c r="BR602" s="163"/>
      <c r="BS602" s="90"/>
      <c r="BT602" s="366"/>
      <c r="BU602" s="367" t="e">
        <f>VLOOKUP(#REF!,'[4]Monthly AMS report'!$BZ$3:$CA$382,2,FALSE)</f>
        <v>#REF!</v>
      </c>
      <c r="BV602" s="72">
        <v>0</v>
      </c>
    </row>
    <row r="603" spans="1:74" ht="28.8" x14ac:dyDescent="0.3">
      <c r="A603" s="368" t="s">
        <v>1723</v>
      </c>
      <c r="B603" s="369" t="s">
        <v>1724</v>
      </c>
      <c r="C603" s="362" t="s">
        <v>1927</v>
      </c>
      <c r="D603" s="353" t="s">
        <v>1725</v>
      </c>
      <c r="E603" s="363"/>
      <c r="F603" s="364"/>
      <c r="G603" s="76" t="s">
        <v>15</v>
      </c>
      <c r="H603" s="76" t="s">
        <v>15</v>
      </c>
      <c r="I603" s="76" t="s">
        <v>15</v>
      </c>
      <c r="J603" s="76" t="s">
        <v>15</v>
      </c>
      <c r="K603" s="76" t="s">
        <v>15</v>
      </c>
      <c r="L603" s="76" t="s">
        <v>15</v>
      </c>
      <c r="M603" s="76" t="s">
        <v>15</v>
      </c>
      <c r="N603" s="76" t="s">
        <v>15</v>
      </c>
      <c r="O603" s="76" t="s">
        <v>15</v>
      </c>
      <c r="P603" s="76" t="s">
        <v>1928</v>
      </c>
      <c r="Q603" s="365" t="s">
        <v>15</v>
      </c>
      <c r="R603" s="357" t="s">
        <v>15</v>
      </c>
      <c r="S603" s="76" t="s">
        <v>15</v>
      </c>
      <c r="T603" s="76" t="s">
        <v>15</v>
      </c>
      <c r="U603" s="76" t="s">
        <v>15</v>
      </c>
      <c r="V603" s="76" t="s">
        <v>15</v>
      </c>
      <c r="W603" s="76" t="s">
        <v>15</v>
      </c>
      <c r="X603" s="76" t="s">
        <v>15</v>
      </c>
      <c r="Y603" s="76" t="s">
        <v>15</v>
      </c>
      <c r="Z603" s="76" t="s">
        <v>15</v>
      </c>
      <c r="AA603" s="77" t="s">
        <v>15</v>
      </c>
      <c r="AB603" s="77" t="s">
        <v>15</v>
      </c>
      <c r="AC603" s="77" t="s">
        <v>15</v>
      </c>
      <c r="AD603" s="77"/>
      <c r="AE603" s="77"/>
      <c r="AF603" s="77"/>
      <c r="AG603" s="78"/>
      <c r="AH603" s="78"/>
      <c r="AI603" s="78"/>
      <c r="AJ603" s="78"/>
      <c r="AK603" s="79"/>
      <c r="AL603" s="79"/>
      <c r="AM603" s="79"/>
      <c r="AN603" s="90"/>
      <c r="AO603" s="90"/>
      <c r="AP603" s="90"/>
      <c r="AQ603" s="90"/>
      <c r="AR603" s="90"/>
      <c r="AS603" s="90"/>
      <c r="AT603" s="90"/>
      <c r="AU603" s="90"/>
      <c r="AV603" s="90"/>
      <c r="AW603" s="90"/>
      <c r="AX603" s="90"/>
      <c r="AY603" s="90"/>
      <c r="AZ603" s="90"/>
      <c r="BA603" s="90"/>
      <c r="BB603" s="163"/>
      <c r="BC603" s="163"/>
      <c r="BD603" s="163"/>
      <c r="BE603" s="163"/>
      <c r="BF603" s="163"/>
      <c r="BG603" s="163"/>
      <c r="BH603" s="163"/>
      <c r="BI603" s="163"/>
      <c r="BJ603" s="163"/>
      <c r="BK603" s="163"/>
      <c r="BL603" s="163"/>
      <c r="BM603" s="163"/>
      <c r="BN603" s="163"/>
      <c r="BO603" s="315"/>
      <c r="BP603" s="163"/>
      <c r="BQ603" s="90"/>
      <c r="BR603" s="163"/>
      <c r="BS603" s="90"/>
      <c r="BT603" s="366"/>
      <c r="BU603" s="367" t="e">
        <f>VLOOKUP(#REF!,'[4]Monthly AMS report'!$BZ$3:$CA$382,2,FALSE)</f>
        <v>#REF!</v>
      </c>
      <c r="BV603" s="72">
        <v>0</v>
      </c>
    </row>
    <row r="604" spans="1:74" ht="28.8" x14ac:dyDescent="0.3">
      <c r="A604" s="368" t="s">
        <v>1337</v>
      </c>
      <c r="B604" s="369" t="s">
        <v>1929</v>
      </c>
      <c r="C604" s="362" t="s">
        <v>1927</v>
      </c>
      <c r="D604" s="353" t="s">
        <v>1338</v>
      </c>
      <c r="E604" s="363"/>
      <c r="F604" s="364"/>
      <c r="G604" s="76" t="s">
        <v>15</v>
      </c>
      <c r="H604" s="76" t="s">
        <v>15</v>
      </c>
      <c r="I604" s="76" t="s">
        <v>15</v>
      </c>
      <c r="J604" s="76" t="s">
        <v>15</v>
      </c>
      <c r="K604" s="76" t="s">
        <v>15</v>
      </c>
      <c r="L604" s="76" t="s">
        <v>15</v>
      </c>
      <c r="M604" s="76" t="s">
        <v>15</v>
      </c>
      <c r="N604" s="76" t="s">
        <v>15</v>
      </c>
      <c r="O604" s="76" t="s">
        <v>15</v>
      </c>
      <c r="P604" s="76" t="s">
        <v>15</v>
      </c>
      <c r="Q604" s="365" t="s">
        <v>15</v>
      </c>
      <c r="R604" s="357" t="s">
        <v>15</v>
      </c>
      <c r="S604" s="76" t="s">
        <v>15</v>
      </c>
      <c r="T604" s="76" t="s">
        <v>15</v>
      </c>
      <c r="U604" s="76" t="s">
        <v>15</v>
      </c>
      <c r="V604" s="76" t="s">
        <v>15</v>
      </c>
      <c r="W604" s="76" t="s">
        <v>15</v>
      </c>
      <c r="X604" s="76" t="s">
        <v>15</v>
      </c>
      <c r="Y604" s="76" t="s">
        <v>15</v>
      </c>
      <c r="Z604" s="76" t="s">
        <v>15</v>
      </c>
      <c r="AA604" s="77" t="s">
        <v>15</v>
      </c>
      <c r="AB604" s="77" t="s">
        <v>15</v>
      </c>
      <c r="AC604" s="77" t="s">
        <v>15</v>
      </c>
      <c r="AD604" s="77"/>
      <c r="AE604" s="77"/>
      <c r="AF604" s="77"/>
      <c r="AG604" s="78"/>
      <c r="AH604" s="78"/>
      <c r="AI604" s="78"/>
      <c r="AJ604" s="78"/>
      <c r="AK604" s="79"/>
      <c r="AL604" s="79"/>
      <c r="AM604" s="79"/>
      <c r="AN604" s="90"/>
      <c r="AO604" s="90"/>
      <c r="AP604" s="90"/>
      <c r="AQ604" s="90"/>
      <c r="AR604" s="90"/>
      <c r="AS604" s="90"/>
      <c r="AT604" s="90"/>
      <c r="AU604" s="90"/>
      <c r="AV604" s="90"/>
      <c r="AW604" s="90"/>
      <c r="AX604" s="90"/>
      <c r="AY604" s="90"/>
      <c r="AZ604" s="90"/>
      <c r="BA604" s="90"/>
      <c r="BB604" s="163"/>
      <c r="BC604" s="163"/>
      <c r="BD604" s="163"/>
      <c r="BE604" s="163"/>
      <c r="BF604" s="163"/>
      <c r="BG604" s="163"/>
      <c r="BH604" s="163"/>
      <c r="BI604" s="163"/>
      <c r="BJ604" s="163"/>
      <c r="BK604" s="163"/>
      <c r="BL604" s="163"/>
      <c r="BM604" s="163"/>
      <c r="BN604" s="163"/>
      <c r="BO604" s="315"/>
      <c r="BP604" s="163"/>
      <c r="BQ604" s="90"/>
      <c r="BR604" s="163"/>
      <c r="BS604" s="90"/>
      <c r="BT604" s="366"/>
      <c r="BU604" s="367" t="e">
        <f>VLOOKUP(#REF!,'[4]Monthly AMS report'!$BZ$3:$CA$382,2,FALSE)</f>
        <v>#REF!</v>
      </c>
      <c r="BV604" s="72">
        <v>0</v>
      </c>
    </row>
    <row r="605" spans="1:74" ht="26.4" x14ac:dyDescent="0.3">
      <c r="A605" s="360" t="s">
        <v>926</v>
      </c>
      <c r="B605" s="361" t="s">
        <v>927</v>
      </c>
      <c r="C605" s="362" t="s">
        <v>1930</v>
      </c>
      <c r="D605" s="353" t="s">
        <v>928</v>
      </c>
      <c r="E605" s="363"/>
      <c r="F605" s="364"/>
      <c r="G605" s="76" t="s">
        <v>15</v>
      </c>
      <c r="H605" s="76" t="s">
        <v>15</v>
      </c>
      <c r="I605" s="76" t="s">
        <v>15</v>
      </c>
      <c r="J605" s="76" t="s">
        <v>15</v>
      </c>
      <c r="K605" s="76" t="s">
        <v>15</v>
      </c>
      <c r="L605" s="76" t="s">
        <v>15</v>
      </c>
      <c r="M605" s="76" t="s">
        <v>15</v>
      </c>
      <c r="N605" s="76" t="s">
        <v>15</v>
      </c>
      <c r="O605" s="76" t="s">
        <v>15</v>
      </c>
      <c r="P605" s="76" t="s">
        <v>15</v>
      </c>
      <c r="Q605" s="365" t="s">
        <v>15</v>
      </c>
      <c r="R605" s="357">
        <v>3</v>
      </c>
      <c r="S605" s="76" t="s">
        <v>15</v>
      </c>
      <c r="T605" s="76" t="s">
        <v>15</v>
      </c>
      <c r="U605" s="76" t="s">
        <v>15</v>
      </c>
      <c r="V605" s="76" t="s">
        <v>15</v>
      </c>
      <c r="W605" s="76" t="s">
        <v>15</v>
      </c>
      <c r="X605" s="76" t="s">
        <v>15</v>
      </c>
      <c r="Y605" s="76" t="s">
        <v>15</v>
      </c>
      <c r="Z605" s="76" t="s">
        <v>15</v>
      </c>
      <c r="AA605" s="77" t="s">
        <v>15</v>
      </c>
      <c r="AB605" s="77" t="s">
        <v>15</v>
      </c>
      <c r="AC605" s="77" t="s">
        <v>15</v>
      </c>
      <c r="AD605" s="77"/>
      <c r="AE605" s="77"/>
      <c r="AF605" s="77"/>
      <c r="AG605" s="78"/>
      <c r="AH605" s="78"/>
      <c r="AI605" s="78"/>
      <c r="AJ605" s="78"/>
      <c r="AK605" s="79"/>
      <c r="AL605" s="79"/>
      <c r="AM605" s="79"/>
      <c r="AN605" s="90"/>
      <c r="AO605" s="90"/>
      <c r="AP605" s="90"/>
      <c r="AQ605" s="90"/>
      <c r="AR605" s="90"/>
      <c r="AS605" s="90"/>
      <c r="AT605" s="90"/>
      <c r="AU605" s="90"/>
      <c r="AV605" s="90"/>
      <c r="AW605" s="90"/>
      <c r="AX605" s="90"/>
      <c r="AY605" s="90"/>
      <c r="AZ605" s="90"/>
      <c r="BA605" s="90"/>
      <c r="BB605" s="163"/>
      <c r="BC605" s="163"/>
      <c r="BD605" s="163"/>
      <c r="BE605" s="163"/>
      <c r="BF605" s="163"/>
      <c r="BG605" s="163"/>
      <c r="BH605" s="163"/>
      <c r="BI605" s="163"/>
      <c r="BJ605" s="163"/>
      <c r="BK605" s="163"/>
      <c r="BL605" s="163"/>
      <c r="BM605" s="163"/>
      <c r="BN605" s="163"/>
      <c r="BO605" s="315"/>
      <c r="BP605" s="163"/>
      <c r="BQ605" s="90"/>
      <c r="BR605" s="163"/>
      <c r="BS605" s="90"/>
      <c r="BT605" s="366"/>
      <c r="BU605" s="367" t="e">
        <f>VLOOKUP(#REF!,'[4]Monthly AMS report'!$BZ$3:$CA$382,2,FALSE)</f>
        <v>#REF!</v>
      </c>
      <c r="BV605" s="72">
        <v>0</v>
      </c>
    </row>
    <row r="606" spans="1:74" ht="14.4" x14ac:dyDescent="0.3">
      <c r="A606" s="368" t="s">
        <v>1931</v>
      </c>
      <c r="B606" s="369" t="s">
        <v>1932</v>
      </c>
      <c r="C606" s="362" t="e">
        <v>#N/A</v>
      </c>
      <c r="D606" s="353" t="s">
        <v>820</v>
      </c>
      <c r="E606" s="363"/>
      <c r="F606" s="364"/>
      <c r="G606" s="76" t="s">
        <v>15</v>
      </c>
      <c r="H606" s="76" t="s">
        <v>15</v>
      </c>
      <c r="I606" s="76" t="s">
        <v>15</v>
      </c>
      <c r="J606" s="76" t="s">
        <v>15</v>
      </c>
      <c r="K606" s="76" t="s">
        <v>15</v>
      </c>
      <c r="L606" s="76" t="s">
        <v>15</v>
      </c>
      <c r="M606" s="76" t="s">
        <v>15</v>
      </c>
      <c r="N606" s="76" t="s">
        <v>15</v>
      </c>
      <c r="O606" s="76" t="s">
        <v>15</v>
      </c>
      <c r="P606" s="76" t="s">
        <v>15</v>
      </c>
      <c r="Q606" s="365" t="s">
        <v>15</v>
      </c>
      <c r="R606" s="357" t="s">
        <v>15</v>
      </c>
      <c r="S606" s="76" t="s">
        <v>15</v>
      </c>
      <c r="T606" s="76" t="s">
        <v>15</v>
      </c>
      <c r="U606" s="76" t="s">
        <v>15</v>
      </c>
      <c r="V606" s="76" t="s">
        <v>15</v>
      </c>
      <c r="W606" s="76" t="s">
        <v>15</v>
      </c>
      <c r="X606" s="76" t="s">
        <v>15</v>
      </c>
      <c r="Y606" s="76" t="s">
        <v>15</v>
      </c>
      <c r="Z606" s="76" t="s">
        <v>15</v>
      </c>
      <c r="AA606" s="77" t="s">
        <v>15</v>
      </c>
      <c r="AB606" s="77" t="s">
        <v>15</v>
      </c>
      <c r="AC606" s="77" t="s">
        <v>15</v>
      </c>
      <c r="AD606" s="77"/>
      <c r="AE606" s="77"/>
      <c r="AF606" s="77"/>
      <c r="AG606" s="78"/>
      <c r="AH606" s="78"/>
      <c r="AI606" s="78"/>
      <c r="AJ606" s="78"/>
      <c r="AK606" s="79"/>
      <c r="AL606" s="79"/>
      <c r="AM606" s="79"/>
      <c r="AN606" s="90"/>
      <c r="AO606" s="90"/>
      <c r="AP606" s="90"/>
      <c r="AQ606" s="90"/>
      <c r="AR606" s="90"/>
      <c r="AS606" s="90"/>
      <c r="AT606" s="90"/>
      <c r="AU606" s="90"/>
      <c r="AV606" s="90"/>
      <c r="AW606" s="90"/>
      <c r="AX606" s="90"/>
      <c r="AY606" s="90"/>
      <c r="AZ606" s="90"/>
      <c r="BA606" s="90"/>
      <c r="BB606" s="163"/>
      <c r="BC606" s="163"/>
      <c r="BD606" s="163"/>
      <c r="BE606" s="163"/>
      <c r="BF606" s="163"/>
      <c r="BG606" s="163"/>
      <c r="BH606" s="163"/>
      <c r="BI606" s="163"/>
      <c r="BJ606" s="163"/>
      <c r="BK606" s="163"/>
      <c r="BL606" s="163"/>
      <c r="BM606" s="163"/>
      <c r="BN606" s="163"/>
      <c r="BO606" s="315"/>
      <c r="BP606" s="163"/>
      <c r="BQ606" s="90"/>
      <c r="BR606" s="163"/>
      <c r="BS606" s="90"/>
      <c r="BT606" s="366"/>
      <c r="BU606" s="367" t="e">
        <f>VLOOKUP(#REF!,'[4]Monthly AMS report'!$BZ$3:$CA$382,2,FALSE)</f>
        <v>#REF!</v>
      </c>
      <c r="BV606" s="72">
        <v>0</v>
      </c>
    </row>
    <row r="607" spans="1:74" ht="39.6" x14ac:dyDescent="0.3">
      <c r="A607" s="360" t="s">
        <v>789</v>
      </c>
      <c r="B607" s="361" t="s">
        <v>790</v>
      </c>
      <c r="C607" s="362" t="e">
        <v>#N/A</v>
      </c>
      <c r="D607" s="353" t="s">
        <v>791</v>
      </c>
      <c r="E607" s="363"/>
      <c r="F607" s="364"/>
      <c r="G607" s="76" t="s">
        <v>15</v>
      </c>
      <c r="H607" s="76" t="s">
        <v>15</v>
      </c>
      <c r="I607" s="76" t="s">
        <v>15</v>
      </c>
      <c r="J607" s="76" t="s">
        <v>15</v>
      </c>
      <c r="K607" s="76" t="s">
        <v>15</v>
      </c>
      <c r="L607" s="76" t="s">
        <v>15</v>
      </c>
      <c r="M607" s="76" t="s">
        <v>15</v>
      </c>
      <c r="N607" s="76" t="s">
        <v>15</v>
      </c>
      <c r="O607" s="76" t="s">
        <v>15</v>
      </c>
      <c r="P607" s="76" t="s">
        <v>15</v>
      </c>
      <c r="Q607" s="365" t="s">
        <v>15</v>
      </c>
      <c r="R607" s="357" t="s">
        <v>15</v>
      </c>
      <c r="S607" s="76" t="s">
        <v>15</v>
      </c>
      <c r="T607" s="76" t="s">
        <v>15</v>
      </c>
      <c r="U607" s="76" t="s">
        <v>15</v>
      </c>
      <c r="V607" s="76" t="s">
        <v>15</v>
      </c>
      <c r="W607" s="76" t="s">
        <v>15</v>
      </c>
      <c r="X607" s="76" t="s">
        <v>15</v>
      </c>
      <c r="Y607" s="76" t="s">
        <v>15</v>
      </c>
      <c r="Z607" s="76" t="s">
        <v>15</v>
      </c>
      <c r="AA607" s="77" t="s">
        <v>15</v>
      </c>
      <c r="AB607" s="77" t="s">
        <v>15</v>
      </c>
      <c r="AC607" s="77" t="s">
        <v>15</v>
      </c>
      <c r="AD607" s="77"/>
      <c r="AE607" s="77"/>
      <c r="AF607" s="77"/>
      <c r="AG607" s="78"/>
      <c r="AH607" s="78"/>
      <c r="AI607" s="78"/>
      <c r="AJ607" s="78"/>
      <c r="AK607" s="79"/>
      <c r="AL607" s="79"/>
      <c r="AM607" s="79"/>
      <c r="AN607" s="90"/>
      <c r="AO607" s="90"/>
      <c r="AP607" s="90"/>
      <c r="AQ607" s="90"/>
      <c r="AR607" s="90"/>
      <c r="AS607" s="90"/>
      <c r="AT607" s="90"/>
      <c r="AU607" s="90"/>
      <c r="AV607" s="90"/>
      <c r="AW607" s="90"/>
      <c r="AX607" s="90"/>
      <c r="AY607" s="90"/>
      <c r="AZ607" s="90"/>
      <c r="BA607" s="90"/>
      <c r="BB607" s="163"/>
      <c r="BC607" s="163"/>
      <c r="BD607" s="163"/>
      <c r="BE607" s="163"/>
      <c r="BF607" s="163"/>
      <c r="BG607" s="163"/>
      <c r="BH607" s="163"/>
      <c r="BI607" s="163"/>
      <c r="BJ607" s="163"/>
      <c r="BK607" s="163"/>
      <c r="BL607" s="163"/>
      <c r="BM607" s="163"/>
      <c r="BN607" s="163"/>
      <c r="BO607" s="315"/>
      <c r="BP607" s="163"/>
      <c r="BQ607" s="90"/>
      <c r="BR607" s="163"/>
      <c r="BS607" s="90"/>
      <c r="BT607" s="366"/>
      <c r="BU607" s="367" t="e">
        <f>VLOOKUP(#REF!,'[4]Monthly AMS report'!$BZ$3:$CA$382,2,FALSE)</f>
        <v>#REF!</v>
      </c>
      <c r="BV607" s="72">
        <v>0</v>
      </c>
    </row>
    <row r="608" spans="1:74" ht="26.4" x14ac:dyDescent="0.3">
      <c r="A608" s="360" t="s">
        <v>1738</v>
      </c>
      <c r="B608" s="361" t="s">
        <v>1739</v>
      </c>
      <c r="C608" s="362" t="e">
        <v>#N/A</v>
      </c>
      <c r="D608" s="353" t="s">
        <v>1933</v>
      </c>
      <c r="E608" s="363"/>
      <c r="F608" s="364"/>
      <c r="G608" s="76" t="s">
        <v>15</v>
      </c>
      <c r="H608" s="76" t="s">
        <v>15</v>
      </c>
      <c r="I608" s="76" t="s">
        <v>15</v>
      </c>
      <c r="J608" s="76" t="s">
        <v>15</v>
      </c>
      <c r="K608" s="76" t="s">
        <v>15</v>
      </c>
      <c r="L608" s="76" t="s">
        <v>15</v>
      </c>
      <c r="M608" s="76" t="s">
        <v>15</v>
      </c>
      <c r="N608" s="76" t="s">
        <v>15</v>
      </c>
      <c r="O608" s="76" t="s">
        <v>15</v>
      </c>
      <c r="P608" s="76" t="s">
        <v>15</v>
      </c>
      <c r="Q608" s="365" t="s">
        <v>15</v>
      </c>
      <c r="R608" s="357" t="s">
        <v>15</v>
      </c>
      <c r="S608" s="76">
        <v>4</v>
      </c>
      <c r="T608" s="76" t="s">
        <v>15</v>
      </c>
      <c r="U608" s="76" t="s">
        <v>15</v>
      </c>
      <c r="V608" s="76" t="s">
        <v>15</v>
      </c>
      <c r="W608" s="76" t="s">
        <v>15</v>
      </c>
      <c r="X608" s="76" t="s">
        <v>15</v>
      </c>
      <c r="Y608" s="76" t="s">
        <v>15</v>
      </c>
      <c r="Z608" s="76" t="s">
        <v>15</v>
      </c>
      <c r="AA608" s="77" t="s">
        <v>15</v>
      </c>
      <c r="AB608" s="77" t="s">
        <v>15</v>
      </c>
      <c r="AC608" s="77" t="s">
        <v>15</v>
      </c>
      <c r="AD608" s="77"/>
      <c r="AE608" s="77"/>
      <c r="AF608" s="77"/>
      <c r="AG608" s="78"/>
      <c r="AH608" s="78"/>
      <c r="AI608" s="78"/>
      <c r="AJ608" s="78"/>
      <c r="AK608" s="79"/>
      <c r="AL608" s="79"/>
      <c r="AM608" s="79"/>
      <c r="AN608" s="90"/>
      <c r="AO608" s="90"/>
      <c r="AP608" s="90"/>
      <c r="AQ608" s="90"/>
      <c r="AR608" s="90"/>
      <c r="AS608" s="90"/>
      <c r="AT608" s="90"/>
      <c r="AU608" s="90"/>
      <c r="AV608" s="90"/>
      <c r="AW608" s="90"/>
      <c r="AX608" s="90"/>
      <c r="AY608" s="90"/>
      <c r="AZ608" s="90"/>
      <c r="BA608" s="90"/>
      <c r="BB608" s="163"/>
      <c r="BC608" s="163"/>
      <c r="BD608" s="163"/>
      <c r="BE608" s="163"/>
      <c r="BF608" s="163"/>
      <c r="BG608" s="163"/>
      <c r="BH608" s="163"/>
      <c r="BI608" s="163"/>
      <c r="BJ608" s="163"/>
      <c r="BK608" s="163"/>
      <c r="BL608" s="163"/>
      <c r="BM608" s="163"/>
      <c r="BN608" s="163"/>
      <c r="BO608" s="315"/>
      <c r="BP608" s="163"/>
      <c r="BQ608" s="90"/>
      <c r="BR608" s="163"/>
      <c r="BS608" s="90"/>
      <c r="BT608" s="366"/>
      <c r="BU608" s="367" t="e">
        <f>VLOOKUP(#REF!,'[4]Monthly AMS report'!$BZ$3:$CA$382,2,FALSE)</f>
        <v>#REF!</v>
      </c>
      <c r="BV608" s="72">
        <v>0</v>
      </c>
    </row>
    <row r="609" spans="1:74" ht="14.4" x14ac:dyDescent="0.3">
      <c r="A609" s="360" t="s">
        <v>619</v>
      </c>
      <c r="B609" s="370" t="s">
        <v>620</v>
      </c>
      <c r="C609" s="362" t="s">
        <v>1930</v>
      </c>
      <c r="D609" s="353" t="s">
        <v>621</v>
      </c>
      <c r="E609" s="363"/>
      <c r="F609" s="364"/>
      <c r="G609" s="76" t="s">
        <v>15</v>
      </c>
      <c r="H609" s="76" t="s">
        <v>15</v>
      </c>
      <c r="I609" s="76" t="s">
        <v>15</v>
      </c>
      <c r="J609" s="76" t="s">
        <v>15</v>
      </c>
      <c r="K609" s="76" t="s">
        <v>15</v>
      </c>
      <c r="L609" s="76" t="s">
        <v>15</v>
      </c>
      <c r="M609" s="76" t="s">
        <v>15</v>
      </c>
      <c r="N609" s="76" t="s">
        <v>15</v>
      </c>
      <c r="O609" s="76" t="s">
        <v>15</v>
      </c>
      <c r="P609" s="76" t="s">
        <v>15</v>
      </c>
      <c r="Q609" s="365" t="s">
        <v>15</v>
      </c>
      <c r="R609" s="357">
        <v>3</v>
      </c>
      <c r="S609" s="76" t="s">
        <v>15</v>
      </c>
      <c r="T609" s="76" t="s">
        <v>15</v>
      </c>
      <c r="U609" s="76" t="s">
        <v>15</v>
      </c>
      <c r="V609" s="76" t="s">
        <v>15</v>
      </c>
      <c r="W609" s="76" t="s">
        <v>15</v>
      </c>
      <c r="X609" s="76" t="s">
        <v>15</v>
      </c>
      <c r="Y609" s="76" t="s">
        <v>15</v>
      </c>
      <c r="Z609" s="76" t="s">
        <v>15</v>
      </c>
      <c r="AA609" s="77" t="s">
        <v>15</v>
      </c>
      <c r="AB609" s="77" t="s">
        <v>15</v>
      </c>
      <c r="AC609" s="77" t="s">
        <v>15</v>
      </c>
      <c r="AD609" s="77"/>
      <c r="AE609" s="77"/>
      <c r="AF609" s="77"/>
      <c r="AG609" s="78"/>
      <c r="AH609" s="78"/>
      <c r="AI609" s="78"/>
      <c r="AJ609" s="78"/>
      <c r="AK609" s="79"/>
      <c r="AL609" s="79"/>
      <c r="AM609" s="79"/>
      <c r="AN609" s="90"/>
      <c r="AO609" s="90"/>
      <c r="AP609" s="90"/>
      <c r="AQ609" s="90"/>
      <c r="AR609" s="90"/>
      <c r="AS609" s="90"/>
      <c r="AT609" s="90"/>
      <c r="AU609" s="90"/>
      <c r="AV609" s="90"/>
      <c r="AW609" s="90"/>
      <c r="AX609" s="90"/>
      <c r="AY609" s="90"/>
      <c r="AZ609" s="90"/>
      <c r="BA609" s="90"/>
      <c r="BB609" s="163"/>
      <c r="BC609" s="163"/>
      <c r="BD609" s="163"/>
      <c r="BE609" s="163"/>
      <c r="BF609" s="163"/>
      <c r="BG609" s="163"/>
      <c r="BH609" s="163"/>
      <c r="BI609" s="163"/>
      <c r="BJ609" s="163"/>
      <c r="BK609" s="163"/>
      <c r="BL609" s="163"/>
      <c r="BM609" s="163"/>
      <c r="BN609" s="163"/>
      <c r="BO609" s="315"/>
      <c r="BP609" s="163"/>
      <c r="BQ609" s="90"/>
      <c r="BR609" s="163"/>
      <c r="BS609" s="90"/>
      <c r="BT609" s="366"/>
      <c r="BU609" s="367" t="e">
        <f>VLOOKUP(#REF!,'[4]Monthly AMS report'!$BZ$3:$CA$382,2,FALSE)</f>
        <v>#REF!</v>
      </c>
      <c r="BV609" s="72">
        <v>0</v>
      </c>
    </row>
    <row r="610" spans="1:74" ht="14.4" x14ac:dyDescent="0.3">
      <c r="A610" s="360" t="s">
        <v>615</v>
      </c>
      <c r="B610" s="370" t="s">
        <v>1934</v>
      </c>
      <c r="C610" s="362" t="s">
        <v>1930</v>
      </c>
      <c r="D610" s="371" t="s">
        <v>617</v>
      </c>
      <c r="E610" s="372"/>
      <c r="F610" s="364"/>
      <c r="G610" s="76" t="s">
        <v>15</v>
      </c>
      <c r="H610" s="76" t="s">
        <v>15</v>
      </c>
      <c r="I610" s="76" t="s">
        <v>15</v>
      </c>
      <c r="J610" s="76" t="s">
        <v>15</v>
      </c>
      <c r="K610" s="76" t="s">
        <v>15</v>
      </c>
      <c r="L610" s="76" t="s">
        <v>15</v>
      </c>
      <c r="M610" s="76" t="s">
        <v>15</v>
      </c>
      <c r="N610" s="76" t="s">
        <v>15</v>
      </c>
      <c r="O610" s="76" t="s">
        <v>15</v>
      </c>
      <c r="P610" s="76" t="s">
        <v>15</v>
      </c>
      <c r="Q610" s="365" t="s">
        <v>15</v>
      </c>
      <c r="R610" s="357" t="s">
        <v>15</v>
      </c>
      <c r="S610" s="76" t="s">
        <v>15</v>
      </c>
      <c r="T610" s="76" t="s">
        <v>15</v>
      </c>
      <c r="U610" s="76" t="s">
        <v>15</v>
      </c>
      <c r="V610" s="76" t="s">
        <v>15</v>
      </c>
      <c r="W610" s="76" t="s">
        <v>15</v>
      </c>
      <c r="X610" s="76" t="s">
        <v>15</v>
      </c>
      <c r="Y610" s="76" t="s">
        <v>15</v>
      </c>
      <c r="Z610" s="76" t="s">
        <v>15</v>
      </c>
      <c r="AA610" s="77" t="s">
        <v>15</v>
      </c>
      <c r="AB610" s="77" t="s">
        <v>15</v>
      </c>
      <c r="AC610" s="77" t="s">
        <v>15</v>
      </c>
      <c r="AD610" s="77"/>
      <c r="AE610" s="77"/>
      <c r="AF610" s="77"/>
      <c r="AG610" s="78"/>
      <c r="AH610" s="78"/>
      <c r="AI610" s="78"/>
      <c r="AJ610" s="78"/>
      <c r="AK610" s="79"/>
      <c r="AL610" s="79"/>
      <c r="AM610" s="79"/>
      <c r="AN610" s="90"/>
      <c r="AO610" s="90"/>
      <c r="AP610" s="90"/>
      <c r="AQ610" s="90"/>
      <c r="AR610" s="90"/>
      <c r="AS610" s="90"/>
      <c r="AT610" s="90"/>
      <c r="AU610" s="90"/>
      <c r="AV610" s="90"/>
      <c r="AW610" s="90"/>
      <c r="AX610" s="90"/>
      <c r="AY610" s="90"/>
      <c r="AZ610" s="90"/>
      <c r="BA610" s="90"/>
      <c r="BB610" s="163"/>
      <c r="BC610" s="163"/>
      <c r="BD610" s="163"/>
      <c r="BE610" s="163"/>
      <c r="BF610" s="163"/>
      <c r="BG610" s="163"/>
      <c r="BH610" s="163"/>
      <c r="BI610" s="163"/>
      <c r="BJ610" s="163"/>
      <c r="BK610" s="163"/>
      <c r="BL610" s="163"/>
      <c r="BM610" s="163"/>
      <c r="BN610" s="163"/>
      <c r="BO610" s="315"/>
      <c r="BP610" s="163"/>
      <c r="BQ610" s="90"/>
      <c r="BR610" s="163"/>
      <c r="BS610" s="90"/>
      <c r="BT610" s="366"/>
      <c r="BU610" s="367" t="e">
        <f>VLOOKUP(#REF!,'[4]Monthly AMS report'!$BZ$3:$CA$382,2,FALSE)</f>
        <v>#REF!</v>
      </c>
      <c r="BV610" s="72">
        <v>0</v>
      </c>
    </row>
    <row r="611" spans="1:74" ht="14.4" x14ac:dyDescent="0.3">
      <c r="A611" s="368" t="s">
        <v>609</v>
      </c>
      <c r="B611" s="370" t="s">
        <v>610</v>
      </c>
      <c r="C611" s="362" t="s">
        <v>1930</v>
      </c>
      <c r="D611" s="353" t="s">
        <v>612</v>
      </c>
      <c r="E611" s="363"/>
      <c r="F611" s="364"/>
      <c r="G611" s="76" t="s">
        <v>15</v>
      </c>
      <c r="H611" s="76" t="s">
        <v>15</v>
      </c>
      <c r="I611" s="76" t="s">
        <v>15</v>
      </c>
      <c r="J611" s="76" t="s">
        <v>15</v>
      </c>
      <c r="K611" s="76" t="s">
        <v>15</v>
      </c>
      <c r="L611" s="76" t="s">
        <v>15</v>
      </c>
      <c r="M611" s="76" t="s">
        <v>15</v>
      </c>
      <c r="N611" s="76" t="s">
        <v>15</v>
      </c>
      <c r="O611" s="76" t="s">
        <v>15</v>
      </c>
      <c r="P611" s="76" t="s">
        <v>15</v>
      </c>
      <c r="Q611" s="365" t="s">
        <v>15</v>
      </c>
      <c r="R611" s="357" t="s">
        <v>15</v>
      </c>
      <c r="S611" s="76" t="s">
        <v>15</v>
      </c>
      <c r="T611" s="76" t="s">
        <v>15</v>
      </c>
      <c r="U611" s="76" t="s">
        <v>15</v>
      </c>
      <c r="V611" s="76" t="s">
        <v>15</v>
      </c>
      <c r="W611" s="76" t="s">
        <v>15</v>
      </c>
      <c r="X611" s="76" t="s">
        <v>15</v>
      </c>
      <c r="Y611" s="76" t="s">
        <v>15</v>
      </c>
      <c r="Z611" s="76" t="s">
        <v>15</v>
      </c>
      <c r="AA611" s="77" t="s">
        <v>15</v>
      </c>
      <c r="AB611" s="77" t="s">
        <v>15</v>
      </c>
      <c r="AC611" s="77" t="s">
        <v>15</v>
      </c>
      <c r="AD611" s="77"/>
      <c r="AE611" s="77"/>
      <c r="AF611" s="77"/>
      <c r="AG611" s="78"/>
      <c r="AH611" s="78"/>
      <c r="AI611" s="78"/>
      <c r="AJ611" s="78"/>
      <c r="AK611" s="79"/>
      <c r="AL611" s="79"/>
      <c r="AM611" s="79"/>
      <c r="AN611" s="90"/>
      <c r="AO611" s="90"/>
      <c r="AP611" s="90"/>
      <c r="AQ611" s="90"/>
      <c r="AR611" s="90"/>
      <c r="AS611" s="90"/>
      <c r="AT611" s="90"/>
      <c r="AU611" s="90"/>
      <c r="AV611" s="90"/>
      <c r="AW611" s="90"/>
      <c r="AX611" s="90"/>
      <c r="AY611" s="90"/>
      <c r="AZ611" s="90"/>
      <c r="BA611" s="90"/>
      <c r="BB611" s="163"/>
      <c r="BC611" s="163"/>
      <c r="BD611" s="163"/>
      <c r="BE611" s="163"/>
      <c r="BF611" s="163"/>
      <c r="BG611" s="163"/>
      <c r="BH611" s="163"/>
      <c r="BI611" s="163"/>
      <c r="BJ611" s="163"/>
      <c r="BK611" s="163"/>
      <c r="BL611" s="163"/>
      <c r="BM611" s="163"/>
      <c r="BN611" s="163"/>
      <c r="BO611" s="315"/>
      <c r="BP611" s="163"/>
      <c r="BQ611" s="90"/>
      <c r="BR611" s="163"/>
      <c r="BS611" s="90"/>
      <c r="BT611" s="366"/>
      <c r="BU611" s="367" t="e">
        <f>VLOOKUP(#REF!,'[4]Monthly AMS report'!$BZ$3:$CA$382,2,FALSE)</f>
        <v>#REF!</v>
      </c>
      <c r="BV611" s="72">
        <v>0</v>
      </c>
    </row>
    <row r="612" spans="1:74" ht="26.4" x14ac:dyDescent="0.3">
      <c r="A612" s="360" t="s">
        <v>934</v>
      </c>
      <c r="B612" s="361" t="s">
        <v>935</v>
      </c>
      <c r="C612" s="362" t="s">
        <v>1930</v>
      </c>
      <c r="D612" s="353" t="s">
        <v>936</v>
      </c>
      <c r="E612" s="363"/>
      <c r="F612" s="364"/>
      <c r="G612" s="76" t="s">
        <v>15</v>
      </c>
      <c r="H612" s="76" t="s">
        <v>15</v>
      </c>
      <c r="I612" s="76" t="s">
        <v>15</v>
      </c>
      <c r="J612" s="76" t="s">
        <v>15</v>
      </c>
      <c r="K612" s="76" t="s">
        <v>15</v>
      </c>
      <c r="L612" s="76" t="s">
        <v>15</v>
      </c>
      <c r="M612" s="76" t="s">
        <v>15</v>
      </c>
      <c r="N612" s="76" t="s">
        <v>15</v>
      </c>
      <c r="O612" s="76" t="s">
        <v>15</v>
      </c>
      <c r="P612" s="76" t="s">
        <v>15</v>
      </c>
      <c r="Q612" s="365" t="s">
        <v>15</v>
      </c>
      <c r="R612" s="357">
        <v>3</v>
      </c>
      <c r="S612" s="76" t="s">
        <v>15</v>
      </c>
      <c r="T612" s="76" t="s">
        <v>15</v>
      </c>
      <c r="U612" s="76" t="s">
        <v>15</v>
      </c>
      <c r="V612" s="76" t="s">
        <v>15</v>
      </c>
      <c r="W612" s="76" t="s">
        <v>15</v>
      </c>
      <c r="X612" s="76" t="s">
        <v>15</v>
      </c>
      <c r="Y612" s="76" t="s">
        <v>15</v>
      </c>
      <c r="Z612" s="76" t="s">
        <v>15</v>
      </c>
      <c r="AA612" s="77" t="s">
        <v>15</v>
      </c>
      <c r="AB612" s="77" t="s">
        <v>15</v>
      </c>
      <c r="AC612" s="77" t="s">
        <v>15</v>
      </c>
      <c r="AD612" s="77"/>
      <c r="AE612" s="77"/>
      <c r="AF612" s="77"/>
      <c r="AG612" s="78"/>
      <c r="AH612" s="78"/>
      <c r="AI612" s="78"/>
      <c r="AJ612" s="78"/>
      <c r="AK612" s="79"/>
      <c r="AL612" s="79"/>
      <c r="AM612" s="79"/>
      <c r="AN612" s="90"/>
      <c r="AO612" s="90"/>
      <c r="AP612" s="90"/>
      <c r="AQ612" s="90"/>
      <c r="AR612" s="90"/>
      <c r="AS612" s="90"/>
      <c r="AT612" s="90"/>
      <c r="AU612" s="90"/>
      <c r="AV612" s="90"/>
      <c r="AW612" s="90"/>
      <c r="AX612" s="90"/>
      <c r="AY612" s="90"/>
      <c r="AZ612" s="90"/>
      <c r="BA612" s="90"/>
      <c r="BB612" s="163"/>
      <c r="BC612" s="163"/>
      <c r="BD612" s="163"/>
      <c r="BE612" s="163"/>
      <c r="BF612" s="163"/>
      <c r="BG612" s="163"/>
      <c r="BH612" s="163"/>
      <c r="BI612" s="163"/>
      <c r="BJ612" s="163"/>
      <c r="BK612" s="163"/>
      <c r="BL612" s="163"/>
      <c r="BM612" s="163"/>
      <c r="BN612" s="163"/>
      <c r="BO612" s="315"/>
      <c r="BP612" s="163"/>
      <c r="BQ612" s="90"/>
      <c r="BR612" s="163"/>
      <c r="BS612" s="90"/>
      <c r="BT612" s="366"/>
      <c r="BU612" s="367" t="e">
        <f>VLOOKUP(#REF!,'[4]Monthly AMS report'!$BZ$3:$CA$382,2,FALSE)</f>
        <v>#REF!</v>
      </c>
      <c r="BV612" s="72">
        <v>0</v>
      </c>
    </row>
    <row r="613" spans="1:74" ht="14.4" x14ac:dyDescent="0.3">
      <c r="A613" s="373"/>
      <c r="B613" s="121"/>
      <c r="C613" s="72" t="e">
        <v>#N/A</v>
      </c>
      <c r="D613" s="353" t="s">
        <v>1935</v>
      </c>
      <c r="E613" s="363"/>
      <c r="F613" s="364"/>
      <c r="G613" s="76" t="s">
        <v>12</v>
      </c>
      <c r="H613" s="76" t="s">
        <v>15</v>
      </c>
      <c r="I613" s="76" t="s">
        <v>15</v>
      </c>
      <c r="J613" s="76" t="s">
        <v>15</v>
      </c>
      <c r="K613" s="76" t="s">
        <v>15</v>
      </c>
      <c r="L613" s="76" t="s">
        <v>15</v>
      </c>
      <c r="M613" s="76" t="s">
        <v>15</v>
      </c>
      <c r="N613" s="76" t="s">
        <v>15</v>
      </c>
      <c r="O613" s="76" t="s">
        <v>15</v>
      </c>
      <c r="P613" s="76" t="s">
        <v>15</v>
      </c>
      <c r="Q613" s="365" t="s">
        <v>15</v>
      </c>
      <c r="R613" s="357" t="s">
        <v>15</v>
      </c>
      <c r="S613" s="76" t="s">
        <v>15</v>
      </c>
      <c r="T613" s="76" t="s">
        <v>15</v>
      </c>
      <c r="U613" s="76" t="s">
        <v>15</v>
      </c>
      <c r="V613" s="76" t="s">
        <v>15</v>
      </c>
      <c r="W613" s="76" t="s">
        <v>15</v>
      </c>
      <c r="X613" s="76" t="s">
        <v>15</v>
      </c>
      <c r="Y613" s="76" t="s">
        <v>15</v>
      </c>
      <c r="Z613" s="76" t="s">
        <v>15</v>
      </c>
      <c r="AA613" s="77" t="s">
        <v>15</v>
      </c>
      <c r="AB613" s="77" t="s">
        <v>15</v>
      </c>
      <c r="AC613" s="77" t="s">
        <v>15</v>
      </c>
      <c r="AD613" s="77"/>
      <c r="AE613" s="77"/>
      <c r="AF613" s="77"/>
      <c r="AG613" s="78"/>
      <c r="AH613" s="78"/>
      <c r="AI613" s="78"/>
      <c r="AJ613" s="78"/>
      <c r="AK613" s="79"/>
      <c r="AL613" s="79"/>
      <c r="AM613" s="79"/>
      <c r="AN613" s="90"/>
      <c r="AO613" s="90"/>
      <c r="AP613" s="90"/>
      <c r="AQ613" s="90"/>
      <c r="AR613" s="90"/>
      <c r="AS613" s="90"/>
      <c r="AT613" s="90"/>
      <c r="AU613" s="90"/>
      <c r="AV613" s="90"/>
      <c r="AW613" s="90"/>
      <c r="AX613" s="90"/>
      <c r="AY613" s="90"/>
      <c r="AZ613" s="90"/>
      <c r="BA613" s="90"/>
      <c r="BB613" s="163"/>
      <c r="BC613" s="163"/>
      <c r="BD613" s="163"/>
      <c r="BE613" s="163"/>
      <c r="BF613" s="163"/>
      <c r="BG613" s="163"/>
      <c r="BH613" s="163"/>
      <c r="BI613" s="163"/>
      <c r="BJ613" s="163"/>
      <c r="BK613" s="163"/>
      <c r="BL613" s="163"/>
      <c r="BM613" s="163"/>
      <c r="BN613" s="163"/>
      <c r="BO613" s="315"/>
      <c r="BP613" s="163"/>
      <c r="BQ613" s="90"/>
      <c r="BR613" s="163"/>
      <c r="BS613" s="90"/>
      <c r="BT613" s="366"/>
      <c r="BU613" s="367" t="e">
        <f>VLOOKUP(#REF!,'[4]Monthly AMS report'!$CJ$3:$CK$317,2,FALSE)</f>
        <v>#REF!</v>
      </c>
      <c r="BV613" s="72">
        <v>0</v>
      </c>
    </row>
    <row r="614" spans="1:74" ht="14.4" x14ac:dyDescent="0.3">
      <c r="A614" s="373"/>
      <c r="B614" s="121"/>
      <c r="C614" s="72" t="e">
        <v>#N/A</v>
      </c>
      <c r="D614" s="353" t="s">
        <v>1935</v>
      </c>
      <c r="E614" s="363"/>
      <c r="F614" s="364"/>
      <c r="G614" s="76" t="s">
        <v>12</v>
      </c>
      <c r="H614" s="76" t="s">
        <v>15</v>
      </c>
      <c r="I614" s="76" t="s">
        <v>15</v>
      </c>
      <c r="J614" s="76" t="s">
        <v>15</v>
      </c>
      <c r="K614" s="76" t="s">
        <v>15</v>
      </c>
      <c r="L614" s="76" t="s">
        <v>15</v>
      </c>
      <c r="M614" s="76" t="s">
        <v>15</v>
      </c>
      <c r="N614" s="76" t="s">
        <v>15</v>
      </c>
      <c r="O614" s="76" t="s">
        <v>15</v>
      </c>
      <c r="P614" s="76" t="s">
        <v>15</v>
      </c>
      <c r="Q614" s="365" t="s">
        <v>15</v>
      </c>
      <c r="R614" s="357" t="s">
        <v>15</v>
      </c>
      <c r="S614" s="76" t="s">
        <v>15</v>
      </c>
      <c r="T614" s="76" t="s">
        <v>15</v>
      </c>
      <c r="U614" s="76" t="s">
        <v>15</v>
      </c>
      <c r="V614" s="76" t="s">
        <v>15</v>
      </c>
      <c r="W614" s="76" t="s">
        <v>15</v>
      </c>
      <c r="X614" s="76" t="s">
        <v>15</v>
      </c>
      <c r="Y614" s="76" t="s">
        <v>15</v>
      </c>
      <c r="Z614" s="76" t="s">
        <v>15</v>
      </c>
      <c r="AA614" s="77" t="s">
        <v>15</v>
      </c>
      <c r="AB614" s="77" t="s">
        <v>15</v>
      </c>
      <c r="AC614" s="77" t="s">
        <v>15</v>
      </c>
      <c r="AD614" s="77"/>
      <c r="AE614" s="77"/>
      <c r="AF614" s="77"/>
      <c r="AG614" s="78"/>
      <c r="AH614" s="78"/>
      <c r="AI614" s="78"/>
      <c r="AJ614" s="78"/>
      <c r="AK614" s="79"/>
      <c r="AL614" s="79"/>
      <c r="AM614" s="79"/>
      <c r="AN614" s="90"/>
      <c r="AO614" s="90"/>
      <c r="AP614" s="90"/>
      <c r="AQ614" s="90"/>
      <c r="AR614" s="90"/>
      <c r="AS614" s="90"/>
      <c r="AT614" s="90"/>
      <c r="AU614" s="90"/>
      <c r="AV614" s="90"/>
      <c r="AW614" s="90"/>
      <c r="AX614" s="90"/>
      <c r="AY614" s="90"/>
      <c r="AZ614" s="90"/>
      <c r="BA614" s="90"/>
      <c r="BB614" s="163"/>
      <c r="BC614" s="163"/>
      <c r="BD614" s="163"/>
      <c r="BE614" s="163"/>
      <c r="BF614" s="163"/>
      <c r="BG614" s="163"/>
      <c r="BH614" s="163"/>
      <c r="BI614" s="163"/>
      <c r="BJ614" s="163"/>
      <c r="BK614" s="163"/>
      <c r="BL614" s="163"/>
      <c r="BM614" s="163"/>
      <c r="BN614" s="163"/>
      <c r="BO614" s="315"/>
      <c r="BP614" s="163"/>
      <c r="BQ614" s="90"/>
      <c r="BR614" s="163"/>
      <c r="BS614" s="90"/>
      <c r="BT614" s="366"/>
      <c r="BU614" s="367" t="e">
        <f>VLOOKUP(#REF!,'[4]Monthly AMS report'!$CJ$3:$CK$317,2,FALSE)</f>
        <v>#REF!</v>
      </c>
      <c r="BV614" s="72">
        <v>0</v>
      </c>
    </row>
    <row r="615" spans="1:74" ht="26.4" x14ac:dyDescent="0.3">
      <c r="A615" s="374" t="s">
        <v>1709</v>
      </c>
      <c r="B615" s="71" t="s">
        <v>1710</v>
      </c>
      <c r="C615" s="72" t="s">
        <v>1936</v>
      </c>
      <c r="D615" s="353" t="s">
        <v>1937</v>
      </c>
      <c r="E615" s="363"/>
      <c r="F615" s="364"/>
      <c r="G615" s="76" t="s">
        <v>12</v>
      </c>
      <c r="H615" s="76" t="s">
        <v>12</v>
      </c>
      <c r="I615" s="76" t="s">
        <v>15</v>
      </c>
      <c r="J615" s="76" t="s">
        <v>12</v>
      </c>
      <c r="K615" s="76" t="s">
        <v>18</v>
      </c>
      <c r="L615" s="76" t="s">
        <v>15</v>
      </c>
      <c r="M615" s="76" t="s">
        <v>15</v>
      </c>
      <c r="N615" s="76" t="s">
        <v>15</v>
      </c>
      <c r="O615" s="76" t="s">
        <v>12</v>
      </c>
      <c r="P615" s="76" t="s">
        <v>12</v>
      </c>
      <c r="Q615" s="365" t="s">
        <v>15</v>
      </c>
      <c r="R615" s="357" t="s">
        <v>15</v>
      </c>
      <c r="S615" s="76" t="s">
        <v>15</v>
      </c>
      <c r="T615" s="76" t="s">
        <v>15</v>
      </c>
      <c r="U615" s="76" t="s">
        <v>15</v>
      </c>
      <c r="V615" s="76" t="s">
        <v>15</v>
      </c>
      <c r="W615" s="76" t="s">
        <v>15</v>
      </c>
      <c r="X615" s="76" t="s">
        <v>15</v>
      </c>
      <c r="Y615" s="76" t="s">
        <v>15</v>
      </c>
      <c r="Z615" s="76" t="s">
        <v>15</v>
      </c>
      <c r="AA615" s="77" t="s">
        <v>15</v>
      </c>
      <c r="AB615" s="77" t="s">
        <v>15</v>
      </c>
      <c r="AC615" s="77" t="s">
        <v>15</v>
      </c>
      <c r="AD615" s="77"/>
      <c r="AE615" s="77"/>
      <c r="AF615" s="77"/>
      <c r="AG615" s="78"/>
      <c r="AH615" s="78"/>
      <c r="AI615" s="78"/>
      <c r="AJ615" s="78"/>
      <c r="AK615" s="79"/>
      <c r="AL615" s="79"/>
      <c r="AM615" s="79"/>
      <c r="AN615" s="90"/>
      <c r="AO615" s="90"/>
      <c r="AP615" s="90"/>
      <c r="AQ615" s="90"/>
      <c r="AR615" s="90"/>
      <c r="AS615" s="90"/>
      <c r="AT615" s="90"/>
      <c r="AU615" s="90"/>
      <c r="AV615" s="90"/>
      <c r="AW615" s="90"/>
      <c r="AX615" s="90"/>
      <c r="AY615" s="90"/>
      <c r="AZ615" s="90"/>
      <c r="BA615" s="90"/>
      <c r="BB615" s="163"/>
      <c r="BC615" s="163"/>
      <c r="BD615" s="163"/>
      <c r="BE615" s="163"/>
      <c r="BF615" s="163"/>
      <c r="BG615" s="163"/>
      <c r="BH615" s="163"/>
      <c r="BI615" s="163"/>
      <c r="BJ615" s="163"/>
      <c r="BK615" s="163"/>
      <c r="BL615" s="163"/>
      <c r="BM615" s="163"/>
      <c r="BN615" s="163"/>
      <c r="BO615" s="315"/>
      <c r="BP615" s="163"/>
      <c r="BQ615" s="90"/>
      <c r="BR615" s="163"/>
      <c r="BS615" s="90"/>
      <c r="BT615" s="366"/>
      <c r="BU615" s="367" t="e">
        <f>VLOOKUP(#REF!,'[4]Monthly AMS report'!$CJ$3:$CK$317,2,FALSE)</f>
        <v>#REF!</v>
      </c>
      <c r="BV615" s="72">
        <v>0</v>
      </c>
    </row>
    <row r="616" spans="1:74" ht="15" thickBot="1" x14ac:dyDescent="0.35">
      <c r="A616" s="375" t="s">
        <v>1495</v>
      </c>
      <c r="B616" s="376" t="s">
        <v>1938</v>
      </c>
      <c r="C616" s="377" t="s">
        <v>1924</v>
      </c>
      <c r="D616" s="339"/>
      <c r="E616" s="234"/>
      <c r="F616" s="225"/>
      <c r="G616" s="376"/>
      <c r="H616" s="376"/>
      <c r="I616" s="378"/>
      <c r="J616" s="376"/>
      <c r="K616" s="379"/>
      <c r="L616" s="379"/>
      <c r="M616" s="379"/>
      <c r="N616" s="379"/>
      <c r="O616" s="379"/>
      <c r="P616" s="379"/>
      <c r="Q616" s="346"/>
      <c r="R616" s="227"/>
      <c r="S616" s="227"/>
      <c r="T616" s="227"/>
      <c r="U616" s="227"/>
      <c r="V616" s="227"/>
      <c r="W616" s="227"/>
      <c r="X616" s="227"/>
      <c r="Y616" s="227"/>
      <c r="Z616" s="227"/>
      <c r="AA616" s="227"/>
      <c r="AB616" s="227"/>
      <c r="AC616" s="227"/>
      <c r="AD616" s="227"/>
      <c r="AE616" s="227"/>
      <c r="AF616" s="227"/>
      <c r="AG616" s="290"/>
      <c r="AH616" s="290"/>
      <c r="AI616" s="290"/>
      <c r="AJ616" s="290"/>
      <c r="AK616" s="79"/>
      <c r="AL616" s="79"/>
      <c r="AM616" s="79"/>
      <c r="AN616" s="90"/>
      <c r="AO616" s="90"/>
      <c r="AP616" s="90"/>
      <c r="AQ616" s="90"/>
      <c r="AR616" s="90"/>
      <c r="AS616" s="90"/>
      <c r="AT616" s="90"/>
      <c r="AU616" s="90"/>
      <c r="AV616" s="90"/>
      <c r="AW616" s="90"/>
      <c r="AX616" s="90"/>
      <c r="AY616" s="90"/>
      <c r="AZ616" s="90"/>
      <c r="BA616" s="90"/>
      <c r="BB616" s="163"/>
      <c r="BC616" s="163"/>
      <c r="BD616" s="163"/>
      <c r="BE616" s="163"/>
      <c r="BF616" s="163"/>
      <c r="BG616" s="163"/>
      <c r="BH616" s="163"/>
      <c r="BI616" s="163"/>
      <c r="BJ616" s="163"/>
      <c r="BK616" s="163"/>
      <c r="BL616" s="163"/>
      <c r="BM616" s="163"/>
      <c r="BN616" s="163"/>
      <c r="BO616" s="315"/>
      <c r="BP616" s="163"/>
      <c r="BQ616" s="90"/>
      <c r="BR616" s="163"/>
      <c r="BS616" s="90"/>
      <c r="BT616" s="316"/>
      <c r="BU616" s="380"/>
      <c r="BV616" s="225"/>
    </row>
    <row r="617" spans="1:74" ht="14.4" x14ac:dyDescent="0.3">
      <c r="B617" s="16"/>
      <c r="C617" s="16"/>
      <c r="D617" s="339"/>
      <c r="E617" s="234"/>
      <c r="F617" s="225"/>
      <c r="G617" s="16"/>
      <c r="H617" s="16"/>
      <c r="I617" s="159"/>
      <c r="J617" s="16"/>
      <c r="K617" s="227"/>
      <c r="L617" s="227"/>
      <c r="M617" s="227"/>
      <c r="N617" s="227"/>
      <c r="O617" s="227"/>
      <c r="P617" s="227"/>
      <c r="Q617" s="227"/>
      <c r="R617" s="227"/>
      <c r="S617" s="227"/>
      <c r="T617" s="227"/>
      <c r="U617" s="227"/>
      <c r="V617" s="227"/>
      <c r="W617" s="227"/>
      <c r="X617" s="227"/>
      <c r="Y617" s="227"/>
      <c r="Z617" s="227"/>
      <c r="AA617" s="227"/>
      <c r="AB617" s="227"/>
      <c r="AC617" s="227"/>
      <c r="AD617" s="227"/>
      <c r="AE617" s="227"/>
      <c r="AF617" s="227"/>
      <c r="AG617" s="290"/>
      <c r="AH617" s="290"/>
      <c r="AI617" s="290"/>
      <c r="AJ617" s="290"/>
      <c r="AK617" s="79"/>
      <c r="AL617" s="79"/>
      <c r="AM617" s="79"/>
      <c r="AN617" s="90"/>
      <c r="AO617" s="90"/>
      <c r="AP617" s="90"/>
      <c r="AQ617" s="90"/>
      <c r="AR617" s="90"/>
      <c r="AS617" s="90"/>
      <c r="AT617" s="90"/>
      <c r="AU617" s="90"/>
      <c r="AV617" s="90"/>
      <c r="AW617" s="90"/>
      <c r="AX617" s="90"/>
      <c r="AY617" s="90"/>
      <c r="AZ617" s="90"/>
      <c r="BA617" s="90"/>
      <c r="BB617" s="163"/>
      <c r="BC617" s="163"/>
      <c r="BD617" s="163"/>
      <c r="BE617" s="163"/>
      <c r="BF617" s="163"/>
      <c r="BG617" s="163"/>
      <c r="BH617" s="163"/>
      <c r="BI617" s="163"/>
      <c r="BJ617" s="163"/>
      <c r="BK617" s="163"/>
      <c r="BL617" s="163"/>
      <c r="BM617" s="163"/>
      <c r="BN617" s="163"/>
      <c r="BO617" s="315"/>
      <c r="BP617" s="163"/>
      <c r="BQ617" s="90"/>
      <c r="BR617" s="163"/>
      <c r="BS617" s="90"/>
      <c r="BT617" s="316"/>
      <c r="BU617" s="230"/>
      <c r="BV617" s="225"/>
    </row>
    <row r="618" spans="1:74" ht="14.4" x14ac:dyDescent="0.3">
      <c r="B618" s="16"/>
      <c r="C618" s="16"/>
      <c r="D618" s="339"/>
      <c r="E618" s="234"/>
      <c r="F618" s="225"/>
      <c r="G618" s="16"/>
      <c r="H618" s="16"/>
      <c r="I618" s="159"/>
      <c r="J618" s="16"/>
      <c r="K618" s="227"/>
      <c r="L618" s="227"/>
      <c r="M618" s="227"/>
      <c r="N618" s="227"/>
      <c r="O618" s="227"/>
      <c r="P618" s="227"/>
      <c r="Q618" s="227"/>
      <c r="R618" s="227"/>
      <c r="S618" s="227"/>
      <c r="T618" s="227"/>
      <c r="U618" s="227"/>
      <c r="V618" s="227"/>
      <c r="W618" s="227"/>
      <c r="X618" s="227"/>
      <c r="Y618" s="227"/>
      <c r="Z618" s="227"/>
      <c r="AA618" s="227"/>
      <c r="AB618" s="227"/>
      <c r="AC618" s="227"/>
      <c r="AD618" s="227"/>
      <c r="AE618" s="227"/>
      <c r="AF618" s="227"/>
      <c r="AG618" s="290"/>
      <c r="AH618" s="290"/>
      <c r="AI618" s="290"/>
      <c r="AJ618" s="290"/>
      <c r="AK618" s="79"/>
      <c r="AL618" s="79"/>
      <c r="AM618" s="79"/>
      <c r="AN618" s="90"/>
      <c r="AO618" s="90"/>
      <c r="AP618" s="90"/>
      <c r="AQ618" s="90"/>
      <c r="AR618" s="90"/>
      <c r="AS618" s="90"/>
      <c r="AT618" s="90"/>
      <c r="AU618" s="90"/>
      <c r="AV618" s="90"/>
      <c r="AW618" s="90"/>
      <c r="AX618" s="90"/>
      <c r="AY618" s="90"/>
      <c r="AZ618" s="90"/>
      <c r="BA618" s="90"/>
      <c r="BB618" s="163"/>
      <c r="BC618" s="163"/>
      <c r="BD618" s="163"/>
      <c r="BE618" s="163"/>
      <c r="BF618" s="163"/>
      <c r="BG618" s="163"/>
      <c r="BH618" s="163"/>
      <c r="BI618" s="163"/>
      <c r="BJ618" s="163"/>
      <c r="BK618" s="163"/>
      <c r="BL618" s="163"/>
      <c r="BM618" s="163"/>
      <c r="BN618" s="163"/>
      <c r="BO618" s="315"/>
      <c r="BP618" s="163"/>
      <c r="BQ618" s="90"/>
      <c r="BR618" s="163"/>
      <c r="BS618" s="90"/>
      <c r="BT618" s="316"/>
      <c r="BU618" s="230"/>
      <c r="BV618" s="225"/>
    </row>
    <row r="619" spans="1:74" ht="14.4" x14ac:dyDescent="0.3">
      <c r="B619" s="16"/>
      <c r="C619" s="16"/>
      <c r="D619" s="339"/>
      <c r="E619" s="234"/>
      <c r="F619" s="225"/>
      <c r="G619" s="16"/>
      <c r="H619" s="16"/>
      <c r="I619" s="159"/>
      <c r="J619" s="16"/>
      <c r="K619" s="227"/>
      <c r="L619" s="227"/>
      <c r="M619" s="227"/>
      <c r="N619" s="227"/>
      <c r="O619" s="227"/>
      <c r="P619" s="227"/>
      <c r="Q619" s="227"/>
      <c r="R619" s="227"/>
      <c r="S619" s="227"/>
      <c r="T619" s="227"/>
      <c r="U619" s="227"/>
      <c r="V619" s="227"/>
      <c r="W619" s="227"/>
      <c r="X619" s="227"/>
      <c r="Y619" s="227"/>
      <c r="Z619" s="227"/>
      <c r="AA619" s="227"/>
      <c r="AB619" s="227"/>
      <c r="AC619" s="227"/>
      <c r="AD619" s="227"/>
      <c r="AE619" s="227"/>
      <c r="AF619" s="227"/>
      <c r="AG619" s="290"/>
      <c r="AH619" s="290"/>
      <c r="AI619" s="290"/>
      <c r="AJ619" s="290"/>
      <c r="AK619" s="79"/>
      <c r="AL619" s="79"/>
      <c r="AM619" s="79"/>
      <c r="AN619" s="90"/>
      <c r="AO619" s="90"/>
      <c r="AP619" s="90"/>
      <c r="AQ619" s="90"/>
      <c r="AR619" s="90"/>
      <c r="AS619" s="90"/>
      <c r="AT619" s="90"/>
      <c r="AU619" s="90"/>
      <c r="AV619" s="90"/>
      <c r="AW619" s="90"/>
      <c r="AX619" s="90"/>
      <c r="AY619" s="90"/>
      <c r="AZ619" s="90"/>
      <c r="BA619" s="90"/>
      <c r="BB619" s="163"/>
      <c r="BC619" s="163"/>
      <c r="BD619" s="163"/>
      <c r="BE619" s="163"/>
      <c r="BF619" s="163"/>
      <c r="BG619" s="163"/>
      <c r="BH619" s="163"/>
      <c r="BI619" s="163"/>
      <c r="BJ619" s="163"/>
      <c r="BK619" s="163"/>
      <c r="BL619" s="163"/>
      <c r="BM619" s="163"/>
      <c r="BN619" s="163"/>
      <c r="BO619" s="315"/>
      <c r="BP619" s="163"/>
      <c r="BQ619" s="90"/>
      <c r="BR619" s="163"/>
      <c r="BS619" s="90"/>
      <c r="BT619" s="316"/>
      <c r="BU619" s="230"/>
      <c r="BV619" s="225"/>
    </row>
    <row r="620" spans="1:74" ht="14.4" x14ac:dyDescent="0.3">
      <c r="B620" s="16"/>
      <c r="C620" s="16"/>
      <c r="D620" s="339"/>
      <c r="E620" s="234"/>
      <c r="F620" s="225"/>
      <c r="G620" s="16"/>
      <c r="H620" s="16"/>
      <c r="I620" s="159"/>
      <c r="J620" s="16"/>
      <c r="K620" s="227"/>
      <c r="L620" s="227"/>
      <c r="M620" s="227"/>
      <c r="N620" s="227"/>
      <c r="O620" s="227"/>
      <c r="P620" s="227"/>
      <c r="Q620" s="227"/>
      <c r="R620" s="227"/>
      <c r="S620" s="227"/>
      <c r="T620" s="227"/>
      <c r="U620" s="227"/>
      <c r="V620" s="227"/>
      <c r="W620" s="227"/>
      <c r="X620" s="227"/>
      <c r="Y620" s="227"/>
      <c r="Z620" s="227"/>
      <c r="AA620" s="227"/>
      <c r="AB620" s="227"/>
      <c r="AC620" s="227"/>
      <c r="AD620" s="227"/>
      <c r="AE620" s="227"/>
      <c r="AF620" s="227"/>
      <c r="AG620" s="290"/>
      <c r="AH620" s="290"/>
      <c r="AI620" s="290"/>
      <c r="AJ620" s="290"/>
      <c r="AK620" s="79"/>
      <c r="AL620" s="79"/>
      <c r="AM620" s="79"/>
      <c r="AN620" s="90"/>
      <c r="AO620" s="90"/>
      <c r="AP620" s="90"/>
      <c r="AQ620" s="90"/>
      <c r="AR620" s="90"/>
      <c r="AS620" s="90"/>
      <c r="AT620" s="90"/>
      <c r="AU620" s="90"/>
      <c r="AV620" s="90"/>
      <c r="AW620" s="90"/>
      <c r="AX620" s="90"/>
      <c r="AY620" s="90"/>
      <c r="AZ620" s="90"/>
      <c r="BA620" s="90"/>
      <c r="BB620" s="163"/>
      <c r="BC620" s="163"/>
      <c r="BD620" s="163"/>
      <c r="BE620" s="163"/>
      <c r="BF620" s="163"/>
      <c r="BG620" s="163"/>
      <c r="BH620" s="163"/>
      <c r="BI620" s="163"/>
      <c r="BJ620" s="163"/>
      <c r="BK620" s="163"/>
      <c r="BL620" s="163"/>
      <c r="BM620" s="163"/>
      <c r="BN620" s="163"/>
      <c r="BO620" s="315"/>
      <c r="BP620" s="163"/>
      <c r="BQ620" s="90"/>
      <c r="BR620" s="163"/>
      <c r="BS620" s="90"/>
      <c r="BT620" s="316"/>
      <c r="BU620" s="230"/>
      <c r="BV620" s="225"/>
    </row>
    <row r="621" spans="1:74" ht="14.4" x14ac:dyDescent="0.3">
      <c r="B621" s="16"/>
      <c r="C621" s="16"/>
      <c r="D621" s="339"/>
      <c r="E621" s="234"/>
      <c r="F621" s="225"/>
      <c r="G621" s="16"/>
      <c r="H621" s="16"/>
      <c r="I621" s="159"/>
      <c r="J621" s="16"/>
      <c r="K621" s="227"/>
      <c r="L621" s="227"/>
      <c r="M621" s="227"/>
      <c r="N621" s="227"/>
      <c r="O621" s="227"/>
      <c r="P621" s="227"/>
      <c r="Q621" s="227"/>
      <c r="R621" s="227"/>
      <c r="S621" s="227"/>
      <c r="T621" s="227"/>
      <c r="U621" s="227"/>
      <c r="V621" s="227"/>
      <c r="W621" s="227"/>
      <c r="X621" s="227"/>
      <c r="Y621" s="227"/>
      <c r="Z621" s="227"/>
      <c r="AA621" s="227"/>
      <c r="AB621" s="227"/>
      <c r="AC621" s="227"/>
      <c r="AD621" s="227"/>
      <c r="AE621" s="227"/>
      <c r="AF621" s="227"/>
      <c r="AG621" s="290"/>
      <c r="AH621" s="290"/>
      <c r="AI621" s="290"/>
      <c r="AJ621" s="290"/>
      <c r="AK621" s="79"/>
      <c r="AL621" s="79"/>
      <c r="AM621" s="79"/>
      <c r="AN621" s="90"/>
      <c r="AO621" s="90"/>
      <c r="AP621" s="90"/>
      <c r="AQ621" s="90"/>
      <c r="AR621" s="90"/>
      <c r="AS621" s="90"/>
      <c r="AT621" s="90"/>
      <c r="AU621" s="90"/>
      <c r="AV621" s="90"/>
      <c r="AW621" s="90"/>
      <c r="AX621" s="90"/>
      <c r="AY621" s="90"/>
      <c r="AZ621" s="90"/>
      <c r="BA621" s="90"/>
      <c r="BB621" s="163"/>
      <c r="BC621" s="163"/>
      <c r="BD621" s="163"/>
      <c r="BE621" s="163"/>
      <c r="BF621" s="163"/>
      <c r="BG621" s="163"/>
      <c r="BH621" s="163"/>
      <c r="BI621" s="163"/>
      <c r="BJ621" s="163"/>
      <c r="BK621" s="163"/>
      <c r="BL621" s="163"/>
      <c r="BM621" s="163"/>
      <c r="BN621" s="163"/>
      <c r="BO621" s="315"/>
      <c r="BP621" s="163"/>
      <c r="BQ621" s="90"/>
      <c r="BR621" s="163"/>
      <c r="BS621" s="90"/>
      <c r="BT621" s="316"/>
      <c r="BU621" s="230"/>
      <c r="BV621" s="225"/>
    </row>
    <row r="622" spans="1:74" ht="14.4" x14ac:dyDescent="0.3">
      <c r="B622" s="16"/>
      <c r="C622" s="16"/>
      <c r="D622" s="339"/>
      <c r="E622" s="234"/>
      <c r="F622" s="225"/>
      <c r="G622" s="16"/>
      <c r="H622" s="16"/>
      <c r="I622" s="159"/>
      <c r="J622" s="16"/>
      <c r="K622" s="227"/>
      <c r="L622" s="227"/>
      <c r="M622" s="227"/>
      <c r="N622" s="227"/>
      <c r="O622" s="227"/>
      <c r="P622" s="227"/>
      <c r="Q622" s="227"/>
      <c r="R622" s="227"/>
      <c r="S622" s="227"/>
      <c r="T622" s="227"/>
      <c r="U622" s="227"/>
      <c r="V622" s="227"/>
      <c r="W622" s="227"/>
      <c r="X622" s="227"/>
      <c r="Y622" s="227"/>
      <c r="Z622" s="227"/>
      <c r="AA622" s="227"/>
      <c r="AB622" s="227"/>
      <c r="AC622" s="227"/>
      <c r="AD622" s="227"/>
      <c r="AE622" s="227"/>
      <c r="AF622" s="227"/>
      <c r="AG622" s="290"/>
      <c r="AH622" s="290"/>
      <c r="AI622" s="290"/>
      <c r="AJ622" s="290"/>
      <c r="AK622" s="79"/>
      <c r="AL622" s="79"/>
      <c r="AM622" s="79"/>
      <c r="AN622" s="90"/>
      <c r="AO622" s="90"/>
      <c r="AP622" s="90"/>
      <c r="AQ622" s="90"/>
      <c r="AR622" s="90"/>
      <c r="AS622" s="90"/>
      <c r="AT622" s="90"/>
      <c r="AU622" s="90"/>
      <c r="AV622" s="90"/>
      <c r="AW622" s="90"/>
      <c r="AX622" s="90"/>
      <c r="AY622" s="90"/>
      <c r="AZ622" s="90"/>
      <c r="BA622" s="90"/>
      <c r="BB622" s="163"/>
      <c r="BC622" s="163"/>
      <c r="BD622" s="163"/>
      <c r="BE622" s="163"/>
      <c r="BF622" s="163"/>
      <c r="BG622" s="163"/>
      <c r="BH622" s="163"/>
      <c r="BI622" s="163"/>
      <c r="BJ622" s="163"/>
      <c r="BK622" s="163"/>
      <c r="BL622" s="163"/>
      <c r="BM622" s="163"/>
      <c r="BN622" s="163"/>
      <c r="BO622" s="315"/>
      <c r="BP622" s="163"/>
      <c r="BQ622" s="90"/>
      <c r="BR622" s="163"/>
      <c r="BS622" s="90"/>
      <c r="BT622" s="316"/>
      <c r="BU622" s="230"/>
      <c r="BV622" s="225"/>
    </row>
    <row r="623" spans="1:74" ht="14.4" x14ac:dyDescent="0.3">
      <c r="B623" s="16"/>
      <c r="C623" s="16"/>
      <c r="D623" s="339"/>
      <c r="E623" s="234"/>
      <c r="F623" s="225"/>
      <c r="G623" s="16"/>
      <c r="H623" s="16"/>
      <c r="I623" s="159"/>
      <c r="J623" s="16"/>
      <c r="K623" s="227"/>
      <c r="L623" s="227"/>
      <c r="M623" s="227"/>
      <c r="N623" s="227"/>
      <c r="O623" s="227"/>
      <c r="P623" s="227"/>
      <c r="Q623" s="227"/>
      <c r="R623" s="227"/>
      <c r="S623" s="227"/>
      <c r="T623" s="227"/>
      <c r="U623" s="227"/>
      <c r="V623" s="227"/>
      <c r="W623" s="227"/>
      <c r="X623" s="227"/>
      <c r="Y623" s="227"/>
      <c r="Z623" s="227"/>
      <c r="AA623" s="227"/>
      <c r="AB623" s="227"/>
      <c r="AC623" s="227"/>
      <c r="AD623" s="227"/>
      <c r="AE623" s="227"/>
      <c r="AF623" s="227"/>
      <c r="AG623" s="290"/>
      <c r="AH623" s="290"/>
      <c r="AI623" s="290"/>
      <c r="AJ623" s="290"/>
      <c r="AK623" s="79"/>
      <c r="AL623" s="79"/>
      <c r="AM623" s="79"/>
      <c r="AN623" s="90"/>
      <c r="AO623" s="90"/>
      <c r="AP623" s="90"/>
      <c r="AQ623" s="90"/>
      <c r="AR623" s="90"/>
      <c r="AS623" s="90"/>
      <c r="AT623" s="90"/>
      <c r="AU623" s="90"/>
      <c r="AV623" s="90"/>
      <c r="AW623" s="90"/>
      <c r="AX623" s="90"/>
      <c r="AY623" s="90"/>
      <c r="AZ623" s="90"/>
      <c r="BA623" s="90"/>
      <c r="BB623" s="163"/>
      <c r="BC623" s="163"/>
      <c r="BD623" s="163"/>
      <c r="BE623" s="163"/>
      <c r="BF623" s="163"/>
      <c r="BG623" s="163"/>
      <c r="BH623" s="163"/>
      <c r="BI623" s="163"/>
      <c r="BJ623" s="163"/>
      <c r="BK623" s="163"/>
      <c r="BL623" s="163"/>
      <c r="BM623" s="163"/>
      <c r="BN623" s="163"/>
      <c r="BO623" s="315"/>
      <c r="BP623" s="163"/>
      <c r="BQ623" s="90"/>
      <c r="BR623" s="163"/>
      <c r="BS623" s="90"/>
      <c r="BT623" s="316"/>
      <c r="BU623" s="230"/>
      <c r="BV623" s="225"/>
    </row>
    <row r="624" spans="1:74" ht="14.4" x14ac:dyDescent="0.3">
      <c r="B624" s="16"/>
      <c r="C624" s="16"/>
      <c r="D624" s="339"/>
      <c r="E624" s="234"/>
      <c r="F624" s="225"/>
      <c r="G624" s="16"/>
      <c r="H624" s="16"/>
      <c r="I624" s="159"/>
      <c r="J624" s="16"/>
      <c r="K624" s="227"/>
      <c r="L624" s="227"/>
      <c r="M624" s="227"/>
      <c r="N624" s="227"/>
      <c r="O624" s="227"/>
      <c r="P624" s="227"/>
      <c r="Q624" s="227"/>
      <c r="R624" s="227"/>
      <c r="S624" s="227"/>
      <c r="T624" s="227"/>
      <c r="U624" s="227"/>
      <c r="V624" s="227"/>
      <c r="W624" s="227"/>
      <c r="X624" s="227"/>
      <c r="Y624" s="227"/>
      <c r="Z624" s="227"/>
      <c r="AA624" s="227"/>
      <c r="AB624" s="227"/>
      <c r="AC624" s="227"/>
      <c r="AD624" s="227"/>
      <c r="AE624" s="227"/>
      <c r="AF624" s="227"/>
      <c r="AG624" s="290"/>
      <c r="AH624" s="290"/>
      <c r="AI624" s="290"/>
      <c r="AJ624" s="290"/>
      <c r="AK624" s="79"/>
      <c r="AL624" s="79"/>
      <c r="AM624" s="79"/>
      <c r="AN624" s="90"/>
      <c r="AO624" s="90"/>
      <c r="AP624" s="90"/>
      <c r="AQ624" s="90"/>
      <c r="AR624" s="90"/>
      <c r="AS624" s="90"/>
      <c r="AT624" s="90"/>
      <c r="AU624" s="90"/>
      <c r="AV624" s="90"/>
      <c r="AW624" s="90"/>
      <c r="AX624" s="90"/>
      <c r="AY624" s="90"/>
      <c r="AZ624" s="90"/>
      <c r="BA624" s="90"/>
      <c r="BB624" s="163"/>
      <c r="BC624" s="163"/>
      <c r="BD624" s="163"/>
      <c r="BE624" s="163"/>
      <c r="BF624" s="163"/>
      <c r="BG624" s="163"/>
      <c r="BH624" s="163"/>
      <c r="BI624" s="163"/>
      <c r="BJ624" s="163"/>
      <c r="BK624" s="163"/>
      <c r="BL624" s="163"/>
      <c r="BM624" s="163"/>
      <c r="BN624" s="163"/>
      <c r="BO624" s="315"/>
      <c r="BP624" s="163"/>
      <c r="BQ624" s="90"/>
      <c r="BR624" s="163"/>
      <c r="BS624" s="90"/>
      <c r="BT624" s="316"/>
      <c r="BU624" s="230"/>
      <c r="BV624" s="225"/>
    </row>
    <row r="625" spans="1:74" ht="14.4" x14ac:dyDescent="0.3">
      <c r="B625" s="16"/>
      <c r="C625" s="16"/>
      <c r="D625" s="339"/>
      <c r="E625" s="234"/>
      <c r="F625" s="225"/>
      <c r="G625" s="16"/>
      <c r="H625" s="16"/>
      <c r="I625" s="159"/>
      <c r="J625" s="16"/>
      <c r="K625" s="227"/>
      <c r="L625" s="227"/>
      <c r="M625" s="227"/>
      <c r="N625" s="227"/>
      <c r="O625" s="227"/>
      <c r="P625" s="227"/>
      <c r="Q625" s="227"/>
      <c r="R625" s="227"/>
      <c r="S625" s="227"/>
      <c r="T625" s="227"/>
      <c r="U625" s="227"/>
      <c r="V625" s="227"/>
      <c r="W625" s="227"/>
      <c r="X625" s="227"/>
      <c r="Y625" s="227"/>
      <c r="Z625" s="227"/>
      <c r="AA625" s="227"/>
      <c r="AB625" s="227"/>
      <c r="AC625" s="227"/>
      <c r="AD625" s="227"/>
      <c r="AE625" s="227"/>
      <c r="AF625" s="227"/>
      <c r="AG625" s="290"/>
      <c r="AH625" s="290"/>
      <c r="AI625" s="290"/>
      <c r="AJ625" s="290"/>
      <c r="AK625" s="79"/>
      <c r="AL625" s="79"/>
      <c r="AM625" s="79"/>
      <c r="AN625" s="90"/>
      <c r="AO625" s="90"/>
      <c r="AP625" s="90"/>
      <c r="AQ625" s="90"/>
      <c r="AR625" s="90"/>
      <c r="AS625" s="90"/>
      <c r="AT625" s="90"/>
      <c r="AU625" s="90"/>
      <c r="AV625" s="90"/>
      <c r="AW625" s="90"/>
      <c r="AX625" s="90"/>
      <c r="AY625" s="90"/>
      <c r="AZ625" s="90"/>
      <c r="BA625" s="90"/>
      <c r="BB625" s="163"/>
      <c r="BC625" s="163"/>
      <c r="BD625" s="163"/>
      <c r="BE625" s="163"/>
      <c r="BF625" s="163"/>
      <c r="BG625" s="163"/>
      <c r="BH625" s="163"/>
      <c r="BI625" s="163"/>
      <c r="BJ625" s="163"/>
      <c r="BK625" s="163"/>
      <c r="BL625" s="163"/>
      <c r="BM625" s="163"/>
      <c r="BN625" s="163"/>
      <c r="BO625" s="315"/>
      <c r="BP625" s="163"/>
      <c r="BQ625" s="90"/>
      <c r="BR625" s="163"/>
      <c r="BS625" s="90"/>
      <c r="BT625" s="316"/>
      <c r="BU625" s="230"/>
      <c r="BV625" s="225"/>
    </row>
    <row r="626" spans="1:74" ht="14.4" x14ac:dyDescent="0.3">
      <c r="B626" s="16"/>
      <c r="C626" s="16"/>
      <c r="D626" s="339"/>
      <c r="E626" s="234"/>
      <c r="F626" s="225"/>
      <c r="G626" s="16"/>
      <c r="H626" s="16"/>
      <c r="I626" s="159"/>
      <c r="J626" s="16"/>
      <c r="K626" s="227"/>
      <c r="L626" s="227"/>
      <c r="M626" s="227"/>
      <c r="N626" s="227"/>
      <c r="O626" s="227"/>
      <c r="P626" s="227"/>
      <c r="Q626" s="227"/>
      <c r="R626" s="227"/>
      <c r="S626" s="227"/>
      <c r="T626" s="227"/>
      <c r="U626" s="227"/>
      <c r="V626" s="227"/>
      <c r="W626" s="227"/>
      <c r="X626" s="227"/>
      <c r="Y626" s="227"/>
      <c r="Z626" s="227"/>
      <c r="AA626" s="227"/>
      <c r="AB626" s="227"/>
      <c r="AC626" s="227"/>
      <c r="AD626" s="227"/>
      <c r="AE626" s="227"/>
      <c r="AF626" s="227"/>
      <c r="AG626" s="290"/>
      <c r="AH626" s="290"/>
      <c r="AI626" s="290"/>
      <c r="AJ626" s="290"/>
      <c r="AK626" s="79"/>
      <c r="AL626" s="79"/>
      <c r="AM626" s="79"/>
      <c r="AN626" s="90"/>
      <c r="AO626" s="90"/>
      <c r="AP626" s="90"/>
      <c r="AQ626" s="90"/>
      <c r="AR626" s="90"/>
      <c r="AS626" s="90"/>
      <c r="AT626" s="90"/>
      <c r="AU626" s="90"/>
      <c r="AV626" s="90"/>
      <c r="AW626" s="90"/>
      <c r="AX626" s="90"/>
      <c r="AY626" s="90"/>
      <c r="AZ626" s="90"/>
      <c r="BA626" s="90"/>
      <c r="BB626" s="163"/>
      <c r="BC626" s="163"/>
      <c r="BD626" s="163"/>
      <c r="BE626" s="163"/>
      <c r="BF626" s="163"/>
      <c r="BG626" s="163"/>
      <c r="BH626" s="163"/>
      <c r="BI626" s="163"/>
      <c r="BJ626" s="163"/>
      <c r="BK626" s="163"/>
      <c r="BL626" s="163"/>
      <c r="BM626" s="163"/>
      <c r="BN626" s="163"/>
      <c r="BO626" s="315"/>
      <c r="BP626" s="163"/>
      <c r="BQ626" s="90"/>
      <c r="BR626" s="163"/>
      <c r="BS626" s="90"/>
      <c r="BT626" s="316"/>
      <c r="BU626" s="230"/>
      <c r="BV626" s="225"/>
    </row>
    <row r="627" spans="1:74" ht="14.4" x14ac:dyDescent="0.3">
      <c r="B627" s="16"/>
      <c r="C627" s="16"/>
      <c r="D627" s="339"/>
      <c r="E627" s="234"/>
      <c r="F627" s="225"/>
      <c r="G627" s="16"/>
      <c r="H627" s="16"/>
      <c r="I627" s="159"/>
      <c r="J627" s="16"/>
      <c r="K627" s="227"/>
      <c r="L627" s="227"/>
      <c r="M627" s="227"/>
      <c r="N627" s="227"/>
      <c r="O627" s="227"/>
      <c r="P627" s="227"/>
      <c r="Q627" s="227"/>
      <c r="R627" s="227"/>
      <c r="S627" s="227"/>
      <c r="T627" s="227"/>
      <c r="U627" s="227"/>
      <c r="V627" s="227"/>
      <c r="W627" s="227"/>
      <c r="X627" s="227"/>
      <c r="Y627" s="227"/>
      <c r="Z627" s="227"/>
      <c r="AA627" s="227"/>
      <c r="AB627" s="227"/>
      <c r="AC627" s="227"/>
      <c r="AD627" s="227"/>
      <c r="AE627" s="227"/>
      <c r="AF627" s="227"/>
      <c r="AG627" s="290"/>
      <c r="AH627" s="290"/>
      <c r="AI627" s="290"/>
      <c r="AJ627" s="290"/>
      <c r="AK627" s="79"/>
      <c r="AL627" s="79"/>
      <c r="AM627" s="79"/>
      <c r="AN627" s="90"/>
      <c r="AO627" s="90"/>
      <c r="AP627" s="90"/>
      <c r="AQ627" s="90"/>
      <c r="AR627" s="90"/>
      <c r="AS627" s="90"/>
      <c r="AT627" s="90"/>
      <c r="AU627" s="90"/>
      <c r="AV627" s="90"/>
      <c r="AW627" s="90"/>
      <c r="AX627" s="90"/>
      <c r="AY627" s="90"/>
      <c r="AZ627" s="90"/>
      <c r="BA627" s="90"/>
      <c r="BB627" s="163"/>
      <c r="BC627" s="163"/>
      <c r="BD627" s="163"/>
      <c r="BE627" s="163"/>
      <c r="BF627" s="163"/>
      <c r="BG627" s="163"/>
      <c r="BH627" s="163"/>
      <c r="BI627" s="163"/>
      <c r="BJ627" s="163"/>
      <c r="BK627" s="163"/>
      <c r="BL627" s="163"/>
      <c r="BM627" s="163"/>
      <c r="BN627" s="163"/>
      <c r="BO627" s="315"/>
      <c r="BP627" s="163"/>
      <c r="BQ627" s="90"/>
      <c r="BR627" s="163"/>
      <c r="BS627" s="90"/>
      <c r="BT627" s="316"/>
      <c r="BU627" s="230"/>
      <c r="BV627" s="225"/>
    </row>
    <row r="628" spans="1:74" ht="14.4" x14ac:dyDescent="0.3">
      <c r="C628" s="225"/>
      <c r="D628" s="336"/>
      <c r="E628" s="235"/>
      <c r="F628" s="225"/>
      <c r="G628" s="16"/>
      <c r="H628" s="16"/>
      <c r="I628" s="159"/>
      <c r="J628" s="16"/>
      <c r="K628" s="227"/>
      <c r="L628" s="227"/>
      <c r="M628" s="227"/>
      <c r="N628" s="227"/>
      <c r="O628" s="227"/>
      <c r="P628" s="227"/>
      <c r="Q628" s="227"/>
      <c r="R628" s="227"/>
      <c r="S628" s="227"/>
      <c r="T628" s="227"/>
      <c r="U628" s="227"/>
      <c r="V628" s="227"/>
      <c r="W628" s="227"/>
      <c r="X628" s="227"/>
      <c r="Y628" s="227"/>
      <c r="Z628" s="227"/>
      <c r="AA628" s="227"/>
      <c r="AB628" s="227"/>
      <c r="AC628" s="227"/>
      <c r="AD628" s="227"/>
      <c r="AE628" s="227"/>
      <c r="AF628" s="227"/>
      <c r="AG628" s="290"/>
      <c r="AH628" s="290"/>
      <c r="AI628" s="290"/>
      <c r="AJ628" s="290"/>
      <c r="AK628" s="79"/>
      <c r="AL628" s="79"/>
      <c r="AM628" s="79"/>
      <c r="AN628" s="90"/>
      <c r="AO628" s="90"/>
      <c r="AP628" s="90"/>
      <c r="AQ628" s="90"/>
      <c r="AR628" s="90"/>
      <c r="AS628" s="90"/>
      <c r="AT628" s="90"/>
      <c r="AU628" s="90"/>
      <c r="AV628" s="90"/>
      <c r="AW628" s="90"/>
      <c r="AX628" s="90"/>
      <c r="AY628" s="90"/>
      <c r="AZ628" s="90"/>
      <c r="BA628" s="90"/>
      <c r="BB628" s="163"/>
      <c r="BC628" s="163"/>
      <c r="BD628" s="163"/>
      <c r="BE628" s="163"/>
      <c r="BF628" s="163"/>
      <c r="BG628" s="163"/>
      <c r="BH628" s="163"/>
      <c r="BI628" s="163"/>
      <c r="BJ628" s="163"/>
      <c r="BK628" s="163"/>
      <c r="BL628" s="163"/>
      <c r="BM628" s="163"/>
      <c r="BN628" s="163"/>
      <c r="BO628" s="315"/>
      <c r="BP628" s="163"/>
      <c r="BQ628" s="90"/>
      <c r="BR628" s="163"/>
      <c r="BS628" s="90"/>
      <c r="BT628" s="316"/>
      <c r="BU628" s="230"/>
      <c r="BV628" s="225"/>
    </row>
    <row r="629" spans="1:74" x14ac:dyDescent="0.3">
      <c r="C629" s="225"/>
      <c r="D629" s="336"/>
      <c r="E629" s="235"/>
      <c r="F629" s="225"/>
      <c r="G629" s="227"/>
      <c r="H629" s="227"/>
      <c r="I629" s="227"/>
      <c r="J629" s="227"/>
      <c r="K629" s="227"/>
      <c r="L629" s="227"/>
      <c r="M629" s="227"/>
      <c r="N629" s="227"/>
      <c r="O629" s="227"/>
      <c r="P629" s="227"/>
      <c r="Q629" s="227"/>
      <c r="R629" s="227"/>
      <c r="S629" s="227"/>
      <c r="T629" s="227"/>
      <c r="U629" s="227"/>
      <c r="V629" s="227"/>
      <c r="W629" s="227"/>
      <c r="X629" s="227"/>
      <c r="Y629" s="227"/>
      <c r="Z629" s="227"/>
      <c r="AA629" s="227"/>
      <c r="AB629" s="227"/>
      <c r="AC629" s="227"/>
      <c r="AD629" s="227"/>
      <c r="AE629" s="227"/>
      <c r="AF629" s="227"/>
      <c r="AG629" s="290"/>
      <c r="AH629" s="290"/>
      <c r="AI629" s="290"/>
      <c r="AJ629" s="290"/>
      <c r="AK629" s="79"/>
      <c r="AL629" s="79"/>
      <c r="AM629" s="79"/>
      <c r="AN629" s="90"/>
      <c r="AO629" s="90"/>
      <c r="AP629" s="90"/>
      <c r="AQ629" s="90"/>
      <c r="AR629" s="90"/>
      <c r="AS629" s="90"/>
      <c r="AT629" s="90"/>
      <c r="AU629" s="90"/>
      <c r="AV629" s="90"/>
      <c r="AW629" s="90"/>
      <c r="AX629" s="90"/>
      <c r="AY629" s="90"/>
      <c r="AZ629" s="90"/>
      <c r="BA629" s="90"/>
      <c r="BB629" s="163"/>
      <c r="BC629" s="163"/>
      <c r="BD629" s="163"/>
      <c r="BE629" s="163"/>
      <c r="BF629" s="163"/>
      <c r="BG629" s="163"/>
      <c r="BH629" s="163"/>
      <c r="BI629" s="163"/>
      <c r="BJ629" s="163"/>
      <c r="BK629" s="163"/>
      <c r="BL629" s="163"/>
      <c r="BM629" s="163"/>
      <c r="BN629" s="163"/>
      <c r="BO629" s="315"/>
      <c r="BP629" s="163"/>
      <c r="BQ629" s="90"/>
      <c r="BR629" s="163"/>
      <c r="BS629" s="90"/>
      <c r="BT629" s="316"/>
      <c r="BU629" s="230"/>
      <c r="BV629" s="225"/>
    </row>
    <row r="630" spans="1:74" x14ac:dyDescent="0.3">
      <c r="C630" s="225"/>
      <c r="D630" s="336"/>
      <c r="E630" s="235"/>
      <c r="F630" s="225"/>
      <c r="G630" s="227"/>
      <c r="H630" s="227"/>
      <c r="I630" s="227"/>
      <c r="J630" s="227"/>
      <c r="K630" s="227"/>
      <c r="L630" s="227"/>
      <c r="M630" s="227"/>
      <c r="N630" s="227"/>
      <c r="O630" s="227"/>
      <c r="P630" s="227"/>
      <c r="Q630" s="227"/>
      <c r="R630" s="227"/>
      <c r="S630" s="227"/>
      <c r="T630" s="227"/>
      <c r="U630" s="227"/>
      <c r="V630" s="227"/>
      <c r="W630" s="227"/>
      <c r="X630" s="227"/>
      <c r="Y630" s="227"/>
      <c r="Z630" s="227"/>
      <c r="AA630" s="227"/>
      <c r="AB630" s="227"/>
      <c r="AC630" s="227"/>
      <c r="AD630" s="227"/>
      <c r="AE630" s="227"/>
      <c r="AF630" s="227"/>
      <c r="AG630" s="290"/>
      <c r="AH630" s="290"/>
      <c r="AI630" s="290"/>
      <c r="AJ630" s="290"/>
      <c r="AK630" s="79"/>
      <c r="AL630" s="79"/>
      <c r="AM630" s="79"/>
      <c r="AN630" s="90"/>
      <c r="AO630" s="90"/>
      <c r="AP630" s="90"/>
      <c r="AQ630" s="90"/>
      <c r="AR630" s="90"/>
      <c r="AS630" s="90"/>
      <c r="AT630" s="90"/>
      <c r="AU630" s="90"/>
      <c r="AV630" s="90"/>
      <c r="AW630" s="90"/>
      <c r="AX630" s="90"/>
      <c r="AY630" s="90"/>
      <c r="AZ630" s="90"/>
      <c r="BA630" s="90"/>
      <c r="BB630" s="163"/>
      <c r="BC630" s="163"/>
      <c r="BD630" s="163"/>
      <c r="BE630" s="163"/>
      <c r="BF630" s="163"/>
      <c r="BG630" s="163"/>
      <c r="BH630" s="163"/>
      <c r="BI630" s="163"/>
      <c r="BJ630" s="163"/>
      <c r="BK630" s="163"/>
      <c r="BL630" s="163"/>
      <c r="BM630" s="163"/>
      <c r="BN630" s="163"/>
      <c r="BO630" s="315"/>
      <c r="BP630" s="163"/>
      <c r="BQ630" s="90"/>
      <c r="BR630" s="163"/>
      <c r="BS630" s="90"/>
      <c r="BT630" s="316"/>
      <c r="BU630" s="230"/>
      <c r="BV630" s="225"/>
    </row>
    <row r="631" spans="1:74" x14ac:dyDescent="0.3">
      <c r="C631" s="225"/>
      <c r="D631" s="336"/>
      <c r="E631" s="235"/>
      <c r="F631" s="225"/>
      <c r="G631" s="227"/>
      <c r="H631" s="227"/>
      <c r="I631" s="227"/>
      <c r="J631" s="227"/>
      <c r="K631" s="227"/>
      <c r="L631" s="227"/>
      <c r="M631" s="227"/>
      <c r="N631" s="227"/>
      <c r="O631" s="227"/>
      <c r="P631" s="227"/>
      <c r="Q631" s="227"/>
      <c r="R631" s="227"/>
      <c r="S631" s="227"/>
      <c r="T631" s="227"/>
      <c r="U631" s="227"/>
      <c r="V631" s="227"/>
      <c r="W631" s="227"/>
      <c r="X631" s="227"/>
      <c r="Y631" s="227"/>
      <c r="Z631" s="227"/>
      <c r="AA631" s="227"/>
      <c r="AB631" s="227"/>
      <c r="AC631" s="227"/>
      <c r="AD631" s="227"/>
      <c r="AE631" s="227"/>
      <c r="AF631" s="227"/>
      <c r="AG631" s="290"/>
      <c r="AH631" s="290"/>
      <c r="AI631" s="290"/>
      <c r="AJ631" s="290"/>
      <c r="AK631" s="79"/>
      <c r="AL631" s="79"/>
      <c r="AM631" s="79"/>
      <c r="AN631" s="90"/>
      <c r="AO631" s="90"/>
      <c r="AP631" s="90"/>
      <c r="AQ631" s="90"/>
      <c r="AR631" s="90"/>
      <c r="AS631" s="90"/>
      <c r="AT631" s="90"/>
      <c r="AU631" s="90"/>
      <c r="AV631" s="90"/>
      <c r="AW631" s="90"/>
      <c r="AX631" s="90"/>
      <c r="AY631" s="90"/>
      <c r="AZ631" s="90"/>
      <c r="BA631" s="90"/>
      <c r="BB631" s="163"/>
      <c r="BC631" s="163"/>
      <c r="BD631" s="163"/>
      <c r="BE631" s="163"/>
      <c r="BF631" s="163"/>
      <c r="BG631" s="163"/>
      <c r="BH631" s="163"/>
      <c r="BI631" s="163"/>
      <c r="BJ631" s="163"/>
      <c r="BK631" s="163"/>
      <c r="BL631" s="163"/>
      <c r="BM631" s="163"/>
      <c r="BN631" s="163"/>
      <c r="BO631" s="315"/>
      <c r="BP631" s="163"/>
      <c r="BQ631" s="90"/>
      <c r="BR631" s="163"/>
      <c r="BS631" s="90"/>
      <c r="BT631" s="316"/>
      <c r="BU631" s="230"/>
      <c r="BV631" s="225"/>
    </row>
    <row r="632" spans="1:74" x14ac:dyDescent="0.3">
      <c r="C632" s="225"/>
      <c r="D632" s="336"/>
      <c r="E632" s="235"/>
      <c r="F632" s="225"/>
      <c r="G632" s="227"/>
      <c r="H632" s="227"/>
      <c r="I632" s="227"/>
      <c r="J632" s="227"/>
      <c r="K632" s="227"/>
      <c r="L632" s="227"/>
      <c r="M632" s="227"/>
      <c r="N632" s="227"/>
      <c r="O632" s="227"/>
      <c r="P632" s="227"/>
      <c r="Q632" s="227"/>
      <c r="R632" s="227"/>
      <c r="S632" s="227"/>
      <c r="T632" s="227"/>
      <c r="U632" s="227"/>
      <c r="V632" s="227"/>
      <c r="W632" s="227"/>
      <c r="X632" s="227"/>
      <c r="Y632" s="227"/>
      <c r="Z632" s="227"/>
      <c r="AA632" s="227"/>
      <c r="AB632" s="227"/>
      <c r="AC632" s="227"/>
      <c r="AD632" s="227"/>
      <c r="AE632" s="227"/>
      <c r="AF632" s="227"/>
      <c r="AG632" s="290"/>
      <c r="AH632" s="290"/>
      <c r="AI632" s="290"/>
      <c r="AJ632" s="290"/>
      <c r="AK632" s="79"/>
      <c r="AL632" s="79"/>
      <c r="AM632" s="79"/>
      <c r="AN632" s="90"/>
      <c r="AO632" s="90"/>
      <c r="AP632" s="90"/>
      <c r="AQ632" s="90"/>
      <c r="AR632" s="90"/>
      <c r="AS632" s="90"/>
      <c r="AT632" s="90"/>
      <c r="AU632" s="90"/>
      <c r="AV632" s="90"/>
      <c r="AW632" s="90"/>
      <c r="AX632" s="90"/>
      <c r="AY632" s="90"/>
      <c r="AZ632" s="90"/>
      <c r="BA632" s="90"/>
      <c r="BB632" s="163"/>
      <c r="BC632" s="163"/>
      <c r="BD632" s="163"/>
      <c r="BE632" s="163"/>
      <c r="BF632" s="163"/>
      <c r="BG632" s="163"/>
      <c r="BH632" s="163"/>
      <c r="BI632" s="163"/>
      <c r="BJ632" s="163"/>
      <c r="BK632" s="163"/>
      <c r="BL632" s="163"/>
      <c r="BM632" s="163"/>
      <c r="BN632" s="163"/>
      <c r="BO632" s="315"/>
      <c r="BP632" s="163"/>
      <c r="BQ632" s="90"/>
      <c r="BR632" s="163"/>
      <c r="BS632" s="90"/>
      <c r="BT632" s="316"/>
      <c r="BU632" s="230"/>
      <c r="BV632" s="225"/>
    </row>
    <row r="633" spans="1:74" x14ac:dyDescent="0.3">
      <c r="C633" s="225"/>
      <c r="D633" s="336"/>
      <c r="E633" s="235"/>
      <c r="F633" s="225"/>
      <c r="G633" s="227"/>
      <c r="H633" s="227"/>
      <c r="I633" s="227"/>
      <c r="J633" s="227"/>
      <c r="K633" s="227"/>
      <c r="L633" s="227"/>
      <c r="M633" s="227"/>
      <c r="N633" s="227"/>
      <c r="O633" s="227"/>
      <c r="P633" s="227"/>
      <c r="Q633" s="227"/>
      <c r="R633" s="227"/>
      <c r="S633" s="227"/>
      <c r="T633" s="227"/>
      <c r="U633" s="227"/>
      <c r="V633" s="227"/>
      <c r="W633" s="227"/>
      <c r="X633" s="227"/>
      <c r="Y633" s="227"/>
      <c r="Z633" s="227"/>
      <c r="AA633" s="227"/>
      <c r="AB633" s="227"/>
      <c r="AC633" s="227"/>
      <c r="AD633" s="227"/>
      <c r="AE633" s="227"/>
      <c r="AF633" s="227"/>
      <c r="AG633" s="290"/>
      <c r="AH633" s="290"/>
      <c r="AI633" s="290"/>
      <c r="AJ633" s="290"/>
      <c r="AK633" s="79"/>
      <c r="AL633" s="79"/>
      <c r="AM633" s="79"/>
      <c r="AN633" s="90"/>
      <c r="AO633" s="90"/>
      <c r="AP633" s="90"/>
      <c r="AQ633" s="90"/>
      <c r="AR633" s="90"/>
      <c r="AS633" s="90"/>
      <c r="AT633" s="90"/>
      <c r="AU633" s="90"/>
      <c r="AV633" s="90"/>
      <c r="AW633" s="90"/>
      <c r="AX633" s="90"/>
      <c r="AY633" s="90"/>
      <c r="AZ633" s="90"/>
      <c r="BA633" s="90"/>
      <c r="BB633" s="163"/>
      <c r="BC633" s="163"/>
      <c r="BD633" s="163"/>
      <c r="BE633" s="163"/>
      <c r="BF633" s="163"/>
      <c r="BG633" s="163"/>
      <c r="BH633" s="163"/>
      <c r="BI633" s="163"/>
      <c r="BJ633" s="163"/>
      <c r="BK633" s="163"/>
      <c r="BL633" s="163"/>
      <c r="BM633" s="163"/>
      <c r="BN633" s="163"/>
      <c r="BO633" s="315"/>
      <c r="BP633" s="163"/>
      <c r="BQ633" s="90"/>
      <c r="BR633" s="163"/>
      <c r="BS633" s="90"/>
      <c r="BT633" s="316"/>
      <c r="BU633" s="230"/>
      <c r="BV633" s="225"/>
    </row>
    <row r="634" spans="1:74" x14ac:dyDescent="0.3">
      <c r="C634" s="225"/>
      <c r="D634" s="336"/>
      <c r="E634" s="235"/>
      <c r="F634" s="225"/>
      <c r="G634" s="227"/>
      <c r="H634" s="227"/>
      <c r="I634" s="227"/>
      <c r="J634" s="227"/>
      <c r="K634" s="227"/>
      <c r="L634" s="227"/>
      <c r="M634" s="227"/>
      <c r="N634" s="227"/>
      <c r="O634" s="227"/>
      <c r="P634" s="227"/>
      <c r="Q634" s="227"/>
      <c r="R634" s="227"/>
      <c r="S634" s="227"/>
      <c r="T634" s="227"/>
      <c r="U634" s="227"/>
      <c r="V634" s="227"/>
      <c r="W634" s="227"/>
      <c r="X634" s="227"/>
      <c r="Y634" s="227"/>
      <c r="Z634" s="227"/>
      <c r="AA634" s="227"/>
      <c r="AB634" s="227"/>
      <c r="AC634" s="227"/>
      <c r="AD634" s="227"/>
      <c r="AE634" s="227"/>
      <c r="AF634" s="227"/>
      <c r="AG634" s="290"/>
      <c r="AH634" s="290"/>
      <c r="AI634" s="290"/>
      <c r="AJ634" s="290"/>
      <c r="AK634" s="79"/>
      <c r="AL634" s="79"/>
      <c r="AM634" s="79"/>
      <c r="AN634" s="90"/>
      <c r="AO634" s="90"/>
      <c r="AP634" s="90"/>
      <c r="AQ634" s="90"/>
      <c r="AR634" s="90"/>
      <c r="AS634" s="90"/>
      <c r="AT634" s="90"/>
      <c r="AU634" s="90"/>
      <c r="AV634" s="90"/>
      <c r="AW634" s="90"/>
      <c r="AX634" s="90"/>
      <c r="AY634" s="90"/>
      <c r="AZ634" s="90"/>
      <c r="BA634" s="90"/>
      <c r="BB634" s="163"/>
      <c r="BC634" s="163"/>
      <c r="BD634" s="163"/>
      <c r="BE634" s="163"/>
      <c r="BF634" s="163"/>
      <c r="BG634" s="163"/>
      <c r="BH634" s="163"/>
      <c r="BI634" s="163"/>
      <c r="BJ634" s="163"/>
      <c r="BK634" s="163"/>
      <c r="BL634" s="163"/>
      <c r="BM634" s="163"/>
      <c r="BN634" s="163"/>
      <c r="BO634" s="315"/>
      <c r="BP634" s="163"/>
      <c r="BQ634" s="90"/>
      <c r="BR634" s="163"/>
      <c r="BS634" s="90"/>
      <c r="BT634" s="316"/>
      <c r="BU634" s="230"/>
      <c r="BV634" s="225"/>
    </row>
    <row r="635" spans="1:74" x14ac:dyDescent="0.3">
      <c r="C635" s="225"/>
      <c r="D635" s="336"/>
      <c r="E635" s="235"/>
      <c r="F635" s="225"/>
      <c r="G635" s="227"/>
      <c r="H635" s="227"/>
      <c r="I635" s="227"/>
      <c r="J635" s="227"/>
      <c r="K635" s="227"/>
      <c r="L635" s="227"/>
      <c r="M635" s="227"/>
      <c r="N635" s="227"/>
      <c r="O635" s="227"/>
      <c r="P635" s="227"/>
      <c r="Q635" s="227"/>
      <c r="R635" s="227"/>
      <c r="S635" s="227"/>
      <c r="T635" s="227"/>
      <c r="U635" s="227"/>
      <c r="V635" s="227"/>
      <c r="W635" s="227"/>
      <c r="X635" s="227"/>
      <c r="Y635" s="227"/>
      <c r="Z635" s="227"/>
      <c r="AA635" s="227"/>
      <c r="AB635" s="227"/>
      <c r="AC635" s="227"/>
      <c r="AD635" s="227"/>
      <c r="AE635" s="227"/>
      <c r="AF635" s="227"/>
      <c r="AG635" s="290"/>
      <c r="AH635" s="290"/>
      <c r="AI635" s="290"/>
      <c r="AJ635" s="290"/>
      <c r="AK635" s="79"/>
      <c r="AL635" s="79"/>
      <c r="AM635" s="79"/>
      <c r="AN635" s="90"/>
      <c r="AO635" s="90"/>
      <c r="AP635" s="90"/>
      <c r="AQ635" s="90"/>
      <c r="AR635" s="90"/>
      <c r="AS635" s="90"/>
      <c r="AT635" s="90"/>
      <c r="AU635" s="90"/>
      <c r="AV635" s="90"/>
      <c r="AW635" s="90"/>
      <c r="AX635" s="90"/>
      <c r="AY635" s="90"/>
      <c r="AZ635" s="90"/>
      <c r="BA635" s="90"/>
      <c r="BB635" s="163"/>
      <c r="BC635" s="163"/>
      <c r="BD635" s="163"/>
      <c r="BE635" s="163"/>
      <c r="BF635" s="163"/>
      <c r="BG635" s="163"/>
      <c r="BH635" s="163"/>
      <c r="BI635" s="163"/>
      <c r="BJ635" s="163"/>
      <c r="BK635" s="163"/>
      <c r="BL635" s="163"/>
      <c r="BM635" s="163"/>
      <c r="BN635" s="163"/>
      <c r="BO635" s="315"/>
      <c r="BP635" s="163"/>
      <c r="BQ635" s="90"/>
      <c r="BR635" s="163"/>
      <c r="BS635" s="90"/>
      <c r="BT635" s="316"/>
      <c r="BU635" s="230"/>
      <c r="BV635" s="225"/>
    </row>
    <row r="636" spans="1:74" ht="60.6" x14ac:dyDescent="0.3">
      <c r="A636" s="381" t="s">
        <v>1939</v>
      </c>
      <c r="C636" s="225"/>
      <c r="D636" s="336"/>
      <c r="E636" s="235"/>
      <c r="F636" s="225"/>
      <c r="G636" s="227"/>
      <c r="H636" s="227"/>
      <c r="I636" s="227"/>
      <c r="J636" s="227"/>
      <c r="K636" s="227"/>
      <c r="L636" s="227"/>
      <c r="M636" s="227"/>
      <c r="N636" s="227"/>
      <c r="O636" s="227"/>
      <c r="P636" s="227"/>
      <c r="Q636" s="227"/>
      <c r="R636" s="227"/>
      <c r="S636" s="227"/>
      <c r="T636" s="227"/>
      <c r="U636" s="227"/>
      <c r="V636" s="227"/>
      <c r="W636" s="227"/>
      <c r="X636" s="227"/>
      <c r="Y636" s="227"/>
      <c r="Z636" s="227"/>
      <c r="AA636" s="227"/>
      <c r="AB636" s="227"/>
      <c r="AC636" s="227"/>
      <c r="AD636" s="227"/>
      <c r="AE636" s="227"/>
      <c r="AF636" s="227"/>
      <c r="AG636" s="290"/>
      <c r="AH636" s="290"/>
      <c r="AI636" s="290"/>
      <c r="AJ636" s="290"/>
      <c r="AK636" s="79"/>
      <c r="AL636" s="79"/>
      <c r="AM636" s="79"/>
      <c r="AN636" s="90"/>
      <c r="AO636" s="90"/>
      <c r="AP636" s="90"/>
      <c r="AQ636" s="90"/>
      <c r="AR636" s="90"/>
      <c r="AS636" s="90"/>
      <c r="AT636" s="90"/>
      <c r="AU636" s="90"/>
      <c r="AV636" s="90"/>
      <c r="AW636" s="90"/>
      <c r="AX636" s="90"/>
      <c r="AY636" s="90"/>
      <c r="AZ636" s="90"/>
      <c r="BA636" s="90"/>
      <c r="BB636" s="163"/>
      <c r="BC636" s="163"/>
      <c r="BD636" s="163"/>
      <c r="BE636" s="163"/>
      <c r="BF636" s="163"/>
      <c r="BG636" s="163"/>
      <c r="BH636" s="163"/>
      <c r="BI636" s="163"/>
      <c r="BJ636" s="163"/>
      <c r="BK636" s="163"/>
      <c r="BL636" s="163"/>
      <c r="BM636" s="163"/>
      <c r="BN636" s="163"/>
      <c r="BO636" s="315"/>
      <c r="BP636" s="163"/>
      <c r="BQ636" s="90"/>
      <c r="BR636" s="163"/>
      <c r="BS636" s="90"/>
      <c r="BT636" s="316"/>
      <c r="BU636" s="230"/>
      <c r="BV636" s="225"/>
    </row>
    <row r="637" spans="1:74" ht="27" thickBot="1" x14ac:dyDescent="0.35">
      <c r="A637" s="360" t="s">
        <v>623</v>
      </c>
      <c r="B637" s="361" t="s">
        <v>624</v>
      </c>
      <c r="C637" s="362" t="s">
        <v>1930</v>
      </c>
      <c r="D637" s="73" t="s">
        <v>625</v>
      </c>
      <c r="G637" s="76" t="s">
        <v>15</v>
      </c>
      <c r="H637" s="76" t="s">
        <v>15</v>
      </c>
      <c r="I637" s="76" t="s">
        <v>15</v>
      </c>
      <c r="J637" s="76" t="s">
        <v>15</v>
      </c>
      <c r="K637" s="76" t="s">
        <v>15</v>
      </c>
      <c r="L637" s="76" t="s">
        <v>15</v>
      </c>
      <c r="M637" s="76" t="s">
        <v>15</v>
      </c>
      <c r="N637" s="76" t="s">
        <v>15</v>
      </c>
      <c r="O637" s="76" t="s">
        <v>15</v>
      </c>
      <c r="P637" s="76" t="s">
        <v>15</v>
      </c>
      <c r="Q637" s="76" t="s">
        <v>15</v>
      </c>
      <c r="R637" s="76" t="s">
        <v>15</v>
      </c>
      <c r="S637" s="76" t="s">
        <v>15</v>
      </c>
      <c r="T637" s="76" t="s">
        <v>15</v>
      </c>
      <c r="U637" s="76" t="s">
        <v>15</v>
      </c>
      <c r="V637" s="76" t="s">
        <v>15</v>
      </c>
      <c r="W637" s="76" t="s">
        <v>15</v>
      </c>
      <c r="X637" s="76" t="s">
        <v>15</v>
      </c>
      <c r="Y637" s="76" t="s">
        <v>15</v>
      </c>
      <c r="Z637" s="76" t="s">
        <v>15</v>
      </c>
      <c r="AA637" s="77" t="s">
        <v>15</v>
      </c>
      <c r="AB637" s="77" t="s">
        <v>15</v>
      </c>
      <c r="AC637" s="77" t="s">
        <v>15</v>
      </c>
      <c r="AD637" s="77"/>
      <c r="AE637" s="77"/>
      <c r="AF637" s="77"/>
      <c r="AG637" s="78"/>
      <c r="AH637" s="78"/>
      <c r="AI637" s="78"/>
      <c r="AJ637" s="78"/>
      <c r="AK637" s="79"/>
      <c r="AL637" s="79"/>
      <c r="AM637" s="79"/>
      <c r="AN637" s="90"/>
      <c r="AO637" s="90"/>
      <c r="AP637" s="90"/>
      <c r="AQ637" s="90"/>
      <c r="AR637" s="90"/>
      <c r="AS637" s="90"/>
      <c r="AT637" s="90"/>
      <c r="AU637" s="90"/>
      <c r="AV637" s="90"/>
      <c r="AW637" s="90"/>
      <c r="AX637" s="90"/>
      <c r="AY637" s="90"/>
      <c r="AZ637" s="90"/>
      <c r="BA637" s="90"/>
      <c r="BB637" s="163"/>
      <c r="BC637" s="163"/>
      <c r="BD637" s="163"/>
      <c r="BE637" s="163"/>
      <c r="BF637" s="163"/>
      <c r="BG637" s="163"/>
      <c r="BH637" s="163"/>
      <c r="BI637" s="163"/>
      <c r="BJ637" s="163"/>
      <c r="BK637" s="163"/>
      <c r="BL637" s="163"/>
      <c r="BM637" s="163"/>
      <c r="BN637" s="163"/>
      <c r="BO637" s="315"/>
      <c r="BP637" s="163"/>
      <c r="BQ637" s="90"/>
      <c r="BR637" s="163"/>
      <c r="BS637" s="90"/>
      <c r="BT637" s="366"/>
      <c r="BU637" s="382" t="e">
        <f>VLOOKUP(#REF!,'[4]Monthly AMS report'!$BZ$3:$CA$382,2,FALSE)</f>
        <v>#REF!</v>
      </c>
      <c r="BV637" s="72">
        <v>0</v>
      </c>
    </row>
    <row r="638" spans="1:74" ht="14.4" x14ac:dyDescent="0.3">
      <c r="A638" s="383" t="s">
        <v>1940</v>
      </c>
      <c r="B638" s="384" t="s">
        <v>1941</v>
      </c>
      <c r="C638" s="385"/>
      <c r="D638" s="386"/>
      <c r="E638" s="387"/>
      <c r="F638" s="385"/>
      <c r="G638" s="388"/>
      <c r="H638" s="388"/>
      <c r="I638" s="388"/>
      <c r="J638" s="388"/>
      <c r="K638" s="388"/>
      <c r="L638" s="388"/>
      <c r="M638" s="388"/>
      <c r="N638" s="388"/>
      <c r="O638" s="388"/>
      <c r="P638" s="388"/>
      <c r="Q638" s="388"/>
      <c r="R638" s="388"/>
      <c r="S638" s="388"/>
      <c r="T638" s="388"/>
      <c r="U638" s="388"/>
      <c r="V638" s="388"/>
      <c r="W638" s="388"/>
      <c r="X638" s="388"/>
      <c r="Y638" s="388"/>
      <c r="Z638" s="388"/>
      <c r="AA638" s="389"/>
      <c r="AB638" s="389"/>
      <c r="AC638" s="389"/>
      <c r="AD638" s="390"/>
      <c r="AE638" s="390"/>
      <c r="AF638" s="390"/>
      <c r="AG638" s="181"/>
      <c r="AH638" s="181"/>
      <c r="AI638" s="181"/>
      <c r="AJ638" s="181"/>
      <c r="AK638" s="79"/>
      <c r="AL638" s="79"/>
      <c r="AM638" s="79"/>
      <c r="AN638" s="90"/>
      <c r="AO638" s="90"/>
      <c r="AP638" s="90"/>
      <c r="AQ638" s="90"/>
      <c r="AR638" s="90"/>
      <c r="AS638" s="90"/>
      <c r="AT638" s="90"/>
      <c r="AU638" s="90"/>
      <c r="AV638" s="90"/>
      <c r="AW638" s="90"/>
      <c r="AX638" s="90"/>
      <c r="AY638" s="90"/>
      <c r="AZ638" s="90"/>
      <c r="BA638" s="90"/>
      <c r="BB638" s="163"/>
      <c r="BC638" s="163"/>
      <c r="BD638" s="163"/>
      <c r="BE638" s="163"/>
      <c r="BF638" s="163"/>
      <c r="BG638" s="163"/>
      <c r="BH638" s="163"/>
      <c r="BI638" s="163"/>
      <c r="BJ638" s="163"/>
      <c r="BK638" s="163"/>
      <c r="BL638" s="163"/>
      <c r="BM638" s="163"/>
      <c r="BN638" s="163"/>
      <c r="BO638" s="315"/>
      <c r="BP638" s="163"/>
      <c r="BQ638" s="90"/>
      <c r="BR638" s="163"/>
      <c r="BS638" s="90"/>
      <c r="BT638" s="209"/>
      <c r="BU638" s="391"/>
      <c r="BV638" s="392"/>
    </row>
    <row r="639" spans="1:74" ht="14.4" x14ac:dyDescent="0.3">
      <c r="A639" s="210" t="s">
        <v>807</v>
      </c>
      <c r="B639" s="136" t="s">
        <v>808</v>
      </c>
      <c r="D639" s="115"/>
      <c r="E639" s="157"/>
      <c r="G639" s="117"/>
      <c r="H639" s="117"/>
      <c r="I639" s="117"/>
      <c r="J639" s="117"/>
      <c r="K639" s="117"/>
      <c r="L639" s="117"/>
      <c r="M639" s="117"/>
      <c r="N639" s="117"/>
      <c r="O639" s="117">
        <f>129/166</f>
        <v>0.77710843373493976</v>
      </c>
      <c r="P639" s="117"/>
      <c r="Q639" s="117"/>
      <c r="R639" s="117"/>
      <c r="S639" s="117"/>
      <c r="T639" s="117"/>
      <c r="U639" s="117"/>
      <c r="V639" s="117"/>
      <c r="W639" s="117"/>
      <c r="X639" s="117"/>
      <c r="Y639" s="117"/>
      <c r="Z639" s="117"/>
      <c r="AA639" s="393"/>
      <c r="AB639" s="393"/>
      <c r="AC639" s="393"/>
      <c r="AD639" s="393"/>
      <c r="AE639" s="393"/>
      <c r="AF639" s="393"/>
      <c r="AG639" s="78"/>
      <c r="AH639" s="78"/>
      <c r="AI639" s="78"/>
      <c r="AJ639" s="78"/>
      <c r="AK639" s="79"/>
      <c r="AL639" s="79"/>
      <c r="AM639" s="79"/>
      <c r="AN639" s="90"/>
      <c r="AO639" s="90"/>
      <c r="AP639" s="90"/>
      <c r="AQ639" s="90"/>
      <c r="AR639" s="90"/>
      <c r="AS639" s="90"/>
      <c r="AT639" s="90"/>
      <c r="AU639" s="90"/>
      <c r="AV639" s="90"/>
      <c r="AW639" s="90"/>
      <c r="AX639" s="90"/>
      <c r="AY639" s="90"/>
      <c r="AZ639" s="90"/>
      <c r="BA639" s="90"/>
      <c r="BB639" s="163"/>
      <c r="BC639" s="163"/>
      <c r="BD639" s="163"/>
      <c r="BE639" s="163"/>
      <c r="BF639" s="163"/>
      <c r="BG639" s="163"/>
      <c r="BH639" s="163"/>
      <c r="BI639" s="163"/>
      <c r="BJ639" s="163"/>
      <c r="BK639" s="163"/>
      <c r="BL639" s="163"/>
      <c r="BM639" s="163"/>
      <c r="BN639" s="163"/>
      <c r="BO639" s="315"/>
      <c r="BP639" s="163"/>
      <c r="BQ639" s="90"/>
      <c r="BR639" s="163"/>
      <c r="BS639" s="90"/>
      <c r="BT639" s="90"/>
      <c r="BU639" s="394"/>
      <c r="BV639" s="88"/>
    </row>
    <row r="640" spans="1:74" ht="14.4" x14ac:dyDescent="0.3">
      <c r="A640" s="87"/>
      <c r="B640" s="71"/>
      <c r="D640" s="115"/>
      <c r="E640" s="157"/>
      <c r="G640" s="117"/>
      <c r="H640" s="117"/>
      <c r="I640" s="117"/>
      <c r="J640" s="117"/>
      <c r="K640" s="117"/>
      <c r="L640" s="117"/>
      <c r="M640" s="117"/>
      <c r="N640" s="117"/>
      <c r="O640" s="117"/>
      <c r="P640" s="117"/>
      <c r="Q640" s="117"/>
      <c r="R640" s="117"/>
      <c r="S640" s="117"/>
      <c r="T640" s="117"/>
      <c r="U640" s="117"/>
      <c r="V640" s="117"/>
      <c r="W640" s="117"/>
      <c r="X640" s="117"/>
      <c r="Y640" s="117"/>
      <c r="Z640" s="117"/>
      <c r="AA640" s="393"/>
      <c r="AB640" s="393"/>
      <c r="AC640" s="393"/>
      <c r="AD640" s="393"/>
      <c r="AE640" s="393"/>
      <c r="AF640" s="393"/>
      <c r="AG640" s="78"/>
      <c r="AH640" s="78"/>
      <c r="AI640" s="78"/>
      <c r="AJ640" s="78"/>
      <c r="AK640" s="79"/>
      <c r="AL640" s="79"/>
      <c r="AM640" s="79"/>
      <c r="AN640" s="90"/>
      <c r="AO640" s="90"/>
      <c r="AP640" s="90"/>
      <c r="AQ640" s="90"/>
      <c r="AR640" s="90"/>
      <c r="AS640" s="90"/>
      <c r="AT640" s="90"/>
      <c r="AU640" s="90"/>
      <c r="AV640" s="90"/>
      <c r="AW640" s="90"/>
      <c r="AX640" s="90"/>
      <c r="AY640" s="90"/>
      <c r="AZ640" s="90"/>
      <c r="BA640" s="90"/>
      <c r="BB640" s="163"/>
      <c r="BC640" s="163"/>
      <c r="BD640" s="163"/>
      <c r="BE640" s="163"/>
      <c r="BF640" s="163"/>
      <c r="BG640" s="163"/>
      <c r="BH640" s="163"/>
      <c r="BI640" s="163"/>
      <c r="BJ640" s="163"/>
      <c r="BK640" s="163"/>
      <c r="BL640" s="163"/>
      <c r="BM640" s="163"/>
      <c r="BN640" s="163"/>
      <c r="BO640" s="315"/>
      <c r="BP640" s="163"/>
      <c r="BQ640" s="90"/>
      <c r="BR640" s="163"/>
      <c r="BS640" s="90"/>
      <c r="BT640" s="90"/>
      <c r="BU640" s="394"/>
      <c r="BV640" s="88"/>
    </row>
    <row r="641" spans="1:74" ht="14.4" x14ac:dyDescent="0.3">
      <c r="A641" s="87"/>
      <c r="B641" s="71"/>
      <c r="D641" s="115"/>
      <c r="E641" s="157"/>
      <c r="G641" s="117"/>
      <c r="H641" s="117"/>
      <c r="I641" s="117"/>
      <c r="J641" s="117"/>
      <c r="K641" s="117"/>
      <c r="L641" s="117"/>
      <c r="M641" s="117"/>
      <c r="N641" s="117"/>
      <c r="O641" s="117"/>
      <c r="P641" s="117"/>
      <c r="Q641" s="117"/>
      <c r="R641" s="117"/>
      <c r="S641" s="117"/>
      <c r="T641" s="117"/>
      <c r="U641" s="117"/>
      <c r="V641" s="117"/>
      <c r="W641" s="117"/>
      <c r="X641" s="117"/>
      <c r="Y641" s="117"/>
      <c r="Z641" s="117"/>
      <c r="AA641" s="393"/>
      <c r="AB641" s="393"/>
      <c r="AC641" s="393"/>
      <c r="AD641" s="393"/>
      <c r="AE641" s="393"/>
      <c r="AF641" s="393"/>
      <c r="AG641" s="78"/>
      <c r="AH641" s="78"/>
      <c r="AI641" s="78"/>
      <c r="AJ641" s="78"/>
      <c r="AK641" s="79"/>
      <c r="AL641" s="79"/>
      <c r="AM641" s="79"/>
      <c r="AN641" s="90"/>
      <c r="AO641" s="90"/>
      <c r="AP641" s="90"/>
      <c r="AQ641" s="90"/>
      <c r="AR641" s="90"/>
      <c r="AS641" s="90"/>
      <c r="AT641" s="90"/>
      <c r="AU641" s="90"/>
      <c r="AV641" s="90"/>
      <c r="AW641" s="90"/>
      <c r="AX641" s="90"/>
      <c r="AY641" s="90"/>
      <c r="AZ641" s="90"/>
      <c r="BA641" s="90"/>
      <c r="BB641" s="163"/>
      <c r="BC641" s="163"/>
      <c r="BD641" s="163"/>
      <c r="BE641" s="163"/>
      <c r="BF641" s="163"/>
      <c r="BG641" s="163"/>
      <c r="BH641" s="163"/>
      <c r="BI641" s="163"/>
      <c r="BJ641" s="163"/>
      <c r="BK641" s="163"/>
      <c r="BL641" s="163"/>
      <c r="BM641" s="163"/>
      <c r="BN641" s="163"/>
      <c r="BO641" s="315"/>
      <c r="BP641" s="163"/>
      <c r="BQ641" s="90"/>
      <c r="BR641" s="163"/>
      <c r="BS641" s="90"/>
      <c r="BT641" s="90"/>
      <c r="BU641" s="394"/>
      <c r="BV641" s="88"/>
    </row>
    <row r="642" spans="1:74" ht="26.4" x14ac:dyDescent="0.3">
      <c r="A642" s="87" t="s">
        <v>199</v>
      </c>
      <c r="B642" s="71" t="s">
        <v>200</v>
      </c>
      <c r="D642" s="115"/>
      <c r="E642" s="157"/>
      <c r="G642" s="117"/>
      <c r="H642" s="117"/>
      <c r="I642" s="117"/>
      <c r="J642" s="117"/>
      <c r="K642" s="117"/>
      <c r="L642" s="117"/>
      <c r="M642" s="117"/>
      <c r="N642" s="117"/>
      <c r="O642" s="117"/>
      <c r="P642" s="117"/>
      <c r="Q642" s="117"/>
      <c r="R642" s="117"/>
      <c r="S642" s="117"/>
      <c r="T642" s="117"/>
      <c r="U642" s="117"/>
      <c r="V642" s="117"/>
      <c r="W642" s="117"/>
      <c r="X642" s="117"/>
      <c r="Y642" s="117"/>
      <c r="Z642" s="117"/>
      <c r="AA642" s="393"/>
      <c r="AB642" s="393"/>
      <c r="AC642" s="393"/>
      <c r="AD642" s="393"/>
      <c r="AE642" s="393"/>
      <c r="AF642" s="393"/>
      <c r="AG642" s="78"/>
      <c r="AH642" s="78"/>
      <c r="AI642" s="78"/>
      <c r="AJ642" s="78"/>
      <c r="AK642" s="79"/>
      <c r="AL642" s="79"/>
      <c r="AM642" s="79"/>
      <c r="AN642" s="90"/>
      <c r="AO642" s="90"/>
      <c r="AP642" s="90"/>
      <c r="AQ642" s="90"/>
      <c r="AR642" s="90"/>
      <c r="AS642" s="90"/>
      <c r="AT642" s="90"/>
      <c r="AU642" s="90"/>
      <c r="AV642" s="90"/>
      <c r="AW642" s="90"/>
      <c r="AX642" s="90"/>
      <c r="AY642" s="90"/>
      <c r="AZ642" s="90"/>
      <c r="BA642" s="90"/>
      <c r="BB642" s="163"/>
      <c r="BC642" s="163"/>
      <c r="BD642" s="163"/>
      <c r="BE642" s="163"/>
      <c r="BF642" s="163"/>
      <c r="BG642" s="163"/>
      <c r="BH642" s="163"/>
      <c r="BI642" s="163"/>
      <c r="BJ642" s="163"/>
      <c r="BK642" s="163"/>
      <c r="BL642" s="163"/>
      <c r="BM642" s="163"/>
      <c r="BN642" s="163"/>
      <c r="BO642" s="315"/>
      <c r="BP642" s="163"/>
      <c r="BQ642" s="90"/>
      <c r="BR642" s="163"/>
      <c r="BS642" s="90"/>
      <c r="BT642" s="90"/>
      <c r="BU642" s="394"/>
      <c r="BV642" s="88"/>
    </row>
    <row r="643" spans="1:74" ht="26.4" x14ac:dyDescent="0.3">
      <c r="A643" s="87" t="s">
        <v>203</v>
      </c>
      <c r="B643" s="71" t="s">
        <v>204</v>
      </c>
      <c r="D643" s="115"/>
      <c r="E643" s="157"/>
      <c r="G643" s="117"/>
      <c r="H643" s="117"/>
      <c r="I643" s="117"/>
      <c r="J643" s="117"/>
      <c r="K643" s="117"/>
      <c r="L643" s="117"/>
      <c r="M643" s="117"/>
      <c r="N643" s="117"/>
      <c r="O643" s="117"/>
      <c r="P643" s="117"/>
      <c r="Q643" s="117"/>
      <c r="R643" s="117"/>
      <c r="S643" s="117"/>
      <c r="T643" s="117"/>
      <c r="U643" s="117"/>
      <c r="V643" s="117"/>
      <c r="W643" s="117"/>
      <c r="X643" s="117"/>
      <c r="Y643" s="117"/>
      <c r="Z643" s="117"/>
      <c r="AA643" s="393"/>
      <c r="AB643" s="393"/>
      <c r="AC643" s="393"/>
      <c r="AD643" s="393"/>
      <c r="AE643" s="393"/>
      <c r="AF643" s="393"/>
      <c r="AG643" s="78"/>
      <c r="AH643" s="78"/>
      <c r="AI643" s="78"/>
      <c r="AJ643" s="78"/>
      <c r="AK643" s="79"/>
      <c r="AL643" s="79"/>
      <c r="AM643" s="79"/>
      <c r="AN643" s="90"/>
      <c r="AO643" s="90"/>
      <c r="AP643" s="90"/>
      <c r="AQ643" s="90"/>
      <c r="AR643" s="90"/>
      <c r="AS643" s="90"/>
      <c r="AT643" s="90"/>
      <c r="AU643" s="90"/>
      <c r="AV643" s="90"/>
      <c r="AW643" s="90"/>
      <c r="AX643" s="90"/>
      <c r="AY643" s="90"/>
      <c r="AZ643" s="90"/>
      <c r="BA643" s="90"/>
      <c r="BB643" s="163"/>
      <c r="BC643" s="163"/>
      <c r="BD643" s="163"/>
      <c r="BE643" s="163"/>
      <c r="BF643" s="163"/>
      <c r="BG643" s="163"/>
      <c r="BH643" s="163"/>
      <c r="BI643" s="163"/>
      <c r="BJ643" s="163"/>
      <c r="BK643" s="163"/>
      <c r="BL643" s="163"/>
      <c r="BM643" s="163"/>
      <c r="BN643" s="163"/>
      <c r="BO643" s="315"/>
      <c r="BP643" s="163"/>
      <c r="BQ643" s="90"/>
      <c r="BR643" s="163"/>
      <c r="BS643" s="90"/>
      <c r="BT643" s="90"/>
      <c r="BU643" s="394"/>
      <c r="BV643" s="88"/>
    </row>
    <row r="644" spans="1:74" ht="26.4" x14ac:dyDescent="0.3">
      <c r="A644" s="87" t="s">
        <v>207</v>
      </c>
      <c r="B644" s="71" t="s">
        <v>208</v>
      </c>
      <c r="D644" s="115"/>
      <c r="E644" s="157"/>
      <c r="G644" s="117"/>
      <c r="H644" s="117"/>
      <c r="I644" s="117"/>
      <c r="J644" s="117"/>
      <c r="K644" s="117"/>
      <c r="L644" s="117"/>
      <c r="M644" s="117"/>
      <c r="N644" s="117"/>
      <c r="O644" s="117"/>
      <c r="P644" s="117"/>
      <c r="Q644" s="117"/>
      <c r="R644" s="117"/>
      <c r="S644" s="117"/>
      <c r="T644" s="117"/>
      <c r="U644" s="117"/>
      <c r="V644" s="117"/>
      <c r="W644" s="117"/>
      <c r="X644" s="117"/>
      <c r="Y644" s="117"/>
      <c r="Z644" s="117"/>
      <c r="AA644" s="393"/>
      <c r="AB644" s="393"/>
      <c r="AC644" s="393"/>
      <c r="AD644" s="393"/>
      <c r="AE644" s="393"/>
      <c r="AF644" s="393"/>
      <c r="AG644" s="78"/>
      <c r="AH644" s="78"/>
      <c r="AI644" s="78"/>
      <c r="AJ644" s="78"/>
      <c r="AK644" s="79"/>
      <c r="AL644" s="79"/>
      <c r="AM644" s="79"/>
      <c r="AN644" s="90"/>
      <c r="AO644" s="90"/>
      <c r="AP644" s="90"/>
      <c r="AQ644" s="90"/>
      <c r="AR644" s="90"/>
      <c r="AS644" s="90"/>
      <c r="AT644" s="90"/>
      <c r="AU644" s="90"/>
      <c r="AV644" s="90"/>
      <c r="AW644" s="90"/>
      <c r="AX644" s="90"/>
      <c r="AY644" s="90"/>
      <c r="AZ644" s="90"/>
      <c r="BA644" s="90"/>
      <c r="BB644" s="163"/>
      <c r="BC644" s="163"/>
      <c r="BD644" s="163"/>
      <c r="BE644" s="163"/>
      <c r="BF644" s="163"/>
      <c r="BG644" s="163"/>
      <c r="BH644" s="163"/>
      <c r="BI644" s="163"/>
      <c r="BJ644" s="163"/>
      <c r="BK644" s="163"/>
      <c r="BL644" s="163"/>
      <c r="BM644" s="163"/>
      <c r="BN644" s="163"/>
      <c r="BO644" s="315"/>
      <c r="BP644" s="163"/>
      <c r="BQ644" s="90"/>
      <c r="BR644" s="163"/>
      <c r="BS644" s="90"/>
      <c r="BT644" s="90"/>
      <c r="BU644" s="394"/>
      <c r="BV644" s="88"/>
    </row>
    <row r="645" spans="1:74" ht="14.4" x14ac:dyDescent="0.3">
      <c r="A645" s="87"/>
      <c r="B645" s="71"/>
      <c r="D645" s="115"/>
      <c r="E645" s="157"/>
      <c r="G645" s="117"/>
      <c r="H645" s="117"/>
      <c r="I645" s="117"/>
      <c r="J645" s="117"/>
      <c r="K645" s="117"/>
      <c r="L645" s="117"/>
      <c r="M645" s="117"/>
      <c r="N645" s="117"/>
      <c r="O645" s="117">
        <f>51/225</f>
        <v>0.22666666666666666</v>
      </c>
      <c r="P645" s="117"/>
      <c r="Q645" s="117"/>
      <c r="R645" s="117"/>
      <c r="S645" s="117"/>
      <c r="T645" s="117"/>
      <c r="U645" s="117"/>
      <c r="V645" s="117"/>
      <c r="W645" s="117"/>
      <c r="X645" s="117"/>
      <c r="Y645" s="117"/>
      <c r="Z645" s="117"/>
      <c r="AA645" s="393"/>
      <c r="AB645" s="393"/>
      <c r="AC645" s="393"/>
      <c r="AD645" s="393"/>
      <c r="AE645" s="393"/>
      <c r="AF645" s="393"/>
      <c r="AG645" s="78"/>
      <c r="AH645" s="78"/>
      <c r="AI645" s="78"/>
      <c r="AJ645" s="78"/>
      <c r="AK645" s="79"/>
      <c r="AL645" s="79"/>
      <c r="AM645" s="79"/>
      <c r="AN645" s="90"/>
      <c r="AO645" s="90"/>
      <c r="AP645" s="90"/>
      <c r="AQ645" s="90"/>
      <c r="AR645" s="90"/>
      <c r="AS645" s="90"/>
      <c r="AT645" s="90"/>
      <c r="AU645" s="90"/>
      <c r="AV645" s="90"/>
      <c r="AW645" s="90"/>
      <c r="AX645" s="90"/>
      <c r="AY645" s="90"/>
      <c r="AZ645" s="90"/>
      <c r="BA645" s="90"/>
      <c r="BB645" s="163"/>
      <c r="BC645" s="163"/>
      <c r="BD645" s="163"/>
      <c r="BE645" s="163"/>
      <c r="BF645" s="163"/>
      <c r="BG645" s="163"/>
      <c r="BH645" s="163"/>
      <c r="BI645" s="163"/>
      <c r="BJ645" s="163"/>
      <c r="BK645" s="163"/>
      <c r="BL645" s="163"/>
      <c r="BM645" s="163"/>
      <c r="BN645" s="163"/>
      <c r="BO645" s="315"/>
      <c r="BP645" s="163"/>
      <c r="BQ645" s="90"/>
      <c r="BR645" s="163"/>
      <c r="BS645" s="90"/>
      <c r="BT645" s="90"/>
      <c r="BU645" s="394"/>
      <c r="BV645" s="88"/>
    </row>
    <row r="646" spans="1:74" ht="14.4" x14ac:dyDescent="0.3">
      <c r="A646" s="87"/>
      <c r="B646" s="71"/>
      <c r="D646" s="115"/>
      <c r="E646" s="157"/>
      <c r="G646" s="117"/>
      <c r="H646" s="117"/>
      <c r="I646" s="117"/>
      <c r="J646" s="117"/>
      <c r="K646" s="117"/>
      <c r="L646" s="117"/>
      <c r="M646" s="117"/>
      <c r="N646" s="117"/>
      <c r="O646" s="117"/>
      <c r="P646" s="117"/>
      <c r="Q646" s="117"/>
      <c r="R646" s="117"/>
      <c r="S646" s="117"/>
      <c r="T646" s="117"/>
      <c r="U646" s="117"/>
      <c r="V646" s="117"/>
      <c r="W646" s="117"/>
      <c r="X646" s="117"/>
      <c r="Y646" s="117"/>
      <c r="Z646" s="117"/>
      <c r="AA646" s="393"/>
      <c r="AB646" s="393"/>
      <c r="AC646" s="393"/>
      <c r="AD646" s="393"/>
      <c r="AE646" s="393"/>
      <c r="AF646" s="393"/>
      <c r="AG646" s="78"/>
      <c r="AH646" s="78"/>
      <c r="AI646" s="78"/>
      <c r="AJ646" s="78"/>
      <c r="AK646" s="79"/>
      <c r="AL646" s="79"/>
      <c r="AM646" s="79"/>
      <c r="AN646" s="90"/>
      <c r="AO646" s="90"/>
      <c r="AP646" s="90"/>
      <c r="AQ646" s="90"/>
      <c r="AR646" s="90"/>
      <c r="AS646" s="90"/>
      <c r="AT646" s="90"/>
      <c r="AU646" s="90"/>
      <c r="AV646" s="90"/>
      <c r="AW646" s="90"/>
      <c r="AX646" s="90"/>
      <c r="AY646" s="90"/>
      <c r="AZ646" s="90"/>
      <c r="BA646" s="90"/>
      <c r="BB646" s="163"/>
      <c r="BC646" s="163"/>
      <c r="BD646" s="163"/>
      <c r="BE646" s="163"/>
      <c r="BF646" s="163"/>
      <c r="BG646" s="163"/>
      <c r="BH646" s="163"/>
      <c r="BI646" s="163"/>
      <c r="BJ646" s="163"/>
      <c r="BK646" s="163"/>
      <c r="BL646" s="163"/>
      <c r="BM646" s="163"/>
      <c r="BN646" s="163"/>
      <c r="BO646" s="315"/>
      <c r="BP646" s="163"/>
      <c r="BQ646" s="90"/>
      <c r="BR646" s="163"/>
      <c r="BS646" s="90"/>
      <c r="BT646" s="90"/>
      <c r="BU646" s="394"/>
      <c r="BV646" s="88"/>
    </row>
    <row r="647" spans="1:74" ht="14.4" x14ac:dyDescent="0.3">
      <c r="A647" s="210" t="s">
        <v>177</v>
      </c>
      <c r="B647" s="136" t="s">
        <v>178</v>
      </c>
      <c r="D647" s="115"/>
      <c r="E647" s="157"/>
      <c r="G647" s="117"/>
      <c r="H647" s="117"/>
      <c r="I647" s="117"/>
      <c r="J647" s="117"/>
      <c r="K647" s="117"/>
      <c r="L647" s="117"/>
      <c r="M647" s="117"/>
      <c r="N647" s="117"/>
      <c r="O647" s="117"/>
      <c r="P647" s="117"/>
      <c r="Q647" s="117"/>
      <c r="R647" s="117"/>
      <c r="S647" s="117"/>
      <c r="T647" s="117"/>
      <c r="U647" s="117"/>
      <c r="V647" s="117"/>
      <c r="W647" s="117"/>
      <c r="X647" s="117"/>
      <c r="Y647" s="117"/>
      <c r="Z647" s="117"/>
      <c r="AA647" s="393"/>
      <c r="AB647" s="393"/>
      <c r="AC647" s="393"/>
      <c r="AD647" s="393"/>
      <c r="AE647" s="393"/>
      <c r="AF647" s="393"/>
      <c r="AG647" s="78"/>
      <c r="AH647" s="78"/>
      <c r="AI647" s="78"/>
      <c r="AJ647" s="78"/>
      <c r="AK647" s="79"/>
      <c r="AL647" s="79"/>
      <c r="AM647" s="79"/>
      <c r="AN647" s="90"/>
      <c r="AO647" s="90"/>
      <c r="AP647" s="90"/>
      <c r="AQ647" s="90"/>
      <c r="AR647" s="90"/>
      <c r="AS647" s="90"/>
      <c r="AT647" s="90"/>
      <c r="AU647" s="90"/>
      <c r="AV647" s="90"/>
      <c r="AW647" s="90"/>
      <c r="AX647" s="90"/>
      <c r="AY647" s="90"/>
      <c r="AZ647" s="90"/>
      <c r="BA647" s="90"/>
      <c r="BB647" s="163"/>
      <c r="BC647" s="163"/>
      <c r="BD647" s="163"/>
      <c r="BE647" s="163"/>
      <c r="BF647" s="163"/>
      <c r="BG647" s="163"/>
      <c r="BH647" s="163"/>
      <c r="BI647" s="163"/>
      <c r="BJ647" s="163"/>
      <c r="BK647" s="163"/>
      <c r="BL647" s="163"/>
      <c r="BM647" s="163"/>
      <c r="BN647" s="163"/>
      <c r="BO647" s="315"/>
      <c r="BP647" s="163"/>
      <c r="BQ647" s="90"/>
      <c r="BR647" s="163"/>
      <c r="BS647" s="90"/>
      <c r="BT647" s="90"/>
      <c r="BU647" s="394"/>
      <c r="BV647" s="88"/>
    </row>
    <row r="648" spans="1:74" ht="14.4" x14ac:dyDescent="0.3">
      <c r="A648" s="210" t="s">
        <v>1942</v>
      </c>
      <c r="B648" s="136" t="s">
        <v>1943</v>
      </c>
      <c r="D648" s="115"/>
      <c r="E648" s="157"/>
      <c r="G648" s="117"/>
      <c r="H648" s="117"/>
      <c r="I648" s="117"/>
      <c r="J648" s="117"/>
      <c r="K648" s="117"/>
      <c r="L648" s="117"/>
      <c r="M648" s="117"/>
      <c r="N648" s="117"/>
      <c r="O648" s="117"/>
      <c r="P648" s="117"/>
      <c r="Q648" s="117"/>
      <c r="R648" s="117"/>
      <c r="S648" s="117"/>
      <c r="T648" s="117"/>
      <c r="U648" s="117"/>
      <c r="V648" s="117"/>
      <c r="W648" s="117"/>
      <c r="X648" s="117"/>
      <c r="Y648" s="117"/>
      <c r="Z648" s="117"/>
      <c r="AA648" s="393"/>
      <c r="AB648" s="393"/>
      <c r="AC648" s="393"/>
      <c r="AD648" s="393"/>
      <c r="AE648" s="393"/>
      <c r="AF648" s="393"/>
      <c r="AG648" s="78"/>
      <c r="AH648" s="78"/>
      <c r="AI648" s="78"/>
      <c r="AJ648" s="78"/>
      <c r="AK648" s="79"/>
      <c r="AL648" s="79"/>
      <c r="AM648" s="79"/>
      <c r="AN648" s="90"/>
      <c r="AO648" s="90"/>
      <c r="AP648" s="90"/>
      <c r="AQ648" s="90"/>
      <c r="AR648" s="90"/>
      <c r="AS648" s="90"/>
      <c r="AT648" s="90"/>
      <c r="AU648" s="90"/>
      <c r="AV648" s="90"/>
      <c r="AW648" s="90"/>
      <c r="AX648" s="90"/>
      <c r="AY648" s="90"/>
      <c r="AZ648" s="90"/>
      <c r="BA648" s="90"/>
      <c r="BB648" s="163"/>
      <c r="BC648" s="163"/>
      <c r="BD648" s="163"/>
      <c r="BE648" s="163"/>
      <c r="BF648" s="163"/>
      <c r="BG648" s="163"/>
      <c r="BH648" s="163"/>
      <c r="BI648" s="163"/>
      <c r="BJ648" s="163"/>
      <c r="BK648" s="163"/>
      <c r="BL648" s="163"/>
      <c r="BM648" s="163"/>
      <c r="BN648" s="163"/>
      <c r="BO648" s="315"/>
      <c r="BP648" s="163"/>
      <c r="BQ648" s="90"/>
      <c r="BR648" s="163"/>
      <c r="BS648" s="90"/>
      <c r="BT648" s="90"/>
      <c r="BU648" s="394"/>
      <c r="BV648" s="88"/>
    </row>
    <row r="649" spans="1:74" ht="14.4" x14ac:dyDescent="0.3">
      <c r="A649" s="210" t="s">
        <v>181</v>
      </c>
      <c r="B649" s="136" t="s">
        <v>182</v>
      </c>
      <c r="D649" s="115"/>
      <c r="E649" s="157"/>
      <c r="G649" s="117"/>
      <c r="H649" s="117"/>
      <c r="I649" s="117"/>
      <c r="J649" s="117"/>
      <c r="K649" s="117"/>
      <c r="L649" s="117"/>
      <c r="M649" s="117"/>
      <c r="N649" s="117"/>
      <c r="O649" s="117"/>
      <c r="P649" s="117"/>
      <c r="Q649" s="117"/>
      <c r="R649" s="117"/>
      <c r="S649" s="117"/>
      <c r="T649" s="117"/>
      <c r="U649" s="117"/>
      <c r="V649" s="117"/>
      <c r="W649" s="117"/>
      <c r="X649" s="117"/>
      <c r="Y649" s="117"/>
      <c r="Z649" s="117"/>
      <c r="AA649" s="393"/>
      <c r="AB649" s="393"/>
      <c r="AC649" s="393"/>
      <c r="AD649" s="393"/>
      <c r="AE649" s="393"/>
      <c r="AF649" s="393"/>
      <c r="AG649" s="78"/>
      <c r="AH649" s="78"/>
      <c r="AI649" s="78"/>
      <c r="AJ649" s="78"/>
      <c r="AK649" s="79"/>
      <c r="AL649" s="79"/>
      <c r="AM649" s="79"/>
      <c r="AN649" s="90"/>
      <c r="AO649" s="90"/>
      <c r="AP649" s="90"/>
      <c r="AQ649" s="90"/>
      <c r="AR649" s="90"/>
      <c r="AS649" s="90"/>
      <c r="AT649" s="90"/>
      <c r="AU649" s="90"/>
      <c r="AV649" s="90"/>
      <c r="AW649" s="90"/>
      <c r="AX649" s="90"/>
      <c r="AY649" s="90"/>
      <c r="AZ649" s="90"/>
      <c r="BA649" s="90"/>
      <c r="BB649" s="163"/>
      <c r="BC649" s="163"/>
      <c r="BD649" s="163"/>
      <c r="BE649" s="163"/>
      <c r="BF649" s="163"/>
      <c r="BG649" s="163"/>
      <c r="BH649" s="163"/>
      <c r="BI649" s="163"/>
      <c r="BJ649" s="163"/>
      <c r="BK649" s="163"/>
      <c r="BL649" s="163"/>
      <c r="BM649" s="163"/>
      <c r="BN649" s="163"/>
      <c r="BO649" s="315"/>
      <c r="BP649" s="163"/>
      <c r="BQ649" s="90"/>
      <c r="BR649" s="163"/>
      <c r="BS649" s="90"/>
      <c r="BT649" s="90"/>
      <c r="BU649" s="394"/>
      <c r="BV649" s="88"/>
    </row>
    <row r="650" spans="1:74" ht="14.4" x14ac:dyDescent="0.3">
      <c r="A650" s="210" t="s">
        <v>1944</v>
      </c>
      <c r="B650" s="136" t="s">
        <v>1945</v>
      </c>
      <c r="D650" s="115"/>
      <c r="E650" s="157"/>
      <c r="G650" s="117"/>
      <c r="H650" s="117"/>
      <c r="I650" s="117"/>
      <c r="J650" s="117"/>
      <c r="K650" s="117"/>
      <c r="L650" s="117"/>
      <c r="M650" s="117"/>
      <c r="N650" s="117"/>
      <c r="O650" s="117"/>
      <c r="P650" s="117"/>
      <c r="Q650" s="117"/>
      <c r="R650" s="117"/>
      <c r="S650" s="117"/>
      <c r="T650" s="117"/>
      <c r="U650" s="117"/>
      <c r="V650" s="117"/>
      <c r="W650" s="117"/>
      <c r="X650" s="117"/>
      <c r="Y650" s="117"/>
      <c r="Z650" s="117"/>
      <c r="AA650" s="393"/>
      <c r="AB650" s="393"/>
      <c r="AC650" s="393"/>
      <c r="AD650" s="393"/>
      <c r="AE650" s="393"/>
      <c r="AF650" s="393"/>
      <c r="AG650" s="78"/>
      <c r="AH650" s="78"/>
      <c r="AI650" s="78"/>
      <c r="AJ650" s="78"/>
      <c r="AK650" s="79"/>
      <c r="AL650" s="79"/>
      <c r="AM650" s="79"/>
      <c r="AN650" s="90"/>
      <c r="AO650" s="90"/>
      <c r="AP650" s="90"/>
      <c r="AQ650" s="90"/>
      <c r="AR650" s="90"/>
      <c r="AS650" s="90"/>
      <c r="AT650" s="90"/>
      <c r="AU650" s="90"/>
      <c r="AV650" s="90"/>
      <c r="AW650" s="90"/>
      <c r="AX650" s="90"/>
      <c r="AY650" s="90"/>
      <c r="AZ650" s="90"/>
      <c r="BA650" s="90"/>
      <c r="BB650" s="163"/>
      <c r="BC650" s="163"/>
      <c r="BD650" s="163"/>
      <c r="BE650" s="163"/>
      <c r="BF650" s="163"/>
      <c r="BG650" s="163"/>
      <c r="BH650" s="163"/>
      <c r="BI650" s="163"/>
      <c r="BJ650" s="163"/>
      <c r="BK650" s="163"/>
      <c r="BL650" s="163"/>
      <c r="BM650" s="163"/>
      <c r="BN650" s="163"/>
      <c r="BO650" s="315"/>
      <c r="BP650" s="163"/>
      <c r="BQ650" s="90"/>
      <c r="BR650" s="163"/>
      <c r="BS650" s="90"/>
      <c r="BT650" s="90"/>
      <c r="BU650" s="394"/>
      <c r="BV650" s="88"/>
    </row>
    <row r="651" spans="1:74" ht="14.4" x14ac:dyDescent="0.3">
      <c r="A651" s="210" t="s">
        <v>194</v>
      </c>
      <c r="B651" s="136" t="s">
        <v>195</v>
      </c>
      <c r="D651" s="115"/>
      <c r="E651" s="157"/>
      <c r="G651" s="117"/>
      <c r="H651" s="117"/>
      <c r="I651" s="117"/>
      <c r="J651" s="117"/>
      <c r="K651" s="117"/>
      <c r="L651" s="117"/>
      <c r="M651" s="117"/>
      <c r="N651" s="117"/>
      <c r="O651" s="117"/>
      <c r="P651" s="117"/>
      <c r="Q651" s="117"/>
      <c r="R651" s="117"/>
      <c r="S651" s="117"/>
      <c r="T651" s="117"/>
      <c r="U651" s="117"/>
      <c r="V651" s="117"/>
      <c r="W651" s="117"/>
      <c r="X651" s="117"/>
      <c r="Y651" s="117"/>
      <c r="Z651" s="117"/>
      <c r="AA651" s="393"/>
      <c r="AB651" s="393"/>
      <c r="AC651" s="393"/>
      <c r="AD651" s="393"/>
      <c r="AE651" s="393"/>
      <c r="AF651" s="393"/>
      <c r="AG651" s="78"/>
      <c r="AH651" s="78"/>
      <c r="AI651" s="78"/>
      <c r="AJ651" s="78"/>
      <c r="AK651" s="79"/>
      <c r="AL651" s="79"/>
      <c r="AM651" s="79"/>
      <c r="AN651" s="90"/>
      <c r="AO651" s="90"/>
      <c r="AP651" s="90"/>
      <c r="AQ651" s="90"/>
      <c r="AR651" s="90"/>
      <c r="AS651" s="90"/>
      <c r="AT651" s="90"/>
      <c r="AU651" s="90"/>
      <c r="AV651" s="90"/>
      <c r="AW651" s="90"/>
      <c r="AX651" s="90"/>
      <c r="AY651" s="90"/>
      <c r="AZ651" s="90"/>
      <c r="BA651" s="90"/>
      <c r="BB651" s="163"/>
      <c r="BC651" s="163"/>
      <c r="BD651" s="163"/>
      <c r="BE651" s="163"/>
      <c r="BF651" s="163"/>
      <c r="BG651" s="163"/>
      <c r="BH651" s="163"/>
      <c r="BI651" s="163"/>
      <c r="BJ651" s="163"/>
      <c r="BK651" s="163"/>
      <c r="BL651" s="163"/>
      <c r="BM651" s="163"/>
      <c r="BN651" s="163"/>
      <c r="BO651" s="315"/>
      <c r="BP651" s="163"/>
      <c r="BQ651" s="90"/>
      <c r="BR651" s="163"/>
      <c r="BS651" s="90"/>
      <c r="BT651" s="90"/>
      <c r="BU651" s="394"/>
      <c r="BV651" s="88"/>
    </row>
    <row r="652" spans="1:74" ht="14.4" x14ac:dyDescent="0.3">
      <c r="A652" s="210" t="s">
        <v>164</v>
      </c>
      <c r="B652" s="136" t="s">
        <v>165</v>
      </c>
      <c r="D652" s="115"/>
      <c r="E652" s="157"/>
      <c r="G652" s="117"/>
      <c r="H652" s="117"/>
      <c r="I652" s="117"/>
      <c r="J652" s="117"/>
      <c r="K652" s="117"/>
      <c r="L652" s="117"/>
      <c r="M652" s="117"/>
      <c r="N652" s="117"/>
      <c r="O652" s="117"/>
      <c r="P652" s="117"/>
      <c r="Q652" s="117"/>
      <c r="R652" s="117"/>
      <c r="S652" s="117"/>
      <c r="T652" s="117"/>
      <c r="U652" s="117"/>
      <c r="V652" s="117"/>
      <c r="W652" s="117"/>
      <c r="X652" s="117"/>
      <c r="Y652" s="117"/>
      <c r="Z652" s="117"/>
      <c r="AA652" s="393"/>
      <c r="AB652" s="393"/>
      <c r="AC652" s="393"/>
      <c r="AD652" s="393"/>
      <c r="AE652" s="393"/>
      <c r="AF652" s="393"/>
      <c r="AG652" s="78"/>
      <c r="AH652" s="78"/>
      <c r="AI652" s="78"/>
      <c r="AJ652" s="78"/>
      <c r="AK652" s="79"/>
      <c r="AL652" s="79"/>
      <c r="AM652" s="79"/>
      <c r="AN652" s="90"/>
      <c r="AO652" s="90"/>
      <c r="AP652" s="90"/>
      <c r="AQ652" s="90"/>
      <c r="AR652" s="90"/>
      <c r="AS652" s="90"/>
      <c r="AT652" s="90"/>
      <c r="AU652" s="90"/>
      <c r="AV652" s="90"/>
      <c r="AW652" s="90"/>
      <c r="AX652" s="90"/>
      <c r="AY652" s="90"/>
      <c r="AZ652" s="90"/>
      <c r="BA652" s="90"/>
      <c r="BB652" s="163"/>
      <c r="BC652" s="163"/>
      <c r="BD652" s="163"/>
      <c r="BE652" s="163"/>
      <c r="BF652" s="163"/>
      <c r="BG652" s="163"/>
      <c r="BH652" s="163"/>
      <c r="BI652" s="163"/>
      <c r="BJ652" s="163"/>
      <c r="BK652" s="163"/>
      <c r="BL652" s="163"/>
      <c r="BM652" s="163"/>
      <c r="BN652" s="163"/>
      <c r="BO652" s="315"/>
      <c r="BP652" s="163"/>
      <c r="BQ652" s="90"/>
      <c r="BR652" s="163"/>
      <c r="BS652" s="90"/>
      <c r="BT652" s="90"/>
      <c r="BU652" s="394"/>
      <c r="BV652" s="88"/>
    </row>
    <row r="653" spans="1:74" ht="14.4" x14ac:dyDescent="0.3">
      <c r="A653" s="210" t="s">
        <v>169</v>
      </c>
      <c r="B653" s="136" t="s">
        <v>170</v>
      </c>
      <c r="D653" s="115"/>
      <c r="E653" s="157"/>
      <c r="G653" s="117"/>
      <c r="H653" s="117"/>
      <c r="I653" s="117"/>
      <c r="J653" s="117"/>
      <c r="K653" s="117"/>
      <c r="L653" s="117"/>
      <c r="M653" s="117"/>
      <c r="N653" s="117"/>
      <c r="O653" s="117"/>
      <c r="P653" s="117"/>
      <c r="Q653" s="117"/>
      <c r="R653" s="117"/>
      <c r="S653" s="117"/>
      <c r="T653" s="117"/>
      <c r="U653" s="117"/>
      <c r="V653" s="117"/>
      <c r="W653" s="117"/>
      <c r="X653" s="117"/>
      <c r="Y653" s="117"/>
      <c r="Z653" s="117"/>
      <c r="AA653" s="393"/>
      <c r="AB653" s="393"/>
      <c r="AC653" s="393"/>
      <c r="AD653" s="393"/>
      <c r="AE653" s="393"/>
      <c r="AF653" s="393"/>
      <c r="AG653" s="78"/>
      <c r="AH653" s="78"/>
      <c r="AI653" s="78"/>
      <c r="AJ653" s="78"/>
      <c r="AK653" s="79"/>
      <c r="AL653" s="79"/>
      <c r="AM653" s="79"/>
      <c r="AN653" s="90"/>
      <c r="AO653" s="90"/>
      <c r="AP653" s="90"/>
      <c r="AQ653" s="90"/>
      <c r="AR653" s="90"/>
      <c r="AS653" s="90"/>
      <c r="AT653" s="90"/>
      <c r="AU653" s="90"/>
      <c r="AV653" s="90"/>
      <c r="AW653" s="90"/>
      <c r="AX653" s="90"/>
      <c r="AY653" s="90"/>
      <c r="AZ653" s="90"/>
      <c r="BA653" s="90"/>
      <c r="BB653" s="163"/>
      <c r="BC653" s="163"/>
      <c r="BD653" s="163"/>
      <c r="BE653" s="163"/>
      <c r="BF653" s="163"/>
      <c r="BG653" s="163"/>
      <c r="BH653" s="163"/>
      <c r="BI653" s="163"/>
      <c r="BJ653" s="163"/>
      <c r="BK653" s="163"/>
      <c r="BL653" s="163"/>
      <c r="BM653" s="163"/>
      <c r="BN653" s="163"/>
      <c r="BO653" s="315"/>
      <c r="BP653" s="163"/>
      <c r="BQ653" s="90"/>
      <c r="BR653" s="163"/>
      <c r="BS653" s="90"/>
      <c r="BT653" s="90"/>
      <c r="BU653" s="394"/>
      <c r="BV653" s="88"/>
    </row>
    <row r="654" spans="1:74" ht="14.4" x14ac:dyDescent="0.3">
      <c r="A654" s="210" t="s">
        <v>173</v>
      </c>
      <c r="B654" s="136" t="s">
        <v>174</v>
      </c>
      <c r="D654" s="115"/>
      <c r="E654" s="157"/>
      <c r="G654" s="117"/>
      <c r="H654" s="117"/>
      <c r="I654" s="117"/>
      <c r="J654" s="117"/>
      <c r="K654" s="117"/>
      <c r="L654" s="117"/>
      <c r="M654" s="117"/>
      <c r="N654" s="117"/>
      <c r="O654" s="117"/>
      <c r="P654" s="117"/>
      <c r="Q654" s="117"/>
      <c r="R654" s="117"/>
      <c r="S654" s="117"/>
      <c r="T654" s="117"/>
      <c r="U654" s="117"/>
      <c r="V654" s="117"/>
      <c r="W654" s="117"/>
      <c r="X654" s="117"/>
      <c r="Y654" s="117"/>
      <c r="Z654" s="117"/>
      <c r="AA654" s="393"/>
      <c r="AB654" s="393"/>
      <c r="AC654" s="393"/>
      <c r="AD654" s="393"/>
      <c r="AE654" s="393"/>
      <c r="AF654" s="393"/>
      <c r="AG654" s="78"/>
      <c r="AH654" s="78"/>
      <c r="AI654" s="78"/>
      <c r="AJ654" s="78"/>
      <c r="AK654" s="79"/>
      <c r="AL654" s="79"/>
      <c r="AM654" s="79"/>
      <c r="AN654" s="90"/>
      <c r="AO654" s="90"/>
      <c r="AP654" s="90"/>
      <c r="AQ654" s="90"/>
      <c r="AR654" s="90"/>
      <c r="AS654" s="90"/>
      <c r="AT654" s="90"/>
      <c r="AU654" s="90"/>
      <c r="AV654" s="90"/>
      <c r="AW654" s="90"/>
      <c r="AX654" s="90"/>
      <c r="AY654" s="90"/>
      <c r="AZ654" s="90"/>
      <c r="BA654" s="90"/>
      <c r="BB654" s="163"/>
      <c r="BC654" s="163"/>
      <c r="BD654" s="163"/>
      <c r="BE654" s="163"/>
      <c r="BF654" s="163"/>
      <c r="BG654" s="163"/>
      <c r="BH654" s="163"/>
      <c r="BI654" s="163"/>
      <c r="BJ654" s="163"/>
      <c r="BK654" s="163"/>
      <c r="BL654" s="163"/>
      <c r="BM654" s="163"/>
      <c r="BN654" s="163"/>
      <c r="BO654" s="315"/>
      <c r="BP654" s="163"/>
      <c r="BQ654" s="90"/>
      <c r="BR654" s="163"/>
      <c r="BS654" s="90"/>
      <c r="BT654" s="90"/>
      <c r="BU654" s="394"/>
      <c r="BV654" s="88"/>
    </row>
    <row r="655" spans="1:74" ht="14.4" x14ac:dyDescent="0.3">
      <c r="A655" s="210" t="s">
        <v>1946</v>
      </c>
      <c r="B655" s="136" t="s">
        <v>1947</v>
      </c>
      <c r="D655" s="115"/>
      <c r="E655" s="157"/>
      <c r="G655" s="117"/>
      <c r="H655" s="117"/>
      <c r="I655" s="117"/>
      <c r="J655" s="117"/>
      <c r="K655" s="117"/>
      <c r="L655" s="117"/>
      <c r="M655" s="117"/>
      <c r="N655" s="117"/>
      <c r="O655" s="117"/>
      <c r="P655" s="117"/>
      <c r="Q655" s="117"/>
      <c r="R655" s="117"/>
      <c r="S655" s="117"/>
      <c r="T655" s="117"/>
      <c r="U655" s="117"/>
      <c r="V655" s="117"/>
      <c r="W655" s="117"/>
      <c r="X655" s="117"/>
      <c r="Y655" s="117"/>
      <c r="Z655" s="117"/>
      <c r="AA655" s="393"/>
      <c r="AB655" s="393"/>
      <c r="AC655" s="393"/>
      <c r="AD655" s="393"/>
      <c r="AE655" s="393"/>
      <c r="AF655" s="393"/>
      <c r="AG655" s="78"/>
      <c r="AH655" s="78"/>
      <c r="AI655" s="78"/>
      <c r="AJ655" s="78"/>
      <c r="AK655" s="79"/>
      <c r="AL655" s="79"/>
      <c r="AM655" s="79"/>
      <c r="AN655" s="90"/>
      <c r="AO655" s="90"/>
      <c r="AP655" s="90"/>
      <c r="AQ655" s="90"/>
      <c r="AR655" s="90"/>
      <c r="AS655" s="90"/>
      <c r="AT655" s="90"/>
      <c r="AU655" s="90"/>
      <c r="AV655" s="90"/>
      <c r="AW655" s="90"/>
      <c r="AX655" s="90"/>
      <c r="AY655" s="90"/>
      <c r="AZ655" s="90"/>
      <c r="BA655" s="90"/>
      <c r="BB655" s="163"/>
      <c r="BC655" s="163"/>
      <c r="BD655" s="163"/>
      <c r="BE655" s="163"/>
      <c r="BF655" s="163"/>
      <c r="BG655" s="163"/>
      <c r="BH655" s="163"/>
      <c r="BI655" s="163"/>
      <c r="BJ655" s="163"/>
      <c r="BK655" s="163"/>
      <c r="BL655" s="163"/>
      <c r="BM655" s="163"/>
      <c r="BN655" s="163"/>
      <c r="BO655" s="315"/>
      <c r="BP655" s="163"/>
      <c r="BQ655" s="90"/>
      <c r="BR655" s="163"/>
      <c r="BS655" s="90"/>
      <c r="BT655" s="90"/>
      <c r="BU655" s="394"/>
      <c r="BV655" s="88"/>
    </row>
    <row r="656" spans="1:74" ht="14.4" x14ac:dyDescent="0.3">
      <c r="A656" s="210" t="s">
        <v>1948</v>
      </c>
      <c r="B656" s="136" t="s">
        <v>1947</v>
      </c>
      <c r="D656" s="115"/>
      <c r="E656" s="157"/>
      <c r="G656" s="117"/>
      <c r="H656" s="117"/>
      <c r="I656" s="117"/>
      <c r="J656" s="117"/>
      <c r="K656" s="117"/>
      <c r="L656" s="117"/>
      <c r="M656" s="117"/>
      <c r="N656" s="117"/>
      <c r="O656" s="117"/>
      <c r="P656" s="117"/>
      <c r="Q656" s="117"/>
      <c r="R656" s="117"/>
      <c r="S656" s="117"/>
      <c r="T656" s="117"/>
      <c r="U656" s="117"/>
      <c r="V656" s="117"/>
      <c r="W656" s="117"/>
      <c r="X656" s="117"/>
      <c r="Y656" s="117"/>
      <c r="Z656" s="117"/>
      <c r="AA656" s="393"/>
      <c r="AB656" s="393"/>
      <c r="AC656" s="393"/>
      <c r="AD656" s="393"/>
      <c r="AE656" s="393"/>
      <c r="AF656" s="393"/>
      <c r="AG656" s="78"/>
      <c r="AH656" s="78"/>
      <c r="AI656" s="78"/>
      <c r="AJ656" s="78"/>
      <c r="AK656" s="79"/>
      <c r="AL656" s="79"/>
      <c r="AM656" s="79"/>
      <c r="AN656" s="90"/>
      <c r="AO656" s="90"/>
      <c r="AP656" s="90"/>
      <c r="AQ656" s="90"/>
      <c r="AR656" s="90"/>
      <c r="AS656" s="90"/>
      <c r="AT656" s="90"/>
      <c r="AU656" s="90"/>
      <c r="AV656" s="90"/>
      <c r="AW656" s="90"/>
      <c r="AX656" s="90"/>
      <c r="AY656" s="90"/>
      <c r="AZ656" s="90"/>
      <c r="BA656" s="90"/>
      <c r="BB656" s="163"/>
      <c r="BC656" s="163"/>
      <c r="BD656" s="163"/>
      <c r="BE656" s="163"/>
      <c r="BF656" s="163"/>
      <c r="BG656" s="163"/>
      <c r="BH656" s="163"/>
      <c r="BI656" s="163"/>
      <c r="BJ656" s="163"/>
      <c r="BK656" s="163"/>
      <c r="BL656" s="163"/>
      <c r="BM656" s="163"/>
      <c r="BN656" s="163"/>
      <c r="BO656" s="315"/>
      <c r="BP656" s="163"/>
      <c r="BQ656" s="90"/>
      <c r="BR656" s="163"/>
      <c r="BS656" s="90"/>
      <c r="BT656" s="90"/>
      <c r="BU656" s="394"/>
      <c r="BV656" s="88"/>
    </row>
    <row r="657" spans="1:74" ht="14.4" x14ac:dyDescent="0.3">
      <c r="A657" s="210" t="s">
        <v>918</v>
      </c>
      <c r="B657" s="136" t="s">
        <v>919</v>
      </c>
      <c r="D657" s="115"/>
      <c r="E657" s="157"/>
      <c r="G657" s="117"/>
      <c r="H657" s="117"/>
      <c r="I657" s="117"/>
      <c r="J657" s="117"/>
      <c r="K657" s="117"/>
      <c r="L657" s="117"/>
      <c r="M657" s="117"/>
      <c r="N657" s="117"/>
      <c r="O657" s="117"/>
      <c r="P657" s="117"/>
      <c r="Q657" s="117"/>
      <c r="R657" s="117"/>
      <c r="S657" s="117"/>
      <c r="T657" s="117"/>
      <c r="U657" s="117"/>
      <c r="V657" s="117"/>
      <c r="W657" s="117"/>
      <c r="X657" s="117"/>
      <c r="Y657" s="117"/>
      <c r="Z657" s="117"/>
      <c r="AA657" s="393"/>
      <c r="AB657" s="393"/>
      <c r="AC657" s="393"/>
      <c r="AD657" s="393"/>
      <c r="AE657" s="393"/>
      <c r="AF657" s="393"/>
      <c r="AG657" s="78"/>
      <c r="AH657" s="78"/>
      <c r="AI657" s="78"/>
      <c r="AJ657" s="78"/>
      <c r="AK657" s="79"/>
      <c r="AL657" s="79"/>
      <c r="AM657" s="79"/>
      <c r="AN657" s="90"/>
      <c r="AO657" s="90"/>
      <c r="AP657" s="90"/>
      <c r="AQ657" s="90"/>
      <c r="AR657" s="90"/>
      <c r="AS657" s="90"/>
      <c r="AT657" s="90"/>
      <c r="AU657" s="90"/>
      <c r="AV657" s="90"/>
      <c r="AW657" s="90"/>
      <c r="AX657" s="90"/>
      <c r="AY657" s="90"/>
      <c r="AZ657" s="90"/>
      <c r="BA657" s="90"/>
      <c r="BB657" s="163"/>
      <c r="BC657" s="163"/>
      <c r="BD657" s="163"/>
      <c r="BE657" s="163"/>
      <c r="BF657" s="163"/>
      <c r="BG657" s="163"/>
      <c r="BH657" s="163"/>
      <c r="BI657" s="163"/>
      <c r="BJ657" s="163"/>
      <c r="BK657" s="163"/>
      <c r="BL657" s="163"/>
      <c r="BM657" s="163"/>
      <c r="BN657" s="163"/>
      <c r="BO657" s="315"/>
      <c r="BP657" s="163"/>
      <c r="BQ657" s="90"/>
      <c r="BR657" s="163"/>
      <c r="BS657" s="90"/>
      <c r="BT657" s="90"/>
      <c r="BU657" s="394"/>
      <c r="BV657" s="88"/>
    </row>
    <row r="658" spans="1:74" ht="14.4" x14ac:dyDescent="0.3">
      <c r="A658" s="210" t="s">
        <v>922</v>
      </c>
      <c r="B658" s="136" t="s">
        <v>923</v>
      </c>
      <c r="D658" s="115"/>
      <c r="E658" s="157"/>
      <c r="G658" s="117"/>
      <c r="H658" s="117"/>
      <c r="I658" s="117"/>
      <c r="J658" s="117"/>
      <c r="K658" s="117"/>
      <c r="L658" s="117"/>
      <c r="M658" s="117"/>
      <c r="N658" s="117"/>
      <c r="O658" s="117"/>
      <c r="P658" s="117"/>
      <c r="Q658" s="117"/>
      <c r="R658" s="117"/>
      <c r="S658" s="117"/>
      <c r="T658" s="117"/>
      <c r="U658" s="117"/>
      <c r="V658" s="117"/>
      <c r="W658" s="117"/>
      <c r="X658" s="117"/>
      <c r="Y658" s="117"/>
      <c r="Z658" s="117"/>
      <c r="AA658" s="393"/>
      <c r="AB658" s="393"/>
      <c r="AC658" s="393"/>
      <c r="AD658" s="393"/>
      <c r="AE658" s="393"/>
      <c r="AF658" s="393"/>
      <c r="AG658" s="78"/>
      <c r="AH658" s="78"/>
      <c r="AI658" s="78"/>
      <c r="AJ658" s="78"/>
      <c r="AK658" s="79"/>
      <c r="AL658" s="79"/>
      <c r="AM658" s="79"/>
      <c r="AN658" s="90"/>
      <c r="AO658" s="90"/>
      <c r="AP658" s="90"/>
      <c r="AQ658" s="90"/>
      <c r="AR658" s="90"/>
      <c r="AS658" s="90"/>
      <c r="AT658" s="90"/>
      <c r="AU658" s="90"/>
      <c r="AV658" s="90"/>
      <c r="AW658" s="90"/>
      <c r="AX658" s="90"/>
      <c r="AY658" s="90"/>
      <c r="AZ658" s="90"/>
      <c r="BA658" s="90"/>
      <c r="BB658" s="163"/>
      <c r="BC658" s="163"/>
      <c r="BD658" s="163"/>
      <c r="BE658" s="163"/>
      <c r="BF658" s="163"/>
      <c r="BG658" s="163"/>
      <c r="BH658" s="163"/>
      <c r="BI658" s="163"/>
      <c r="BJ658" s="163"/>
      <c r="BK658" s="163"/>
      <c r="BL658" s="163"/>
      <c r="BM658" s="163"/>
      <c r="BN658" s="163"/>
      <c r="BO658" s="315"/>
      <c r="BP658" s="163"/>
      <c r="BQ658" s="90"/>
      <c r="BR658" s="163"/>
      <c r="BS658" s="90"/>
      <c r="BT658" s="90"/>
      <c r="BU658" s="394"/>
      <c r="BV658" s="88"/>
    </row>
    <row r="659" spans="1:74" ht="14.4" x14ac:dyDescent="0.3">
      <c r="A659" s="210" t="s">
        <v>913</v>
      </c>
      <c r="B659" s="136" t="s">
        <v>914</v>
      </c>
      <c r="D659" s="115"/>
      <c r="E659" s="157"/>
      <c r="G659" s="117"/>
      <c r="H659" s="117"/>
      <c r="I659" s="117"/>
      <c r="J659" s="117"/>
      <c r="K659" s="117"/>
      <c r="L659" s="117"/>
      <c r="M659" s="117"/>
      <c r="N659" s="117"/>
      <c r="O659" s="117"/>
      <c r="P659" s="117"/>
      <c r="Q659" s="117"/>
      <c r="R659" s="117"/>
      <c r="S659" s="117"/>
      <c r="T659" s="117"/>
      <c r="U659" s="117"/>
      <c r="V659" s="117"/>
      <c r="W659" s="117"/>
      <c r="X659" s="117"/>
      <c r="Y659" s="117"/>
      <c r="Z659" s="117"/>
      <c r="AA659" s="393"/>
      <c r="AB659" s="393"/>
      <c r="AC659" s="393"/>
      <c r="AD659" s="393"/>
      <c r="AE659" s="393"/>
      <c r="AF659" s="393"/>
      <c r="AG659" s="78"/>
      <c r="AH659" s="78"/>
      <c r="AI659" s="78"/>
      <c r="AJ659" s="78"/>
      <c r="AK659" s="79"/>
      <c r="AL659" s="79"/>
      <c r="AM659" s="79"/>
      <c r="AN659" s="90"/>
      <c r="AO659" s="90"/>
      <c r="AP659" s="90"/>
      <c r="AQ659" s="90"/>
      <c r="AR659" s="90"/>
      <c r="AS659" s="90"/>
      <c r="AT659" s="90"/>
      <c r="AU659" s="90"/>
      <c r="AV659" s="90"/>
      <c r="AW659" s="90"/>
      <c r="AX659" s="90"/>
      <c r="AY659" s="90"/>
      <c r="AZ659" s="90"/>
      <c r="BA659" s="90"/>
      <c r="BB659" s="163"/>
      <c r="BC659" s="163"/>
      <c r="BD659" s="163"/>
      <c r="BE659" s="163"/>
      <c r="BF659" s="163"/>
      <c r="BG659" s="163"/>
      <c r="BH659" s="163"/>
      <c r="BI659" s="163"/>
      <c r="BJ659" s="163"/>
      <c r="BK659" s="163"/>
      <c r="BL659" s="163"/>
      <c r="BM659" s="163"/>
      <c r="BN659" s="163"/>
      <c r="BO659" s="315"/>
      <c r="BP659" s="163"/>
      <c r="BQ659" s="90"/>
      <c r="BR659" s="163"/>
      <c r="BS659" s="90"/>
      <c r="BT659" s="90"/>
      <c r="BU659" s="394"/>
      <c r="BV659" s="88"/>
    </row>
    <row r="660" spans="1:74" ht="14.4" x14ac:dyDescent="0.3">
      <c r="A660" s="210" t="s">
        <v>1349</v>
      </c>
      <c r="B660" s="136" t="s">
        <v>1350</v>
      </c>
      <c r="D660" s="115"/>
      <c r="E660" s="157"/>
      <c r="G660" s="117"/>
      <c r="H660" s="117"/>
      <c r="I660" s="117"/>
      <c r="J660" s="117"/>
      <c r="K660" s="117"/>
      <c r="L660" s="117"/>
      <c r="M660" s="117"/>
      <c r="N660" s="117"/>
      <c r="O660" s="117"/>
      <c r="P660" s="117"/>
      <c r="Q660" s="117"/>
      <c r="R660" s="117"/>
      <c r="S660" s="117"/>
      <c r="T660" s="117"/>
      <c r="U660" s="117"/>
      <c r="V660" s="117"/>
      <c r="W660" s="117"/>
      <c r="X660" s="117"/>
      <c r="Y660" s="117"/>
      <c r="Z660" s="117"/>
      <c r="AA660" s="393"/>
      <c r="AB660" s="393"/>
      <c r="AC660" s="393"/>
      <c r="AD660" s="393"/>
      <c r="AE660" s="393"/>
      <c r="AF660" s="393"/>
      <c r="AG660" s="78"/>
      <c r="AH660" s="78"/>
      <c r="AI660" s="78"/>
      <c r="AJ660" s="78"/>
      <c r="AK660" s="79"/>
      <c r="AL660" s="79"/>
      <c r="AM660" s="79"/>
      <c r="AN660" s="90"/>
      <c r="AO660" s="90"/>
      <c r="AP660" s="90"/>
      <c r="AQ660" s="90"/>
      <c r="AR660" s="90"/>
      <c r="AS660" s="90"/>
      <c r="AT660" s="90"/>
      <c r="AU660" s="90"/>
      <c r="AV660" s="90"/>
      <c r="AW660" s="90"/>
      <c r="AX660" s="90"/>
      <c r="AY660" s="90"/>
      <c r="AZ660" s="90"/>
      <c r="BA660" s="90"/>
      <c r="BB660" s="163"/>
      <c r="BC660" s="163"/>
      <c r="BD660" s="163"/>
      <c r="BE660" s="163"/>
      <c r="BF660" s="163"/>
      <c r="BG660" s="163"/>
      <c r="BH660" s="163"/>
      <c r="BI660" s="163"/>
      <c r="BJ660" s="163"/>
      <c r="BK660" s="163"/>
      <c r="BL660" s="163"/>
      <c r="BM660" s="163"/>
      <c r="BN660" s="163"/>
      <c r="BO660" s="315"/>
      <c r="BP660" s="163"/>
      <c r="BQ660" s="90"/>
      <c r="BR660" s="163"/>
      <c r="BS660" s="90"/>
      <c r="BT660" s="90"/>
      <c r="BU660" s="394"/>
      <c r="BV660" s="88"/>
    </row>
    <row r="661" spans="1:74" ht="14.4" x14ac:dyDescent="0.3">
      <c r="A661" s="210" t="s">
        <v>1345</v>
      </c>
      <c r="B661" s="136" t="s">
        <v>1346</v>
      </c>
      <c r="D661" s="115"/>
      <c r="E661" s="157"/>
      <c r="G661" s="117"/>
      <c r="H661" s="117"/>
      <c r="I661" s="117"/>
      <c r="J661" s="117"/>
      <c r="K661" s="117"/>
      <c r="L661" s="117"/>
      <c r="M661" s="117"/>
      <c r="N661" s="117"/>
      <c r="O661" s="117"/>
      <c r="P661" s="117"/>
      <c r="Q661" s="117"/>
      <c r="R661" s="117"/>
      <c r="S661" s="117"/>
      <c r="T661" s="117"/>
      <c r="U661" s="117"/>
      <c r="V661" s="117"/>
      <c r="W661" s="117"/>
      <c r="X661" s="117"/>
      <c r="Y661" s="117"/>
      <c r="Z661" s="117"/>
      <c r="AA661" s="393"/>
      <c r="AB661" s="393"/>
      <c r="AC661" s="393"/>
      <c r="AD661" s="393"/>
      <c r="AE661" s="393"/>
      <c r="AF661" s="393"/>
      <c r="AG661" s="78"/>
      <c r="AH661" s="78"/>
      <c r="AI661" s="78"/>
      <c r="AJ661" s="78"/>
      <c r="AK661" s="79"/>
      <c r="AL661" s="79"/>
      <c r="AM661" s="79"/>
      <c r="AN661" s="90"/>
      <c r="AO661" s="90"/>
      <c r="AP661" s="90"/>
      <c r="AQ661" s="90"/>
      <c r="AR661" s="90"/>
      <c r="AS661" s="90"/>
      <c r="AT661" s="90"/>
      <c r="AU661" s="90"/>
      <c r="AV661" s="90"/>
      <c r="AW661" s="90"/>
      <c r="AX661" s="90"/>
      <c r="AY661" s="90"/>
      <c r="AZ661" s="90"/>
      <c r="BA661" s="90"/>
      <c r="BB661" s="163"/>
      <c r="BC661" s="163"/>
      <c r="BD661" s="163"/>
      <c r="BE661" s="163"/>
      <c r="BF661" s="163"/>
      <c r="BG661" s="163"/>
      <c r="BH661" s="163"/>
      <c r="BI661" s="163"/>
      <c r="BJ661" s="163"/>
      <c r="BK661" s="163"/>
      <c r="BL661" s="163"/>
      <c r="BM661" s="163"/>
      <c r="BN661" s="163"/>
      <c r="BO661" s="315"/>
      <c r="BP661" s="163"/>
      <c r="BQ661" s="90"/>
      <c r="BR661" s="163"/>
      <c r="BS661" s="90"/>
      <c r="BT661" s="90"/>
      <c r="BU661" s="394"/>
      <c r="BV661" s="88"/>
    </row>
    <row r="662" spans="1:74" ht="14.4" x14ac:dyDescent="0.3">
      <c r="A662" s="87"/>
      <c r="B662" s="71"/>
      <c r="D662" s="115"/>
      <c r="E662" s="157"/>
      <c r="G662" s="117"/>
      <c r="H662" s="117"/>
      <c r="I662" s="117"/>
      <c r="J662" s="117"/>
      <c r="K662" s="117"/>
      <c r="L662" s="117"/>
      <c r="M662" s="117"/>
      <c r="N662" s="117"/>
      <c r="O662" s="117"/>
      <c r="P662" s="117"/>
      <c r="Q662" s="117"/>
      <c r="R662" s="117"/>
      <c r="S662" s="117"/>
      <c r="T662" s="117"/>
      <c r="U662" s="117"/>
      <c r="V662" s="117"/>
      <c r="W662" s="117"/>
      <c r="X662" s="117"/>
      <c r="Y662" s="117"/>
      <c r="Z662" s="117"/>
      <c r="AA662" s="393"/>
      <c r="AB662" s="393"/>
      <c r="AC662" s="393"/>
      <c r="AD662" s="393"/>
      <c r="AE662" s="393"/>
      <c r="AF662" s="393"/>
      <c r="AG662" s="78"/>
      <c r="AH662" s="78"/>
      <c r="AI662" s="78"/>
      <c r="AJ662" s="78"/>
      <c r="AK662" s="79"/>
      <c r="AL662" s="79"/>
      <c r="AM662" s="79"/>
      <c r="AN662" s="90"/>
      <c r="AO662" s="90"/>
      <c r="AP662" s="90"/>
      <c r="AQ662" s="90"/>
      <c r="AR662" s="90"/>
      <c r="AS662" s="90"/>
      <c r="AT662" s="90"/>
      <c r="AU662" s="90"/>
      <c r="AV662" s="90"/>
      <c r="AW662" s="90"/>
      <c r="AX662" s="90"/>
      <c r="AY662" s="90"/>
      <c r="AZ662" s="90"/>
      <c r="BA662" s="90"/>
      <c r="BB662" s="163"/>
      <c r="BC662" s="163"/>
      <c r="BD662" s="163"/>
      <c r="BE662" s="163"/>
      <c r="BF662" s="163"/>
      <c r="BG662" s="163"/>
      <c r="BH662" s="163"/>
      <c r="BI662" s="163"/>
      <c r="BJ662" s="163"/>
      <c r="BK662" s="163"/>
      <c r="BL662" s="163"/>
      <c r="BM662" s="163"/>
      <c r="BN662" s="163"/>
      <c r="BO662" s="315"/>
      <c r="BP662" s="163"/>
      <c r="BQ662" s="90"/>
      <c r="BR662" s="163"/>
      <c r="BS662" s="90"/>
      <c r="BT662" s="90"/>
      <c r="BU662" s="394"/>
      <c r="BV662" s="88"/>
    </row>
    <row r="663" spans="1:74" ht="14.4" x14ac:dyDescent="0.3">
      <c r="A663" s="87"/>
      <c r="B663" s="71"/>
      <c r="D663" s="115"/>
      <c r="E663" s="157"/>
      <c r="G663" s="117"/>
      <c r="H663" s="117"/>
      <c r="I663" s="117"/>
      <c r="J663" s="117"/>
      <c r="K663" s="117"/>
      <c r="L663" s="117"/>
      <c r="M663" s="117"/>
      <c r="N663" s="117"/>
      <c r="O663" s="117"/>
      <c r="P663" s="117"/>
      <c r="Q663" s="117"/>
      <c r="R663" s="117"/>
      <c r="S663" s="117"/>
      <c r="T663" s="117"/>
      <c r="U663" s="117"/>
      <c r="V663" s="117"/>
      <c r="W663" s="117"/>
      <c r="X663" s="117"/>
      <c r="Y663" s="117"/>
      <c r="Z663" s="117"/>
      <c r="AA663" s="393"/>
      <c r="AB663" s="393"/>
      <c r="AC663" s="393"/>
      <c r="AD663" s="393"/>
      <c r="AE663" s="393"/>
      <c r="AF663" s="393"/>
      <c r="AG663" s="78"/>
      <c r="AH663" s="78"/>
      <c r="AI663" s="78"/>
      <c r="AJ663" s="78"/>
      <c r="AK663" s="79"/>
      <c r="AL663" s="79"/>
      <c r="AM663" s="79"/>
      <c r="AN663" s="90"/>
      <c r="AO663" s="90"/>
      <c r="AP663" s="90"/>
      <c r="AQ663" s="90"/>
      <c r="AR663" s="90"/>
      <c r="AS663" s="90"/>
      <c r="AT663" s="90"/>
      <c r="AU663" s="90"/>
      <c r="AV663" s="90"/>
      <c r="AW663" s="90"/>
      <c r="AX663" s="90"/>
      <c r="AY663" s="90"/>
      <c r="AZ663" s="90"/>
      <c r="BA663" s="90"/>
      <c r="BB663" s="163"/>
      <c r="BC663" s="163"/>
      <c r="BD663" s="163"/>
      <c r="BE663" s="163"/>
      <c r="BF663" s="163"/>
      <c r="BG663" s="163"/>
      <c r="BH663" s="163"/>
      <c r="BI663" s="163"/>
      <c r="BJ663" s="163"/>
      <c r="BK663" s="163"/>
      <c r="BL663" s="163"/>
      <c r="BM663" s="163"/>
      <c r="BN663" s="163"/>
      <c r="BO663" s="315"/>
      <c r="BP663" s="163"/>
      <c r="BQ663" s="90"/>
      <c r="BR663" s="163"/>
      <c r="BS663" s="90"/>
      <c r="BT663" s="90"/>
      <c r="BU663" s="394"/>
      <c r="BV663" s="88"/>
    </row>
    <row r="664" spans="1:74" ht="14.4" x14ac:dyDescent="0.3">
      <c r="A664" s="87"/>
      <c r="B664" s="71"/>
      <c r="D664" s="115"/>
      <c r="E664" s="157"/>
      <c r="G664" s="117"/>
      <c r="H664" s="117"/>
      <c r="I664" s="117"/>
      <c r="J664" s="117"/>
      <c r="K664" s="117"/>
      <c r="L664" s="117"/>
      <c r="M664" s="117"/>
      <c r="N664" s="117"/>
      <c r="O664" s="117"/>
      <c r="P664" s="117"/>
      <c r="Q664" s="117"/>
      <c r="R664" s="117"/>
      <c r="S664" s="117"/>
      <c r="T664" s="117"/>
      <c r="U664" s="117"/>
      <c r="V664" s="117"/>
      <c r="W664" s="117"/>
      <c r="X664" s="117"/>
      <c r="Y664" s="117"/>
      <c r="Z664" s="117"/>
      <c r="AA664" s="393"/>
      <c r="AB664" s="393"/>
      <c r="AC664" s="393"/>
      <c r="AD664" s="393"/>
      <c r="AE664" s="393"/>
      <c r="AF664" s="393"/>
      <c r="AG664" s="78"/>
      <c r="AH664" s="78"/>
      <c r="AI664" s="78"/>
      <c r="AJ664" s="78"/>
      <c r="AK664" s="79"/>
      <c r="AL664" s="79"/>
      <c r="AM664" s="79"/>
      <c r="AN664" s="90"/>
      <c r="AO664" s="90"/>
      <c r="AP664" s="90"/>
      <c r="AQ664" s="90"/>
      <c r="AR664" s="90"/>
      <c r="AS664" s="90"/>
      <c r="AT664" s="90"/>
      <c r="AU664" s="90"/>
      <c r="AV664" s="90"/>
      <c r="AW664" s="90"/>
      <c r="AX664" s="90"/>
      <c r="AY664" s="90"/>
      <c r="AZ664" s="90"/>
      <c r="BA664" s="90"/>
      <c r="BB664" s="163"/>
      <c r="BC664" s="163"/>
      <c r="BD664" s="163"/>
      <c r="BE664" s="163"/>
      <c r="BF664" s="163"/>
      <c r="BG664" s="163"/>
      <c r="BH664" s="163"/>
      <c r="BI664" s="163"/>
      <c r="BJ664" s="163"/>
      <c r="BK664" s="163"/>
      <c r="BL664" s="163"/>
      <c r="BM664" s="163"/>
      <c r="BN664" s="163"/>
      <c r="BO664" s="315"/>
      <c r="BP664" s="163"/>
      <c r="BQ664" s="90"/>
      <c r="BR664" s="163"/>
      <c r="BS664" s="90"/>
      <c r="BT664" s="90"/>
      <c r="BU664" s="394"/>
      <c r="BV664" s="88"/>
    </row>
    <row r="665" spans="1:74" ht="14.4" x14ac:dyDescent="0.3">
      <c r="A665" s="87"/>
      <c r="B665" s="71"/>
      <c r="D665" s="115"/>
      <c r="E665" s="157"/>
      <c r="G665" s="117"/>
      <c r="H665" s="117"/>
      <c r="I665" s="117"/>
      <c r="J665" s="117"/>
      <c r="K665" s="117"/>
      <c r="L665" s="117"/>
      <c r="M665" s="117"/>
      <c r="N665" s="117"/>
      <c r="O665" s="117"/>
      <c r="P665" s="117"/>
      <c r="Q665" s="117"/>
      <c r="R665" s="117"/>
      <c r="S665" s="117"/>
      <c r="T665" s="117"/>
      <c r="U665" s="117"/>
      <c r="V665" s="117"/>
      <c r="W665" s="117"/>
      <c r="X665" s="117"/>
      <c r="Y665" s="117"/>
      <c r="Z665" s="117"/>
      <c r="AA665" s="393"/>
      <c r="AB665" s="393"/>
      <c r="AC665" s="393"/>
      <c r="AD665" s="393"/>
      <c r="AE665" s="393"/>
      <c r="AF665" s="393"/>
      <c r="AG665" s="78"/>
      <c r="AH665" s="78"/>
      <c r="AI665" s="78"/>
      <c r="AJ665" s="78"/>
      <c r="AK665" s="79"/>
      <c r="AL665" s="79"/>
      <c r="AM665" s="79"/>
      <c r="AN665" s="90"/>
      <c r="AO665" s="90"/>
      <c r="AP665" s="90"/>
      <c r="AQ665" s="90"/>
      <c r="AR665" s="90"/>
      <c r="AS665" s="90"/>
      <c r="AT665" s="90"/>
      <c r="AU665" s="90"/>
      <c r="AV665" s="90"/>
      <c r="AW665" s="90"/>
      <c r="AX665" s="90"/>
      <c r="AY665" s="90"/>
      <c r="AZ665" s="90"/>
      <c r="BA665" s="90"/>
      <c r="BB665" s="163"/>
      <c r="BC665" s="163"/>
      <c r="BD665" s="163"/>
      <c r="BE665" s="163"/>
      <c r="BF665" s="163"/>
      <c r="BG665" s="163"/>
      <c r="BH665" s="163"/>
      <c r="BI665" s="163"/>
      <c r="BJ665" s="163"/>
      <c r="BK665" s="163"/>
      <c r="BL665" s="163"/>
      <c r="BM665" s="163"/>
      <c r="BN665" s="163"/>
      <c r="BO665" s="315"/>
      <c r="BP665" s="163"/>
      <c r="BQ665" s="90"/>
      <c r="BR665" s="163"/>
      <c r="BS665" s="90"/>
      <c r="BT665" s="90"/>
      <c r="BU665" s="394"/>
      <c r="BV665" s="88"/>
    </row>
    <row r="666" spans="1:74" ht="14.4" x14ac:dyDescent="0.3">
      <c r="A666" s="87"/>
      <c r="B666" s="71"/>
      <c r="D666" s="115"/>
      <c r="E666" s="157"/>
      <c r="G666" s="117"/>
      <c r="H666" s="117"/>
      <c r="I666" s="117"/>
      <c r="J666" s="117"/>
      <c r="K666" s="117"/>
      <c r="L666" s="117"/>
      <c r="M666" s="117"/>
      <c r="N666" s="117"/>
      <c r="O666" s="117"/>
      <c r="P666" s="117"/>
      <c r="Q666" s="117"/>
      <c r="R666" s="117"/>
      <c r="S666" s="117"/>
      <c r="T666" s="117"/>
      <c r="U666" s="117"/>
      <c r="V666" s="117"/>
      <c r="W666" s="117"/>
      <c r="X666" s="117"/>
      <c r="Y666" s="117"/>
      <c r="Z666" s="117"/>
      <c r="AA666" s="393"/>
      <c r="AB666" s="393"/>
      <c r="AC666" s="393"/>
      <c r="AD666" s="393"/>
      <c r="AE666" s="393"/>
      <c r="AF666" s="393"/>
      <c r="AG666" s="78"/>
      <c r="AH666" s="78"/>
      <c r="AI666" s="78"/>
      <c r="AJ666" s="78"/>
      <c r="AK666" s="79"/>
      <c r="AL666" s="79"/>
      <c r="AM666" s="79"/>
      <c r="AN666" s="90"/>
      <c r="AO666" s="90"/>
      <c r="AP666" s="90"/>
      <c r="AQ666" s="90"/>
      <c r="AR666" s="90"/>
      <c r="AS666" s="90"/>
      <c r="AT666" s="90"/>
      <c r="AU666" s="90"/>
      <c r="AV666" s="90"/>
      <c r="AW666" s="90"/>
      <c r="AX666" s="90"/>
      <c r="AY666" s="90"/>
      <c r="AZ666" s="90"/>
      <c r="BA666" s="90"/>
      <c r="BB666" s="163"/>
      <c r="BC666" s="163"/>
      <c r="BD666" s="163"/>
      <c r="BE666" s="163"/>
      <c r="BF666" s="163"/>
      <c r="BG666" s="163"/>
      <c r="BH666" s="163"/>
      <c r="BI666" s="163"/>
      <c r="BJ666" s="163"/>
      <c r="BK666" s="163"/>
      <c r="BL666" s="163"/>
      <c r="BM666" s="163"/>
      <c r="BN666" s="163"/>
      <c r="BO666" s="315"/>
      <c r="BP666" s="163"/>
      <c r="BQ666" s="90"/>
      <c r="BR666" s="163"/>
      <c r="BS666" s="90"/>
      <c r="BT666" s="90"/>
      <c r="BU666" s="394"/>
      <c r="BV666" s="88"/>
    </row>
    <row r="667" spans="1:74" ht="14.4" x14ac:dyDescent="0.3">
      <c r="A667" s="87"/>
      <c r="B667" s="71"/>
      <c r="D667" s="115"/>
      <c r="E667" s="157"/>
      <c r="G667" s="117"/>
      <c r="H667" s="117"/>
      <c r="I667" s="117"/>
      <c r="J667" s="117"/>
      <c r="K667" s="117"/>
      <c r="L667" s="117"/>
      <c r="M667" s="117"/>
      <c r="N667" s="117"/>
      <c r="O667" s="117"/>
      <c r="P667" s="117"/>
      <c r="Q667" s="117"/>
      <c r="R667" s="117"/>
      <c r="S667" s="117"/>
      <c r="T667" s="117"/>
      <c r="U667" s="117"/>
      <c r="V667" s="117"/>
      <c r="W667" s="117"/>
      <c r="X667" s="117"/>
      <c r="Y667" s="117"/>
      <c r="Z667" s="117"/>
      <c r="AA667" s="393"/>
      <c r="AB667" s="393"/>
      <c r="AC667" s="393"/>
      <c r="AD667" s="393"/>
      <c r="AE667" s="393"/>
      <c r="AF667" s="393"/>
      <c r="AG667" s="78"/>
      <c r="AH667" s="78"/>
      <c r="AI667" s="78"/>
      <c r="AJ667" s="78"/>
      <c r="AK667" s="79"/>
      <c r="AL667" s="79"/>
      <c r="AM667" s="79"/>
      <c r="AN667" s="90"/>
      <c r="AO667" s="90"/>
      <c r="AP667" s="90"/>
      <c r="AQ667" s="90"/>
      <c r="AR667" s="90"/>
      <c r="AS667" s="90"/>
      <c r="AT667" s="90"/>
      <c r="AU667" s="90"/>
      <c r="AV667" s="90"/>
      <c r="AW667" s="90"/>
      <c r="AX667" s="90"/>
      <c r="AY667" s="90"/>
      <c r="AZ667" s="90"/>
      <c r="BA667" s="90"/>
      <c r="BB667" s="163"/>
      <c r="BC667" s="163"/>
      <c r="BD667" s="163"/>
      <c r="BE667" s="163"/>
      <c r="BF667" s="163"/>
      <c r="BG667" s="163"/>
      <c r="BH667" s="163"/>
      <c r="BI667" s="163"/>
      <c r="BJ667" s="163"/>
      <c r="BK667" s="163"/>
      <c r="BL667" s="163"/>
      <c r="BM667" s="163"/>
      <c r="BN667" s="163"/>
      <c r="BO667" s="315"/>
      <c r="BP667" s="163"/>
      <c r="BQ667" s="90"/>
      <c r="BR667" s="163"/>
      <c r="BS667" s="90"/>
      <c r="BT667" s="90"/>
      <c r="BU667" s="394"/>
      <c r="BV667" s="88"/>
    </row>
    <row r="668" spans="1:74" ht="14.4" x14ac:dyDescent="0.3">
      <c r="A668" s="87"/>
      <c r="B668" s="71"/>
      <c r="D668" s="115"/>
      <c r="E668" s="157"/>
      <c r="G668" s="117"/>
      <c r="H668" s="117"/>
      <c r="I668" s="117"/>
      <c r="J668" s="117"/>
      <c r="K668" s="117"/>
      <c r="L668" s="117"/>
      <c r="M668" s="117"/>
      <c r="N668" s="117"/>
      <c r="O668" s="117"/>
      <c r="P668" s="117"/>
      <c r="Q668" s="117"/>
      <c r="R668" s="117"/>
      <c r="S668" s="117"/>
      <c r="T668" s="117"/>
      <c r="U668" s="117"/>
      <c r="V668" s="117"/>
      <c r="W668" s="117"/>
      <c r="X668" s="117"/>
      <c r="Y668" s="117"/>
      <c r="Z668" s="117"/>
      <c r="AA668" s="393"/>
      <c r="AB668" s="393"/>
      <c r="AC668" s="393"/>
      <c r="AD668" s="393"/>
      <c r="AE668" s="393"/>
      <c r="AF668" s="393"/>
      <c r="AG668" s="78"/>
      <c r="AH668" s="78"/>
      <c r="AI668" s="78"/>
      <c r="AJ668" s="78"/>
      <c r="AK668" s="79"/>
      <c r="AL668" s="79"/>
      <c r="AM668" s="79"/>
      <c r="AN668" s="90"/>
      <c r="AO668" s="90"/>
      <c r="AP668" s="90"/>
      <c r="AQ668" s="90"/>
      <c r="AR668" s="90"/>
      <c r="AS668" s="90"/>
      <c r="AT668" s="90"/>
      <c r="AU668" s="90"/>
      <c r="AV668" s="90"/>
      <c r="AW668" s="90"/>
      <c r="AX668" s="90"/>
      <c r="AY668" s="90"/>
      <c r="AZ668" s="90"/>
      <c r="BA668" s="90"/>
      <c r="BB668" s="163"/>
      <c r="BC668" s="163"/>
      <c r="BD668" s="163"/>
      <c r="BE668" s="163"/>
      <c r="BF668" s="163"/>
      <c r="BG668" s="163"/>
      <c r="BH668" s="163"/>
      <c r="BI668" s="163"/>
      <c r="BJ668" s="163"/>
      <c r="BK668" s="163"/>
      <c r="BL668" s="163"/>
      <c r="BM668" s="163"/>
      <c r="BN668" s="163"/>
      <c r="BO668" s="315"/>
      <c r="BP668" s="163"/>
      <c r="BQ668" s="90"/>
      <c r="BR668" s="163"/>
      <c r="BS668" s="90"/>
      <c r="BT668" s="90"/>
      <c r="BU668" s="394"/>
      <c r="BV668" s="88"/>
    </row>
    <row r="669" spans="1:74" ht="14.4" x14ac:dyDescent="0.3">
      <c r="A669" s="87"/>
      <c r="B669" s="71"/>
      <c r="D669" s="115"/>
      <c r="E669" s="157"/>
      <c r="G669" s="117"/>
      <c r="H669" s="117"/>
      <c r="I669" s="117"/>
      <c r="J669" s="117"/>
      <c r="K669" s="117"/>
      <c r="L669" s="117"/>
      <c r="M669" s="117"/>
      <c r="N669" s="117"/>
      <c r="O669" s="117"/>
      <c r="P669" s="117"/>
      <c r="Q669" s="117"/>
      <c r="R669" s="117"/>
      <c r="S669" s="117"/>
      <c r="T669" s="117"/>
      <c r="U669" s="117"/>
      <c r="V669" s="117"/>
      <c r="W669" s="117"/>
      <c r="X669" s="117"/>
      <c r="Y669" s="117"/>
      <c r="Z669" s="117"/>
      <c r="AA669" s="393"/>
      <c r="AB669" s="393"/>
      <c r="AC669" s="393"/>
      <c r="AD669" s="393"/>
      <c r="AE669" s="393"/>
      <c r="AF669" s="393"/>
      <c r="AG669" s="78"/>
      <c r="AH669" s="78"/>
      <c r="AI669" s="78"/>
      <c r="AJ669" s="78"/>
      <c r="AK669" s="79"/>
      <c r="AL669" s="79"/>
      <c r="AM669" s="79"/>
      <c r="AN669" s="90"/>
      <c r="AO669" s="90"/>
      <c r="AP669" s="90"/>
      <c r="AQ669" s="90"/>
      <c r="AR669" s="90"/>
      <c r="AS669" s="90"/>
      <c r="AT669" s="90"/>
      <c r="AU669" s="90"/>
      <c r="AV669" s="90"/>
      <c r="AW669" s="90"/>
      <c r="AX669" s="90"/>
      <c r="AY669" s="90"/>
      <c r="AZ669" s="90"/>
      <c r="BA669" s="90"/>
      <c r="BB669" s="163"/>
      <c r="BC669" s="163"/>
      <c r="BD669" s="163"/>
      <c r="BE669" s="163"/>
      <c r="BF669" s="163"/>
      <c r="BG669" s="163"/>
      <c r="BH669" s="163"/>
      <c r="BI669" s="163"/>
      <c r="BJ669" s="163"/>
      <c r="BK669" s="163"/>
      <c r="BL669" s="163"/>
      <c r="BM669" s="163"/>
      <c r="BN669" s="163"/>
      <c r="BO669" s="315"/>
      <c r="BP669" s="163"/>
      <c r="BQ669" s="90"/>
      <c r="BR669" s="163"/>
      <c r="BS669" s="90"/>
      <c r="BT669" s="90"/>
      <c r="BU669" s="394"/>
      <c r="BV669" s="88"/>
    </row>
    <row r="670" spans="1:74" ht="14.4" x14ac:dyDescent="0.3">
      <c r="A670" s="87"/>
      <c r="B670" s="71"/>
      <c r="D670" s="115"/>
      <c r="E670" s="157"/>
      <c r="G670" s="117"/>
      <c r="H670" s="117"/>
      <c r="I670" s="117"/>
      <c r="J670" s="117"/>
      <c r="K670" s="117"/>
      <c r="L670" s="117"/>
      <c r="M670" s="117"/>
      <c r="N670" s="117"/>
      <c r="O670" s="117"/>
      <c r="P670" s="117"/>
      <c r="Q670" s="117"/>
      <c r="R670" s="117"/>
      <c r="S670" s="117"/>
      <c r="T670" s="117"/>
      <c r="U670" s="117"/>
      <c r="V670" s="117"/>
      <c r="W670" s="117"/>
      <c r="X670" s="117"/>
      <c r="Y670" s="117"/>
      <c r="Z670" s="117"/>
      <c r="AA670" s="393"/>
      <c r="AB670" s="393"/>
      <c r="AC670" s="393"/>
      <c r="AD670" s="393"/>
      <c r="AE670" s="393"/>
      <c r="AF670" s="393"/>
      <c r="AG670" s="78"/>
      <c r="AH670" s="78"/>
      <c r="AI670" s="78"/>
      <c r="AJ670" s="78"/>
      <c r="AK670" s="79"/>
      <c r="AL670" s="79"/>
      <c r="AM670" s="79"/>
      <c r="AN670" s="90"/>
      <c r="AO670" s="90"/>
      <c r="AP670" s="90"/>
      <c r="AQ670" s="90"/>
      <c r="AR670" s="90"/>
      <c r="AS670" s="90"/>
      <c r="AT670" s="90"/>
      <c r="AU670" s="90"/>
      <c r="AV670" s="90"/>
      <c r="AW670" s="90"/>
      <c r="AX670" s="90"/>
      <c r="AY670" s="90"/>
      <c r="AZ670" s="90"/>
      <c r="BA670" s="90"/>
      <c r="BB670" s="163"/>
      <c r="BC670" s="163"/>
      <c r="BD670" s="163"/>
      <c r="BE670" s="163"/>
      <c r="BF670" s="163"/>
      <c r="BG670" s="163"/>
      <c r="BH670" s="163"/>
      <c r="BI670" s="163"/>
      <c r="BJ670" s="163"/>
      <c r="BK670" s="163"/>
      <c r="BL670" s="163"/>
      <c r="BM670" s="163"/>
      <c r="BN670" s="163"/>
      <c r="BO670" s="315"/>
      <c r="BP670" s="163"/>
      <c r="BQ670" s="90"/>
      <c r="BR670" s="163"/>
      <c r="BS670" s="90"/>
      <c r="BT670" s="90"/>
      <c r="BU670" s="394"/>
      <c r="BV670" s="88"/>
    </row>
    <row r="671" spans="1:74" ht="14.4" x14ac:dyDescent="0.3">
      <c r="A671" s="87"/>
      <c r="B671" s="71"/>
      <c r="D671" s="115"/>
      <c r="E671" s="157"/>
      <c r="G671" s="117"/>
      <c r="H671" s="117"/>
      <c r="I671" s="117"/>
      <c r="J671" s="117"/>
      <c r="K671" s="117"/>
      <c r="L671" s="117"/>
      <c r="M671" s="117"/>
      <c r="N671" s="117"/>
      <c r="O671" s="117"/>
      <c r="P671" s="117"/>
      <c r="Q671" s="117"/>
      <c r="R671" s="117"/>
      <c r="S671" s="117"/>
      <c r="T671" s="117"/>
      <c r="U671" s="117"/>
      <c r="V671" s="117"/>
      <c r="W671" s="117"/>
      <c r="X671" s="117"/>
      <c r="Y671" s="117"/>
      <c r="Z671" s="117"/>
      <c r="AA671" s="393"/>
      <c r="AB671" s="393"/>
      <c r="AC671" s="393"/>
      <c r="AD671" s="393"/>
      <c r="AE671" s="393"/>
      <c r="AF671" s="393"/>
      <c r="AG671" s="78"/>
      <c r="AH671" s="78"/>
      <c r="AI671" s="78"/>
      <c r="AJ671" s="78"/>
      <c r="AK671" s="79"/>
      <c r="AL671" s="79"/>
      <c r="AM671" s="79"/>
      <c r="AN671" s="90"/>
      <c r="AO671" s="90"/>
      <c r="AP671" s="90"/>
      <c r="AQ671" s="90"/>
      <c r="AR671" s="90"/>
      <c r="AS671" s="90"/>
      <c r="AT671" s="90"/>
      <c r="AU671" s="90"/>
      <c r="AV671" s="90"/>
      <c r="AW671" s="90"/>
      <c r="AX671" s="90"/>
      <c r="AY671" s="90"/>
      <c r="AZ671" s="90"/>
      <c r="BA671" s="90"/>
      <c r="BB671" s="163"/>
      <c r="BC671" s="163"/>
      <c r="BD671" s="163"/>
      <c r="BE671" s="163"/>
      <c r="BF671" s="163"/>
      <c r="BG671" s="163"/>
      <c r="BH671" s="163"/>
      <c r="BI671" s="163"/>
      <c r="BJ671" s="163"/>
      <c r="BK671" s="163"/>
      <c r="BL671" s="163"/>
      <c r="BM671" s="163"/>
      <c r="BN671" s="163"/>
      <c r="BO671" s="315"/>
      <c r="BP671" s="163"/>
      <c r="BQ671" s="90"/>
      <c r="BR671" s="163"/>
      <c r="BS671" s="90"/>
      <c r="BT671" s="90"/>
      <c r="BU671" s="394"/>
      <c r="BV671" s="88"/>
    </row>
    <row r="672" spans="1:74" ht="14.4" x14ac:dyDescent="0.3">
      <c r="A672" s="87"/>
      <c r="B672" s="71"/>
      <c r="D672" s="115"/>
      <c r="E672" s="157"/>
      <c r="G672" s="117"/>
      <c r="H672" s="117"/>
      <c r="I672" s="117"/>
      <c r="J672" s="117"/>
      <c r="K672" s="117"/>
      <c r="L672" s="117"/>
      <c r="M672" s="117"/>
      <c r="N672" s="117"/>
      <c r="O672" s="117"/>
      <c r="P672" s="117"/>
      <c r="Q672" s="117"/>
      <c r="R672" s="117"/>
      <c r="S672" s="117"/>
      <c r="T672" s="117"/>
      <c r="U672" s="117"/>
      <c r="V672" s="117"/>
      <c r="W672" s="117"/>
      <c r="X672" s="117"/>
      <c r="Y672" s="117"/>
      <c r="Z672" s="117"/>
      <c r="AA672" s="393"/>
      <c r="AB672" s="393"/>
      <c r="AC672" s="393"/>
      <c r="AD672" s="393"/>
      <c r="AE672" s="393"/>
      <c r="AF672" s="393"/>
      <c r="AG672" s="78"/>
      <c r="AH672" s="78"/>
      <c r="AI672" s="78"/>
      <c r="AJ672" s="78"/>
      <c r="AK672" s="79"/>
      <c r="AL672" s="79"/>
      <c r="AM672" s="79"/>
      <c r="AN672" s="90"/>
      <c r="AO672" s="90"/>
      <c r="AP672" s="90"/>
      <c r="AQ672" s="90"/>
      <c r="AR672" s="90"/>
      <c r="AS672" s="90"/>
      <c r="AT672" s="90"/>
      <c r="AU672" s="90"/>
      <c r="AV672" s="90"/>
      <c r="AW672" s="90"/>
      <c r="AX672" s="90"/>
      <c r="AY672" s="90"/>
      <c r="AZ672" s="90"/>
      <c r="BA672" s="90"/>
      <c r="BB672" s="163"/>
      <c r="BC672" s="163"/>
      <c r="BD672" s="163"/>
      <c r="BE672" s="163"/>
      <c r="BF672" s="163"/>
      <c r="BG672" s="163"/>
      <c r="BH672" s="163"/>
      <c r="BI672" s="163"/>
      <c r="BJ672" s="163"/>
      <c r="BK672" s="163"/>
      <c r="BL672" s="163"/>
      <c r="BM672" s="163"/>
      <c r="BN672" s="163"/>
      <c r="BO672" s="315"/>
      <c r="BP672" s="163"/>
      <c r="BQ672" s="90"/>
      <c r="BR672" s="163"/>
      <c r="BS672" s="90"/>
      <c r="BT672" s="90"/>
      <c r="BU672" s="394"/>
      <c r="BV672" s="88"/>
    </row>
    <row r="673" spans="1:74" ht="14.4" x14ac:dyDescent="0.3">
      <c r="A673" s="87"/>
      <c r="B673" s="71"/>
      <c r="D673" s="115"/>
      <c r="E673" s="157"/>
      <c r="G673" s="117"/>
      <c r="H673" s="117"/>
      <c r="I673" s="117"/>
      <c r="J673" s="117"/>
      <c r="K673" s="117"/>
      <c r="L673" s="117"/>
      <c r="M673" s="117"/>
      <c r="N673" s="117"/>
      <c r="O673" s="117"/>
      <c r="P673" s="117"/>
      <c r="Q673" s="117"/>
      <c r="R673" s="117"/>
      <c r="S673" s="117"/>
      <c r="T673" s="117"/>
      <c r="U673" s="117"/>
      <c r="V673" s="117"/>
      <c r="W673" s="117"/>
      <c r="X673" s="117"/>
      <c r="Y673" s="117"/>
      <c r="Z673" s="117"/>
      <c r="AA673" s="393"/>
      <c r="AB673" s="393"/>
      <c r="AC673" s="393"/>
      <c r="AD673" s="393"/>
      <c r="AE673" s="393"/>
      <c r="AF673" s="393"/>
      <c r="AG673" s="78"/>
      <c r="AH673" s="78"/>
      <c r="AI673" s="78"/>
      <c r="AJ673" s="78"/>
      <c r="AK673" s="79"/>
      <c r="AL673" s="79"/>
      <c r="AM673" s="79"/>
      <c r="AN673" s="90"/>
      <c r="AO673" s="90"/>
      <c r="AP673" s="90"/>
      <c r="AQ673" s="90"/>
      <c r="AR673" s="90"/>
      <c r="AS673" s="90"/>
      <c r="AT673" s="90"/>
      <c r="AU673" s="90"/>
      <c r="AV673" s="90"/>
      <c r="AW673" s="90"/>
      <c r="AX673" s="90"/>
      <c r="AY673" s="90"/>
      <c r="AZ673" s="90"/>
      <c r="BA673" s="90"/>
      <c r="BB673" s="163"/>
      <c r="BC673" s="163"/>
      <c r="BD673" s="163"/>
      <c r="BE673" s="163"/>
      <c r="BF673" s="163"/>
      <c r="BG673" s="163"/>
      <c r="BH673" s="163"/>
      <c r="BI673" s="163"/>
      <c r="BJ673" s="163"/>
      <c r="BK673" s="163"/>
      <c r="BL673" s="163"/>
      <c r="BM673" s="163"/>
      <c r="BN673" s="163"/>
      <c r="BO673" s="315"/>
      <c r="BP673" s="163"/>
      <c r="BQ673" s="90"/>
      <c r="BR673" s="163"/>
      <c r="BS673" s="90"/>
      <c r="BT673" s="90"/>
      <c r="BU673" s="394"/>
      <c r="BV673" s="88"/>
    </row>
    <row r="674" spans="1:74" ht="14.4" x14ac:dyDescent="0.3">
      <c r="A674" s="87"/>
      <c r="B674" s="71"/>
      <c r="D674" s="115"/>
      <c r="E674" s="157"/>
      <c r="G674" s="117"/>
      <c r="H674" s="117"/>
      <c r="I674" s="117"/>
      <c r="J674" s="117"/>
      <c r="K674" s="117"/>
      <c r="L674" s="117"/>
      <c r="M674" s="117"/>
      <c r="N674" s="117"/>
      <c r="O674" s="117"/>
      <c r="P674" s="117"/>
      <c r="Q674" s="117"/>
      <c r="R674" s="117"/>
      <c r="S674" s="117"/>
      <c r="T674" s="117"/>
      <c r="U674" s="117"/>
      <c r="V674" s="117"/>
      <c r="W674" s="117"/>
      <c r="X674" s="117"/>
      <c r="Y674" s="117"/>
      <c r="Z674" s="117"/>
      <c r="AA674" s="393"/>
      <c r="AB674" s="393"/>
      <c r="AC674" s="393"/>
      <c r="AD674" s="393"/>
      <c r="AE674" s="393"/>
      <c r="AF674" s="393"/>
      <c r="AG674" s="78"/>
      <c r="AH674" s="78"/>
      <c r="AI674" s="78"/>
      <c r="AJ674" s="78"/>
      <c r="AK674" s="79"/>
      <c r="AL674" s="79"/>
      <c r="AM674" s="79"/>
      <c r="AN674" s="90"/>
      <c r="AO674" s="90"/>
      <c r="AP674" s="90"/>
      <c r="AQ674" s="90"/>
      <c r="AR674" s="90"/>
      <c r="AS674" s="90"/>
      <c r="AT674" s="90"/>
      <c r="AU674" s="90"/>
      <c r="AV674" s="90"/>
      <c r="AW674" s="90"/>
      <c r="AX674" s="90"/>
      <c r="AY674" s="90"/>
      <c r="AZ674" s="90"/>
      <c r="BA674" s="90"/>
      <c r="BB674" s="163"/>
      <c r="BC674" s="163"/>
      <c r="BD674" s="163"/>
      <c r="BE674" s="163"/>
      <c r="BF674" s="163"/>
      <c r="BG674" s="163"/>
      <c r="BH674" s="163"/>
      <c r="BI674" s="163"/>
      <c r="BJ674" s="163"/>
      <c r="BK674" s="163"/>
      <c r="BL674" s="163"/>
      <c r="BM674" s="163"/>
      <c r="BN674" s="163"/>
      <c r="BO674" s="315"/>
      <c r="BP674" s="163"/>
      <c r="BQ674" s="90"/>
      <c r="BR674" s="163"/>
      <c r="BS674" s="90"/>
      <c r="BT674" s="90"/>
      <c r="BU674" s="394"/>
      <c r="BV674" s="88"/>
    </row>
    <row r="675" spans="1:74" ht="14.4" x14ac:dyDescent="0.3">
      <c r="A675" s="87"/>
      <c r="B675" s="71"/>
      <c r="D675" s="115"/>
      <c r="E675" s="157"/>
      <c r="G675" s="117"/>
      <c r="H675" s="117"/>
      <c r="I675" s="117"/>
      <c r="J675" s="117"/>
      <c r="K675" s="117"/>
      <c r="L675" s="117"/>
      <c r="M675" s="117"/>
      <c r="N675" s="117"/>
      <c r="O675" s="117"/>
      <c r="P675" s="117"/>
      <c r="Q675" s="117"/>
      <c r="R675" s="117"/>
      <c r="S675" s="117"/>
      <c r="T675" s="117"/>
      <c r="U675" s="117"/>
      <c r="V675" s="117"/>
      <c r="W675" s="117"/>
      <c r="X675" s="117"/>
      <c r="Y675" s="117"/>
      <c r="Z675" s="117"/>
      <c r="AA675" s="393"/>
      <c r="AB675" s="393"/>
      <c r="AC675" s="393"/>
      <c r="AD675" s="393"/>
      <c r="AE675" s="393"/>
      <c r="AF675" s="393"/>
      <c r="AG675" s="78"/>
      <c r="AH675" s="78"/>
      <c r="AI675" s="78"/>
      <c r="AJ675" s="78"/>
      <c r="AK675" s="79"/>
      <c r="AL675" s="79"/>
      <c r="AM675" s="79"/>
      <c r="AN675" s="90"/>
      <c r="AO675" s="90"/>
      <c r="AP675" s="90"/>
      <c r="AQ675" s="90"/>
      <c r="AR675" s="90"/>
      <c r="AS675" s="90"/>
      <c r="AT675" s="90"/>
      <c r="AU675" s="90"/>
      <c r="AV675" s="90"/>
      <c r="AW675" s="90"/>
      <c r="AX675" s="90"/>
      <c r="AY675" s="90"/>
      <c r="AZ675" s="90"/>
      <c r="BA675" s="90"/>
      <c r="BB675" s="163"/>
      <c r="BC675" s="163"/>
      <c r="BD675" s="163"/>
      <c r="BE675" s="163"/>
      <c r="BF675" s="163"/>
      <c r="BG675" s="163"/>
      <c r="BH675" s="163"/>
      <c r="BI675" s="163"/>
      <c r="BJ675" s="163"/>
      <c r="BK675" s="163"/>
      <c r="BL675" s="163"/>
      <c r="BM675" s="163"/>
      <c r="BN675" s="163"/>
      <c r="BO675" s="315"/>
      <c r="BP675" s="163"/>
      <c r="BQ675" s="90"/>
      <c r="BR675" s="163"/>
      <c r="BS675" s="90"/>
      <c r="BT675" s="90"/>
      <c r="BU675" s="394"/>
      <c r="BV675" s="88"/>
    </row>
    <row r="676" spans="1:74" ht="14.4" x14ac:dyDescent="0.3">
      <c r="A676" s="87"/>
      <c r="B676" s="71"/>
      <c r="D676" s="115"/>
      <c r="E676" s="157"/>
      <c r="G676" s="117"/>
      <c r="H676" s="117"/>
      <c r="I676" s="117"/>
      <c r="J676" s="117"/>
      <c r="K676" s="117"/>
      <c r="L676" s="117"/>
      <c r="M676" s="117"/>
      <c r="N676" s="117"/>
      <c r="O676" s="117"/>
      <c r="P676" s="117"/>
      <c r="Q676" s="117"/>
      <c r="R676" s="117"/>
      <c r="S676" s="117"/>
      <c r="T676" s="117"/>
      <c r="U676" s="117"/>
      <c r="V676" s="117"/>
      <c r="W676" s="117"/>
      <c r="X676" s="117"/>
      <c r="Y676" s="117"/>
      <c r="Z676" s="117"/>
      <c r="AA676" s="393"/>
      <c r="AB676" s="393"/>
      <c r="AC676" s="393"/>
      <c r="AD676" s="393"/>
      <c r="AE676" s="393"/>
      <c r="AF676" s="393"/>
      <c r="AG676" s="78"/>
      <c r="AH676" s="78"/>
      <c r="AI676" s="78"/>
      <c r="AJ676" s="78"/>
      <c r="AK676" s="79"/>
      <c r="AL676" s="79"/>
      <c r="AM676" s="79"/>
      <c r="AN676" s="90"/>
      <c r="AO676" s="90"/>
      <c r="AP676" s="90"/>
      <c r="AQ676" s="90"/>
      <c r="AR676" s="90"/>
      <c r="AS676" s="90"/>
      <c r="AT676" s="90"/>
      <c r="AU676" s="90"/>
      <c r="AV676" s="90"/>
      <c r="AW676" s="90"/>
      <c r="AX676" s="90"/>
      <c r="AY676" s="90"/>
      <c r="AZ676" s="90"/>
      <c r="BA676" s="90"/>
      <c r="BB676" s="163"/>
      <c r="BC676" s="163"/>
      <c r="BD676" s="163"/>
      <c r="BE676" s="163"/>
      <c r="BF676" s="163"/>
      <c r="BG676" s="163"/>
      <c r="BH676" s="163"/>
      <c r="BI676" s="163"/>
      <c r="BJ676" s="163"/>
      <c r="BK676" s="163"/>
      <c r="BL676" s="163"/>
      <c r="BM676" s="163"/>
      <c r="BN676" s="163"/>
      <c r="BO676" s="315"/>
      <c r="BP676" s="163"/>
      <c r="BQ676" s="90"/>
      <c r="BR676" s="163"/>
      <c r="BS676" s="90"/>
      <c r="BT676" s="90"/>
      <c r="BU676" s="394"/>
      <c r="BV676" s="88"/>
    </row>
    <row r="677" spans="1:74" ht="14.4" x14ac:dyDescent="0.3">
      <c r="A677" s="87"/>
      <c r="B677" s="71"/>
      <c r="D677" s="115"/>
      <c r="E677" s="157"/>
      <c r="G677" s="117"/>
      <c r="H677" s="117"/>
      <c r="I677" s="117"/>
      <c r="J677" s="117"/>
      <c r="K677" s="117"/>
      <c r="L677" s="117"/>
      <c r="M677" s="117"/>
      <c r="N677" s="117"/>
      <c r="O677" s="117"/>
      <c r="P677" s="117"/>
      <c r="Q677" s="117"/>
      <c r="R677" s="117"/>
      <c r="S677" s="117"/>
      <c r="T677" s="117"/>
      <c r="U677" s="117"/>
      <c r="V677" s="117"/>
      <c r="W677" s="117"/>
      <c r="X677" s="117"/>
      <c r="Y677" s="117"/>
      <c r="Z677" s="117"/>
      <c r="AA677" s="393"/>
      <c r="AB677" s="393"/>
      <c r="AC677" s="393"/>
      <c r="AD677" s="393"/>
      <c r="AE677" s="393"/>
      <c r="AF677" s="393"/>
      <c r="AG677" s="78"/>
      <c r="AH677" s="78"/>
      <c r="AI677" s="78"/>
      <c r="AJ677" s="78"/>
      <c r="AK677" s="79"/>
      <c r="AL677" s="79"/>
      <c r="AM677" s="79"/>
      <c r="AN677" s="90"/>
      <c r="AO677" s="90"/>
      <c r="AP677" s="90"/>
      <c r="AQ677" s="90"/>
      <c r="AR677" s="90"/>
      <c r="AS677" s="90"/>
      <c r="AT677" s="90"/>
      <c r="AU677" s="90"/>
      <c r="AV677" s="90"/>
      <c r="AW677" s="90"/>
      <c r="AX677" s="90"/>
      <c r="AY677" s="90"/>
      <c r="AZ677" s="90"/>
      <c r="BA677" s="90"/>
      <c r="BB677" s="163"/>
      <c r="BC677" s="163"/>
      <c r="BD677" s="163"/>
      <c r="BE677" s="163"/>
      <c r="BF677" s="163"/>
      <c r="BG677" s="163"/>
      <c r="BH677" s="163"/>
      <c r="BI677" s="163"/>
      <c r="BJ677" s="163"/>
      <c r="BK677" s="163"/>
      <c r="BL677" s="163"/>
      <c r="BM677" s="163"/>
      <c r="BN677" s="163"/>
      <c r="BO677" s="315"/>
      <c r="BP677" s="163"/>
      <c r="BQ677" s="90"/>
      <c r="BR677" s="163"/>
      <c r="BS677" s="90"/>
      <c r="BT677" s="90"/>
      <c r="BU677" s="394"/>
      <c r="BV677" s="88"/>
    </row>
    <row r="678" spans="1:74" s="396" customFormat="1" ht="14.4" x14ac:dyDescent="0.3">
      <c r="A678" s="310"/>
      <c r="B678" s="395"/>
      <c r="C678" s="244" t="s">
        <v>1927</v>
      </c>
      <c r="D678" s="251" t="s">
        <v>1949</v>
      </c>
      <c r="E678" s="252"/>
      <c r="F678" s="244"/>
      <c r="G678" s="318" t="s">
        <v>15</v>
      </c>
      <c r="H678" s="318" t="s">
        <v>15</v>
      </c>
      <c r="I678" s="318" t="s">
        <v>15</v>
      </c>
      <c r="J678" s="318" t="s">
        <v>15</v>
      </c>
      <c r="K678" s="318" t="s">
        <v>15</v>
      </c>
      <c r="L678" s="318" t="s">
        <v>15</v>
      </c>
      <c r="M678" s="318" t="s">
        <v>15</v>
      </c>
      <c r="N678" s="318" t="s">
        <v>15</v>
      </c>
      <c r="O678" s="318" t="s">
        <v>15</v>
      </c>
      <c r="P678" s="117" t="s">
        <v>15</v>
      </c>
      <c r="Q678" s="117" t="s">
        <v>15</v>
      </c>
      <c r="R678" s="117" t="s">
        <v>15</v>
      </c>
      <c r="S678" s="117" t="s">
        <v>15</v>
      </c>
      <c r="T678" s="117" t="s">
        <v>15</v>
      </c>
      <c r="U678" s="117" t="s">
        <v>15</v>
      </c>
      <c r="V678" s="117" t="s">
        <v>15</v>
      </c>
      <c r="W678" s="117" t="s">
        <v>15</v>
      </c>
      <c r="X678" s="117" t="s">
        <v>15</v>
      </c>
      <c r="Y678" s="117" t="s">
        <v>15</v>
      </c>
      <c r="Z678" s="117" t="s">
        <v>15</v>
      </c>
      <c r="AA678" s="393" t="s">
        <v>15</v>
      </c>
      <c r="AB678" s="393" t="s">
        <v>15</v>
      </c>
      <c r="AC678" s="393" t="s">
        <v>15</v>
      </c>
      <c r="AD678" s="393"/>
      <c r="AE678" s="393"/>
      <c r="AF678" s="393"/>
      <c r="AG678" s="78"/>
      <c r="AH678" s="78"/>
      <c r="AI678" s="78"/>
      <c r="AJ678" s="78"/>
      <c r="AK678" s="79"/>
      <c r="AL678" s="79"/>
      <c r="AM678" s="79"/>
      <c r="AN678" s="90"/>
      <c r="AO678" s="90"/>
      <c r="AP678" s="90"/>
      <c r="AQ678" s="90"/>
      <c r="AR678" s="90"/>
      <c r="AS678" s="90"/>
      <c r="AT678" s="90"/>
      <c r="AU678" s="90"/>
      <c r="AV678" s="90"/>
      <c r="AW678" s="90"/>
      <c r="AX678" s="90"/>
      <c r="AY678" s="90"/>
      <c r="AZ678" s="90"/>
      <c r="BA678" s="90"/>
      <c r="BB678" s="163"/>
      <c r="BC678" s="163"/>
      <c r="BD678" s="163"/>
      <c r="BE678" s="163"/>
      <c r="BF678" s="163"/>
      <c r="BG678" s="163"/>
      <c r="BH678" s="163"/>
      <c r="BI678" s="163"/>
      <c r="BJ678" s="163"/>
      <c r="BK678" s="163"/>
      <c r="BL678" s="163"/>
      <c r="BM678" s="163"/>
      <c r="BN678" s="163"/>
      <c r="BO678" s="315"/>
      <c r="BP678" s="163"/>
      <c r="BQ678" s="90"/>
      <c r="BR678" s="163"/>
      <c r="BS678" s="90"/>
      <c r="BT678" s="90"/>
      <c r="BU678" s="394" t="e">
        <f>VLOOKUP(#REF!,'[4]Monthly AMS report'!$BV$3:$BW$382,2,FALSE)</f>
        <v>#REF!</v>
      </c>
      <c r="BV678" s="72">
        <v>0</v>
      </c>
    </row>
    <row r="679" spans="1:74" s="396" customFormat="1" ht="14.4" x14ac:dyDescent="0.3">
      <c r="A679" s="310" t="s">
        <v>1320</v>
      </c>
      <c r="B679" s="395" t="s">
        <v>1321</v>
      </c>
      <c r="C679" s="244" t="e">
        <v>#N/A</v>
      </c>
      <c r="D679" s="251" t="s">
        <v>1949</v>
      </c>
      <c r="E679" s="252"/>
      <c r="F679" s="244"/>
      <c r="G679" s="318" t="s">
        <v>15</v>
      </c>
      <c r="H679" s="318" t="s">
        <v>15</v>
      </c>
      <c r="I679" s="318" t="s">
        <v>15</v>
      </c>
      <c r="J679" s="318" t="s">
        <v>15</v>
      </c>
      <c r="K679" s="318" t="s">
        <v>15</v>
      </c>
      <c r="L679" s="318" t="s">
        <v>15</v>
      </c>
      <c r="M679" s="318" t="s">
        <v>15</v>
      </c>
      <c r="N679" s="318" t="s">
        <v>15</v>
      </c>
      <c r="O679" s="318" t="s">
        <v>15</v>
      </c>
      <c r="P679" s="117" t="s">
        <v>15</v>
      </c>
      <c r="Q679" s="117" t="s">
        <v>15</v>
      </c>
      <c r="R679" s="117" t="s">
        <v>15</v>
      </c>
      <c r="S679" s="117" t="s">
        <v>15</v>
      </c>
      <c r="T679" s="117" t="s">
        <v>15</v>
      </c>
      <c r="U679" s="117" t="s">
        <v>15</v>
      </c>
      <c r="V679" s="117" t="s">
        <v>15</v>
      </c>
      <c r="W679" s="117" t="s">
        <v>15</v>
      </c>
      <c r="X679" s="117" t="s">
        <v>15</v>
      </c>
      <c r="Y679" s="117" t="s">
        <v>15</v>
      </c>
      <c r="Z679" s="117" t="s">
        <v>15</v>
      </c>
      <c r="AA679" s="393" t="s">
        <v>15</v>
      </c>
      <c r="AB679" s="393" t="s">
        <v>15</v>
      </c>
      <c r="AC679" s="393" t="s">
        <v>15</v>
      </c>
      <c r="AD679" s="393"/>
      <c r="AE679" s="393"/>
      <c r="AF679" s="393"/>
      <c r="AG679" s="78"/>
      <c r="AH679" s="78"/>
      <c r="AI679" s="78"/>
      <c r="AJ679" s="78"/>
      <c r="AK679" s="79"/>
      <c r="AL679" s="79"/>
      <c r="AM679" s="79"/>
      <c r="AN679" s="90"/>
      <c r="AO679" s="90"/>
      <c r="AP679" s="90"/>
      <c r="AQ679" s="90"/>
      <c r="AR679" s="90"/>
      <c r="AS679" s="90"/>
      <c r="AT679" s="90"/>
      <c r="AU679" s="90"/>
      <c r="AV679" s="90"/>
      <c r="AW679" s="90"/>
      <c r="AX679" s="90"/>
      <c r="AY679" s="90"/>
      <c r="AZ679" s="90"/>
      <c r="BA679" s="90"/>
      <c r="BB679" s="163"/>
      <c r="BC679" s="163"/>
      <c r="BD679" s="163"/>
      <c r="BE679" s="163"/>
      <c r="BF679" s="163"/>
      <c r="BG679" s="163"/>
      <c r="BH679" s="163"/>
      <c r="BI679" s="163"/>
      <c r="BJ679" s="163"/>
      <c r="BK679" s="163"/>
      <c r="BL679" s="163"/>
      <c r="BM679" s="163"/>
      <c r="BN679" s="163"/>
      <c r="BO679" s="315"/>
      <c r="BP679" s="163"/>
      <c r="BQ679" s="90"/>
      <c r="BR679" s="163"/>
      <c r="BS679" s="90"/>
      <c r="BT679" s="90"/>
      <c r="BU679" s="394" t="e">
        <f>VLOOKUP(#REF!,'[4]Monthly AMS report'!$BV$3:$BW$382,2,FALSE)</f>
        <v>#REF!</v>
      </c>
      <c r="BV679" s="72">
        <v>0</v>
      </c>
    </row>
    <row r="680" spans="1:74" s="403" customFormat="1" ht="16.2" x14ac:dyDescent="0.3">
      <c r="A680" s="397" t="s">
        <v>1316</v>
      </c>
      <c r="B680" s="398" t="s">
        <v>1317</v>
      </c>
      <c r="C680" s="399" t="e">
        <v>#N/A</v>
      </c>
      <c r="D680" s="400" t="s">
        <v>1949</v>
      </c>
      <c r="E680" s="401"/>
      <c r="F680" s="399"/>
      <c r="G680" s="402" t="s">
        <v>15</v>
      </c>
      <c r="H680" s="402" t="s">
        <v>15</v>
      </c>
      <c r="I680" s="402" t="s">
        <v>15</v>
      </c>
      <c r="J680" s="402" t="s">
        <v>15</v>
      </c>
      <c r="K680" s="402" t="s">
        <v>15</v>
      </c>
      <c r="L680" s="402" t="s">
        <v>15</v>
      </c>
      <c r="M680" s="402" t="s">
        <v>15</v>
      </c>
      <c r="N680" s="402" t="s">
        <v>15</v>
      </c>
      <c r="O680" s="402" t="s">
        <v>15</v>
      </c>
      <c r="P680" s="117" t="s">
        <v>15</v>
      </c>
      <c r="Q680" s="117" t="s">
        <v>15</v>
      </c>
      <c r="R680" s="117" t="s">
        <v>15</v>
      </c>
      <c r="S680" s="117" t="s">
        <v>15</v>
      </c>
      <c r="T680" s="117" t="s">
        <v>15</v>
      </c>
      <c r="U680" s="117" t="s">
        <v>15</v>
      </c>
      <c r="V680" s="117" t="s">
        <v>15</v>
      </c>
      <c r="W680" s="117" t="s">
        <v>15</v>
      </c>
      <c r="X680" s="117" t="s">
        <v>15</v>
      </c>
      <c r="Y680" s="117" t="s">
        <v>15</v>
      </c>
      <c r="Z680" s="117" t="s">
        <v>15</v>
      </c>
      <c r="AA680" s="393" t="s">
        <v>15</v>
      </c>
      <c r="AB680" s="393" t="s">
        <v>15</v>
      </c>
      <c r="AC680" s="393" t="s">
        <v>15</v>
      </c>
      <c r="AD680" s="393"/>
      <c r="AE680" s="393"/>
      <c r="AF680" s="393"/>
      <c r="AG680" s="78"/>
      <c r="AH680" s="78"/>
      <c r="AI680" s="78"/>
      <c r="AJ680" s="78"/>
      <c r="AK680" s="79"/>
      <c r="AL680" s="79"/>
      <c r="AM680" s="79"/>
      <c r="AN680" s="90"/>
      <c r="AO680" s="90"/>
      <c r="AP680" s="90"/>
      <c r="AQ680" s="90"/>
      <c r="AR680" s="90"/>
      <c r="AS680" s="90"/>
      <c r="AT680" s="90"/>
      <c r="AU680" s="90"/>
      <c r="AV680" s="90"/>
      <c r="AW680" s="90"/>
      <c r="AX680" s="90"/>
      <c r="AY680" s="90"/>
      <c r="AZ680" s="90"/>
      <c r="BA680" s="90"/>
      <c r="BB680" s="163"/>
      <c r="BC680" s="163"/>
      <c r="BD680" s="163"/>
      <c r="BE680" s="163"/>
      <c r="BF680" s="163"/>
      <c r="BG680" s="163"/>
      <c r="BH680" s="163"/>
      <c r="BI680" s="163"/>
      <c r="BJ680" s="163"/>
      <c r="BK680" s="163"/>
      <c r="BL680" s="163"/>
      <c r="BM680" s="163"/>
      <c r="BN680" s="163"/>
      <c r="BO680" s="315"/>
      <c r="BP680" s="163"/>
      <c r="BQ680" s="90"/>
      <c r="BR680" s="163"/>
      <c r="BS680" s="90"/>
      <c r="BT680" s="90"/>
      <c r="BU680" s="394" t="e">
        <f>VLOOKUP(#REF!,'[4]Monthly AMS report'!$BV$3:$BW$382,2,FALSE)</f>
        <v>#REF!</v>
      </c>
      <c r="BV680" s="72">
        <v>0</v>
      </c>
    </row>
    <row r="681" spans="1:74" ht="14.4" x14ac:dyDescent="0.3">
      <c r="A681" s="87"/>
      <c r="B681" s="71"/>
      <c r="D681" s="115"/>
      <c r="E681" s="157"/>
      <c r="G681" s="117"/>
      <c r="H681" s="117"/>
      <c r="I681" s="117"/>
      <c r="J681" s="117"/>
      <c r="K681" s="117"/>
      <c r="L681" s="117"/>
      <c r="M681" s="117"/>
      <c r="N681" s="117"/>
      <c r="O681" s="117"/>
      <c r="P681" s="117"/>
      <c r="Q681" s="117"/>
      <c r="R681" s="117"/>
      <c r="S681" s="117"/>
      <c r="T681" s="117"/>
      <c r="U681" s="117"/>
      <c r="V681" s="117"/>
      <c r="W681" s="117"/>
      <c r="X681" s="117"/>
      <c r="Y681" s="117"/>
      <c r="Z681" s="117"/>
      <c r="AA681" s="393"/>
      <c r="AB681" s="393"/>
      <c r="AC681" s="393"/>
      <c r="AD681" s="393"/>
      <c r="AE681" s="393"/>
      <c r="AF681" s="393"/>
      <c r="AG681" s="78"/>
      <c r="AH681" s="78"/>
      <c r="AI681" s="78"/>
      <c r="AJ681" s="78"/>
      <c r="AK681" s="79"/>
      <c r="AL681" s="79"/>
      <c r="AM681" s="79"/>
      <c r="AN681" s="90"/>
      <c r="AO681" s="90"/>
      <c r="AP681" s="90"/>
      <c r="AQ681" s="90"/>
      <c r="AR681" s="90"/>
      <c r="AS681" s="90"/>
      <c r="AT681" s="90"/>
      <c r="AU681" s="90"/>
      <c r="AV681" s="90"/>
      <c r="AW681" s="90"/>
      <c r="AX681" s="90"/>
      <c r="AY681" s="90"/>
      <c r="AZ681" s="90"/>
      <c r="BA681" s="90"/>
      <c r="BB681" s="163"/>
      <c r="BC681" s="163"/>
      <c r="BD681" s="163"/>
      <c r="BE681" s="163"/>
      <c r="BF681" s="163"/>
      <c r="BG681" s="163"/>
      <c r="BH681" s="163"/>
      <c r="BI681" s="163"/>
      <c r="BJ681" s="163"/>
      <c r="BK681" s="163"/>
      <c r="BL681" s="163"/>
      <c r="BM681" s="163"/>
      <c r="BN681" s="163"/>
      <c r="BO681" s="315"/>
      <c r="BP681" s="163"/>
      <c r="BQ681" s="90"/>
      <c r="BR681" s="163"/>
      <c r="BS681" s="90"/>
      <c r="BT681" s="90"/>
      <c r="BU681" s="394"/>
      <c r="BV681" s="88"/>
    </row>
    <row r="682" spans="1:74" ht="14.4" x14ac:dyDescent="0.3">
      <c r="A682" s="87"/>
      <c r="B682" s="71"/>
      <c r="D682" s="115"/>
      <c r="E682" s="157"/>
      <c r="G682" s="117"/>
      <c r="H682" s="117"/>
      <c r="I682" s="117"/>
      <c r="J682" s="117"/>
      <c r="K682" s="117"/>
      <c r="L682" s="117"/>
      <c r="M682" s="117"/>
      <c r="N682" s="117"/>
      <c r="O682" s="117"/>
      <c r="P682" s="117"/>
      <c r="Q682" s="117"/>
      <c r="R682" s="117"/>
      <c r="S682" s="117"/>
      <c r="T682" s="117"/>
      <c r="U682" s="117"/>
      <c r="V682" s="117"/>
      <c r="W682" s="117"/>
      <c r="X682" s="117"/>
      <c r="Y682" s="117"/>
      <c r="Z682" s="117"/>
      <c r="AA682" s="393"/>
      <c r="AB682" s="393"/>
      <c r="AC682" s="393"/>
      <c r="AD682" s="393"/>
      <c r="AE682" s="393"/>
      <c r="AF682" s="393"/>
      <c r="AG682" s="78"/>
      <c r="AH682" s="78"/>
      <c r="AI682" s="78"/>
      <c r="AJ682" s="78"/>
      <c r="AK682" s="79"/>
      <c r="AL682" s="79"/>
      <c r="AM682" s="79"/>
      <c r="AN682" s="90"/>
      <c r="AO682" s="90"/>
      <c r="AP682" s="90"/>
      <c r="AQ682" s="90"/>
      <c r="AR682" s="90"/>
      <c r="AS682" s="90"/>
      <c r="AT682" s="90"/>
      <c r="AU682" s="90"/>
      <c r="AV682" s="90"/>
      <c r="AW682" s="90"/>
      <c r="AX682" s="90"/>
      <c r="AY682" s="90"/>
      <c r="AZ682" s="90"/>
      <c r="BA682" s="90"/>
      <c r="BB682" s="163"/>
      <c r="BC682" s="163"/>
      <c r="BD682" s="163"/>
      <c r="BE682" s="163"/>
      <c r="BF682" s="163"/>
      <c r="BG682" s="163"/>
      <c r="BH682" s="163"/>
      <c r="BI682" s="163"/>
      <c r="BJ682" s="163"/>
      <c r="BK682" s="163"/>
      <c r="BL682" s="163"/>
      <c r="BM682" s="163"/>
      <c r="BN682" s="163"/>
      <c r="BO682" s="315"/>
      <c r="BP682" s="163"/>
      <c r="BQ682" s="90"/>
      <c r="BR682" s="163"/>
      <c r="BS682" s="90"/>
      <c r="BT682" s="90"/>
      <c r="BU682" s="394"/>
      <c r="BV682" s="88"/>
    </row>
    <row r="683" spans="1:74" ht="14.4" x14ac:dyDescent="0.3">
      <c r="A683" s="87"/>
      <c r="B683" s="71"/>
      <c r="D683" s="115"/>
      <c r="E683" s="157"/>
      <c r="G683" s="117"/>
      <c r="H683" s="117"/>
      <c r="I683" s="117"/>
      <c r="J683" s="117"/>
      <c r="K683" s="117"/>
      <c r="L683" s="117"/>
      <c r="M683" s="117"/>
      <c r="N683" s="117"/>
      <c r="O683" s="117"/>
      <c r="P683" s="117"/>
      <c r="Q683" s="117"/>
      <c r="R683" s="117"/>
      <c r="S683" s="117"/>
      <c r="T683" s="117"/>
      <c r="U683" s="117"/>
      <c r="V683" s="117"/>
      <c r="W683" s="117"/>
      <c r="X683" s="117"/>
      <c r="Y683" s="117"/>
      <c r="Z683" s="117"/>
      <c r="AA683" s="393"/>
      <c r="AB683" s="393"/>
      <c r="AC683" s="393"/>
      <c r="AD683" s="393"/>
      <c r="AE683" s="393"/>
      <c r="AF683" s="393"/>
      <c r="AG683" s="78"/>
      <c r="AH683" s="78"/>
      <c r="AI683" s="78"/>
      <c r="AJ683" s="78"/>
      <c r="AK683" s="79"/>
      <c r="AL683" s="79"/>
      <c r="AM683" s="79"/>
      <c r="AN683" s="90"/>
      <c r="AO683" s="90"/>
      <c r="AP683" s="90"/>
      <c r="AQ683" s="90"/>
      <c r="AR683" s="90"/>
      <c r="AS683" s="90"/>
      <c r="AT683" s="90"/>
      <c r="AU683" s="90"/>
      <c r="AV683" s="90"/>
      <c r="AW683" s="90"/>
      <c r="AX683" s="90"/>
      <c r="AY683" s="90"/>
      <c r="AZ683" s="90"/>
      <c r="BA683" s="90"/>
      <c r="BB683" s="163"/>
      <c r="BC683" s="163"/>
      <c r="BD683" s="163"/>
      <c r="BE683" s="163"/>
      <c r="BF683" s="163"/>
      <c r="BG683" s="163"/>
      <c r="BH683" s="163"/>
      <c r="BI683" s="163"/>
      <c r="BJ683" s="163"/>
      <c r="BK683" s="163"/>
      <c r="BL683" s="163"/>
      <c r="BM683" s="163"/>
      <c r="BN683" s="163"/>
      <c r="BO683" s="315"/>
      <c r="BP683" s="163"/>
      <c r="BQ683" s="90"/>
      <c r="BR683" s="163"/>
      <c r="BS683" s="90"/>
      <c r="BT683" s="90"/>
      <c r="BU683" s="394"/>
      <c r="BV683" s="88"/>
    </row>
    <row r="684" spans="1:74" ht="14.4" x14ac:dyDescent="0.3">
      <c r="A684" s="87"/>
      <c r="B684" s="71"/>
      <c r="D684" s="115"/>
      <c r="E684" s="157"/>
      <c r="G684" s="117"/>
      <c r="H684" s="117"/>
      <c r="I684" s="117"/>
      <c r="J684" s="117"/>
      <c r="K684" s="117"/>
      <c r="L684" s="117"/>
      <c r="M684" s="117"/>
      <c r="N684" s="117"/>
      <c r="O684" s="117"/>
      <c r="P684" s="117"/>
      <c r="Q684" s="117"/>
      <c r="R684" s="117"/>
      <c r="S684" s="117"/>
      <c r="T684" s="117"/>
      <c r="U684" s="117"/>
      <c r="V684" s="117"/>
      <c r="W684" s="117"/>
      <c r="X684" s="117"/>
      <c r="Y684" s="117"/>
      <c r="Z684" s="117"/>
      <c r="AA684" s="393"/>
      <c r="AB684" s="393"/>
      <c r="AC684" s="393"/>
      <c r="AD684" s="393"/>
      <c r="AE684" s="393"/>
      <c r="AF684" s="393"/>
      <c r="AG684" s="78"/>
      <c r="AH684" s="78"/>
      <c r="AI684" s="78"/>
      <c r="AJ684" s="78"/>
      <c r="AK684" s="79"/>
      <c r="AL684" s="79"/>
      <c r="AM684" s="79"/>
      <c r="AN684" s="90"/>
      <c r="AO684" s="90"/>
      <c r="AP684" s="90"/>
      <c r="AQ684" s="90"/>
      <c r="AR684" s="90"/>
      <c r="AS684" s="90"/>
      <c r="AT684" s="90"/>
      <c r="AU684" s="90"/>
      <c r="AV684" s="90"/>
      <c r="AW684" s="90"/>
      <c r="AX684" s="90"/>
      <c r="AY684" s="90"/>
      <c r="AZ684" s="90"/>
      <c r="BA684" s="90"/>
      <c r="BB684" s="163"/>
      <c r="BC684" s="163"/>
      <c r="BD684" s="163"/>
      <c r="BE684" s="163"/>
      <c r="BF684" s="163"/>
      <c r="BG684" s="163"/>
      <c r="BH684" s="163"/>
      <c r="BI684" s="163"/>
      <c r="BJ684" s="163"/>
      <c r="BK684" s="163"/>
      <c r="BL684" s="163"/>
      <c r="BM684" s="163"/>
      <c r="BN684" s="163"/>
      <c r="BO684" s="315"/>
      <c r="BP684" s="163"/>
      <c r="BQ684" s="90"/>
      <c r="BR684" s="163"/>
      <c r="BS684" s="90"/>
      <c r="BT684" s="90"/>
      <c r="BU684" s="394"/>
      <c r="BV684" s="88"/>
    </row>
    <row r="685" spans="1:74" x14ac:dyDescent="0.3">
      <c r="A685" s="87" t="s">
        <v>1950</v>
      </c>
      <c r="B685" s="71"/>
      <c r="G685" s="117" t="s">
        <v>15</v>
      </c>
      <c r="H685" s="117" t="s">
        <v>15</v>
      </c>
      <c r="I685" s="117" t="s">
        <v>15</v>
      </c>
      <c r="J685" s="117" t="s">
        <v>12</v>
      </c>
      <c r="K685" s="117" t="s">
        <v>12</v>
      </c>
      <c r="L685" s="117" t="s">
        <v>12</v>
      </c>
      <c r="M685" s="117" t="s">
        <v>12</v>
      </c>
      <c r="N685" s="117" t="s">
        <v>12</v>
      </c>
      <c r="O685" s="117" t="s">
        <v>12</v>
      </c>
      <c r="P685" s="117" t="s">
        <v>12</v>
      </c>
      <c r="Q685" s="117" t="s">
        <v>12</v>
      </c>
      <c r="R685" s="117" t="s">
        <v>12</v>
      </c>
      <c r="S685" s="117" t="s">
        <v>12</v>
      </c>
      <c r="T685" s="117" t="s">
        <v>12</v>
      </c>
      <c r="U685" s="117" t="s">
        <v>12</v>
      </c>
      <c r="V685" s="117" t="s">
        <v>12</v>
      </c>
      <c r="W685" s="117" t="s">
        <v>12</v>
      </c>
      <c r="X685" s="117" t="s">
        <v>12</v>
      </c>
      <c r="Y685" s="117" t="s">
        <v>12</v>
      </c>
      <c r="Z685" s="117" t="s">
        <v>12</v>
      </c>
      <c r="AA685" s="393" t="s">
        <v>12</v>
      </c>
      <c r="AB685" s="393" t="s">
        <v>12</v>
      </c>
      <c r="AC685" s="393" t="s">
        <v>12</v>
      </c>
      <c r="AD685" s="393"/>
      <c r="AE685" s="393"/>
      <c r="AF685" s="393"/>
      <c r="AG685" s="78"/>
      <c r="AH685" s="78"/>
      <c r="AI685" s="78"/>
      <c r="AJ685" s="78"/>
      <c r="AK685" s="79"/>
      <c r="AL685" s="79"/>
      <c r="AM685" s="79"/>
      <c r="AN685" s="90"/>
      <c r="AO685" s="90"/>
      <c r="AP685" s="90"/>
      <c r="AQ685" s="90"/>
      <c r="AR685" s="90"/>
      <c r="AS685" s="90"/>
      <c r="AT685" s="90"/>
      <c r="AU685" s="90"/>
      <c r="AV685" s="90"/>
      <c r="AW685" s="90"/>
      <c r="AX685" s="90"/>
      <c r="AY685" s="90"/>
      <c r="AZ685" s="90"/>
      <c r="BA685" s="90"/>
      <c r="BB685" s="163"/>
      <c r="BC685" s="163"/>
      <c r="BD685" s="163"/>
      <c r="BE685" s="163"/>
      <c r="BF685" s="163"/>
      <c r="BG685" s="163"/>
      <c r="BH685" s="163"/>
      <c r="BI685" s="163"/>
      <c r="BJ685" s="163"/>
      <c r="BK685" s="163"/>
      <c r="BL685" s="163"/>
      <c r="BM685" s="163"/>
      <c r="BN685" s="163"/>
      <c r="BO685" s="315"/>
      <c r="BP685" s="163"/>
      <c r="BQ685" s="90"/>
      <c r="BR685" s="163"/>
      <c r="BS685" s="90"/>
      <c r="BT685" s="90"/>
      <c r="BU685" s="394" t="e">
        <f>VLOOKUP(#REF!,'[4]Monthly AMS report'!$AK$3:$AL$380,2,FALSE)</f>
        <v>#REF!</v>
      </c>
      <c r="BV685" s="88"/>
    </row>
    <row r="686" spans="1:74" ht="26.4" x14ac:dyDescent="0.3">
      <c r="A686" s="87" t="s">
        <v>1951</v>
      </c>
      <c r="B686" s="71" t="s">
        <v>1952</v>
      </c>
      <c r="D686" s="404"/>
      <c r="E686" s="405"/>
      <c r="G686" s="117" t="s">
        <v>15</v>
      </c>
      <c r="H686" s="117" t="s">
        <v>15</v>
      </c>
      <c r="I686" s="117" t="s">
        <v>15</v>
      </c>
      <c r="J686" s="117" t="s">
        <v>12</v>
      </c>
      <c r="K686" s="117" t="s">
        <v>12</v>
      </c>
      <c r="L686" s="117" t="s">
        <v>12</v>
      </c>
      <c r="M686" s="117" t="s">
        <v>12</v>
      </c>
      <c r="N686" s="117" t="s">
        <v>12</v>
      </c>
      <c r="O686" s="117" t="s">
        <v>12</v>
      </c>
      <c r="P686" s="117" t="s">
        <v>12</v>
      </c>
      <c r="Q686" s="117" t="s">
        <v>12</v>
      </c>
      <c r="R686" s="117" t="s">
        <v>12</v>
      </c>
      <c r="S686" s="117" t="s">
        <v>12</v>
      </c>
      <c r="T686" s="117" t="s">
        <v>12</v>
      </c>
      <c r="U686" s="117" t="s">
        <v>12</v>
      </c>
      <c r="V686" s="117" t="s">
        <v>12</v>
      </c>
      <c r="W686" s="117" t="s">
        <v>12</v>
      </c>
      <c r="X686" s="117" t="s">
        <v>12</v>
      </c>
      <c r="Y686" s="117" t="s">
        <v>12</v>
      </c>
      <c r="Z686" s="117" t="s">
        <v>12</v>
      </c>
      <c r="AA686" s="393" t="s">
        <v>12</v>
      </c>
      <c r="AB686" s="393" t="s">
        <v>12</v>
      </c>
      <c r="AC686" s="393" t="s">
        <v>12</v>
      </c>
      <c r="AD686" s="393"/>
      <c r="AE686" s="393"/>
      <c r="AF686" s="393"/>
      <c r="AG686" s="78"/>
      <c r="AH686" s="78"/>
      <c r="AI686" s="78"/>
      <c r="AJ686" s="78"/>
      <c r="AK686" s="79"/>
      <c r="AL686" s="79"/>
      <c r="AM686" s="79"/>
      <c r="AN686" s="90"/>
      <c r="AO686" s="90"/>
      <c r="AP686" s="90"/>
      <c r="AQ686" s="90"/>
      <c r="AR686" s="90"/>
      <c r="AS686" s="90"/>
      <c r="AT686" s="90"/>
      <c r="AU686" s="90"/>
      <c r="AV686" s="90"/>
      <c r="AW686" s="90"/>
      <c r="AX686" s="90"/>
      <c r="AY686" s="90"/>
      <c r="AZ686" s="90"/>
      <c r="BA686" s="90"/>
      <c r="BB686" s="163"/>
      <c r="BC686" s="163"/>
      <c r="BD686" s="163"/>
      <c r="BE686" s="163"/>
      <c r="BF686" s="163"/>
      <c r="BG686" s="163"/>
      <c r="BH686" s="163"/>
      <c r="BI686" s="163"/>
      <c r="BJ686" s="163"/>
      <c r="BK686" s="163"/>
      <c r="BL686" s="163"/>
      <c r="BM686" s="163"/>
      <c r="BN686" s="163"/>
      <c r="BO686" s="315"/>
      <c r="BP686" s="163"/>
      <c r="BQ686" s="90"/>
      <c r="BR686" s="163"/>
      <c r="BS686" s="90"/>
      <c r="BT686" s="90"/>
      <c r="BU686" s="394" t="e">
        <f>VLOOKUP(#REF!,'[4]Monthly AMS report'!$AK$3:$AL$380,2,FALSE)</f>
        <v>#REF!</v>
      </c>
      <c r="BV686" s="88"/>
    </row>
    <row r="687" spans="1:74" ht="26.4" x14ac:dyDescent="0.3">
      <c r="A687" s="87" t="s">
        <v>1953</v>
      </c>
      <c r="B687" s="71" t="s">
        <v>1954</v>
      </c>
      <c r="C687" s="406"/>
      <c r="D687" s="404"/>
      <c r="E687" s="405"/>
      <c r="G687" s="117" t="s">
        <v>12</v>
      </c>
      <c r="H687" s="117" t="s">
        <v>15</v>
      </c>
      <c r="I687" s="117" t="s">
        <v>15</v>
      </c>
      <c r="J687" s="117" t="s">
        <v>12</v>
      </c>
      <c r="K687" s="117" t="s">
        <v>12</v>
      </c>
      <c r="L687" s="117" t="s">
        <v>12</v>
      </c>
      <c r="M687" s="117" t="s">
        <v>12</v>
      </c>
      <c r="N687" s="117" t="s">
        <v>12</v>
      </c>
      <c r="O687" s="117" t="s">
        <v>12</v>
      </c>
      <c r="P687" s="117" t="s">
        <v>12</v>
      </c>
      <c r="Q687" s="117" t="s">
        <v>12</v>
      </c>
      <c r="R687" s="117" t="s">
        <v>12</v>
      </c>
      <c r="S687" s="117" t="s">
        <v>12</v>
      </c>
      <c r="T687" s="117" t="s">
        <v>12</v>
      </c>
      <c r="U687" s="117" t="s">
        <v>12</v>
      </c>
      <c r="V687" s="117" t="s">
        <v>12</v>
      </c>
      <c r="W687" s="117" t="s">
        <v>12</v>
      </c>
      <c r="X687" s="117" t="s">
        <v>12</v>
      </c>
      <c r="Y687" s="117" t="s">
        <v>12</v>
      </c>
      <c r="Z687" s="117" t="s">
        <v>12</v>
      </c>
      <c r="AA687" s="393" t="s">
        <v>12</v>
      </c>
      <c r="AB687" s="393" t="s">
        <v>12</v>
      </c>
      <c r="AC687" s="393" t="s">
        <v>12</v>
      </c>
      <c r="AD687" s="393"/>
      <c r="AE687" s="393"/>
      <c r="AF687" s="393"/>
      <c r="AG687" s="78"/>
      <c r="AH687" s="78"/>
      <c r="AI687" s="78"/>
      <c r="AJ687" s="78"/>
      <c r="AK687" s="79"/>
      <c r="AL687" s="79"/>
      <c r="AM687" s="79"/>
      <c r="AN687" s="90"/>
      <c r="AO687" s="90"/>
      <c r="AP687" s="90"/>
      <c r="AQ687" s="90"/>
      <c r="AR687" s="90"/>
      <c r="AS687" s="90"/>
      <c r="AT687" s="90"/>
      <c r="AU687" s="90"/>
      <c r="AV687" s="90"/>
      <c r="AW687" s="90"/>
      <c r="AX687" s="90"/>
      <c r="AY687" s="90"/>
      <c r="AZ687" s="90"/>
      <c r="BA687" s="90"/>
      <c r="BB687" s="163"/>
      <c r="BC687" s="163"/>
      <c r="BD687" s="163"/>
      <c r="BE687" s="163"/>
      <c r="BF687" s="163"/>
      <c r="BG687" s="163"/>
      <c r="BH687" s="163"/>
      <c r="BI687" s="163"/>
      <c r="BJ687" s="163"/>
      <c r="BK687" s="163"/>
      <c r="BL687" s="163"/>
      <c r="BM687" s="163"/>
      <c r="BN687" s="163"/>
      <c r="BO687" s="315"/>
      <c r="BP687" s="163"/>
      <c r="BQ687" s="90"/>
      <c r="BR687" s="163"/>
      <c r="BS687" s="90"/>
      <c r="BT687" s="90"/>
      <c r="BU687" s="394" t="e">
        <f>VLOOKUP(#REF!,'[4]Monthly AMS report'!$AK$3:$AL$380,2,FALSE)</f>
        <v>#REF!</v>
      </c>
      <c r="BV687" s="88"/>
    </row>
    <row r="688" spans="1:74" ht="26.4" x14ac:dyDescent="0.3">
      <c r="A688" s="407" t="s">
        <v>1955</v>
      </c>
      <c r="B688" s="71" t="s">
        <v>1956</v>
      </c>
      <c r="G688" s="117" t="s">
        <v>15</v>
      </c>
      <c r="H688" s="117" t="s">
        <v>12</v>
      </c>
      <c r="I688" s="117" t="s">
        <v>15</v>
      </c>
      <c r="J688" s="117" t="s">
        <v>12</v>
      </c>
      <c r="K688" s="117" t="s">
        <v>12</v>
      </c>
      <c r="L688" s="117" t="s">
        <v>12</v>
      </c>
      <c r="M688" s="117" t="s">
        <v>12</v>
      </c>
      <c r="N688" s="117" t="s">
        <v>12</v>
      </c>
      <c r="O688" s="117" t="s">
        <v>12</v>
      </c>
      <c r="P688" s="117" t="s">
        <v>12</v>
      </c>
      <c r="Q688" s="117" t="s">
        <v>12</v>
      </c>
      <c r="R688" s="117" t="s">
        <v>12</v>
      </c>
      <c r="S688" s="117" t="s">
        <v>12</v>
      </c>
      <c r="T688" s="117" t="s">
        <v>12</v>
      </c>
      <c r="U688" s="117" t="s">
        <v>12</v>
      </c>
      <c r="V688" s="117" t="s">
        <v>12</v>
      </c>
      <c r="W688" s="117" t="s">
        <v>12</v>
      </c>
      <c r="X688" s="117" t="s">
        <v>12</v>
      </c>
      <c r="Y688" s="117" t="s">
        <v>12</v>
      </c>
      <c r="Z688" s="117" t="s">
        <v>12</v>
      </c>
      <c r="AA688" s="393" t="s">
        <v>12</v>
      </c>
      <c r="AB688" s="393" t="s">
        <v>12</v>
      </c>
      <c r="AC688" s="393" t="s">
        <v>12</v>
      </c>
      <c r="AD688" s="393"/>
      <c r="AE688" s="393"/>
      <c r="AF688" s="393"/>
      <c r="AG688" s="78"/>
      <c r="AH688" s="78"/>
      <c r="AI688" s="78"/>
      <c r="AJ688" s="78"/>
      <c r="AK688" s="79"/>
      <c r="AL688" s="79"/>
      <c r="AM688" s="79"/>
      <c r="AN688" s="90"/>
      <c r="AO688" s="90"/>
      <c r="AP688" s="90"/>
      <c r="AQ688" s="90"/>
      <c r="AR688" s="90"/>
      <c r="AS688" s="90"/>
      <c r="AT688" s="90"/>
      <c r="AU688" s="90"/>
      <c r="AV688" s="90"/>
      <c r="AW688" s="90"/>
      <c r="AX688" s="90"/>
      <c r="AY688" s="90"/>
      <c r="AZ688" s="90"/>
      <c r="BA688" s="90"/>
      <c r="BB688" s="163"/>
      <c r="BC688" s="163"/>
      <c r="BD688" s="163"/>
      <c r="BE688" s="163"/>
      <c r="BF688" s="163"/>
      <c r="BG688" s="163"/>
      <c r="BH688" s="163"/>
      <c r="BI688" s="163"/>
      <c r="BJ688" s="163"/>
      <c r="BK688" s="163"/>
      <c r="BL688" s="163"/>
      <c r="BM688" s="163"/>
      <c r="BN688" s="163"/>
      <c r="BO688" s="315"/>
      <c r="BP688" s="163"/>
      <c r="BQ688" s="90"/>
      <c r="BR688" s="163"/>
      <c r="BS688" s="90"/>
      <c r="BT688" s="90"/>
      <c r="BU688" s="394" t="e">
        <f>VLOOKUP(#REF!,'[4]Monthly AMS report'!$AK$3:$AL$380,2,FALSE)</f>
        <v>#REF!</v>
      </c>
      <c r="BV688" s="88"/>
    </row>
    <row r="689" spans="1:74" ht="26.4" x14ac:dyDescent="0.3">
      <c r="A689" s="87" t="s">
        <v>1957</v>
      </c>
      <c r="B689" s="71" t="s">
        <v>1958</v>
      </c>
      <c r="G689" s="117" t="s">
        <v>12</v>
      </c>
      <c r="H689" s="117" t="s">
        <v>12</v>
      </c>
      <c r="I689" s="117" t="s">
        <v>15</v>
      </c>
      <c r="J689" s="117" t="s">
        <v>12</v>
      </c>
      <c r="K689" s="117" t="s">
        <v>12</v>
      </c>
      <c r="L689" s="117" t="s">
        <v>12</v>
      </c>
      <c r="M689" s="117" t="s">
        <v>12</v>
      </c>
      <c r="N689" s="117" t="s">
        <v>12</v>
      </c>
      <c r="O689" s="117" t="s">
        <v>12</v>
      </c>
      <c r="P689" s="117" t="s">
        <v>12</v>
      </c>
      <c r="Q689" s="117" t="s">
        <v>12</v>
      </c>
      <c r="R689" s="117" t="s">
        <v>12</v>
      </c>
      <c r="S689" s="117" t="s">
        <v>12</v>
      </c>
      <c r="T689" s="117" t="s">
        <v>12</v>
      </c>
      <c r="U689" s="117" t="s">
        <v>12</v>
      </c>
      <c r="V689" s="117" t="s">
        <v>12</v>
      </c>
      <c r="W689" s="117" t="s">
        <v>12</v>
      </c>
      <c r="X689" s="117" t="s">
        <v>12</v>
      </c>
      <c r="Y689" s="117" t="s">
        <v>12</v>
      </c>
      <c r="Z689" s="117" t="s">
        <v>12</v>
      </c>
      <c r="AA689" s="393" t="s">
        <v>12</v>
      </c>
      <c r="AB689" s="393" t="s">
        <v>12</v>
      </c>
      <c r="AC689" s="393" t="s">
        <v>12</v>
      </c>
      <c r="AD689" s="393"/>
      <c r="AE689" s="393"/>
      <c r="AF689" s="393"/>
      <c r="AG689" s="78"/>
      <c r="AH689" s="78"/>
      <c r="AI689" s="78"/>
      <c r="AJ689" s="78"/>
      <c r="AK689" s="79"/>
      <c r="AL689" s="79"/>
      <c r="AM689" s="79"/>
      <c r="AN689" s="90"/>
      <c r="AO689" s="90"/>
      <c r="AP689" s="90"/>
      <c r="AQ689" s="90"/>
      <c r="AR689" s="90"/>
      <c r="AS689" s="90"/>
      <c r="AT689" s="90"/>
      <c r="AU689" s="90"/>
      <c r="AV689" s="90"/>
      <c r="AW689" s="90"/>
      <c r="AX689" s="90"/>
      <c r="AY689" s="90"/>
      <c r="AZ689" s="90"/>
      <c r="BA689" s="90"/>
      <c r="BB689" s="163"/>
      <c r="BC689" s="163"/>
      <c r="BD689" s="163"/>
      <c r="BE689" s="163"/>
      <c r="BF689" s="163"/>
      <c r="BG689" s="163"/>
      <c r="BH689" s="163"/>
      <c r="BI689" s="163"/>
      <c r="BJ689" s="163"/>
      <c r="BK689" s="163"/>
      <c r="BL689" s="163"/>
      <c r="BM689" s="163"/>
      <c r="BN689" s="163"/>
      <c r="BO689" s="315"/>
      <c r="BP689" s="163"/>
      <c r="BQ689" s="90"/>
      <c r="BR689" s="163"/>
      <c r="BS689" s="90"/>
      <c r="BT689" s="90"/>
      <c r="BU689" s="394" t="e">
        <f>VLOOKUP(#REF!,'[4]Monthly AMS report'!$AK$3:$AL$380,2,FALSE)</f>
        <v>#REF!</v>
      </c>
      <c r="BV689" s="88"/>
    </row>
    <row r="690" spans="1:74" ht="26.4" x14ac:dyDescent="0.3">
      <c r="A690" s="87" t="s">
        <v>1673</v>
      </c>
      <c r="B690" s="71" t="s">
        <v>1674</v>
      </c>
      <c r="G690" s="117" t="s">
        <v>15</v>
      </c>
      <c r="H690" s="117" t="s">
        <v>15</v>
      </c>
      <c r="I690" s="117" t="s">
        <v>15</v>
      </c>
      <c r="J690" s="117" t="s">
        <v>12</v>
      </c>
      <c r="K690" s="117" t="s">
        <v>12</v>
      </c>
      <c r="L690" s="117" t="s">
        <v>12</v>
      </c>
      <c r="M690" s="117" t="s">
        <v>12</v>
      </c>
      <c r="N690" s="117" t="s">
        <v>12</v>
      </c>
      <c r="O690" s="117" t="s">
        <v>12</v>
      </c>
      <c r="P690" s="117" t="s">
        <v>12</v>
      </c>
      <c r="Q690" s="117" t="s">
        <v>12</v>
      </c>
      <c r="R690" s="117" t="s">
        <v>12</v>
      </c>
      <c r="S690" s="117" t="s">
        <v>12</v>
      </c>
      <c r="T690" s="117" t="s">
        <v>12</v>
      </c>
      <c r="U690" s="117" t="s">
        <v>12</v>
      </c>
      <c r="V690" s="117" t="s">
        <v>12</v>
      </c>
      <c r="W690" s="117" t="s">
        <v>12</v>
      </c>
      <c r="X690" s="117" t="s">
        <v>12</v>
      </c>
      <c r="Y690" s="117" t="s">
        <v>12</v>
      </c>
      <c r="Z690" s="117" t="s">
        <v>12</v>
      </c>
      <c r="AA690" s="393" t="s">
        <v>12</v>
      </c>
      <c r="AB690" s="393" t="s">
        <v>12</v>
      </c>
      <c r="AC690" s="393" t="s">
        <v>12</v>
      </c>
      <c r="AD690" s="393"/>
      <c r="AE690" s="393"/>
      <c r="AF690" s="393"/>
      <c r="AG690" s="78"/>
      <c r="AH690" s="78"/>
      <c r="AI690" s="78"/>
      <c r="AJ690" s="78"/>
      <c r="AK690" s="79"/>
      <c r="AL690" s="79"/>
      <c r="AM690" s="79"/>
      <c r="AN690" s="90"/>
      <c r="AO690" s="90"/>
      <c r="AP690" s="90"/>
      <c r="AQ690" s="90"/>
      <c r="AR690" s="90"/>
      <c r="AS690" s="90"/>
      <c r="AT690" s="90"/>
      <c r="AU690" s="90"/>
      <c r="AV690" s="90"/>
      <c r="AW690" s="90"/>
      <c r="AX690" s="90"/>
      <c r="AY690" s="90"/>
      <c r="AZ690" s="90"/>
      <c r="BA690" s="90"/>
      <c r="BB690" s="163"/>
      <c r="BC690" s="163"/>
      <c r="BD690" s="163"/>
      <c r="BE690" s="163"/>
      <c r="BF690" s="163"/>
      <c r="BG690" s="163"/>
      <c r="BH690" s="163"/>
      <c r="BI690" s="163"/>
      <c r="BJ690" s="163"/>
      <c r="BK690" s="163"/>
      <c r="BL690" s="163"/>
      <c r="BM690" s="163"/>
      <c r="BN690" s="163"/>
      <c r="BO690" s="315"/>
      <c r="BP690" s="163"/>
      <c r="BQ690" s="90"/>
      <c r="BR690" s="163"/>
      <c r="BS690" s="90"/>
      <c r="BT690" s="90"/>
      <c r="BU690" s="394" t="e">
        <f>VLOOKUP(#REF!,'[4]Monthly AMS report'!$AK$3:$AL$380,2,FALSE)</f>
        <v>#REF!</v>
      </c>
      <c r="BV690" s="88"/>
    </row>
    <row r="691" spans="1:74" ht="26.4" x14ac:dyDescent="0.3">
      <c r="A691" s="408" t="s">
        <v>1955</v>
      </c>
      <c r="B691" s="71" t="s">
        <v>1956</v>
      </c>
      <c r="G691" s="117" t="s">
        <v>15</v>
      </c>
      <c r="H691" s="117" t="s">
        <v>12</v>
      </c>
      <c r="I691" s="117" t="s">
        <v>15</v>
      </c>
      <c r="J691" s="117" t="s">
        <v>12</v>
      </c>
      <c r="K691" s="117" t="s">
        <v>12</v>
      </c>
      <c r="L691" s="117" t="s">
        <v>12</v>
      </c>
      <c r="M691" s="117" t="s">
        <v>12</v>
      </c>
      <c r="N691" s="117" t="s">
        <v>12</v>
      </c>
      <c r="O691" s="117" t="s">
        <v>12</v>
      </c>
      <c r="P691" s="117" t="s">
        <v>12</v>
      </c>
      <c r="Q691" s="117" t="s">
        <v>12</v>
      </c>
      <c r="R691" s="117" t="s">
        <v>12</v>
      </c>
      <c r="S691" s="117" t="s">
        <v>12</v>
      </c>
      <c r="T691" s="117" t="s">
        <v>12</v>
      </c>
      <c r="U691" s="117" t="s">
        <v>12</v>
      </c>
      <c r="V691" s="117" t="s">
        <v>12</v>
      </c>
      <c r="W691" s="117" t="s">
        <v>12</v>
      </c>
      <c r="X691" s="117" t="s">
        <v>12</v>
      </c>
      <c r="Y691" s="117" t="s">
        <v>12</v>
      </c>
      <c r="Z691" s="117" t="s">
        <v>12</v>
      </c>
      <c r="AA691" s="393" t="s">
        <v>12</v>
      </c>
      <c r="AB691" s="393" t="s">
        <v>12</v>
      </c>
      <c r="AC691" s="393" t="s">
        <v>12</v>
      </c>
      <c r="AD691" s="393"/>
      <c r="AE691" s="393"/>
      <c r="AF691" s="393"/>
      <c r="AG691" s="78"/>
      <c r="AH691" s="78"/>
      <c r="AI691" s="78"/>
      <c r="AJ691" s="78"/>
      <c r="AK691" s="79"/>
      <c r="AL691" s="79"/>
      <c r="AM691" s="79"/>
      <c r="AN691" s="90"/>
      <c r="AO691" s="90"/>
      <c r="AP691" s="90"/>
      <c r="AQ691" s="90"/>
      <c r="AR691" s="90"/>
      <c r="AS691" s="90"/>
      <c r="AT691" s="90"/>
      <c r="AU691" s="90"/>
      <c r="AV691" s="90"/>
      <c r="AW691" s="90"/>
      <c r="AX691" s="90"/>
      <c r="AY691" s="90"/>
      <c r="AZ691" s="90"/>
      <c r="BA691" s="90"/>
      <c r="BB691" s="163"/>
      <c r="BC691" s="163"/>
      <c r="BD691" s="163"/>
      <c r="BE691" s="163"/>
      <c r="BF691" s="163"/>
      <c r="BG691" s="163"/>
      <c r="BH691" s="163"/>
      <c r="BI691" s="163"/>
      <c r="BJ691" s="163"/>
      <c r="BK691" s="163"/>
      <c r="BL691" s="163"/>
      <c r="BM691" s="163"/>
      <c r="BN691" s="163"/>
      <c r="BO691" s="315"/>
      <c r="BP691" s="163"/>
      <c r="BQ691" s="90"/>
      <c r="BR691" s="163"/>
      <c r="BS691" s="90"/>
      <c r="BT691" s="90"/>
      <c r="BU691" s="394" t="e">
        <f>VLOOKUP(#REF!,'[4]Monthly AMS report'!$AK$3:$AL$380,2,FALSE)</f>
        <v>#REF!</v>
      </c>
      <c r="BV691" s="88"/>
    </row>
    <row r="692" spans="1:74" ht="26.4" x14ac:dyDescent="0.3">
      <c r="A692" s="87" t="s">
        <v>1951</v>
      </c>
      <c r="B692" s="71" t="s">
        <v>1952</v>
      </c>
      <c r="G692" s="117" t="s">
        <v>15</v>
      </c>
      <c r="H692" s="117" t="s">
        <v>15</v>
      </c>
      <c r="I692" s="117" t="s">
        <v>15</v>
      </c>
      <c r="J692" s="117" t="s">
        <v>12</v>
      </c>
      <c r="K692" s="117" t="s">
        <v>12</v>
      </c>
      <c r="L692" s="117" t="s">
        <v>12</v>
      </c>
      <c r="M692" s="117" t="s">
        <v>12</v>
      </c>
      <c r="N692" s="117" t="s">
        <v>12</v>
      </c>
      <c r="O692" s="117" t="s">
        <v>12</v>
      </c>
      <c r="P692" s="117" t="s">
        <v>12</v>
      </c>
      <c r="Q692" s="117" t="s">
        <v>12</v>
      </c>
      <c r="R692" s="117" t="s">
        <v>12</v>
      </c>
      <c r="S692" s="117" t="s">
        <v>12</v>
      </c>
      <c r="T692" s="117" t="s">
        <v>12</v>
      </c>
      <c r="U692" s="117" t="s">
        <v>12</v>
      </c>
      <c r="V692" s="117" t="s">
        <v>12</v>
      </c>
      <c r="W692" s="117" t="s">
        <v>12</v>
      </c>
      <c r="X692" s="117" t="s">
        <v>12</v>
      </c>
      <c r="Y692" s="117" t="s">
        <v>12</v>
      </c>
      <c r="Z692" s="117" t="s">
        <v>12</v>
      </c>
      <c r="AA692" s="393" t="s">
        <v>12</v>
      </c>
      <c r="AB692" s="393" t="s">
        <v>12</v>
      </c>
      <c r="AC692" s="393" t="s">
        <v>12</v>
      </c>
      <c r="AD692" s="393"/>
      <c r="AE692" s="393"/>
      <c r="AF692" s="393"/>
      <c r="AG692" s="78"/>
      <c r="AH692" s="78"/>
      <c r="AI692" s="78"/>
      <c r="AJ692" s="78"/>
      <c r="AK692" s="79"/>
      <c r="AL692" s="79"/>
      <c r="AM692" s="79"/>
      <c r="AN692" s="90"/>
      <c r="AO692" s="90"/>
      <c r="AP692" s="90"/>
      <c r="AQ692" s="90"/>
      <c r="AR692" s="90"/>
      <c r="AS692" s="90"/>
      <c r="AT692" s="90"/>
      <c r="AU692" s="90"/>
      <c r="AV692" s="90"/>
      <c r="AW692" s="90"/>
      <c r="AX692" s="90"/>
      <c r="AY692" s="90"/>
      <c r="AZ692" s="90"/>
      <c r="BA692" s="90"/>
      <c r="BB692" s="163"/>
      <c r="BC692" s="163"/>
      <c r="BD692" s="163"/>
      <c r="BE692" s="163"/>
      <c r="BF692" s="163"/>
      <c r="BG692" s="163"/>
      <c r="BH692" s="163"/>
      <c r="BI692" s="163"/>
      <c r="BJ692" s="163"/>
      <c r="BK692" s="163"/>
      <c r="BL692" s="163"/>
      <c r="BM692" s="163"/>
      <c r="BN692" s="163"/>
      <c r="BO692" s="315"/>
      <c r="BP692" s="163"/>
      <c r="BQ692" s="90"/>
      <c r="BR692" s="163"/>
      <c r="BS692" s="90"/>
      <c r="BT692" s="90"/>
      <c r="BU692" s="394" t="e">
        <f>VLOOKUP(#REF!,'[4]Monthly AMS report'!$AK$3:$AL$380,2,FALSE)</f>
        <v>#REF!</v>
      </c>
      <c r="BV692" s="88"/>
    </row>
    <row r="693" spans="1:74" ht="26.4" x14ac:dyDescent="0.3">
      <c r="A693" s="87" t="s">
        <v>1959</v>
      </c>
      <c r="B693" s="71" t="s">
        <v>1960</v>
      </c>
      <c r="C693" s="406"/>
      <c r="D693" s="404"/>
      <c r="E693" s="405"/>
      <c r="G693" s="117" t="s">
        <v>15</v>
      </c>
      <c r="H693" s="117" t="s">
        <v>15</v>
      </c>
      <c r="I693" s="117" t="s">
        <v>15</v>
      </c>
      <c r="J693" s="117" t="s">
        <v>12</v>
      </c>
      <c r="K693" s="117" t="s">
        <v>12</v>
      </c>
      <c r="L693" s="117" t="s">
        <v>12</v>
      </c>
      <c r="M693" s="117" t="s">
        <v>12</v>
      </c>
      <c r="N693" s="117" t="s">
        <v>12</v>
      </c>
      <c r="O693" s="117" t="s">
        <v>12</v>
      </c>
      <c r="P693" s="117" t="s">
        <v>12</v>
      </c>
      <c r="Q693" s="117" t="s">
        <v>12</v>
      </c>
      <c r="R693" s="117" t="s">
        <v>12</v>
      </c>
      <c r="S693" s="117" t="s">
        <v>12</v>
      </c>
      <c r="T693" s="117" t="s">
        <v>12</v>
      </c>
      <c r="U693" s="117" t="s">
        <v>12</v>
      </c>
      <c r="V693" s="117" t="s">
        <v>12</v>
      </c>
      <c r="W693" s="117" t="s">
        <v>12</v>
      </c>
      <c r="X693" s="117" t="s">
        <v>12</v>
      </c>
      <c r="Y693" s="117" t="s">
        <v>12</v>
      </c>
      <c r="Z693" s="117" t="s">
        <v>12</v>
      </c>
      <c r="AA693" s="393" t="s">
        <v>12</v>
      </c>
      <c r="AB693" s="393" t="s">
        <v>12</v>
      </c>
      <c r="AC693" s="393" t="s">
        <v>12</v>
      </c>
      <c r="AD693" s="393"/>
      <c r="AE693" s="393"/>
      <c r="AF693" s="393"/>
      <c r="AG693" s="78"/>
      <c r="AH693" s="78"/>
      <c r="AI693" s="78"/>
      <c r="AJ693" s="78"/>
      <c r="AK693" s="79"/>
      <c r="AL693" s="79"/>
      <c r="AM693" s="79"/>
      <c r="AN693" s="90"/>
      <c r="AO693" s="90"/>
      <c r="AP693" s="90"/>
      <c r="AQ693" s="90"/>
      <c r="AR693" s="90"/>
      <c r="AS693" s="90"/>
      <c r="AT693" s="90"/>
      <c r="AU693" s="90"/>
      <c r="AV693" s="90"/>
      <c r="AW693" s="90"/>
      <c r="AX693" s="90"/>
      <c r="AY693" s="90"/>
      <c r="AZ693" s="90"/>
      <c r="BA693" s="90"/>
      <c r="BB693" s="163"/>
      <c r="BC693" s="163"/>
      <c r="BD693" s="163"/>
      <c r="BE693" s="163"/>
      <c r="BF693" s="163"/>
      <c r="BG693" s="163"/>
      <c r="BH693" s="163"/>
      <c r="BI693" s="163"/>
      <c r="BJ693" s="163"/>
      <c r="BK693" s="163"/>
      <c r="BL693" s="163"/>
      <c r="BM693" s="163"/>
      <c r="BN693" s="163"/>
      <c r="BO693" s="315"/>
      <c r="BP693" s="163"/>
      <c r="BQ693" s="90"/>
      <c r="BR693" s="163"/>
      <c r="BS693" s="90"/>
      <c r="BT693" s="90"/>
      <c r="BU693" s="394" t="e">
        <f>VLOOKUP(#REF!,'[4]Monthly AMS report'!$AK$3:$AL$380,2,FALSE)</f>
        <v>#REF!</v>
      </c>
      <c r="BV693" s="88"/>
    </row>
    <row r="694" spans="1:74" ht="26.4" x14ac:dyDescent="0.3">
      <c r="A694" s="87" t="s">
        <v>1961</v>
      </c>
      <c r="B694" s="71" t="s">
        <v>1704</v>
      </c>
      <c r="C694" s="406"/>
      <c r="D694" s="404"/>
      <c r="E694" s="405"/>
      <c r="G694" s="117" t="s">
        <v>15</v>
      </c>
      <c r="H694" s="117" t="s">
        <v>15</v>
      </c>
      <c r="I694" s="117" t="s">
        <v>15</v>
      </c>
      <c r="J694" s="117" t="s">
        <v>12</v>
      </c>
      <c r="K694" s="117" t="s">
        <v>12</v>
      </c>
      <c r="L694" s="117" t="s">
        <v>12</v>
      </c>
      <c r="M694" s="117" t="s">
        <v>12</v>
      </c>
      <c r="N694" s="117" t="s">
        <v>12</v>
      </c>
      <c r="O694" s="117" t="s">
        <v>12</v>
      </c>
      <c r="P694" s="117" t="s">
        <v>12</v>
      </c>
      <c r="Q694" s="117" t="s">
        <v>12</v>
      </c>
      <c r="R694" s="117" t="s">
        <v>12</v>
      </c>
      <c r="S694" s="117" t="s">
        <v>12</v>
      </c>
      <c r="T694" s="117" t="s">
        <v>12</v>
      </c>
      <c r="U694" s="117" t="s">
        <v>12</v>
      </c>
      <c r="V694" s="117" t="s">
        <v>12</v>
      </c>
      <c r="W694" s="117" t="s">
        <v>12</v>
      </c>
      <c r="X694" s="117" t="s">
        <v>12</v>
      </c>
      <c r="Y694" s="117" t="s">
        <v>12</v>
      </c>
      <c r="Z694" s="117" t="s">
        <v>12</v>
      </c>
      <c r="AA694" s="393" t="s">
        <v>12</v>
      </c>
      <c r="AB694" s="393" t="s">
        <v>12</v>
      </c>
      <c r="AC694" s="393" t="s">
        <v>12</v>
      </c>
      <c r="AD694" s="393"/>
      <c r="AE694" s="393"/>
      <c r="AF694" s="393"/>
      <c r="AG694" s="78"/>
      <c r="AH694" s="78"/>
      <c r="AI694" s="78"/>
      <c r="AJ694" s="78"/>
      <c r="AK694" s="79"/>
      <c r="AL694" s="79"/>
      <c r="AM694" s="79"/>
      <c r="AN694" s="90"/>
      <c r="AO694" s="90"/>
      <c r="AP694" s="90"/>
      <c r="AQ694" s="90"/>
      <c r="AR694" s="90"/>
      <c r="AS694" s="90"/>
      <c r="AT694" s="90"/>
      <c r="AU694" s="90"/>
      <c r="AV694" s="90"/>
      <c r="AW694" s="90"/>
      <c r="AX694" s="90"/>
      <c r="AY694" s="90"/>
      <c r="AZ694" s="90"/>
      <c r="BA694" s="90"/>
      <c r="BB694" s="163"/>
      <c r="BC694" s="163"/>
      <c r="BD694" s="163"/>
      <c r="BE694" s="163"/>
      <c r="BF694" s="163"/>
      <c r="BG694" s="163"/>
      <c r="BH694" s="163"/>
      <c r="BI694" s="163"/>
      <c r="BJ694" s="163"/>
      <c r="BK694" s="163"/>
      <c r="BL694" s="163"/>
      <c r="BM694" s="163"/>
      <c r="BN694" s="163"/>
      <c r="BO694" s="315"/>
      <c r="BP694" s="163"/>
      <c r="BQ694" s="90"/>
      <c r="BR694" s="163"/>
      <c r="BS694" s="90"/>
      <c r="BT694" s="90"/>
      <c r="BU694" s="394" t="e">
        <f>VLOOKUP(#REF!,'[4]Monthly AMS report'!$AK$3:$AL$380,2,FALSE)</f>
        <v>#REF!</v>
      </c>
      <c r="BV694" s="88"/>
    </row>
    <row r="695" spans="1:74" ht="26.4" x14ac:dyDescent="0.3">
      <c r="A695" s="87" t="s">
        <v>1962</v>
      </c>
      <c r="B695" s="71" t="s">
        <v>1963</v>
      </c>
      <c r="C695" s="406"/>
      <c r="D695" s="404"/>
      <c r="E695" s="405"/>
      <c r="G695" s="117" t="s">
        <v>15</v>
      </c>
      <c r="H695" s="117" t="s">
        <v>15</v>
      </c>
      <c r="I695" s="117" t="s">
        <v>15</v>
      </c>
      <c r="J695" s="117" t="s">
        <v>12</v>
      </c>
      <c r="K695" s="117" t="s">
        <v>12</v>
      </c>
      <c r="L695" s="117" t="s">
        <v>12</v>
      </c>
      <c r="M695" s="117" t="s">
        <v>12</v>
      </c>
      <c r="N695" s="117" t="s">
        <v>12</v>
      </c>
      <c r="O695" s="117" t="s">
        <v>12</v>
      </c>
      <c r="P695" s="117" t="s">
        <v>12</v>
      </c>
      <c r="Q695" s="117" t="s">
        <v>12</v>
      </c>
      <c r="R695" s="117" t="s">
        <v>12</v>
      </c>
      <c r="S695" s="117" t="s">
        <v>12</v>
      </c>
      <c r="T695" s="117" t="s">
        <v>12</v>
      </c>
      <c r="U695" s="117" t="s">
        <v>12</v>
      </c>
      <c r="V695" s="117" t="s">
        <v>12</v>
      </c>
      <c r="W695" s="117" t="s">
        <v>12</v>
      </c>
      <c r="X695" s="117" t="s">
        <v>12</v>
      </c>
      <c r="Y695" s="117" t="s">
        <v>12</v>
      </c>
      <c r="Z695" s="117" t="s">
        <v>12</v>
      </c>
      <c r="AA695" s="393" t="s">
        <v>12</v>
      </c>
      <c r="AB695" s="393" t="s">
        <v>12</v>
      </c>
      <c r="AC695" s="393" t="s">
        <v>12</v>
      </c>
      <c r="AD695" s="393"/>
      <c r="AE695" s="393"/>
      <c r="AF695" s="393"/>
      <c r="AG695" s="78"/>
      <c r="AH695" s="78"/>
      <c r="AI695" s="78"/>
      <c r="AJ695" s="78"/>
      <c r="AK695" s="79"/>
      <c r="AL695" s="79"/>
      <c r="AM695" s="79"/>
      <c r="AN695" s="90"/>
      <c r="AO695" s="90"/>
      <c r="AP695" s="90"/>
      <c r="AQ695" s="90"/>
      <c r="AR695" s="90"/>
      <c r="AS695" s="90"/>
      <c r="AT695" s="90"/>
      <c r="AU695" s="90"/>
      <c r="AV695" s="90"/>
      <c r="AW695" s="90"/>
      <c r="AX695" s="90"/>
      <c r="AY695" s="90"/>
      <c r="AZ695" s="90"/>
      <c r="BA695" s="90"/>
      <c r="BB695" s="163"/>
      <c r="BC695" s="163"/>
      <c r="BD695" s="163"/>
      <c r="BE695" s="163"/>
      <c r="BF695" s="163"/>
      <c r="BG695" s="163"/>
      <c r="BH695" s="163"/>
      <c r="BI695" s="163"/>
      <c r="BJ695" s="163"/>
      <c r="BK695" s="163"/>
      <c r="BL695" s="163"/>
      <c r="BM695" s="163"/>
      <c r="BN695" s="163"/>
      <c r="BO695" s="315"/>
      <c r="BP695" s="163"/>
      <c r="BQ695" s="90"/>
      <c r="BR695" s="163"/>
      <c r="BS695" s="90"/>
      <c r="BT695" s="90"/>
      <c r="BU695" s="394" t="e">
        <f>VLOOKUP(#REF!,'[4]Monthly AMS report'!$AK$3:$AL$380,2,FALSE)</f>
        <v>#REF!</v>
      </c>
      <c r="BV695" s="88"/>
    </row>
    <row r="696" spans="1:74" ht="26.4" x14ac:dyDescent="0.3">
      <c r="A696" s="87" t="s">
        <v>1964</v>
      </c>
      <c r="B696" s="71" t="s">
        <v>1965</v>
      </c>
      <c r="C696" s="406"/>
      <c r="D696" s="404"/>
      <c r="E696" s="405"/>
      <c r="G696" s="117" t="s">
        <v>12</v>
      </c>
      <c r="H696" s="117" t="s">
        <v>15</v>
      </c>
      <c r="I696" s="117" t="s">
        <v>15</v>
      </c>
      <c r="J696" s="117" t="s">
        <v>12</v>
      </c>
      <c r="K696" s="117" t="s">
        <v>12</v>
      </c>
      <c r="L696" s="117" t="s">
        <v>12</v>
      </c>
      <c r="M696" s="117" t="s">
        <v>12</v>
      </c>
      <c r="N696" s="117" t="s">
        <v>12</v>
      </c>
      <c r="O696" s="117" t="s">
        <v>12</v>
      </c>
      <c r="P696" s="117" t="s">
        <v>12</v>
      </c>
      <c r="Q696" s="117" t="s">
        <v>12</v>
      </c>
      <c r="R696" s="117" t="s">
        <v>12</v>
      </c>
      <c r="S696" s="117" t="s">
        <v>12</v>
      </c>
      <c r="T696" s="117" t="s">
        <v>12</v>
      </c>
      <c r="U696" s="117" t="s">
        <v>12</v>
      </c>
      <c r="V696" s="117" t="s">
        <v>12</v>
      </c>
      <c r="W696" s="117" t="s">
        <v>12</v>
      </c>
      <c r="X696" s="117" t="s">
        <v>12</v>
      </c>
      <c r="Y696" s="117" t="s">
        <v>12</v>
      </c>
      <c r="Z696" s="117" t="s">
        <v>12</v>
      </c>
      <c r="AA696" s="393" t="s">
        <v>12</v>
      </c>
      <c r="AB696" s="393" t="s">
        <v>12</v>
      </c>
      <c r="AC696" s="393" t="s">
        <v>12</v>
      </c>
      <c r="AD696" s="393"/>
      <c r="AE696" s="393"/>
      <c r="AF696" s="393"/>
      <c r="AG696" s="78"/>
      <c r="AH696" s="78"/>
      <c r="AI696" s="78"/>
      <c r="AJ696" s="78"/>
      <c r="AK696" s="79"/>
      <c r="AL696" s="79"/>
      <c r="AM696" s="79"/>
      <c r="AN696" s="90"/>
      <c r="AO696" s="90"/>
      <c r="AP696" s="90"/>
      <c r="AQ696" s="90"/>
      <c r="AR696" s="90"/>
      <c r="AS696" s="90"/>
      <c r="AT696" s="90"/>
      <c r="AU696" s="90"/>
      <c r="AV696" s="90"/>
      <c r="AW696" s="90"/>
      <c r="AX696" s="90"/>
      <c r="AY696" s="90"/>
      <c r="AZ696" s="90"/>
      <c r="BA696" s="90"/>
      <c r="BB696" s="163"/>
      <c r="BC696" s="163"/>
      <c r="BD696" s="163"/>
      <c r="BE696" s="163"/>
      <c r="BF696" s="163"/>
      <c r="BG696" s="163"/>
      <c r="BH696" s="163"/>
      <c r="BI696" s="163"/>
      <c r="BJ696" s="163"/>
      <c r="BK696" s="163"/>
      <c r="BL696" s="163"/>
      <c r="BM696" s="163"/>
      <c r="BN696" s="163"/>
      <c r="BO696" s="315"/>
      <c r="BP696" s="163"/>
      <c r="BQ696" s="90"/>
      <c r="BR696" s="163"/>
      <c r="BS696" s="90"/>
      <c r="BT696" s="90"/>
      <c r="BU696" s="394" t="e">
        <f>VLOOKUP(#REF!,'[4]Monthly AMS report'!$AK$3:$AL$380,2,FALSE)</f>
        <v>#REF!</v>
      </c>
      <c r="BV696" s="88"/>
    </row>
    <row r="697" spans="1:74" ht="26.4" x14ac:dyDescent="0.3">
      <c r="A697" s="87" t="s">
        <v>1966</v>
      </c>
      <c r="B697" s="71" t="s">
        <v>1967</v>
      </c>
      <c r="G697" s="117" t="s">
        <v>15</v>
      </c>
      <c r="H697" s="117" t="s">
        <v>15</v>
      </c>
      <c r="I697" s="117" t="s">
        <v>15</v>
      </c>
      <c r="J697" s="117" t="s">
        <v>12</v>
      </c>
      <c r="K697" s="117" t="s">
        <v>12</v>
      </c>
      <c r="L697" s="117" t="s">
        <v>12</v>
      </c>
      <c r="M697" s="117" t="s">
        <v>12</v>
      </c>
      <c r="N697" s="117" t="s">
        <v>12</v>
      </c>
      <c r="O697" s="117" t="s">
        <v>12</v>
      </c>
      <c r="P697" s="117" t="s">
        <v>12</v>
      </c>
      <c r="Q697" s="117" t="s">
        <v>12</v>
      </c>
      <c r="R697" s="117" t="s">
        <v>12</v>
      </c>
      <c r="S697" s="117" t="s">
        <v>12</v>
      </c>
      <c r="T697" s="117" t="s">
        <v>12</v>
      </c>
      <c r="U697" s="117" t="s">
        <v>12</v>
      </c>
      <c r="V697" s="117" t="s">
        <v>12</v>
      </c>
      <c r="W697" s="117" t="s">
        <v>12</v>
      </c>
      <c r="X697" s="117" t="s">
        <v>12</v>
      </c>
      <c r="Y697" s="117" t="s">
        <v>12</v>
      </c>
      <c r="Z697" s="117" t="s">
        <v>12</v>
      </c>
      <c r="AA697" s="393" t="s">
        <v>12</v>
      </c>
      <c r="AB697" s="393" t="s">
        <v>12</v>
      </c>
      <c r="AC697" s="393" t="s">
        <v>12</v>
      </c>
      <c r="AD697" s="393"/>
      <c r="AE697" s="393"/>
      <c r="AF697" s="393"/>
      <c r="AG697" s="78"/>
      <c r="AH697" s="78"/>
      <c r="AI697" s="78"/>
      <c r="AJ697" s="78"/>
      <c r="AK697" s="79"/>
      <c r="AL697" s="79"/>
      <c r="AM697" s="79"/>
      <c r="AN697" s="90"/>
      <c r="AO697" s="90"/>
      <c r="AP697" s="90"/>
      <c r="AQ697" s="90"/>
      <c r="AR697" s="90"/>
      <c r="AS697" s="90"/>
      <c r="AT697" s="90"/>
      <c r="AU697" s="90"/>
      <c r="AV697" s="90"/>
      <c r="AW697" s="90"/>
      <c r="AX697" s="90"/>
      <c r="AY697" s="90"/>
      <c r="AZ697" s="90"/>
      <c r="BA697" s="90"/>
      <c r="BB697" s="163"/>
      <c r="BC697" s="163"/>
      <c r="BD697" s="163"/>
      <c r="BE697" s="163"/>
      <c r="BF697" s="163"/>
      <c r="BG697" s="163"/>
      <c r="BH697" s="163"/>
      <c r="BI697" s="163"/>
      <c r="BJ697" s="163"/>
      <c r="BK697" s="163"/>
      <c r="BL697" s="163"/>
      <c r="BM697" s="163"/>
      <c r="BN697" s="163"/>
      <c r="BO697" s="315"/>
      <c r="BP697" s="163"/>
      <c r="BQ697" s="90"/>
      <c r="BR697" s="163"/>
      <c r="BS697" s="90"/>
      <c r="BT697" s="90"/>
      <c r="BU697" s="394" t="e">
        <f>VLOOKUP(#REF!,'[4]Monthly AMS report'!$AK$3:$AL$380,2,FALSE)</f>
        <v>#REF!</v>
      </c>
      <c r="BV697" s="88"/>
    </row>
    <row r="698" spans="1:74" ht="14.4" x14ac:dyDescent="0.3">
      <c r="A698" s="87"/>
      <c r="B698" s="71"/>
      <c r="D698" s="115"/>
      <c r="E698" s="157"/>
      <c r="G698" s="117"/>
      <c r="H698" s="117"/>
      <c r="I698" s="117"/>
      <c r="J698" s="117"/>
      <c r="K698" s="117"/>
      <c r="L698" s="117"/>
      <c r="M698" s="117"/>
      <c r="N698" s="117"/>
      <c r="O698" s="117"/>
      <c r="P698" s="117"/>
      <c r="Q698" s="117"/>
      <c r="R698" s="117"/>
      <c r="S698" s="117"/>
      <c r="T698" s="117"/>
      <c r="U698" s="117"/>
      <c r="V698" s="117"/>
      <c r="W698" s="117"/>
      <c r="X698" s="117"/>
      <c r="Y698" s="117"/>
      <c r="Z698" s="117"/>
      <c r="AA698" s="393"/>
      <c r="AB698" s="393"/>
      <c r="AC698" s="393"/>
      <c r="AD698" s="393"/>
      <c r="AE698" s="393"/>
      <c r="AF698" s="393"/>
      <c r="AG698" s="78"/>
      <c r="AH698" s="78"/>
      <c r="AI698" s="78"/>
      <c r="AJ698" s="78"/>
      <c r="AK698" s="79"/>
      <c r="AL698" s="79"/>
      <c r="AM698" s="79"/>
      <c r="AN698" s="90"/>
      <c r="AO698" s="90"/>
      <c r="AP698" s="90"/>
      <c r="AQ698" s="90"/>
      <c r="AR698" s="90"/>
      <c r="AS698" s="90"/>
      <c r="AT698" s="90"/>
      <c r="AU698" s="90"/>
      <c r="AV698" s="90"/>
      <c r="AW698" s="90"/>
      <c r="AX698" s="90"/>
      <c r="AY698" s="90"/>
      <c r="AZ698" s="90"/>
      <c r="BA698" s="90"/>
      <c r="BB698" s="163"/>
      <c r="BC698" s="163"/>
      <c r="BD698" s="163"/>
      <c r="BE698" s="163"/>
      <c r="BF698" s="163"/>
      <c r="BG698" s="163"/>
      <c r="BH698" s="163"/>
      <c r="BI698" s="163"/>
      <c r="BJ698" s="163"/>
      <c r="BK698" s="163"/>
      <c r="BL698" s="163"/>
      <c r="BM698" s="163"/>
      <c r="BN698" s="163"/>
      <c r="BO698" s="315"/>
      <c r="BP698" s="163"/>
      <c r="BQ698" s="90"/>
      <c r="BR698" s="163"/>
      <c r="BS698" s="90"/>
      <c r="BT698" s="90"/>
      <c r="BU698" s="394"/>
      <c r="BV698" s="88"/>
    </row>
    <row r="699" spans="1:74" ht="14.4" x14ac:dyDescent="0.3">
      <c r="A699" s="87"/>
      <c r="B699" s="71"/>
      <c r="D699" s="115"/>
      <c r="E699" s="157"/>
      <c r="G699" s="117"/>
      <c r="H699" s="117"/>
      <c r="I699" s="117"/>
      <c r="J699" s="117"/>
      <c r="K699" s="117"/>
      <c r="L699" s="117"/>
      <c r="M699" s="117"/>
      <c r="N699" s="117"/>
      <c r="O699" s="117"/>
      <c r="P699" s="117"/>
      <c r="Q699" s="117"/>
      <c r="R699" s="117"/>
      <c r="S699" s="117"/>
      <c r="T699" s="117"/>
      <c r="U699" s="117"/>
      <c r="V699" s="117"/>
      <c r="W699" s="117"/>
      <c r="X699" s="117"/>
      <c r="Y699" s="117"/>
      <c r="Z699" s="117"/>
      <c r="AA699" s="393"/>
      <c r="AB699" s="393"/>
      <c r="AC699" s="393"/>
      <c r="AD699" s="393"/>
      <c r="AE699" s="393"/>
      <c r="AF699" s="393"/>
      <c r="AG699" s="78"/>
      <c r="AH699" s="78"/>
      <c r="AI699" s="78"/>
      <c r="AJ699" s="78"/>
      <c r="AK699" s="79"/>
      <c r="AL699" s="79"/>
      <c r="AM699" s="79"/>
      <c r="AN699" s="90"/>
      <c r="AO699" s="90"/>
      <c r="AP699" s="90"/>
      <c r="AQ699" s="90"/>
      <c r="AR699" s="90"/>
      <c r="AS699" s="90"/>
      <c r="AT699" s="90"/>
      <c r="AU699" s="90"/>
      <c r="AV699" s="90"/>
      <c r="AW699" s="90"/>
      <c r="AX699" s="90"/>
      <c r="AY699" s="90"/>
      <c r="AZ699" s="90"/>
      <c r="BA699" s="90"/>
      <c r="BB699" s="163"/>
      <c r="BC699" s="163"/>
      <c r="BD699" s="163"/>
      <c r="BE699" s="163"/>
      <c r="BF699" s="163"/>
      <c r="BG699" s="163"/>
      <c r="BH699" s="163"/>
      <c r="BI699" s="163"/>
      <c r="BJ699" s="163"/>
      <c r="BK699" s="163"/>
      <c r="BL699" s="163"/>
      <c r="BM699" s="163"/>
      <c r="BN699" s="163"/>
      <c r="BO699" s="315"/>
      <c r="BP699" s="163"/>
      <c r="BQ699" s="90"/>
      <c r="BR699" s="163"/>
      <c r="BS699" s="90"/>
      <c r="BT699" s="90"/>
      <c r="BU699" s="394"/>
      <c r="BV699" s="88"/>
    </row>
    <row r="700" spans="1:74" ht="14.4" x14ac:dyDescent="0.3">
      <c r="A700" s="87"/>
      <c r="B700" s="71"/>
      <c r="D700" s="115"/>
      <c r="E700" s="157"/>
      <c r="G700" s="117"/>
      <c r="H700" s="117"/>
      <c r="I700" s="117"/>
      <c r="J700" s="117"/>
      <c r="K700" s="117"/>
      <c r="L700" s="117"/>
      <c r="M700" s="117"/>
      <c r="N700" s="117"/>
      <c r="O700" s="117"/>
      <c r="P700" s="117"/>
      <c r="Q700" s="117"/>
      <c r="R700" s="117"/>
      <c r="S700" s="117"/>
      <c r="T700" s="117"/>
      <c r="U700" s="117"/>
      <c r="V700" s="117"/>
      <c r="W700" s="117"/>
      <c r="X700" s="117"/>
      <c r="Y700" s="117"/>
      <c r="Z700" s="117"/>
      <c r="AA700" s="393"/>
      <c r="AB700" s="393"/>
      <c r="AC700" s="393"/>
      <c r="AD700" s="393"/>
      <c r="AE700" s="393"/>
      <c r="AF700" s="393"/>
      <c r="AG700" s="78"/>
      <c r="AH700" s="78"/>
      <c r="AI700" s="78"/>
      <c r="AJ700" s="78"/>
      <c r="AK700" s="79"/>
      <c r="AL700" s="79"/>
      <c r="AM700" s="79"/>
      <c r="AN700" s="90"/>
      <c r="AO700" s="90"/>
      <c r="AP700" s="90"/>
      <c r="AQ700" s="90"/>
      <c r="AR700" s="90"/>
      <c r="AS700" s="90"/>
      <c r="AT700" s="90"/>
      <c r="AU700" s="90"/>
      <c r="AV700" s="90"/>
      <c r="AW700" s="90"/>
      <c r="AX700" s="90"/>
      <c r="AY700" s="90"/>
      <c r="AZ700" s="90"/>
      <c r="BA700" s="90"/>
      <c r="BB700" s="163"/>
      <c r="BC700" s="163"/>
      <c r="BD700" s="163"/>
      <c r="BE700" s="163"/>
      <c r="BF700" s="163"/>
      <c r="BG700" s="163"/>
      <c r="BH700" s="163"/>
      <c r="BI700" s="163"/>
      <c r="BJ700" s="163"/>
      <c r="BK700" s="163"/>
      <c r="BL700" s="163"/>
      <c r="BM700" s="163"/>
      <c r="BN700" s="163"/>
      <c r="BO700" s="315"/>
      <c r="BP700" s="163"/>
      <c r="BQ700" s="90"/>
      <c r="BR700" s="163"/>
      <c r="BS700" s="90"/>
      <c r="BT700" s="90"/>
      <c r="BU700" s="394"/>
      <c r="BV700" s="88"/>
    </row>
    <row r="701" spans="1:74" ht="14.4" x14ac:dyDescent="0.3">
      <c r="A701" s="87"/>
      <c r="B701" s="71"/>
      <c r="D701" s="115"/>
      <c r="E701" s="157"/>
      <c r="G701" s="117"/>
      <c r="H701" s="117"/>
      <c r="I701" s="117"/>
      <c r="J701" s="117"/>
      <c r="K701" s="117"/>
      <c r="L701" s="117"/>
      <c r="M701" s="117"/>
      <c r="N701" s="117"/>
      <c r="O701" s="117"/>
      <c r="P701" s="117"/>
      <c r="Q701" s="117"/>
      <c r="R701" s="117"/>
      <c r="S701" s="117"/>
      <c r="T701" s="117"/>
      <c r="U701" s="117"/>
      <c r="V701" s="117"/>
      <c r="W701" s="117"/>
      <c r="X701" s="117"/>
      <c r="Y701" s="117"/>
      <c r="Z701" s="117"/>
      <c r="AA701" s="393"/>
      <c r="AB701" s="393"/>
      <c r="AC701" s="393"/>
      <c r="AD701" s="393"/>
      <c r="AE701" s="393"/>
      <c r="AF701" s="393"/>
      <c r="AG701" s="78"/>
      <c r="AH701" s="78"/>
      <c r="AI701" s="78"/>
      <c r="AJ701" s="78"/>
      <c r="AK701" s="79"/>
      <c r="AL701" s="79"/>
      <c r="AM701" s="79"/>
      <c r="AN701" s="90"/>
      <c r="AO701" s="90"/>
      <c r="AP701" s="90"/>
      <c r="AQ701" s="90"/>
      <c r="AR701" s="90"/>
      <c r="AS701" s="90"/>
      <c r="AT701" s="90"/>
      <c r="AU701" s="90"/>
      <c r="AV701" s="90"/>
      <c r="AW701" s="90"/>
      <c r="AX701" s="90"/>
      <c r="AY701" s="90"/>
      <c r="AZ701" s="90"/>
      <c r="BA701" s="90"/>
      <c r="BB701" s="163"/>
      <c r="BC701" s="163"/>
      <c r="BD701" s="163"/>
      <c r="BE701" s="163"/>
      <c r="BF701" s="163"/>
      <c r="BG701" s="163"/>
      <c r="BH701" s="163"/>
      <c r="BI701" s="163"/>
      <c r="BJ701" s="163"/>
      <c r="BK701" s="163"/>
      <c r="BL701" s="163"/>
      <c r="BM701" s="163"/>
      <c r="BN701" s="163"/>
      <c r="BO701" s="315"/>
      <c r="BP701" s="163"/>
      <c r="BQ701" s="90"/>
      <c r="BR701" s="163"/>
      <c r="BS701" s="90"/>
      <c r="BT701" s="90"/>
      <c r="BU701" s="394"/>
      <c r="BV701" s="88"/>
    </row>
    <row r="702" spans="1:74" ht="14.4" x14ac:dyDescent="0.3">
      <c r="A702" s="408" t="s">
        <v>1968</v>
      </c>
      <c r="B702" s="155" t="s">
        <v>1969</v>
      </c>
      <c r="C702" s="406"/>
      <c r="D702" s="404"/>
      <c r="E702" s="405"/>
      <c r="F702" s="406"/>
      <c r="G702" s="117" t="s">
        <v>15</v>
      </c>
      <c r="H702" s="117" t="s">
        <v>15</v>
      </c>
      <c r="I702" s="117" t="s">
        <v>15</v>
      </c>
      <c r="J702" s="117" t="s">
        <v>12</v>
      </c>
      <c r="K702" s="117" t="s">
        <v>12</v>
      </c>
      <c r="L702" s="117" t="s">
        <v>12</v>
      </c>
      <c r="M702" s="117" t="s">
        <v>12</v>
      </c>
      <c r="N702" s="117" t="s">
        <v>12</v>
      </c>
      <c r="O702" s="117" t="s">
        <v>12</v>
      </c>
      <c r="P702" s="117" t="s">
        <v>12</v>
      </c>
      <c r="Q702" s="117" t="s">
        <v>12</v>
      </c>
      <c r="R702" s="117" t="s">
        <v>12</v>
      </c>
      <c r="S702" s="117" t="s">
        <v>12</v>
      </c>
      <c r="T702" s="117" t="s">
        <v>12</v>
      </c>
      <c r="U702" s="117" t="s">
        <v>12</v>
      </c>
      <c r="V702" s="117" t="s">
        <v>12</v>
      </c>
      <c r="W702" s="117" t="s">
        <v>12</v>
      </c>
      <c r="X702" s="117" t="s">
        <v>12</v>
      </c>
      <c r="Y702" s="117" t="s">
        <v>12</v>
      </c>
      <c r="Z702" s="117" t="s">
        <v>12</v>
      </c>
      <c r="AA702" s="393" t="s">
        <v>12</v>
      </c>
      <c r="AB702" s="393" t="s">
        <v>12</v>
      </c>
      <c r="AC702" s="393" t="s">
        <v>12</v>
      </c>
      <c r="AD702" s="393"/>
      <c r="AE702" s="393"/>
      <c r="AF702" s="393"/>
      <c r="AG702" s="78"/>
      <c r="AH702" s="78"/>
      <c r="AI702" s="78"/>
      <c r="AJ702" s="78"/>
      <c r="AK702" s="79"/>
      <c r="AL702" s="79"/>
      <c r="AM702" s="79"/>
      <c r="AN702" s="90"/>
      <c r="AO702" s="90"/>
      <c r="AP702" s="90"/>
      <c r="AQ702" s="90"/>
      <c r="AR702" s="90"/>
      <c r="AS702" s="90"/>
      <c r="AT702" s="90"/>
      <c r="AU702" s="90"/>
      <c r="AV702" s="90"/>
      <c r="AW702" s="90"/>
      <c r="AX702" s="90"/>
      <c r="AY702" s="90"/>
      <c r="AZ702" s="90"/>
      <c r="BA702" s="90"/>
      <c r="BB702" s="163"/>
      <c r="BC702" s="163"/>
      <c r="BD702" s="163"/>
      <c r="BE702" s="163"/>
      <c r="BF702" s="163"/>
      <c r="BG702" s="163"/>
      <c r="BH702" s="163"/>
      <c r="BI702" s="163"/>
      <c r="BJ702" s="163"/>
      <c r="BK702" s="163"/>
      <c r="BL702" s="163"/>
      <c r="BM702" s="163"/>
      <c r="BN702" s="163"/>
      <c r="BO702" s="315"/>
      <c r="BP702" s="163"/>
      <c r="BQ702" s="90"/>
      <c r="BR702" s="163"/>
      <c r="BS702" s="90"/>
      <c r="BT702" s="90"/>
      <c r="BU702" s="394" t="s">
        <v>1970</v>
      </c>
      <c r="BV702" s="88"/>
    </row>
    <row r="703" spans="1:74" ht="26.4" x14ac:dyDescent="0.3">
      <c r="A703" s="87" t="s">
        <v>1971</v>
      </c>
      <c r="B703" s="71" t="s">
        <v>1972</v>
      </c>
      <c r="C703" s="406"/>
      <c r="D703" s="404"/>
      <c r="E703" s="405"/>
      <c r="G703" s="117" t="s">
        <v>15</v>
      </c>
      <c r="H703" s="117" t="s">
        <v>15</v>
      </c>
      <c r="I703" s="117" t="s">
        <v>15</v>
      </c>
      <c r="J703" s="117" t="s">
        <v>12</v>
      </c>
      <c r="K703" s="117" t="s">
        <v>12</v>
      </c>
      <c r="L703" s="117" t="s">
        <v>12</v>
      </c>
      <c r="M703" s="117" t="s">
        <v>12</v>
      </c>
      <c r="N703" s="117" t="s">
        <v>12</v>
      </c>
      <c r="O703" s="117" t="s">
        <v>12</v>
      </c>
      <c r="P703" s="117" t="s">
        <v>12</v>
      </c>
      <c r="Q703" s="117" t="s">
        <v>12</v>
      </c>
      <c r="R703" s="117" t="s">
        <v>12</v>
      </c>
      <c r="S703" s="117" t="s">
        <v>12</v>
      </c>
      <c r="T703" s="117" t="s">
        <v>12</v>
      </c>
      <c r="U703" s="117" t="s">
        <v>12</v>
      </c>
      <c r="V703" s="117" t="s">
        <v>12</v>
      </c>
      <c r="W703" s="117" t="s">
        <v>12</v>
      </c>
      <c r="X703" s="117" t="s">
        <v>12</v>
      </c>
      <c r="Y703" s="117" t="s">
        <v>12</v>
      </c>
      <c r="Z703" s="117" t="s">
        <v>12</v>
      </c>
      <c r="AA703" s="393" t="s">
        <v>12</v>
      </c>
      <c r="AB703" s="393" t="s">
        <v>12</v>
      </c>
      <c r="AC703" s="393" t="s">
        <v>12</v>
      </c>
      <c r="AD703" s="393"/>
      <c r="AE703" s="393"/>
      <c r="AF703" s="393"/>
      <c r="AG703" s="78"/>
      <c r="AH703" s="78"/>
      <c r="AI703" s="78"/>
      <c r="AJ703" s="78"/>
      <c r="AK703" s="79"/>
      <c r="AL703" s="79"/>
      <c r="AM703" s="79"/>
      <c r="AN703" s="90"/>
      <c r="AO703" s="90"/>
      <c r="AP703" s="90"/>
      <c r="AQ703" s="90"/>
      <c r="AR703" s="90"/>
      <c r="AS703" s="90"/>
      <c r="AT703" s="90"/>
      <c r="AU703" s="90"/>
      <c r="AV703" s="90"/>
      <c r="AW703" s="90"/>
      <c r="AX703" s="90"/>
      <c r="AY703" s="90"/>
      <c r="AZ703" s="90"/>
      <c r="BA703" s="90"/>
      <c r="BB703" s="163"/>
      <c r="BC703" s="163"/>
      <c r="BD703" s="163"/>
      <c r="BE703" s="163"/>
      <c r="BF703" s="163"/>
      <c r="BG703" s="163"/>
      <c r="BH703" s="163"/>
      <c r="BI703" s="163"/>
      <c r="BJ703" s="163"/>
      <c r="BK703" s="163"/>
      <c r="BL703" s="163"/>
      <c r="BM703" s="163"/>
      <c r="BN703" s="163"/>
      <c r="BO703" s="315"/>
      <c r="BP703" s="163"/>
      <c r="BQ703" s="90"/>
      <c r="BR703" s="163"/>
      <c r="BS703" s="90"/>
      <c r="BT703" s="90"/>
      <c r="BU703" s="394" t="s">
        <v>1970</v>
      </c>
      <c r="BV703" s="88"/>
    </row>
    <row r="704" spans="1:74" ht="26.4" x14ac:dyDescent="0.3">
      <c r="A704" s="409" t="s">
        <v>1973</v>
      </c>
      <c r="B704" s="71" t="s">
        <v>1974</v>
      </c>
      <c r="G704" s="117">
        <v>3</v>
      </c>
      <c r="H704" s="117" t="s">
        <v>15</v>
      </c>
      <c r="I704" s="117" t="s">
        <v>15</v>
      </c>
      <c r="J704" s="117">
        <v>3</v>
      </c>
      <c r="K704" s="117" t="s">
        <v>12</v>
      </c>
      <c r="L704" s="117" t="s">
        <v>12</v>
      </c>
      <c r="M704" s="117" t="s">
        <v>12</v>
      </c>
      <c r="N704" s="117" t="s">
        <v>12</v>
      </c>
      <c r="O704" s="117" t="s">
        <v>12</v>
      </c>
      <c r="P704" s="117" t="s">
        <v>12</v>
      </c>
      <c r="Q704" s="117" t="s">
        <v>12</v>
      </c>
      <c r="R704" s="117" t="s">
        <v>12</v>
      </c>
      <c r="S704" s="117" t="s">
        <v>12</v>
      </c>
      <c r="T704" s="117" t="s">
        <v>12</v>
      </c>
      <c r="U704" s="117" t="s">
        <v>12</v>
      </c>
      <c r="V704" s="117" t="s">
        <v>12</v>
      </c>
      <c r="W704" s="117" t="s">
        <v>12</v>
      </c>
      <c r="X704" s="117" t="s">
        <v>12</v>
      </c>
      <c r="Y704" s="117" t="s">
        <v>12</v>
      </c>
      <c r="Z704" s="117" t="s">
        <v>12</v>
      </c>
      <c r="AA704" s="393" t="s">
        <v>12</v>
      </c>
      <c r="AB704" s="393" t="s">
        <v>12</v>
      </c>
      <c r="AC704" s="393" t="s">
        <v>12</v>
      </c>
      <c r="AD704" s="393"/>
      <c r="AE704" s="393"/>
      <c r="AF704" s="393"/>
      <c r="AG704" s="78"/>
      <c r="AH704" s="78"/>
      <c r="AI704" s="78"/>
      <c r="AJ704" s="78"/>
      <c r="AK704" s="79"/>
      <c r="AL704" s="79"/>
      <c r="AM704" s="79"/>
      <c r="AN704" s="90"/>
      <c r="AO704" s="90"/>
      <c r="AP704" s="90"/>
      <c r="AQ704" s="90"/>
      <c r="AR704" s="90"/>
      <c r="AS704" s="90"/>
      <c r="AT704" s="90"/>
      <c r="AU704" s="90"/>
      <c r="AV704" s="90"/>
      <c r="AW704" s="90"/>
      <c r="AX704" s="90"/>
      <c r="AY704" s="90"/>
      <c r="AZ704" s="90"/>
      <c r="BA704" s="90"/>
      <c r="BB704" s="163"/>
      <c r="BC704" s="163"/>
      <c r="BD704" s="163"/>
      <c r="BE704" s="163"/>
      <c r="BF704" s="163"/>
      <c r="BG704" s="163"/>
      <c r="BH704" s="163"/>
      <c r="BI704" s="163"/>
      <c r="BJ704" s="163"/>
      <c r="BK704" s="163"/>
      <c r="BL704" s="163"/>
      <c r="BM704" s="163"/>
      <c r="BN704" s="163"/>
      <c r="BO704" s="315"/>
      <c r="BP704" s="163"/>
      <c r="BQ704" s="90"/>
      <c r="BR704" s="163"/>
      <c r="BS704" s="90"/>
      <c r="BT704" s="90"/>
      <c r="BU704" s="394" t="s">
        <v>1970</v>
      </c>
      <c r="BV704" s="88"/>
    </row>
    <row r="705" spans="1:74" ht="26.4" x14ac:dyDescent="0.3">
      <c r="A705" s="87" t="s">
        <v>1975</v>
      </c>
      <c r="B705" s="71" t="s">
        <v>1976</v>
      </c>
      <c r="G705" s="117" t="s">
        <v>15</v>
      </c>
      <c r="H705" s="117" t="s">
        <v>15</v>
      </c>
      <c r="I705" s="117" t="s">
        <v>15</v>
      </c>
      <c r="J705" s="117" t="s">
        <v>12</v>
      </c>
      <c r="K705" s="117" t="s">
        <v>12</v>
      </c>
      <c r="L705" s="117" t="s">
        <v>12</v>
      </c>
      <c r="M705" s="117" t="s">
        <v>12</v>
      </c>
      <c r="N705" s="117" t="s">
        <v>12</v>
      </c>
      <c r="O705" s="117" t="s">
        <v>12</v>
      </c>
      <c r="P705" s="117" t="s">
        <v>12</v>
      </c>
      <c r="Q705" s="117" t="s">
        <v>12</v>
      </c>
      <c r="R705" s="117" t="s">
        <v>12</v>
      </c>
      <c r="S705" s="117" t="s">
        <v>12</v>
      </c>
      <c r="T705" s="117" t="s">
        <v>12</v>
      </c>
      <c r="U705" s="117" t="s">
        <v>12</v>
      </c>
      <c r="V705" s="117" t="s">
        <v>12</v>
      </c>
      <c r="W705" s="117" t="s">
        <v>12</v>
      </c>
      <c r="X705" s="117" t="s">
        <v>12</v>
      </c>
      <c r="Y705" s="117" t="s">
        <v>12</v>
      </c>
      <c r="Z705" s="117" t="s">
        <v>12</v>
      </c>
      <c r="AA705" s="393" t="s">
        <v>12</v>
      </c>
      <c r="AB705" s="393" t="s">
        <v>12</v>
      </c>
      <c r="AC705" s="393" t="s">
        <v>12</v>
      </c>
      <c r="AD705" s="393"/>
      <c r="AE705" s="393"/>
      <c r="AF705" s="393"/>
      <c r="AG705" s="78"/>
      <c r="AH705" s="78"/>
      <c r="AI705" s="78"/>
      <c r="AJ705" s="78"/>
      <c r="AK705" s="79"/>
      <c r="AL705" s="79"/>
      <c r="AM705" s="79"/>
      <c r="AN705" s="90"/>
      <c r="AO705" s="90"/>
      <c r="AP705" s="90"/>
      <c r="AQ705" s="90"/>
      <c r="AR705" s="90"/>
      <c r="AS705" s="90"/>
      <c r="AT705" s="90"/>
      <c r="AU705" s="90"/>
      <c r="AV705" s="90"/>
      <c r="AW705" s="90"/>
      <c r="AX705" s="90"/>
      <c r="AY705" s="90"/>
      <c r="AZ705" s="90"/>
      <c r="BA705" s="90"/>
      <c r="BB705" s="163"/>
      <c r="BC705" s="163"/>
      <c r="BD705" s="163"/>
      <c r="BE705" s="163"/>
      <c r="BF705" s="163"/>
      <c r="BG705" s="163"/>
      <c r="BH705" s="163"/>
      <c r="BI705" s="163"/>
      <c r="BJ705" s="163"/>
      <c r="BK705" s="163"/>
      <c r="BL705" s="163"/>
      <c r="BM705" s="163"/>
      <c r="BN705" s="163"/>
      <c r="BO705" s="315"/>
      <c r="BP705" s="163"/>
      <c r="BQ705" s="90"/>
      <c r="BR705" s="163"/>
      <c r="BS705" s="90"/>
      <c r="BT705" s="90"/>
      <c r="BU705" s="394" t="s">
        <v>1970</v>
      </c>
      <c r="BV705" s="88"/>
    </row>
    <row r="706" spans="1:74" ht="26.4" x14ac:dyDescent="0.3">
      <c r="A706" s="87" t="s">
        <v>1977</v>
      </c>
      <c r="B706" s="71" t="s">
        <v>1978</v>
      </c>
      <c r="C706" s="406"/>
      <c r="D706" s="404"/>
      <c r="E706" s="405"/>
      <c r="G706" s="117" t="s">
        <v>15</v>
      </c>
      <c r="H706" s="117" t="s">
        <v>15</v>
      </c>
      <c r="I706" s="117" t="s">
        <v>15</v>
      </c>
      <c r="J706" s="117" t="s">
        <v>12</v>
      </c>
      <c r="K706" s="117" t="s">
        <v>12</v>
      </c>
      <c r="L706" s="117" t="s">
        <v>12</v>
      </c>
      <c r="M706" s="117" t="s">
        <v>12</v>
      </c>
      <c r="N706" s="117" t="s">
        <v>12</v>
      </c>
      <c r="O706" s="117" t="s">
        <v>12</v>
      </c>
      <c r="P706" s="117" t="s">
        <v>12</v>
      </c>
      <c r="Q706" s="117" t="s">
        <v>12</v>
      </c>
      <c r="R706" s="117" t="s">
        <v>12</v>
      </c>
      <c r="S706" s="117" t="s">
        <v>12</v>
      </c>
      <c r="T706" s="117" t="s">
        <v>12</v>
      </c>
      <c r="U706" s="117" t="s">
        <v>12</v>
      </c>
      <c r="V706" s="117" t="s">
        <v>12</v>
      </c>
      <c r="W706" s="117" t="s">
        <v>12</v>
      </c>
      <c r="X706" s="117" t="s">
        <v>12</v>
      </c>
      <c r="Y706" s="117" t="s">
        <v>12</v>
      </c>
      <c r="Z706" s="117" t="s">
        <v>12</v>
      </c>
      <c r="AA706" s="393" t="s">
        <v>12</v>
      </c>
      <c r="AB706" s="393" t="s">
        <v>12</v>
      </c>
      <c r="AC706" s="393" t="s">
        <v>12</v>
      </c>
      <c r="AD706" s="393"/>
      <c r="AE706" s="393"/>
      <c r="AF706" s="393"/>
      <c r="AG706" s="78"/>
      <c r="AH706" s="78"/>
      <c r="AI706" s="78"/>
      <c r="AJ706" s="78"/>
      <c r="AK706" s="79"/>
      <c r="AL706" s="79"/>
      <c r="AM706" s="79"/>
      <c r="AN706" s="90"/>
      <c r="AO706" s="90"/>
      <c r="AP706" s="90"/>
      <c r="AQ706" s="90"/>
      <c r="AR706" s="90"/>
      <c r="AS706" s="90"/>
      <c r="AT706" s="90"/>
      <c r="AU706" s="90"/>
      <c r="AV706" s="90"/>
      <c r="AW706" s="90"/>
      <c r="AX706" s="90"/>
      <c r="AY706" s="90"/>
      <c r="AZ706" s="90"/>
      <c r="BA706" s="90"/>
      <c r="BB706" s="163"/>
      <c r="BC706" s="163"/>
      <c r="BD706" s="163"/>
      <c r="BE706" s="163"/>
      <c r="BF706" s="163"/>
      <c r="BG706" s="163"/>
      <c r="BH706" s="163"/>
      <c r="BI706" s="163"/>
      <c r="BJ706" s="163"/>
      <c r="BK706" s="163"/>
      <c r="BL706" s="163"/>
      <c r="BM706" s="163"/>
      <c r="BN706" s="163"/>
      <c r="BO706" s="315"/>
      <c r="BP706" s="163"/>
      <c r="BQ706" s="90"/>
      <c r="BR706" s="163"/>
      <c r="BS706" s="90"/>
      <c r="BT706" s="90"/>
      <c r="BU706" s="394" t="s">
        <v>1970</v>
      </c>
      <c r="BV706" s="88"/>
    </row>
    <row r="707" spans="1:74" ht="26.4" x14ac:dyDescent="0.3">
      <c r="A707" s="87" t="s">
        <v>1979</v>
      </c>
      <c r="B707" s="71" t="s">
        <v>1980</v>
      </c>
      <c r="C707" s="406"/>
      <c r="D707" s="404"/>
      <c r="E707" s="405"/>
      <c r="G707" s="117" t="s">
        <v>15</v>
      </c>
      <c r="H707" s="117" t="s">
        <v>15</v>
      </c>
      <c r="I707" s="117" t="s">
        <v>15</v>
      </c>
      <c r="J707" s="117" t="s">
        <v>12</v>
      </c>
      <c r="K707" s="117" t="s">
        <v>12</v>
      </c>
      <c r="L707" s="117" t="s">
        <v>12</v>
      </c>
      <c r="M707" s="117" t="s">
        <v>12</v>
      </c>
      <c r="N707" s="117" t="s">
        <v>12</v>
      </c>
      <c r="O707" s="117" t="s">
        <v>12</v>
      </c>
      <c r="P707" s="117" t="s">
        <v>12</v>
      </c>
      <c r="Q707" s="117" t="s">
        <v>12</v>
      </c>
      <c r="R707" s="117" t="s">
        <v>12</v>
      </c>
      <c r="S707" s="117" t="s">
        <v>12</v>
      </c>
      <c r="T707" s="117" t="s">
        <v>12</v>
      </c>
      <c r="U707" s="117" t="s">
        <v>12</v>
      </c>
      <c r="V707" s="117" t="s">
        <v>12</v>
      </c>
      <c r="W707" s="117" t="s">
        <v>12</v>
      </c>
      <c r="X707" s="117" t="s">
        <v>12</v>
      </c>
      <c r="Y707" s="117" t="s">
        <v>12</v>
      </c>
      <c r="Z707" s="117" t="s">
        <v>12</v>
      </c>
      <c r="AA707" s="393" t="s">
        <v>12</v>
      </c>
      <c r="AB707" s="393" t="s">
        <v>12</v>
      </c>
      <c r="AC707" s="393" t="s">
        <v>12</v>
      </c>
      <c r="AD707" s="393"/>
      <c r="AE707" s="393"/>
      <c r="AF707" s="393"/>
      <c r="AG707" s="78"/>
      <c r="AH707" s="78"/>
      <c r="AI707" s="78"/>
      <c r="AJ707" s="78"/>
      <c r="AK707" s="79"/>
      <c r="AL707" s="79"/>
      <c r="AM707" s="79"/>
      <c r="AN707" s="90"/>
      <c r="AO707" s="90"/>
      <c r="AP707" s="90"/>
      <c r="AQ707" s="90"/>
      <c r="AR707" s="90"/>
      <c r="AS707" s="90"/>
      <c r="AT707" s="90"/>
      <c r="AU707" s="90"/>
      <c r="AV707" s="90"/>
      <c r="AW707" s="90"/>
      <c r="AX707" s="90"/>
      <c r="AY707" s="90"/>
      <c r="AZ707" s="90"/>
      <c r="BA707" s="90"/>
      <c r="BB707" s="163"/>
      <c r="BC707" s="163"/>
      <c r="BD707" s="163"/>
      <c r="BE707" s="163"/>
      <c r="BF707" s="163"/>
      <c r="BG707" s="163"/>
      <c r="BH707" s="163"/>
      <c r="BI707" s="163"/>
      <c r="BJ707" s="163"/>
      <c r="BK707" s="163"/>
      <c r="BL707" s="163"/>
      <c r="BM707" s="163"/>
      <c r="BN707" s="163"/>
      <c r="BO707" s="315"/>
      <c r="BP707" s="163"/>
      <c r="BQ707" s="90"/>
      <c r="BR707" s="163"/>
      <c r="BS707" s="90"/>
      <c r="BT707" s="90"/>
      <c r="BU707" s="394" t="s">
        <v>1970</v>
      </c>
      <c r="BV707" s="88"/>
    </row>
    <row r="708" spans="1:74" ht="26.4" x14ac:dyDescent="0.3">
      <c r="A708" s="407" t="s">
        <v>1955</v>
      </c>
      <c r="B708" s="71" t="s">
        <v>1956</v>
      </c>
      <c r="G708" s="117" t="s">
        <v>15</v>
      </c>
      <c r="H708" s="117" t="s">
        <v>15</v>
      </c>
      <c r="I708" s="117" t="s">
        <v>15</v>
      </c>
      <c r="J708" s="117" t="s">
        <v>12</v>
      </c>
      <c r="K708" s="117" t="s">
        <v>12</v>
      </c>
      <c r="L708" s="117" t="s">
        <v>12</v>
      </c>
      <c r="M708" s="117" t="s">
        <v>12</v>
      </c>
      <c r="N708" s="117" t="s">
        <v>12</v>
      </c>
      <c r="O708" s="117" t="s">
        <v>12</v>
      </c>
      <c r="P708" s="117" t="s">
        <v>12</v>
      </c>
      <c r="Q708" s="117" t="s">
        <v>12</v>
      </c>
      <c r="R708" s="117" t="s">
        <v>12</v>
      </c>
      <c r="S708" s="117" t="s">
        <v>12</v>
      </c>
      <c r="T708" s="117" t="s">
        <v>12</v>
      </c>
      <c r="U708" s="117" t="s">
        <v>12</v>
      </c>
      <c r="V708" s="117" t="s">
        <v>12</v>
      </c>
      <c r="W708" s="117" t="s">
        <v>12</v>
      </c>
      <c r="X708" s="117" t="s">
        <v>12</v>
      </c>
      <c r="Y708" s="117" t="s">
        <v>12</v>
      </c>
      <c r="Z708" s="117" t="s">
        <v>12</v>
      </c>
      <c r="AA708" s="393" t="s">
        <v>12</v>
      </c>
      <c r="AB708" s="393" t="s">
        <v>12</v>
      </c>
      <c r="AC708" s="393" t="s">
        <v>12</v>
      </c>
      <c r="AD708" s="393"/>
      <c r="AE708" s="393"/>
      <c r="AF708" s="393"/>
      <c r="AG708" s="78"/>
      <c r="AH708" s="78"/>
      <c r="AI708" s="78"/>
      <c r="AJ708" s="78"/>
      <c r="AK708" s="79"/>
      <c r="AL708" s="79"/>
      <c r="AM708" s="79"/>
      <c r="AN708" s="90"/>
      <c r="AO708" s="90"/>
      <c r="AP708" s="90"/>
      <c r="AQ708" s="90"/>
      <c r="AR708" s="90"/>
      <c r="AS708" s="90"/>
      <c r="AT708" s="90"/>
      <c r="AU708" s="90"/>
      <c r="AV708" s="90"/>
      <c r="AW708" s="90"/>
      <c r="AX708" s="90"/>
      <c r="AY708" s="90"/>
      <c r="AZ708" s="90"/>
      <c r="BA708" s="90"/>
      <c r="BB708" s="163"/>
      <c r="BC708" s="163"/>
      <c r="BD708" s="163"/>
      <c r="BE708" s="163"/>
      <c r="BF708" s="163"/>
      <c r="BG708" s="163"/>
      <c r="BH708" s="163"/>
      <c r="BI708" s="163"/>
      <c r="BJ708" s="163"/>
      <c r="BK708" s="163"/>
      <c r="BL708" s="163"/>
      <c r="BM708" s="163"/>
      <c r="BN708" s="163"/>
      <c r="BO708" s="315"/>
      <c r="BP708" s="163"/>
      <c r="BQ708" s="90"/>
      <c r="BR708" s="163"/>
      <c r="BS708" s="90"/>
      <c r="BT708" s="90"/>
      <c r="BU708" s="394" t="s">
        <v>1970</v>
      </c>
      <c r="BV708" s="88"/>
    </row>
    <row r="709" spans="1:74" ht="26.4" x14ac:dyDescent="0.3">
      <c r="A709" s="408" t="s">
        <v>1291</v>
      </c>
      <c r="B709" s="155" t="s">
        <v>1292</v>
      </c>
      <c r="C709" s="406"/>
      <c r="D709" s="404"/>
      <c r="E709" s="405"/>
      <c r="F709" s="406"/>
      <c r="G709" s="117" t="s">
        <v>15</v>
      </c>
      <c r="H709" s="117" t="s">
        <v>15</v>
      </c>
      <c r="I709" s="117" t="s">
        <v>15</v>
      </c>
      <c r="J709" s="117" t="s">
        <v>12</v>
      </c>
      <c r="K709" s="117" t="s">
        <v>12</v>
      </c>
      <c r="L709" s="117" t="s">
        <v>12</v>
      </c>
      <c r="M709" s="117" t="s">
        <v>12</v>
      </c>
      <c r="N709" s="117" t="s">
        <v>12</v>
      </c>
      <c r="O709" s="117" t="s">
        <v>12</v>
      </c>
      <c r="P709" s="117" t="s">
        <v>12</v>
      </c>
      <c r="Q709" s="117" t="s">
        <v>12</v>
      </c>
      <c r="R709" s="117" t="s">
        <v>12</v>
      </c>
      <c r="S709" s="117" t="s">
        <v>12</v>
      </c>
      <c r="T709" s="117" t="s">
        <v>12</v>
      </c>
      <c r="U709" s="117" t="s">
        <v>12</v>
      </c>
      <c r="V709" s="117" t="s">
        <v>12</v>
      </c>
      <c r="W709" s="117" t="s">
        <v>12</v>
      </c>
      <c r="X709" s="117" t="s">
        <v>12</v>
      </c>
      <c r="Y709" s="117" t="s">
        <v>12</v>
      </c>
      <c r="Z709" s="117" t="s">
        <v>12</v>
      </c>
      <c r="AA709" s="393" t="s">
        <v>12</v>
      </c>
      <c r="AB709" s="393" t="s">
        <v>12</v>
      </c>
      <c r="AC709" s="393" t="s">
        <v>12</v>
      </c>
      <c r="AD709" s="393"/>
      <c r="AE709" s="393"/>
      <c r="AF709" s="393"/>
      <c r="AG709" s="78"/>
      <c r="AH709" s="78"/>
      <c r="AI709" s="78"/>
      <c r="AJ709" s="78"/>
      <c r="AK709" s="79"/>
      <c r="AL709" s="79"/>
      <c r="AM709" s="79"/>
      <c r="AN709" s="90"/>
      <c r="AO709" s="90"/>
      <c r="AP709" s="90"/>
      <c r="AQ709" s="90"/>
      <c r="AR709" s="90"/>
      <c r="AS709" s="90"/>
      <c r="AT709" s="90"/>
      <c r="AU709" s="90"/>
      <c r="AV709" s="90"/>
      <c r="AW709" s="90"/>
      <c r="AX709" s="90"/>
      <c r="AY709" s="90"/>
      <c r="AZ709" s="90"/>
      <c r="BA709" s="90"/>
      <c r="BB709" s="163"/>
      <c r="BC709" s="163"/>
      <c r="BD709" s="163"/>
      <c r="BE709" s="163"/>
      <c r="BF709" s="163"/>
      <c r="BG709" s="163"/>
      <c r="BH709" s="163"/>
      <c r="BI709" s="163"/>
      <c r="BJ709" s="163"/>
      <c r="BK709" s="163"/>
      <c r="BL709" s="163"/>
      <c r="BM709" s="163"/>
      <c r="BN709" s="163"/>
      <c r="BO709" s="315"/>
      <c r="BP709" s="163"/>
      <c r="BQ709" s="90"/>
      <c r="BR709" s="163"/>
      <c r="BS709" s="90"/>
      <c r="BT709" s="90"/>
      <c r="BU709" s="394" t="s">
        <v>1970</v>
      </c>
      <c r="BV709" s="88"/>
    </row>
    <row r="710" spans="1:74" ht="14.4" x14ac:dyDescent="0.3">
      <c r="A710" s="87"/>
      <c r="B710" s="71"/>
      <c r="D710" s="115"/>
      <c r="E710" s="157"/>
      <c r="G710" s="117"/>
      <c r="H710" s="117"/>
      <c r="I710" s="117"/>
      <c r="J710" s="117"/>
      <c r="K710" s="117"/>
      <c r="L710" s="117"/>
      <c r="M710" s="117"/>
      <c r="N710" s="117"/>
      <c r="O710" s="117"/>
      <c r="P710" s="117"/>
      <c r="Q710" s="117"/>
      <c r="R710" s="117"/>
      <c r="S710" s="117"/>
      <c r="T710" s="117"/>
      <c r="U710" s="117"/>
      <c r="V710" s="117"/>
      <c r="W710" s="117"/>
      <c r="X710" s="117"/>
      <c r="Y710" s="117"/>
      <c r="Z710" s="117"/>
      <c r="AA710" s="393"/>
      <c r="AB710" s="393"/>
      <c r="AC710" s="393"/>
      <c r="AD710" s="393"/>
      <c r="AE710" s="393"/>
      <c r="AF710" s="393"/>
      <c r="AG710" s="78"/>
      <c r="AH710" s="78"/>
      <c r="AI710" s="78"/>
      <c r="AJ710" s="78"/>
      <c r="AK710" s="79"/>
      <c r="AL710" s="79"/>
      <c r="AM710" s="79"/>
      <c r="AN710" s="90"/>
      <c r="AO710" s="90"/>
      <c r="AP710" s="90"/>
      <c r="AQ710" s="90"/>
      <c r="AR710" s="90"/>
      <c r="AS710" s="90"/>
      <c r="AT710" s="90"/>
      <c r="AU710" s="90"/>
      <c r="AV710" s="90"/>
      <c r="AW710" s="90"/>
      <c r="AX710" s="90"/>
      <c r="AY710" s="90"/>
      <c r="AZ710" s="90"/>
      <c r="BA710" s="90"/>
      <c r="BB710" s="163"/>
      <c r="BC710" s="163"/>
      <c r="BD710" s="163"/>
      <c r="BE710" s="163"/>
      <c r="BF710" s="163"/>
      <c r="BG710" s="163"/>
      <c r="BH710" s="163"/>
      <c r="BI710" s="163"/>
      <c r="BJ710" s="163"/>
      <c r="BK710" s="163"/>
      <c r="BL710" s="163"/>
      <c r="BM710" s="163"/>
      <c r="BN710" s="163"/>
      <c r="BO710" s="315"/>
      <c r="BP710" s="163"/>
      <c r="BQ710" s="90"/>
      <c r="BR710" s="163"/>
      <c r="BS710" s="90"/>
      <c r="BT710" s="90"/>
      <c r="BU710" s="394"/>
      <c r="BV710" s="88"/>
    </row>
    <row r="711" spans="1:74" ht="14.4" x14ac:dyDescent="0.3">
      <c r="A711" s="87"/>
      <c r="B711" s="71"/>
      <c r="D711" s="115"/>
      <c r="E711" s="157"/>
      <c r="G711" s="117"/>
      <c r="H711" s="117"/>
      <c r="I711" s="117"/>
      <c r="J711" s="117"/>
      <c r="K711" s="117"/>
      <c r="L711" s="117"/>
      <c r="M711" s="117"/>
      <c r="N711" s="117"/>
      <c r="O711" s="117"/>
      <c r="P711" s="117"/>
      <c r="Q711" s="117"/>
      <c r="R711" s="117"/>
      <c r="S711" s="117"/>
      <c r="T711" s="117"/>
      <c r="U711" s="117"/>
      <c r="V711" s="117"/>
      <c r="W711" s="117"/>
      <c r="X711" s="117"/>
      <c r="Y711" s="117"/>
      <c r="Z711" s="117"/>
      <c r="AA711" s="393"/>
      <c r="AB711" s="393"/>
      <c r="AC711" s="393"/>
      <c r="AD711" s="393"/>
      <c r="AE711" s="393"/>
      <c r="AF711" s="393"/>
      <c r="AG711" s="78"/>
      <c r="AH711" s="78"/>
      <c r="AI711" s="78"/>
      <c r="AJ711" s="78"/>
      <c r="AK711" s="79"/>
      <c r="AL711" s="79"/>
      <c r="AM711" s="79"/>
      <c r="AN711" s="90"/>
      <c r="AO711" s="90"/>
      <c r="AP711" s="90"/>
      <c r="AQ711" s="90"/>
      <c r="AR711" s="90"/>
      <c r="AS711" s="90"/>
      <c r="AT711" s="90"/>
      <c r="AU711" s="90"/>
      <c r="AV711" s="90"/>
      <c r="AW711" s="90"/>
      <c r="AX711" s="90"/>
      <c r="AY711" s="90"/>
      <c r="AZ711" s="90"/>
      <c r="BA711" s="90"/>
      <c r="BB711" s="163"/>
      <c r="BC711" s="163"/>
      <c r="BD711" s="163"/>
      <c r="BE711" s="163"/>
      <c r="BF711" s="163"/>
      <c r="BG711" s="163"/>
      <c r="BH711" s="163"/>
      <c r="BI711" s="163"/>
      <c r="BJ711" s="163"/>
      <c r="BK711" s="163"/>
      <c r="BL711" s="163"/>
      <c r="BM711" s="163"/>
      <c r="BN711" s="163"/>
      <c r="BO711" s="315"/>
      <c r="BP711" s="163"/>
      <c r="BQ711" s="90"/>
      <c r="BR711" s="163"/>
      <c r="BS711" s="90"/>
      <c r="BT711" s="90"/>
      <c r="BU711" s="394"/>
      <c r="BV711" s="88"/>
    </row>
    <row r="712" spans="1:74" ht="14.4" x14ac:dyDescent="0.3">
      <c r="A712" s="87"/>
      <c r="B712" s="71"/>
      <c r="D712" s="115"/>
      <c r="E712" s="157"/>
      <c r="G712" s="117"/>
      <c r="H712" s="117"/>
      <c r="I712" s="117"/>
      <c r="J712" s="117"/>
      <c r="K712" s="117"/>
      <c r="L712" s="117"/>
      <c r="M712" s="117"/>
      <c r="N712" s="117"/>
      <c r="O712" s="117"/>
      <c r="P712" s="117"/>
      <c r="Q712" s="117"/>
      <c r="R712" s="117"/>
      <c r="S712" s="117"/>
      <c r="T712" s="117"/>
      <c r="U712" s="117"/>
      <c r="V712" s="117"/>
      <c r="W712" s="117"/>
      <c r="X712" s="117"/>
      <c r="Y712" s="117"/>
      <c r="Z712" s="117"/>
      <c r="AA712" s="393"/>
      <c r="AB712" s="393"/>
      <c r="AC712" s="393"/>
      <c r="AD712" s="393"/>
      <c r="AE712" s="393"/>
      <c r="AF712" s="393"/>
      <c r="AG712" s="78"/>
      <c r="AH712" s="78"/>
      <c r="AI712" s="78"/>
      <c r="AJ712" s="78"/>
      <c r="AK712" s="79"/>
      <c r="AL712" s="79"/>
      <c r="AM712" s="79"/>
      <c r="AN712" s="90"/>
      <c r="AO712" s="90"/>
      <c r="AP712" s="90"/>
      <c r="AQ712" s="90"/>
      <c r="AR712" s="90"/>
      <c r="AS712" s="90"/>
      <c r="AT712" s="90"/>
      <c r="AU712" s="90"/>
      <c r="AV712" s="90"/>
      <c r="AW712" s="90"/>
      <c r="AX712" s="90"/>
      <c r="AY712" s="90"/>
      <c r="AZ712" s="90"/>
      <c r="BA712" s="90"/>
      <c r="BB712" s="163"/>
      <c r="BC712" s="163"/>
      <c r="BD712" s="163"/>
      <c r="BE712" s="163"/>
      <c r="BF712" s="163"/>
      <c r="BG712" s="163"/>
      <c r="BH712" s="163"/>
      <c r="BI712" s="163"/>
      <c r="BJ712" s="163"/>
      <c r="BK712" s="163"/>
      <c r="BL712" s="163"/>
      <c r="BM712" s="163"/>
      <c r="BN712" s="163"/>
      <c r="BO712" s="315"/>
      <c r="BP712" s="163"/>
      <c r="BQ712" s="90"/>
      <c r="BR712" s="163"/>
      <c r="BS712" s="90"/>
      <c r="BT712" s="90"/>
      <c r="BU712" s="394"/>
      <c r="BV712" s="88"/>
    </row>
    <row r="713" spans="1:74" x14ac:dyDescent="0.3">
      <c r="A713" s="87" t="s">
        <v>1981</v>
      </c>
      <c r="B713" s="71" t="s">
        <v>1982</v>
      </c>
      <c r="G713" s="117" t="s">
        <v>15</v>
      </c>
      <c r="H713" s="117" t="s">
        <v>15</v>
      </c>
      <c r="I713" s="117" t="s">
        <v>15</v>
      </c>
      <c r="J713" s="117" t="s">
        <v>12</v>
      </c>
      <c r="K713" s="117" t="s">
        <v>12</v>
      </c>
      <c r="L713" s="117" t="s">
        <v>12</v>
      </c>
      <c r="M713" s="117" t="s">
        <v>12</v>
      </c>
      <c r="N713" s="117" t="s">
        <v>12</v>
      </c>
      <c r="O713" s="117" t="s">
        <v>12</v>
      </c>
      <c r="P713" s="117" t="s">
        <v>12</v>
      </c>
      <c r="Q713" s="117" t="s">
        <v>12</v>
      </c>
      <c r="R713" s="117" t="s">
        <v>12</v>
      </c>
      <c r="S713" s="117" t="s">
        <v>12</v>
      </c>
      <c r="T713" s="117" t="s">
        <v>12</v>
      </c>
      <c r="U713" s="117" t="s">
        <v>12</v>
      </c>
      <c r="V713" s="117" t="s">
        <v>12</v>
      </c>
      <c r="W713" s="117" t="s">
        <v>12</v>
      </c>
      <c r="X713" s="117" t="s">
        <v>12</v>
      </c>
      <c r="Y713" s="117" t="s">
        <v>12</v>
      </c>
      <c r="Z713" s="117" t="s">
        <v>12</v>
      </c>
      <c r="AA713" s="393" t="s">
        <v>12</v>
      </c>
      <c r="AB713" s="393" t="s">
        <v>12</v>
      </c>
      <c r="AC713" s="393" t="s">
        <v>12</v>
      </c>
      <c r="AD713" s="393"/>
      <c r="AE713" s="393"/>
      <c r="AF713" s="393"/>
      <c r="AG713" s="78"/>
      <c r="AH713" s="78"/>
      <c r="AI713" s="78"/>
      <c r="AJ713" s="78"/>
      <c r="AK713" s="79"/>
      <c r="AL713" s="79"/>
      <c r="AM713" s="79"/>
      <c r="AN713" s="90"/>
      <c r="AO713" s="90"/>
      <c r="AP713" s="90"/>
      <c r="AQ713" s="90"/>
      <c r="AR713" s="90"/>
      <c r="AS713" s="90"/>
      <c r="AT713" s="90"/>
      <c r="AU713" s="90"/>
      <c r="AV713" s="90"/>
      <c r="AW713" s="90"/>
      <c r="AX713" s="90"/>
      <c r="AY713" s="90"/>
      <c r="AZ713" s="90"/>
      <c r="BA713" s="90"/>
      <c r="BB713" s="163"/>
      <c r="BC713" s="163"/>
      <c r="BD713" s="163"/>
      <c r="BE713" s="163"/>
      <c r="BF713" s="163"/>
      <c r="BG713" s="163"/>
      <c r="BH713" s="163"/>
      <c r="BI713" s="163"/>
      <c r="BJ713" s="163"/>
      <c r="BK713" s="163"/>
      <c r="BL713" s="163"/>
      <c r="BM713" s="163"/>
      <c r="BN713" s="163"/>
      <c r="BO713" s="315"/>
      <c r="BP713" s="163"/>
      <c r="BQ713" s="90"/>
      <c r="BR713" s="163"/>
      <c r="BS713" s="90"/>
      <c r="BT713" s="90"/>
      <c r="BU713" s="394" t="e">
        <f>VLOOKUP(#REF!,'[4]Monthly AMS report'!$Y$3:$Z$414,2,FALSE)</f>
        <v>#REF!</v>
      </c>
      <c r="BV713" s="88"/>
    </row>
    <row r="714" spans="1:74" ht="26.4" x14ac:dyDescent="0.3">
      <c r="A714" s="87" t="s">
        <v>1983</v>
      </c>
      <c r="B714" s="71" t="s">
        <v>1984</v>
      </c>
      <c r="G714" s="117" t="s">
        <v>12</v>
      </c>
      <c r="H714" s="117" t="s">
        <v>15</v>
      </c>
      <c r="I714" s="117" t="s">
        <v>15</v>
      </c>
      <c r="J714" s="117" t="s">
        <v>12</v>
      </c>
      <c r="K714" s="117" t="s">
        <v>12</v>
      </c>
      <c r="L714" s="117" t="s">
        <v>12</v>
      </c>
      <c r="M714" s="117" t="s">
        <v>12</v>
      </c>
      <c r="N714" s="117" t="s">
        <v>12</v>
      </c>
      <c r="O714" s="117" t="s">
        <v>12</v>
      </c>
      <c r="P714" s="117" t="s">
        <v>12</v>
      </c>
      <c r="Q714" s="117" t="s">
        <v>12</v>
      </c>
      <c r="R714" s="117" t="s">
        <v>12</v>
      </c>
      <c r="S714" s="117" t="s">
        <v>12</v>
      </c>
      <c r="T714" s="117" t="s">
        <v>12</v>
      </c>
      <c r="U714" s="117" t="s">
        <v>12</v>
      </c>
      <c r="V714" s="117" t="s">
        <v>12</v>
      </c>
      <c r="W714" s="117" t="s">
        <v>12</v>
      </c>
      <c r="X714" s="117" t="s">
        <v>12</v>
      </c>
      <c r="Y714" s="117" t="s">
        <v>12</v>
      </c>
      <c r="Z714" s="117" t="s">
        <v>12</v>
      </c>
      <c r="AA714" s="393" t="s">
        <v>12</v>
      </c>
      <c r="AB714" s="393" t="s">
        <v>12</v>
      </c>
      <c r="AC714" s="393" t="s">
        <v>12</v>
      </c>
      <c r="AD714" s="393"/>
      <c r="AE714" s="393"/>
      <c r="AF714" s="393"/>
      <c r="AG714" s="78"/>
      <c r="AH714" s="78"/>
      <c r="AI714" s="78"/>
      <c r="AJ714" s="78"/>
      <c r="AK714" s="79"/>
      <c r="AL714" s="79"/>
      <c r="AM714" s="79"/>
      <c r="AN714" s="90"/>
      <c r="AO714" s="90"/>
      <c r="AP714" s="90"/>
      <c r="AQ714" s="90"/>
      <c r="AR714" s="90"/>
      <c r="AS714" s="90"/>
      <c r="AT714" s="90"/>
      <c r="AU714" s="90"/>
      <c r="AV714" s="90"/>
      <c r="AW714" s="90"/>
      <c r="AX714" s="90"/>
      <c r="AY714" s="90"/>
      <c r="AZ714" s="90"/>
      <c r="BA714" s="90"/>
      <c r="BB714" s="163"/>
      <c r="BC714" s="163"/>
      <c r="BD714" s="163"/>
      <c r="BE714" s="163"/>
      <c r="BF714" s="163"/>
      <c r="BG714" s="163"/>
      <c r="BH714" s="163"/>
      <c r="BI714" s="163"/>
      <c r="BJ714" s="163"/>
      <c r="BK714" s="163"/>
      <c r="BL714" s="163"/>
      <c r="BM714" s="163"/>
      <c r="BN714" s="163"/>
      <c r="BO714" s="315"/>
      <c r="BP714" s="163"/>
      <c r="BQ714" s="90"/>
      <c r="BR714" s="163"/>
      <c r="BS714" s="90"/>
      <c r="BT714" s="90"/>
      <c r="BU714" s="394" t="e">
        <f>VLOOKUP(#REF!,'[4]Monthly AMS report'!$Y$3:$Z$414,2,FALSE)</f>
        <v>#REF!</v>
      </c>
      <c r="BV714" s="88"/>
    </row>
    <row r="715" spans="1:74" ht="26.4" x14ac:dyDescent="0.3">
      <c r="A715" s="87" t="s">
        <v>1985</v>
      </c>
      <c r="B715" s="71" t="s">
        <v>1986</v>
      </c>
      <c r="G715" s="117" t="s">
        <v>12</v>
      </c>
      <c r="H715" s="117" t="s">
        <v>15</v>
      </c>
      <c r="I715" s="117" t="s">
        <v>15</v>
      </c>
      <c r="J715" s="117" t="s">
        <v>12</v>
      </c>
      <c r="K715" s="117" t="s">
        <v>12</v>
      </c>
      <c r="L715" s="117" t="s">
        <v>12</v>
      </c>
      <c r="M715" s="117" t="s">
        <v>12</v>
      </c>
      <c r="N715" s="117" t="s">
        <v>12</v>
      </c>
      <c r="O715" s="117" t="s">
        <v>12</v>
      </c>
      <c r="P715" s="117" t="s">
        <v>12</v>
      </c>
      <c r="Q715" s="117" t="s">
        <v>12</v>
      </c>
      <c r="R715" s="117" t="s">
        <v>12</v>
      </c>
      <c r="S715" s="117" t="s">
        <v>12</v>
      </c>
      <c r="T715" s="117" t="s">
        <v>12</v>
      </c>
      <c r="U715" s="117" t="s">
        <v>12</v>
      </c>
      <c r="V715" s="117" t="s">
        <v>12</v>
      </c>
      <c r="W715" s="117" t="s">
        <v>12</v>
      </c>
      <c r="X715" s="117" t="s">
        <v>12</v>
      </c>
      <c r="Y715" s="117" t="s">
        <v>12</v>
      </c>
      <c r="Z715" s="117" t="s">
        <v>12</v>
      </c>
      <c r="AA715" s="393" t="s">
        <v>12</v>
      </c>
      <c r="AB715" s="393" t="s">
        <v>12</v>
      </c>
      <c r="AC715" s="393" t="s">
        <v>12</v>
      </c>
      <c r="AD715" s="393"/>
      <c r="AE715" s="393"/>
      <c r="AF715" s="393"/>
      <c r="AG715" s="78"/>
      <c r="AH715" s="78"/>
      <c r="AI715" s="78"/>
      <c r="AJ715" s="78"/>
      <c r="AK715" s="79"/>
      <c r="AL715" s="79"/>
      <c r="AM715" s="79"/>
      <c r="AN715" s="90"/>
      <c r="AO715" s="90"/>
      <c r="AP715" s="90"/>
      <c r="AQ715" s="90"/>
      <c r="AR715" s="90"/>
      <c r="AS715" s="90"/>
      <c r="AT715" s="90"/>
      <c r="AU715" s="90"/>
      <c r="AV715" s="90"/>
      <c r="AW715" s="90"/>
      <c r="AX715" s="90"/>
      <c r="AY715" s="90"/>
      <c r="AZ715" s="90"/>
      <c r="BA715" s="90"/>
      <c r="BB715" s="163"/>
      <c r="BC715" s="163"/>
      <c r="BD715" s="163"/>
      <c r="BE715" s="163"/>
      <c r="BF715" s="163"/>
      <c r="BG715" s="163"/>
      <c r="BH715" s="163"/>
      <c r="BI715" s="163"/>
      <c r="BJ715" s="163"/>
      <c r="BK715" s="163"/>
      <c r="BL715" s="163"/>
      <c r="BM715" s="163"/>
      <c r="BN715" s="163"/>
      <c r="BO715" s="315"/>
      <c r="BP715" s="163"/>
      <c r="BQ715" s="90"/>
      <c r="BR715" s="163"/>
      <c r="BS715" s="90"/>
      <c r="BT715" s="90"/>
      <c r="BU715" s="394" t="e">
        <f>VLOOKUP(#REF!,'[4]Monthly AMS report'!$Y$3:$Z$414,2,FALSE)</f>
        <v>#REF!</v>
      </c>
      <c r="BV715" s="88"/>
    </row>
    <row r="716" spans="1:74" ht="26.4" x14ac:dyDescent="0.3">
      <c r="A716" s="87" t="s">
        <v>1987</v>
      </c>
      <c r="B716" s="71" t="s">
        <v>1988</v>
      </c>
      <c r="G716" s="117" t="s">
        <v>15</v>
      </c>
      <c r="H716" s="117" t="s">
        <v>15</v>
      </c>
      <c r="I716" s="117" t="s">
        <v>15</v>
      </c>
      <c r="J716" s="117" t="s">
        <v>12</v>
      </c>
      <c r="K716" s="117" t="s">
        <v>12</v>
      </c>
      <c r="L716" s="117" t="s">
        <v>12</v>
      </c>
      <c r="M716" s="117" t="s">
        <v>12</v>
      </c>
      <c r="N716" s="117" t="s">
        <v>12</v>
      </c>
      <c r="O716" s="117" t="s">
        <v>12</v>
      </c>
      <c r="P716" s="117" t="s">
        <v>12</v>
      </c>
      <c r="Q716" s="117" t="s">
        <v>12</v>
      </c>
      <c r="R716" s="117" t="s">
        <v>12</v>
      </c>
      <c r="S716" s="117" t="s">
        <v>12</v>
      </c>
      <c r="T716" s="117" t="s">
        <v>12</v>
      </c>
      <c r="U716" s="117" t="s">
        <v>12</v>
      </c>
      <c r="V716" s="117" t="s">
        <v>12</v>
      </c>
      <c r="W716" s="117" t="s">
        <v>12</v>
      </c>
      <c r="X716" s="117" t="s">
        <v>12</v>
      </c>
      <c r="Y716" s="117" t="s">
        <v>12</v>
      </c>
      <c r="Z716" s="117" t="s">
        <v>12</v>
      </c>
      <c r="AA716" s="393" t="s">
        <v>12</v>
      </c>
      <c r="AB716" s="393" t="s">
        <v>12</v>
      </c>
      <c r="AC716" s="393" t="s">
        <v>12</v>
      </c>
      <c r="AD716" s="393"/>
      <c r="AE716" s="393"/>
      <c r="AF716" s="393"/>
      <c r="AG716" s="78"/>
      <c r="AH716" s="78"/>
      <c r="AI716" s="78"/>
      <c r="AJ716" s="78"/>
      <c r="AK716" s="79"/>
      <c r="AL716" s="79"/>
      <c r="AM716" s="79"/>
      <c r="AN716" s="90"/>
      <c r="AO716" s="90"/>
      <c r="AP716" s="90"/>
      <c r="AQ716" s="90"/>
      <c r="AR716" s="90"/>
      <c r="AS716" s="90"/>
      <c r="AT716" s="90"/>
      <c r="AU716" s="90"/>
      <c r="AV716" s="90"/>
      <c r="AW716" s="90"/>
      <c r="AX716" s="90"/>
      <c r="AY716" s="90"/>
      <c r="AZ716" s="90"/>
      <c r="BA716" s="90"/>
      <c r="BB716" s="163"/>
      <c r="BC716" s="163"/>
      <c r="BD716" s="163"/>
      <c r="BE716" s="163"/>
      <c r="BF716" s="163"/>
      <c r="BG716" s="163"/>
      <c r="BH716" s="163"/>
      <c r="BI716" s="163"/>
      <c r="BJ716" s="163"/>
      <c r="BK716" s="163"/>
      <c r="BL716" s="163"/>
      <c r="BM716" s="163"/>
      <c r="BN716" s="163"/>
      <c r="BO716" s="315"/>
      <c r="BP716" s="163"/>
      <c r="BQ716" s="90"/>
      <c r="BR716" s="163"/>
      <c r="BS716" s="90"/>
      <c r="BT716" s="90"/>
      <c r="BU716" s="394" t="e">
        <f>VLOOKUP(#REF!,'[4]Monthly AMS report'!$Y$3:$Z$414,2,FALSE)</f>
        <v>#REF!</v>
      </c>
      <c r="BV716" s="88"/>
    </row>
    <row r="717" spans="1:74" ht="26.4" x14ac:dyDescent="0.3">
      <c r="A717" s="87" t="s">
        <v>1989</v>
      </c>
      <c r="B717" s="71" t="s">
        <v>1990</v>
      </c>
      <c r="G717" s="117" t="s">
        <v>12</v>
      </c>
      <c r="H717" s="117" t="s">
        <v>15</v>
      </c>
      <c r="I717" s="117" t="s">
        <v>15</v>
      </c>
      <c r="J717" s="117" t="s">
        <v>12</v>
      </c>
      <c r="K717" s="117" t="s">
        <v>12</v>
      </c>
      <c r="L717" s="117" t="s">
        <v>12</v>
      </c>
      <c r="M717" s="117" t="s">
        <v>12</v>
      </c>
      <c r="N717" s="117" t="s">
        <v>12</v>
      </c>
      <c r="O717" s="117" t="s">
        <v>12</v>
      </c>
      <c r="P717" s="117" t="s">
        <v>12</v>
      </c>
      <c r="Q717" s="117" t="s">
        <v>12</v>
      </c>
      <c r="R717" s="117" t="s">
        <v>12</v>
      </c>
      <c r="S717" s="117" t="s">
        <v>12</v>
      </c>
      <c r="T717" s="117" t="s">
        <v>12</v>
      </c>
      <c r="U717" s="117" t="s">
        <v>12</v>
      </c>
      <c r="V717" s="117" t="s">
        <v>12</v>
      </c>
      <c r="W717" s="117" t="s">
        <v>12</v>
      </c>
      <c r="X717" s="117" t="s">
        <v>12</v>
      </c>
      <c r="Y717" s="117" t="s">
        <v>12</v>
      </c>
      <c r="Z717" s="117" t="s">
        <v>12</v>
      </c>
      <c r="AA717" s="393" t="s">
        <v>12</v>
      </c>
      <c r="AB717" s="393" t="s">
        <v>12</v>
      </c>
      <c r="AC717" s="393" t="s">
        <v>12</v>
      </c>
      <c r="AD717" s="393"/>
      <c r="AE717" s="393"/>
      <c r="AF717" s="393"/>
      <c r="AG717" s="78"/>
      <c r="AH717" s="78"/>
      <c r="AI717" s="78"/>
      <c r="AJ717" s="78"/>
      <c r="AK717" s="79"/>
      <c r="AL717" s="79"/>
      <c r="AM717" s="79"/>
      <c r="AN717" s="90"/>
      <c r="AO717" s="90"/>
      <c r="AP717" s="90"/>
      <c r="AQ717" s="90"/>
      <c r="AR717" s="90"/>
      <c r="AS717" s="90"/>
      <c r="AT717" s="90"/>
      <c r="AU717" s="90"/>
      <c r="AV717" s="90"/>
      <c r="AW717" s="90"/>
      <c r="AX717" s="90"/>
      <c r="AY717" s="90"/>
      <c r="AZ717" s="90"/>
      <c r="BA717" s="90"/>
      <c r="BB717" s="163"/>
      <c r="BC717" s="163"/>
      <c r="BD717" s="163"/>
      <c r="BE717" s="163"/>
      <c r="BF717" s="163"/>
      <c r="BG717" s="163"/>
      <c r="BH717" s="163"/>
      <c r="BI717" s="163"/>
      <c r="BJ717" s="163"/>
      <c r="BK717" s="163"/>
      <c r="BL717" s="163"/>
      <c r="BM717" s="163"/>
      <c r="BN717" s="163"/>
      <c r="BO717" s="315"/>
      <c r="BP717" s="163"/>
      <c r="BQ717" s="90"/>
      <c r="BR717" s="163"/>
      <c r="BS717" s="90"/>
      <c r="BT717" s="90"/>
      <c r="BU717" s="394" t="e">
        <f>VLOOKUP(#REF!,'[4]Monthly AMS report'!$Y$3:$Z$414,2,FALSE)</f>
        <v>#REF!</v>
      </c>
      <c r="BV717" s="88"/>
    </row>
    <row r="718" spans="1:74" ht="14.4" x14ac:dyDescent="0.3">
      <c r="A718" s="87"/>
      <c r="B718" s="71"/>
      <c r="D718" s="115"/>
      <c r="E718" s="157"/>
      <c r="G718" s="117"/>
      <c r="H718" s="117"/>
      <c r="I718" s="117"/>
      <c r="J718" s="117"/>
      <c r="K718" s="117"/>
      <c r="L718" s="117"/>
      <c r="M718" s="117"/>
      <c r="N718" s="117"/>
      <c r="O718" s="117"/>
      <c r="P718" s="117"/>
      <c r="Q718" s="117"/>
      <c r="R718" s="117"/>
      <c r="S718" s="117"/>
      <c r="T718" s="117"/>
      <c r="U718" s="117"/>
      <c r="V718" s="117"/>
      <c r="W718" s="117"/>
      <c r="X718" s="117"/>
      <c r="Y718" s="117"/>
      <c r="Z718" s="117"/>
      <c r="AA718" s="393"/>
      <c r="AB718" s="393"/>
      <c r="AC718" s="393"/>
      <c r="AD718" s="393"/>
      <c r="AE718" s="393"/>
      <c r="AF718" s="393"/>
      <c r="AG718" s="78"/>
      <c r="AH718" s="78"/>
      <c r="AI718" s="78"/>
      <c r="AJ718" s="78"/>
      <c r="AK718" s="79"/>
      <c r="AL718" s="79"/>
      <c r="AM718" s="79"/>
      <c r="AN718" s="90"/>
      <c r="AO718" s="90"/>
      <c r="AP718" s="90"/>
      <c r="AQ718" s="90"/>
      <c r="AR718" s="90"/>
      <c r="AS718" s="90"/>
      <c r="AT718" s="90"/>
      <c r="AU718" s="90"/>
      <c r="AV718" s="90"/>
      <c r="AW718" s="90"/>
      <c r="AX718" s="90"/>
      <c r="AY718" s="90"/>
      <c r="AZ718" s="90"/>
      <c r="BA718" s="90"/>
      <c r="BB718" s="163"/>
      <c r="BC718" s="163"/>
      <c r="BD718" s="163"/>
      <c r="BE718" s="163"/>
      <c r="BF718" s="163"/>
      <c r="BG718" s="163"/>
      <c r="BH718" s="163"/>
      <c r="BI718" s="163"/>
      <c r="BJ718" s="163"/>
      <c r="BK718" s="163"/>
      <c r="BL718" s="163"/>
      <c r="BM718" s="163"/>
      <c r="BN718" s="163"/>
      <c r="BO718" s="315"/>
      <c r="BP718" s="163"/>
      <c r="BQ718" s="90"/>
      <c r="BR718" s="163"/>
      <c r="BS718" s="90"/>
      <c r="BT718" s="90"/>
      <c r="BU718" s="394"/>
      <c r="BV718" s="88"/>
    </row>
    <row r="719" spans="1:74" ht="14.4" x14ac:dyDescent="0.3">
      <c r="A719" s="87"/>
      <c r="B719" s="71"/>
      <c r="D719" s="115"/>
      <c r="E719" s="157"/>
      <c r="G719" s="117"/>
      <c r="H719" s="117"/>
      <c r="I719" s="117"/>
      <c r="J719" s="117"/>
      <c r="K719" s="117"/>
      <c r="L719" s="117"/>
      <c r="M719" s="117"/>
      <c r="N719" s="117"/>
      <c r="O719" s="117"/>
      <c r="P719" s="117"/>
      <c r="Q719" s="117"/>
      <c r="R719" s="117"/>
      <c r="S719" s="117"/>
      <c r="T719" s="117"/>
      <c r="U719" s="117"/>
      <c r="V719" s="117"/>
      <c r="W719" s="117"/>
      <c r="X719" s="117"/>
      <c r="Y719" s="117"/>
      <c r="Z719" s="117"/>
      <c r="AA719" s="393"/>
      <c r="AB719" s="393"/>
      <c r="AC719" s="393"/>
      <c r="AD719" s="393"/>
      <c r="AE719" s="393"/>
      <c r="AF719" s="393"/>
      <c r="AG719" s="78"/>
      <c r="AH719" s="78"/>
      <c r="AI719" s="78"/>
      <c r="AJ719" s="78"/>
      <c r="AK719" s="79"/>
      <c r="AL719" s="79"/>
      <c r="AM719" s="79"/>
      <c r="AN719" s="90"/>
      <c r="AO719" s="90"/>
      <c r="AP719" s="90"/>
      <c r="AQ719" s="90"/>
      <c r="AR719" s="90"/>
      <c r="AS719" s="90"/>
      <c r="AT719" s="90"/>
      <c r="AU719" s="90"/>
      <c r="AV719" s="90"/>
      <c r="AW719" s="90"/>
      <c r="AX719" s="90"/>
      <c r="AY719" s="90"/>
      <c r="AZ719" s="90"/>
      <c r="BA719" s="90"/>
      <c r="BB719" s="163"/>
      <c r="BC719" s="163"/>
      <c r="BD719" s="163"/>
      <c r="BE719" s="163"/>
      <c r="BF719" s="163"/>
      <c r="BG719" s="163"/>
      <c r="BH719" s="163"/>
      <c r="BI719" s="163"/>
      <c r="BJ719" s="163"/>
      <c r="BK719" s="163"/>
      <c r="BL719" s="163"/>
      <c r="BM719" s="163"/>
      <c r="BN719" s="163"/>
      <c r="BO719" s="315"/>
      <c r="BP719" s="163"/>
      <c r="BQ719" s="90"/>
      <c r="BR719" s="163"/>
      <c r="BS719" s="90"/>
      <c r="BT719" s="90"/>
      <c r="BU719" s="394"/>
      <c r="BV719" s="88"/>
    </row>
    <row r="720" spans="1:74" x14ac:dyDescent="0.3">
      <c r="A720" s="87" t="s">
        <v>1991</v>
      </c>
      <c r="B720" s="71" t="s">
        <v>1992</v>
      </c>
      <c r="G720" s="117" t="s">
        <v>15</v>
      </c>
      <c r="H720" s="117" t="s">
        <v>15</v>
      </c>
      <c r="I720" s="117" t="s">
        <v>12</v>
      </c>
      <c r="J720" s="117" t="s">
        <v>12</v>
      </c>
      <c r="K720" s="117" t="s">
        <v>12</v>
      </c>
      <c r="L720" s="117" t="s">
        <v>12</v>
      </c>
      <c r="M720" s="117" t="s">
        <v>12</v>
      </c>
      <c r="N720" s="117" t="s">
        <v>12</v>
      </c>
      <c r="O720" s="117" t="s">
        <v>12</v>
      </c>
      <c r="P720" s="117" t="s">
        <v>12</v>
      </c>
      <c r="Q720" s="117" t="s">
        <v>12</v>
      </c>
      <c r="R720" s="117" t="s">
        <v>12</v>
      </c>
      <c r="S720" s="117" t="s">
        <v>12</v>
      </c>
      <c r="T720" s="117" t="s">
        <v>12</v>
      </c>
      <c r="U720" s="117" t="s">
        <v>12</v>
      </c>
      <c r="V720" s="117" t="s">
        <v>12</v>
      </c>
      <c r="W720" s="117" t="s">
        <v>12</v>
      </c>
      <c r="X720" s="117" t="s">
        <v>12</v>
      </c>
      <c r="Y720" s="117" t="s">
        <v>12</v>
      </c>
      <c r="Z720" s="117" t="s">
        <v>12</v>
      </c>
      <c r="AA720" s="393" t="s">
        <v>12</v>
      </c>
      <c r="AB720" s="393" t="s">
        <v>12</v>
      </c>
      <c r="AC720" s="393" t="s">
        <v>12</v>
      </c>
      <c r="AD720" s="393"/>
      <c r="AE720" s="393"/>
      <c r="AF720" s="393"/>
      <c r="AG720" s="78"/>
      <c r="AH720" s="78"/>
      <c r="AI720" s="78"/>
      <c r="AJ720" s="78"/>
      <c r="AK720" s="79"/>
      <c r="AL720" s="79"/>
      <c r="AM720" s="79"/>
      <c r="AN720" s="90"/>
      <c r="AO720" s="90"/>
      <c r="AP720" s="90"/>
      <c r="AQ720" s="90"/>
      <c r="AR720" s="90"/>
      <c r="AS720" s="90"/>
      <c r="AT720" s="90"/>
      <c r="AU720" s="90"/>
      <c r="AV720" s="90"/>
      <c r="AW720" s="90"/>
      <c r="AX720" s="90"/>
      <c r="AY720" s="90"/>
      <c r="AZ720" s="90"/>
      <c r="BA720" s="90"/>
      <c r="BB720" s="163"/>
      <c r="BC720" s="163"/>
      <c r="BD720" s="163"/>
      <c r="BE720" s="163"/>
      <c r="BF720" s="163"/>
      <c r="BG720" s="163"/>
      <c r="BH720" s="163"/>
      <c r="BI720" s="163"/>
      <c r="BJ720" s="163"/>
      <c r="BK720" s="163"/>
      <c r="BL720" s="163"/>
      <c r="BM720" s="163"/>
      <c r="BN720" s="163"/>
      <c r="BO720" s="315"/>
      <c r="BP720" s="163"/>
      <c r="BQ720" s="90"/>
      <c r="BR720" s="163"/>
      <c r="BS720" s="90"/>
      <c r="BT720" s="90"/>
      <c r="BU720" s="394" t="e">
        <f>VLOOKUP(#REF!,'[4]Monthly AMS report'!$D$4:$E$409,2,FALSE)</f>
        <v>#REF!</v>
      </c>
      <c r="BV720" s="88"/>
    </row>
    <row r="721" spans="1:74" ht="26.4" x14ac:dyDescent="0.3">
      <c r="A721" s="87" t="s">
        <v>1993</v>
      </c>
      <c r="B721" s="71" t="s">
        <v>1994</v>
      </c>
      <c r="G721" s="117" t="s">
        <v>15</v>
      </c>
      <c r="H721" s="117" t="s">
        <v>15</v>
      </c>
      <c r="I721" s="117" t="s">
        <v>12</v>
      </c>
      <c r="J721" s="117" t="s">
        <v>12</v>
      </c>
      <c r="K721" s="117" t="s">
        <v>12</v>
      </c>
      <c r="L721" s="117" t="s">
        <v>12</v>
      </c>
      <c r="M721" s="117" t="s">
        <v>12</v>
      </c>
      <c r="N721" s="117" t="s">
        <v>12</v>
      </c>
      <c r="O721" s="117" t="s">
        <v>12</v>
      </c>
      <c r="P721" s="117" t="s">
        <v>12</v>
      </c>
      <c r="Q721" s="117" t="s">
        <v>12</v>
      </c>
      <c r="R721" s="117" t="s">
        <v>12</v>
      </c>
      <c r="S721" s="117" t="s">
        <v>12</v>
      </c>
      <c r="T721" s="117" t="s">
        <v>12</v>
      </c>
      <c r="U721" s="117" t="s">
        <v>12</v>
      </c>
      <c r="V721" s="117" t="s">
        <v>12</v>
      </c>
      <c r="W721" s="117" t="s">
        <v>12</v>
      </c>
      <c r="X721" s="117" t="s">
        <v>12</v>
      </c>
      <c r="Y721" s="117" t="s">
        <v>12</v>
      </c>
      <c r="Z721" s="117" t="s">
        <v>12</v>
      </c>
      <c r="AA721" s="393" t="s">
        <v>12</v>
      </c>
      <c r="AB721" s="393" t="s">
        <v>12</v>
      </c>
      <c r="AC721" s="393" t="s">
        <v>12</v>
      </c>
      <c r="AD721" s="393"/>
      <c r="AE721" s="393"/>
      <c r="AF721" s="393"/>
      <c r="AG721" s="78"/>
      <c r="AH721" s="78"/>
      <c r="AI721" s="78"/>
      <c r="AJ721" s="78"/>
      <c r="AK721" s="79"/>
      <c r="AL721" s="79"/>
      <c r="AM721" s="79"/>
      <c r="AN721" s="90"/>
      <c r="AO721" s="90"/>
      <c r="AP721" s="90"/>
      <c r="AQ721" s="90"/>
      <c r="AR721" s="90"/>
      <c r="AS721" s="90"/>
      <c r="AT721" s="90"/>
      <c r="AU721" s="90"/>
      <c r="AV721" s="90"/>
      <c r="AW721" s="90"/>
      <c r="AX721" s="90"/>
      <c r="AY721" s="90"/>
      <c r="AZ721" s="90"/>
      <c r="BA721" s="90"/>
      <c r="BB721" s="163"/>
      <c r="BC721" s="163"/>
      <c r="BD721" s="163"/>
      <c r="BE721" s="163"/>
      <c r="BF721" s="163"/>
      <c r="BG721" s="163"/>
      <c r="BH721" s="163"/>
      <c r="BI721" s="163"/>
      <c r="BJ721" s="163"/>
      <c r="BK721" s="163"/>
      <c r="BL721" s="163"/>
      <c r="BM721" s="163"/>
      <c r="BN721" s="163"/>
      <c r="BO721" s="315"/>
      <c r="BP721" s="163"/>
      <c r="BQ721" s="90"/>
      <c r="BR721" s="163"/>
      <c r="BS721" s="90"/>
      <c r="BT721" s="90"/>
      <c r="BU721" s="394" t="e">
        <f>VLOOKUP(#REF!,'[4]Monthly AMS report'!$D$4:$E$409,2,FALSE)</f>
        <v>#REF!</v>
      </c>
      <c r="BV721" s="88"/>
    </row>
    <row r="722" spans="1:74" ht="26.4" x14ac:dyDescent="0.3">
      <c r="A722" s="87" t="s">
        <v>1995</v>
      </c>
      <c r="B722" s="71" t="s">
        <v>1996</v>
      </c>
      <c r="G722" s="117" t="s">
        <v>15</v>
      </c>
      <c r="H722" s="117" t="s">
        <v>15</v>
      </c>
      <c r="I722" s="117" t="s">
        <v>12</v>
      </c>
      <c r="J722" s="117" t="s">
        <v>12</v>
      </c>
      <c r="K722" s="117" t="s">
        <v>12</v>
      </c>
      <c r="L722" s="117" t="s">
        <v>12</v>
      </c>
      <c r="M722" s="117" t="s">
        <v>12</v>
      </c>
      <c r="N722" s="117" t="s">
        <v>12</v>
      </c>
      <c r="O722" s="117" t="s">
        <v>12</v>
      </c>
      <c r="P722" s="117" t="s">
        <v>12</v>
      </c>
      <c r="Q722" s="117" t="s">
        <v>12</v>
      </c>
      <c r="R722" s="117" t="s">
        <v>12</v>
      </c>
      <c r="S722" s="117" t="s">
        <v>12</v>
      </c>
      <c r="T722" s="117" t="s">
        <v>12</v>
      </c>
      <c r="U722" s="117" t="s">
        <v>12</v>
      </c>
      <c r="V722" s="117" t="s">
        <v>12</v>
      </c>
      <c r="W722" s="117" t="s">
        <v>12</v>
      </c>
      <c r="X722" s="117" t="s">
        <v>12</v>
      </c>
      <c r="Y722" s="117" t="s">
        <v>12</v>
      </c>
      <c r="Z722" s="117" t="s">
        <v>12</v>
      </c>
      <c r="AA722" s="393" t="s">
        <v>12</v>
      </c>
      <c r="AB722" s="393" t="s">
        <v>12</v>
      </c>
      <c r="AC722" s="393" t="s">
        <v>12</v>
      </c>
      <c r="AD722" s="393"/>
      <c r="AE722" s="393"/>
      <c r="AF722" s="393"/>
      <c r="AG722" s="78"/>
      <c r="AH722" s="78"/>
      <c r="AI722" s="78"/>
      <c r="AJ722" s="78"/>
      <c r="AK722" s="79"/>
      <c r="AL722" s="79"/>
      <c r="AM722" s="79"/>
      <c r="AN722" s="90"/>
      <c r="AO722" s="90"/>
      <c r="AP722" s="90"/>
      <c r="AQ722" s="90"/>
      <c r="AR722" s="90"/>
      <c r="AS722" s="90"/>
      <c r="AT722" s="90"/>
      <c r="AU722" s="90"/>
      <c r="AV722" s="90"/>
      <c r="AW722" s="90"/>
      <c r="AX722" s="90"/>
      <c r="AY722" s="90"/>
      <c r="AZ722" s="90"/>
      <c r="BA722" s="90"/>
      <c r="BB722" s="163"/>
      <c r="BC722" s="163"/>
      <c r="BD722" s="163"/>
      <c r="BE722" s="163"/>
      <c r="BF722" s="163"/>
      <c r="BG722" s="163"/>
      <c r="BH722" s="163"/>
      <c r="BI722" s="163"/>
      <c r="BJ722" s="163"/>
      <c r="BK722" s="163"/>
      <c r="BL722" s="163"/>
      <c r="BM722" s="163"/>
      <c r="BN722" s="163"/>
      <c r="BO722" s="315"/>
      <c r="BP722" s="163"/>
      <c r="BQ722" s="90"/>
      <c r="BR722" s="163"/>
      <c r="BS722" s="90"/>
      <c r="BT722" s="90"/>
      <c r="BU722" s="394" t="e">
        <f>VLOOKUP(#REF!,'[4]Monthly AMS report'!$D$4:$E$409,2,FALSE)</f>
        <v>#REF!</v>
      </c>
      <c r="BV722" s="88"/>
    </row>
    <row r="723" spans="1:74" x14ac:dyDescent="0.3">
      <c r="A723" s="87" t="s">
        <v>1997</v>
      </c>
      <c r="B723" s="71" t="s">
        <v>1998</v>
      </c>
      <c r="G723" s="117" t="s">
        <v>15</v>
      </c>
      <c r="H723" s="117" t="s">
        <v>15</v>
      </c>
      <c r="I723" s="117" t="s">
        <v>12</v>
      </c>
      <c r="J723" s="117" t="s">
        <v>12</v>
      </c>
      <c r="K723" s="117" t="s">
        <v>12</v>
      </c>
      <c r="L723" s="117" t="s">
        <v>12</v>
      </c>
      <c r="M723" s="117" t="s">
        <v>12</v>
      </c>
      <c r="N723" s="117" t="s">
        <v>12</v>
      </c>
      <c r="O723" s="117" t="s">
        <v>12</v>
      </c>
      <c r="P723" s="117" t="s">
        <v>12</v>
      </c>
      <c r="Q723" s="117" t="s">
        <v>12</v>
      </c>
      <c r="R723" s="117" t="s">
        <v>12</v>
      </c>
      <c r="S723" s="117" t="s">
        <v>12</v>
      </c>
      <c r="T723" s="117" t="s">
        <v>12</v>
      </c>
      <c r="U723" s="117" t="s">
        <v>12</v>
      </c>
      <c r="V723" s="117" t="s">
        <v>12</v>
      </c>
      <c r="W723" s="117" t="s">
        <v>12</v>
      </c>
      <c r="X723" s="117" t="s">
        <v>12</v>
      </c>
      <c r="Y723" s="117" t="s">
        <v>12</v>
      </c>
      <c r="Z723" s="117" t="s">
        <v>12</v>
      </c>
      <c r="AA723" s="393" t="s">
        <v>12</v>
      </c>
      <c r="AB723" s="393" t="s">
        <v>12</v>
      </c>
      <c r="AC723" s="393" t="s">
        <v>12</v>
      </c>
      <c r="AD723" s="393"/>
      <c r="AE723" s="393"/>
      <c r="AF723" s="393"/>
      <c r="AG723" s="78"/>
      <c r="AH723" s="78"/>
      <c r="AI723" s="78"/>
      <c r="AJ723" s="78"/>
      <c r="AK723" s="79"/>
      <c r="AL723" s="79"/>
      <c r="AM723" s="79"/>
      <c r="AN723" s="90"/>
      <c r="AO723" s="90"/>
      <c r="AP723" s="90"/>
      <c r="AQ723" s="90"/>
      <c r="AR723" s="90"/>
      <c r="AS723" s="90"/>
      <c r="AT723" s="90"/>
      <c r="AU723" s="90"/>
      <c r="AV723" s="90"/>
      <c r="AW723" s="90"/>
      <c r="AX723" s="90"/>
      <c r="AY723" s="90"/>
      <c r="AZ723" s="90"/>
      <c r="BA723" s="90"/>
      <c r="BB723" s="163"/>
      <c r="BC723" s="163"/>
      <c r="BD723" s="163"/>
      <c r="BE723" s="163"/>
      <c r="BF723" s="163"/>
      <c r="BG723" s="163"/>
      <c r="BH723" s="163"/>
      <c r="BI723" s="163"/>
      <c r="BJ723" s="163"/>
      <c r="BK723" s="163"/>
      <c r="BL723" s="163"/>
      <c r="BM723" s="163"/>
      <c r="BN723" s="163"/>
      <c r="BO723" s="315"/>
      <c r="BP723" s="163"/>
      <c r="BQ723" s="90"/>
      <c r="BR723" s="163"/>
      <c r="BS723" s="90"/>
      <c r="BT723" s="90"/>
      <c r="BU723" s="394" t="e">
        <f>VLOOKUP(#REF!,'[4]Monthly AMS report'!$D$4:$E$409,2,FALSE)</f>
        <v>#REF!</v>
      </c>
      <c r="BV723" s="88"/>
    </row>
    <row r="724" spans="1:74" ht="26.4" x14ac:dyDescent="0.3">
      <c r="A724" s="87" t="s">
        <v>643</v>
      </c>
      <c r="B724" s="71" t="s">
        <v>1999</v>
      </c>
      <c r="G724" s="117" t="s">
        <v>15</v>
      </c>
      <c r="H724" s="117" t="s">
        <v>15</v>
      </c>
      <c r="I724" s="117" t="s">
        <v>12</v>
      </c>
      <c r="J724" s="117" t="s">
        <v>12</v>
      </c>
      <c r="K724" s="117" t="s">
        <v>12</v>
      </c>
      <c r="L724" s="117" t="s">
        <v>12</v>
      </c>
      <c r="M724" s="117" t="s">
        <v>12</v>
      </c>
      <c r="N724" s="117" t="s">
        <v>12</v>
      </c>
      <c r="O724" s="117" t="s">
        <v>12</v>
      </c>
      <c r="P724" s="117" t="s">
        <v>12</v>
      </c>
      <c r="Q724" s="117" t="s">
        <v>12</v>
      </c>
      <c r="R724" s="117" t="s">
        <v>12</v>
      </c>
      <c r="S724" s="117" t="s">
        <v>12</v>
      </c>
      <c r="T724" s="117" t="s">
        <v>12</v>
      </c>
      <c r="U724" s="117" t="s">
        <v>12</v>
      </c>
      <c r="V724" s="117" t="s">
        <v>12</v>
      </c>
      <c r="W724" s="117" t="s">
        <v>12</v>
      </c>
      <c r="X724" s="117" t="s">
        <v>12</v>
      </c>
      <c r="Y724" s="117" t="s">
        <v>12</v>
      </c>
      <c r="Z724" s="117" t="s">
        <v>12</v>
      </c>
      <c r="AA724" s="393" t="s">
        <v>12</v>
      </c>
      <c r="AB724" s="393" t="s">
        <v>12</v>
      </c>
      <c r="AC724" s="393" t="s">
        <v>12</v>
      </c>
      <c r="AD724" s="393"/>
      <c r="AE724" s="393"/>
      <c r="AF724" s="393"/>
      <c r="AG724" s="78"/>
      <c r="AH724" s="78"/>
      <c r="AI724" s="78"/>
      <c r="AJ724" s="78"/>
      <c r="AK724" s="79"/>
      <c r="AL724" s="79"/>
      <c r="AM724" s="79"/>
      <c r="AN724" s="90"/>
      <c r="AO724" s="90"/>
      <c r="AP724" s="90"/>
      <c r="AQ724" s="90"/>
      <c r="AR724" s="90"/>
      <c r="AS724" s="90"/>
      <c r="AT724" s="90"/>
      <c r="AU724" s="90"/>
      <c r="AV724" s="90"/>
      <c r="AW724" s="90"/>
      <c r="AX724" s="90"/>
      <c r="AY724" s="90"/>
      <c r="AZ724" s="90"/>
      <c r="BA724" s="90"/>
      <c r="BB724" s="163"/>
      <c r="BC724" s="163"/>
      <c r="BD724" s="163"/>
      <c r="BE724" s="163"/>
      <c r="BF724" s="163"/>
      <c r="BG724" s="163"/>
      <c r="BH724" s="163"/>
      <c r="BI724" s="163"/>
      <c r="BJ724" s="163"/>
      <c r="BK724" s="163"/>
      <c r="BL724" s="163"/>
      <c r="BM724" s="163"/>
      <c r="BN724" s="163"/>
      <c r="BO724" s="315"/>
      <c r="BP724" s="163"/>
      <c r="BQ724" s="90"/>
      <c r="BR724" s="163"/>
      <c r="BS724" s="90"/>
      <c r="BT724" s="90"/>
      <c r="BU724" s="394" t="e">
        <f>VLOOKUP(#REF!,'[4]Monthly AMS report'!$D$4:$E$409,2,FALSE)</f>
        <v>#REF!</v>
      </c>
      <c r="BV724" s="88"/>
    </row>
    <row r="725" spans="1:74" ht="26.4" x14ac:dyDescent="0.3">
      <c r="A725" s="87" t="s">
        <v>2000</v>
      </c>
      <c r="B725" s="71" t="s">
        <v>2001</v>
      </c>
      <c r="G725" s="117" t="s">
        <v>15</v>
      </c>
      <c r="H725" s="117" t="s">
        <v>15</v>
      </c>
      <c r="I725" s="117" t="s">
        <v>12</v>
      </c>
      <c r="J725" s="117" t="s">
        <v>12</v>
      </c>
      <c r="K725" s="117" t="s">
        <v>12</v>
      </c>
      <c r="L725" s="117" t="s">
        <v>12</v>
      </c>
      <c r="M725" s="117" t="s">
        <v>12</v>
      </c>
      <c r="N725" s="117" t="s">
        <v>12</v>
      </c>
      <c r="O725" s="117" t="s">
        <v>12</v>
      </c>
      <c r="P725" s="117" t="s">
        <v>12</v>
      </c>
      <c r="Q725" s="117" t="s">
        <v>12</v>
      </c>
      <c r="R725" s="117" t="s">
        <v>12</v>
      </c>
      <c r="S725" s="117" t="s">
        <v>12</v>
      </c>
      <c r="T725" s="117" t="s">
        <v>12</v>
      </c>
      <c r="U725" s="117" t="s">
        <v>12</v>
      </c>
      <c r="V725" s="117" t="s">
        <v>12</v>
      </c>
      <c r="W725" s="117" t="s">
        <v>12</v>
      </c>
      <c r="X725" s="117" t="s">
        <v>12</v>
      </c>
      <c r="Y725" s="117" t="s">
        <v>12</v>
      </c>
      <c r="Z725" s="117" t="s">
        <v>12</v>
      </c>
      <c r="AA725" s="393" t="s">
        <v>12</v>
      </c>
      <c r="AB725" s="393" t="s">
        <v>12</v>
      </c>
      <c r="AC725" s="393" t="s">
        <v>12</v>
      </c>
      <c r="AD725" s="393"/>
      <c r="AE725" s="393"/>
      <c r="AF725" s="393"/>
      <c r="AG725" s="78"/>
      <c r="AH725" s="78"/>
      <c r="AI725" s="78"/>
      <c r="AJ725" s="78"/>
      <c r="AK725" s="79"/>
      <c r="AL725" s="79"/>
      <c r="AM725" s="79"/>
      <c r="AN725" s="90"/>
      <c r="AO725" s="90"/>
      <c r="AP725" s="90"/>
      <c r="AQ725" s="90"/>
      <c r="AR725" s="90"/>
      <c r="AS725" s="90"/>
      <c r="AT725" s="90"/>
      <c r="AU725" s="90"/>
      <c r="AV725" s="90"/>
      <c r="AW725" s="90"/>
      <c r="AX725" s="90"/>
      <c r="AY725" s="90"/>
      <c r="AZ725" s="90"/>
      <c r="BA725" s="90"/>
      <c r="BB725" s="163"/>
      <c r="BC725" s="163"/>
      <c r="BD725" s="163"/>
      <c r="BE725" s="163"/>
      <c r="BF725" s="163"/>
      <c r="BG725" s="163"/>
      <c r="BH725" s="163"/>
      <c r="BI725" s="163"/>
      <c r="BJ725" s="163"/>
      <c r="BK725" s="163"/>
      <c r="BL725" s="163"/>
      <c r="BM725" s="163"/>
      <c r="BN725" s="163"/>
      <c r="BO725" s="315"/>
      <c r="BP725" s="163"/>
      <c r="BQ725" s="90"/>
      <c r="BR725" s="163"/>
      <c r="BS725" s="90"/>
      <c r="BT725" s="90"/>
      <c r="BU725" s="394" t="e">
        <f>VLOOKUP(#REF!,'[4]Monthly AMS report'!$D$4:$E$409,2,FALSE)</f>
        <v>#REF!</v>
      </c>
      <c r="BV725" s="88"/>
    </row>
    <row r="726" spans="1:74" ht="26.4" x14ac:dyDescent="0.3">
      <c r="A726" s="87" t="s">
        <v>2002</v>
      </c>
      <c r="B726" s="71" t="s">
        <v>2003</v>
      </c>
      <c r="G726" s="117" t="s">
        <v>15</v>
      </c>
      <c r="H726" s="117" t="s">
        <v>15</v>
      </c>
      <c r="I726" s="117" t="s">
        <v>12</v>
      </c>
      <c r="J726" s="117" t="s">
        <v>12</v>
      </c>
      <c r="K726" s="117" t="s">
        <v>12</v>
      </c>
      <c r="L726" s="117" t="s">
        <v>12</v>
      </c>
      <c r="M726" s="117" t="s">
        <v>12</v>
      </c>
      <c r="N726" s="117" t="s">
        <v>12</v>
      </c>
      <c r="O726" s="117" t="s">
        <v>12</v>
      </c>
      <c r="P726" s="117" t="s">
        <v>12</v>
      </c>
      <c r="Q726" s="117" t="s">
        <v>12</v>
      </c>
      <c r="R726" s="117" t="s">
        <v>12</v>
      </c>
      <c r="S726" s="117" t="s">
        <v>12</v>
      </c>
      <c r="T726" s="117" t="s">
        <v>12</v>
      </c>
      <c r="U726" s="117" t="s">
        <v>12</v>
      </c>
      <c r="V726" s="117" t="s">
        <v>12</v>
      </c>
      <c r="W726" s="117" t="s">
        <v>12</v>
      </c>
      <c r="X726" s="117" t="s">
        <v>12</v>
      </c>
      <c r="Y726" s="117" t="s">
        <v>12</v>
      </c>
      <c r="Z726" s="117" t="s">
        <v>12</v>
      </c>
      <c r="AA726" s="393" t="s">
        <v>12</v>
      </c>
      <c r="AB726" s="393" t="s">
        <v>12</v>
      </c>
      <c r="AC726" s="393" t="s">
        <v>12</v>
      </c>
      <c r="AD726" s="393"/>
      <c r="AE726" s="393"/>
      <c r="AF726" s="393"/>
      <c r="AG726" s="78"/>
      <c r="AH726" s="78"/>
      <c r="AI726" s="78"/>
      <c r="AJ726" s="78"/>
      <c r="AK726" s="79"/>
      <c r="AL726" s="79"/>
      <c r="AM726" s="79"/>
      <c r="AN726" s="90"/>
      <c r="AO726" s="90"/>
      <c r="AP726" s="90"/>
      <c r="AQ726" s="90"/>
      <c r="AR726" s="90"/>
      <c r="AS726" s="90"/>
      <c r="AT726" s="90"/>
      <c r="AU726" s="90"/>
      <c r="AV726" s="90"/>
      <c r="AW726" s="90"/>
      <c r="AX726" s="90"/>
      <c r="AY726" s="90"/>
      <c r="AZ726" s="90"/>
      <c r="BA726" s="90"/>
      <c r="BB726" s="163"/>
      <c r="BC726" s="163"/>
      <c r="BD726" s="163"/>
      <c r="BE726" s="163"/>
      <c r="BF726" s="163"/>
      <c r="BG726" s="163"/>
      <c r="BH726" s="163"/>
      <c r="BI726" s="163"/>
      <c r="BJ726" s="163"/>
      <c r="BK726" s="163"/>
      <c r="BL726" s="163"/>
      <c r="BM726" s="163"/>
      <c r="BN726" s="163"/>
      <c r="BO726" s="315"/>
      <c r="BP726" s="163"/>
      <c r="BQ726" s="90"/>
      <c r="BR726" s="163"/>
      <c r="BS726" s="90"/>
      <c r="BT726" s="90"/>
      <c r="BU726" s="394" t="e">
        <f>VLOOKUP(#REF!,'[4]Monthly AMS report'!$D$4:$E$409,2,FALSE)</f>
        <v>#REF!</v>
      </c>
      <c r="BV726" s="88"/>
    </row>
    <row r="727" spans="1:74" ht="26.4" x14ac:dyDescent="0.3">
      <c r="A727" s="87" t="s">
        <v>2004</v>
      </c>
      <c r="B727" s="71" t="s">
        <v>2005</v>
      </c>
      <c r="G727" s="117" t="s">
        <v>15</v>
      </c>
      <c r="H727" s="117" t="s">
        <v>15</v>
      </c>
      <c r="I727" s="117" t="s">
        <v>12</v>
      </c>
      <c r="J727" s="117" t="s">
        <v>12</v>
      </c>
      <c r="K727" s="117" t="s">
        <v>12</v>
      </c>
      <c r="L727" s="117" t="s">
        <v>12</v>
      </c>
      <c r="M727" s="117" t="s">
        <v>12</v>
      </c>
      <c r="N727" s="117" t="s">
        <v>12</v>
      </c>
      <c r="O727" s="117" t="s">
        <v>12</v>
      </c>
      <c r="P727" s="117" t="s">
        <v>12</v>
      </c>
      <c r="Q727" s="117" t="s">
        <v>12</v>
      </c>
      <c r="R727" s="117" t="s">
        <v>12</v>
      </c>
      <c r="S727" s="117" t="s">
        <v>12</v>
      </c>
      <c r="T727" s="117" t="s">
        <v>12</v>
      </c>
      <c r="U727" s="117" t="s">
        <v>12</v>
      </c>
      <c r="V727" s="117" t="s">
        <v>12</v>
      </c>
      <c r="W727" s="117" t="s">
        <v>12</v>
      </c>
      <c r="X727" s="117" t="s">
        <v>12</v>
      </c>
      <c r="Y727" s="117" t="s">
        <v>12</v>
      </c>
      <c r="Z727" s="117" t="s">
        <v>12</v>
      </c>
      <c r="AA727" s="393" t="s">
        <v>12</v>
      </c>
      <c r="AB727" s="393" t="s">
        <v>12</v>
      </c>
      <c r="AC727" s="393" t="s">
        <v>12</v>
      </c>
      <c r="AD727" s="393"/>
      <c r="AE727" s="393"/>
      <c r="AF727" s="393"/>
      <c r="AG727" s="78"/>
      <c r="AH727" s="78"/>
      <c r="AI727" s="78"/>
      <c r="AJ727" s="78"/>
      <c r="AK727" s="79"/>
      <c r="AL727" s="79"/>
      <c r="AM727" s="79"/>
      <c r="AN727" s="90"/>
      <c r="AO727" s="90"/>
      <c r="AP727" s="90"/>
      <c r="AQ727" s="90"/>
      <c r="AR727" s="90"/>
      <c r="AS727" s="90"/>
      <c r="AT727" s="90"/>
      <c r="AU727" s="90"/>
      <c r="AV727" s="90"/>
      <c r="AW727" s="90"/>
      <c r="AX727" s="90"/>
      <c r="AY727" s="90"/>
      <c r="AZ727" s="90"/>
      <c r="BA727" s="90"/>
      <c r="BB727" s="163"/>
      <c r="BC727" s="163"/>
      <c r="BD727" s="163"/>
      <c r="BE727" s="163"/>
      <c r="BF727" s="163"/>
      <c r="BG727" s="163"/>
      <c r="BH727" s="163"/>
      <c r="BI727" s="163"/>
      <c r="BJ727" s="163"/>
      <c r="BK727" s="163"/>
      <c r="BL727" s="163"/>
      <c r="BM727" s="163"/>
      <c r="BN727" s="163"/>
      <c r="BO727" s="315"/>
      <c r="BP727" s="163"/>
      <c r="BQ727" s="90"/>
      <c r="BR727" s="163"/>
      <c r="BS727" s="90"/>
      <c r="BT727" s="90"/>
      <c r="BU727" s="394" t="e">
        <f>VLOOKUP(#REF!,'[4]Monthly AMS report'!$D$4:$E$409,2,FALSE)</f>
        <v>#REF!</v>
      </c>
      <c r="BV727" s="88"/>
    </row>
    <row r="728" spans="1:74" x14ac:dyDescent="0.3">
      <c r="A728" s="87"/>
      <c r="B728" s="71"/>
      <c r="C728" s="410"/>
      <c r="D728" s="411"/>
      <c r="E728" s="412"/>
      <c r="G728" s="117" t="s">
        <v>15</v>
      </c>
      <c r="H728" s="117" t="s">
        <v>15</v>
      </c>
      <c r="I728" s="117" t="s">
        <v>12</v>
      </c>
      <c r="J728" s="117" t="s">
        <v>12</v>
      </c>
      <c r="K728" s="117" t="s">
        <v>12</v>
      </c>
      <c r="L728" s="117" t="s">
        <v>12</v>
      </c>
      <c r="M728" s="117" t="s">
        <v>12</v>
      </c>
      <c r="N728" s="117" t="s">
        <v>12</v>
      </c>
      <c r="O728" s="117" t="s">
        <v>12</v>
      </c>
      <c r="P728" s="117" t="s">
        <v>12</v>
      </c>
      <c r="Q728" s="117" t="s">
        <v>12</v>
      </c>
      <c r="R728" s="117" t="s">
        <v>12</v>
      </c>
      <c r="S728" s="117" t="s">
        <v>12</v>
      </c>
      <c r="T728" s="117" t="s">
        <v>12</v>
      </c>
      <c r="U728" s="117" t="s">
        <v>12</v>
      </c>
      <c r="V728" s="117" t="s">
        <v>12</v>
      </c>
      <c r="W728" s="117" t="s">
        <v>12</v>
      </c>
      <c r="X728" s="117" t="s">
        <v>12</v>
      </c>
      <c r="Y728" s="117" t="s">
        <v>12</v>
      </c>
      <c r="Z728" s="117" t="s">
        <v>12</v>
      </c>
      <c r="AA728" s="393" t="s">
        <v>12</v>
      </c>
      <c r="AB728" s="393" t="s">
        <v>12</v>
      </c>
      <c r="AC728" s="393" t="s">
        <v>12</v>
      </c>
      <c r="AD728" s="393"/>
      <c r="AE728" s="393"/>
      <c r="AF728" s="393"/>
      <c r="AG728" s="78"/>
      <c r="AH728" s="78"/>
      <c r="AI728" s="78"/>
      <c r="AJ728" s="78"/>
      <c r="AK728" s="79"/>
      <c r="AL728" s="79"/>
      <c r="AM728" s="79"/>
      <c r="AN728" s="90"/>
      <c r="AO728" s="90"/>
      <c r="AP728" s="90"/>
      <c r="AQ728" s="90"/>
      <c r="AR728" s="90"/>
      <c r="AS728" s="90"/>
      <c r="AT728" s="90"/>
      <c r="AU728" s="90"/>
      <c r="AV728" s="90"/>
      <c r="AW728" s="90"/>
      <c r="AX728" s="90"/>
      <c r="AY728" s="90"/>
      <c r="AZ728" s="90"/>
      <c r="BA728" s="90"/>
      <c r="BB728" s="163"/>
      <c r="BC728" s="163"/>
      <c r="BD728" s="163"/>
      <c r="BE728" s="163"/>
      <c r="BF728" s="163"/>
      <c r="BG728" s="163"/>
      <c r="BH728" s="163"/>
      <c r="BI728" s="163"/>
      <c r="BJ728" s="163"/>
      <c r="BK728" s="163"/>
      <c r="BL728" s="163"/>
      <c r="BM728" s="163"/>
      <c r="BN728" s="163"/>
      <c r="BO728" s="315"/>
      <c r="BP728" s="163"/>
      <c r="BQ728" s="90"/>
      <c r="BR728" s="163"/>
      <c r="BS728" s="90"/>
      <c r="BT728" s="90"/>
      <c r="BU728" s="394" t="s">
        <v>1970</v>
      </c>
      <c r="BV728" s="88"/>
    </row>
    <row r="729" spans="1:74" ht="26.4" x14ac:dyDescent="0.3">
      <c r="A729" s="87" t="s">
        <v>1907</v>
      </c>
      <c r="B729" s="71" t="s">
        <v>2006</v>
      </c>
      <c r="G729" s="117" t="s">
        <v>15</v>
      </c>
      <c r="H729" s="117" t="s">
        <v>15</v>
      </c>
      <c r="I729" s="117" t="s">
        <v>12</v>
      </c>
      <c r="J729" s="117" t="s">
        <v>12</v>
      </c>
      <c r="K729" s="117" t="s">
        <v>12</v>
      </c>
      <c r="L729" s="117" t="s">
        <v>12</v>
      </c>
      <c r="M729" s="117" t="s">
        <v>12</v>
      </c>
      <c r="N729" s="117" t="s">
        <v>12</v>
      </c>
      <c r="O729" s="117" t="s">
        <v>12</v>
      </c>
      <c r="P729" s="117" t="s">
        <v>12</v>
      </c>
      <c r="Q729" s="117" t="s">
        <v>12</v>
      </c>
      <c r="R729" s="117" t="s">
        <v>12</v>
      </c>
      <c r="S729" s="117" t="s">
        <v>12</v>
      </c>
      <c r="T729" s="117" t="s">
        <v>12</v>
      </c>
      <c r="U729" s="117" t="s">
        <v>12</v>
      </c>
      <c r="V729" s="117" t="s">
        <v>12</v>
      </c>
      <c r="W729" s="117" t="s">
        <v>12</v>
      </c>
      <c r="X729" s="117" t="s">
        <v>12</v>
      </c>
      <c r="Y729" s="117" t="s">
        <v>12</v>
      </c>
      <c r="Z729" s="117" t="s">
        <v>12</v>
      </c>
      <c r="AA729" s="393" t="s">
        <v>12</v>
      </c>
      <c r="AB729" s="393" t="s">
        <v>12</v>
      </c>
      <c r="AC729" s="393" t="s">
        <v>12</v>
      </c>
      <c r="AD729" s="393"/>
      <c r="AE729" s="393"/>
      <c r="AF729" s="393"/>
      <c r="AG729" s="78"/>
      <c r="AH729" s="78"/>
      <c r="AI729" s="78"/>
      <c r="AJ729" s="78"/>
      <c r="AK729" s="79"/>
      <c r="AL729" s="79"/>
      <c r="AM729" s="79"/>
      <c r="AN729" s="90"/>
      <c r="AO729" s="90"/>
      <c r="AP729" s="90"/>
      <c r="AQ729" s="90"/>
      <c r="AR729" s="90"/>
      <c r="AS729" s="90"/>
      <c r="AT729" s="90"/>
      <c r="AU729" s="90"/>
      <c r="AV729" s="90"/>
      <c r="AW729" s="90"/>
      <c r="AX729" s="90"/>
      <c r="AY729" s="90"/>
      <c r="AZ729" s="90"/>
      <c r="BA729" s="90"/>
      <c r="BB729" s="163"/>
      <c r="BC729" s="163"/>
      <c r="BD729" s="163"/>
      <c r="BE729" s="163"/>
      <c r="BF729" s="163"/>
      <c r="BG729" s="163"/>
      <c r="BH729" s="163"/>
      <c r="BI729" s="163"/>
      <c r="BJ729" s="163"/>
      <c r="BK729" s="163"/>
      <c r="BL729" s="163"/>
      <c r="BM729" s="163"/>
      <c r="BN729" s="163"/>
      <c r="BO729" s="315"/>
      <c r="BP729" s="163"/>
      <c r="BQ729" s="90"/>
      <c r="BR729" s="163"/>
      <c r="BS729" s="90"/>
      <c r="BT729" s="90"/>
      <c r="BU729" s="394" t="s">
        <v>1970</v>
      </c>
      <c r="BV729" s="88"/>
    </row>
    <row r="730" spans="1:74" ht="26.4" x14ac:dyDescent="0.3">
      <c r="A730" s="210" t="s">
        <v>1905</v>
      </c>
      <c r="B730" s="71" t="s">
        <v>2007</v>
      </c>
      <c r="G730" s="117" t="s">
        <v>15</v>
      </c>
      <c r="H730" s="117" t="s">
        <v>15</v>
      </c>
      <c r="I730" s="117" t="s">
        <v>12</v>
      </c>
      <c r="J730" s="117" t="s">
        <v>12</v>
      </c>
      <c r="K730" s="117" t="s">
        <v>12</v>
      </c>
      <c r="L730" s="117" t="s">
        <v>12</v>
      </c>
      <c r="M730" s="117" t="s">
        <v>12</v>
      </c>
      <c r="N730" s="117" t="s">
        <v>12</v>
      </c>
      <c r="O730" s="117" t="s">
        <v>12</v>
      </c>
      <c r="P730" s="117" t="s">
        <v>12</v>
      </c>
      <c r="Q730" s="117" t="s">
        <v>12</v>
      </c>
      <c r="R730" s="117" t="s">
        <v>12</v>
      </c>
      <c r="S730" s="117" t="s">
        <v>12</v>
      </c>
      <c r="T730" s="117" t="s">
        <v>12</v>
      </c>
      <c r="U730" s="117" t="s">
        <v>12</v>
      </c>
      <c r="V730" s="117" t="s">
        <v>12</v>
      </c>
      <c r="W730" s="117" t="s">
        <v>12</v>
      </c>
      <c r="X730" s="117" t="s">
        <v>12</v>
      </c>
      <c r="Y730" s="117" t="s">
        <v>12</v>
      </c>
      <c r="Z730" s="117" t="s">
        <v>12</v>
      </c>
      <c r="AA730" s="393" t="s">
        <v>12</v>
      </c>
      <c r="AB730" s="393" t="s">
        <v>12</v>
      </c>
      <c r="AC730" s="393" t="s">
        <v>12</v>
      </c>
      <c r="AD730" s="393"/>
      <c r="AE730" s="393"/>
      <c r="AF730" s="393"/>
      <c r="AG730" s="78"/>
      <c r="AH730" s="78"/>
      <c r="AI730" s="78"/>
      <c r="AJ730" s="78"/>
      <c r="AK730" s="79"/>
      <c r="AL730" s="79"/>
      <c r="AM730" s="79"/>
      <c r="AN730" s="90"/>
      <c r="AO730" s="90"/>
      <c r="AP730" s="90"/>
      <c r="AQ730" s="90"/>
      <c r="AR730" s="90"/>
      <c r="AS730" s="90"/>
      <c r="AT730" s="90"/>
      <c r="AU730" s="90"/>
      <c r="AV730" s="90"/>
      <c r="AW730" s="90"/>
      <c r="AX730" s="90"/>
      <c r="AY730" s="90"/>
      <c r="AZ730" s="90"/>
      <c r="BA730" s="90"/>
      <c r="BB730" s="163"/>
      <c r="BC730" s="163"/>
      <c r="BD730" s="163"/>
      <c r="BE730" s="163"/>
      <c r="BF730" s="163"/>
      <c r="BG730" s="163"/>
      <c r="BH730" s="163"/>
      <c r="BI730" s="163"/>
      <c r="BJ730" s="163"/>
      <c r="BK730" s="163"/>
      <c r="BL730" s="163"/>
      <c r="BM730" s="163"/>
      <c r="BN730" s="163"/>
      <c r="BO730" s="315"/>
      <c r="BP730" s="163"/>
      <c r="BQ730" s="90"/>
      <c r="BR730" s="163"/>
      <c r="BS730" s="90"/>
      <c r="BT730" s="90"/>
      <c r="BU730" s="394" t="s">
        <v>1970</v>
      </c>
      <c r="BV730" s="88"/>
    </row>
    <row r="731" spans="1:74" ht="26.4" x14ac:dyDescent="0.3">
      <c r="A731" s="210" t="s">
        <v>1903</v>
      </c>
      <c r="B731" s="71" t="s">
        <v>2008</v>
      </c>
      <c r="G731" s="117" t="s">
        <v>15</v>
      </c>
      <c r="H731" s="117" t="s">
        <v>15</v>
      </c>
      <c r="I731" s="117" t="s">
        <v>12</v>
      </c>
      <c r="J731" s="117" t="s">
        <v>12</v>
      </c>
      <c r="K731" s="117" t="s">
        <v>12</v>
      </c>
      <c r="L731" s="117" t="s">
        <v>12</v>
      </c>
      <c r="M731" s="117" t="s">
        <v>12</v>
      </c>
      <c r="N731" s="117" t="s">
        <v>12</v>
      </c>
      <c r="O731" s="117" t="s">
        <v>12</v>
      </c>
      <c r="P731" s="117" t="s">
        <v>12</v>
      </c>
      <c r="Q731" s="117" t="s">
        <v>12</v>
      </c>
      <c r="R731" s="117" t="s">
        <v>12</v>
      </c>
      <c r="S731" s="117" t="s">
        <v>12</v>
      </c>
      <c r="T731" s="117" t="s">
        <v>12</v>
      </c>
      <c r="U731" s="117" t="s">
        <v>12</v>
      </c>
      <c r="V731" s="117" t="s">
        <v>12</v>
      </c>
      <c r="W731" s="117" t="s">
        <v>12</v>
      </c>
      <c r="X731" s="117" t="s">
        <v>12</v>
      </c>
      <c r="Y731" s="117" t="s">
        <v>12</v>
      </c>
      <c r="Z731" s="117" t="s">
        <v>12</v>
      </c>
      <c r="AA731" s="393" t="s">
        <v>12</v>
      </c>
      <c r="AB731" s="393" t="s">
        <v>12</v>
      </c>
      <c r="AC731" s="393" t="s">
        <v>12</v>
      </c>
      <c r="AD731" s="393"/>
      <c r="AE731" s="393"/>
      <c r="AF731" s="393"/>
      <c r="AG731" s="78"/>
      <c r="AH731" s="78"/>
      <c r="AI731" s="78"/>
      <c r="AJ731" s="78"/>
      <c r="AK731" s="79"/>
      <c r="AL731" s="79"/>
      <c r="AM731" s="79"/>
      <c r="AN731" s="90"/>
      <c r="AO731" s="90"/>
      <c r="AP731" s="90"/>
      <c r="AQ731" s="90"/>
      <c r="AR731" s="90"/>
      <c r="AS731" s="90"/>
      <c r="AT731" s="90"/>
      <c r="AU731" s="90"/>
      <c r="AV731" s="90"/>
      <c r="AW731" s="90"/>
      <c r="AX731" s="90"/>
      <c r="AY731" s="90"/>
      <c r="AZ731" s="90"/>
      <c r="BA731" s="90"/>
      <c r="BB731" s="163"/>
      <c r="BC731" s="163"/>
      <c r="BD731" s="163"/>
      <c r="BE731" s="163"/>
      <c r="BF731" s="163"/>
      <c r="BG731" s="163"/>
      <c r="BH731" s="163"/>
      <c r="BI731" s="163"/>
      <c r="BJ731" s="163"/>
      <c r="BK731" s="163"/>
      <c r="BL731" s="163"/>
      <c r="BM731" s="163"/>
      <c r="BN731" s="163"/>
      <c r="BO731" s="315"/>
      <c r="BP731" s="163"/>
      <c r="BQ731" s="90"/>
      <c r="BR731" s="163"/>
      <c r="BS731" s="90"/>
      <c r="BT731" s="90"/>
      <c r="BU731" s="394" t="s">
        <v>1970</v>
      </c>
      <c r="BV731" s="88"/>
    </row>
    <row r="732" spans="1:74" ht="26.4" x14ac:dyDescent="0.3">
      <c r="A732" s="210" t="s">
        <v>1901</v>
      </c>
      <c r="B732" s="71" t="s">
        <v>2009</v>
      </c>
      <c r="G732" s="117" t="s">
        <v>15</v>
      </c>
      <c r="H732" s="117" t="s">
        <v>15</v>
      </c>
      <c r="I732" s="117" t="s">
        <v>12</v>
      </c>
      <c r="J732" s="117" t="s">
        <v>12</v>
      </c>
      <c r="K732" s="117" t="s">
        <v>12</v>
      </c>
      <c r="L732" s="117" t="s">
        <v>12</v>
      </c>
      <c r="M732" s="117" t="s">
        <v>12</v>
      </c>
      <c r="N732" s="117" t="s">
        <v>12</v>
      </c>
      <c r="O732" s="117" t="s">
        <v>12</v>
      </c>
      <c r="P732" s="117" t="s">
        <v>12</v>
      </c>
      <c r="Q732" s="117" t="s">
        <v>12</v>
      </c>
      <c r="R732" s="117" t="s">
        <v>12</v>
      </c>
      <c r="S732" s="117" t="s">
        <v>12</v>
      </c>
      <c r="T732" s="117" t="s">
        <v>12</v>
      </c>
      <c r="U732" s="117" t="s">
        <v>12</v>
      </c>
      <c r="V732" s="117" t="s">
        <v>12</v>
      </c>
      <c r="W732" s="117" t="s">
        <v>12</v>
      </c>
      <c r="X732" s="117" t="s">
        <v>12</v>
      </c>
      <c r="Y732" s="117" t="s">
        <v>12</v>
      </c>
      <c r="Z732" s="117" t="s">
        <v>12</v>
      </c>
      <c r="AA732" s="393" t="s">
        <v>12</v>
      </c>
      <c r="AB732" s="393" t="s">
        <v>12</v>
      </c>
      <c r="AC732" s="393" t="s">
        <v>12</v>
      </c>
      <c r="AD732" s="393"/>
      <c r="AE732" s="393"/>
      <c r="AF732" s="393"/>
      <c r="AG732" s="78"/>
      <c r="AH732" s="78"/>
      <c r="AI732" s="78"/>
      <c r="AJ732" s="78"/>
      <c r="AK732" s="79"/>
      <c r="AL732" s="79"/>
      <c r="AM732" s="79"/>
      <c r="AN732" s="90"/>
      <c r="AO732" s="90"/>
      <c r="AP732" s="90"/>
      <c r="AQ732" s="90"/>
      <c r="AR732" s="90"/>
      <c r="AS732" s="90"/>
      <c r="AT732" s="90"/>
      <c r="AU732" s="90"/>
      <c r="AV732" s="90"/>
      <c r="AW732" s="90"/>
      <c r="AX732" s="90"/>
      <c r="AY732" s="90"/>
      <c r="AZ732" s="90"/>
      <c r="BA732" s="90"/>
      <c r="BB732" s="163"/>
      <c r="BC732" s="163"/>
      <c r="BD732" s="163"/>
      <c r="BE732" s="163"/>
      <c r="BF732" s="163"/>
      <c r="BG732" s="163"/>
      <c r="BH732" s="163"/>
      <c r="BI732" s="163"/>
      <c r="BJ732" s="163"/>
      <c r="BK732" s="163"/>
      <c r="BL732" s="163"/>
      <c r="BM732" s="163"/>
      <c r="BN732" s="163"/>
      <c r="BO732" s="315"/>
      <c r="BP732" s="163"/>
      <c r="BQ732" s="90"/>
      <c r="BR732" s="163"/>
      <c r="BS732" s="90"/>
      <c r="BT732" s="90"/>
      <c r="BU732" s="394" t="s">
        <v>1970</v>
      </c>
      <c r="BV732" s="88"/>
    </row>
    <row r="733" spans="1:74" ht="26.4" x14ac:dyDescent="0.3">
      <c r="A733" s="87" t="s">
        <v>1917</v>
      </c>
      <c r="B733" s="71" t="s">
        <v>2010</v>
      </c>
      <c r="G733" s="117" t="s">
        <v>15</v>
      </c>
      <c r="H733" s="117" t="s">
        <v>15</v>
      </c>
      <c r="I733" s="117" t="s">
        <v>12</v>
      </c>
      <c r="J733" s="117" t="s">
        <v>12</v>
      </c>
      <c r="K733" s="117" t="s">
        <v>12</v>
      </c>
      <c r="L733" s="117" t="s">
        <v>12</v>
      </c>
      <c r="M733" s="117" t="s">
        <v>12</v>
      </c>
      <c r="N733" s="117" t="s">
        <v>12</v>
      </c>
      <c r="O733" s="117" t="s">
        <v>12</v>
      </c>
      <c r="P733" s="117" t="s">
        <v>12</v>
      </c>
      <c r="Q733" s="117" t="s">
        <v>12</v>
      </c>
      <c r="R733" s="117" t="s">
        <v>12</v>
      </c>
      <c r="S733" s="117" t="s">
        <v>12</v>
      </c>
      <c r="T733" s="117" t="s">
        <v>12</v>
      </c>
      <c r="U733" s="117" t="s">
        <v>12</v>
      </c>
      <c r="V733" s="117" t="s">
        <v>12</v>
      </c>
      <c r="W733" s="117" t="s">
        <v>12</v>
      </c>
      <c r="X733" s="117" t="s">
        <v>12</v>
      </c>
      <c r="Y733" s="117" t="s">
        <v>12</v>
      </c>
      <c r="Z733" s="117" t="s">
        <v>12</v>
      </c>
      <c r="AA733" s="393" t="s">
        <v>12</v>
      </c>
      <c r="AB733" s="393" t="s">
        <v>12</v>
      </c>
      <c r="AC733" s="393" t="s">
        <v>12</v>
      </c>
      <c r="AD733" s="393"/>
      <c r="AE733" s="393"/>
      <c r="AF733" s="393"/>
      <c r="AG733" s="78"/>
      <c r="AH733" s="78"/>
      <c r="AI733" s="78"/>
      <c r="AJ733" s="78"/>
      <c r="AK733" s="79"/>
      <c r="AL733" s="79"/>
      <c r="AM733" s="79"/>
      <c r="AN733" s="90"/>
      <c r="AO733" s="90"/>
      <c r="AP733" s="90"/>
      <c r="AQ733" s="90"/>
      <c r="AR733" s="90"/>
      <c r="AS733" s="90"/>
      <c r="AT733" s="90"/>
      <c r="AU733" s="90"/>
      <c r="AV733" s="90"/>
      <c r="AW733" s="90"/>
      <c r="AX733" s="90"/>
      <c r="AY733" s="90"/>
      <c r="AZ733" s="90"/>
      <c r="BA733" s="90"/>
      <c r="BB733" s="163"/>
      <c r="BC733" s="163"/>
      <c r="BD733" s="163"/>
      <c r="BE733" s="163"/>
      <c r="BF733" s="163"/>
      <c r="BG733" s="163"/>
      <c r="BH733" s="163"/>
      <c r="BI733" s="163"/>
      <c r="BJ733" s="163"/>
      <c r="BK733" s="163"/>
      <c r="BL733" s="163"/>
      <c r="BM733" s="163"/>
      <c r="BN733" s="163"/>
      <c r="BO733" s="315"/>
      <c r="BP733" s="163"/>
      <c r="BQ733" s="90"/>
      <c r="BR733" s="163"/>
      <c r="BS733" s="90"/>
      <c r="BT733" s="90"/>
      <c r="BU733" s="394" t="e">
        <f>VLOOKUP(#REF!,'[4]Monthly AMS report'!$D$4:$E$409,2,FALSE)</f>
        <v>#REF!</v>
      </c>
      <c r="BV733" s="88"/>
    </row>
    <row r="734" spans="1:74" ht="26.4" x14ac:dyDescent="0.3">
      <c r="A734" s="87" t="s">
        <v>1915</v>
      </c>
      <c r="B734" s="71" t="s">
        <v>2011</v>
      </c>
      <c r="G734" s="117" t="s">
        <v>15</v>
      </c>
      <c r="H734" s="117" t="s">
        <v>15</v>
      </c>
      <c r="I734" s="117" t="s">
        <v>12</v>
      </c>
      <c r="J734" s="117" t="s">
        <v>12</v>
      </c>
      <c r="K734" s="117" t="s">
        <v>12</v>
      </c>
      <c r="L734" s="117" t="s">
        <v>12</v>
      </c>
      <c r="M734" s="117" t="s">
        <v>12</v>
      </c>
      <c r="N734" s="117" t="s">
        <v>12</v>
      </c>
      <c r="O734" s="117" t="s">
        <v>12</v>
      </c>
      <c r="P734" s="117" t="s">
        <v>12</v>
      </c>
      <c r="Q734" s="117" t="s">
        <v>12</v>
      </c>
      <c r="R734" s="117" t="s">
        <v>12</v>
      </c>
      <c r="S734" s="117" t="s">
        <v>12</v>
      </c>
      <c r="T734" s="117" t="s">
        <v>12</v>
      </c>
      <c r="U734" s="117" t="s">
        <v>12</v>
      </c>
      <c r="V734" s="117" t="s">
        <v>12</v>
      </c>
      <c r="W734" s="117" t="s">
        <v>12</v>
      </c>
      <c r="X734" s="117" t="s">
        <v>12</v>
      </c>
      <c r="Y734" s="117" t="s">
        <v>12</v>
      </c>
      <c r="Z734" s="117" t="s">
        <v>12</v>
      </c>
      <c r="AA734" s="393" t="s">
        <v>12</v>
      </c>
      <c r="AB734" s="393" t="s">
        <v>12</v>
      </c>
      <c r="AC734" s="393" t="s">
        <v>12</v>
      </c>
      <c r="AD734" s="393"/>
      <c r="AE734" s="393"/>
      <c r="AF734" s="393"/>
      <c r="AG734" s="78"/>
      <c r="AH734" s="78"/>
      <c r="AI734" s="78"/>
      <c r="AJ734" s="78"/>
      <c r="AK734" s="79"/>
      <c r="AL734" s="79"/>
      <c r="AM734" s="79"/>
      <c r="AN734" s="90"/>
      <c r="AO734" s="90"/>
      <c r="AP734" s="90"/>
      <c r="AQ734" s="90"/>
      <c r="AR734" s="90"/>
      <c r="AS734" s="90"/>
      <c r="AT734" s="90"/>
      <c r="AU734" s="90"/>
      <c r="AV734" s="90"/>
      <c r="AW734" s="90"/>
      <c r="AX734" s="90"/>
      <c r="AY734" s="90"/>
      <c r="AZ734" s="90"/>
      <c r="BA734" s="90"/>
      <c r="BB734" s="163"/>
      <c r="BC734" s="163"/>
      <c r="BD734" s="163"/>
      <c r="BE734" s="163"/>
      <c r="BF734" s="163"/>
      <c r="BG734" s="163"/>
      <c r="BH734" s="163"/>
      <c r="BI734" s="163"/>
      <c r="BJ734" s="163"/>
      <c r="BK734" s="163"/>
      <c r="BL734" s="163"/>
      <c r="BM734" s="163"/>
      <c r="BN734" s="163"/>
      <c r="BO734" s="315"/>
      <c r="BP734" s="163"/>
      <c r="BQ734" s="90"/>
      <c r="BR734" s="163"/>
      <c r="BS734" s="90"/>
      <c r="BT734" s="90"/>
      <c r="BU734" s="394" t="s">
        <v>1970</v>
      </c>
      <c r="BV734" s="88"/>
    </row>
    <row r="735" spans="1:74" ht="26.4" x14ac:dyDescent="0.3">
      <c r="A735" s="87" t="s">
        <v>1913</v>
      </c>
      <c r="B735" s="71" t="s">
        <v>2012</v>
      </c>
      <c r="G735" s="117" t="s">
        <v>15</v>
      </c>
      <c r="H735" s="117" t="s">
        <v>15</v>
      </c>
      <c r="I735" s="117" t="s">
        <v>12</v>
      </c>
      <c r="J735" s="117" t="s">
        <v>12</v>
      </c>
      <c r="K735" s="117" t="s">
        <v>12</v>
      </c>
      <c r="L735" s="117" t="s">
        <v>12</v>
      </c>
      <c r="M735" s="117" t="s">
        <v>12</v>
      </c>
      <c r="N735" s="117" t="s">
        <v>12</v>
      </c>
      <c r="O735" s="117" t="s">
        <v>12</v>
      </c>
      <c r="P735" s="117" t="s">
        <v>12</v>
      </c>
      <c r="Q735" s="117" t="s">
        <v>12</v>
      </c>
      <c r="R735" s="117" t="s">
        <v>12</v>
      </c>
      <c r="S735" s="117" t="s">
        <v>12</v>
      </c>
      <c r="T735" s="117" t="s">
        <v>12</v>
      </c>
      <c r="U735" s="117" t="s">
        <v>12</v>
      </c>
      <c r="V735" s="117" t="s">
        <v>12</v>
      </c>
      <c r="W735" s="117" t="s">
        <v>12</v>
      </c>
      <c r="X735" s="117" t="s">
        <v>12</v>
      </c>
      <c r="Y735" s="117" t="s">
        <v>12</v>
      </c>
      <c r="Z735" s="117" t="s">
        <v>12</v>
      </c>
      <c r="AA735" s="393" t="s">
        <v>12</v>
      </c>
      <c r="AB735" s="393" t="s">
        <v>12</v>
      </c>
      <c r="AC735" s="393" t="s">
        <v>12</v>
      </c>
      <c r="AD735" s="393"/>
      <c r="AE735" s="393"/>
      <c r="AF735" s="393"/>
      <c r="AG735" s="78"/>
      <c r="AH735" s="78"/>
      <c r="AI735" s="78"/>
      <c r="AJ735" s="78"/>
      <c r="AK735" s="79"/>
      <c r="AL735" s="79"/>
      <c r="AM735" s="79"/>
      <c r="AN735" s="90"/>
      <c r="AO735" s="90"/>
      <c r="AP735" s="90"/>
      <c r="AQ735" s="90"/>
      <c r="AR735" s="90"/>
      <c r="AS735" s="90"/>
      <c r="AT735" s="90"/>
      <c r="AU735" s="90"/>
      <c r="AV735" s="90"/>
      <c r="AW735" s="90"/>
      <c r="AX735" s="90"/>
      <c r="AY735" s="90"/>
      <c r="AZ735" s="90"/>
      <c r="BA735" s="90"/>
      <c r="BB735" s="163"/>
      <c r="BC735" s="163"/>
      <c r="BD735" s="163"/>
      <c r="BE735" s="163"/>
      <c r="BF735" s="163"/>
      <c r="BG735" s="163"/>
      <c r="BH735" s="163"/>
      <c r="BI735" s="163"/>
      <c r="BJ735" s="163"/>
      <c r="BK735" s="163"/>
      <c r="BL735" s="163"/>
      <c r="BM735" s="163"/>
      <c r="BN735" s="163"/>
      <c r="BO735" s="315"/>
      <c r="BP735" s="163"/>
      <c r="BQ735" s="90"/>
      <c r="BR735" s="163"/>
      <c r="BS735" s="90"/>
      <c r="BT735" s="90"/>
      <c r="BU735" s="394" t="s">
        <v>1970</v>
      </c>
      <c r="BV735" s="88"/>
    </row>
    <row r="736" spans="1:74" ht="26.4" x14ac:dyDescent="0.3">
      <c r="A736" s="87" t="s">
        <v>1911</v>
      </c>
      <c r="B736" s="71" t="s">
        <v>2013</v>
      </c>
      <c r="G736" s="117" t="s">
        <v>15</v>
      </c>
      <c r="H736" s="117" t="s">
        <v>15</v>
      </c>
      <c r="I736" s="117" t="s">
        <v>12</v>
      </c>
      <c r="J736" s="117" t="s">
        <v>12</v>
      </c>
      <c r="K736" s="117" t="s">
        <v>12</v>
      </c>
      <c r="L736" s="117" t="s">
        <v>12</v>
      </c>
      <c r="M736" s="117" t="s">
        <v>12</v>
      </c>
      <c r="N736" s="117" t="s">
        <v>12</v>
      </c>
      <c r="O736" s="117" t="s">
        <v>12</v>
      </c>
      <c r="P736" s="117" t="s">
        <v>12</v>
      </c>
      <c r="Q736" s="117" t="s">
        <v>12</v>
      </c>
      <c r="R736" s="117" t="s">
        <v>12</v>
      </c>
      <c r="S736" s="117" t="s">
        <v>12</v>
      </c>
      <c r="T736" s="117" t="s">
        <v>12</v>
      </c>
      <c r="U736" s="117" t="s">
        <v>12</v>
      </c>
      <c r="V736" s="117" t="s">
        <v>12</v>
      </c>
      <c r="W736" s="117" t="s">
        <v>12</v>
      </c>
      <c r="X736" s="117" t="s">
        <v>12</v>
      </c>
      <c r="Y736" s="117" t="s">
        <v>12</v>
      </c>
      <c r="Z736" s="117" t="s">
        <v>12</v>
      </c>
      <c r="AA736" s="393" t="s">
        <v>12</v>
      </c>
      <c r="AB736" s="393" t="s">
        <v>12</v>
      </c>
      <c r="AC736" s="393" t="s">
        <v>12</v>
      </c>
      <c r="AD736" s="393"/>
      <c r="AE736" s="393"/>
      <c r="AF736" s="393"/>
      <c r="AG736" s="78"/>
      <c r="AH736" s="78"/>
      <c r="AI736" s="78"/>
      <c r="AJ736" s="78"/>
      <c r="AK736" s="79"/>
      <c r="AL736" s="79"/>
      <c r="AM736" s="79"/>
      <c r="AN736" s="90"/>
      <c r="AO736" s="90"/>
      <c r="AP736" s="90"/>
      <c r="AQ736" s="90"/>
      <c r="AR736" s="90"/>
      <c r="AS736" s="90"/>
      <c r="AT736" s="90"/>
      <c r="AU736" s="90"/>
      <c r="AV736" s="90"/>
      <c r="AW736" s="90"/>
      <c r="AX736" s="90"/>
      <c r="AY736" s="90"/>
      <c r="AZ736" s="90"/>
      <c r="BA736" s="90"/>
      <c r="BB736" s="163"/>
      <c r="BC736" s="163"/>
      <c r="BD736" s="163"/>
      <c r="BE736" s="163"/>
      <c r="BF736" s="163"/>
      <c r="BG736" s="163"/>
      <c r="BH736" s="163"/>
      <c r="BI736" s="163"/>
      <c r="BJ736" s="163"/>
      <c r="BK736" s="163"/>
      <c r="BL736" s="163"/>
      <c r="BM736" s="163"/>
      <c r="BN736" s="163"/>
      <c r="BO736" s="315"/>
      <c r="BP736" s="163"/>
      <c r="BQ736" s="90"/>
      <c r="BR736" s="163"/>
      <c r="BS736" s="90"/>
      <c r="BT736" s="90"/>
      <c r="BU736" s="394" t="s">
        <v>1970</v>
      </c>
      <c r="BV736" s="88"/>
    </row>
    <row r="737" spans="1:74" x14ac:dyDescent="0.3">
      <c r="A737" s="87" t="s">
        <v>1997</v>
      </c>
      <c r="B737" s="71" t="s">
        <v>1998</v>
      </c>
      <c r="G737" s="117" t="s">
        <v>15</v>
      </c>
      <c r="H737" s="117" t="s">
        <v>15</v>
      </c>
      <c r="I737" s="117" t="s">
        <v>12</v>
      </c>
      <c r="J737" s="117" t="s">
        <v>12</v>
      </c>
      <c r="K737" s="117" t="s">
        <v>12</v>
      </c>
      <c r="L737" s="117" t="s">
        <v>12</v>
      </c>
      <c r="M737" s="117" t="s">
        <v>12</v>
      </c>
      <c r="N737" s="117" t="s">
        <v>12</v>
      </c>
      <c r="O737" s="117" t="s">
        <v>12</v>
      </c>
      <c r="P737" s="117" t="s">
        <v>12</v>
      </c>
      <c r="Q737" s="117" t="s">
        <v>12</v>
      </c>
      <c r="R737" s="117" t="s">
        <v>12</v>
      </c>
      <c r="S737" s="117" t="s">
        <v>12</v>
      </c>
      <c r="T737" s="117" t="s">
        <v>12</v>
      </c>
      <c r="U737" s="117" t="s">
        <v>12</v>
      </c>
      <c r="V737" s="117" t="s">
        <v>12</v>
      </c>
      <c r="W737" s="117" t="s">
        <v>12</v>
      </c>
      <c r="X737" s="117" t="s">
        <v>12</v>
      </c>
      <c r="Y737" s="117" t="s">
        <v>12</v>
      </c>
      <c r="Z737" s="117" t="s">
        <v>12</v>
      </c>
      <c r="AA737" s="393" t="s">
        <v>12</v>
      </c>
      <c r="AB737" s="393" t="s">
        <v>12</v>
      </c>
      <c r="AC737" s="393" t="s">
        <v>12</v>
      </c>
      <c r="AD737" s="393"/>
      <c r="AE737" s="393"/>
      <c r="AF737" s="393"/>
      <c r="AG737" s="78"/>
      <c r="AH737" s="78"/>
      <c r="AI737" s="78"/>
      <c r="AJ737" s="78"/>
      <c r="AK737" s="79"/>
      <c r="AL737" s="79"/>
      <c r="AM737" s="79"/>
      <c r="AN737" s="90"/>
      <c r="AO737" s="90"/>
      <c r="AP737" s="90"/>
      <c r="AQ737" s="90"/>
      <c r="AR737" s="90"/>
      <c r="AS737" s="90"/>
      <c r="AT737" s="90"/>
      <c r="AU737" s="90"/>
      <c r="AV737" s="90"/>
      <c r="AW737" s="90"/>
      <c r="AX737" s="90"/>
      <c r="AY737" s="90"/>
      <c r="AZ737" s="90"/>
      <c r="BA737" s="90"/>
      <c r="BB737" s="163"/>
      <c r="BC737" s="163"/>
      <c r="BD737" s="163"/>
      <c r="BE737" s="163"/>
      <c r="BF737" s="163"/>
      <c r="BG737" s="163"/>
      <c r="BH737" s="163"/>
      <c r="BI737" s="163"/>
      <c r="BJ737" s="163"/>
      <c r="BK737" s="163"/>
      <c r="BL737" s="163"/>
      <c r="BM737" s="163"/>
      <c r="BN737" s="163"/>
      <c r="BO737" s="315"/>
      <c r="BP737" s="163"/>
      <c r="BQ737" s="90"/>
      <c r="BR737" s="163"/>
      <c r="BS737" s="90"/>
      <c r="BT737" s="90"/>
      <c r="BU737" s="394" t="e">
        <f>VLOOKUP(#REF!,'[4]Monthly AMS report'!$D$4:$E$409,2,FALSE)</f>
        <v>#REF!</v>
      </c>
      <c r="BV737" s="88"/>
    </row>
    <row r="738" spans="1:74" ht="26.4" x14ac:dyDescent="0.3">
      <c r="A738" s="87" t="s">
        <v>1993</v>
      </c>
      <c r="B738" s="71" t="s">
        <v>1994</v>
      </c>
      <c r="G738" s="117" t="s">
        <v>15</v>
      </c>
      <c r="H738" s="117" t="s">
        <v>15</v>
      </c>
      <c r="I738" s="117" t="s">
        <v>12</v>
      </c>
      <c r="J738" s="117" t="s">
        <v>12</v>
      </c>
      <c r="K738" s="117" t="s">
        <v>12</v>
      </c>
      <c r="L738" s="117" t="s">
        <v>12</v>
      </c>
      <c r="M738" s="117" t="s">
        <v>12</v>
      </c>
      <c r="N738" s="117" t="s">
        <v>12</v>
      </c>
      <c r="O738" s="117" t="s">
        <v>12</v>
      </c>
      <c r="P738" s="117" t="s">
        <v>12</v>
      </c>
      <c r="Q738" s="117" t="s">
        <v>12</v>
      </c>
      <c r="R738" s="117" t="s">
        <v>12</v>
      </c>
      <c r="S738" s="117" t="s">
        <v>12</v>
      </c>
      <c r="T738" s="117" t="s">
        <v>12</v>
      </c>
      <c r="U738" s="117" t="s">
        <v>12</v>
      </c>
      <c r="V738" s="117" t="s">
        <v>12</v>
      </c>
      <c r="W738" s="117" t="s">
        <v>12</v>
      </c>
      <c r="X738" s="117" t="s">
        <v>12</v>
      </c>
      <c r="Y738" s="117" t="s">
        <v>12</v>
      </c>
      <c r="Z738" s="117" t="s">
        <v>12</v>
      </c>
      <c r="AA738" s="393" t="s">
        <v>12</v>
      </c>
      <c r="AB738" s="393" t="s">
        <v>12</v>
      </c>
      <c r="AC738" s="393" t="s">
        <v>12</v>
      </c>
      <c r="AD738" s="393"/>
      <c r="AE738" s="393"/>
      <c r="AF738" s="393"/>
      <c r="AG738" s="78"/>
      <c r="AH738" s="78"/>
      <c r="AI738" s="78"/>
      <c r="AJ738" s="78"/>
      <c r="AK738" s="79"/>
      <c r="AL738" s="79"/>
      <c r="AM738" s="79"/>
      <c r="AN738" s="90"/>
      <c r="AO738" s="90"/>
      <c r="AP738" s="90"/>
      <c r="AQ738" s="90"/>
      <c r="AR738" s="90"/>
      <c r="AS738" s="90"/>
      <c r="AT738" s="90"/>
      <c r="AU738" s="90"/>
      <c r="AV738" s="90"/>
      <c r="AW738" s="90"/>
      <c r="AX738" s="90"/>
      <c r="AY738" s="90"/>
      <c r="AZ738" s="90"/>
      <c r="BA738" s="90"/>
      <c r="BB738" s="163"/>
      <c r="BC738" s="163"/>
      <c r="BD738" s="163"/>
      <c r="BE738" s="163"/>
      <c r="BF738" s="163"/>
      <c r="BG738" s="163"/>
      <c r="BH738" s="163"/>
      <c r="BI738" s="163"/>
      <c r="BJ738" s="163"/>
      <c r="BK738" s="163"/>
      <c r="BL738" s="163"/>
      <c r="BM738" s="163"/>
      <c r="BN738" s="163"/>
      <c r="BO738" s="315"/>
      <c r="BP738" s="163"/>
      <c r="BQ738" s="90"/>
      <c r="BR738" s="163"/>
      <c r="BS738" s="90"/>
      <c r="BT738" s="90"/>
      <c r="BU738" s="394" t="e">
        <f>VLOOKUP(#REF!,'[4]Monthly AMS report'!$D$4:$E$409,2,FALSE)</f>
        <v>#REF!</v>
      </c>
      <c r="BV738" s="88"/>
    </row>
    <row r="739" spans="1:74" x14ac:dyDescent="0.3">
      <c r="A739" s="87" t="s">
        <v>1991</v>
      </c>
      <c r="B739" s="71" t="s">
        <v>1992</v>
      </c>
      <c r="G739" s="117" t="s">
        <v>15</v>
      </c>
      <c r="H739" s="117" t="s">
        <v>15</v>
      </c>
      <c r="I739" s="117" t="s">
        <v>12</v>
      </c>
      <c r="J739" s="117" t="s">
        <v>12</v>
      </c>
      <c r="K739" s="117" t="s">
        <v>12</v>
      </c>
      <c r="L739" s="117" t="s">
        <v>12</v>
      </c>
      <c r="M739" s="117" t="s">
        <v>12</v>
      </c>
      <c r="N739" s="117" t="s">
        <v>12</v>
      </c>
      <c r="O739" s="117" t="s">
        <v>12</v>
      </c>
      <c r="P739" s="117" t="s">
        <v>12</v>
      </c>
      <c r="Q739" s="117" t="s">
        <v>12</v>
      </c>
      <c r="R739" s="117" t="s">
        <v>12</v>
      </c>
      <c r="S739" s="117" t="s">
        <v>12</v>
      </c>
      <c r="T739" s="117" t="s">
        <v>12</v>
      </c>
      <c r="U739" s="117" t="s">
        <v>12</v>
      </c>
      <c r="V739" s="117" t="s">
        <v>12</v>
      </c>
      <c r="W739" s="117" t="s">
        <v>12</v>
      </c>
      <c r="X739" s="117" t="s">
        <v>12</v>
      </c>
      <c r="Y739" s="117" t="s">
        <v>12</v>
      </c>
      <c r="Z739" s="117" t="s">
        <v>12</v>
      </c>
      <c r="AA739" s="393" t="s">
        <v>12</v>
      </c>
      <c r="AB739" s="393" t="s">
        <v>12</v>
      </c>
      <c r="AC739" s="393" t="s">
        <v>12</v>
      </c>
      <c r="AD739" s="393"/>
      <c r="AE739" s="393"/>
      <c r="AF739" s="393"/>
      <c r="AG739" s="78"/>
      <c r="AH739" s="78"/>
      <c r="AI739" s="78"/>
      <c r="AJ739" s="78"/>
      <c r="AK739" s="79"/>
      <c r="AL739" s="79"/>
      <c r="AM739" s="79"/>
      <c r="AN739" s="90"/>
      <c r="AO739" s="90"/>
      <c r="AP739" s="90"/>
      <c r="AQ739" s="90"/>
      <c r="AR739" s="90"/>
      <c r="AS739" s="90"/>
      <c r="AT739" s="90"/>
      <c r="AU739" s="90"/>
      <c r="AV739" s="90"/>
      <c r="AW739" s="90"/>
      <c r="AX739" s="90"/>
      <c r="AY739" s="90"/>
      <c r="AZ739" s="90"/>
      <c r="BA739" s="90"/>
      <c r="BB739" s="163"/>
      <c r="BC739" s="163"/>
      <c r="BD739" s="163"/>
      <c r="BE739" s="163"/>
      <c r="BF739" s="163"/>
      <c r="BG739" s="163"/>
      <c r="BH739" s="163"/>
      <c r="BI739" s="163"/>
      <c r="BJ739" s="163"/>
      <c r="BK739" s="163"/>
      <c r="BL739" s="163"/>
      <c r="BM739" s="163"/>
      <c r="BN739" s="163"/>
      <c r="BO739" s="315"/>
      <c r="BP739" s="163"/>
      <c r="BQ739" s="90"/>
      <c r="BR739" s="163"/>
      <c r="BS739" s="90"/>
      <c r="BT739" s="90"/>
      <c r="BU739" s="394" t="e">
        <f>VLOOKUP(#REF!,'[4]Monthly AMS report'!$D$4:$E$409,2,FALSE)</f>
        <v>#REF!</v>
      </c>
      <c r="BV739" s="88"/>
    </row>
    <row r="740" spans="1:74" ht="26.4" x14ac:dyDescent="0.3">
      <c r="A740" s="87" t="s">
        <v>1995</v>
      </c>
      <c r="B740" s="71" t="s">
        <v>1996</v>
      </c>
      <c r="G740" s="117" t="s">
        <v>15</v>
      </c>
      <c r="H740" s="117" t="s">
        <v>15</v>
      </c>
      <c r="I740" s="117" t="s">
        <v>12</v>
      </c>
      <c r="J740" s="117" t="s">
        <v>12</v>
      </c>
      <c r="K740" s="117" t="s">
        <v>12</v>
      </c>
      <c r="L740" s="117" t="s">
        <v>12</v>
      </c>
      <c r="M740" s="117" t="s">
        <v>12</v>
      </c>
      <c r="N740" s="117" t="s">
        <v>12</v>
      </c>
      <c r="O740" s="117" t="s">
        <v>12</v>
      </c>
      <c r="P740" s="117" t="s">
        <v>12</v>
      </c>
      <c r="Q740" s="117" t="s">
        <v>12</v>
      </c>
      <c r="R740" s="117" t="s">
        <v>12</v>
      </c>
      <c r="S740" s="117" t="s">
        <v>12</v>
      </c>
      <c r="T740" s="117" t="s">
        <v>12</v>
      </c>
      <c r="U740" s="117" t="s">
        <v>12</v>
      </c>
      <c r="V740" s="117" t="s">
        <v>12</v>
      </c>
      <c r="W740" s="117" t="s">
        <v>12</v>
      </c>
      <c r="X740" s="117" t="s">
        <v>12</v>
      </c>
      <c r="Y740" s="117" t="s">
        <v>12</v>
      </c>
      <c r="Z740" s="117" t="s">
        <v>12</v>
      </c>
      <c r="AA740" s="393" t="s">
        <v>12</v>
      </c>
      <c r="AB740" s="393" t="s">
        <v>12</v>
      </c>
      <c r="AC740" s="393" t="s">
        <v>12</v>
      </c>
      <c r="AD740" s="393"/>
      <c r="AE740" s="393"/>
      <c r="AF740" s="393"/>
      <c r="AG740" s="78"/>
      <c r="AH740" s="78"/>
      <c r="AI740" s="78"/>
      <c r="AJ740" s="78"/>
      <c r="AK740" s="79"/>
      <c r="AL740" s="79"/>
      <c r="AM740" s="79"/>
      <c r="AN740" s="90"/>
      <c r="AO740" s="90"/>
      <c r="AP740" s="90"/>
      <c r="AQ740" s="90"/>
      <c r="AR740" s="90"/>
      <c r="AS740" s="90"/>
      <c r="AT740" s="90"/>
      <c r="AU740" s="90"/>
      <c r="AV740" s="90"/>
      <c r="AW740" s="90"/>
      <c r="AX740" s="90"/>
      <c r="AY740" s="90"/>
      <c r="AZ740" s="90"/>
      <c r="BA740" s="90"/>
      <c r="BB740" s="163"/>
      <c r="BC740" s="163"/>
      <c r="BD740" s="163"/>
      <c r="BE740" s="163"/>
      <c r="BF740" s="163"/>
      <c r="BG740" s="163"/>
      <c r="BH740" s="163"/>
      <c r="BI740" s="163"/>
      <c r="BJ740" s="163"/>
      <c r="BK740" s="163"/>
      <c r="BL740" s="163"/>
      <c r="BM740" s="163"/>
      <c r="BN740" s="163"/>
      <c r="BO740" s="315"/>
      <c r="BP740" s="163"/>
      <c r="BQ740" s="90"/>
      <c r="BR740" s="163"/>
      <c r="BS740" s="90"/>
      <c r="BT740" s="90"/>
      <c r="BU740" s="394" t="e">
        <f>VLOOKUP(#REF!,'[4]Monthly AMS report'!$D$4:$E$409,2,FALSE)</f>
        <v>#REF!</v>
      </c>
      <c r="BV740" s="88"/>
    </row>
    <row r="741" spans="1:74" x14ac:dyDescent="0.3">
      <c r="A741" s="87"/>
      <c r="B741" s="71"/>
      <c r="BT741" s="328"/>
      <c r="BU741" s="331"/>
      <c r="BV741" s="88"/>
    </row>
    <row r="742" spans="1:74" x14ac:dyDescent="0.3">
      <c r="A742" s="87"/>
      <c r="B742" s="71"/>
      <c r="BT742" s="328"/>
      <c r="BU742" s="331"/>
      <c r="BV742" s="88"/>
    </row>
    <row r="743" spans="1:74" x14ac:dyDescent="0.3">
      <c r="A743" s="87"/>
      <c r="B743" s="71"/>
      <c r="BT743" s="328"/>
      <c r="BU743" s="331"/>
      <c r="BV743" s="88"/>
    </row>
    <row r="744" spans="1:74" x14ac:dyDescent="0.3">
      <c r="A744" s="87"/>
      <c r="B744" s="71"/>
      <c r="D744" s="411"/>
      <c r="E744" s="412"/>
      <c r="G744" s="117" t="s">
        <v>15</v>
      </c>
      <c r="H744" s="117" t="s">
        <v>15</v>
      </c>
      <c r="I744" s="117" t="s">
        <v>12</v>
      </c>
      <c r="J744" s="117" t="s">
        <v>12</v>
      </c>
      <c r="K744" s="117" t="s">
        <v>12</v>
      </c>
      <c r="L744" s="117" t="s">
        <v>12</v>
      </c>
      <c r="M744" s="117" t="s">
        <v>12</v>
      </c>
      <c r="N744" s="117" t="s">
        <v>12</v>
      </c>
      <c r="O744" s="117" t="s">
        <v>12</v>
      </c>
      <c r="P744" s="117" t="s">
        <v>12</v>
      </c>
      <c r="Q744" s="117" t="s">
        <v>12</v>
      </c>
      <c r="R744" s="117" t="s">
        <v>12</v>
      </c>
      <c r="S744" s="117" t="s">
        <v>12</v>
      </c>
      <c r="T744" s="117" t="s">
        <v>12</v>
      </c>
      <c r="U744" s="117" t="s">
        <v>12</v>
      </c>
      <c r="V744" s="117" t="s">
        <v>12</v>
      </c>
      <c r="W744" s="117" t="s">
        <v>12</v>
      </c>
      <c r="X744" s="117" t="s">
        <v>12</v>
      </c>
      <c r="Y744" s="117" t="s">
        <v>12</v>
      </c>
      <c r="Z744" s="117" t="s">
        <v>12</v>
      </c>
      <c r="AA744" s="393" t="s">
        <v>12</v>
      </c>
      <c r="AB744" s="393" t="s">
        <v>12</v>
      </c>
      <c r="AC744" s="393" t="s">
        <v>12</v>
      </c>
      <c r="AD744" s="393"/>
      <c r="AE744" s="393"/>
      <c r="AF744" s="393"/>
      <c r="AG744" s="78"/>
      <c r="AH744" s="78"/>
      <c r="AI744" s="78"/>
      <c r="AJ744" s="78"/>
      <c r="AK744" s="79"/>
      <c r="AL744" s="79"/>
      <c r="AM744" s="79"/>
      <c r="AN744" s="90"/>
      <c r="AO744" s="90"/>
      <c r="AP744" s="90"/>
      <c r="AQ744" s="90"/>
      <c r="AR744" s="90"/>
      <c r="AS744" s="90"/>
      <c r="AT744" s="90"/>
      <c r="AU744" s="90"/>
      <c r="AV744" s="90"/>
      <c r="AW744" s="90"/>
      <c r="AX744" s="90"/>
      <c r="AY744" s="90"/>
      <c r="AZ744" s="90"/>
      <c r="BA744" s="90"/>
      <c r="BB744" s="163"/>
      <c r="BC744" s="163"/>
      <c r="BD744" s="163"/>
      <c r="BE744" s="163"/>
      <c r="BF744" s="163"/>
      <c r="BG744" s="163"/>
      <c r="BH744" s="163"/>
      <c r="BI744" s="163"/>
      <c r="BJ744" s="163"/>
      <c r="BK744" s="163"/>
      <c r="BL744" s="163"/>
      <c r="BM744" s="163"/>
      <c r="BN744" s="163"/>
      <c r="BO744" s="315"/>
      <c r="BP744" s="163"/>
      <c r="BQ744" s="90"/>
      <c r="BR744" s="163"/>
      <c r="BS744" s="90"/>
      <c r="BT744" s="90"/>
      <c r="BU744" s="394" t="s">
        <v>1970</v>
      </c>
      <c r="BV744" s="88"/>
    </row>
    <row r="745" spans="1:74" x14ac:dyDescent="0.3">
      <c r="A745" s="87"/>
      <c r="B745" s="71"/>
      <c r="D745" s="411"/>
      <c r="E745" s="412"/>
      <c r="G745" s="117" t="s">
        <v>15</v>
      </c>
      <c r="H745" s="117" t="s">
        <v>15</v>
      </c>
      <c r="I745" s="117" t="s">
        <v>12</v>
      </c>
      <c r="J745" s="117" t="s">
        <v>12</v>
      </c>
      <c r="K745" s="117" t="s">
        <v>12</v>
      </c>
      <c r="L745" s="117" t="s">
        <v>12</v>
      </c>
      <c r="M745" s="117" t="s">
        <v>12</v>
      </c>
      <c r="N745" s="117" t="s">
        <v>12</v>
      </c>
      <c r="O745" s="117" t="s">
        <v>12</v>
      </c>
      <c r="P745" s="117" t="s">
        <v>12</v>
      </c>
      <c r="Q745" s="117" t="s">
        <v>12</v>
      </c>
      <c r="R745" s="117" t="s">
        <v>12</v>
      </c>
      <c r="S745" s="117" t="s">
        <v>12</v>
      </c>
      <c r="T745" s="117" t="s">
        <v>12</v>
      </c>
      <c r="U745" s="117" t="s">
        <v>12</v>
      </c>
      <c r="V745" s="117" t="s">
        <v>12</v>
      </c>
      <c r="W745" s="117" t="s">
        <v>12</v>
      </c>
      <c r="X745" s="117" t="s">
        <v>12</v>
      </c>
      <c r="Y745" s="117" t="s">
        <v>12</v>
      </c>
      <c r="Z745" s="117" t="s">
        <v>12</v>
      </c>
      <c r="AA745" s="393" t="s">
        <v>12</v>
      </c>
      <c r="AB745" s="393" t="s">
        <v>12</v>
      </c>
      <c r="AC745" s="393" t="s">
        <v>12</v>
      </c>
      <c r="AD745" s="393"/>
      <c r="AE745" s="393"/>
      <c r="AF745" s="393"/>
      <c r="AG745" s="78"/>
      <c r="AH745" s="78"/>
      <c r="AI745" s="78"/>
      <c r="AJ745" s="78"/>
      <c r="AK745" s="79"/>
      <c r="AL745" s="79"/>
      <c r="AM745" s="79"/>
      <c r="AN745" s="90"/>
      <c r="AO745" s="90"/>
      <c r="AP745" s="90"/>
      <c r="AQ745" s="90"/>
      <c r="AR745" s="90"/>
      <c r="AS745" s="90"/>
      <c r="AT745" s="90"/>
      <c r="AU745" s="90"/>
      <c r="AV745" s="90"/>
      <c r="AW745" s="90"/>
      <c r="AX745" s="90"/>
      <c r="AY745" s="90"/>
      <c r="AZ745" s="90"/>
      <c r="BA745" s="90"/>
      <c r="BB745" s="163"/>
      <c r="BC745" s="163"/>
      <c r="BD745" s="163"/>
      <c r="BE745" s="163"/>
      <c r="BF745" s="163"/>
      <c r="BG745" s="163"/>
      <c r="BH745" s="163"/>
      <c r="BI745" s="163"/>
      <c r="BJ745" s="163"/>
      <c r="BK745" s="163"/>
      <c r="BL745" s="163"/>
      <c r="BM745" s="163"/>
      <c r="BN745" s="163"/>
      <c r="BO745" s="315"/>
      <c r="BP745" s="163"/>
      <c r="BQ745" s="90"/>
      <c r="BR745" s="163"/>
      <c r="BS745" s="90"/>
      <c r="BT745" s="90"/>
      <c r="BU745" s="394" t="s">
        <v>1970</v>
      </c>
      <c r="BV745" s="88"/>
    </row>
    <row r="746" spans="1:74" x14ac:dyDescent="0.3">
      <c r="A746" s="87"/>
      <c r="B746" s="71"/>
      <c r="D746" s="411"/>
      <c r="E746" s="412"/>
      <c r="G746" s="117" t="s">
        <v>15</v>
      </c>
      <c r="H746" s="117" t="s">
        <v>15</v>
      </c>
      <c r="I746" s="117" t="s">
        <v>12</v>
      </c>
      <c r="J746" s="117" t="s">
        <v>12</v>
      </c>
      <c r="K746" s="117" t="s">
        <v>12</v>
      </c>
      <c r="L746" s="117" t="s">
        <v>12</v>
      </c>
      <c r="M746" s="117" t="s">
        <v>12</v>
      </c>
      <c r="N746" s="117" t="s">
        <v>12</v>
      </c>
      <c r="O746" s="117" t="s">
        <v>12</v>
      </c>
      <c r="P746" s="117" t="s">
        <v>12</v>
      </c>
      <c r="Q746" s="117" t="s">
        <v>12</v>
      </c>
      <c r="R746" s="117" t="s">
        <v>12</v>
      </c>
      <c r="S746" s="117" t="s">
        <v>12</v>
      </c>
      <c r="T746" s="117" t="s">
        <v>12</v>
      </c>
      <c r="U746" s="117" t="s">
        <v>12</v>
      </c>
      <c r="V746" s="117" t="s">
        <v>12</v>
      </c>
      <c r="W746" s="117" t="s">
        <v>12</v>
      </c>
      <c r="X746" s="117" t="s">
        <v>12</v>
      </c>
      <c r="Y746" s="117" t="s">
        <v>12</v>
      </c>
      <c r="Z746" s="117" t="s">
        <v>12</v>
      </c>
      <c r="AA746" s="393" t="s">
        <v>12</v>
      </c>
      <c r="AB746" s="393" t="s">
        <v>12</v>
      </c>
      <c r="AC746" s="393" t="s">
        <v>12</v>
      </c>
      <c r="AD746" s="393"/>
      <c r="AE746" s="393"/>
      <c r="AF746" s="393"/>
      <c r="AG746" s="78"/>
      <c r="AH746" s="78"/>
      <c r="AI746" s="78"/>
      <c r="AJ746" s="78"/>
      <c r="AK746" s="79"/>
      <c r="AL746" s="79"/>
      <c r="AM746" s="79"/>
      <c r="AN746" s="90"/>
      <c r="AO746" s="90"/>
      <c r="AP746" s="90"/>
      <c r="AQ746" s="90"/>
      <c r="AR746" s="90"/>
      <c r="AS746" s="90"/>
      <c r="AT746" s="90"/>
      <c r="AU746" s="90"/>
      <c r="AV746" s="90"/>
      <c r="AW746" s="90"/>
      <c r="AX746" s="90"/>
      <c r="AY746" s="90"/>
      <c r="AZ746" s="90"/>
      <c r="BA746" s="90"/>
      <c r="BB746" s="163"/>
      <c r="BC746" s="163"/>
      <c r="BD746" s="163"/>
      <c r="BE746" s="163"/>
      <c r="BF746" s="163"/>
      <c r="BG746" s="163"/>
      <c r="BH746" s="163"/>
      <c r="BI746" s="163"/>
      <c r="BJ746" s="163"/>
      <c r="BK746" s="163"/>
      <c r="BL746" s="163"/>
      <c r="BM746" s="163"/>
      <c r="BN746" s="163"/>
      <c r="BO746" s="315"/>
      <c r="BP746" s="163"/>
      <c r="BQ746" s="90"/>
      <c r="BR746" s="163"/>
      <c r="BS746" s="90"/>
      <c r="BT746" s="90"/>
      <c r="BU746" s="394" t="s">
        <v>1970</v>
      </c>
      <c r="BV746" s="88"/>
    </row>
    <row r="747" spans="1:74" ht="26.4" x14ac:dyDescent="0.3">
      <c r="A747" s="87" t="s">
        <v>2014</v>
      </c>
      <c r="B747" s="71" t="s">
        <v>2015</v>
      </c>
      <c r="G747" s="117" t="s">
        <v>15</v>
      </c>
      <c r="H747" s="117" t="s">
        <v>15</v>
      </c>
      <c r="I747" s="117" t="s">
        <v>12</v>
      </c>
      <c r="J747" s="117" t="s">
        <v>12</v>
      </c>
      <c r="K747" s="117" t="s">
        <v>12</v>
      </c>
      <c r="L747" s="117" t="s">
        <v>12</v>
      </c>
      <c r="M747" s="117" t="s">
        <v>12</v>
      </c>
      <c r="N747" s="117" t="s">
        <v>12</v>
      </c>
      <c r="O747" s="117" t="s">
        <v>12</v>
      </c>
      <c r="P747" s="117" t="s">
        <v>12</v>
      </c>
      <c r="Q747" s="117" t="s">
        <v>12</v>
      </c>
      <c r="R747" s="117" t="s">
        <v>12</v>
      </c>
      <c r="S747" s="117" t="s">
        <v>12</v>
      </c>
      <c r="T747" s="117" t="s">
        <v>12</v>
      </c>
      <c r="U747" s="117" t="s">
        <v>12</v>
      </c>
      <c r="V747" s="117" t="s">
        <v>12</v>
      </c>
      <c r="W747" s="117" t="s">
        <v>12</v>
      </c>
      <c r="X747" s="117" t="s">
        <v>12</v>
      </c>
      <c r="Y747" s="117" t="s">
        <v>12</v>
      </c>
      <c r="Z747" s="117" t="s">
        <v>12</v>
      </c>
      <c r="AA747" s="393" t="s">
        <v>12</v>
      </c>
      <c r="AB747" s="393" t="s">
        <v>12</v>
      </c>
      <c r="AC747" s="393" t="s">
        <v>12</v>
      </c>
      <c r="AD747" s="393"/>
      <c r="AE747" s="393"/>
      <c r="AF747" s="393"/>
      <c r="AG747" s="78"/>
      <c r="AH747" s="78"/>
      <c r="AI747" s="78"/>
      <c r="AJ747" s="78"/>
      <c r="AK747" s="79"/>
      <c r="AL747" s="79"/>
      <c r="AM747" s="79"/>
      <c r="AN747" s="90"/>
      <c r="AO747" s="90"/>
      <c r="AP747" s="90"/>
      <c r="AQ747" s="90"/>
      <c r="AR747" s="90"/>
      <c r="AS747" s="90"/>
      <c r="AT747" s="90"/>
      <c r="AU747" s="90"/>
      <c r="AV747" s="90"/>
      <c r="AW747" s="90"/>
      <c r="AX747" s="90"/>
      <c r="AY747" s="90"/>
      <c r="AZ747" s="90"/>
      <c r="BA747" s="90"/>
      <c r="BB747" s="163"/>
      <c r="BC747" s="163"/>
      <c r="BD747" s="163"/>
      <c r="BE747" s="163"/>
      <c r="BF747" s="163"/>
      <c r="BG747" s="163"/>
      <c r="BH747" s="163"/>
      <c r="BI747" s="163"/>
      <c r="BJ747" s="163"/>
      <c r="BK747" s="163"/>
      <c r="BL747" s="163"/>
      <c r="BM747" s="163"/>
      <c r="BN747" s="163"/>
      <c r="BO747" s="315"/>
      <c r="BP747" s="163"/>
      <c r="BQ747" s="90"/>
      <c r="BR747" s="163"/>
      <c r="BS747" s="90"/>
      <c r="BT747" s="90"/>
      <c r="BU747" s="394" t="s">
        <v>1970</v>
      </c>
      <c r="BV747" s="88"/>
    </row>
    <row r="748" spans="1:74" ht="26.4" x14ac:dyDescent="0.3">
      <c r="A748" s="87" t="s">
        <v>1944</v>
      </c>
      <c r="B748" s="71" t="s">
        <v>1945</v>
      </c>
      <c r="G748" s="117" t="s">
        <v>15</v>
      </c>
      <c r="H748" s="117" t="s">
        <v>15</v>
      </c>
      <c r="I748" s="117" t="s">
        <v>12</v>
      </c>
      <c r="J748" s="117" t="s">
        <v>12</v>
      </c>
      <c r="K748" s="117" t="s">
        <v>12</v>
      </c>
      <c r="L748" s="117" t="s">
        <v>12</v>
      </c>
      <c r="M748" s="117" t="s">
        <v>12</v>
      </c>
      <c r="N748" s="117" t="s">
        <v>12</v>
      </c>
      <c r="O748" s="117" t="s">
        <v>12</v>
      </c>
      <c r="P748" s="117" t="s">
        <v>12</v>
      </c>
      <c r="Q748" s="117" t="s">
        <v>12</v>
      </c>
      <c r="R748" s="117" t="s">
        <v>12</v>
      </c>
      <c r="S748" s="117" t="s">
        <v>12</v>
      </c>
      <c r="T748" s="117" t="s">
        <v>12</v>
      </c>
      <c r="U748" s="117" t="s">
        <v>12</v>
      </c>
      <c r="V748" s="117" t="s">
        <v>12</v>
      </c>
      <c r="W748" s="117" t="s">
        <v>12</v>
      </c>
      <c r="X748" s="117" t="s">
        <v>12</v>
      </c>
      <c r="Y748" s="117" t="s">
        <v>12</v>
      </c>
      <c r="Z748" s="117" t="s">
        <v>12</v>
      </c>
      <c r="AA748" s="393" t="s">
        <v>12</v>
      </c>
      <c r="AB748" s="393" t="s">
        <v>12</v>
      </c>
      <c r="AC748" s="393" t="s">
        <v>12</v>
      </c>
      <c r="AD748" s="393"/>
      <c r="AE748" s="393"/>
      <c r="AF748" s="393"/>
      <c r="AG748" s="78"/>
      <c r="AH748" s="78"/>
      <c r="AI748" s="78"/>
      <c r="AJ748" s="78"/>
      <c r="AK748" s="79"/>
      <c r="AL748" s="79"/>
      <c r="AM748" s="79"/>
      <c r="AN748" s="90"/>
      <c r="AO748" s="90"/>
      <c r="AP748" s="90"/>
      <c r="AQ748" s="90"/>
      <c r="AR748" s="90"/>
      <c r="AS748" s="90"/>
      <c r="AT748" s="90"/>
      <c r="AU748" s="90"/>
      <c r="AV748" s="90"/>
      <c r="AW748" s="90"/>
      <c r="AX748" s="90"/>
      <c r="AY748" s="90"/>
      <c r="AZ748" s="90"/>
      <c r="BA748" s="90"/>
      <c r="BB748" s="163"/>
      <c r="BC748" s="163"/>
      <c r="BD748" s="163"/>
      <c r="BE748" s="163"/>
      <c r="BF748" s="163"/>
      <c r="BG748" s="163"/>
      <c r="BH748" s="163"/>
      <c r="BI748" s="163"/>
      <c r="BJ748" s="163"/>
      <c r="BK748" s="163"/>
      <c r="BL748" s="163"/>
      <c r="BM748" s="163"/>
      <c r="BN748" s="163"/>
      <c r="BO748" s="315"/>
      <c r="BP748" s="163"/>
      <c r="BQ748" s="90"/>
      <c r="BR748" s="163"/>
      <c r="BS748" s="90"/>
      <c r="BT748" s="90"/>
      <c r="BU748" s="394" t="s">
        <v>1970</v>
      </c>
      <c r="BV748" s="88"/>
    </row>
    <row r="749" spans="1:74" ht="26.4" x14ac:dyDescent="0.3">
      <c r="A749" s="87" t="s">
        <v>1495</v>
      </c>
      <c r="B749" s="71" t="s">
        <v>1938</v>
      </c>
      <c r="G749" s="117" t="s">
        <v>15</v>
      </c>
      <c r="H749" s="117" t="s">
        <v>15</v>
      </c>
      <c r="I749" s="117" t="s">
        <v>12</v>
      </c>
      <c r="J749" s="117" t="s">
        <v>12</v>
      </c>
      <c r="K749" s="117" t="s">
        <v>12</v>
      </c>
      <c r="L749" s="117" t="s">
        <v>12</v>
      </c>
      <c r="M749" s="117" t="s">
        <v>12</v>
      </c>
      <c r="N749" s="117" t="s">
        <v>12</v>
      </c>
      <c r="O749" s="117" t="s">
        <v>12</v>
      </c>
      <c r="P749" s="117" t="s">
        <v>12</v>
      </c>
      <c r="Q749" s="117" t="s">
        <v>12</v>
      </c>
      <c r="R749" s="117" t="s">
        <v>12</v>
      </c>
      <c r="S749" s="117" t="s">
        <v>12</v>
      </c>
      <c r="T749" s="117" t="s">
        <v>12</v>
      </c>
      <c r="U749" s="117" t="s">
        <v>12</v>
      </c>
      <c r="V749" s="117" t="s">
        <v>12</v>
      </c>
      <c r="W749" s="117" t="s">
        <v>12</v>
      </c>
      <c r="X749" s="117" t="s">
        <v>12</v>
      </c>
      <c r="Y749" s="117" t="s">
        <v>12</v>
      </c>
      <c r="Z749" s="117" t="s">
        <v>12</v>
      </c>
      <c r="AA749" s="393" t="s">
        <v>12</v>
      </c>
      <c r="AB749" s="393" t="s">
        <v>12</v>
      </c>
      <c r="AC749" s="393" t="s">
        <v>12</v>
      </c>
      <c r="AD749" s="393"/>
      <c r="AE749" s="393"/>
      <c r="AF749" s="393"/>
      <c r="AG749" s="78"/>
      <c r="AH749" s="78"/>
      <c r="AI749" s="78"/>
      <c r="AJ749" s="78"/>
      <c r="AK749" s="79"/>
      <c r="AL749" s="79"/>
      <c r="AM749" s="79"/>
      <c r="AN749" s="90"/>
      <c r="AO749" s="90"/>
      <c r="AP749" s="90"/>
      <c r="AQ749" s="90"/>
      <c r="AR749" s="90"/>
      <c r="AS749" s="90"/>
      <c r="AT749" s="90"/>
      <c r="AU749" s="90"/>
      <c r="AV749" s="90"/>
      <c r="AW749" s="90"/>
      <c r="AX749" s="90"/>
      <c r="AY749" s="90"/>
      <c r="AZ749" s="90"/>
      <c r="BA749" s="90"/>
      <c r="BB749" s="163"/>
      <c r="BC749" s="163"/>
      <c r="BD749" s="163"/>
      <c r="BE749" s="163"/>
      <c r="BF749" s="163"/>
      <c r="BG749" s="163"/>
      <c r="BH749" s="163"/>
      <c r="BI749" s="163"/>
      <c r="BJ749" s="163"/>
      <c r="BK749" s="163"/>
      <c r="BL749" s="163"/>
      <c r="BM749" s="163"/>
      <c r="BN749" s="163"/>
      <c r="BO749" s="315"/>
      <c r="BP749" s="163"/>
      <c r="BQ749" s="90"/>
      <c r="BR749" s="163"/>
      <c r="BS749" s="90"/>
      <c r="BT749" s="90"/>
      <c r="BU749" s="394" t="s">
        <v>1970</v>
      </c>
      <c r="BV749" s="88"/>
    </row>
    <row r="750" spans="1:74" ht="26.4" x14ac:dyDescent="0.3">
      <c r="A750" s="87" t="s">
        <v>2016</v>
      </c>
      <c r="B750" s="71" t="s">
        <v>2017</v>
      </c>
      <c r="G750" s="117" t="s">
        <v>15</v>
      </c>
      <c r="H750" s="117" t="s">
        <v>15</v>
      </c>
      <c r="I750" s="117" t="s">
        <v>12</v>
      </c>
      <c r="J750" s="117" t="s">
        <v>12</v>
      </c>
      <c r="K750" s="117" t="s">
        <v>12</v>
      </c>
      <c r="L750" s="117" t="s">
        <v>12</v>
      </c>
      <c r="M750" s="117" t="s">
        <v>12</v>
      </c>
      <c r="N750" s="117" t="s">
        <v>12</v>
      </c>
      <c r="O750" s="117" t="s">
        <v>12</v>
      </c>
      <c r="P750" s="117" t="s">
        <v>12</v>
      </c>
      <c r="Q750" s="117" t="s">
        <v>12</v>
      </c>
      <c r="R750" s="117" t="s">
        <v>12</v>
      </c>
      <c r="S750" s="117" t="s">
        <v>12</v>
      </c>
      <c r="T750" s="117" t="s">
        <v>12</v>
      </c>
      <c r="U750" s="117" t="s">
        <v>12</v>
      </c>
      <c r="V750" s="117" t="s">
        <v>12</v>
      </c>
      <c r="W750" s="117" t="s">
        <v>12</v>
      </c>
      <c r="X750" s="117" t="s">
        <v>12</v>
      </c>
      <c r="Y750" s="117" t="s">
        <v>12</v>
      </c>
      <c r="Z750" s="117" t="s">
        <v>12</v>
      </c>
      <c r="AA750" s="393" t="s">
        <v>12</v>
      </c>
      <c r="AB750" s="393" t="s">
        <v>12</v>
      </c>
      <c r="AC750" s="393" t="s">
        <v>12</v>
      </c>
      <c r="AD750" s="393"/>
      <c r="AE750" s="393"/>
      <c r="AF750" s="393"/>
      <c r="AG750" s="78"/>
      <c r="AH750" s="78"/>
      <c r="AI750" s="78"/>
      <c r="AJ750" s="78"/>
      <c r="AK750" s="79"/>
      <c r="AL750" s="79"/>
      <c r="AM750" s="79"/>
      <c r="AN750" s="90"/>
      <c r="AO750" s="90"/>
      <c r="AP750" s="90"/>
      <c r="AQ750" s="90"/>
      <c r="AR750" s="90"/>
      <c r="AS750" s="90"/>
      <c r="AT750" s="90"/>
      <c r="AU750" s="90"/>
      <c r="AV750" s="90"/>
      <c r="AW750" s="90"/>
      <c r="AX750" s="90"/>
      <c r="AY750" s="90"/>
      <c r="AZ750" s="90"/>
      <c r="BA750" s="90"/>
      <c r="BB750" s="163"/>
      <c r="BC750" s="163"/>
      <c r="BD750" s="163"/>
      <c r="BE750" s="163"/>
      <c r="BF750" s="163"/>
      <c r="BG750" s="163"/>
      <c r="BH750" s="163"/>
      <c r="BI750" s="163"/>
      <c r="BJ750" s="163"/>
      <c r="BK750" s="163"/>
      <c r="BL750" s="163"/>
      <c r="BM750" s="163"/>
      <c r="BN750" s="163"/>
      <c r="BO750" s="315"/>
      <c r="BP750" s="163"/>
      <c r="BQ750" s="90"/>
      <c r="BR750" s="163"/>
      <c r="BS750" s="90"/>
      <c r="BT750" s="90"/>
      <c r="BU750" s="394" t="s">
        <v>1970</v>
      </c>
      <c r="BV750" s="88"/>
    </row>
    <row r="751" spans="1:74" ht="26.4" x14ac:dyDescent="0.3">
      <c r="A751" s="87" t="s">
        <v>2018</v>
      </c>
      <c r="B751" s="71" t="s">
        <v>2019</v>
      </c>
      <c r="G751" s="117" t="s">
        <v>15</v>
      </c>
      <c r="H751" s="117" t="s">
        <v>15</v>
      </c>
      <c r="I751" s="117" t="s">
        <v>12</v>
      </c>
      <c r="J751" s="117" t="s">
        <v>12</v>
      </c>
      <c r="K751" s="117" t="s">
        <v>12</v>
      </c>
      <c r="L751" s="117" t="s">
        <v>12</v>
      </c>
      <c r="M751" s="117" t="s">
        <v>12</v>
      </c>
      <c r="N751" s="117" t="s">
        <v>12</v>
      </c>
      <c r="O751" s="117" t="s">
        <v>12</v>
      </c>
      <c r="P751" s="117" t="s">
        <v>12</v>
      </c>
      <c r="Q751" s="117" t="s">
        <v>12</v>
      </c>
      <c r="R751" s="117" t="s">
        <v>12</v>
      </c>
      <c r="S751" s="117" t="s">
        <v>12</v>
      </c>
      <c r="T751" s="117" t="s">
        <v>12</v>
      </c>
      <c r="U751" s="117" t="s">
        <v>12</v>
      </c>
      <c r="V751" s="117" t="s">
        <v>12</v>
      </c>
      <c r="W751" s="117" t="s">
        <v>12</v>
      </c>
      <c r="X751" s="117" t="s">
        <v>12</v>
      </c>
      <c r="Y751" s="117" t="s">
        <v>12</v>
      </c>
      <c r="Z751" s="117" t="s">
        <v>12</v>
      </c>
      <c r="AA751" s="393" t="s">
        <v>12</v>
      </c>
      <c r="AB751" s="393" t="s">
        <v>12</v>
      </c>
      <c r="AC751" s="393" t="s">
        <v>12</v>
      </c>
      <c r="AD751" s="393"/>
      <c r="AE751" s="393"/>
      <c r="AF751" s="393"/>
      <c r="AG751" s="78"/>
      <c r="AH751" s="78"/>
      <c r="AI751" s="78"/>
      <c r="AJ751" s="78"/>
      <c r="AK751" s="79"/>
      <c r="AL751" s="79"/>
      <c r="AM751" s="79"/>
      <c r="AN751" s="90"/>
      <c r="AO751" s="90"/>
      <c r="AP751" s="90"/>
      <c r="AQ751" s="90"/>
      <c r="AR751" s="90"/>
      <c r="AS751" s="90"/>
      <c r="AT751" s="90"/>
      <c r="AU751" s="90"/>
      <c r="AV751" s="90"/>
      <c r="AW751" s="90"/>
      <c r="AX751" s="90"/>
      <c r="AY751" s="90"/>
      <c r="AZ751" s="90"/>
      <c r="BA751" s="90"/>
      <c r="BB751" s="163"/>
      <c r="BC751" s="163"/>
      <c r="BD751" s="163"/>
      <c r="BE751" s="163"/>
      <c r="BF751" s="163"/>
      <c r="BG751" s="163"/>
      <c r="BH751" s="163"/>
      <c r="BI751" s="163"/>
      <c r="BJ751" s="163"/>
      <c r="BK751" s="163"/>
      <c r="BL751" s="163"/>
      <c r="BM751" s="163"/>
      <c r="BN751" s="163"/>
      <c r="BO751" s="315"/>
      <c r="BP751" s="163"/>
      <c r="BQ751" s="90"/>
      <c r="BR751" s="163"/>
      <c r="BS751" s="90"/>
      <c r="BT751" s="90"/>
      <c r="BU751" s="394" t="s">
        <v>1970</v>
      </c>
      <c r="BV751" s="88"/>
    </row>
    <row r="752" spans="1:74" ht="26.4" x14ac:dyDescent="0.3">
      <c r="A752" s="87" t="s">
        <v>2020</v>
      </c>
      <c r="B752" s="71" t="s">
        <v>2021</v>
      </c>
      <c r="G752" s="117" t="s">
        <v>15</v>
      </c>
      <c r="H752" s="117" t="s">
        <v>15</v>
      </c>
      <c r="I752" s="117" t="s">
        <v>12</v>
      </c>
      <c r="J752" s="117" t="s">
        <v>12</v>
      </c>
      <c r="K752" s="117" t="s">
        <v>12</v>
      </c>
      <c r="L752" s="117" t="s">
        <v>12</v>
      </c>
      <c r="M752" s="117" t="s">
        <v>12</v>
      </c>
      <c r="N752" s="117" t="s">
        <v>12</v>
      </c>
      <c r="O752" s="117" t="s">
        <v>12</v>
      </c>
      <c r="P752" s="117" t="s">
        <v>12</v>
      </c>
      <c r="Q752" s="117" t="s">
        <v>12</v>
      </c>
      <c r="R752" s="117" t="s">
        <v>12</v>
      </c>
      <c r="S752" s="117" t="s">
        <v>12</v>
      </c>
      <c r="T752" s="117" t="s">
        <v>12</v>
      </c>
      <c r="U752" s="117" t="s">
        <v>12</v>
      </c>
      <c r="V752" s="117" t="s">
        <v>12</v>
      </c>
      <c r="W752" s="117" t="s">
        <v>12</v>
      </c>
      <c r="X752" s="117" t="s">
        <v>12</v>
      </c>
      <c r="Y752" s="117" t="s">
        <v>12</v>
      </c>
      <c r="Z752" s="117" t="s">
        <v>12</v>
      </c>
      <c r="AA752" s="393" t="s">
        <v>12</v>
      </c>
      <c r="AB752" s="393" t="s">
        <v>12</v>
      </c>
      <c r="AC752" s="393" t="s">
        <v>12</v>
      </c>
      <c r="AD752" s="393"/>
      <c r="AE752" s="393"/>
      <c r="AF752" s="393"/>
      <c r="AG752" s="78"/>
      <c r="AH752" s="78"/>
      <c r="AI752" s="78"/>
      <c r="AJ752" s="78"/>
      <c r="AK752" s="79"/>
      <c r="AL752" s="79"/>
      <c r="AM752" s="79"/>
      <c r="AN752" s="90"/>
      <c r="AO752" s="90"/>
      <c r="AP752" s="90"/>
      <c r="AQ752" s="90"/>
      <c r="AR752" s="90"/>
      <c r="AS752" s="90"/>
      <c r="AT752" s="90"/>
      <c r="AU752" s="90"/>
      <c r="AV752" s="90"/>
      <c r="AW752" s="90"/>
      <c r="AX752" s="90"/>
      <c r="AY752" s="90"/>
      <c r="AZ752" s="90"/>
      <c r="BA752" s="90"/>
      <c r="BB752" s="163"/>
      <c r="BC752" s="163"/>
      <c r="BD752" s="163"/>
      <c r="BE752" s="163"/>
      <c r="BF752" s="163"/>
      <c r="BG752" s="163"/>
      <c r="BH752" s="163"/>
      <c r="BI752" s="163"/>
      <c r="BJ752" s="163"/>
      <c r="BK752" s="163"/>
      <c r="BL752" s="163"/>
      <c r="BM752" s="163"/>
      <c r="BN752" s="163"/>
      <c r="BO752" s="315"/>
      <c r="BP752" s="163"/>
      <c r="BQ752" s="90"/>
      <c r="BR752" s="163"/>
      <c r="BS752" s="90"/>
      <c r="BT752" s="90"/>
      <c r="BU752" s="394" t="s">
        <v>1970</v>
      </c>
      <c r="BV752" s="88"/>
    </row>
    <row r="753" spans="1:74" ht="26.4" x14ac:dyDescent="0.3">
      <c r="A753" s="87" t="s">
        <v>2022</v>
      </c>
      <c r="B753" s="71" t="s">
        <v>2023</v>
      </c>
      <c r="G753" s="117" t="s">
        <v>15</v>
      </c>
      <c r="H753" s="117" t="s">
        <v>15</v>
      </c>
      <c r="I753" s="117" t="s">
        <v>12</v>
      </c>
      <c r="J753" s="117" t="s">
        <v>12</v>
      </c>
      <c r="K753" s="117" t="s">
        <v>12</v>
      </c>
      <c r="L753" s="117" t="s">
        <v>12</v>
      </c>
      <c r="M753" s="117" t="s">
        <v>12</v>
      </c>
      <c r="N753" s="117" t="s">
        <v>12</v>
      </c>
      <c r="O753" s="117" t="s">
        <v>12</v>
      </c>
      <c r="P753" s="117" t="s">
        <v>12</v>
      </c>
      <c r="Q753" s="117" t="s">
        <v>12</v>
      </c>
      <c r="R753" s="117" t="s">
        <v>12</v>
      </c>
      <c r="S753" s="117" t="s">
        <v>12</v>
      </c>
      <c r="T753" s="117" t="s">
        <v>12</v>
      </c>
      <c r="U753" s="117" t="s">
        <v>12</v>
      </c>
      <c r="V753" s="117" t="s">
        <v>12</v>
      </c>
      <c r="W753" s="117" t="s">
        <v>12</v>
      </c>
      <c r="X753" s="117" t="s">
        <v>12</v>
      </c>
      <c r="Y753" s="117" t="s">
        <v>12</v>
      </c>
      <c r="Z753" s="117" t="s">
        <v>12</v>
      </c>
      <c r="AA753" s="393" t="s">
        <v>12</v>
      </c>
      <c r="AB753" s="393" t="s">
        <v>12</v>
      </c>
      <c r="AC753" s="393" t="s">
        <v>12</v>
      </c>
      <c r="AD753" s="393"/>
      <c r="AE753" s="393"/>
      <c r="AF753" s="393"/>
      <c r="AG753" s="78"/>
      <c r="AH753" s="78"/>
      <c r="AI753" s="78"/>
      <c r="AJ753" s="78"/>
      <c r="AK753" s="79"/>
      <c r="AL753" s="79"/>
      <c r="AM753" s="79"/>
      <c r="AN753" s="90"/>
      <c r="AO753" s="90"/>
      <c r="AP753" s="90"/>
      <c r="AQ753" s="90"/>
      <c r="AR753" s="90"/>
      <c r="AS753" s="90"/>
      <c r="AT753" s="90"/>
      <c r="AU753" s="90"/>
      <c r="AV753" s="90"/>
      <c r="AW753" s="90"/>
      <c r="AX753" s="90"/>
      <c r="AY753" s="90"/>
      <c r="AZ753" s="90"/>
      <c r="BA753" s="90"/>
      <c r="BB753" s="163"/>
      <c r="BC753" s="163"/>
      <c r="BD753" s="163"/>
      <c r="BE753" s="163"/>
      <c r="BF753" s="163"/>
      <c r="BG753" s="163"/>
      <c r="BH753" s="163"/>
      <c r="BI753" s="163"/>
      <c r="BJ753" s="163"/>
      <c r="BK753" s="163"/>
      <c r="BL753" s="163"/>
      <c r="BM753" s="163"/>
      <c r="BN753" s="163"/>
      <c r="BO753" s="315"/>
      <c r="BP753" s="163"/>
      <c r="BQ753" s="90"/>
      <c r="BR753" s="163"/>
      <c r="BS753" s="90"/>
      <c r="BT753" s="90"/>
      <c r="BU753" s="394" t="s">
        <v>1970</v>
      </c>
      <c r="BV753" s="88"/>
    </row>
    <row r="754" spans="1:74" ht="26.4" x14ac:dyDescent="0.3">
      <c r="A754" s="87" t="s">
        <v>2024</v>
      </c>
      <c r="B754" s="71" t="s">
        <v>2025</v>
      </c>
      <c r="G754" s="117" t="s">
        <v>15</v>
      </c>
      <c r="H754" s="117" t="s">
        <v>15</v>
      </c>
      <c r="I754" s="117" t="s">
        <v>12</v>
      </c>
      <c r="J754" s="117" t="s">
        <v>12</v>
      </c>
      <c r="K754" s="117" t="s">
        <v>12</v>
      </c>
      <c r="L754" s="117" t="s">
        <v>12</v>
      </c>
      <c r="M754" s="117" t="s">
        <v>12</v>
      </c>
      <c r="N754" s="117" t="s">
        <v>12</v>
      </c>
      <c r="O754" s="117" t="s">
        <v>12</v>
      </c>
      <c r="P754" s="117" t="s">
        <v>12</v>
      </c>
      <c r="Q754" s="117" t="s">
        <v>12</v>
      </c>
      <c r="R754" s="117" t="s">
        <v>12</v>
      </c>
      <c r="S754" s="117" t="s">
        <v>12</v>
      </c>
      <c r="T754" s="117" t="s">
        <v>12</v>
      </c>
      <c r="U754" s="117" t="s">
        <v>12</v>
      </c>
      <c r="V754" s="117" t="s">
        <v>12</v>
      </c>
      <c r="W754" s="117" t="s">
        <v>12</v>
      </c>
      <c r="X754" s="117" t="s">
        <v>12</v>
      </c>
      <c r="Y754" s="117" t="s">
        <v>12</v>
      </c>
      <c r="Z754" s="117" t="s">
        <v>12</v>
      </c>
      <c r="AA754" s="393" t="s">
        <v>12</v>
      </c>
      <c r="AB754" s="393" t="s">
        <v>12</v>
      </c>
      <c r="AC754" s="393" t="s">
        <v>12</v>
      </c>
      <c r="AD754" s="393"/>
      <c r="AE754" s="393"/>
      <c r="AF754" s="393"/>
      <c r="AG754" s="78"/>
      <c r="AH754" s="78"/>
      <c r="AI754" s="78"/>
      <c r="AJ754" s="78"/>
      <c r="AK754" s="79"/>
      <c r="AL754" s="79"/>
      <c r="AM754" s="79"/>
      <c r="AN754" s="90"/>
      <c r="AO754" s="90"/>
      <c r="AP754" s="90"/>
      <c r="AQ754" s="90"/>
      <c r="AR754" s="90"/>
      <c r="AS754" s="90"/>
      <c r="AT754" s="90"/>
      <c r="AU754" s="90"/>
      <c r="AV754" s="90"/>
      <c r="AW754" s="90"/>
      <c r="AX754" s="90"/>
      <c r="AY754" s="90"/>
      <c r="AZ754" s="90"/>
      <c r="BA754" s="90"/>
      <c r="BB754" s="163"/>
      <c r="BC754" s="163"/>
      <c r="BD754" s="163"/>
      <c r="BE754" s="163"/>
      <c r="BF754" s="163"/>
      <c r="BG754" s="163"/>
      <c r="BH754" s="163"/>
      <c r="BI754" s="163"/>
      <c r="BJ754" s="163"/>
      <c r="BK754" s="163"/>
      <c r="BL754" s="163"/>
      <c r="BM754" s="163"/>
      <c r="BN754" s="163"/>
      <c r="BO754" s="315"/>
      <c r="BP754" s="163"/>
      <c r="BQ754" s="90"/>
      <c r="BR754" s="163"/>
      <c r="BS754" s="90"/>
      <c r="BT754" s="90"/>
      <c r="BU754" s="394" t="s">
        <v>1970</v>
      </c>
      <c r="BV754" s="88"/>
    </row>
    <row r="755" spans="1:74" ht="26.4" x14ac:dyDescent="0.3">
      <c r="A755" s="87" t="s">
        <v>2026</v>
      </c>
      <c r="B755" s="71" t="s">
        <v>2027</v>
      </c>
      <c r="G755" s="117" t="s">
        <v>15</v>
      </c>
      <c r="H755" s="117" t="s">
        <v>15</v>
      </c>
      <c r="I755" s="117" t="s">
        <v>12</v>
      </c>
      <c r="J755" s="117" t="s">
        <v>12</v>
      </c>
      <c r="K755" s="117" t="s">
        <v>12</v>
      </c>
      <c r="L755" s="117" t="s">
        <v>12</v>
      </c>
      <c r="M755" s="117" t="s">
        <v>12</v>
      </c>
      <c r="N755" s="117" t="s">
        <v>12</v>
      </c>
      <c r="O755" s="117" t="s">
        <v>12</v>
      </c>
      <c r="P755" s="117" t="s">
        <v>12</v>
      </c>
      <c r="Q755" s="117" t="s">
        <v>12</v>
      </c>
      <c r="R755" s="117" t="s">
        <v>12</v>
      </c>
      <c r="S755" s="117" t="s">
        <v>12</v>
      </c>
      <c r="T755" s="117" t="s">
        <v>12</v>
      </c>
      <c r="U755" s="117" t="s">
        <v>12</v>
      </c>
      <c r="V755" s="117" t="s">
        <v>12</v>
      </c>
      <c r="W755" s="117" t="s">
        <v>12</v>
      </c>
      <c r="X755" s="117" t="s">
        <v>12</v>
      </c>
      <c r="Y755" s="117" t="s">
        <v>12</v>
      </c>
      <c r="Z755" s="117" t="s">
        <v>12</v>
      </c>
      <c r="AA755" s="393" t="s">
        <v>12</v>
      </c>
      <c r="AB755" s="393" t="s">
        <v>12</v>
      </c>
      <c r="AC755" s="393" t="s">
        <v>12</v>
      </c>
      <c r="AD755" s="393"/>
      <c r="AE755" s="393"/>
      <c r="AF755" s="393"/>
      <c r="AG755" s="78"/>
      <c r="AH755" s="78"/>
      <c r="AI755" s="78"/>
      <c r="AJ755" s="78"/>
      <c r="AK755" s="79"/>
      <c r="AL755" s="79"/>
      <c r="AM755" s="79"/>
      <c r="AN755" s="90"/>
      <c r="AO755" s="90"/>
      <c r="AP755" s="90"/>
      <c r="AQ755" s="90"/>
      <c r="AR755" s="90"/>
      <c r="AS755" s="90"/>
      <c r="AT755" s="90"/>
      <c r="AU755" s="90"/>
      <c r="AV755" s="90"/>
      <c r="AW755" s="90"/>
      <c r="AX755" s="90"/>
      <c r="AY755" s="90"/>
      <c r="AZ755" s="90"/>
      <c r="BA755" s="90"/>
      <c r="BB755" s="163"/>
      <c r="BC755" s="163"/>
      <c r="BD755" s="163"/>
      <c r="BE755" s="163"/>
      <c r="BF755" s="163"/>
      <c r="BG755" s="163"/>
      <c r="BH755" s="163"/>
      <c r="BI755" s="163"/>
      <c r="BJ755" s="163"/>
      <c r="BK755" s="163"/>
      <c r="BL755" s="163"/>
      <c r="BM755" s="163"/>
      <c r="BN755" s="163"/>
      <c r="BO755" s="315"/>
      <c r="BP755" s="163"/>
      <c r="BQ755" s="90"/>
      <c r="BR755" s="163"/>
      <c r="BS755" s="90"/>
      <c r="BT755" s="90"/>
      <c r="BU755" s="394" t="s">
        <v>1970</v>
      </c>
      <c r="BV755" s="88"/>
    </row>
    <row r="756" spans="1:74" x14ac:dyDescent="0.3">
      <c r="A756" s="87"/>
      <c r="B756" s="71"/>
      <c r="BT756" s="328"/>
      <c r="BU756" s="331"/>
      <c r="BV756" s="88"/>
    </row>
    <row r="757" spans="1:74" x14ac:dyDescent="0.3">
      <c r="A757" s="87"/>
      <c r="B757" s="71"/>
      <c r="BT757" s="328"/>
      <c r="BU757" s="331"/>
      <c r="BV757" s="88"/>
    </row>
    <row r="758" spans="1:74" x14ac:dyDescent="0.3">
      <c r="A758" s="87"/>
      <c r="B758" s="71"/>
      <c r="BT758" s="328"/>
      <c r="BU758" s="331"/>
      <c r="BV758" s="88"/>
    </row>
    <row r="759" spans="1:74" x14ac:dyDescent="0.3">
      <c r="A759" s="87"/>
      <c r="B759" s="71"/>
      <c r="BT759" s="328"/>
      <c r="BU759" s="331"/>
      <c r="BV759" s="88"/>
    </row>
    <row r="760" spans="1:74" x14ac:dyDescent="0.3">
      <c r="A760" s="87"/>
      <c r="B760" s="71"/>
      <c r="BT760" s="328"/>
      <c r="BU760" s="331"/>
      <c r="BV760" s="88"/>
    </row>
    <row r="761" spans="1:74" x14ac:dyDescent="0.3">
      <c r="A761" s="87"/>
      <c r="B761" s="71" t="s">
        <v>2028</v>
      </c>
      <c r="BT761" s="328"/>
      <c r="BU761" s="331"/>
      <c r="BV761" s="88"/>
    </row>
    <row r="762" spans="1:74" x14ac:dyDescent="0.3">
      <c r="A762" s="87"/>
      <c r="B762" s="71" t="s">
        <v>2029</v>
      </c>
      <c r="BT762" s="328"/>
      <c r="BU762" s="331"/>
      <c r="BV762" s="88"/>
    </row>
    <row r="763" spans="1:74" x14ac:dyDescent="0.3">
      <c r="A763" s="87"/>
      <c r="B763" s="71" t="s">
        <v>2030</v>
      </c>
      <c r="BT763" s="328"/>
      <c r="BU763" s="331"/>
      <c r="BV763" s="88"/>
    </row>
    <row r="764" spans="1:74" x14ac:dyDescent="0.3">
      <c r="A764" s="87"/>
      <c r="B764" s="71" t="s">
        <v>2031</v>
      </c>
      <c r="BT764" s="328"/>
      <c r="BU764" s="331"/>
      <c r="BV764" s="88"/>
    </row>
    <row r="765" spans="1:74" x14ac:dyDescent="0.3">
      <c r="A765" s="87"/>
      <c r="B765" s="71" t="s">
        <v>2032</v>
      </c>
      <c r="BT765" s="328"/>
      <c r="BU765" s="331"/>
      <c r="BV765" s="88"/>
    </row>
    <row r="766" spans="1:74" x14ac:dyDescent="0.3">
      <c r="A766" s="87"/>
      <c r="B766" s="71"/>
      <c r="BT766" s="328"/>
      <c r="BU766" s="331"/>
      <c r="BV766" s="88"/>
    </row>
    <row r="767" spans="1:74" x14ac:dyDescent="0.3">
      <c r="A767" s="87"/>
      <c r="B767" s="71"/>
      <c r="BT767" s="328"/>
      <c r="BU767" s="331"/>
      <c r="BV767" s="88"/>
    </row>
    <row r="768" spans="1:74" x14ac:dyDescent="0.3">
      <c r="A768" s="87"/>
      <c r="B768" s="71"/>
      <c r="BT768" s="328"/>
      <c r="BU768" s="331"/>
      <c r="BV768" s="88"/>
    </row>
    <row r="769" spans="1:74" x14ac:dyDescent="0.3">
      <c r="A769" s="87"/>
      <c r="B769" s="71"/>
      <c r="BT769" s="328"/>
      <c r="BU769" s="331"/>
      <c r="BV769" s="88"/>
    </row>
    <row r="770" spans="1:74" ht="26.4" x14ac:dyDescent="0.3">
      <c r="A770" s="413" t="s">
        <v>2033</v>
      </c>
      <c r="B770" s="414" t="s">
        <v>2034</v>
      </c>
      <c r="C770" s="415"/>
      <c r="D770" s="416"/>
      <c r="E770" s="417"/>
      <c r="F770" s="415"/>
      <c r="G770" s="418" t="s">
        <v>15</v>
      </c>
      <c r="H770" s="117" t="s">
        <v>12</v>
      </c>
      <c r="I770" s="117" t="s">
        <v>12</v>
      </c>
      <c r="J770" s="117" t="s">
        <v>12</v>
      </c>
      <c r="K770" s="117" t="s">
        <v>12</v>
      </c>
      <c r="L770" s="117" t="s">
        <v>12</v>
      </c>
      <c r="M770" s="117" t="s">
        <v>12</v>
      </c>
      <c r="N770" s="117" t="s">
        <v>12</v>
      </c>
      <c r="O770" s="117" t="s">
        <v>12</v>
      </c>
      <c r="P770" s="117" t="s">
        <v>12</v>
      </c>
      <c r="Q770" s="117" t="s">
        <v>12</v>
      </c>
      <c r="R770" s="117" t="s">
        <v>12</v>
      </c>
      <c r="S770" s="117" t="s">
        <v>12</v>
      </c>
      <c r="T770" s="117" t="s">
        <v>12</v>
      </c>
      <c r="U770" s="117" t="s">
        <v>12</v>
      </c>
      <c r="V770" s="117" t="s">
        <v>12</v>
      </c>
      <c r="W770" s="117" t="s">
        <v>12</v>
      </c>
      <c r="X770" s="117" t="s">
        <v>12</v>
      </c>
      <c r="Y770" s="117" t="s">
        <v>12</v>
      </c>
      <c r="Z770" s="117" t="s">
        <v>12</v>
      </c>
      <c r="AA770" s="393" t="s">
        <v>12</v>
      </c>
      <c r="AB770" s="393" t="s">
        <v>12</v>
      </c>
      <c r="AC770" s="393" t="s">
        <v>12</v>
      </c>
      <c r="AD770" s="393"/>
      <c r="AE770" s="393"/>
      <c r="AF770" s="393"/>
      <c r="AG770" s="78"/>
      <c r="AH770" s="78"/>
      <c r="AI770" s="78"/>
      <c r="AJ770" s="78"/>
      <c r="AK770" s="79"/>
      <c r="AL770" s="79"/>
      <c r="AM770" s="79"/>
      <c r="AN770" s="90"/>
      <c r="AO770" s="90"/>
      <c r="AP770" s="90"/>
      <c r="AQ770" s="90"/>
      <c r="AR770" s="90"/>
      <c r="AS770" s="90"/>
      <c r="AT770" s="90"/>
      <c r="AU770" s="90"/>
      <c r="AV770" s="90"/>
      <c r="AW770" s="90"/>
      <c r="AX770" s="90"/>
      <c r="AY770" s="90"/>
      <c r="AZ770" s="90"/>
      <c r="BA770" s="90"/>
      <c r="BB770" s="163"/>
      <c r="BC770" s="163"/>
      <c r="BD770" s="163"/>
      <c r="BE770" s="163"/>
      <c r="BF770" s="163"/>
      <c r="BG770" s="163"/>
      <c r="BH770" s="163"/>
      <c r="BI770" s="163"/>
      <c r="BJ770" s="163"/>
      <c r="BK770" s="163"/>
      <c r="BL770" s="163"/>
      <c r="BM770" s="163"/>
      <c r="BN770" s="163"/>
      <c r="BO770" s="315"/>
      <c r="BP770" s="163"/>
      <c r="BQ770" s="90"/>
      <c r="BR770" s="163"/>
      <c r="BS770" s="90"/>
      <c r="BT770" s="90"/>
      <c r="BU770" s="394" t="e">
        <v>#N/A</v>
      </c>
      <c r="BV770" s="88"/>
    </row>
    <row r="771" spans="1:74" ht="26.4" x14ac:dyDescent="0.3">
      <c r="A771" s="413" t="s">
        <v>2035</v>
      </c>
      <c r="B771" s="414" t="s">
        <v>2036</v>
      </c>
      <c r="C771" s="415"/>
      <c r="D771" s="416"/>
      <c r="E771" s="417"/>
      <c r="F771" s="415"/>
      <c r="G771" s="418" t="s">
        <v>15</v>
      </c>
      <c r="H771" s="117" t="s">
        <v>12</v>
      </c>
      <c r="I771" s="117" t="s">
        <v>12</v>
      </c>
      <c r="J771" s="117" t="s">
        <v>12</v>
      </c>
      <c r="K771" s="117" t="s">
        <v>12</v>
      </c>
      <c r="L771" s="117" t="s">
        <v>12</v>
      </c>
      <c r="M771" s="117" t="s">
        <v>12</v>
      </c>
      <c r="N771" s="117" t="s">
        <v>12</v>
      </c>
      <c r="O771" s="117" t="s">
        <v>12</v>
      </c>
      <c r="P771" s="117" t="s">
        <v>12</v>
      </c>
      <c r="Q771" s="117" t="s">
        <v>12</v>
      </c>
      <c r="R771" s="117" t="s">
        <v>12</v>
      </c>
      <c r="S771" s="117" t="s">
        <v>12</v>
      </c>
      <c r="T771" s="117" t="s">
        <v>12</v>
      </c>
      <c r="U771" s="117" t="s">
        <v>12</v>
      </c>
      <c r="V771" s="117" t="s">
        <v>12</v>
      </c>
      <c r="W771" s="117" t="s">
        <v>12</v>
      </c>
      <c r="X771" s="117" t="s">
        <v>12</v>
      </c>
      <c r="Y771" s="117" t="s">
        <v>12</v>
      </c>
      <c r="Z771" s="117" t="s">
        <v>12</v>
      </c>
      <c r="AA771" s="393" t="s">
        <v>12</v>
      </c>
      <c r="AB771" s="393" t="s">
        <v>12</v>
      </c>
      <c r="AC771" s="393" t="s">
        <v>12</v>
      </c>
      <c r="AD771" s="393"/>
      <c r="AE771" s="393"/>
      <c r="AF771" s="393"/>
      <c r="AG771" s="78"/>
      <c r="AH771" s="78"/>
      <c r="AI771" s="78"/>
      <c r="AJ771" s="78"/>
      <c r="AK771" s="79"/>
      <c r="AL771" s="79"/>
      <c r="AM771" s="79"/>
      <c r="AN771" s="90"/>
      <c r="AO771" s="90"/>
      <c r="AP771" s="90"/>
      <c r="AQ771" s="90"/>
      <c r="AR771" s="90"/>
      <c r="AS771" s="90"/>
      <c r="AT771" s="90"/>
      <c r="AU771" s="90"/>
      <c r="AV771" s="90"/>
      <c r="AW771" s="90"/>
      <c r="AX771" s="90"/>
      <c r="AY771" s="90"/>
      <c r="AZ771" s="90"/>
      <c r="BA771" s="90"/>
      <c r="BB771" s="163"/>
      <c r="BC771" s="163"/>
      <c r="BD771" s="163"/>
      <c r="BE771" s="163"/>
      <c r="BF771" s="163"/>
      <c r="BG771" s="163"/>
      <c r="BH771" s="163"/>
      <c r="BI771" s="163"/>
      <c r="BJ771" s="163"/>
      <c r="BK771" s="163"/>
      <c r="BL771" s="163"/>
      <c r="BM771" s="163"/>
      <c r="BN771" s="163"/>
      <c r="BO771" s="315"/>
      <c r="BP771" s="163"/>
      <c r="BQ771" s="90"/>
      <c r="BR771" s="163"/>
      <c r="BS771" s="90"/>
      <c r="BT771" s="90"/>
      <c r="BU771" s="394" t="e">
        <v>#N/A</v>
      </c>
      <c r="BV771" s="88"/>
    </row>
    <row r="772" spans="1:74" x14ac:dyDescent="0.3">
      <c r="A772" s="413"/>
      <c r="B772" s="414"/>
      <c r="C772" s="415"/>
      <c r="D772" s="416"/>
      <c r="E772" s="417"/>
      <c r="F772" s="415"/>
      <c r="G772" s="418" t="s">
        <v>15</v>
      </c>
      <c r="H772" s="117" t="s">
        <v>12</v>
      </c>
      <c r="I772" s="117" t="s">
        <v>12</v>
      </c>
      <c r="J772" s="117" t="s">
        <v>12</v>
      </c>
      <c r="K772" s="117" t="s">
        <v>12</v>
      </c>
      <c r="L772" s="117" t="s">
        <v>12</v>
      </c>
      <c r="M772" s="117" t="s">
        <v>12</v>
      </c>
      <c r="N772" s="117" t="s">
        <v>12</v>
      </c>
      <c r="O772" s="117" t="s">
        <v>12</v>
      </c>
      <c r="P772" s="117" t="s">
        <v>12</v>
      </c>
      <c r="Q772" s="117" t="s">
        <v>12</v>
      </c>
      <c r="R772" s="117" t="s">
        <v>12</v>
      </c>
      <c r="S772" s="117" t="s">
        <v>12</v>
      </c>
      <c r="T772" s="117" t="s">
        <v>12</v>
      </c>
      <c r="U772" s="117" t="s">
        <v>12</v>
      </c>
      <c r="V772" s="117" t="s">
        <v>12</v>
      </c>
      <c r="W772" s="117" t="s">
        <v>12</v>
      </c>
      <c r="X772" s="117" t="s">
        <v>12</v>
      </c>
      <c r="Y772" s="117" t="s">
        <v>12</v>
      </c>
      <c r="Z772" s="117" t="s">
        <v>12</v>
      </c>
      <c r="AA772" s="393" t="s">
        <v>12</v>
      </c>
      <c r="AB772" s="393" t="s">
        <v>12</v>
      </c>
      <c r="AC772" s="393" t="s">
        <v>12</v>
      </c>
      <c r="AD772" s="393"/>
      <c r="AE772" s="393"/>
      <c r="AF772" s="393"/>
      <c r="AG772" s="78"/>
      <c r="AH772" s="78"/>
      <c r="AI772" s="78"/>
      <c r="AJ772" s="78"/>
      <c r="AK772" s="79"/>
      <c r="AL772" s="79"/>
      <c r="AM772" s="79"/>
      <c r="AN772" s="90"/>
      <c r="AO772" s="90"/>
      <c r="AP772" s="90"/>
      <c r="AQ772" s="90"/>
      <c r="AR772" s="90"/>
      <c r="AS772" s="90"/>
      <c r="AT772" s="90"/>
      <c r="AU772" s="90"/>
      <c r="AV772" s="90"/>
      <c r="AW772" s="90"/>
      <c r="AX772" s="90"/>
      <c r="AY772" s="90"/>
      <c r="AZ772" s="90"/>
      <c r="BA772" s="90"/>
      <c r="BB772" s="163"/>
      <c r="BC772" s="163"/>
      <c r="BD772" s="163"/>
      <c r="BE772" s="163"/>
      <c r="BF772" s="163"/>
      <c r="BG772" s="163"/>
      <c r="BH772" s="163"/>
      <c r="BI772" s="163"/>
      <c r="BJ772" s="163"/>
      <c r="BK772" s="163"/>
      <c r="BL772" s="163"/>
      <c r="BM772" s="163"/>
      <c r="BN772" s="163"/>
      <c r="BO772" s="315"/>
      <c r="BP772" s="163"/>
      <c r="BQ772" s="90"/>
      <c r="BR772" s="163"/>
      <c r="BS772" s="90"/>
      <c r="BT772" s="90"/>
      <c r="BU772" s="394" t="e">
        <v>#N/A</v>
      </c>
      <c r="BV772" s="88"/>
    </row>
    <row r="773" spans="1:74" x14ac:dyDescent="0.3">
      <c r="A773" s="413" t="s">
        <v>2037</v>
      </c>
      <c r="B773" s="414" t="s">
        <v>2038</v>
      </c>
      <c r="C773" s="415"/>
      <c r="D773" s="416"/>
      <c r="E773" s="417"/>
      <c r="F773" s="415"/>
      <c r="G773" s="418" t="s">
        <v>15</v>
      </c>
      <c r="H773" s="117" t="s">
        <v>12</v>
      </c>
      <c r="I773" s="117" t="s">
        <v>12</v>
      </c>
      <c r="J773" s="117" t="s">
        <v>12</v>
      </c>
      <c r="K773" s="117" t="s">
        <v>12</v>
      </c>
      <c r="L773" s="117" t="s">
        <v>12</v>
      </c>
      <c r="M773" s="117" t="s">
        <v>12</v>
      </c>
      <c r="N773" s="117" t="s">
        <v>12</v>
      </c>
      <c r="O773" s="117" t="s">
        <v>12</v>
      </c>
      <c r="P773" s="117" t="s">
        <v>12</v>
      </c>
      <c r="Q773" s="117" t="s">
        <v>12</v>
      </c>
      <c r="R773" s="117" t="s">
        <v>12</v>
      </c>
      <c r="S773" s="117" t="s">
        <v>12</v>
      </c>
      <c r="T773" s="117" t="s">
        <v>12</v>
      </c>
      <c r="U773" s="117" t="s">
        <v>12</v>
      </c>
      <c r="V773" s="117" t="s">
        <v>12</v>
      </c>
      <c r="W773" s="117" t="s">
        <v>12</v>
      </c>
      <c r="X773" s="117" t="s">
        <v>12</v>
      </c>
      <c r="Y773" s="117" t="s">
        <v>12</v>
      </c>
      <c r="Z773" s="117" t="s">
        <v>12</v>
      </c>
      <c r="AA773" s="393" t="s">
        <v>12</v>
      </c>
      <c r="AB773" s="393" t="s">
        <v>12</v>
      </c>
      <c r="AC773" s="393" t="s">
        <v>12</v>
      </c>
      <c r="AD773" s="393"/>
      <c r="AE773" s="393"/>
      <c r="AF773" s="393"/>
      <c r="AG773" s="78"/>
      <c r="AH773" s="78"/>
      <c r="AI773" s="78"/>
      <c r="AJ773" s="78"/>
      <c r="AK773" s="79"/>
      <c r="AL773" s="79"/>
      <c r="AM773" s="79"/>
      <c r="AN773" s="90"/>
      <c r="AO773" s="90"/>
      <c r="AP773" s="90"/>
      <c r="AQ773" s="90"/>
      <c r="AR773" s="90"/>
      <c r="AS773" s="90"/>
      <c r="AT773" s="90"/>
      <c r="AU773" s="90"/>
      <c r="AV773" s="90"/>
      <c r="AW773" s="90"/>
      <c r="AX773" s="90"/>
      <c r="AY773" s="90"/>
      <c r="AZ773" s="90"/>
      <c r="BA773" s="90"/>
      <c r="BB773" s="163"/>
      <c r="BC773" s="163"/>
      <c r="BD773" s="163"/>
      <c r="BE773" s="163"/>
      <c r="BF773" s="163"/>
      <c r="BG773" s="163"/>
      <c r="BH773" s="163"/>
      <c r="BI773" s="163"/>
      <c r="BJ773" s="163"/>
      <c r="BK773" s="163"/>
      <c r="BL773" s="163"/>
      <c r="BM773" s="163"/>
      <c r="BN773" s="163"/>
      <c r="BO773" s="315"/>
      <c r="BP773" s="163"/>
      <c r="BQ773" s="90"/>
      <c r="BR773" s="163"/>
      <c r="BS773" s="90"/>
      <c r="BT773" s="90"/>
      <c r="BU773" s="394" t="e">
        <v>#N/A</v>
      </c>
      <c r="BV773" s="88"/>
    </row>
    <row r="774" spans="1:74" ht="26.4" x14ac:dyDescent="0.3">
      <c r="A774" s="413" t="s">
        <v>2039</v>
      </c>
      <c r="B774" s="414" t="s">
        <v>2040</v>
      </c>
      <c r="C774" s="415"/>
      <c r="D774" s="416"/>
      <c r="E774" s="417"/>
      <c r="F774" s="415"/>
      <c r="G774" s="418" t="s">
        <v>15</v>
      </c>
      <c r="H774" s="117" t="s">
        <v>12</v>
      </c>
      <c r="I774" s="117" t="s">
        <v>12</v>
      </c>
      <c r="J774" s="117" t="s">
        <v>12</v>
      </c>
      <c r="K774" s="117" t="s">
        <v>12</v>
      </c>
      <c r="L774" s="117" t="s">
        <v>12</v>
      </c>
      <c r="M774" s="117" t="s">
        <v>12</v>
      </c>
      <c r="N774" s="117" t="s">
        <v>12</v>
      </c>
      <c r="O774" s="117" t="s">
        <v>12</v>
      </c>
      <c r="P774" s="117" t="s">
        <v>12</v>
      </c>
      <c r="Q774" s="117" t="s">
        <v>12</v>
      </c>
      <c r="R774" s="117" t="s">
        <v>12</v>
      </c>
      <c r="S774" s="117" t="s">
        <v>12</v>
      </c>
      <c r="T774" s="117" t="s">
        <v>12</v>
      </c>
      <c r="U774" s="117" t="s">
        <v>12</v>
      </c>
      <c r="V774" s="117" t="s">
        <v>12</v>
      </c>
      <c r="W774" s="117" t="s">
        <v>12</v>
      </c>
      <c r="X774" s="117" t="s">
        <v>12</v>
      </c>
      <c r="Y774" s="117" t="s">
        <v>12</v>
      </c>
      <c r="Z774" s="117" t="s">
        <v>12</v>
      </c>
      <c r="AA774" s="393" t="s">
        <v>12</v>
      </c>
      <c r="AB774" s="393" t="s">
        <v>12</v>
      </c>
      <c r="AC774" s="393" t="s">
        <v>12</v>
      </c>
      <c r="AD774" s="393"/>
      <c r="AE774" s="393"/>
      <c r="AF774" s="393"/>
      <c r="AG774" s="78"/>
      <c r="AH774" s="78"/>
      <c r="AI774" s="78"/>
      <c r="AJ774" s="78"/>
      <c r="AK774" s="79"/>
      <c r="AL774" s="79"/>
      <c r="AM774" s="79"/>
      <c r="AN774" s="90"/>
      <c r="AO774" s="90"/>
      <c r="AP774" s="90"/>
      <c r="AQ774" s="90"/>
      <c r="AR774" s="90"/>
      <c r="AS774" s="90"/>
      <c r="AT774" s="90"/>
      <c r="AU774" s="90"/>
      <c r="AV774" s="90"/>
      <c r="AW774" s="90"/>
      <c r="AX774" s="90"/>
      <c r="AY774" s="90"/>
      <c r="AZ774" s="90"/>
      <c r="BA774" s="90"/>
      <c r="BB774" s="163"/>
      <c r="BC774" s="163"/>
      <c r="BD774" s="163"/>
      <c r="BE774" s="163"/>
      <c r="BF774" s="163"/>
      <c r="BG774" s="163"/>
      <c r="BH774" s="163"/>
      <c r="BI774" s="163"/>
      <c r="BJ774" s="163"/>
      <c r="BK774" s="163"/>
      <c r="BL774" s="163"/>
      <c r="BM774" s="163"/>
      <c r="BN774" s="163"/>
      <c r="BO774" s="315"/>
      <c r="BP774" s="163"/>
      <c r="BQ774" s="90"/>
      <c r="BR774" s="163"/>
      <c r="BS774" s="90"/>
      <c r="BT774" s="90"/>
      <c r="BU774" s="394" t="e">
        <v>#N/A</v>
      </c>
      <c r="BV774" s="88"/>
    </row>
    <row r="775" spans="1:74" ht="26.4" x14ac:dyDescent="0.3">
      <c r="A775" s="413" t="s">
        <v>2041</v>
      </c>
      <c r="B775" s="414" t="s">
        <v>2042</v>
      </c>
      <c r="C775" s="415"/>
      <c r="D775" s="416"/>
      <c r="E775" s="417"/>
      <c r="F775" s="415"/>
      <c r="G775" s="418" t="s">
        <v>15</v>
      </c>
      <c r="H775" s="117" t="s">
        <v>12</v>
      </c>
      <c r="I775" s="117" t="s">
        <v>12</v>
      </c>
      <c r="J775" s="117" t="s">
        <v>12</v>
      </c>
      <c r="K775" s="117" t="s">
        <v>12</v>
      </c>
      <c r="L775" s="117" t="s">
        <v>12</v>
      </c>
      <c r="M775" s="117" t="s">
        <v>12</v>
      </c>
      <c r="N775" s="117" t="s">
        <v>12</v>
      </c>
      <c r="O775" s="117" t="s">
        <v>12</v>
      </c>
      <c r="P775" s="117" t="s">
        <v>12</v>
      </c>
      <c r="Q775" s="117" t="s">
        <v>12</v>
      </c>
      <c r="R775" s="117" t="s">
        <v>12</v>
      </c>
      <c r="S775" s="117" t="s">
        <v>12</v>
      </c>
      <c r="T775" s="117" t="s">
        <v>12</v>
      </c>
      <c r="U775" s="117" t="s">
        <v>12</v>
      </c>
      <c r="V775" s="117" t="s">
        <v>12</v>
      </c>
      <c r="W775" s="117" t="s">
        <v>12</v>
      </c>
      <c r="X775" s="117" t="s">
        <v>12</v>
      </c>
      <c r="Y775" s="117" t="s">
        <v>12</v>
      </c>
      <c r="Z775" s="117" t="s">
        <v>12</v>
      </c>
      <c r="AA775" s="393" t="s">
        <v>12</v>
      </c>
      <c r="AB775" s="393" t="s">
        <v>12</v>
      </c>
      <c r="AC775" s="393" t="s">
        <v>12</v>
      </c>
      <c r="AD775" s="393"/>
      <c r="AE775" s="393"/>
      <c r="AF775" s="393"/>
      <c r="AG775" s="78"/>
      <c r="AH775" s="78"/>
      <c r="AI775" s="78"/>
      <c r="AJ775" s="78"/>
      <c r="AK775" s="79"/>
      <c r="AL775" s="79"/>
      <c r="AM775" s="79"/>
      <c r="AN775" s="90"/>
      <c r="AO775" s="90"/>
      <c r="AP775" s="90"/>
      <c r="AQ775" s="90"/>
      <c r="AR775" s="90"/>
      <c r="AS775" s="90"/>
      <c r="AT775" s="90"/>
      <c r="AU775" s="90"/>
      <c r="AV775" s="90"/>
      <c r="AW775" s="90"/>
      <c r="AX775" s="90"/>
      <c r="AY775" s="90"/>
      <c r="AZ775" s="90"/>
      <c r="BA775" s="90"/>
      <c r="BB775" s="163"/>
      <c r="BC775" s="163"/>
      <c r="BD775" s="163"/>
      <c r="BE775" s="163"/>
      <c r="BF775" s="163"/>
      <c r="BG775" s="163"/>
      <c r="BH775" s="163"/>
      <c r="BI775" s="163"/>
      <c r="BJ775" s="163"/>
      <c r="BK775" s="163"/>
      <c r="BL775" s="163"/>
      <c r="BM775" s="163"/>
      <c r="BN775" s="163"/>
      <c r="BO775" s="315"/>
      <c r="BP775" s="163"/>
      <c r="BQ775" s="90"/>
      <c r="BR775" s="163"/>
      <c r="BS775" s="90"/>
      <c r="BT775" s="90"/>
      <c r="BU775" s="394" t="e">
        <v>#N/A</v>
      </c>
      <c r="BV775" s="88"/>
    </row>
    <row r="776" spans="1:74" ht="26.4" x14ac:dyDescent="0.3">
      <c r="A776" s="413" t="s">
        <v>2043</v>
      </c>
      <c r="B776" s="414" t="s">
        <v>2044</v>
      </c>
      <c r="C776" s="415"/>
      <c r="D776" s="416"/>
      <c r="E776" s="417"/>
      <c r="F776" s="415"/>
      <c r="G776" s="418" t="s">
        <v>15</v>
      </c>
      <c r="H776" s="117" t="s">
        <v>12</v>
      </c>
      <c r="I776" s="117" t="s">
        <v>12</v>
      </c>
      <c r="J776" s="117" t="s">
        <v>12</v>
      </c>
      <c r="K776" s="117" t="s">
        <v>12</v>
      </c>
      <c r="L776" s="117" t="s">
        <v>12</v>
      </c>
      <c r="M776" s="117" t="s">
        <v>12</v>
      </c>
      <c r="N776" s="117" t="s">
        <v>12</v>
      </c>
      <c r="O776" s="117" t="s">
        <v>12</v>
      </c>
      <c r="P776" s="117" t="s">
        <v>12</v>
      </c>
      <c r="Q776" s="117" t="s">
        <v>12</v>
      </c>
      <c r="R776" s="117" t="s">
        <v>12</v>
      </c>
      <c r="S776" s="117" t="s">
        <v>12</v>
      </c>
      <c r="T776" s="117" t="s">
        <v>12</v>
      </c>
      <c r="U776" s="117" t="s">
        <v>12</v>
      </c>
      <c r="V776" s="117" t="s">
        <v>12</v>
      </c>
      <c r="W776" s="117" t="s">
        <v>12</v>
      </c>
      <c r="X776" s="117" t="s">
        <v>12</v>
      </c>
      <c r="Y776" s="117" t="s">
        <v>12</v>
      </c>
      <c r="Z776" s="117" t="s">
        <v>12</v>
      </c>
      <c r="AA776" s="393" t="s">
        <v>12</v>
      </c>
      <c r="AB776" s="393" t="s">
        <v>12</v>
      </c>
      <c r="AC776" s="393" t="s">
        <v>12</v>
      </c>
      <c r="AD776" s="393"/>
      <c r="AE776" s="393"/>
      <c r="AF776" s="393"/>
      <c r="AG776" s="78"/>
      <c r="AH776" s="78"/>
      <c r="AI776" s="78"/>
      <c r="AJ776" s="78"/>
      <c r="AK776" s="79"/>
      <c r="AL776" s="79"/>
      <c r="AM776" s="79"/>
      <c r="AN776" s="90"/>
      <c r="AO776" s="90"/>
      <c r="AP776" s="90"/>
      <c r="AQ776" s="90"/>
      <c r="AR776" s="90"/>
      <c r="AS776" s="90"/>
      <c r="AT776" s="90"/>
      <c r="AU776" s="90"/>
      <c r="AV776" s="90"/>
      <c r="AW776" s="90"/>
      <c r="AX776" s="90"/>
      <c r="AY776" s="90"/>
      <c r="AZ776" s="90"/>
      <c r="BA776" s="90"/>
      <c r="BB776" s="163"/>
      <c r="BC776" s="163"/>
      <c r="BD776" s="163"/>
      <c r="BE776" s="163"/>
      <c r="BF776" s="163"/>
      <c r="BG776" s="163"/>
      <c r="BH776" s="163"/>
      <c r="BI776" s="163"/>
      <c r="BJ776" s="163"/>
      <c r="BK776" s="163"/>
      <c r="BL776" s="163"/>
      <c r="BM776" s="163"/>
      <c r="BN776" s="163"/>
      <c r="BO776" s="315"/>
      <c r="BP776" s="163"/>
      <c r="BQ776" s="90"/>
      <c r="BR776" s="163"/>
      <c r="BS776" s="90"/>
      <c r="BT776" s="90"/>
      <c r="BU776" s="394" t="e">
        <v>#N/A</v>
      </c>
      <c r="BV776" s="88"/>
    </row>
    <row r="777" spans="1:74" ht="26.4" x14ac:dyDescent="0.3">
      <c r="A777" s="413" t="s">
        <v>2045</v>
      </c>
      <c r="B777" s="414" t="s">
        <v>2046</v>
      </c>
      <c r="C777" s="415"/>
      <c r="D777" s="416"/>
      <c r="E777" s="417"/>
      <c r="F777" s="415"/>
      <c r="G777" s="418" t="s">
        <v>15</v>
      </c>
      <c r="H777" s="117" t="s">
        <v>12</v>
      </c>
      <c r="I777" s="117" t="s">
        <v>12</v>
      </c>
      <c r="J777" s="117" t="s">
        <v>12</v>
      </c>
      <c r="K777" s="117" t="s">
        <v>12</v>
      </c>
      <c r="L777" s="117" t="s">
        <v>12</v>
      </c>
      <c r="M777" s="117" t="s">
        <v>12</v>
      </c>
      <c r="N777" s="117" t="s">
        <v>12</v>
      </c>
      <c r="O777" s="117" t="s">
        <v>12</v>
      </c>
      <c r="P777" s="117" t="s">
        <v>12</v>
      </c>
      <c r="Q777" s="117" t="s">
        <v>12</v>
      </c>
      <c r="R777" s="117" t="s">
        <v>12</v>
      </c>
      <c r="S777" s="117" t="s">
        <v>12</v>
      </c>
      <c r="T777" s="117" t="s">
        <v>12</v>
      </c>
      <c r="U777" s="117" t="s">
        <v>12</v>
      </c>
      <c r="V777" s="117" t="s">
        <v>12</v>
      </c>
      <c r="W777" s="117" t="s">
        <v>12</v>
      </c>
      <c r="X777" s="117" t="s">
        <v>12</v>
      </c>
      <c r="Y777" s="117" t="s">
        <v>12</v>
      </c>
      <c r="Z777" s="117" t="s">
        <v>12</v>
      </c>
      <c r="AA777" s="393" t="s">
        <v>12</v>
      </c>
      <c r="AB777" s="393" t="s">
        <v>12</v>
      </c>
      <c r="AC777" s="393" t="s">
        <v>12</v>
      </c>
      <c r="AD777" s="393"/>
      <c r="AE777" s="393"/>
      <c r="AF777" s="393"/>
      <c r="AG777" s="78"/>
      <c r="AH777" s="78"/>
      <c r="AI777" s="78"/>
      <c r="AJ777" s="78"/>
      <c r="AK777" s="79"/>
      <c r="AL777" s="79"/>
      <c r="AM777" s="79"/>
      <c r="AN777" s="90"/>
      <c r="AO777" s="90"/>
      <c r="AP777" s="90"/>
      <c r="AQ777" s="90"/>
      <c r="AR777" s="90"/>
      <c r="AS777" s="90"/>
      <c r="AT777" s="90"/>
      <c r="AU777" s="90"/>
      <c r="AV777" s="90"/>
      <c r="AW777" s="90"/>
      <c r="AX777" s="90"/>
      <c r="AY777" s="90"/>
      <c r="AZ777" s="90"/>
      <c r="BA777" s="90"/>
      <c r="BB777" s="163"/>
      <c r="BC777" s="163"/>
      <c r="BD777" s="163"/>
      <c r="BE777" s="163"/>
      <c r="BF777" s="163"/>
      <c r="BG777" s="163"/>
      <c r="BH777" s="163"/>
      <c r="BI777" s="163"/>
      <c r="BJ777" s="163"/>
      <c r="BK777" s="163"/>
      <c r="BL777" s="163"/>
      <c r="BM777" s="163"/>
      <c r="BN777" s="163"/>
      <c r="BO777" s="315"/>
      <c r="BP777" s="163"/>
      <c r="BQ777" s="90"/>
      <c r="BR777" s="163"/>
      <c r="BS777" s="90"/>
      <c r="BT777" s="90"/>
      <c r="BU777" s="394" t="e">
        <v>#N/A</v>
      </c>
      <c r="BV777" s="88"/>
    </row>
    <row r="778" spans="1:74" x14ac:dyDescent="0.3">
      <c r="A778" s="413" t="s">
        <v>2047</v>
      </c>
      <c r="B778" s="414" t="s">
        <v>2048</v>
      </c>
      <c r="C778" s="415"/>
      <c r="D778" s="416"/>
      <c r="E778" s="417"/>
      <c r="F778" s="415"/>
      <c r="G778" s="418" t="s">
        <v>15</v>
      </c>
      <c r="H778" s="117" t="s">
        <v>12</v>
      </c>
      <c r="I778" s="117" t="s">
        <v>12</v>
      </c>
      <c r="J778" s="117" t="s">
        <v>12</v>
      </c>
      <c r="K778" s="117" t="s">
        <v>12</v>
      </c>
      <c r="L778" s="117" t="s">
        <v>12</v>
      </c>
      <c r="M778" s="117" t="s">
        <v>12</v>
      </c>
      <c r="N778" s="117" t="s">
        <v>12</v>
      </c>
      <c r="O778" s="117" t="s">
        <v>12</v>
      </c>
      <c r="P778" s="117" t="s">
        <v>12</v>
      </c>
      <c r="Q778" s="117" t="s">
        <v>12</v>
      </c>
      <c r="R778" s="117" t="s">
        <v>12</v>
      </c>
      <c r="S778" s="117" t="s">
        <v>12</v>
      </c>
      <c r="T778" s="117" t="s">
        <v>12</v>
      </c>
      <c r="U778" s="117" t="s">
        <v>12</v>
      </c>
      <c r="V778" s="117" t="s">
        <v>12</v>
      </c>
      <c r="W778" s="117" t="s">
        <v>12</v>
      </c>
      <c r="X778" s="117" t="s">
        <v>12</v>
      </c>
      <c r="Y778" s="117" t="s">
        <v>12</v>
      </c>
      <c r="Z778" s="117" t="s">
        <v>12</v>
      </c>
      <c r="AA778" s="393" t="s">
        <v>12</v>
      </c>
      <c r="AB778" s="393" t="s">
        <v>12</v>
      </c>
      <c r="AC778" s="393" t="s">
        <v>12</v>
      </c>
      <c r="AD778" s="393"/>
      <c r="AE778" s="393"/>
      <c r="AF778" s="393"/>
      <c r="AG778" s="78"/>
      <c r="AH778" s="78"/>
      <c r="AI778" s="78"/>
      <c r="AJ778" s="78"/>
      <c r="AK778" s="79"/>
      <c r="AL778" s="79"/>
      <c r="AM778" s="79"/>
      <c r="AN778" s="90"/>
      <c r="AO778" s="90"/>
      <c r="AP778" s="90"/>
      <c r="AQ778" s="90"/>
      <c r="AR778" s="90"/>
      <c r="AS778" s="90"/>
      <c r="AT778" s="90"/>
      <c r="AU778" s="90"/>
      <c r="AV778" s="90"/>
      <c r="AW778" s="90"/>
      <c r="AX778" s="90"/>
      <c r="AY778" s="90"/>
      <c r="AZ778" s="90"/>
      <c r="BA778" s="90"/>
      <c r="BB778" s="163"/>
      <c r="BC778" s="163"/>
      <c r="BD778" s="163"/>
      <c r="BE778" s="163"/>
      <c r="BF778" s="163"/>
      <c r="BG778" s="163"/>
      <c r="BH778" s="163"/>
      <c r="BI778" s="163"/>
      <c r="BJ778" s="163"/>
      <c r="BK778" s="163"/>
      <c r="BL778" s="163"/>
      <c r="BM778" s="163"/>
      <c r="BN778" s="163"/>
      <c r="BO778" s="315"/>
      <c r="BP778" s="163"/>
      <c r="BQ778" s="90"/>
      <c r="BR778" s="163"/>
      <c r="BS778" s="90"/>
      <c r="BT778" s="90"/>
      <c r="BU778" s="394" t="e">
        <v>#N/A</v>
      </c>
      <c r="BV778" s="88"/>
    </row>
    <row r="779" spans="1:74" x14ac:dyDescent="0.3">
      <c r="A779" s="413"/>
      <c r="B779" s="414"/>
      <c r="C779" s="415"/>
      <c r="D779" s="416"/>
      <c r="E779" s="417"/>
      <c r="F779" s="415"/>
      <c r="G779" s="418" t="s">
        <v>15</v>
      </c>
      <c r="H779" s="117" t="s">
        <v>12</v>
      </c>
      <c r="I779" s="117" t="s">
        <v>12</v>
      </c>
      <c r="J779" s="117" t="s">
        <v>12</v>
      </c>
      <c r="K779" s="117" t="s">
        <v>12</v>
      </c>
      <c r="L779" s="117" t="s">
        <v>12</v>
      </c>
      <c r="M779" s="117" t="s">
        <v>12</v>
      </c>
      <c r="N779" s="117" t="s">
        <v>12</v>
      </c>
      <c r="O779" s="117" t="s">
        <v>12</v>
      </c>
      <c r="P779" s="117" t="s">
        <v>12</v>
      </c>
      <c r="Q779" s="117" t="s">
        <v>12</v>
      </c>
      <c r="R779" s="117" t="s">
        <v>12</v>
      </c>
      <c r="S779" s="117" t="s">
        <v>12</v>
      </c>
      <c r="T779" s="117" t="s">
        <v>12</v>
      </c>
      <c r="U779" s="117" t="s">
        <v>12</v>
      </c>
      <c r="V779" s="117" t="s">
        <v>12</v>
      </c>
      <c r="W779" s="117" t="s">
        <v>12</v>
      </c>
      <c r="X779" s="117" t="s">
        <v>12</v>
      </c>
      <c r="Y779" s="117" t="s">
        <v>12</v>
      </c>
      <c r="Z779" s="117" t="s">
        <v>12</v>
      </c>
      <c r="AA779" s="393" t="s">
        <v>12</v>
      </c>
      <c r="AB779" s="393" t="s">
        <v>12</v>
      </c>
      <c r="AC779" s="393" t="s">
        <v>12</v>
      </c>
      <c r="AD779" s="393"/>
      <c r="AE779" s="393"/>
      <c r="AF779" s="393"/>
      <c r="AG779" s="78"/>
      <c r="AH779" s="78"/>
      <c r="AI779" s="78"/>
      <c r="AJ779" s="78"/>
      <c r="AK779" s="79"/>
      <c r="AL779" s="79"/>
      <c r="AM779" s="79"/>
      <c r="AN779" s="90"/>
      <c r="AO779" s="90"/>
      <c r="AP779" s="90"/>
      <c r="AQ779" s="90"/>
      <c r="AR779" s="90"/>
      <c r="AS779" s="90"/>
      <c r="AT779" s="90"/>
      <c r="AU779" s="90"/>
      <c r="AV779" s="90"/>
      <c r="AW779" s="90"/>
      <c r="AX779" s="90"/>
      <c r="AY779" s="90"/>
      <c r="AZ779" s="90"/>
      <c r="BA779" s="90"/>
      <c r="BB779" s="163"/>
      <c r="BC779" s="163"/>
      <c r="BD779" s="163"/>
      <c r="BE779" s="163"/>
      <c r="BF779" s="163"/>
      <c r="BG779" s="163"/>
      <c r="BH779" s="163"/>
      <c r="BI779" s="163"/>
      <c r="BJ779" s="163"/>
      <c r="BK779" s="163"/>
      <c r="BL779" s="163"/>
      <c r="BM779" s="163"/>
      <c r="BN779" s="163"/>
      <c r="BO779" s="315"/>
      <c r="BP779" s="163"/>
      <c r="BQ779" s="90"/>
      <c r="BR779" s="163"/>
      <c r="BS779" s="90"/>
      <c r="BT779" s="90"/>
      <c r="BU779" s="394" t="e">
        <v>#N/A</v>
      </c>
      <c r="BV779" s="88"/>
    </row>
    <row r="780" spans="1:74" ht="26.4" x14ac:dyDescent="0.3">
      <c r="A780" s="413" t="s">
        <v>2049</v>
      </c>
      <c r="B780" s="414" t="s">
        <v>2050</v>
      </c>
      <c r="C780" s="415"/>
      <c r="D780" s="416"/>
      <c r="E780" s="417"/>
      <c r="F780" s="415"/>
      <c r="G780" s="418" t="s">
        <v>15</v>
      </c>
      <c r="H780" s="117" t="s">
        <v>12</v>
      </c>
      <c r="I780" s="117" t="s">
        <v>12</v>
      </c>
      <c r="J780" s="117" t="s">
        <v>12</v>
      </c>
      <c r="K780" s="117" t="s">
        <v>12</v>
      </c>
      <c r="L780" s="117" t="s">
        <v>12</v>
      </c>
      <c r="M780" s="117" t="s">
        <v>12</v>
      </c>
      <c r="N780" s="117" t="s">
        <v>12</v>
      </c>
      <c r="O780" s="117" t="s">
        <v>12</v>
      </c>
      <c r="P780" s="117" t="s">
        <v>12</v>
      </c>
      <c r="Q780" s="117" t="s">
        <v>12</v>
      </c>
      <c r="R780" s="117" t="s">
        <v>12</v>
      </c>
      <c r="S780" s="117" t="s">
        <v>12</v>
      </c>
      <c r="T780" s="117" t="s">
        <v>12</v>
      </c>
      <c r="U780" s="117" t="s">
        <v>12</v>
      </c>
      <c r="V780" s="117" t="s">
        <v>12</v>
      </c>
      <c r="W780" s="117" t="s">
        <v>12</v>
      </c>
      <c r="X780" s="117" t="s">
        <v>12</v>
      </c>
      <c r="Y780" s="117" t="s">
        <v>12</v>
      </c>
      <c r="Z780" s="117" t="s">
        <v>12</v>
      </c>
      <c r="AA780" s="393" t="s">
        <v>12</v>
      </c>
      <c r="AB780" s="393" t="s">
        <v>12</v>
      </c>
      <c r="AC780" s="393" t="s">
        <v>12</v>
      </c>
      <c r="AD780" s="393"/>
      <c r="AE780" s="393"/>
      <c r="AF780" s="393"/>
      <c r="AG780" s="78"/>
      <c r="AH780" s="78"/>
      <c r="AI780" s="78"/>
      <c r="AJ780" s="78"/>
      <c r="AK780" s="79"/>
      <c r="AL780" s="79"/>
      <c r="AM780" s="79"/>
      <c r="AN780" s="90"/>
      <c r="AO780" s="90"/>
      <c r="AP780" s="90"/>
      <c r="AQ780" s="90"/>
      <c r="AR780" s="90"/>
      <c r="AS780" s="90"/>
      <c r="AT780" s="90"/>
      <c r="AU780" s="90"/>
      <c r="AV780" s="90"/>
      <c r="AW780" s="90"/>
      <c r="AX780" s="90"/>
      <c r="AY780" s="90"/>
      <c r="AZ780" s="90"/>
      <c r="BA780" s="90"/>
      <c r="BB780" s="163"/>
      <c r="BC780" s="163"/>
      <c r="BD780" s="163"/>
      <c r="BE780" s="163"/>
      <c r="BF780" s="163"/>
      <c r="BG780" s="163"/>
      <c r="BH780" s="163"/>
      <c r="BI780" s="163"/>
      <c r="BJ780" s="163"/>
      <c r="BK780" s="163"/>
      <c r="BL780" s="163"/>
      <c r="BM780" s="163"/>
      <c r="BN780" s="163"/>
      <c r="BO780" s="315"/>
      <c r="BP780" s="163"/>
      <c r="BQ780" s="90"/>
      <c r="BR780" s="163"/>
      <c r="BS780" s="90"/>
      <c r="BT780" s="90"/>
      <c r="BU780" s="394" t="e">
        <v>#N/A</v>
      </c>
      <c r="BV780" s="88"/>
    </row>
    <row r="781" spans="1:74" ht="26.4" x14ac:dyDescent="0.3">
      <c r="A781" s="413" t="s">
        <v>2051</v>
      </c>
      <c r="B781" s="414" t="s">
        <v>2052</v>
      </c>
      <c r="C781" s="415"/>
      <c r="D781" s="416"/>
      <c r="E781" s="417"/>
      <c r="F781" s="415"/>
      <c r="G781" s="418" t="s">
        <v>15</v>
      </c>
      <c r="H781" s="117" t="s">
        <v>12</v>
      </c>
      <c r="I781" s="117" t="s">
        <v>12</v>
      </c>
      <c r="J781" s="117" t="s">
        <v>12</v>
      </c>
      <c r="K781" s="117" t="s">
        <v>12</v>
      </c>
      <c r="L781" s="117" t="s">
        <v>12</v>
      </c>
      <c r="M781" s="117" t="s">
        <v>12</v>
      </c>
      <c r="N781" s="117" t="s">
        <v>12</v>
      </c>
      <c r="O781" s="117" t="s">
        <v>12</v>
      </c>
      <c r="P781" s="117" t="s">
        <v>12</v>
      </c>
      <c r="Q781" s="117" t="s">
        <v>12</v>
      </c>
      <c r="R781" s="117" t="s">
        <v>12</v>
      </c>
      <c r="S781" s="117" t="s">
        <v>12</v>
      </c>
      <c r="T781" s="117" t="s">
        <v>12</v>
      </c>
      <c r="U781" s="117" t="s">
        <v>12</v>
      </c>
      <c r="V781" s="117" t="s">
        <v>12</v>
      </c>
      <c r="W781" s="117" t="s">
        <v>12</v>
      </c>
      <c r="X781" s="117" t="s">
        <v>12</v>
      </c>
      <c r="Y781" s="117" t="s">
        <v>12</v>
      </c>
      <c r="Z781" s="117" t="s">
        <v>12</v>
      </c>
      <c r="AA781" s="393" t="s">
        <v>12</v>
      </c>
      <c r="AB781" s="393" t="s">
        <v>12</v>
      </c>
      <c r="AC781" s="393" t="s">
        <v>12</v>
      </c>
      <c r="AD781" s="393"/>
      <c r="AE781" s="393"/>
      <c r="AF781" s="393"/>
      <c r="AG781" s="78"/>
      <c r="AH781" s="78"/>
      <c r="AI781" s="78"/>
      <c r="AJ781" s="78"/>
      <c r="AK781" s="79"/>
      <c r="AL781" s="79"/>
      <c r="AM781" s="79"/>
      <c r="AN781" s="90"/>
      <c r="AO781" s="90"/>
      <c r="AP781" s="90"/>
      <c r="AQ781" s="90"/>
      <c r="AR781" s="90"/>
      <c r="AS781" s="90"/>
      <c r="AT781" s="90"/>
      <c r="AU781" s="90"/>
      <c r="AV781" s="90"/>
      <c r="AW781" s="90"/>
      <c r="AX781" s="90"/>
      <c r="AY781" s="90"/>
      <c r="AZ781" s="90"/>
      <c r="BA781" s="90"/>
      <c r="BB781" s="163"/>
      <c r="BC781" s="163"/>
      <c r="BD781" s="163"/>
      <c r="BE781" s="163"/>
      <c r="BF781" s="163"/>
      <c r="BG781" s="163"/>
      <c r="BH781" s="163"/>
      <c r="BI781" s="163"/>
      <c r="BJ781" s="163"/>
      <c r="BK781" s="163"/>
      <c r="BL781" s="163"/>
      <c r="BM781" s="163"/>
      <c r="BN781" s="163"/>
      <c r="BO781" s="315"/>
      <c r="BP781" s="163"/>
      <c r="BQ781" s="90"/>
      <c r="BR781" s="163"/>
      <c r="BS781" s="90"/>
      <c r="BT781" s="90"/>
      <c r="BU781" s="394" t="e">
        <v>#N/A</v>
      </c>
      <c r="BV781" s="88"/>
    </row>
    <row r="782" spans="1:74" ht="26.4" x14ac:dyDescent="0.3">
      <c r="A782" s="413" t="s">
        <v>1762</v>
      </c>
      <c r="B782" s="414" t="s">
        <v>1763</v>
      </c>
      <c r="C782" s="415"/>
      <c r="D782" s="416"/>
      <c r="E782" s="417"/>
      <c r="F782" s="415"/>
      <c r="G782" s="418" t="s">
        <v>15</v>
      </c>
      <c r="H782" s="117" t="s">
        <v>12</v>
      </c>
      <c r="I782" s="117" t="s">
        <v>12</v>
      </c>
      <c r="J782" s="117" t="s">
        <v>12</v>
      </c>
      <c r="K782" s="117" t="s">
        <v>12</v>
      </c>
      <c r="L782" s="117" t="s">
        <v>12</v>
      </c>
      <c r="M782" s="117" t="s">
        <v>12</v>
      </c>
      <c r="N782" s="117" t="s">
        <v>12</v>
      </c>
      <c r="O782" s="117" t="s">
        <v>12</v>
      </c>
      <c r="P782" s="117" t="s">
        <v>12</v>
      </c>
      <c r="Q782" s="117" t="s">
        <v>12</v>
      </c>
      <c r="R782" s="117" t="s">
        <v>12</v>
      </c>
      <c r="S782" s="117" t="s">
        <v>12</v>
      </c>
      <c r="T782" s="117" t="s">
        <v>12</v>
      </c>
      <c r="U782" s="117" t="s">
        <v>12</v>
      </c>
      <c r="V782" s="117" t="s">
        <v>12</v>
      </c>
      <c r="W782" s="117" t="s">
        <v>12</v>
      </c>
      <c r="X782" s="117" t="s">
        <v>12</v>
      </c>
      <c r="Y782" s="117" t="s">
        <v>12</v>
      </c>
      <c r="Z782" s="117" t="s">
        <v>12</v>
      </c>
      <c r="AA782" s="393" t="s">
        <v>12</v>
      </c>
      <c r="AB782" s="393" t="s">
        <v>12</v>
      </c>
      <c r="AC782" s="393" t="s">
        <v>12</v>
      </c>
      <c r="AD782" s="393"/>
      <c r="AE782" s="393"/>
      <c r="AF782" s="393"/>
      <c r="AG782" s="78"/>
      <c r="AH782" s="78"/>
      <c r="AI782" s="78"/>
      <c r="AJ782" s="78"/>
      <c r="AK782" s="79"/>
      <c r="AL782" s="79"/>
      <c r="AM782" s="79"/>
      <c r="AN782" s="90"/>
      <c r="AO782" s="90"/>
      <c r="AP782" s="90"/>
      <c r="AQ782" s="90"/>
      <c r="AR782" s="90"/>
      <c r="AS782" s="90"/>
      <c r="AT782" s="90"/>
      <c r="AU782" s="90"/>
      <c r="AV782" s="90"/>
      <c r="AW782" s="90"/>
      <c r="AX782" s="90"/>
      <c r="AY782" s="90"/>
      <c r="AZ782" s="90"/>
      <c r="BA782" s="90"/>
      <c r="BB782" s="163"/>
      <c r="BC782" s="163"/>
      <c r="BD782" s="163"/>
      <c r="BE782" s="163"/>
      <c r="BF782" s="163"/>
      <c r="BG782" s="163"/>
      <c r="BH782" s="163"/>
      <c r="BI782" s="163"/>
      <c r="BJ782" s="163"/>
      <c r="BK782" s="163"/>
      <c r="BL782" s="163"/>
      <c r="BM782" s="163"/>
      <c r="BN782" s="163"/>
      <c r="BO782" s="315"/>
      <c r="BP782" s="163"/>
      <c r="BQ782" s="90"/>
      <c r="BR782" s="163"/>
      <c r="BS782" s="90"/>
      <c r="BT782" s="90"/>
      <c r="BU782" s="394" t="e">
        <v>#N/A</v>
      </c>
      <c r="BV782" s="88"/>
    </row>
    <row r="783" spans="1:74" ht="26.4" x14ac:dyDescent="0.3">
      <c r="A783" s="413" t="s">
        <v>2053</v>
      </c>
      <c r="B783" s="414" t="s">
        <v>2054</v>
      </c>
      <c r="C783" s="415"/>
      <c r="D783" s="416"/>
      <c r="E783" s="417"/>
      <c r="F783" s="415"/>
      <c r="G783" s="418" t="s">
        <v>15</v>
      </c>
      <c r="H783" s="117" t="s">
        <v>12</v>
      </c>
      <c r="I783" s="117" t="s">
        <v>12</v>
      </c>
      <c r="J783" s="117" t="s">
        <v>12</v>
      </c>
      <c r="K783" s="117" t="s">
        <v>12</v>
      </c>
      <c r="L783" s="117" t="s">
        <v>12</v>
      </c>
      <c r="M783" s="117" t="s">
        <v>12</v>
      </c>
      <c r="N783" s="117" t="s">
        <v>12</v>
      </c>
      <c r="O783" s="117" t="s">
        <v>12</v>
      </c>
      <c r="P783" s="117" t="s">
        <v>12</v>
      </c>
      <c r="Q783" s="117" t="s">
        <v>12</v>
      </c>
      <c r="R783" s="117" t="s">
        <v>12</v>
      </c>
      <c r="S783" s="117" t="s">
        <v>12</v>
      </c>
      <c r="T783" s="117" t="s">
        <v>12</v>
      </c>
      <c r="U783" s="117" t="s">
        <v>12</v>
      </c>
      <c r="V783" s="117" t="s">
        <v>12</v>
      </c>
      <c r="W783" s="117" t="s">
        <v>12</v>
      </c>
      <c r="X783" s="117" t="s">
        <v>12</v>
      </c>
      <c r="Y783" s="117" t="s">
        <v>12</v>
      </c>
      <c r="Z783" s="117" t="s">
        <v>12</v>
      </c>
      <c r="AA783" s="393" t="s">
        <v>12</v>
      </c>
      <c r="AB783" s="393" t="s">
        <v>12</v>
      </c>
      <c r="AC783" s="393" t="s">
        <v>12</v>
      </c>
      <c r="AD783" s="393"/>
      <c r="AE783" s="393"/>
      <c r="AF783" s="393"/>
      <c r="AG783" s="78"/>
      <c r="AH783" s="78"/>
      <c r="AI783" s="78"/>
      <c r="AJ783" s="78"/>
      <c r="AK783" s="79"/>
      <c r="AL783" s="79"/>
      <c r="AM783" s="79"/>
      <c r="AN783" s="90"/>
      <c r="AO783" s="90"/>
      <c r="AP783" s="90"/>
      <c r="AQ783" s="90"/>
      <c r="AR783" s="90"/>
      <c r="AS783" s="90"/>
      <c r="AT783" s="90"/>
      <c r="AU783" s="90"/>
      <c r="AV783" s="90"/>
      <c r="AW783" s="90"/>
      <c r="AX783" s="90"/>
      <c r="AY783" s="90"/>
      <c r="AZ783" s="90"/>
      <c r="BA783" s="90"/>
      <c r="BB783" s="163"/>
      <c r="BC783" s="163"/>
      <c r="BD783" s="163"/>
      <c r="BE783" s="163"/>
      <c r="BF783" s="163"/>
      <c r="BG783" s="163"/>
      <c r="BH783" s="163"/>
      <c r="BI783" s="163"/>
      <c r="BJ783" s="163"/>
      <c r="BK783" s="163"/>
      <c r="BL783" s="163"/>
      <c r="BM783" s="163"/>
      <c r="BN783" s="163"/>
      <c r="BO783" s="315"/>
      <c r="BP783" s="163"/>
      <c r="BQ783" s="90"/>
      <c r="BR783" s="163"/>
      <c r="BS783" s="90"/>
      <c r="BT783" s="90"/>
      <c r="BU783" s="394" t="e">
        <v>#N/A</v>
      </c>
      <c r="BV783" s="88"/>
    </row>
    <row r="784" spans="1:74" ht="26.4" x14ac:dyDescent="0.3">
      <c r="A784" s="413" t="s">
        <v>1754</v>
      </c>
      <c r="B784" s="414" t="s">
        <v>1755</v>
      </c>
      <c r="C784" s="415"/>
      <c r="D784" s="416"/>
      <c r="E784" s="417"/>
      <c r="F784" s="415"/>
      <c r="G784" s="418" t="s">
        <v>15</v>
      </c>
      <c r="H784" s="117" t="s">
        <v>12</v>
      </c>
      <c r="I784" s="117" t="s">
        <v>12</v>
      </c>
      <c r="J784" s="117" t="s">
        <v>12</v>
      </c>
      <c r="K784" s="117" t="s">
        <v>12</v>
      </c>
      <c r="L784" s="117" t="s">
        <v>12</v>
      </c>
      <c r="M784" s="117" t="s">
        <v>12</v>
      </c>
      <c r="N784" s="117" t="s">
        <v>12</v>
      </c>
      <c r="O784" s="117" t="s">
        <v>12</v>
      </c>
      <c r="P784" s="117" t="s">
        <v>12</v>
      </c>
      <c r="Q784" s="117" t="s">
        <v>12</v>
      </c>
      <c r="R784" s="117" t="s">
        <v>12</v>
      </c>
      <c r="S784" s="117" t="s">
        <v>12</v>
      </c>
      <c r="T784" s="117" t="s">
        <v>12</v>
      </c>
      <c r="U784" s="117" t="s">
        <v>12</v>
      </c>
      <c r="V784" s="117" t="s">
        <v>12</v>
      </c>
      <c r="W784" s="117" t="s">
        <v>12</v>
      </c>
      <c r="X784" s="117" t="s">
        <v>12</v>
      </c>
      <c r="Y784" s="117" t="s">
        <v>12</v>
      </c>
      <c r="Z784" s="117" t="s">
        <v>12</v>
      </c>
      <c r="AA784" s="393" t="s">
        <v>12</v>
      </c>
      <c r="AB784" s="393" t="s">
        <v>12</v>
      </c>
      <c r="AC784" s="393" t="s">
        <v>12</v>
      </c>
      <c r="AD784" s="393"/>
      <c r="AE784" s="393"/>
      <c r="AF784" s="393"/>
      <c r="AG784" s="78"/>
      <c r="AH784" s="78"/>
      <c r="AI784" s="78"/>
      <c r="AJ784" s="78"/>
      <c r="AK784" s="79"/>
      <c r="AL784" s="79"/>
      <c r="AM784" s="79"/>
      <c r="AN784" s="90"/>
      <c r="AO784" s="90"/>
      <c r="AP784" s="90"/>
      <c r="AQ784" s="90"/>
      <c r="AR784" s="90"/>
      <c r="AS784" s="90"/>
      <c r="AT784" s="90"/>
      <c r="AU784" s="90"/>
      <c r="AV784" s="90"/>
      <c r="AW784" s="90"/>
      <c r="AX784" s="90"/>
      <c r="AY784" s="90"/>
      <c r="AZ784" s="90"/>
      <c r="BA784" s="90"/>
      <c r="BB784" s="163"/>
      <c r="BC784" s="163"/>
      <c r="BD784" s="163"/>
      <c r="BE784" s="163"/>
      <c r="BF784" s="163"/>
      <c r="BG784" s="163"/>
      <c r="BH784" s="163"/>
      <c r="BI784" s="163"/>
      <c r="BJ784" s="163"/>
      <c r="BK784" s="163"/>
      <c r="BL784" s="163"/>
      <c r="BM784" s="163"/>
      <c r="BN784" s="163"/>
      <c r="BO784" s="315"/>
      <c r="BP784" s="163"/>
      <c r="BQ784" s="90"/>
      <c r="BR784" s="163"/>
      <c r="BS784" s="90"/>
      <c r="BT784" s="90"/>
      <c r="BU784" s="394" t="e">
        <v>#N/A</v>
      </c>
      <c r="BV784" s="88"/>
    </row>
    <row r="785" spans="1:74" ht="26.4" x14ac:dyDescent="0.3">
      <c r="A785" s="413" t="s">
        <v>1951</v>
      </c>
      <c r="B785" s="414" t="s">
        <v>1952</v>
      </c>
      <c r="C785" s="415"/>
      <c r="D785" s="416"/>
      <c r="E785" s="417"/>
      <c r="F785" s="415"/>
      <c r="G785" s="418" t="s">
        <v>15</v>
      </c>
      <c r="H785" s="117" t="s">
        <v>12</v>
      </c>
      <c r="I785" s="117" t="s">
        <v>12</v>
      </c>
      <c r="J785" s="117" t="s">
        <v>12</v>
      </c>
      <c r="K785" s="117" t="s">
        <v>12</v>
      </c>
      <c r="L785" s="117" t="s">
        <v>12</v>
      </c>
      <c r="M785" s="117" t="s">
        <v>12</v>
      </c>
      <c r="N785" s="117" t="s">
        <v>12</v>
      </c>
      <c r="O785" s="117" t="s">
        <v>12</v>
      </c>
      <c r="P785" s="117" t="s">
        <v>12</v>
      </c>
      <c r="Q785" s="117" t="s">
        <v>12</v>
      </c>
      <c r="R785" s="117" t="s">
        <v>12</v>
      </c>
      <c r="S785" s="117" t="s">
        <v>12</v>
      </c>
      <c r="T785" s="117" t="s">
        <v>12</v>
      </c>
      <c r="U785" s="117" t="s">
        <v>12</v>
      </c>
      <c r="V785" s="117" t="s">
        <v>12</v>
      </c>
      <c r="W785" s="117" t="s">
        <v>12</v>
      </c>
      <c r="X785" s="117" t="s">
        <v>12</v>
      </c>
      <c r="Y785" s="117" t="s">
        <v>12</v>
      </c>
      <c r="Z785" s="117" t="s">
        <v>12</v>
      </c>
      <c r="AA785" s="393" t="s">
        <v>12</v>
      </c>
      <c r="AB785" s="393" t="s">
        <v>12</v>
      </c>
      <c r="AC785" s="393" t="s">
        <v>12</v>
      </c>
      <c r="AD785" s="393"/>
      <c r="AE785" s="393"/>
      <c r="AF785" s="393"/>
      <c r="AG785" s="78"/>
      <c r="AH785" s="78"/>
      <c r="AI785" s="78"/>
      <c r="AJ785" s="78"/>
      <c r="AK785" s="79"/>
      <c r="AL785" s="79"/>
      <c r="AM785" s="79"/>
      <c r="AN785" s="90"/>
      <c r="AO785" s="90"/>
      <c r="AP785" s="90"/>
      <c r="AQ785" s="90"/>
      <c r="AR785" s="90"/>
      <c r="AS785" s="90"/>
      <c r="AT785" s="90"/>
      <c r="AU785" s="90"/>
      <c r="AV785" s="90"/>
      <c r="AW785" s="90"/>
      <c r="AX785" s="90"/>
      <c r="AY785" s="90"/>
      <c r="AZ785" s="90"/>
      <c r="BA785" s="90"/>
      <c r="BB785" s="163"/>
      <c r="BC785" s="163"/>
      <c r="BD785" s="163"/>
      <c r="BE785" s="163"/>
      <c r="BF785" s="163"/>
      <c r="BG785" s="163"/>
      <c r="BH785" s="163"/>
      <c r="BI785" s="163"/>
      <c r="BJ785" s="163"/>
      <c r="BK785" s="163"/>
      <c r="BL785" s="163"/>
      <c r="BM785" s="163"/>
      <c r="BN785" s="163"/>
      <c r="BO785" s="315"/>
      <c r="BP785" s="163"/>
      <c r="BQ785" s="90"/>
      <c r="BR785" s="163"/>
      <c r="BS785" s="90"/>
      <c r="BT785" s="90"/>
      <c r="BU785" s="394" t="e">
        <v>#N/A</v>
      </c>
      <c r="BV785" s="88"/>
    </row>
    <row r="786" spans="1:74" ht="26.4" x14ac:dyDescent="0.3">
      <c r="A786" s="413" t="s">
        <v>1762</v>
      </c>
      <c r="B786" s="414" t="s">
        <v>1763</v>
      </c>
      <c r="C786" s="415"/>
      <c r="D786" s="416"/>
      <c r="E786" s="417"/>
      <c r="F786" s="415"/>
      <c r="G786" s="418" t="s">
        <v>15</v>
      </c>
      <c r="H786" s="117" t="s">
        <v>12</v>
      </c>
      <c r="I786" s="117" t="s">
        <v>12</v>
      </c>
      <c r="J786" s="117" t="s">
        <v>12</v>
      </c>
      <c r="K786" s="117" t="s">
        <v>12</v>
      </c>
      <c r="L786" s="117" t="s">
        <v>12</v>
      </c>
      <c r="M786" s="117" t="s">
        <v>12</v>
      </c>
      <c r="N786" s="117" t="s">
        <v>12</v>
      </c>
      <c r="O786" s="117" t="s">
        <v>12</v>
      </c>
      <c r="P786" s="117" t="s">
        <v>12</v>
      </c>
      <c r="Q786" s="117" t="s">
        <v>12</v>
      </c>
      <c r="R786" s="117" t="s">
        <v>12</v>
      </c>
      <c r="S786" s="117" t="s">
        <v>12</v>
      </c>
      <c r="T786" s="117" t="s">
        <v>12</v>
      </c>
      <c r="U786" s="117" t="s">
        <v>12</v>
      </c>
      <c r="V786" s="117" t="s">
        <v>12</v>
      </c>
      <c r="W786" s="117" t="s">
        <v>12</v>
      </c>
      <c r="X786" s="117" t="s">
        <v>12</v>
      </c>
      <c r="Y786" s="117" t="s">
        <v>12</v>
      </c>
      <c r="Z786" s="117" t="s">
        <v>12</v>
      </c>
      <c r="AA786" s="393" t="s">
        <v>12</v>
      </c>
      <c r="AB786" s="393" t="s">
        <v>12</v>
      </c>
      <c r="AC786" s="393" t="s">
        <v>12</v>
      </c>
      <c r="AD786" s="393"/>
      <c r="AE786" s="393"/>
      <c r="AF786" s="393"/>
      <c r="AG786" s="78"/>
      <c r="AH786" s="78"/>
      <c r="AI786" s="78"/>
      <c r="AJ786" s="78"/>
      <c r="AK786" s="79"/>
      <c r="AL786" s="79"/>
      <c r="AM786" s="79"/>
      <c r="AN786" s="90"/>
      <c r="AO786" s="90"/>
      <c r="AP786" s="90"/>
      <c r="AQ786" s="90"/>
      <c r="AR786" s="90"/>
      <c r="AS786" s="90"/>
      <c r="AT786" s="90"/>
      <c r="AU786" s="90"/>
      <c r="AV786" s="90"/>
      <c r="AW786" s="90"/>
      <c r="AX786" s="90"/>
      <c r="AY786" s="90"/>
      <c r="AZ786" s="90"/>
      <c r="BA786" s="90"/>
      <c r="BB786" s="163"/>
      <c r="BC786" s="163"/>
      <c r="BD786" s="163"/>
      <c r="BE786" s="163"/>
      <c r="BF786" s="163"/>
      <c r="BG786" s="163"/>
      <c r="BH786" s="163"/>
      <c r="BI786" s="163"/>
      <c r="BJ786" s="163"/>
      <c r="BK786" s="163"/>
      <c r="BL786" s="163"/>
      <c r="BM786" s="163"/>
      <c r="BN786" s="163"/>
      <c r="BO786" s="315"/>
      <c r="BP786" s="163"/>
      <c r="BQ786" s="90"/>
      <c r="BR786" s="163"/>
      <c r="BS786" s="90"/>
      <c r="BT786" s="90"/>
      <c r="BU786" s="394" t="e">
        <v>#N/A</v>
      </c>
      <c r="BV786" s="88"/>
    </row>
    <row r="787" spans="1:74" ht="26.4" x14ac:dyDescent="0.3">
      <c r="A787" s="413" t="s">
        <v>1766</v>
      </c>
      <c r="B787" s="414" t="s">
        <v>1767</v>
      </c>
      <c r="C787" s="415"/>
      <c r="D787" s="416"/>
      <c r="E787" s="417"/>
      <c r="F787" s="415"/>
      <c r="G787" s="418" t="s">
        <v>15</v>
      </c>
      <c r="H787" s="117" t="s">
        <v>12</v>
      </c>
      <c r="I787" s="117" t="s">
        <v>12</v>
      </c>
      <c r="J787" s="117" t="s">
        <v>12</v>
      </c>
      <c r="K787" s="117" t="s">
        <v>12</v>
      </c>
      <c r="L787" s="117" t="s">
        <v>12</v>
      </c>
      <c r="M787" s="117" t="s">
        <v>12</v>
      </c>
      <c r="N787" s="117" t="s">
        <v>12</v>
      </c>
      <c r="O787" s="117" t="s">
        <v>12</v>
      </c>
      <c r="P787" s="117" t="s">
        <v>12</v>
      </c>
      <c r="Q787" s="117" t="s">
        <v>12</v>
      </c>
      <c r="R787" s="117" t="s">
        <v>12</v>
      </c>
      <c r="S787" s="117" t="s">
        <v>12</v>
      </c>
      <c r="T787" s="117" t="s">
        <v>12</v>
      </c>
      <c r="U787" s="117" t="s">
        <v>12</v>
      </c>
      <c r="V787" s="117" t="s">
        <v>12</v>
      </c>
      <c r="W787" s="117" t="s">
        <v>12</v>
      </c>
      <c r="X787" s="117" t="s">
        <v>12</v>
      </c>
      <c r="Y787" s="117" t="s">
        <v>12</v>
      </c>
      <c r="Z787" s="117" t="s">
        <v>12</v>
      </c>
      <c r="AA787" s="393" t="s">
        <v>12</v>
      </c>
      <c r="AB787" s="393" t="s">
        <v>12</v>
      </c>
      <c r="AC787" s="393" t="s">
        <v>12</v>
      </c>
      <c r="AD787" s="393"/>
      <c r="AE787" s="393"/>
      <c r="AF787" s="393"/>
      <c r="AG787" s="78"/>
      <c r="AH787" s="78"/>
      <c r="AI787" s="78"/>
      <c r="AJ787" s="78"/>
      <c r="AK787" s="79"/>
      <c r="AL787" s="79"/>
      <c r="AM787" s="79"/>
      <c r="AN787" s="90"/>
      <c r="AO787" s="90"/>
      <c r="AP787" s="90"/>
      <c r="AQ787" s="90"/>
      <c r="AR787" s="90"/>
      <c r="AS787" s="90"/>
      <c r="AT787" s="90"/>
      <c r="AU787" s="90"/>
      <c r="AV787" s="90"/>
      <c r="AW787" s="90"/>
      <c r="AX787" s="90"/>
      <c r="AY787" s="90"/>
      <c r="AZ787" s="90"/>
      <c r="BA787" s="90"/>
      <c r="BB787" s="163"/>
      <c r="BC787" s="163"/>
      <c r="BD787" s="163"/>
      <c r="BE787" s="163"/>
      <c r="BF787" s="163"/>
      <c r="BG787" s="163"/>
      <c r="BH787" s="163"/>
      <c r="BI787" s="163"/>
      <c r="BJ787" s="163"/>
      <c r="BK787" s="163"/>
      <c r="BL787" s="163"/>
      <c r="BM787" s="163"/>
      <c r="BN787" s="163"/>
      <c r="BO787" s="315"/>
      <c r="BP787" s="163"/>
      <c r="BQ787" s="90"/>
      <c r="BR787" s="163"/>
      <c r="BS787" s="90"/>
      <c r="BT787" s="90"/>
      <c r="BU787" s="394" t="e">
        <v>#N/A</v>
      </c>
      <c r="BV787" s="88"/>
    </row>
    <row r="788" spans="1:74" ht="26.4" x14ac:dyDescent="0.3">
      <c r="A788" s="413" t="s">
        <v>1754</v>
      </c>
      <c r="B788" s="414" t="s">
        <v>1755</v>
      </c>
      <c r="C788" s="415"/>
      <c r="D788" s="416"/>
      <c r="E788" s="417"/>
      <c r="F788" s="415"/>
      <c r="G788" s="418" t="s">
        <v>15</v>
      </c>
      <c r="H788" s="117" t="s">
        <v>12</v>
      </c>
      <c r="I788" s="117" t="s">
        <v>12</v>
      </c>
      <c r="J788" s="117" t="s">
        <v>12</v>
      </c>
      <c r="K788" s="117" t="s">
        <v>12</v>
      </c>
      <c r="L788" s="117" t="s">
        <v>12</v>
      </c>
      <c r="M788" s="117" t="s">
        <v>12</v>
      </c>
      <c r="N788" s="117" t="s">
        <v>12</v>
      </c>
      <c r="O788" s="117" t="s">
        <v>12</v>
      </c>
      <c r="P788" s="117" t="s">
        <v>12</v>
      </c>
      <c r="Q788" s="117" t="s">
        <v>12</v>
      </c>
      <c r="R788" s="117" t="s">
        <v>12</v>
      </c>
      <c r="S788" s="117" t="s">
        <v>12</v>
      </c>
      <c r="T788" s="117" t="s">
        <v>12</v>
      </c>
      <c r="U788" s="117" t="s">
        <v>12</v>
      </c>
      <c r="V788" s="117" t="s">
        <v>12</v>
      </c>
      <c r="W788" s="117" t="s">
        <v>12</v>
      </c>
      <c r="X788" s="117" t="s">
        <v>12</v>
      </c>
      <c r="Y788" s="117" t="s">
        <v>12</v>
      </c>
      <c r="Z788" s="117" t="s">
        <v>12</v>
      </c>
      <c r="AA788" s="393" t="s">
        <v>12</v>
      </c>
      <c r="AB788" s="393" t="s">
        <v>12</v>
      </c>
      <c r="AC788" s="393" t="s">
        <v>12</v>
      </c>
      <c r="AD788" s="393"/>
      <c r="AE788" s="393"/>
      <c r="AF788" s="393"/>
      <c r="AG788" s="78"/>
      <c r="AH788" s="78"/>
      <c r="AI788" s="78"/>
      <c r="AJ788" s="78"/>
      <c r="AK788" s="79"/>
      <c r="AL788" s="79"/>
      <c r="AM788" s="79"/>
      <c r="AN788" s="90"/>
      <c r="AO788" s="90"/>
      <c r="AP788" s="90"/>
      <c r="AQ788" s="90"/>
      <c r="AR788" s="90"/>
      <c r="AS788" s="90"/>
      <c r="AT788" s="90"/>
      <c r="AU788" s="90"/>
      <c r="AV788" s="90"/>
      <c r="AW788" s="90"/>
      <c r="AX788" s="90"/>
      <c r="AY788" s="90"/>
      <c r="AZ788" s="90"/>
      <c r="BA788" s="90"/>
      <c r="BB788" s="163"/>
      <c r="BC788" s="163"/>
      <c r="BD788" s="163"/>
      <c r="BE788" s="163"/>
      <c r="BF788" s="163"/>
      <c r="BG788" s="163"/>
      <c r="BH788" s="163"/>
      <c r="BI788" s="163"/>
      <c r="BJ788" s="163"/>
      <c r="BK788" s="163"/>
      <c r="BL788" s="163"/>
      <c r="BM788" s="163"/>
      <c r="BN788" s="163"/>
      <c r="BO788" s="315"/>
      <c r="BP788" s="163"/>
      <c r="BQ788" s="90"/>
      <c r="BR788" s="163"/>
      <c r="BS788" s="90"/>
      <c r="BT788" s="90"/>
      <c r="BU788" s="394" t="e">
        <v>#N/A</v>
      </c>
      <c r="BV788" s="88"/>
    </row>
    <row r="789" spans="1:74" ht="26.4" x14ac:dyDescent="0.3">
      <c r="A789" s="413" t="s">
        <v>2055</v>
      </c>
      <c r="B789" s="414" t="s">
        <v>2056</v>
      </c>
      <c r="C789" s="415"/>
      <c r="D789" s="416"/>
      <c r="E789" s="417"/>
      <c r="F789" s="415"/>
      <c r="G789" s="418" t="s">
        <v>15</v>
      </c>
      <c r="H789" s="117" t="s">
        <v>12</v>
      </c>
      <c r="I789" s="117" t="s">
        <v>12</v>
      </c>
      <c r="J789" s="117" t="s">
        <v>12</v>
      </c>
      <c r="K789" s="117" t="s">
        <v>12</v>
      </c>
      <c r="L789" s="117" t="s">
        <v>12</v>
      </c>
      <c r="M789" s="117" t="s">
        <v>12</v>
      </c>
      <c r="N789" s="117" t="s">
        <v>12</v>
      </c>
      <c r="O789" s="117" t="s">
        <v>12</v>
      </c>
      <c r="P789" s="117" t="s">
        <v>12</v>
      </c>
      <c r="Q789" s="117" t="s">
        <v>12</v>
      </c>
      <c r="R789" s="117" t="s">
        <v>12</v>
      </c>
      <c r="S789" s="117" t="s">
        <v>12</v>
      </c>
      <c r="T789" s="117" t="s">
        <v>12</v>
      </c>
      <c r="U789" s="117" t="s">
        <v>12</v>
      </c>
      <c r="V789" s="117" t="s">
        <v>12</v>
      </c>
      <c r="W789" s="117" t="s">
        <v>12</v>
      </c>
      <c r="X789" s="117" t="s">
        <v>12</v>
      </c>
      <c r="Y789" s="117" t="s">
        <v>12</v>
      </c>
      <c r="Z789" s="117" t="s">
        <v>12</v>
      </c>
      <c r="AA789" s="393" t="s">
        <v>12</v>
      </c>
      <c r="AB789" s="393" t="s">
        <v>12</v>
      </c>
      <c r="AC789" s="393" t="s">
        <v>12</v>
      </c>
      <c r="AD789" s="393"/>
      <c r="AE789" s="393"/>
      <c r="AF789" s="393"/>
      <c r="AG789" s="78"/>
      <c r="AH789" s="78"/>
      <c r="AI789" s="78"/>
      <c r="AJ789" s="78"/>
      <c r="AK789" s="79"/>
      <c r="AL789" s="79"/>
      <c r="AM789" s="79"/>
      <c r="AN789" s="90"/>
      <c r="AO789" s="90"/>
      <c r="AP789" s="90"/>
      <c r="AQ789" s="90"/>
      <c r="AR789" s="90"/>
      <c r="AS789" s="90"/>
      <c r="AT789" s="90"/>
      <c r="AU789" s="90"/>
      <c r="AV789" s="90"/>
      <c r="AW789" s="90"/>
      <c r="AX789" s="90"/>
      <c r="AY789" s="90"/>
      <c r="AZ789" s="90"/>
      <c r="BA789" s="90"/>
      <c r="BB789" s="163"/>
      <c r="BC789" s="163"/>
      <c r="BD789" s="163"/>
      <c r="BE789" s="163"/>
      <c r="BF789" s="163"/>
      <c r="BG789" s="163"/>
      <c r="BH789" s="163"/>
      <c r="BI789" s="163"/>
      <c r="BJ789" s="163"/>
      <c r="BK789" s="163"/>
      <c r="BL789" s="163"/>
      <c r="BM789" s="163"/>
      <c r="BN789" s="163"/>
      <c r="BO789" s="315"/>
      <c r="BP789" s="163"/>
      <c r="BQ789" s="90"/>
      <c r="BR789" s="163"/>
      <c r="BS789" s="90"/>
      <c r="BT789" s="90"/>
      <c r="BU789" s="394" t="e">
        <v>#N/A</v>
      </c>
      <c r="BV789" s="88"/>
    </row>
    <row r="790" spans="1:74" ht="26.4" x14ac:dyDescent="0.3">
      <c r="A790" s="413" t="s">
        <v>2057</v>
      </c>
      <c r="B790" s="414" t="s">
        <v>2058</v>
      </c>
      <c r="C790" s="415"/>
      <c r="D790" s="416"/>
      <c r="E790" s="417"/>
      <c r="F790" s="415"/>
      <c r="G790" s="418" t="s">
        <v>15</v>
      </c>
      <c r="H790" s="117" t="s">
        <v>12</v>
      </c>
      <c r="I790" s="117" t="s">
        <v>12</v>
      </c>
      <c r="J790" s="117" t="s">
        <v>12</v>
      </c>
      <c r="K790" s="117" t="s">
        <v>12</v>
      </c>
      <c r="L790" s="117" t="s">
        <v>12</v>
      </c>
      <c r="M790" s="117" t="s">
        <v>12</v>
      </c>
      <c r="N790" s="117" t="s">
        <v>12</v>
      </c>
      <c r="O790" s="117" t="s">
        <v>12</v>
      </c>
      <c r="P790" s="117" t="s">
        <v>12</v>
      </c>
      <c r="Q790" s="117" t="s">
        <v>12</v>
      </c>
      <c r="R790" s="117" t="s">
        <v>12</v>
      </c>
      <c r="S790" s="117" t="s">
        <v>12</v>
      </c>
      <c r="T790" s="117" t="s">
        <v>12</v>
      </c>
      <c r="U790" s="117" t="s">
        <v>12</v>
      </c>
      <c r="V790" s="117" t="s">
        <v>12</v>
      </c>
      <c r="W790" s="117" t="s">
        <v>12</v>
      </c>
      <c r="X790" s="117" t="s">
        <v>12</v>
      </c>
      <c r="Y790" s="117" t="s">
        <v>12</v>
      </c>
      <c r="Z790" s="117" t="s">
        <v>12</v>
      </c>
      <c r="AA790" s="393" t="s">
        <v>12</v>
      </c>
      <c r="AB790" s="393" t="s">
        <v>12</v>
      </c>
      <c r="AC790" s="393" t="s">
        <v>12</v>
      </c>
      <c r="AD790" s="393"/>
      <c r="AE790" s="393"/>
      <c r="AF790" s="393"/>
      <c r="AG790" s="78"/>
      <c r="AH790" s="78"/>
      <c r="AI790" s="78"/>
      <c r="AJ790" s="78"/>
      <c r="AK790" s="79"/>
      <c r="AL790" s="79"/>
      <c r="AM790" s="79"/>
      <c r="AN790" s="90"/>
      <c r="AO790" s="90"/>
      <c r="AP790" s="90"/>
      <c r="AQ790" s="90"/>
      <c r="AR790" s="90"/>
      <c r="AS790" s="90"/>
      <c r="AT790" s="90"/>
      <c r="AU790" s="90"/>
      <c r="AV790" s="90"/>
      <c r="AW790" s="90"/>
      <c r="AX790" s="90"/>
      <c r="AY790" s="90"/>
      <c r="AZ790" s="90"/>
      <c r="BA790" s="90"/>
      <c r="BB790" s="163"/>
      <c r="BC790" s="163"/>
      <c r="BD790" s="163"/>
      <c r="BE790" s="163"/>
      <c r="BF790" s="163"/>
      <c r="BG790" s="163"/>
      <c r="BH790" s="163"/>
      <c r="BI790" s="163"/>
      <c r="BJ790" s="163"/>
      <c r="BK790" s="163"/>
      <c r="BL790" s="163"/>
      <c r="BM790" s="163"/>
      <c r="BN790" s="163"/>
      <c r="BO790" s="315"/>
      <c r="BP790" s="163"/>
      <c r="BQ790" s="90"/>
      <c r="BR790" s="163"/>
      <c r="BS790" s="90"/>
      <c r="BT790" s="90"/>
      <c r="BU790" s="394" t="e">
        <v>#N/A</v>
      </c>
      <c r="BV790" s="88"/>
    </row>
    <row r="791" spans="1:74" ht="26.4" x14ac:dyDescent="0.3">
      <c r="A791" s="413" t="s">
        <v>2059</v>
      </c>
      <c r="B791" s="414" t="s">
        <v>2060</v>
      </c>
      <c r="C791" s="415"/>
      <c r="D791" s="416"/>
      <c r="E791" s="417"/>
      <c r="F791" s="415"/>
      <c r="G791" s="418" t="s">
        <v>15</v>
      </c>
      <c r="H791" s="117" t="s">
        <v>12</v>
      </c>
      <c r="I791" s="117" t="s">
        <v>12</v>
      </c>
      <c r="J791" s="117" t="s">
        <v>12</v>
      </c>
      <c r="K791" s="117" t="s">
        <v>12</v>
      </c>
      <c r="L791" s="117" t="s">
        <v>12</v>
      </c>
      <c r="M791" s="117" t="s">
        <v>12</v>
      </c>
      <c r="N791" s="117" t="s">
        <v>12</v>
      </c>
      <c r="O791" s="117" t="s">
        <v>12</v>
      </c>
      <c r="P791" s="117" t="s">
        <v>12</v>
      </c>
      <c r="Q791" s="117" t="s">
        <v>12</v>
      </c>
      <c r="R791" s="117" t="s">
        <v>12</v>
      </c>
      <c r="S791" s="117" t="s">
        <v>12</v>
      </c>
      <c r="T791" s="117" t="s">
        <v>12</v>
      </c>
      <c r="U791" s="117" t="s">
        <v>12</v>
      </c>
      <c r="V791" s="117" t="s">
        <v>12</v>
      </c>
      <c r="W791" s="117" t="s">
        <v>12</v>
      </c>
      <c r="X791" s="117" t="s">
        <v>12</v>
      </c>
      <c r="Y791" s="117" t="s">
        <v>12</v>
      </c>
      <c r="Z791" s="117" t="s">
        <v>12</v>
      </c>
      <c r="AA791" s="393" t="s">
        <v>12</v>
      </c>
      <c r="AB791" s="393" t="s">
        <v>12</v>
      </c>
      <c r="AC791" s="393" t="s">
        <v>12</v>
      </c>
      <c r="AD791" s="393"/>
      <c r="AE791" s="393"/>
      <c r="AF791" s="393"/>
      <c r="AG791" s="78"/>
      <c r="AH791" s="78"/>
      <c r="AI791" s="78"/>
      <c r="AJ791" s="78"/>
      <c r="AK791" s="79"/>
      <c r="AL791" s="79"/>
      <c r="AM791" s="79"/>
      <c r="AN791" s="90"/>
      <c r="AO791" s="90"/>
      <c r="AP791" s="90"/>
      <c r="AQ791" s="90"/>
      <c r="AR791" s="90"/>
      <c r="AS791" s="90"/>
      <c r="AT791" s="90"/>
      <c r="AU791" s="90"/>
      <c r="AV791" s="90"/>
      <c r="AW791" s="90"/>
      <c r="AX791" s="90"/>
      <c r="AY791" s="90"/>
      <c r="AZ791" s="90"/>
      <c r="BA791" s="90"/>
      <c r="BB791" s="163"/>
      <c r="BC791" s="163"/>
      <c r="BD791" s="163"/>
      <c r="BE791" s="163"/>
      <c r="BF791" s="163"/>
      <c r="BG791" s="163"/>
      <c r="BH791" s="163"/>
      <c r="BI791" s="163"/>
      <c r="BJ791" s="163"/>
      <c r="BK791" s="163"/>
      <c r="BL791" s="163"/>
      <c r="BM791" s="163"/>
      <c r="BN791" s="163"/>
      <c r="BO791" s="315"/>
      <c r="BP791" s="163"/>
      <c r="BQ791" s="90"/>
      <c r="BR791" s="163"/>
      <c r="BS791" s="90"/>
      <c r="BT791" s="90"/>
      <c r="BU791" s="394" t="e">
        <v>#N/A</v>
      </c>
      <c r="BV791" s="88"/>
    </row>
    <row r="792" spans="1:74" ht="26.4" x14ac:dyDescent="0.3">
      <c r="A792" s="413" t="s">
        <v>2061</v>
      </c>
      <c r="B792" s="414" t="s">
        <v>2062</v>
      </c>
      <c r="C792" s="415"/>
      <c r="D792" s="416"/>
      <c r="E792" s="417"/>
      <c r="F792" s="415"/>
      <c r="G792" s="418" t="s">
        <v>15</v>
      </c>
      <c r="H792" s="117" t="s">
        <v>12</v>
      </c>
      <c r="I792" s="117" t="s">
        <v>12</v>
      </c>
      <c r="J792" s="117" t="s">
        <v>12</v>
      </c>
      <c r="K792" s="117" t="s">
        <v>12</v>
      </c>
      <c r="L792" s="117" t="s">
        <v>12</v>
      </c>
      <c r="M792" s="117" t="s">
        <v>12</v>
      </c>
      <c r="N792" s="117" t="s">
        <v>12</v>
      </c>
      <c r="O792" s="117" t="s">
        <v>12</v>
      </c>
      <c r="P792" s="117" t="s">
        <v>12</v>
      </c>
      <c r="Q792" s="117" t="s">
        <v>12</v>
      </c>
      <c r="R792" s="117" t="s">
        <v>12</v>
      </c>
      <c r="S792" s="117" t="s">
        <v>12</v>
      </c>
      <c r="T792" s="117" t="s">
        <v>12</v>
      </c>
      <c r="U792" s="117" t="s">
        <v>12</v>
      </c>
      <c r="V792" s="117" t="s">
        <v>12</v>
      </c>
      <c r="W792" s="117" t="s">
        <v>12</v>
      </c>
      <c r="X792" s="117" t="s">
        <v>12</v>
      </c>
      <c r="Y792" s="117" t="s">
        <v>12</v>
      </c>
      <c r="Z792" s="117" t="s">
        <v>12</v>
      </c>
      <c r="AA792" s="393" t="s">
        <v>12</v>
      </c>
      <c r="AB792" s="393" t="s">
        <v>12</v>
      </c>
      <c r="AC792" s="393" t="s">
        <v>12</v>
      </c>
      <c r="AD792" s="393"/>
      <c r="AE792" s="393"/>
      <c r="AF792" s="393"/>
      <c r="AG792" s="78"/>
      <c r="AH792" s="78"/>
      <c r="AI792" s="78"/>
      <c r="AJ792" s="78"/>
      <c r="AK792" s="79"/>
      <c r="AL792" s="79"/>
      <c r="AM792" s="79"/>
      <c r="AN792" s="90"/>
      <c r="AO792" s="90"/>
      <c r="AP792" s="90"/>
      <c r="AQ792" s="90"/>
      <c r="AR792" s="90"/>
      <c r="AS792" s="90"/>
      <c r="AT792" s="90"/>
      <c r="AU792" s="90"/>
      <c r="AV792" s="90"/>
      <c r="AW792" s="90"/>
      <c r="AX792" s="90"/>
      <c r="AY792" s="90"/>
      <c r="AZ792" s="90"/>
      <c r="BA792" s="90"/>
      <c r="BB792" s="163"/>
      <c r="BC792" s="163"/>
      <c r="BD792" s="163"/>
      <c r="BE792" s="163"/>
      <c r="BF792" s="163"/>
      <c r="BG792" s="163"/>
      <c r="BH792" s="163"/>
      <c r="BI792" s="163"/>
      <c r="BJ792" s="163"/>
      <c r="BK792" s="163"/>
      <c r="BL792" s="163"/>
      <c r="BM792" s="163"/>
      <c r="BN792" s="163"/>
      <c r="BO792" s="315"/>
      <c r="BP792" s="163"/>
      <c r="BQ792" s="90"/>
      <c r="BR792" s="163"/>
      <c r="BS792" s="90"/>
      <c r="BT792" s="90"/>
      <c r="BU792" s="394" t="e">
        <v>#N/A</v>
      </c>
      <c r="BV792" s="88"/>
    </row>
    <row r="793" spans="1:74" ht="39.6" x14ac:dyDescent="0.3">
      <c r="A793" s="413" t="s">
        <v>2063</v>
      </c>
      <c r="B793" s="414" t="s">
        <v>2064</v>
      </c>
      <c r="C793" s="415"/>
      <c r="D793" s="416"/>
      <c r="E793" s="417"/>
      <c r="F793" s="415"/>
      <c r="G793" s="418" t="s">
        <v>15</v>
      </c>
      <c r="H793" s="117" t="s">
        <v>12</v>
      </c>
      <c r="I793" s="117" t="s">
        <v>12</v>
      </c>
      <c r="J793" s="117" t="s">
        <v>12</v>
      </c>
      <c r="K793" s="117" t="s">
        <v>12</v>
      </c>
      <c r="L793" s="117" t="s">
        <v>12</v>
      </c>
      <c r="M793" s="117" t="s">
        <v>12</v>
      </c>
      <c r="N793" s="117" t="s">
        <v>12</v>
      </c>
      <c r="O793" s="117" t="s">
        <v>12</v>
      </c>
      <c r="P793" s="117" t="s">
        <v>12</v>
      </c>
      <c r="Q793" s="117" t="s">
        <v>12</v>
      </c>
      <c r="R793" s="117" t="s">
        <v>12</v>
      </c>
      <c r="S793" s="117" t="s">
        <v>12</v>
      </c>
      <c r="T793" s="117" t="s">
        <v>12</v>
      </c>
      <c r="U793" s="117" t="s">
        <v>12</v>
      </c>
      <c r="V793" s="117" t="s">
        <v>12</v>
      </c>
      <c r="W793" s="117" t="s">
        <v>12</v>
      </c>
      <c r="X793" s="117" t="s">
        <v>12</v>
      </c>
      <c r="Y793" s="117" t="s">
        <v>12</v>
      </c>
      <c r="Z793" s="117" t="s">
        <v>12</v>
      </c>
      <c r="AA793" s="393" t="s">
        <v>12</v>
      </c>
      <c r="AB793" s="393" t="s">
        <v>12</v>
      </c>
      <c r="AC793" s="393" t="s">
        <v>12</v>
      </c>
      <c r="AD793" s="393"/>
      <c r="AE793" s="393"/>
      <c r="AF793" s="393"/>
      <c r="AG793" s="78"/>
      <c r="AH793" s="78"/>
      <c r="AI793" s="78"/>
      <c r="AJ793" s="78"/>
      <c r="AK793" s="79"/>
      <c r="AL793" s="79"/>
      <c r="AM793" s="79"/>
      <c r="AN793" s="90"/>
      <c r="AO793" s="90"/>
      <c r="AP793" s="90"/>
      <c r="AQ793" s="90"/>
      <c r="AR793" s="90"/>
      <c r="AS793" s="90"/>
      <c r="AT793" s="90"/>
      <c r="AU793" s="90"/>
      <c r="AV793" s="90"/>
      <c r="AW793" s="90"/>
      <c r="AX793" s="90"/>
      <c r="AY793" s="90"/>
      <c r="AZ793" s="90"/>
      <c r="BA793" s="90"/>
      <c r="BB793" s="163"/>
      <c r="BC793" s="163"/>
      <c r="BD793" s="163"/>
      <c r="BE793" s="163"/>
      <c r="BF793" s="163"/>
      <c r="BG793" s="163"/>
      <c r="BH793" s="163"/>
      <c r="BI793" s="163"/>
      <c r="BJ793" s="163"/>
      <c r="BK793" s="163"/>
      <c r="BL793" s="163"/>
      <c r="BM793" s="163"/>
      <c r="BN793" s="163"/>
      <c r="BO793" s="315"/>
      <c r="BP793" s="163"/>
      <c r="BQ793" s="90"/>
      <c r="BR793" s="163"/>
      <c r="BS793" s="90"/>
      <c r="BT793" s="90"/>
      <c r="BU793" s="394" t="e">
        <v>#N/A</v>
      </c>
      <c r="BV793" s="88"/>
    </row>
    <row r="794" spans="1:74" ht="26.4" x14ac:dyDescent="0.3">
      <c r="A794" s="413" t="s">
        <v>1784</v>
      </c>
      <c r="B794" s="414" t="s">
        <v>1785</v>
      </c>
      <c r="C794" s="415"/>
      <c r="D794" s="416"/>
      <c r="E794" s="417"/>
      <c r="F794" s="415"/>
      <c r="G794" s="418" t="s">
        <v>15</v>
      </c>
      <c r="H794" s="117" t="s">
        <v>12</v>
      </c>
      <c r="I794" s="117" t="s">
        <v>12</v>
      </c>
      <c r="J794" s="117" t="s">
        <v>12</v>
      </c>
      <c r="K794" s="117" t="s">
        <v>12</v>
      </c>
      <c r="L794" s="117" t="s">
        <v>12</v>
      </c>
      <c r="M794" s="117" t="s">
        <v>12</v>
      </c>
      <c r="N794" s="117" t="s">
        <v>12</v>
      </c>
      <c r="O794" s="117" t="s">
        <v>12</v>
      </c>
      <c r="P794" s="117" t="s">
        <v>12</v>
      </c>
      <c r="Q794" s="117" t="s">
        <v>12</v>
      </c>
      <c r="R794" s="117" t="s">
        <v>12</v>
      </c>
      <c r="S794" s="117" t="s">
        <v>12</v>
      </c>
      <c r="T794" s="117" t="s">
        <v>12</v>
      </c>
      <c r="U794" s="117" t="s">
        <v>12</v>
      </c>
      <c r="V794" s="117" t="s">
        <v>12</v>
      </c>
      <c r="W794" s="117" t="s">
        <v>12</v>
      </c>
      <c r="X794" s="117" t="s">
        <v>12</v>
      </c>
      <c r="Y794" s="117" t="s">
        <v>12</v>
      </c>
      <c r="Z794" s="117" t="s">
        <v>12</v>
      </c>
      <c r="AA794" s="393" t="s">
        <v>12</v>
      </c>
      <c r="AB794" s="393" t="s">
        <v>12</v>
      </c>
      <c r="AC794" s="393" t="s">
        <v>12</v>
      </c>
      <c r="AD794" s="393"/>
      <c r="AE794" s="393"/>
      <c r="AF794" s="393"/>
      <c r="AG794" s="78"/>
      <c r="AH794" s="78"/>
      <c r="AI794" s="78"/>
      <c r="AJ794" s="78"/>
      <c r="AK794" s="79"/>
      <c r="AL794" s="79"/>
      <c r="AM794" s="79"/>
      <c r="AN794" s="90"/>
      <c r="AO794" s="90"/>
      <c r="AP794" s="90"/>
      <c r="AQ794" s="90"/>
      <c r="AR794" s="90"/>
      <c r="AS794" s="90"/>
      <c r="AT794" s="90"/>
      <c r="AU794" s="90"/>
      <c r="AV794" s="90"/>
      <c r="AW794" s="90"/>
      <c r="AX794" s="90"/>
      <c r="AY794" s="90"/>
      <c r="AZ794" s="90"/>
      <c r="BA794" s="90"/>
      <c r="BB794" s="163"/>
      <c r="BC794" s="163"/>
      <c r="BD794" s="163"/>
      <c r="BE794" s="163"/>
      <c r="BF794" s="163"/>
      <c r="BG794" s="163"/>
      <c r="BH794" s="163"/>
      <c r="BI794" s="163"/>
      <c r="BJ794" s="163"/>
      <c r="BK794" s="163"/>
      <c r="BL794" s="163"/>
      <c r="BM794" s="163"/>
      <c r="BN794" s="163"/>
      <c r="BO794" s="315"/>
      <c r="BP794" s="163"/>
      <c r="BQ794" s="90"/>
      <c r="BR794" s="163"/>
      <c r="BS794" s="90"/>
      <c r="BT794" s="90"/>
      <c r="BU794" s="394" t="e">
        <v>#N/A</v>
      </c>
      <c r="BV794" s="88"/>
    </row>
    <row r="795" spans="1:74" ht="26.4" x14ac:dyDescent="0.3">
      <c r="A795" s="413" t="s">
        <v>2065</v>
      </c>
      <c r="B795" s="414" t="s">
        <v>2066</v>
      </c>
      <c r="C795" s="415"/>
      <c r="D795" s="416"/>
      <c r="E795" s="417"/>
      <c r="F795" s="415"/>
      <c r="G795" s="418" t="s">
        <v>15</v>
      </c>
      <c r="H795" s="117" t="s">
        <v>12</v>
      </c>
      <c r="I795" s="117" t="s">
        <v>12</v>
      </c>
      <c r="J795" s="117" t="s">
        <v>12</v>
      </c>
      <c r="K795" s="117" t="s">
        <v>12</v>
      </c>
      <c r="L795" s="117" t="s">
        <v>12</v>
      </c>
      <c r="M795" s="117" t="s">
        <v>12</v>
      </c>
      <c r="N795" s="117" t="s">
        <v>12</v>
      </c>
      <c r="O795" s="117" t="s">
        <v>12</v>
      </c>
      <c r="P795" s="117" t="s">
        <v>12</v>
      </c>
      <c r="Q795" s="117" t="s">
        <v>12</v>
      </c>
      <c r="R795" s="117" t="s">
        <v>12</v>
      </c>
      <c r="S795" s="117" t="s">
        <v>12</v>
      </c>
      <c r="T795" s="117" t="s">
        <v>12</v>
      </c>
      <c r="U795" s="117" t="s">
        <v>12</v>
      </c>
      <c r="V795" s="117" t="s">
        <v>12</v>
      </c>
      <c r="W795" s="117" t="s">
        <v>12</v>
      </c>
      <c r="X795" s="117" t="s">
        <v>12</v>
      </c>
      <c r="Y795" s="117" t="s">
        <v>12</v>
      </c>
      <c r="Z795" s="117" t="s">
        <v>12</v>
      </c>
      <c r="AA795" s="393" t="s">
        <v>12</v>
      </c>
      <c r="AB795" s="393" t="s">
        <v>12</v>
      </c>
      <c r="AC795" s="393" t="s">
        <v>12</v>
      </c>
      <c r="AD795" s="393"/>
      <c r="AE795" s="393"/>
      <c r="AF795" s="393"/>
      <c r="AG795" s="78"/>
      <c r="AH795" s="78"/>
      <c r="AI795" s="78"/>
      <c r="AJ795" s="78"/>
      <c r="AK795" s="79"/>
      <c r="AL795" s="79"/>
      <c r="AM795" s="79"/>
      <c r="AN795" s="90"/>
      <c r="AO795" s="90"/>
      <c r="AP795" s="90"/>
      <c r="AQ795" s="90"/>
      <c r="AR795" s="90"/>
      <c r="AS795" s="90"/>
      <c r="AT795" s="90"/>
      <c r="AU795" s="90"/>
      <c r="AV795" s="90"/>
      <c r="AW795" s="90"/>
      <c r="AX795" s="90"/>
      <c r="AY795" s="90"/>
      <c r="AZ795" s="90"/>
      <c r="BA795" s="90"/>
      <c r="BB795" s="163"/>
      <c r="BC795" s="163"/>
      <c r="BD795" s="163"/>
      <c r="BE795" s="163"/>
      <c r="BF795" s="163"/>
      <c r="BG795" s="163"/>
      <c r="BH795" s="163"/>
      <c r="BI795" s="163"/>
      <c r="BJ795" s="163"/>
      <c r="BK795" s="163"/>
      <c r="BL795" s="163"/>
      <c r="BM795" s="163"/>
      <c r="BN795" s="163"/>
      <c r="BO795" s="315"/>
      <c r="BP795" s="163"/>
      <c r="BQ795" s="90"/>
      <c r="BR795" s="163"/>
      <c r="BS795" s="90"/>
      <c r="BT795" s="90"/>
      <c r="BU795" s="394" t="e">
        <v>#N/A</v>
      </c>
      <c r="BV795" s="88"/>
    </row>
    <row r="796" spans="1:74" ht="26.4" x14ac:dyDescent="0.3">
      <c r="A796" s="413" t="s">
        <v>2067</v>
      </c>
      <c r="B796" s="414" t="s">
        <v>2068</v>
      </c>
      <c r="C796" s="415"/>
      <c r="D796" s="416"/>
      <c r="E796" s="417"/>
      <c r="F796" s="415"/>
      <c r="G796" s="418" t="s">
        <v>15</v>
      </c>
      <c r="H796" s="117" t="s">
        <v>12</v>
      </c>
      <c r="I796" s="117" t="s">
        <v>12</v>
      </c>
      <c r="J796" s="117" t="s">
        <v>12</v>
      </c>
      <c r="K796" s="117" t="s">
        <v>12</v>
      </c>
      <c r="L796" s="117" t="s">
        <v>12</v>
      </c>
      <c r="M796" s="117" t="s">
        <v>12</v>
      </c>
      <c r="N796" s="117" t="s">
        <v>12</v>
      </c>
      <c r="O796" s="117" t="s">
        <v>12</v>
      </c>
      <c r="P796" s="117" t="s">
        <v>12</v>
      </c>
      <c r="Q796" s="117" t="s">
        <v>12</v>
      </c>
      <c r="R796" s="117" t="s">
        <v>12</v>
      </c>
      <c r="S796" s="117" t="s">
        <v>12</v>
      </c>
      <c r="T796" s="117" t="s">
        <v>12</v>
      </c>
      <c r="U796" s="117" t="s">
        <v>12</v>
      </c>
      <c r="V796" s="117" t="s">
        <v>12</v>
      </c>
      <c r="W796" s="117" t="s">
        <v>12</v>
      </c>
      <c r="X796" s="117" t="s">
        <v>12</v>
      </c>
      <c r="Y796" s="117" t="s">
        <v>12</v>
      </c>
      <c r="Z796" s="117" t="s">
        <v>12</v>
      </c>
      <c r="AA796" s="393" t="s">
        <v>12</v>
      </c>
      <c r="AB796" s="393" t="s">
        <v>12</v>
      </c>
      <c r="AC796" s="393" t="s">
        <v>12</v>
      </c>
      <c r="AD796" s="393"/>
      <c r="AE796" s="393"/>
      <c r="AF796" s="393"/>
      <c r="AG796" s="78"/>
      <c r="AH796" s="78"/>
      <c r="AI796" s="78"/>
      <c r="AJ796" s="78"/>
      <c r="AK796" s="79"/>
      <c r="AL796" s="79"/>
      <c r="AM796" s="79"/>
      <c r="AN796" s="90"/>
      <c r="AO796" s="90"/>
      <c r="AP796" s="90"/>
      <c r="AQ796" s="90"/>
      <c r="AR796" s="90"/>
      <c r="AS796" s="90"/>
      <c r="AT796" s="90"/>
      <c r="AU796" s="90"/>
      <c r="AV796" s="90"/>
      <c r="AW796" s="90"/>
      <c r="AX796" s="90"/>
      <c r="AY796" s="90"/>
      <c r="AZ796" s="90"/>
      <c r="BA796" s="90"/>
      <c r="BB796" s="163"/>
      <c r="BC796" s="163"/>
      <c r="BD796" s="163"/>
      <c r="BE796" s="163"/>
      <c r="BF796" s="163"/>
      <c r="BG796" s="163"/>
      <c r="BH796" s="163"/>
      <c r="BI796" s="163"/>
      <c r="BJ796" s="163"/>
      <c r="BK796" s="163"/>
      <c r="BL796" s="163"/>
      <c r="BM796" s="163"/>
      <c r="BN796" s="163"/>
      <c r="BO796" s="315"/>
      <c r="BP796" s="163"/>
      <c r="BQ796" s="90"/>
      <c r="BR796" s="163"/>
      <c r="BS796" s="90"/>
      <c r="BT796" s="90"/>
      <c r="BU796" s="394" t="e">
        <v>#N/A</v>
      </c>
      <c r="BV796" s="88"/>
    </row>
    <row r="797" spans="1:74" ht="26.4" x14ac:dyDescent="0.3">
      <c r="A797" s="413" t="s">
        <v>2069</v>
      </c>
      <c r="B797" s="414" t="s">
        <v>2070</v>
      </c>
      <c r="C797" s="415"/>
      <c r="D797" s="416"/>
      <c r="E797" s="417"/>
      <c r="F797" s="415"/>
      <c r="G797" s="418" t="s">
        <v>15</v>
      </c>
      <c r="H797" s="117" t="s">
        <v>12</v>
      </c>
      <c r="I797" s="117" t="s">
        <v>12</v>
      </c>
      <c r="J797" s="117" t="s">
        <v>12</v>
      </c>
      <c r="K797" s="117" t="s">
        <v>12</v>
      </c>
      <c r="L797" s="117" t="s">
        <v>12</v>
      </c>
      <c r="M797" s="117" t="s">
        <v>12</v>
      </c>
      <c r="N797" s="117" t="s">
        <v>12</v>
      </c>
      <c r="O797" s="117" t="s">
        <v>12</v>
      </c>
      <c r="P797" s="117" t="s">
        <v>12</v>
      </c>
      <c r="Q797" s="117" t="s">
        <v>12</v>
      </c>
      <c r="R797" s="117" t="s">
        <v>12</v>
      </c>
      <c r="S797" s="117" t="s">
        <v>12</v>
      </c>
      <c r="T797" s="117" t="s">
        <v>12</v>
      </c>
      <c r="U797" s="117" t="s">
        <v>12</v>
      </c>
      <c r="V797" s="117" t="s">
        <v>12</v>
      </c>
      <c r="W797" s="117" t="s">
        <v>12</v>
      </c>
      <c r="X797" s="117" t="s">
        <v>12</v>
      </c>
      <c r="Y797" s="117" t="s">
        <v>12</v>
      </c>
      <c r="Z797" s="117" t="s">
        <v>12</v>
      </c>
      <c r="AA797" s="393" t="s">
        <v>12</v>
      </c>
      <c r="AB797" s="393" t="s">
        <v>12</v>
      </c>
      <c r="AC797" s="393" t="s">
        <v>12</v>
      </c>
      <c r="AD797" s="393"/>
      <c r="AE797" s="393"/>
      <c r="AF797" s="393"/>
      <c r="AG797" s="78"/>
      <c r="AH797" s="78"/>
      <c r="AI797" s="78"/>
      <c r="AJ797" s="78"/>
      <c r="AK797" s="79"/>
      <c r="AL797" s="79"/>
      <c r="AM797" s="79"/>
      <c r="AN797" s="90"/>
      <c r="AO797" s="90"/>
      <c r="AP797" s="90"/>
      <c r="AQ797" s="90"/>
      <c r="AR797" s="90"/>
      <c r="AS797" s="90"/>
      <c r="AT797" s="90"/>
      <c r="AU797" s="90"/>
      <c r="AV797" s="90"/>
      <c r="AW797" s="90"/>
      <c r="AX797" s="90"/>
      <c r="AY797" s="90"/>
      <c r="AZ797" s="90"/>
      <c r="BA797" s="90"/>
      <c r="BB797" s="163"/>
      <c r="BC797" s="163"/>
      <c r="BD797" s="163"/>
      <c r="BE797" s="163"/>
      <c r="BF797" s="163"/>
      <c r="BG797" s="163"/>
      <c r="BH797" s="163"/>
      <c r="BI797" s="163"/>
      <c r="BJ797" s="163"/>
      <c r="BK797" s="163"/>
      <c r="BL797" s="163"/>
      <c r="BM797" s="163"/>
      <c r="BN797" s="163"/>
      <c r="BO797" s="315"/>
      <c r="BP797" s="163"/>
      <c r="BQ797" s="90"/>
      <c r="BR797" s="163"/>
      <c r="BS797" s="90"/>
      <c r="BT797" s="90"/>
      <c r="BU797" s="394" t="e">
        <v>#N/A</v>
      </c>
      <c r="BV797" s="88"/>
    </row>
    <row r="798" spans="1:74" ht="26.4" x14ac:dyDescent="0.3">
      <c r="A798" s="413" t="s">
        <v>2071</v>
      </c>
      <c r="B798" s="414" t="s">
        <v>2072</v>
      </c>
      <c r="C798" s="415"/>
      <c r="D798" s="416"/>
      <c r="E798" s="417"/>
      <c r="F798" s="415"/>
      <c r="G798" s="418" t="s">
        <v>15</v>
      </c>
      <c r="H798" s="117" t="s">
        <v>12</v>
      </c>
      <c r="I798" s="117" t="s">
        <v>12</v>
      </c>
      <c r="J798" s="117" t="s">
        <v>12</v>
      </c>
      <c r="K798" s="117" t="s">
        <v>12</v>
      </c>
      <c r="L798" s="117" t="s">
        <v>12</v>
      </c>
      <c r="M798" s="117" t="s">
        <v>12</v>
      </c>
      <c r="N798" s="117" t="s">
        <v>12</v>
      </c>
      <c r="O798" s="117" t="s">
        <v>12</v>
      </c>
      <c r="P798" s="117" t="s">
        <v>12</v>
      </c>
      <c r="Q798" s="117" t="s">
        <v>12</v>
      </c>
      <c r="R798" s="117" t="s">
        <v>12</v>
      </c>
      <c r="S798" s="117" t="s">
        <v>12</v>
      </c>
      <c r="T798" s="117" t="s">
        <v>12</v>
      </c>
      <c r="U798" s="117" t="s">
        <v>12</v>
      </c>
      <c r="V798" s="117" t="s">
        <v>12</v>
      </c>
      <c r="W798" s="117" t="s">
        <v>12</v>
      </c>
      <c r="X798" s="117" t="s">
        <v>12</v>
      </c>
      <c r="Y798" s="117" t="s">
        <v>12</v>
      </c>
      <c r="Z798" s="117" t="s">
        <v>12</v>
      </c>
      <c r="AA798" s="393" t="s">
        <v>12</v>
      </c>
      <c r="AB798" s="393" t="s">
        <v>12</v>
      </c>
      <c r="AC798" s="393" t="s">
        <v>12</v>
      </c>
      <c r="AD798" s="393"/>
      <c r="AE798" s="393"/>
      <c r="AF798" s="393"/>
      <c r="AG798" s="78"/>
      <c r="AH798" s="78"/>
      <c r="AI798" s="78"/>
      <c r="AJ798" s="78"/>
      <c r="AK798" s="79"/>
      <c r="AL798" s="79"/>
      <c r="AM798" s="79"/>
      <c r="AN798" s="90"/>
      <c r="AO798" s="90"/>
      <c r="AP798" s="90"/>
      <c r="AQ798" s="90"/>
      <c r="AR798" s="90"/>
      <c r="AS798" s="90"/>
      <c r="AT798" s="90"/>
      <c r="AU798" s="90"/>
      <c r="AV798" s="90"/>
      <c r="AW798" s="90"/>
      <c r="AX798" s="90"/>
      <c r="AY798" s="90"/>
      <c r="AZ798" s="90"/>
      <c r="BA798" s="90"/>
      <c r="BB798" s="163"/>
      <c r="BC798" s="163"/>
      <c r="BD798" s="163"/>
      <c r="BE798" s="163"/>
      <c r="BF798" s="163"/>
      <c r="BG798" s="163"/>
      <c r="BH798" s="163"/>
      <c r="BI798" s="163"/>
      <c r="BJ798" s="163"/>
      <c r="BK798" s="163"/>
      <c r="BL798" s="163"/>
      <c r="BM798" s="163"/>
      <c r="BN798" s="163"/>
      <c r="BO798" s="315"/>
      <c r="BP798" s="163"/>
      <c r="BQ798" s="90"/>
      <c r="BR798" s="163"/>
      <c r="BS798" s="90"/>
      <c r="BT798" s="90"/>
      <c r="BU798" s="394" t="e">
        <v>#N/A</v>
      </c>
      <c r="BV798" s="88"/>
    </row>
    <row r="799" spans="1:74" ht="26.4" x14ac:dyDescent="0.3">
      <c r="A799" s="413" t="s">
        <v>1788</v>
      </c>
      <c r="B799" s="414" t="s">
        <v>1789</v>
      </c>
      <c r="C799" s="415"/>
      <c r="D799" s="416"/>
      <c r="E799" s="417"/>
      <c r="F799" s="415"/>
      <c r="G799" s="418" t="s">
        <v>15</v>
      </c>
      <c r="H799" s="117" t="s">
        <v>12</v>
      </c>
      <c r="I799" s="117" t="s">
        <v>12</v>
      </c>
      <c r="J799" s="117" t="s">
        <v>12</v>
      </c>
      <c r="K799" s="117" t="s">
        <v>12</v>
      </c>
      <c r="L799" s="117" t="s">
        <v>12</v>
      </c>
      <c r="M799" s="117" t="s">
        <v>12</v>
      </c>
      <c r="N799" s="117" t="s">
        <v>12</v>
      </c>
      <c r="O799" s="117" t="s">
        <v>12</v>
      </c>
      <c r="P799" s="117" t="s">
        <v>12</v>
      </c>
      <c r="Q799" s="117" t="s">
        <v>12</v>
      </c>
      <c r="R799" s="117" t="s">
        <v>12</v>
      </c>
      <c r="S799" s="117" t="s">
        <v>12</v>
      </c>
      <c r="T799" s="117" t="s">
        <v>12</v>
      </c>
      <c r="U799" s="117" t="s">
        <v>12</v>
      </c>
      <c r="V799" s="117" t="s">
        <v>12</v>
      </c>
      <c r="W799" s="117" t="s">
        <v>12</v>
      </c>
      <c r="X799" s="117" t="s">
        <v>12</v>
      </c>
      <c r="Y799" s="117" t="s">
        <v>12</v>
      </c>
      <c r="Z799" s="117" t="s">
        <v>12</v>
      </c>
      <c r="AA799" s="393" t="s">
        <v>12</v>
      </c>
      <c r="AB799" s="393" t="s">
        <v>12</v>
      </c>
      <c r="AC799" s="393" t="s">
        <v>12</v>
      </c>
      <c r="AD799" s="393"/>
      <c r="AE799" s="393"/>
      <c r="AF799" s="393"/>
      <c r="AG799" s="78"/>
      <c r="AH799" s="78"/>
      <c r="AI799" s="78"/>
      <c r="AJ799" s="78"/>
      <c r="AK799" s="79"/>
      <c r="AL799" s="79"/>
      <c r="AM799" s="79"/>
      <c r="AN799" s="90"/>
      <c r="AO799" s="90"/>
      <c r="AP799" s="90"/>
      <c r="AQ799" s="90"/>
      <c r="AR799" s="90"/>
      <c r="AS799" s="90"/>
      <c r="AT799" s="90"/>
      <c r="AU799" s="90"/>
      <c r="AV799" s="90"/>
      <c r="AW799" s="90"/>
      <c r="AX799" s="90"/>
      <c r="AY799" s="90"/>
      <c r="AZ799" s="90"/>
      <c r="BA799" s="90"/>
      <c r="BB799" s="163"/>
      <c r="BC799" s="163"/>
      <c r="BD799" s="163"/>
      <c r="BE799" s="163"/>
      <c r="BF799" s="163"/>
      <c r="BG799" s="163"/>
      <c r="BH799" s="163"/>
      <c r="BI799" s="163"/>
      <c r="BJ799" s="163"/>
      <c r="BK799" s="163"/>
      <c r="BL799" s="163"/>
      <c r="BM799" s="163"/>
      <c r="BN799" s="163"/>
      <c r="BO799" s="315"/>
      <c r="BP799" s="163"/>
      <c r="BQ799" s="90"/>
      <c r="BR799" s="163"/>
      <c r="BS799" s="90"/>
      <c r="BT799" s="90"/>
      <c r="BU799" s="394" t="e">
        <v>#N/A</v>
      </c>
      <c r="BV799" s="88"/>
    </row>
    <row r="800" spans="1:74" ht="26.4" x14ac:dyDescent="0.3">
      <c r="A800" s="413" t="s">
        <v>2073</v>
      </c>
      <c r="B800" s="414" t="s">
        <v>2074</v>
      </c>
      <c r="C800" s="415"/>
      <c r="D800" s="416"/>
      <c r="E800" s="417"/>
      <c r="F800" s="415"/>
      <c r="G800" s="418" t="s">
        <v>15</v>
      </c>
      <c r="H800" s="117" t="s">
        <v>12</v>
      </c>
      <c r="I800" s="117" t="s">
        <v>12</v>
      </c>
      <c r="J800" s="117" t="s">
        <v>12</v>
      </c>
      <c r="K800" s="117" t="s">
        <v>12</v>
      </c>
      <c r="L800" s="117" t="s">
        <v>12</v>
      </c>
      <c r="M800" s="117" t="s">
        <v>12</v>
      </c>
      <c r="N800" s="117" t="s">
        <v>12</v>
      </c>
      <c r="O800" s="117" t="s">
        <v>12</v>
      </c>
      <c r="P800" s="117" t="s">
        <v>12</v>
      </c>
      <c r="Q800" s="117" t="s">
        <v>12</v>
      </c>
      <c r="R800" s="117" t="s">
        <v>12</v>
      </c>
      <c r="S800" s="117" t="s">
        <v>12</v>
      </c>
      <c r="T800" s="117" t="s">
        <v>12</v>
      </c>
      <c r="U800" s="117" t="s">
        <v>12</v>
      </c>
      <c r="V800" s="117" t="s">
        <v>12</v>
      </c>
      <c r="W800" s="117" t="s">
        <v>12</v>
      </c>
      <c r="X800" s="117" t="s">
        <v>12</v>
      </c>
      <c r="Y800" s="117" t="s">
        <v>12</v>
      </c>
      <c r="Z800" s="117" t="s">
        <v>12</v>
      </c>
      <c r="AA800" s="393" t="s">
        <v>12</v>
      </c>
      <c r="AB800" s="393" t="s">
        <v>12</v>
      </c>
      <c r="AC800" s="393" t="s">
        <v>12</v>
      </c>
      <c r="AD800" s="393"/>
      <c r="AE800" s="393"/>
      <c r="AF800" s="393"/>
      <c r="AG800" s="78"/>
      <c r="AH800" s="78"/>
      <c r="AI800" s="78"/>
      <c r="AJ800" s="78"/>
      <c r="AK800" s="79"/>
      <c r="AL800" s="79"/>
      <c r="AM800" s="79"/>
      <c r="AN800" s="90"/>
      <c r="AO800" s="90"/>
      <c r="AP800" s="90"/>
      <c r="AQ800" s="90"/>
      <c r="AR800" s="90"/>
      <c r="AS800" s="90"/>
      <c r="AT800" s="90"/>
      <c r="AU800" s="90"/>
      <c r="AV800" s="90"/>
      <c r="AW800" s="90"/>
      <c r="AX800" s="90"/>
      <c r="AY800" s="90"/>
      <c r="AZ800" s="90"/>
      <c r="BA800" s="90"/>
      <c r="BB800" s="163"/>
      <c r="BC800" s="163"/>
      <c r="BD800" s="163"/>
      <c r="BE800" s="163"/>
      <c r="BF800" s="163"/>
      <c r="BG800" s="163"/>
      <c r="BH800" s="163"/>
      <c r="BI800" s="163"/>
      <c r="BJ800" s="163"/>
      <c r="BK800" s="163"/>
      <c r="BL800" s="163"/>
      <c r="BM800" s="163"/>
      <c r="BN800" s="163"/>
      <c r="BO800" s="315"/>
      <c r="BP800" s="163"/>
      <c r="BQ800" s="90"/>
      <c r="BR800" s="163"/>
      <c r="BS800" s="90"/>
      <c r="BT800" s="90"/>
      <c r="BU800" s="394" t="e">
        <v>#N/A</v>
      </c>
      <c r="BV800" s="88"/>
    </row>
    <row r="801" spans="1:74" ht="26.4" x14ac:dyDescent="0.3">
      <c r="A801" s="413" t="s">
        <v>2075</v>
      </c>
      <c r="B801" s="414" t="s">
        <v>2076</v>
      </c>
      <c r="C801" s="415"/>
      <c r="D801" s="416"/>
      <c r="E801" s="417"/>
      <c r="F801" s="415"/>
      <c r="G801" s="418" t="s">
        <v>15</v>
      </c>
      <c r="H801" s="117" t="s">
        <v>12</v>
      </c>
      <c r="I801" s="117" t="s">
        <v>12</v>
      </c>
      <c r="J801" s="117" t="s">
        <v>12</v>
      </c>
      <c r="K801" s="117" t="s">
        <v>12</v>
      </c>
      <c r="L801" s="117" t="s">
        <v>12</v>
      </c>
      <c r="M801" s="117" t="s">
        <v>12</v>
      </c>
      <c r="N801" s="117" t="s">
        <v>12</v>
      </c>
      <c r="O801" s="117" t="s">
        <v>12</v>
      </c>
      <c r="P801" s="117" t="s">
        <v>12</v>
      </c>
      <c r="Q801" s="117" t="s">
        <v>12</v>
      </c>
      <c r="R801" s="117" t="s">
        <v>12</v>
      </c>
      <c r="S801" s="117" t="s">
        <v>12</v>
      </c>
      <c r="T801" s="117" t="s">
        <v>12</v>
      </c>
      <c r="U801" s="117" t="s">
        <v>12</v>
      </c>
      <c r="V801" s="117" t="s">
        <v>12</v>
      </c>
      <c r="W801" s="117" t="s">
        <v>12</v>
      </c>
      <c r="X801" s="117" t="s">
        <v>12</v>
      </c>
      <c r="Y801" s="117" t="s">
        <v>12</v>
      </c>
      <c r="Z801" s="117" t="s">
        <v>12</v>
      </c>
      <c r="AA801" s="393" t="s">
        <v>12</v>
      </c>
      <c r="AB801" s="393" t="s">
        <v>12</v>
      </c>
      <c r="AC801" s="393" t="s">
        <v>12</v>
      </c>
      <c r="AD801" s="393"/>
      <c r="AE801" s="393"/>
      <c r="AF801" s="393"/>
      <c r="AG801" s="78"/>
      <c r="AH801" s="78"/>
      <c r="AI801" s="78"/>
      <c r="AJ801" s="78"/>
      <c r="AK801" s="79"/>
      <c r="AL801" s="79"/>
      <c r="AM801" s="79"/>
      <c r="AN801" s="90"/>
      <c r="AO801" s="90"/>
      <c r="AP801" s="90"/>
      <c r="AQ801" s="90"/>
      <c r="AR801" s="90"/>
      <c r="AS801" s="90"/>
      <c r="AT801" s="90"/>
      <c r="AU801" s="90"/>
      <c r="AV801" s="90"/>
      <c r="AW801" s="90"/>
      <c r="AX801" s="90"/>
      <c r="AY801" s="90"/>
      <c r="AZ801" s="90"/>
      <c r="BA801" s="90"/>
      <c r="BB801" s="163"/>
      <c r="BC801" s="163"/>
      <c r="BD801" s="163"/>
      <c r="BE801" s="163"/>
      <c r="BF801" s="163"/>
      <c r="BG801" s="163"/>
      <c r="BH801" s="163"/>
      <c r="BI801" s="163"/>
      <c r="BJ801" s="163"/>
      <c r="BK801" s="163"/>
      <c r="BL801" s="163"/>
      <c r="BM801" s="163"/>
      <c r="BN801" s="163"/>
      <c r="BO801" s="315"/>
      <c r="BP801" s="163"/>
      <c r="BQ801" s="90"/>
      <c r="BR801" s="163"/>
      <c r="BS801" s="90"/>
      <c r="BT801" s="90"/>
      <c r="BU801" s="394" t="e">
        <v>#N/A</v>
      </c>
      <c r="BV801" s="88"/>
    </row>
    <row r="802" spans="1:74" ht="26.4" x14ac:dyDescent="0.3">
      <c r="A802" s="413" t="s">
        <v>2077</v>
      </c>
      <c r="B802" s="414" t="s">
        <v>2078</v>
      </c>
      <c r="C802" s="415"/>
      <c r="D802" s="416"/>
      <c r="E802" s="417"/>
      <c r="F802" s="415"/>
      <c r="G802" s="418" t="s">
        <v>15</v>
      </c>
      <c r="H802" s="117" t="s">
        <v>12</v>
      </c>
      <c r="I802" s="117" t="s">
        <v>12</v>
      </c>
      <c r="J802" s="117" t="s">
        <v>12</v>
      </c>
      <c r="K802" s="117" t="s">
        <v>12</v>
      </c>
      <c r="L802" s="117" t="s">
        <v>12</v>
      </c>
      <c r="M802" s="117" t="s">
        <v>12</v>
      </c>
      <c r="N802" s="117" t="s">
        <v>12</v>
      </c>
      <c r="O802" s="117" t="s">
        <v>12</v>
      </c>
      <c r="P802" s="117" t="s">
        <v>12</v>
      </c>
      <c r="Q802" s="117" t="s">
        <v>12</v>
      </c>
      <c r="R802" s="117" t="s">
        <v>12</v>
      </c>
      <c r="S802" s="117" t="s">
        <v>12</v>
      </c>
      <c r="T802" s="117" t="s">
        <v>12</v>
      </c>
      <c r="U802" s="117" t="s">
        <v>12</v>
      </c>
      <c r="V802" s="117" t="s">
        <v>12</v>
      </c>
      <c r="W802" s="117" t="s">
        <v>12</v>
      </c>
      <c r="X802" s="117" t="s">
        <v>12</v>
      </c>
      <c r="Y802" s="117" t="s">
        <v>12</v>
      </c>
      <c r="Z802" s="117" t="s">
        <v>12</v>
      </c>
      <c r="AA802" s="393" t="s">
        <v>12</v>
      </c>
      <c r="AB802" s="393" t="s">
        <v>12</v>
      </c>
      <c r="AC802" s="393" t="s">
        <v>12</v>
      </c>
      <c r="AD802" s="393"/>
      <c r="AE802" s="393"/>
      <c r="AF802" s="393"/>
      <c r="AG802" s="78"/>
      <c r="AH802" s="78"/>
      <c r="AI802" s="78"/>
      <c r="AJ802" s="78"/>
      <c r="AK802" s="79"/>
      <c r="AL802" s="79"/>
      <c r="AM802" s="79"/>
      <c r="AN802" s="90"/>
      <c r="AO802" s="90"/>
      <c r="AP802" s="90"/>
      <c r="AQ802" s="90"/>
      <c r="AR802" s="90"/>
      <c r="AS802" s="90"/>
      <c r="AT802" s="90"/>
      <c r="AU802" s="90"/>
      <c r="AV802" s="90"/>
      <c r="AW802" s="90"/>
      <c r="AX802" s="90"/>
      <c r="AY802" s="90"/>
      <c r="AZ802" s="90"/>
      <c r="BA802" s="90"/>
      <c r="BB802" s="163"/>
      <c r="BC802" s="163"/>
      <c r="BD802" s="163"/>
      <c r="BE802" s="163"/>
      <c r="BF802" s="163"/>
      <c r="BG802" s="163"/>
      <c r="BH802" s="163"/>
      <c r="BI802" s="163"/>
      <c r="BJ802" s="163"/>
      <c r="BK802" s="163"/>
      <c r="BL802" s="163"/>
      <c r="BM802" s="163"/>
      <c r="BN802" s="163"/>
      <c r="BO802" s="315"/>
      <c r="BP802" s="163"/>
      <c r="BQ802" s="90"/>
      <c r="BR802" s="163"/>
      <c r="BS802" s="90"/>
      <c r="BT802" s="90"/>
      <c r="BU802" s="394" t="e">
        <v>#N/A</v>
      </c>
      <c r="BV802" s="88"/>
    </row>
    <row r="803" spans="1:74" ht="26.4" x14ac:dyDescent="0.3">
      <c r="A803" s="413" t="s">
        <v>2079</v>
      </c>
      <c r="B803" s="414" t="s">
        <v>2080</v>
      </c>
      <c r="C803" s="415"/>
      <c r="D803" s="416"/>
      <c r="E803" s="417"/>
      <c r="F803" s="415"/>
      <c r="G803" s="418" t="s">
        <v>15</v>
      </c>
      <c r="H803" s="117" t="s">
        <v>12</v>
      </c>
      <c r="I803" s="117" t="s">
        <v>12</v>
      </c>
      <c r="J803" s="117" t="s">
        <v>12</v>
      </c>
      <c r="K803" s="117" t="s">
        <v>12</v>
      </c>
      <c r="L803" s="117" t="s">
        <v>12</v>
      </c>
      <c r="M803" s="117" t="s">
        <v>12</v>
      </c>
      <c r="N803" s="117" t="s">
        <v>12</v>
      </c>
      <c r="O803" s="117" t="s">
        <v>12</v>
      </c>
      <c r="P803" s="117" t="s">
        <v>12</v>
      </c>
      <c r="Q803" s="117" t="s">
        <v>12</v>
      </c>
      <c r="R803" s="117" t="s">
        <v>12</v>
      </c>
      <c r="S803" s="117" t="s">
        <v>12</v>
      </c>
      <c r="T803" s="117" t="s">
        <v>12</v>
      </c>
      <c r="U803" s="117" t="s">
        <v>12</v>
      </c>
      <c r="V803" s="117" t="s">
        <v>12</v>
      </c>
      <c r="W803" s="117" t="s">
        <v>12</v>
      </c>
      <c r="X803" s="117" t="s">
        <v>12</v>
      </c>
      <c r="Y803" s="117" t="s">
        <v>12</v>
      </c>
      <c r="Z803" s="117" t="s">
        <v>12</v>
      </c>
      <c r="AA803" s="393" t="s">
        <v>12</v>
      </c>
      <c r="AB803" s="393" t="s">
        <v>12</v>
      </c>
      <c r="AC803" s="393" t="s">
        <v>12</v>
      </c>
      <c r="AD803" s="393"/>
      <c r="AE803" s="393"/>
      <c r="AF803" s="393"/>
      <c r="AG803" s="78"/>
      <c r="AH803" s="78"/>
      <c r="AI803" s="78"/>
      <c r="AJ803" s="78"/>
      <c r="AK803" s="79"/>
      <c r="AL803" s="79"/>
      <c r="AM803" s="79"/>
      <c r="AN803" s="90"/>
      <c r="AO803" s="90"/>
      <c r="AP803" s="90"/>
      <c r="AQ803" s="90"/>
      <c r="AR803" s="90"/>
      <c r="AS803" s="90"/>
      <c r="AT803" s="90"/>
      <c r="AU803" s="90"/>
      <c r="AV803" s="90"/>
      <c r="AW803" s="90"/>
      <c r="AX803" s="90"/>
      <c r="AY803" s="90"/>
      <c r="AZ803" s="90"/>
      <c r="BA803" s="90"/>
      <c r="BB803" s="163"/>
      <c r="BC803" s="163"/>
      <c r="BD803" s="163"/>
      <c r="BE803" s="163"/>
      <c r="BF803" s="163"/>
      <c r="BG803" s="163"/>
      <c r="BH803" s="163"/>
      <c r="BI803" s="163"/>
      <c r="BJ803" s="163"/>
      <c r="BK803" s="163"/>
      <c r="BL803" s="163"/>
      <c r="BM803" s="163"/>
      <c r="BN803" s="163"/>
      <c r="BO803" s="315"/>
      <c r="BP803" s="163"/>
      <c r="BQ803" s="90"/>
      <c r="BR803" s="163"/>
      <c r="BS803" s="90"/>
      <c r="BT803" s="90"/>
      <c r="BU803" s="394" t="e">
        <v>#N/A</v>
      </c>
      <c r="BV803" s="88"/>
    </row>
    <row r="804" spans="1:74" ht="26.4" x14ac:dyDescent="0.3">
      <c r="A804" s="413" t="s">
        <v>1781</v>
      </c>
      <c r="B804" s="414" t="s">
        <v>1782</v>
      </c>
      <c r="C804" s="415"/>
      <c r="D804" s="416"/>
      <c r="E804" s="417"/>
      <c r="F804" s="415"/>
      <c r="G804" s="418" t="s">
        <v>15</v>
      </c>
      <c r="H804" s="117" t="s">
        <v>12</v>
      </c>
      <c r="I804" s="117" t="s">
        <v>12</v>
      </c>
      <c r="J804" s="117" t="s">
        <v>12</v>
      </c>
      <c r="K804" s="117" t="s">
        <v>12</v>
      </c>
      <c r="L804" s="117" t="s">
        <v>12</v>
      </c>
      <c r="M804" s="117" t="s">
        <v>12</v>
      </c>
      <c r="N804" s="117" t="s">
        <v>12</v>
      </c>
      <c r="O804" s="117" t="s">
        <v>12</v>
      </c>
      <c r="P804" s="117" t="s">
        <v>12</v>
      </c>
      <c r="Q804" s="117" t="s">
        <v>12</v>
      </c>
      <c r="R804" s="117" t="s">
        <v>12</v>
      </c>
      <c r="S804" s="117" t="s">
        <v>12</v>
      </c>
      <c r="T804" s="117" t="s">
        <v>12</v>
      </c>
      <c r="U804" s="117" t="s">
        <v>12</v>
      </c>
      <c r="V804" s="117" t="s">
        <v>12</v>
      </c>
      <c r="W804" s="117" t="s">
        <v>12</v>
      </c>
      <c r="X804" s="117" t="s">
        <v>12</v>
      </c>
      <c r="Y804" s="117" t="s">
        <v>12</v>
      </c>
      <c r="Z804" s="117" t="s">
        <v>12</v>
      </c>
      <c r="AA804" s="393" t="s">
        <v>12</v>
      </c>
      <c r="AB804" s="393" t="s">
        <v>12</v>
      </c>
      <c r="AC804" s="393" t="s">
        <v>12</v>
      </c>
      <c r="AD804" s="393"/>
      <c r="AE804" s="393"/>
      <c r="AF804" s="393"/>
      <c r="AG804" s="78"/>
      <c r="AH804" s="78"/>
      <c r="AI804" s="78"/>
      <c r="AJ804" s="78"/>
      <c r="AK804" s="79"/>
      <c r="AL804" s="79"/>
      <c r="AM804" s="79"/>
      <c r="AN804" s="90"/>
      <c r="AO804" s="90"/>
      <c r="AP804" s="90"/>
      <c r="AQ804" s="90"/>
      <c r="AR804" s="90"/>
      <c r="AS804" s="90"/>
      <c r="AT804" s="90"/>
      <c r="AU804" s="90"/>
      <c r="AV804" s="90"/>
      <c r="AW804" s="90"/>
      <c r="AX804" s="90"/>
      <c r="AY804" s="90"/>
      <c r="AZ804" s="90"/>
      <c r="BA804" s="90"/>
      <c r="BB804" s="163"/>
      <c r="BC804" s="163"/>
      <c r="BD804" s="163"/>
      <c r="BE804" s="163"/>
      <c r="BF804" s="163"/>
      <c r="BG804" s="163"/>
      <c r="BH804" s="163"/>
      <c r="BI804" s="163"/>
      <c r="BJ804" s="163"/>
      <c r="BK804" s="163"/>
      <c r="BL804" s="163"/>
      <c r="BM804" s="163"/>
      <c r="BN804" s="163"/>
      <c r="BO804" s="315"/>
      <c r="BP804" s="163"/>
      <c r="BQ804" s="90"/>
      <c r="BR804" s="163"/>
      <c r="BS804" s="90"/>
      <c r="BT804" s="90"/>
      <c r="BU804" s="394" t="e">
        <v>#N/A</v>
      </c>
      <c r="BV804" s="88"/>
    </row>
    <row r="805" spans="1:74" ht="26.4" x14ac:dyDescent="0.3">
      <c r="A805" s="413" t="s">
        <v>2081</v>
      </c>
      <c r="B805" s="414" t="s">
        <v>2082</v>
      </c>
      <c r="C805" s="415"/>
      <c r="D805" s="416"/>
      <c r="E805" s="417"/>
      <c r="F805" s="415"/>
      <c r="G805" s="418" t="s">
        <v>15</v>
      </c>
      <c r="H805" s="117" t="s">
        <v>12</v>
      </c>
      <c r="I805" s="117" t="s">
        <v>12</v>
      </c>
      <c r="J805" s="117" t="s">
        <v>12</v>
      </c>
      <c r="K805" s="117" t="s">
        <v>12</v>
      </c>
      <c r="L805" s="117" t="s">
        <v>12</v>
      </c>
      <c r="M805" s="117" t="s">
        <v>12</v>
      </c>
      <c r="N805" s="117" t="s">
        <v>12</v>
      </c>
      <c r="O805" s="117" t="s">
        <v>12</v>
      </c>
      <c r="P805" s="117" t="s">
        <v>12</v>
      </c>
      <c r="Q805" s="117" t="s">
        <v>12</v>
      </c>
      <c r="R805" s="117" t="s">
        <v>12</v>
      </c>
      <c r="S805" s="117" t="s">
        <v>12</v>
      </c>
      <c r="T805" s="117" t="s">
        <v>12</v>
      </c>
      <c r="U805" s="117" t="s">
        <v>12</v>
      </c>
      <c r="V805" s="117" t="s">
        <v>12</v>
      </c>
      <c r="W805" s="117" t="s">
        <v>12</v>
      </c>
      <c r="X805" s="117" t="s">
        <v>12</v>
      </c>
      <c r="Y805" s="117" t="s">
        <v>12</v>
      </c>
      <c r="Z805" s="117" t="s">
        <v>12</v>
      </c>
      <c r="AA805" s="393" t="s">
        <v>12</v>
      </c>
      <c r="AB805" s="393" t="s">
        <v>12</v>
      </c>
      <c r="AC805" s="393" t="s">
        <v>12</v>
      </c>
      <c r="AD805" s="393"/>
      <c r="AE805" s="393"/>
      <c r="AF805" s="393"/>
      <c r="AG805" s="78"/>
      <c r="AH805" s="78"/>
      <c r="AI805" s="78"/>
      <c r="AJ805" s="78"/>
      <c r="AK805" s="79"/>
      <c r="AL805" s="79"/>
      <c r="AM805" s="79"/>
      <c r="AN805" s="90"/>
      <c r="AO805" s="90"/>
      <c r="AP805" s="90"/>
      <c r="AQ805" s="90"/>
      <c r="AR805" s="90"/>
      <c r="AS805" s="90"/>
      <c r="AT805" s="90"/>
      <c r="AU805" s="90"/>
      <c r="AV805" s="90"/>
      <c r="AW805" s="90"/>
      <c r="AX805" s="90"/>
      <c r="AY805" s="90"/>
      <c r="AZ805" s="90"/>
      <c r="BA805" s="90"/>
      <c r="BB805" s="163"/>
      <c r="BC805" s="163"/>
      <c r="BD805" s="163"/>
      <c r="BE805" s="163"/>
      <c r="BF805" s="163"/>
      <c r="BG805" s="163"/>
      <c r="BH805" s="163"/>
      <c r="BI805" s="163"/>
      <c r="BJ805" s="163"/>
      <c r="BK805" s="163"/>
      <c r="BL805" s="163"/>
      <c r="BM805" s="163"/>
      <c r="BN805" s="163"/>
      <c r="BO805" s="315"/>
      <c r="BP805" s="163"/>
      <c r="BQ805" s="90"/>
      <c r="BR805" s="163"/>
      <c r="BS805" s="90"/>
      <c r="BT805" s="90"/>
      <c r="BU805" s="394" t="e">
        <v>#N/A</v>
      </c>
      <c r="BV805" s="88"/>
    </row>
    <row r="806" spans="1:74" ht="26.4" x14ac:dyDescent="0.3">
      <c r="A806" s="413" t="s">
        <v>2083</v>
      </c>
      <c r="B806" s="414" t="s">
        <v>2084</v>
      </c>
      <c r="C806" s="415"/>
      <c r="D806" s="416"/>
      <c r="E806" s="417"/>
      <c r="F806" s="415"/>
      <c r="G806" s="418" t="s">
        <v>15</v>
      </c>
      <c r="H806" s="117" t="s">
        <v>12</v>
      </c>
      <c r="I806" s="117" t="s">
        <v>12</v>
      </c>
      <c r="J806" s="117" t="s">
        <v>12</v>
      </c>
      <c r="K806" s="117" t="s">
        <v>12</v>
      </c>
      <c r="L806" s="117" t="s">
        <v>12</v>
      </c>
      <c r="M806" s="117" t="s">
        <v>12</v>
      </c>
      <c r="N806" s="117" t="s">
        <v>12</v>
      </c>
      <c r="O806" s="117" t="s">
        <v>12</v>
      </c>
      <c r="P806" s="117" t="s">
        <v>12</v>
      </c>
      <c r="Q806" s="117" t="s">
        <v>12</v>
      </c>
      <c r="R806" s="117" t="s">
        <v>12</v>
      </c>
      <c r="S806" s="117" t="s">
        <v>12</v>
      </c>
      <c r="T806" s="117" t="s">
        <v>12</v>
      </c>
      <c r="U806" s="117" t="s">
        <v>12</v>
      </c>
      <c r="V806" s="117" t="s">
        <v>12</v>
      </c>
      <c r="W806" s="117" t="s">
        <v>12</v>
      </c>
      <c r="X806" s="117" t="s">
        <v>12</v>
      </c>
      <c r="Y806" s="117" t="s">
        <v>12</v>
      </c>
      <c r="Z806" s="117" t="s">
        <v>12</v>
      </c>
      <c r="AA806" s="393" t="s">
        <v>12</v>
      </c>
      <c r="AB806" s="393" t="s">
        <v>12</v>
      </c>
      <c r="AC806" s="393" t="s">
        <v>12</v>
      </c>
      <c r="AD806" s="393"/>
      <c r="AE806" s="393"/>
      <c r="AF806" s="393"/>
      <c r="AG806" s="78"/>
      <c r="AH806" s="78"/>
      <c r="AI806" s="78"/>
      <c r="AJ806" s="78"/>
      <c r="AK806" s="79"/>
      <c r="AL806" s="79"/>
      <c r="AM806" s="79"/>
      <c r="AN806" s="90"/>
      <c r="AO806" s="90"/>
      <c r="AP806" s="90"/>
      <c r="AQ806" s="90"/>
      <c r="AR806" s="90"/>
      <c r="AS806" s="90"/>
      <c r="AT806" s="90"/>
      <c r="AU806" s="90"/>
      <c r="AV806" s="90"/>
      <c r="AW806" s="90"/>
      <c r="AX806" s="90"/>
      <c r="AY806" s="90"/>
      <c r="AZ806" s="90"/>
      <c r="BA806" s="90"/>
      <c r="BB806" s="163"/>
      <c r="BC806" s="163"/>
      <c r="BD806" s="163"/>
      <c r="BE806" s="163"/>
      <c r="BF806" s="163"/>
      <c r="BG806" s="163"/>
      <c r="BH806" s="163"/>
      <c r="BI806" s="163"/>
      <c r="BJ806" s="163"/>
      <c r="BK806" s="163"/>
      <c r="BL806" s="163"/>
      <c r="BM806" s="163"/>
      <c r="BN806" s="163"/>
      <c r="BO806" s="315"/>
      <c r="BP806" s="163"/>
      <c r="BQ806" s="90"/>
      <c r="BR806" s="163"/>
      <c r="BS806" s="90"/>
      <c r="BT806" s="90"/>
      <c r="BU806" s="394" t="e">
        <v>#N/A</v>
      </c>
      <c r="BV806" s="88"/>
    </row>
    <row r="807" spans="1:74" ht="26.4" x14ac:dyDescent="0.3">
      <c r="A807" s="413" t="s">
        <v>1716</v>
      </c>
      <c r="B807" s="414" t="s">
        <v>1718</v>
      </c>
      <c r="C807" s="415"/>
      <c r="D807" s="416"/>
      <c r="E807" s="417"/>
      <c r="F807" s="415"/>
      <c r="G807" s="418" t="s">
        <v>15</v>
      </c>
      <c r="H807" s="117" t="s">
        <v>12</v>
      </c>
      <c r="I807" s="117" t="s">
        <v>12</v>
      </c>
      <c r="J807" s="117" t="s">
        <v>12</v>
      </c>
      <c r="K807" s="117" t="s">
        <v>12</v>
      </c>
      <c r="L807" s="117" t="s">
        <v>12</v>
      </c>
      <c r="M807" s="117" t="s">
        <v>12</v>
      </c>
      <c r="N807" s="117" t="s">
        <v>12</v>
      </c>
      <c r="O807" s="117" t="s">
        <v>12</v>
      </c>
      <c r="P807" s="117" t="s">
        <v>12</v>
      </c>
      <c r="Q807" s="117" t="s">
        <v>12</v>
      </c>
      <c r="R807" s="117" t="s">
        <v>12</v>
      </c>
      <c r="S807" s="117" t="s">
        <v>12</v>
      </c>
      <c r="T807" s="117" t="s">
        <v>12</v>
      </c>
      <c r="U807" s="117" t="s">
        <v>12</v>
      </c>
      <c r="V807" s="117" t="s">
        <v>12</v>
      </c>
      <c r="W807" s="117" t="s">
        <v>12</v>
      </c>
      <c r="X807" s="117" t="s">
        <v>12</v>
      </c>
      <c r="Y807" s="117" t="s">
        <v>12</v>
      </c>
      <c r="Z807" s="117" t="s">
        <v>12</v>
      </c>
      <c r="AA807" s="393" t="s">
        <v>12</v>
      </c>
      <c r="AB807" s="393" t="s">
        <v>12</v>
      </c>
      <c r="AC807" s="393" t="s">
        <v>12</v>
      </c>
      <c r="AD807" s="393"/>
      <c r="AE807" s="393"/>
      <c r="AF807" s="393"/>
      <c r="AG807" s="78"/>
      <c r="AH807" s="78"/>
      <c r="AI807" s="78"/>
      <c r="AJ807" s="78"/>
      <c r="AK807" s="79"/>
      <c r="AL807" s="79"/>
      <c r="AM807" s="79"/>
      <c r="AN807" s="90"/>
      <c r="AO807" s="90"/>
      <c r="AP807" s="90"/>
      <c r="AQ807" s="90"/>
      <c r="AR807" s="90"/>
      <c r="AS807" s="90"/>
      <c r="AT807" s="90"/>
      <c r="AU807" s="90"/>
      <c r="AV807" s="90"/>
      <c r="AW807" s="90"/>
      <c r="AX807" s="90"/>
      <c r="AY807" s="90"/>
      <c r="AZ807" s="90"/>
      <c r="BA807" s="90"/>
      <c r="BB807" s="163"/>
      <c r="BC807" s="163"/>
      <c r="BD807" s="163"/>
      <c r="BE807" s="163"/>
      <c r="BF807" s="163"/>
      <c r="BG807" s="163"/>
      <c r="BH807" s="163"/>
      <c r="BI807" s="163"/>
      <c r="BJ807" s="163"/>
      <c r="BK807" s="163"/>
      <c r="BL807" s="163"/>
      <c r="BM807" s="163"/>
      <c r="BN807" s="163"/>
      <c r="BO807" s="315"/>
      <c r="BP807" s="163"/>
      <c r="BQ807" s="90"/>
      <c r="BR807" s="163"/>
      <c r="BS807" s="90"/>
      <c r="BT807" s="90"/>
      <c r="BU807" s="394" t="e">
        <v>#N/A</v>
      </c>
      <c r="BV807" s="88"/>
    </row>
    <row r="808" spans="1:74" ht="26.4" x14ac:dyDescent="0.3">
      <c r="A808" s="413" t="s">
        <v>2085</v>
      </c>
      <c r="B808" s="414" t="s">
        <v>2086</v>
      </c>
      <c r="C808" s="415"/>
      <c r="D808" s="416"/>
      <c r="E808" s="417"/>
      <c r="F808" s="415"/>
      <c r="G808" s="418" t="s">
        <v>15</v>
      </c>
      <c r="H808" s="117" t="s">
        <v>12</v>
      </c>
      <c r="I808" s="117" t="s">
        <v>12</v>
      </c>
      <c r="J808" s="117" t="s">
        <v>12</v>
      </c>
      <c r="K808" s="117" t="s">
        <v>12</v>
      </c>
      <c r="L808" s="117" t="s">
        <v>12</v>
      </c>
      <c r="M808" s="117" t="s">
        <v>12</v>
      </c>
      <c r="N808" s="117" t="s">
        <v>12</v>
      </c>
      <c r="O808" s="117" t="s">
        <v>12</v>
      </c>
      <c r="P808" s="117" t="s">
        <v>12</v>
      </c>
      <c r="Q808" s="117" t="s">
        <v>12</v>
      </c>
      <c r="R808" s="117" t="s">
        <v>12</v>
      </c>
      <c r="S808" s="117" t="s">
        <v>12</v>
      </c>
      <c r="T808" s="117" t="s">
        <v>12</v>
      </c>
      <c r="U808" s="117" t="s">
        <v>12</v>
      </c>
      <c r="V808" s="117" t="s">
        <v>12</v>
      </c>
      <c r="W808" s="117" t="s">
        <v>12</v>
      </c>
      <c r="X808" s="117" t="s">
        <v>12</v>
      </c>
      <c r="Y808" s="117" t="s">
        <v>12</v>
      </c>
      <c r="Z808" s="117" t="s">
        <v>12</v>
      </c>
      <c r="AA808" s="393" t="s">
        <v>12</v>
      </c>
      <c r="AB808" s="393" t="s">
        <v>12</v>
      </c>
      <c r="AC808" s="393" t="s">
        <v>12</v>
      </c>
      <c r="AD808" s="393"/>
      <c r="AE808" s="393"/>
      <c r="AF808" s="393"/>
      <c r="AG808" s="78"/>
      <c r="AH808" s="78"/>
      <c r="AI808" s="78"/>
      <c r="AJ808" s="78"/>
      <c r="AK808" s="79"/>
      <c r="AL808" s="79"/>
      <c r="AM808" s="79"/>
      <c r="AN808" s="90"/>
      <c r="AO808" s="90"/>
      <c r="AP808" s="90"/>
      <c r="AQ808" s="90"/>
      <c r="AR808" s="90"/>
      <c r="AS808" s="90"/>
      <c r="AT808" s="90"/>
      <c r="AU808" s="90"/>
      <c r="AV808" s="90"/>
      <c r="AW808" s="90"/>
      <c r="AX808" s="90"/>
      <c r="AY808" s="90"/>
      <c r="AZ808" s="90"/>
      <c r="BA808" s="90"/>
      <c r="BB808" s="163"/>
      <c r="BC808" s="163"/>
      <c r="BD808" s="163"/>
      <c r="BE808" s="163"/>
      <c r="BF808" s="163"/>
      <c r="BG808" s="163"/>
      <c r="BH808" s="163"/>
      <c r="BI808" s="163"/>
      <c r="BJ808" s="163"/>
      <c r="BK808" s="163"/>
      <c r="BL808" s="163"/>
      <c r="BM808" s="163"/>
      <c r="BN808" s="163"/>
      <c r="BO808" s="315"/>
      <c r="BP808" s="163"/>
      <c r="BQ808" s="90"/>
      <c r="BR808" s="163"/>
      <c r="BS808" s="90"/>
      <c r="BT808" s="90"/>
      <c r="BU808" s="394" t="e">
        <v>#N/A</v>
      </c>
      <c r="BV808" s="88"/>
    </row>
    <row r="809" spans="1:74" ht="26.4" x14ac:dyDescent="0.3">
      <c r="A809" s="413" t="s">
        <v>2087</v>
      </c>
      <c r="B809" s="414" t="s">
        <v>2088</v>
      </c>
      <c r="C809" s="415"/>
      <c r="D809" s="416"/>
      <c r="E809" s="417"/>
      <c r="F809" s="415"/>
      <c r="G809" s="418" t="s">
        <v>15</v>
      </c>
      <c r="H809" s="117" t="s">
        <v>12</v>
      </c>
      <c r="I809" s="117" t="s">
        <v>12</v>
      </c>
      <c r="J809" s="117" t="s">
        <v>12</v>
      </c>
      <c r="K809" s="117" t="s">
        <v>12</v>
      </c>
      <c r="L809" s="117" t="s">
        <v>12</v>
      </c>
      <c r="M809" s="117" t="s">
        <v>12</v>
      </c>
      <c r="N809" s="117" t="s">
        <v>12</v>
      </c>
      <c r="O809" s="117" t="s">
        <v>12</v>
      </c>
      <c r="P809" s="117" t="s">
        <v>12</v>
      </c>
      <c r="Q809" s="117" t="s">
        <v>12</v>
      </c>
      <c r="R809" s="117" t="s">
        <v>12</v>
      </c>
      <c r="S809" s="117" t="s">
        <v>12</v>
      </c>
      <c r="T809" s="117" t="s">
        <v>12</v>
      </c>
      <c r="U809" s="117" t="s">
        <v>12</v>
      </c>
      <c r="V809" s="117" t="s">
        <v>12</v>
      </c>
      <c r="W809" s="117" t="s">
        <v>12</v>
      </c>
      <c r="X809" s="117" t="s">
        <v>12</v>
      </c>
      <c r="Y809" s="117" t="s">
        <v>12</v>
      </c>
      <c r="Z809" s="117" t="s">
        <v>12</v>
      </c>
      <c r="AA809" s="393" t="s">
        <v>12</v>
      </c>
      <c r="AB809" s="393" t="s">
        <v>12</v>
      </c>
      <c r="AC809" s="393" t="s">
        <v>12</v>
      </c>
      <c r="AD809" s="393"/>
      <c r="AE809" s="393"/>
      <c r="AF809" s="393"/>
      <c r="AG809" s="78"/>
      <c r="AH809" s="78"/>
      <c r="AI809" s="78"/>
      <c r="AJ809" s="78"/>
      <c r="AK809" s="79"/>
      <c r="AL809" s="79"/>
      <c r="AM809" s="79"/>
      <c r="AN809" s="90"/>
      <c r="AO809" s="90"/>
      <c r="AP809" s="90"/>
      <c r="AQ809" s="90"/>
      <c r="AR809" s="90"/>
      <c r="AS809" s="90"/>
      <c r="AT809" s="90"/>
      <c r="AU809" s="90"/>
      <c r="AV809" s="90"/>
      <c r="AW809" s="90"/>
      <c r="AX809" s="90"/>
      <c r="AY809" s="90"/>
      <c r="AZ809" s="90"/>
      <c r="BA809" s="90"/>
      <c r="BB809" s="163"/>
      <c r="BC809" s="163"/>
      <c r="BD809" s="163"/>
      <c r="BE809" s="163"/>
      <c r="BF809" s="163"/>
      <c r="BG809" s="163"/>
      <c r="BH809" s="163"/>
      <c r="BI809" s="163"/>
      <c r="BJ809" s="163"/>
      <c r="BK809" s="163"/>
      <c r="BL809" s="163"/>
      <c r="BM809" s="163"/>
      <c r="BN809" s="163"/>
      <c r="BO809" s="315"/>
      <c r="BP809" s="163"/>
      <c r="BQ809" s="90"/>
      <c r="BR809" s="163"/>
      <c r="BS809" s="90"/>
      <c r="BT809" s="90"/>
      <c r="BU809" s="394" t="e">
        <v>#N/A</v>
      </c>
      <c r="BV809" s="88"/>
    </row>
    <row r="810" spans="1:74" ht="26.4" x14ac:dyDescent="0.3">
      <c r="A810" s="413" t="s">
        <v>2089</v>
      </c>
      <c r="B810" s="414" t="s">
        <v>2090</v>
      </c>
      <c r="C810" s="415"/>
      <c r="D810" s="416"/>
      <c r="E810" s="417"/>
      <c r="F810" s="415"/>
      <c r="G810" s="418" t="s">
        <v>15</v>
      </c>
      <c r="H810" s="117" t="s">
        <v>12</v>
      </c>
      <c r="I810" s="117" t="s">
        <v>12</v>
      </c>
      <c r="J810" s="117" t="s">
        <v>12</v>
      </c>
      <c r="K810" s="117" t="s">
        <v>12</v>
      </c>
      <c r="L810" s="117" t="s">
        <v>12</v>
      </c>
      <c r="M810" s="117" t="s">
        <v>12</v>
      </c>
      <c r="N810" s="117" t="s">
        <v>12</v>
      </c>
      <c r="O810" s="117" t="s">
        <v>12</v>
      </c>
      <c r="P810" s="117" t="s">
        <v>12</v>
      </c>
      <c r="Q810" s="117" t="s">
        <v>12</v>
      </c>
      <c r="R810" s="117" t="s">
        <v>12</v>
      </c>
      <c r="S810" s="117" t="s">
        <v>12</v>
      </c>
      <c r="T810" s="117" t="s">
        <v>12</v>
      </c>
      <c r="U810" s="117" t="s">
        <v>12</v>
      </c>
      <c r="V810" s="117" t="s">
        <v>12</v>
      </c>
      <c r="W810" s="117" t="s">
        <v>12</v>
      </c>
      <c r="X810" s="117" t="s">
        <v>12</v>
      </c>
      <c r="Y810" s="117" t="s">
        <v>12</v>
      </c>
      <c r="Z810" s="117" t="s">
        <v>12</v>
      </c>
      <c r="AA810" s="393" t="s">
        <v>12</v>
      </c>
      <c r="AB810" s="393" t="s">
        <v>12</v>
      </c>
      <c r="AC810" s="393" t="s">
        <v>12</v>
      </c>
      <c r="AD810" s="393"/>
      <c r="AE810" s="393"/>
      <c r="AF810" s="393"/>
      <c r="AG810" s="78"/>
      <c r="AH810" s="78"/>
      <c r="AI810" s="78"/>
      <c r="AJ810" s="78"/>
      <c r="AK810" s="79"/>
      <c r="AL810" s="79"/>
      <c r="AM810" s="79"/>
      <c r="AN810" s="90"/>
      <c r="AO810" s="90"/>
      <c r="AP810" s="90"/>
      <c r="AQ810" s="90"/>
      <c r="AR810" s="90"/>
      <c r="AS810" s="90"/>
      <c r="AT810" s="90"/>
      <c r="AU810" s="90"/>
      <c r="AV810" s="90"/>
      <c r="AW810" s="90"/>
      <c r="AX810" s="90"/>
      <c r="AY810" s="90"/>
      <c r="AZ810" s="90"/>
      <c r="BA810" s="90"/>
      <c r="BB810" s="163"/>
      <c r="BC810" s="163"/>
      <c r="BD810" s="163"/>
      <c r="BE810" s="163"/>
      <c r="BF810" s="163"/>
      <c r="BG810" s="163"/>
      <c r="BH810" s="163"/>
      <c r="BI810" s="163"/>
      <c r="BJ810" s="163"/>
      <c r="BK810" s="163"/>
      <c r="BL810" s="163"/>
      <c r="BM810" s="163"/>
      <c r="BN810" s="163"/>
      <c r="BO810" s="315"/>
      <c r="BP810" s="163"/>
      <c r="BQ810" s="90"/>
      <c r="BR810" s="163"/>
      <c r="BS810" s="90"/>
      <c r="BT810" s="90"/>
      <c r="BU810" s="394" t="e">
        <v>#N/A</v>
      </c>
      <c r="BV810" s="88"/>
    </row>
    <row r="811" spans="1:74" x14ac:dyDescent="0.3">
      <c r="A811" s="413"/>
      <c r="B811" s="414"/>
      <c r="C811" s="415"/>
      <c r="D811" s="416"/>
      <c r="E811" s="417"/>
      <c r="F811" s="415"/>
      <c r="G811" s="418" t="s">
        <v>15</v>
      </c>
      <c r="H811" s="117" t="s">
        <v>12</v>
      </c>
      <c r="I811" s="117" t="s">
        <v>12</v>
      </c>
      <c r="J811" s="117" t="s">
        <v>12</v>
      </c>
      <c r="K811" s="117" t="s">
        <v>12</v>
      </c>
      <c r="L811" s="117" t="s">
        <v>12</v>
      </c>
      <c r="M811" s="117" t="s">
        <v>12</v>
      </c>
      <c r="N811" s="117" t="s">
        <v>12</v>
      </c>
      <c r="O811" s="117" t="s">
        <v>12</v>
      </c>
      <c r="P811" s="117" t="s">
        <v>12</v>
      </c>
      <c r="Q811" s="117" t="s">
        <v>12</v>
      </c>
      <c r="R811" s="117" t="s">
        <v>12</v>
      </c>
      <c r="S811" s="117" t="s">
        <v>12</v>
      </c>
      <c r="T811" s="117" t="s">
        <v>12</v>
      </c>
      <c r="U811" s="117" t="s">
        <v>12</v>
      </c>
      <c r="V811" s="117" t="s">
        <v>12</v>
      </c>
      <c r="W811" s="117" t="s">
        <v>12</v>
      </c>
      <c r="X811" s="117" t="s">
        <v>12</v>
      </c>
      <c r="Y811" s="117" t="s">
        <v>12</v>
      </c>
      <c r="Z811" s="117" t="s">
        <v>12</v>
      </c>
      <c r="AA811" s="393" t="s">
        <v>12</v>
      </c>
      <c r="AB811" s="393" t="s">
        <v>12</v>
      </c>
      <c r="AC811" s="393" t="s">
        <v>12</v>
      </c>
      <c r="AD811" s="393"/>
      <c r="AE811" s="393"/>
      <c r="AF811" s="393"/>
      <c r="AG811" s="78"/>
      <c r="AH811" s="78"/>
      <c r="AI811" s="78"/>
      <c r="AJ811" s="78"/>
      <c r="AK811" s="79"/>
      <c r="AL811" s="79"/>
      <c r="AM811" s="79"/>
      <c r="AN811" s="90"/>
      <c r="AO811" s="90"/>
      <c r="AP811" s="90"/>
      <c r="AQ811" s="90"/>
      <c r="AR811" s="90"/>
      <c r="AS811" s="90"/>
      <c r="AT811" s="90"/>
      <c r="AU811" s="90"/>
      <c r="AV811" s="90"/>
      <c r="AW811" s="90"/>
      <c r="AX811" s="90"/>
      <c r="AY811" s="90"/>
      <c r="AZ811" s="90"/>
      <c r="BA811" s="90"/>
      <c r="BB811" s="163"/>
      <c r="BC811" s="163"/>
      <c r="BD811" s="163"/>
      <c r="BE811" s="163"/>
      <c r="BF811" s="163"/>
      <c r="BG811" s="163"/>
      <c r="BH811" s="163"/>
      <c r="BI811" s="163"/>
      <c r="BJ811" s="163"/>
      <c r="BK811" s="163"/>
      <c r="BL811" s="163"/>
      <c r="BM811" s="163"/>
      <c r="BN811" s="163"/>
      <c r="BO811" s="315"/>
      <c r="BP811" s="163"/>
      <c r="BQ811" s="90"/>
      <c r="BR811" s="163"/>
      <c r="BS811" s="90"/>
      <c r="BT811" s="90"/>
      <c r="BU811" s="394" t="e">
        <v>#N/A</v>
      </c>
      <c r="BV811" s="88"/>
    </row>
    <row r="812" spans="1:74" x14ac:dyDescent="0.3">
      <c r="A812" s="413"/>
      <c r="B812" s="414"/>
      <c r="C812" s="415"/>
      <c r="D812" s="416"/>
      <c r="E812" s="417"/>
      <c r="F812" s="415"/>
      <c r="G812" s="418" t="s">
        <v>15</v>
      </c>
      <c r="H812" s="117" t="s">
        <v>12</v>
      </c>
      <c r="I812" s="117" t="s">
        <v>12</v>
      </c>
      <c r="J812" s="117" t="s">
        <v>12</v>
      </c>
      <c r="K812" s="117" t="s">
        <v>12</v>
      </c>
      <c r="L812" s="117" t="s">
        <v>12</v>
      </c>
      <c r="M812" s="117" t="s">
        <v>12</v>
      </c>
      <c r="N812" s="117" t="s">
        <v>12</v>
      </c>
      <c r="O812" s="117" t="s">
        <v>12</v>
      </c>
      <c r="P812" s="117" t="s">
        <v>12</v>
      </c>
      <c r="Q812" s="117" t="s">
        <v>12</v>
      </c>
      <c r="R812" s="117" t="s">
        <v>12</v>
      </c>
      <c r="S812" s="117" t="s">
        <v>12</v>
      </c>
      <c r="T812" s="117" t="s">
        <v>12</v>
      </c>
      <c r="U812" s="117" t="s">
        <v>12</v>
      </c>
      <c r="V812" s="117" t="s">
        <v>12</v>
      </c>
      <c r="W812" s="117" t="s">
        <v>12</v>
      </c>
      <c r="X812" s="117" t="s">
        <v>12</v>
      </c>
      <c r="Y812" s="117" t="s">
        <v>12</v>
      </c>
      <c r="Z812" s="117" t="s">
        <v>12</v>
      </c>
      <c r="AA812" s="393" t="s">
        <v>12</v>
      </c>
      <c r="AB812" s="393" t="s">
        <v>12</v>
      </c>
      <c r="AC812" s="393" t="s">
        <v>12</v>
      </c>
      <c r="AD812" s="393"/>
      <c r="AE812" s="393"/>
      <c r="AF812" s="393"/>
      <c r="AG812" s="78"/>
      <c r="AH812" s="78"/>
      <c r="AI812" s="78"/>
      <c r="AJ812" s="78"/>
      <c r="AK812" s="79"/>
      <c r="AL812" s="79"/>
      <c r="AM812" s="79"/>
      <c r="AN812" s="90"/>
      <c r="AO812" s="90"/>
      <c r="AP812" s="90"/>
      <c r="AQ812" s="90"/>
      <c r="AR812" s="90"/>
      <c r="AS812" s="90"/>
      <c r="AT812" s="90"/>
      <c r="AU812" s="90"/>
      <c r="AV812" s="90"/>
      <c r="AW812" s="90"/>
      <c r="AX812" s="90"/>
      <c r="AY812" s="90"/>
      <c r="AZ812" s="90"/>
      <c r="BA812" s="90"/>
      <c r="BB812" s="163"/>
      <c r="BC812" s="163"/>
      <c r="BD812" s="163"/>
      <c r="BE812" s="163"/>
      <c r="BF812" s="163"/>
      <c r="BG812" s="163"/>
      <c r="BH812" s="163"/>
      <c r="BI812" s="163"/>
      <c r="BJ812" s="163"/>
      <c r="BK812" s="163"/>
      <c r="BL812" s="163"/>
      <c r="BM812" s="163"/>
      <c r="BN812" s="163"/>
      <c r="BO812" s="315"/>
      <c r="BP812" s="163"/>
      <c r="BQ812" s="90"/>
      <c r="BR812" s="163"/>
      <c r="BS812" s="90"/>
      <c r="BT812" s="90"/>
      <c r="BU812" s="394" t="e">
        <v>#N/A</v>
      </c>
      <c r="BV812" s="88"/>
    </row>
    <row r="813" spans="1:74" x14ac:dyDescent="0.3">
      <c r="A813" s="413" t="s">
        <v>1968</v>
      </c>
      <c r="B813" s="414" t="s">
        <v>1969</v>
      </c>
      <c r="C813" s="415"/>
      <c r="D813" s="416"/>
      <c r="E813" s="417"/>
      <c r="F813" s="415"/>
      <c r="G813" s="418" t="s">
        <v>15</v>
      </c>
      <c r="H813" s="117" t="s">
        <v>12</v>
      </c>
      <c r="I813" s="117" t="s">
        <v>12</v>
      </c>
      <c r="J813" s="117" t="s">
        <v>12</v>
      </c>
      <c r="K813" s="117" t="s">
        <v>12</v>
      </c>
      <c r="L813" s="117" t="s">
        <v>12</v>
      </c>
      <c r="M813" s="117" t="s">
        <v>12</v>
      </c>
      <c r="N813" s="117" t="s">
        <v>12</v>
      </c>
      <c r="O813" s="117" t="s">
        <v>12</v>
      </c>
      <c r="P813" s="117" t="s">
        <v>12</v>
      </c>
      <c r="Q813" s="117" t="s">
        <v>12</v>
      </c>
      <c r="R813" s="117" t="s">
        <v>12</v>
      </c>
      <c r="S813" s="117" t="s">
        <v>12</v>
      </c>
      <c r="T813" s="117" t="s">
        <v>12</v>
      </c>
      <c r="U813" s="117" t="s">
        <v>12</v>
      </c>
      <c r="V813" s="117" t="s">
        <v>12</v>
      </c>
      <c r="W813" s="117" t="s">
        <v>12</v>
      </c>
      <c r="X813" s="117" t="s">
        <v>12</v>
      </c>
      <c r="Y813" s="117" t="s">
        <v>12</v>
      </c>
      <c r="Z813" s="117" t="s">
        <v>12</v>
      </c>
      <c r="AA813" s="393" t="s">
        <v>12</v>
      </c>
      <c r="AB813" s="393" t="s">
        <v>12</v>
      </c>
      <c r="AC813" s="393" t="s">
        <v>12</v>
      </c>
      <c r="AD813" s="393"/>
      <c r="AE813" s="393"/>
      <c r="AF813" s="393"/>
      <c r="AG813" s="78"/>
      <c r="AH813" s="78"/>
      <c r="AI813" s="78"/>
      <c r="AJ813" s="78"/>
      <c r="AK813" s="79"/>
      <c r="AL813" s="79"/>
      <c r="AM813" s="79"/>
      <c r="AN813" s="90"/>
      <c r="AO813" s="90"/>
      <c r="AP813" s="90"/>
      <c r="AQ813" s="90"/>
      <c r="AR813" s="90"/>
      <c r="AS813" s="90"/>
      <c r="AT813" s="90"/>
      <c r="AU813" s="90"/>
      <c r="AV813" s="90"/>
      <c r="AW813" s="90"/>
      <c r="AX813" s="90"/>
      <c r="AY813" s="90"/>
      <c r="AZ813" s="90"/>
      <c r="BA813" s="90"/>
      <c r="BB813" s="163"/>
      <c r="BC813" s="163"/>
      <c r="BD813" s="163"/>
      <c r="BE813" s="163"/>
      <c r="BF813" s="163"/>
      <c r="BG813" s="163"/>
      <c r="BH813" s="163"/>
      <c r="BI813" s="163"/>
      <c r="BJ813" s="163"/>
      <c r="BK813" s="163"/>
      <c r="BL813" s="163"/>
      <c r="BM813" s="163"/>
      <c r="BN813" s="163"/>
      <c r="BO813" s="315"/>
      <c r="BP813" s="163"/>
      <c r="BQ813" s="90"/>
      <c r="BR813" s="163"/>
      <c r="BS813" s="90"/>
      <c r="BT813" s="90"/>
      <c r="BU813" s="394" t="e">
        <v>#N/A</v>
      </c>
      <c r="BV813" s="88"/>
    </row>
    <row r="814" spans="1:74" x14ac:dyDescent="0.3">
      <c r="A814" s="413" t="s">
        <v>2091</v>
      </c>
      <c r="B814" s="414" t="s">
        <v>2092</v>
      </c>
      <c r="C814" s="415"/>
      <c r="D814" s="416"/>
      <c r="E814" s="417"/>
      <c r="F814" s="415"/>
      <c r="G814" s="418" t="s">
        <v>15</v>
      </c>
      <c r="H814" s="117" t="s">
        <v>12</v>
      </c>
      <c r="I814" s="117" t="s">
        <v>12</v>
      </c>
      <c r="J814" s="117" t="s">
        <v>12</v>
      </c>
      <c r="K814" s="117" t="s">
        <v>12</v>
      </c>
      <c r="L814" s="117" t="s">
        <v>12</v>
      </c>
      <c r="M814" s="117" t="s">
        <v>12</v>
      </c>
      <c r="N814" s="117" t="s">
        <v>12</v>
      </c>
      <c r="O814" s="117" t="s">
        <v>12</v>
      </c>
      <c r="P814" s="117" t="s">
        <v>12</v>
      </c>
      <c r="Q814" s="117" t="s">
        <v>12</v>
      </c>
      <c r="R814" s="117" t="s">
        <v>12</v>
      </c>
      <c r="S814" s="117" t="s">
        <v>12</v>
      </c>
      <c r="T814" s="117" t="s">
        <v>12</v>
      </c>
      <c r="U814" s="117" t="s">
        <v>12</v>
      </c>
      <c r="V814" s="117" t="s">
        <v>12</v>
      </c>
      <c r="W814" s="117" t="s">
        <v>12</v>
      </c>
      <c r="X814" s="117" t="s">
        <v>12</v>
      </c>
      <c r="Y814" s="117" t="s">
        <v>12</v>
      </c>
      <c r="Z814" s="117" t="s">
        <v>12</v>
      </c>
      <c r="AA814" s="393" t="s">
        <v>12</v>
      </c>
      <c r="AB814" s="393" t="s">
        <v>12</v>
      </c>
      <c r="AC814" s="393" t="s">
        <v>12</v>
      </c>
      <c r="AD814" s="393"/>
      <c r="AE814" s="393"/>
      <c r="AF814" s="393"/>
      <c r="AG814" s="78"/>
      <c r="AH814" s="78"/>
      <c r="AI814" s="78"/>
      <c r="AJ814" s="78"/>
      <c r="AK814" s="79"/>
      <c r="AL814" s="79"/>
      <c r="AM814" s="79"/>
      <c r="AN814" s="90"/>
      <c r="AO814" s="90"/>
      <c r="AP814" s="90"/>
      <c r="AQ814" s="90"/>
      <c r="AR814" s="90"/>
      <c r="AS814" s="90"/>
      <c r="AT814" s="90"/>
      <c r="AU814" s="90"/>
      <c r="AV814" s="90"/>
      <c r="AW814" s="90"/>
      <c r="AX814" s="90"/>
      <c r="AY814" s="90"/>
      <c r="AZ814" s="90"/>
      <c r="BA814" s="90"/>
      <c r="BB814" s="163"/>
      <c r="BC814" s="163"/>
      <c r="BD814" s="163"/>
      <c r="BE814" s="163"/>
      <c r="BF814" s="163"/>
      <c r="BG814" s="163"/>
      <c r="BH814" s="163"/>
      <c r="BI814" s="163"/>
      <c r="BJ814" s="163"/>
      <c r="BK814" s="163"/>
      <c r="BL814" s="163"/>
      <c r="BM814" s="163"/>
      <c r="BN814" s="163"/>
      <c r="BO814" s="315"/>
      <c r="BP814" s="163"/>
      <c r="BQ814" s="90"/>
      <c r="BR814" s="163"/>
      <c r="BS814" s="90"/>
      <c r="BT814" s="90"/>
      <c r="BU814" s="394" t="e">
        <v>#N/A</v>
      </c>
      <c r="BV814" s="88"/>
    </row>
    <row r="815" spans="1:74" ht="26.4" x14ac:dyDescent="0.3">
      <c r="A815" s="413" t="s">
        <v>2093</v>
      </c>
      <c r="B815" s="414" t="s">
        <v>2094</v>
      </c>
      <c r="C815" s="415"/>
      <c r="D815" s="416"/>
      <c r="E815" s="417"/>
      <c r="F815" s="415"/>
      <c r="G815" s="418" t="s">
        <v>15</v>
      </c>
      <c r="H815" s="117" t="s">
        <v>12</v>
      </c>
      <c r="I815" s="117" t="s">
        <v>12</v>
      </c>
      <c r="J815" s="117" t="s">
        <v>12</v>
      </c>
      <c r="K815" s="117" t="s">
        <v>12</v>
      </c>
      <c r="L815" s="117" t="s">
        <v>12</v>
      </c>
      <c r="M815" s="117" t="s">
        <v>12</v>
      </c>
      <c r="N815" s="117" t="s">
        <v>12</v>
      </c>
      <c r="O815" s="117" t="s">
        <v>12</v>
      </c>
      <c r="P815" s="117" t="s">
        <v>12</v>
      </c>
      <c r="Q815" s="117" t="s">
        <v>12</v>
      </c>
      <c r="R815" s="117" t="s">
        <v>12</v>
      </c>
      <c r="S815" s="117" t="s">
        <v>12</v>
      </c>
      <c r="T815" s="117" t="s">
        <v>12</v>
      </c>
      <c r="U815" s="117" t="s">
        <v>12</v>
      </c>
      <c r="V815" s="117" t="s">
        <v>12</v>
      </c>
      <c r="W815" s="117" t="s">
        <v>12</v>
      </c>
      <c r="X815" s="117" t="s">
        <v>12</v>
      </c>
      <c r="Y815" s="117" t="s">
        <v>12</v>
      </c>
      <c r="Z815" s="117" t="s">
        <v>12</v>
      </c>
      <c r="AA815" s="393" t="s">
        <v>12</v>
      </c>
      <c r="AB815" s="393" t="s">
        <v>12</v>
      </c>
      <c r="AC815" s="393" t="s">
        <v>12</v>
      </c>
      <c r="AD815" s="393"/>
      <c r="AE815" s="393"/>
      <c r="AF815" s="393"/>
      <c r="AG815" s="78"/>
      <c r="AH815" s="78"/>
      <c r="AI815" s="78"/>
      <c r="AJ815" s="78"/>
      <c r="AK815" s="79"/>
      <c r="AL815" s="79"/>
      <c r="AM815" s="79"/>
      <c r="AN815" s="90"/>
      <c r="AO815" s="90"/>
      <c r="AP815" s="90"/>
      <c r="AQ815" s="90"/>
      <c r="AR815" s="90"/>
      <c r="AS815" s="90"/>
      <c r="AT815" s="90"/>
      <c r="AU815" s="90"/>
      <c r="AV815" s="90"/>
      <c r="AW815" s="90"/>
      <c r="AX815" s="90"/>
      <c r="AY815" s="90"/>
      <c r="AZ815" s="90"/>
      <c r="BA815" s="90"/>
      <c r="BB815" s="163"/>
      <c r="BC815" s="163"/>
      <c r="BD815" s="163"/>
      <c r="BE815" s="163"/>
      <c r="BF815" s="163"/>
      <c r="BG815" s="163"/>
      <c r="BH815" s="163"/>
      <c r="BI815" s="163"/>
      <c r="BJ815" s="163"/>
      <c r="BK815" s="163"/>
      <c r="BL815" s="163"/>
      <c r="BM815" s="163"/>
      <c r="BN815" s="163"/>
      <c r="BO815" s="315"/>
      <c r="BP815" s="163"/>
      <c r="BQ815" s="90"/>
      <c r="BR815" s="163"/>
      <c r="BS815" s="90"/>
      <c r="BT815" s="90"/>
      <c r="BU815" s="394" t="e">
        <v>#N/A</v>
      </c>
      <c r="BV815" s="88"/>
    </row>
    <row r="816" spans="1:74" x14ac:dyDescent="0.3">
      <c r="A816" s="413" t="s">
        <v>2095</v>
      </c>
      <c r="B816" s="414" t="s">
        <v>2096</v>
      </c>
      <c r="C816" s="415"/>
      <c r="D816" s="416"/>
      <c r="E816" s="417"/>
      <c r="F816" s="415"/>
      <c r="G816" s="418" t="s">
        <v>15</v>
      </c>
      <c r="H816" s="117" t="s">
        <v>12</v>
      </c>
      <c r="I816" s="117" t="s">
        <v>12</v>
      </c>
      <c r="J816" s="117" t="s">
        <v>12</v>
      </c>
      <c r="K816" s="117" t="s">
        <v>12</v>
      </c>
      <c r="L816" s="117" t="s">
        <v>12</v>
      </c>
      <c r="M816" s="117" t="s">
        <v>12</v>
      </c>
      <c r="N816" s="117" t="s">
        <v>12</v>
      </c>
      <c r="O816" s="117" t="s">
        <v>12</v>
      </c>
      <c r="P816" s="117" t="s">
        <v>12</v>
      </c>
      <c r="Q816" s="117" t="s">
        <v>12</v>
      </c>
      <c r="R816" s="117" t="s">
        <v>12</v>
      </c>
      <c r="S816" s="117" t="s">
        <v>12</v>
      </c>
      <c r="T816" s="117" t="s">
        <v>12</v>
      </c>
      <c r="U816" s="117" t="s">
        <v>12</v>
      </c>
      <c r="V816" s="117" t="s">
        <v>12</v>
      </c>
      <c r="W816" s="117" t="s">
        <v>12</v>
      </c>
      <c r="X816" s="117" t="s">
        <v>12</v>
      </c>
      <c r="Y816" s="117" t="s">
        <v>12</v>
      </c>
      <c r="Z816" s="117" t="s">
        <v>12</v>
      </c>
      <c r="AA816" s="393" t="s">
        <v>12</v>
      </c>
      <c r="AB816" s="393" t="s">
        <v>12</v>
      </c>
      <c r="AC816" s="393" t="s">
        <v>12</v>
      </c>
      <c r="AD816" s="393"/>
      <c r="AE816" s="393"/>
      <c r="AF816" s="393"/>
      <c r="AG816" s="78"/>
      <c r="AH816" s="78"/>
      <c r="AI816" s="78"/>
      <c r="AJ816" s="78"/>
      <c r="AK816" s="79"/>
      <c r="AL816" s="79"/>
      <c r="AM816" s="79"/>
      <c r="AN816" s="90"/>
      <c r="AO816" s="90"/>
      <c r="AP816" s="90"/>
      <c r="AQ816" s="90"/>
      <c r="AR816" s="90"/>
      <c r="AS816" s="90"/>
      <c r="AT816" s="90"/>
      <c r="AU816" s="90"/>
      <c r="AV816" s="90"/>
      <c r="AW816" s="90"/>
      <c r="AX816" s="90"/>
      <c r="AY816" s="90"/>
      <c r="AZ816" s="90"/>
      <c r="BA816" s="90"/>
      <c r="BB816" s="163"/>
      <c r="BC816" s="163"/>
      <c r="BD816" s="163"/>
      <c r="BE816" s="163"/>
      <c r="BF816" s="163"/>
      <c r="BG816" s="163"/>
      <c r="BH816" s="163"/>
      <c r="BI816" s="163"/>
      <c r="BJ816" s="163"/>
      <c r="BK816" s="163"/>
      <c r="BL816" s="163"/>
      <c r="BM816" s="163"/>
      <c r="BN816" s="163"/>
      <c r="BO816" s="315"/>
      <c r="BP816" s="163"/>
      <c r="BQ816" s="90"/>
      <c r="BR816" s="163"/>
      <c r="BS816" s="90"/>
      <c r="BT816" s="90"/>
      <c r="BU816" s="394" t="e">
        <v>#N/A</v>
      </c>
      <c r="BV816" s="88"/>
    </row>
    <row r="817" spans="1:74" x14ac:dyDescent="0.3">
      <c r="A817" s="413" t="s">
        <v>2097</v>
      </c>
      <c r="B817" s="414" t="s">
        <v>2098</v>
      </c>
      <c r="C817" s="415"/>
      <c r="D817" s="416"/>
      <c r="E817" s="417"/>
      <c r="F817" s="415"/>
      <c r="G817" s="418" t="s">
        <v>15</v>
      </c>
      <c r="H817" s="117" t="s">
        <v>12</v>
      </c>
      <c r="I817" s="117" t="s">
        <v>12</v>
      </c>
      <c r="J817" s="117" t="s">
        <v>12</v>
      </c>
      <c r="K817" s="117" t="s">
        <v>12</v>
      </c>
      <c r="L817" s="117" t="s">
        <v>12</v>
      </c>
      <c r="M817" s="117" t="s">
        <v>12</v>
      </c>
      <c r="N817" s="117" t="s">
        <v>12</v>
      </c>
      <c r="O817" s="117" t="s">
        <v>12</v>
      </c>
      <c r="P817" s="117" t="s">
        <v>12</v>
      </c>
      <c r="Q817" s="117" t="s">
        <v>12</v>
      </c>
      <c r="R817" s="117" t="s">
        <v>12</v>
      </c>
      <c r="S817" s="117" t="s">
        <v>12</v>
      </c>
      <c r="T817" s="117" t="s">
        <v>12</v>
      </c>
      <c r="U817" s="117" t="s">
        <v>12</v>
      </c>
      <c r="V817" s="117" t="s">
        <v>12</v>
      </c>
      <c r="W817" s="117" t="s">
        <v>12</v>
      </c>
      <c r="X817" s="117" t="s">
        <v>12</v>
      </c>
      <c r="Y817" s="117" t="s">
        <v>12</v>
      </c>
      <c r="Z817" s="117" t="s">
        <v>12</v>
      </c>
      <c r="AA817" s="393" t="s">
        <v>12</v>
      </c>
      <c r="AB817" s="393" t="s">
        <v>12</v>
      </c>
      <c r="AC817" s="393" t="s">
        <v>12</v>
      </c>
      <c r="AD817" s="393"/>
      <c r="AE817" s="393"/>
      <c r="AF817" s="393"/>
      <c r="AG817" s="78"/>
      <c r="AH817" s="78"/>
      <c r="AI817" s="78"/>
      <c r="AJ817" s="78"/>
      <c r="AK817" s="79"/>
      <c r="AL817" s="79"/>
      <c r="AM817" s="79"/>
      <c r="AN817" s="90"/>
      <c r="AO817" s="90"/>
      <c r="AP817" s="90"/>
      <c r="AQ817" s="90"/>
      <c r="AR817" s="90"/>
      <c r="AS817" s="90"/>
      <c r="AT817" s="90"/>
      <c r="AU817" s="90"/>
      <c r="AV817" s="90"/>
      <c r="AW817" s="90"/>
      <c r="AX817" s="90"/>
      <c r="AY817" s="90"/>
      <c r="AZ817" s="90"/>
      <c r="BA817" s="90"/>
      <c r="BB817" s="163"/>
      <c r="BC817" s="163"/>
      <c r="BD817" s="163"/>
      <c r="BE817" s="163"/>
      <c r="BF817" s="163"/>
      <c r="BG817" s="163"/>
      <c r="BH817" s="163"/>
      <c r="BI817" s="163"/>
      <c r="BJ817" s="163"/>
      <c r="BK817" s="163"/>
      <c r="BL817" s="163"/>
      <c r="BM817" s="163"/>
      <c r="BN817" s="163"/>
      <c r="BO817" s="315"/>
      <c r="BP817" s="163"/>
      <c r="BQ817" s="90"/>
      <c r="BR817" s="163"/>
      <c r="BS817" s="90"/>
      <c r="BT817" s="90"/>
      <c r="BU817" s="394" t="e">
        <v>#N/A</v>
      </c>
      <c r="BV817" s="88"/>
    </row>
    <row r="818" spans="1:74" ht="26.4" x14ac:dyDescent="0.3">
      <c r="A818" s="413" t="s">
        <v>2099</v>
      </c>
      <c r="B818" s="414" t="s">
        <v>2100</v>
      </c>
      <c r="C818" s="415"/>
      <c r="D818" s="416"/>
      <c r="E818" s="417"/>
      <c r="F818" s="415"/>
      <c r="G818" s="418" t="s">
        <v>15</v>
      </c>
      <c r="H818" s="117" t="s">
        <v>12</v>
      </c>
      <c r="I818" s="117" t="s">
        <v>12</v>
      </c>
      <c r="J818" s="117" t="s">
        <v>12</v>
      </c>
      <c r="K818" s="117" t="s">
        <v>12</v>
      </c>
      <c r="L818" s="117" t="s">
        <v>12</v>
      </c>
      <c r="M818" s="117" t="s">
        <v>12</v>
      </c>
      <c r="N818" s="117" t="s">
        <v>12</v>
      </c>
      <c r="O818" s="117" t="s">
        <v>12</v>
      </c>
      <c r="P818" s="117" t="s">
        <v>12</v>
      </c>
      <c r="Q818" s="117" t="s">
        <v>12</v>
      </c>
      <c r="R818" s="117" t="s">
        <v>12</v>
      </c>
      <c r="S818" s="117" t="s">
        <v>12</v>
      </c>
      <c r="T818" s="117" t="s">
        <v>12</v>
      </c>
      <c r="U818" s="117" t="s">
        <v>12</v>
      </c>
      <c r="V818" s="117" t="s">
        <v>12</v>
      </c>
      <c r="W818" s="117" t="s">
        <v>12</v>
      </c>
      <c r="X818" s="117" t="s">
        <v>12</v>
      </c>
      <c r="Y818" s="117" t="s">
        <v>12</v>
      </c>
      <c r="Z818" s="117" t="s">
        <v>12</v>
      </c>
      <c r="AA818" s="393" t="s">
        <v>12</v>
      </c>
      <c r="AB818" s="393" t="s">
        <v>12</v>
      </c>
      <c r="AC818" s="393" t="s">
        <v>12</v>
      </c>
      <c r="AD818" s="393"/>
      <c r="AE818" s="393"/>
      <c r="AF818" s="393"/>
      <c r="AG818" s="78"/>
      <c r="AH818" s="78"/>
      <c r="AI818" s="78"/>
      <c r="AJ818" s="78"/>
      <c r="AK818" s="79"/>
      <c r="AL818" s="79"/>
      <c r="AM818" s="79"/>
      <c r="AN818" s="90"/>
      <c r="AO818" s="90"/>
      <c r="AP818" s="90"/>
      <c r="AQ818" s="90"/>
      <c r="AR818" s="90"/>
      <c r="AS818" s="90"/>
      <c r="AT818" s="90"/>
      <c r="AU818" s="90"/>
      <c r="AV818" s="90"/>
      <c r="AW818" s="90"/>
      <c r="AX818" s="90"/>
      <c r="AY818" s="90"/>
      <c r="AZ818" s="90"/>
      <c r="BA818" s="90"/>
      <c r="BB818" s="163"/>
      <c r="BC818" s="163"/>
      <c r="BD818" s="163"/>
      <c r="BE818" s="163"/>
      <c r="BF818" s="163"/>
      <c r="BG818" s="163"/>
      <c r="BH818" s="163"/>
      <c r="BI818" s="163"/>
      <c r="BJ818" s="163"/>
      <c r="BK818" s="163"/>
      <c r="BL818" s="163"/>
      <c r="BM818" s="163"/>
      <c r="BN818" s="163"/>
      <c r="BO818" s="315"/>
      <c r="BP818" s="163"/>
      <c r="BQ818" s="90"/>
      <c r="BR818" s="163"/>
      <c r="BS818" s="90"/>
      <c r="BT818" s="90"/>
      <c r="BU818" s="394" t="e">
        <v>#N/A</v>
      </c>
      <c r="BV818" s="88"/>
    </row>
    <row r="819" spans="1:74" ht="26.4" x14ac:dyDescent="0.3">
      <c r="A819" s="413" t="s">
        <v>2101</v>
      </c>
      <c r="B819" s="414" t="s">
        <v>2102</v>
      </c>
      <c r="C819" s="415"/>
      <c r="D819" s="416"/>
      <c r="E819" s="417"/>
      <c r="F819" s="415"/>
      <c r="G819" s="418" t="s">
        <v>15</v>
      </c>
      <c r="H819" s="117" t="s">
        <v>12</v>
      </c>
      <c r="I819" s="117" t="s">
        <v>12</v>
      </c>
      <c r="J819" s="117" t="s">
        <v>12</v>
      </c>
      <c r="K819" s="117" t="s">
        <v>12</v>
      </c>
      <c r="L819" s="117" t="s">
        <v>12</v>
      </c>
      <c r="M819" s="117" t="s">
        <v>12</v>
      </c>
      <c r="N819" s="117" t="s">
        <v>12</v>
      </c>
      <c r="O819" s="117" t="s">
        <v>12</v>
      </c>
      <c r="P819" s="117" t="s">
        <v>12</v>
      </c>
      <c r="Q819" s="117" t="s">
        <v>12</v>
      </c>
      <c r="R819" s="117" t="s">
        <v>12</v>
      </c>
      <c r="S819" s="117" t="s">
        <v>12</v>
      </c>
      <c r="T819" s="117" t="s">
        <v>12</v>
      </c>
      <c r="U819" s="117" t="s">
        <v>12</v>
      </c>
      <c r="V819" s="117" t="s">
        <v>12</v>
      </c>
      <c r="W819" s="117" t="s">
        <v>12</v>
      </c>
      <c r="X819" s="117" t="s">
        <v>12</v>
      </c>
      <c r="Y819" s="117" t="s">
        <v>12</v>
      </c>
      <c r="Z819" s="117" t="s">
        <v>12</v>
      </c>
      <c r="AA819" s="393" t="s">
        <v>12</v>
      </c>
      <c r="AB819" s="393" t="s">
        <v>12</v>
      </c>
      <c r="AC819" s="393" t="s">
        <v>12</v>
      </c>
      <c r="AD819" s="393"/>
      <c r="AE819" s="393"/>
      <c r="AF819" s="393"/>
      <c r="AG819" s="78"/>
      <c r="AH819" s="78"/>
      <c r="AI819" s="78"/>
      <c r="AJ819" s="78"/>
      <c r="AK819" s="79"/>
      <c r="AL819" s="79"/>
      <c r="AM819" s="79"/>
      <c r="AN819" s="90"/>
      <c r="AO819" s="90"/>
      <c r="AP819" s="90"/>
      <c r="AQ819" s="90"/>
      <c r="AR819" s="90"/>
      <c r="AS819" s="90"/>
      <c r="AT819" s="90"/>
      <c r="AU819" s="90"/>
      <c r="AV819" s="90"/>
      <c r="AW819" s="90"/>
      <c r="AX819" s="90"/>
      <c r="AY819" s="90"/>
      <c r="AZ819" s="90"/>
      <c r="BA819" s="90"/>
      <c r="BB819" s="163"/>
      <c r="BC819" s="163"/>
      <c r="BD819" s="163"/>
      <c r="BE819" s="163"/>
      <c r="BF819" s="163"/>
      <c r="BG819" s="163"/>
      <c r="BH819" s="163"/>
      <c r="BI819" s="163"/>
      <c r="BJ819" s="163"/>
      <c r="BK819" s="163"/>
      <c r="BL819" s="163"/>
      <c r="BM819" s="163"/>
      <c r="BN819" s="163"/>
      <c r="BO819" s="315"/>
      <c r="BP819" s="163"/>
      <c r="BQ819" s="90"/>
      <c r="BR819" s="163"/>
      <c r="BS819" s="90"/>
      <c r="BT819" s="90"/>
      <c r="BU819" s="394" t="e">
        <v>#N/A</v>
      </c>
      <c r="BV819" s="88"/>
    </row>
    <row r="820" spans="1:74" ht="26.4" x14ac:dyDescent="0.3">
      <c r="A820" s="413" t="s">
        <v>2103</v>
      </c>
      <c r="B820" s="414" t="s">
        <v>2104</v>
      </c>
      <c r="C820" s="415"/>
      <c r="D820" s="416"/>
      <c r="E820" s="417"/>
      <c r="F820" s="415"/>
      <c r="G820" s="418" t="s">
        <v>15</v>
      </c>
      <c r="H820" s="117" t="s">
        <v>12</v>
      </c>
      <c r="I820" s="117" t="s">
        <v>12</v>
      </c>
      <c r="J820" s="117" t="s">
        <v>12</v>
      </c>
      <c r="K820" s="117" t="s">
        <v>12</v>
      </c>
      <c r="L820" s="117" t="s">
        <v>12</v>
      </c>
      <c r="M820" s="117" t="s">
        <v>12</v>
      </c>
      <c r="N820" s="117" t="s">
        <v>12</v>
      </c>
      <c r="O820" s="117" t="s">
        <v>12</v>
      </c>
      <c r="P820" s="117" t="s">
        <v>12</v>
      </c>
      <c r="Q820" s="117" t="s">
        <v>12</v>
      </c>
      <c r="R820" s="117" t="s">
        <v>12</v>
      </c>
      <c r="S820" s="117" t="s">
        <v>12</v>
      </c>
      <c r="T820" s="117" t="s">
        <v>12</v>
      </c>
      <c r="U820" s="117" t="s">
        <v>12</v>
      </c>
      <c r="V820" s="117" t="s">
        <v>12</v>
      </c>
      <c r="W820" s="117" t="s">
        <v>12</v>
      </c>
      <c r="X820" s="117" t="s">
        <v>12</v>
      </c>
      <c r="Y820" s="117" t="s">
        <v>12</v>
      </c>
      <c r="Z820" s="117" t="s">
        <v>12</v>
      </c>
      <c r="AA820" s="393" t="s">
        <v>12</v>
      </c>
      <c r="AB820" s="393" t="s">
        <v>12</v>
      </c>
      <c r="AC820" s="393" t="s">
        <v>12</v>
      </c>
      <c r="AD820" s="393"/>
      <c r="AE820" s="393"/>
      <c r="AF820" s="393"/>
      <c r="AG820" s="78"/>
      <c r="AH820" s="78"/>
      <c r="AI820" s="78"/>
      <c r="AJ820" s="78"/>
      <c r="AK820" s="79"/>
      <c r="AL820" s="79"/>
      <c r="AM820" s="79"/>
      <c r="AN820" s="90"/>
      <c r="AO820" s="90"/>
      <c r="AP820" s="90"/>
      <c r="AQ820" s="90"/>
      <c r="AR820" s="90"/>
      <c r="AS820" s="90"/>
      <c r="AT820" s="90"/>
      <c r="AU820" s="90"/>
      <c r="AV820" s="90"/>
      <c r="AW820" s="90"/>
      <c r="AX820" s="90"/>
      <c r="AY820" s="90"/>
      <c r="AZ820" s="90"/>
      <c r="BA820" s="90"/>
      <c r="BB820" s="163"/>
      <c r="BC820" s="163"/>
      <c r="BD820" s="163"/>
      <c r="BE820" s="163"/>
      <c r="BF820" s="163"/>
      <c r="BG820" s="163"/>
      <c r="BH820" s="163"/>
      <c r="BI820" s="163"/>
      <c r="BJ820" s="163"/>
      <c r="BK820" s="163"/>
      <c r="BL820" s="163"/>
      <c r="BM820" s="163"/>
      <c r="BN820" s="163"/>
      <c r="BO820" s="315"/>
      <c r="BP820" s="163"/>
      <c r="BQ820" s="90"/>
      <c r="BR820" s="163"/>
      <c r="BS820" s="90"/>
      <c r="BT820" s="90"/>
      <c r="BU820" s="394" t="e">
        <v>#N/A</v>
      </c>
      <c r="BV820" s="88"/>
    </row>
    <row r="821" spans="1:74" ht="26.4" x14ac:dyDescent="0.3">
      <c r="A821" s="413" t="s">
        <v>2105</v>
      </c>
      <c r="B821" s="414" t="s">
        <v>2106</v>
      </c>
      <c r="C821" s="415"/>
      <c r="D821" s="416"/>
      <c r="E821" s="417"/>
      <c r="F821" s="415"/>
      <c r="G821" s="418" t="s">
        <v>15</v>
      </c>
      <c r="H821" s="117" t="s">
        <v>12</v>
      </c>
      <c r="I821" s="117" t="s">
        <v>12</v>
      </c>
      <c r="J821" s="117" t="s">
        <v>12</v>
      </c>
      <c r="K821" s="117" t="s">
        <v>12</v>
      </c>
      <c r="L821" s="117" t="s">
        <v>12</v>
      </c>
      <c r="M821" s="117" t="s">
        <v>12</v>
      </c>
      <c r="N821" s="117" t="s">
        <v>12</v>
      </c>
      <c r="O821" s="117" t="s">
        <v>12</v>
      </c>
      <c r="P821" s="117" t="s">
        <v>12</v>
      </c>
      <c r="Q821" s="117" t="s">
        <v>12</v>
      </c>
      <c r="R821" s="117" t="s">
        <v>12</v>
      </c>
      <c r="S821" s="117" t="s">
        <v>12</v>
      </c>
      <c r="T821" s="117" t="s">
        <v>12</v>
      </c>
      <c r="U821" s="117" t="s">
        <v>12</v>
      </c>
      <c r="V821" s="117" t="s">
        <v>12</v>
      </c>
      <c r="W821" s="117" t="s">
        <v>12</v>
      </c>
      <c r="X821" s="117" t="s">
        <v>12</v>
      </c>
      <c r="Y821" s="117" t="s">
        <v>12</v>
      </c>
      <c r="Z821" s="117" t="s">
        <v>12</v>
      </c>
      <c r="AA821" s="393" t="s">
        <v>12</v>
      </c>
      <c r="AB821" s="393" t="s">
        <v>12</v>
      </c>
      <c r="AC821" s="393" t="s">
        <v>12</v>
      </c>
      <c r="AD821" s="393"/>
      <c r="AE821" s="393"/>
      <c r="AF821" s="393"/>
      <c r="AG821" s="78"/>
      <c r="AH821" s="78"/>
      <c r="AI821" s="78"/>
      <c r="AJ821" s="78"/>
      <c r="AK821" s="79"/>
      <c r="AL821" s="79"/>
      <c r="AM821" s="79"/>
      <c r="AN821" s="90"/>
      <c r="AO821" s="90"/>
      <c r="AP821" s="90"/>
      <c r="AQ821" s="90"/>
      <c r="AR821" s="90"/>
      <c r="AS821" s="90"/>
      <c r="AT821" s="90"/>
      <c r="AU821" s="90"/>
      <c r="AV821" s="90"/>
      <c r="AW821" s="90"/>
      <c r="AX821" s="90"/>
      <c r="AY821" s="90"/>
      <c r="AZ821" s="90"/>
      <c r="BA821" s="90"/>
      <c r="BB821" s="163"/>
      <c r="BC821" s="163"/>
      <c r="BD821" s="163"/>
      <c r="BE821" s="163"/>
      <c r="BF821" s="163"/>
      <c r="BG821" s="163"/>
      <c r="BH821" s="163"/>
      <c r="BI821" s="163"/>
      <c r="BJ821" s="163"/>
      <c r="BK821" s="163"/>
      <c r="BL821" s="163"/>
      <c r="BM821" s="163"/>
      <c r="BN821" s="163"/>
      <c r="BO821" s="315"/>
      <c r="BP821" s="163"/>
      <c r="BQ821" s="90"/>
      <c r="BR821" s="163"/>
      <c r="BS821" s="90"/>
      <c r="BT821" s="90"/>
      <c r="BU821" s="394" t="e">
        <v>#N/A</v>
      </c>
      <c r="BV821" s="88"/>
    </row>
    <row r="822" spans="1:74" ht="26.4" x14ac:dyDescent="0.3">
      <c r="A822" s="413" t="s">
        <v>2107</v>
      </c>
      <c r="B822" s="414" t="s">
        <v>2108</v>
      </c>
      <c r="C822" s="415"/>
      <c r="D822" s="416"/>
      <c r="E822" s="417"/>
      <c r="F822" s="415"/>
      <c r="G822" s="418" t="s">
        <v>15</v>
      </c>
      <c r="H822" s="117" t="s">
        <v>12</v>
      </c>
      <c r="I822" s="117" t="s">
        <v>12</v>
      </c>
      <c r="J822" s="117" t="s">
        <v>12</v>
      </c>
      <c r="K822" s="117" t="s">
        <v>12</v>
      </c>
      <c r="L822" s="117" t="s">
        <v>12</v>
      </c>
      <c r="M822" s="117" t="s">
        <v>12</v>
      </c>
      <c r="N822" s="117" t="s">
        <v>12</v>
      </c>
      <c r="O822" s="117" t="s">
        <v>12</v>
      </c>
      <c r="P822" s="117" t="s">
        <v>12</v>
      </c>
      <c r="Q822" s="117" t="s">
        <v>12</v>
      </c>
      <c r="R822" s="117" t="s">
        <v>12</v>
      </c>
      <c r="S822" s="117" t="s">
        <v>12</v>
      </c>
      <c r="T822" s="117" t="s">
        <v>12</v>
      </c>
      <c r="U822" s="117" t="s">
        <v>12</v>
      </c>
      <c r="V822" s="117" t="s">
        <v>12</v>
      </c>
      <c r="W822" s="117" t="s">
        <v>12</v>
      </c>
      <c r="X822" s="117" t="s">
        <v>12</v>
      </c>
      <c r="Y822" s="117" t="s">
        <v>12</v>
      </c>
      <c r="Z822" s="117" t="s">
        <v>12</v>
      </c>
      <c r="AA822" s="393" t="s">
        <v>12</v>
      </c>
      <c r="AB822" s="393" t="s">
        <v>12</v>
      </c>
      <c r="AC822" s="393" t="s">
        <v>12</v>
      </c>
      <c r="AD822" s="393"/>
      <c r="AE822" s="393"/>
      <c r="AF822" s="393"/>
      <c r="AG822" s="78"/>
      <c r="AH822" s="78"/>
      <c r="AI822" s="78"/>
      <c r="AJ822" s="78"/>
      <c r="AK822" s="79"/>
      <c r="AL822" s="79"/>
      <c r="AM822" s="79"/>
      <c r="AN822" s="90"/>
      <c r="AO822" s="90"/>
      <c r="AP822" s="90"/>
      <c r="AQ822" s="90"/>
      <c r="AR822" s="90"/>
      <c r="AS822" s="90"/>
      <c r="AT822" s="90"/>
      <c r="AU822" s="90"/>
      <c r="AV822" s="90"/>
      <c r="AW822" s="90"/>
      <c r="AX822" s="90"/>
      <c r="AY822" s="90"/>
      <c r="AZ822" s="90"/>
      <c r="BA822" s="90"/>
      <c r="BB822" s="163"/>
      <c r="BC822" s="163"/>
      <c r="BD822" s="163"/>
      <c r="BE822" s="163"/>
      <c r="BF822" s="163"/>
      <c r="BG822" s="163"/>
      <c r="BH822" s="163"/>
      <c r="BI822" s="163"/>
      <c r="BJ822" s="163"/>
      <c r="BK822" s="163"/>
      <c r="BL822" s="163"/>
      <c r="BM822" s="163"/>
      <c r="BN822" s="163"/>
      <c r="BO822" s="315"/>
      <c r="BP822" s="163"/>
      <c r="BQ822" s="90"/>
      <c r="BR822" s="163"/>
      <c r="BS822" s="90"/>
      <c r="BT822" s="90"/>
      <c r="BU822" s="394" t="e">
        <v>#N/A</v>
      </c>
      <c r="BV822" s="88"/>
    </row>
    <row r="823" spans="1:74" ht="26.4" x14ac:dyDescent="0.3">
      <c r="A823" s="413" t="s">
        <v>2109</v>
      </c>
      <c r="B823" s="414" t="s">
        <v>2110</v>
      </c>
      <c r="C823" s="415"/>
      <c r="D823" s="416"/>
      <c r="E823" s="417"/>
      <c r="F823" s="415"/>
      <c r="G823" s="418" t="s">
        <v>15</v>
      </c>
      <c r="H823" s="117" t="s">
        <v>12</v>
      </c>
      <c r="I823" s="117" t="s">
        <v>12</v>
      </c>
      <c r="J823" s="117" t="s">
        <v>12</v>
      </c>
      <c r="K823" s="117" t="s">
        <v>12</v>
      </c>
      <c r="L823" s="117" t="s">
        <v>12</v>
      </c>
      <c r="M823" s="117" t="s">
        <v>12</v>
      </c>
      <c r="N823" s="117" t="s">
        <v>12</v>
      </c>
      <c r="O823" s="117" t="s">
        <v>12</v>
      </c>
      <c r="P823" s="117" t="s">
        <v>12</v>
      </c>
      <c r="Q823" s="117" t="s">
        <v>12</v>
      </c>
      <c r="R823" s="117" t="s">
        <v>12</v>
      </c>
      <c r="S823" s="117" t="s">
        <v>12</v>
      </c>
      <c r="T823" s="117" t="s">
        <v>12</v>
      </c>
      <c r="U823" s="117" t="s">
        <v>12</v>
      </c>
      <c r="V823" s="117" t="s">
        <v>12</v>
      </c>
      <c r="W823" s="117" t="s">
        <v>12</v>
      </c>
      <c r="X823" s="117" t="s">
        <v>12</v>
      </c>
      <c r="Y823" s="117" t="s">
        <v>12</v>
      </c>
      <c r="Z823" s="117" t="s">
        <v>12</v>
      </c>
      <c r="AA823" s="393" t="s">
        <v>12</v>
      </c>
      <c r="AB823" s="393" t="s">
        <v>12</v>
      </c>
      <c r="AC823" s="393" t="s">
        <v>12</v>
      </c>
      <c r="AD823" s="393"/>
      <c r="AE823" s="393"/>
      <c r="AF823" s="393"/>
      <c r="AG823" s="78"/>
      <c r="AH823" s="78"/>
      <c r="AI823" s="78"/>
      <c r="AJ823" s="78"/>
      <c r="AK823" s="79"/>
      <c r="AL823" s="79"/>
      <c r="AM823" s="79"/>
      <c r="AN823" s="90"/>
      <c r="AO823" s="90"/>
      <c r="AP823" s="90"/>
      <c r="AQ823" s="90"/>
      <c r="AR823" s="90"/>
      <c r="AS823" s="90"/>
      <c r="AT823" s="90"/>
      <c r="AU823" s="90"/>
      <c r="AV823" s="90"/>
      <c r="AW823" s="90"/>
      <c r="AX823" s="90"/>
      <c r="AY823" s="90"/>
      <c r="AZ823" s="90"/>
      <c r="BA823" s="90"/>
      <c r="BB823" s="163"/>
      <c r="BC823" s="163"/>
      <c r="BD823" s="163"/>
      <c r="BE823" s="163"/>
      <c r="BF823" s="163"/>
      <c r="BG823" s="163"/>
      <c r="BH823" s="163"/>
      <c r="BI823" s="163"/>
      <c r="BJ823" s="163"/>
      <c r="BK823" s="163"/>
      <c r="BL823" s="163"/>
      <c r="BM823" s="163"/>
      <c r="BN823" s="163"/>
      <c r="BO823" s="315"/>
      <c r="BP823" s="163"/>
      <c r="BQ823" s="90"/>
      <c r="BR823" s="163"/>
      <c r="BS823" s="90"/>
      <c r="BT823" s="90"/>
      <c r="BU823" s="394" t="e">
        <v>#N/A</v>
      </c>
      <c r="BV823" s="88"/>
    </row>
    <row r="824" spans="1:74" x14ac:dyDescent="0.3">
      <c r="A824" s="413" t="s">
        <v>2111</v>
      </c>
      <c r="B824" s="414" t="s">
        <v>2112</v>
      </c>
      <c r="C824" s="415"/>
      <c r="D824" s="416"/>
      <c r="E824" s="417"/>
      <c r="F824" s="415"/>
      <c r="G824" s="418" t="s">
        <v>15</v>
      </c>
      <c r="H824" s="117" t="s">
        <v>12</v>
      </c>
      <c r="I824" s="117" t="s">
        <v>12</v>
      </c>
      <c r="J824" s="117" t="s">
        <v>12</v>
      </c>
      <c r="K824" s="117" t="s">
        <v>12</v>
      </c>
      <c r="L824" s="117" t="s">
        <v>12</v>
      </c>
      <c r="M824" s="117" t="s">
        <v>12</v>
      </c>
      <c r="N824" s="117" t="s">
        <v>12</v>
      </c>
      <c r="O824" s="117" t="s">
        <v>12</v>
      </c>
      <c r="P824" s="117" t="s">
        <v>12</v>
      </c>
      <c r="Q824" s="117" t="s">
        <v>12</v>
      </c>
      <c r="R824" s="117" t="s">
        <v>12</v>
      </c>
      <c r="S824" s="117" t="s">
        <v>12</v>
      </c>
      <c r="T824" s="117" t="s">
        <v>12</v>
      </c>
      <c r="U824" s="117" t="s">
        <v>12</v>
      </c>
      <c r="V824" s="117" t="s">
        <v>12</v>
      </c>
      <c r="W824" s="117" t="s">
        <v>12</v>
      </c>
      <c r="X824" s="117" t="s">
        <v>12</v>
      </c>
      <c r="Y824" s="117" t="s">
        <v>12</v>
      </c>
      <c r="Z824" s="117" t="s">
        <v>12</v>
      </c>
      <c r="AA824" s="393" t="s">
        <v>12</v>
      </c>
      <c r="AB824" s="393" t="s">
        <v>12</v>
      </c>
      <c r="AC824" s="393" t="s">
        <v>12</v>
      </c>
      <c r="AD824" s="393"/>
      <c r="AE824" s="393"/>
      <c r="AF824" s="393"/>
      <c r="AG824" s="78"/>
      <c r="AH824" s="78"/>
      <c r="AI824" s="78"/>
      <c r="AJ824" s="78"/>
      <c r="AK824" s="79"/>
      <c r="AL824" s="79"/>
      <c r="AM824" s="79"/>
      <c r="AN824" s="90"/>
      <c r="AO824" s="90"/>
      <c r="AP824" s="90"/>
      <c r="AQ824" s="90"/>
      <c r="AR824" s="90"/>
      <c r="AS824" s="90"/>
      <c r="AT824" s="90"/>
      <c r="AU824" s="90"/>
      <c r="AV824" s="90"/>
      <c r="AW824" s="90"/>
      <c r="AX824" s="90"/>
      <c r="AY824" s="90"/>
      <c r="AZ824" s="90"/>
      <c r="BA824" s="90"/>
      <c r="BB824" s="163"/>
      <c r="BC824" s="163"/>
      <c r="BD824" s="163"/>
      <c r="BE824" s="163"/>
      <c r="BF824" s="163"/>
      <c r="BG824" s="163"/>
      <c r="BH824" s="163"/>
      <c r="BI824" s="163"/>
      <c r="BJ824" s="163"/>
      <c r="BK824" s="163"/>
      <c r="BL824" s="163"/>
      <c r="BM824" s="163"/>
      <c r="BN824" s="163"/>
      <c r="BO824" s="315"/>
      <c r="BP824" s="163"/>
      <c r="BQ824" s="90"/>
      <c r="BR824" s="163"/>
      <c r="BS824" s="90"/>
      <c r="BT824" s="90"/>
      <c r="BU824" s="394" t="e">
        <v>#N/A</v>
      </c>
      <c r="BV824" s="88"/>
    </row>
    <row r="825" spans="1:74" ht="26.4" x14ac:dyDescent="0.3">
      <c r="A825" s="413" t="s">
        <v>2113</v>
      </c>
      <c r="B825" s="414" t="s">
        <v>2114</v>
      </c>
      <c r="C825" s="415"/>
      <c r="D825" s="416"/>
      <c r="E825" s="417"/>
      <c r="F825" s="415"/>
      <c r="G825" s="418" t="s">
        <v>15</v>
      </c>
      <c r="H825" s="117" t="s">
        <v>12</v>
      </c>
      <c r="I825" s="117" t="s">
        <v>12</v>
      </c>
      <c r="J825" s="117" t="s">
        <v>12</v>
      </c>
      <c r="K825" s="117" t="s">
        <v>12</v>
      </c>
      <c r="L825" s="117" t="s">
        <v>12</v>
      </c>
      <c r="M825" s="117" t="s">
        <v>12</v>
      </c>
      <c r="N825" s="117" t="s">
        <v>12</v>
      </c>
      <c r="O825" s="117" t="s">
        <v>12</v>
      </c>
      <c r="P825" s="117" t="s">
        <v>12</v>
      </c>
      <c r="Q825" s="117" t="s">
        <v>12</v>
      </c>
      <c r="R825" s="117" t="s">
        <v>12</v>
      </c>
      <c r="S825" s="117" t="s">
        <v>12</v>
      </c>
      <c r="T825" s="117" t="s">
        <v>12</v>
      </c>
      <c r="U825" s="117" t="s">
        <v>12</v>
      </c>
      <c r="V825" s="117" t="s">
        <v>12</v>
      </c>
      <c r="W825" s="117" t="s">
        <v>12</v>
      </c>
      <c r="X825" s="117" t="s">
        <v>12</v>
      </c>
      <c r="Y825" s="117" t="s">
        <v>12</v>
      </c>
      <c r="Z825" s="117" t="s">
        <v>12</v>
      </c>
      <c r="AA825" s="393" t="s">
        <v>12</v>
      </c>
      <c r="AB825" s="393" t="s">
        <v>12</v>
      </c>
      <c r="AC825" s="393" t="s">
        <v>12</v>
      </c>
      <c r="AD825" s="393"/>
      <c r="AE825" s="393"/>
      <c r="AF825" s="393"/>
      <c r="AG825" s="78"/>
      <c r="AH825" s="78"/>
      <c r="AI825" s="78"/>
      <c r="AJ825" s="78"/>
      <c r="AK825" s="79"/>
      <c r="AL825" s="79"/>
      <c r="AM825" s="79"/>
      <c r="AN825" s="90"/>
      <c r="AO825" s="90"/>
      <c r="AP825" s="90"/>
      <c r="AQ825" s="90"/>
      <c r="AR825" s="90"/>
      <c r="AS825" s="90"/>
      <c r="AT825" s="90"/>
      <c r="AU825" s="90"/>
      <c r="AV825" s="90"/>
      <c r="AW825" s="90"/>
      <c r="AX825" s="90"/>
      <c r="AY825" s="90"/>
      <c r="AZ825" s="90"/>
      <c r="BA825" s="90"/>
      <c r="BB825" s="163"/>
      <c r="BC825" s="163"/>
      <c r="BD825" s="163"/>
      <c r="BE825" s="163"/>
      <c r="BF825" s="163"/>
      <c r="BG825" s="163"/>
      <c r="BH825" s="163"/>
      <c r="BI825" s="163"/>
      <c r="BJ825" s="163"/>
      <c r="BK825" s="163"/>
      <c r="BL825" s="163"/>
      <c r="BM825" s="163"/>
      <c r="BN825" s="163"/>
      <c r="BO825" s="315"/>
      <c r="BP825" s="163"/>
      <c r="BQ825" s="90"/>
      <c r="BR825" s="163"/>
      <c r="BS825" s="90"/>
      <c r="BT825" s="90"/>
      <c r="BU825" s="394" t="e">
        <v>#N/A</v>
      </c>
      <c r="BV825" s="88"/>
    </row>
    <row r="826" spans="1:74" x14ac:dyDescent="0.3">
      <c r="A826" s="413"/>
      <c r="B826" s="414"/>
      <c r="C826" s="415"/>
      <c r="D826" s="416"/>
      <c r="E826" s="417"/>
      <c r="F826" s="415"/>
      <c r="G826" s="418" t="s">
        <v>15</v>
      </c>
      <c r="H826" s="117" t="s">
        <v>12</v>
      </c>
      <c r="I826" s="117" t="s">
        <v>12</v>
      </c>
      <c r="J826" s="117" t="s">
        <v>12</v>
      </c>
      <c r="K826" s="117" t="s">
        <v>12</v>
      </c>
      <c r="L826" s="117" t="s">
        <v>12</v>
      </c>
      <c r="M826" s="117" t="s">
        <v>12</v>
      </c>
      <c r="N826" s="117" t="s">
        <v>12</v>
      </c>
      <c r="O826" s="117" t="s">
        <v>12</v>
      </c>
      <c r="P826" s="117" t="s">
        <v>12</v>
      </c>
      <c r="Q826" s="117" t="s">
        <v>12</v>
      </c>
      <c r="R826" s="117" t="s">
        <v>12</v>
      </c>
      <c r="S826" s="117" t="s">
        <v>12</v>
      </c>
      <c r="T826" s="117" t="s">
        <v>12</v>
      </c>
      <c r="U826" s="117" t="s">
        <v>12</v>
      </c>
      <c r="V826" s="117" t="s">
        <v>12</v>
      </c>
      <c r="W826" s="117" t="s">
        <v>12</v>
      </c>
      <c r="X826" s="117" t="s">
        <v>12</v>
      </c>
      <c r="Y826" s="117" t="s">
        <v>12</v>
      </c>
      <c r="Z826" s="117" t="s">
        <v>12</v>
      </c>
      <c r="AA826" s="393" t="s">
        <v>12</v>
      </c>
      <c r="AB826" s="393" t="s">
        <v>12</v>
      </c>
      <c r="AC826" s="393" t="s">
        <v>12</v>
      </c>
      <c r="AD826" s="393"/>
      <c r="AE826" s="393"/>
      <c r="AF826" s="393"/>
      <c r="AG826" s="78"/>
      <c r="AH826" s="78"/>
      <c r="AI826" s="78"/>
      <c r="AJ826" s="78"/>
      <c r="AK826" s="79"/>
      <c r="AL826" s="79"/>
      <c r="AM826" s="79"/>
      <c r="AN826" s="90"/>
      <c r="AO826" s="90"/>
      <c r="AP826" s="90"/>
      <c r="AQ826" s="90"/>
      <c r="AR826" s="90"/>
      <c r="AS826" s="90"/>
      <c r="AT826" s="90"/>
      <c r="AU826" s="90"/>
      <c r="AV826" s="90"/>
      <c r="AW826" s="90"/>
      <c r="AX826" s="90"/>
      <c r="AY826" s="90"/>
      <c r="AZ826" s="90"/>
      <c r="BA826" s="90"/>
      <c r="BB826" s="163"/>
      <c r="BC826" s="163"/>
      <c r="BD826" s="163"/>
      <c r="BE826" s="163"/>
      <c r="BF826" s="163"/>
      <c r="BG826" s="163"/>
      <c r="BH826" s="163"/>
      <c r="BI826" s="163"/>
      <c r="BJ826" s="163"/>
      <c r="BK826" s="163"/>
      <c r="BL826" s="163"/>
      <c r="BM826" s="163"/>
      <c r="BN826" s="163"/>
      <c r="BO826" s="315"/>
      <c r="BP826" s="163"/>
      <c r="BQ826" s="90"/>
      <c r="BR826" s="163"/>
      <c r="BS826" s="90"/>
      <c r="BT826" s="90"/>
      <c r="BU826" s="394" t="e">
        <v>#N/A</v>
      </c>
      <c r="BV826" s="88"/>
    </row>
    <row r="827" spans="1:74" x14ac:dyDescent="0.3">
      <c r="A827" s="413"/>
      <c r="B827" s="414"/>
      <c r="C827" s="415"/>
      <c r="D827" s="416"/>
      <c r="E827" s="417"/>
      <c r="F827" s="415"/>
      <c r="G827" s="418" t="s">
        <v>15</v>
      </c>
      <c r="H827" s="117" t="s">
        <v>12</v>
      </c>
      <c r="I827" s="117" t="s">
        <v>12</v>
      </c>
      <c r="J827" s="117" t="s">
        <v>12</v>
      </c>
      <c r="K827" s="117" t="s">
        <v>12</v>
      </c>
      <c r="L827" s="117" t="s">
        <v>12</v>
      </c>
      <c r="M827" s="117" t="s">
        <v>12</v>
      </c>
      <c r="N827" s="117" t="s">
        <v>12</v>
      </c>
      <c r="O827" s="117" t="s">
        <v>12</v>
      </c>
      <c r="P827" s="117" t="s">
        <v>12</v>
      </c>
      <c r="Q827" s="117" t="s">
        <v>12</v>
      </c>
      <c r="R827" s="117" t="s">
        <v>12</v>
      </c>
      <c r="S827" s="117" t="s">
        <v>12</v>
      </c>
      <c r="T827" s="117" t="s">
        <v>12</v>
      </c>
      <c r="U827" s="117" t="s">
        <v>12</v>
      </c>
      <c r="V827" s="117" t="s">
        <v>12</v>
      </c>
      <c r="W827" s="117" t="s">
        <v>12</v>
      </c>
      <c r="X827" s="117" t="s">
        <v>12</v>
      </c>
      <c r="Y827" s="117" t="s">
        <v>12</v>
      </c>
      <c r="Z827" s="117" t="s">
        <v>12</v>
      </c>
      <c r="AA827" s="393" t="s">
        <v>12</v>
      </c>
      <c r="AB827" s="393" t="s">
        <v>12</v>
      </c>
      <c r="AC827" s="393" t="s">
        <v>12</v>
      </c>
      <c r="AD827" s="393"/>
      <c r="AE827" s="393"/>
      <c r="AF827" s="393"/>
      <c r="AG827" s="78"/>
      <c r="AH827" s="78"/>
      <c r="AI827" s="78"/>
      <c r="AJ827" s="78"/>
      <c r="AK827" s="79"/>
      <c r="AL827" s="79"/>
      <c r="AM827" s="79"/>
      <c r="AN827" s="90"/>
      <c r="AO827" s="90"/>
      <c r="AP827" s="90"/>
      <c r="AQ827" s="90"/>
      <c r="AR827" s="90"/>
      <c r="AS827" s="90"/>
      <c r="AT827" s="90"/>
      <c r="AU827" s="90"/>
      <c r="AV827" s="90"/>
      <c r="AW827" s="90"/>
      <c r="AX827" s="90"/>
      <c r="AY827" s="90"/>
      <c r="AZ827" s="90"/>
      <c r="BA827" s="90"/>
      <c r="BB827" s="163"/>
      <c r="BC827" s="163"/>
      <c r="BD827" s="163"/>
      <c r="BE827" s="163"/>
      <c r="BF827" s="163"/>
      <c r="BG827" s="163"/>
      <c r="BH827" s="163"/>
      <c r="BI827" s="163"/>
      <c r="BJ827" s="163"/>
      <c r="BK827" s="163"/>
      <c r="BL827" s="163"/>
      <c r="BM827" s="163"/>
      <c r="BN827" s="163"/>
      <c r="BO827" s="315"/>
      <c r="BP827" s="163"/>
      <c r="BQ827" s="90"/>
      <c r="BR827" s="163"/>
      <c r="BS827" s="90"/>
      <c r="BT827" s="90"/>
      <c r="BU827" s="394" t="e">
        <v>#N/A</v>
      </c>
      <c r="BV827" s="88"/>
    </row>
    <row r="828" spans="1:74" x14ac:dyDescent="0.3">
      <c r="A828" s="413"/>
      <c r="B828" s="414"/>
      <c r="C828" s="415"/>
      <c r="D828" s="416"/>
      <c r="E828" s="417"/>
      <c r="F828" s="415"/>
      <c r="G828" s="418" t="s">
        <v>15</v>
      </c>
      <c r="H828" s="117" t="s">
        <v>12</v>
      </c>
      <c r="I828" s="117" t="s">
        <v>12</v>
      </c>
      <c r="J828" s="117" t="s">
        <v>12</v>
      </c>
      <c r="K828" s="117" t="s">
        <v>12</v>
      </c>
      <c r="L828" s="117" t="s">
        <v>12</v>
      </c>
      <c r="M828" s="117" t="s">
        <v>12</v>
      </c>
      <c r="N828" s="117" t="s">
        <v>12</v>
      </c>
      <c r="O828" s="117" t="s">
        <v>12</v>
      </c>
      <c r="P828" s="117" t="s">
        <v>12</v>
      </c>
      <c r="Q828" s="117" t="s">
        <v>12</v>
      </c>
      <c r="R828" s="117" t="s">
        <v>12</v>
      </c>
      <c r="S828" s="117" t="s">
        <v>12</v>
      </c>
      <c r="T828" s="117" t="s">
        <v>12</v>
      </c>
      <c r="U828" s="117" t="s">
        <v>12</v>
      </c>
      <c r="V828" s="117" t="s">
        <v>12</v>
      </c>
      <c r="W828" s="117" t="s">
        <v>12</v>
      </c>
      <c r="X828" s="117" t="s">
        <v>12</v>
      </c>
      <c r="Y828" s="117" t="s">
        <v>12</v>
      </c>
      <c r="Z828" s="117" t="s">
        <v>12</v>
      </c>
      <c r="AA828" s="393" t="s">
        <v>12</v>
      </c>
      <c r="AB828" s="393" t="s">
        <v>12</v>
      </c>
      <c r="AC828" s="393" t="s">
        <v>12</v>
      </c>
      <c r="AD828" s="393"/>
      <c r="AE828" s="393"/>
      <c r="AF828" s="393"/>
      <c r="AG828" s="78"/>
      <c r="AH828" s="78"/>
      <c r="AI828" s="78"/>
      <c r="AJ828" s="78"/>
      <c r="AK828" s="79"/>
      <c r="AL828" s="79"/>
      <c r="AM828" s="79"/>
      <c r="AN828" s="90"/>
      <c r="AO828" s="90"/>
      <c r="AP828" s="90"/>
      <c r="AQ828" s="90"/>
      <c r="AR828" s="90"/>
      <c r="AS828" s="90"/>
      <c r="AT828" s="90"/>
      <c r="AU828" s="90"/>
      <c r="AV828" s="90"/>
      <c r="AW828" s="90"/>
      <c r="AX828" s="90"/>
      <c r="AY828" s="90"/>
      <c r="AZ828" s="90"/>
      <c r="BA828" s="90"/>
      <c r="BB828" s="163"/>
      <c r="BC828" s="163"/>
      <c r="BD828" s="163"/>
      <c r="BE828" s="163"/>
      <c r="BF828" s="163"/>
      <c r="BG828" s="163"/>
      <c r="BH828" s="163"/>
      <c r="BI828" s="163"/>
      <c r="BJ828" s="163"/>
      <c r="BK828" s="163"/>
      <c r="BL828" s="163"/>
      <c r="BM828" s="163"/>
      <c r="BN828" s="163"/>
      <c r="BO828" s="315"/>
      <c r="BP828" s="163"/>
      <c r="BQ828" s="90"/>
      <c r="BR828" s="163"/>
      <c r="BS828" s="90"/>
      <c r="BT828" s="90"/>
      <c r="BU828" s="394" t="e">
        <v>#N/A</v>
      </c>
      <c r="BV828" s="88"/>
    </row>
    <row r="829" spans="1:74" x14ac:dyDescent="0.3">
      <c r="A829" s="413"/>
      <c r="B829" s="414"/>
      <c r="C829" s="415"/>
      <c r="D829" s="416"/>
      <c r="E829" s="417"/>
      <c r="F829" s="415"/>
      <c r="G829" s="418" t="s">
        <v>15</v>
      </c>
      <c r="H829" s="117" t="s">
        <v>12</v>
      </c>
      <c r="I829" s="117" t="s">
        <v>12</v>
      </c>
      <c r="J829" s="117" t="s">
        <v>12</v>
      </c>
      <c r="K829" s="117" t="s">
        <v>12</v>
      </c>
      <c r="L829" s="117" t="s">
        <v>12</v>
      </c>
      <c r="M829" s="117" t="s">
        <v>12</v>
      </c>
      <c r="N829" s="117" t="s">
        <v>12</v>
      </c>
      <c r="O829" s="117" t="s">
        <v>12</v>
      </c>
      <c r="P829" s="117" t="s">
        <v>12</v>
      </c>
      <c r="Q829" s="117" t="s">
        <v>12</v>
      </c>
      <c r="R829" s="117" t="s">
        <v>12</v>
      </c>
      <c r="S829" s="117" t="s">
        <v>12</v>
      </c>
      <c r="T829" s="117" t="s">
        <v>12</v>
      </c>
      <c r="U829" s="117" t="s">
        <v>12</v>
      </c>
      <c r="V829" s="117" t="s">
        <v>12</v>
      </c>
      <c r="W829" s="117" t="s">
        <v>12</v>
      </c>
      <c r="X829" s="117" t="s">
        <v>12</v>
      </c>
      <c r="Y829" s="117" t="s">
        <v>12</v>
      </c>
      <c r="Z829" s="117" t="s">
        <v>12</v>
      </c>
      <c r="AA829" s="393" t="s">
        <v>12</v>
      </c>
      <c r="AB829" s="393" t="s">
        <v>12</v>
      </c>
      <c r="AC829" s="393" t="s">
        <v>12</v>
      </c>
      <c r="AD829" s="393"/>
      <c r="AE829" s="393"/>
      <c r="AF829" s="393"/>
      <c r="AG829" s="78"/>
      <c r="AH829" s="78"/>
      <c r="AI829" s="78"/>
      <c r="AJ829" s="78"/>
      <c r="AK829" s="79"/>
      <c r="AL829" s="79"/>
      <c r="AM829" s="79"/>
      <c r="AN829" s="90"/>
      <c r="AO829" s="90"/>
      <c r="AP829" s="90"/>
      <c r="AQ829" s="90"/>
      <c r="AR829" s="90"/>
      <c r="AS829" s="90"/>
      <c r="AT829" s="90"/>
      <c r="AU829" s="90"/>
      <c r="AV829" s="90"/>
      <c r="AW829" s="90"/>
      <c r="AX829" s="90"/>
      <c r="AY829" s="90"/>
      <c r="AZ829" s="90"/>
      <c r="BA829" s="90"/>
      <c r="BB829" s="163"/>
      <c r="BC829" s="163"/>
      <c r="BD829" s="163"/>
      <c r="BE829" s="163"/>
      <c r="BF829" s="163"/>
      <c r="BG829" s="163"/>
      <c r="BH829" s="163"/>
      <c r="BI829" s="163"/>
      <c r="BJ829" s="163"/>
      <c r="BK829" s="163"/>
      <c r="BL829" s="163"/>
      <c r="BM829" s="163"/>
      <c r="BN829" s="163"/>
      <c r="BO829" s="315"/>
      <c r="BP829" s="163"/>
      <c r="BQ829" s="90"/>
      <c r="BR829" s="163"/>
      <c r="BS829" s="90"/>
      <c r="BT829" s="90"/>
      <c r="BU829" s="394" t="e">
        <v>#N/A</v>
      </c>
      <c r="BV829" s="88"/>
    </row>
    <row r="830" spans="1:74" x14ac:dyDescent="0.3">
      <c r="A830" s="413" t="s">
        <v>2115</v>
      </c>
      <c r="B830" s="414" t="s">
        <v>2116</v>
      </c>
      <c r="C830" s="415"/>
      <c r="D830" s="416"/>
      <c r="E830" s="417"/>
      <c r="F830" s="415"/>
      <c r="G830" s="418" t="s">
        <v>15</v>
      </c>
      <c r="H830" s="117" t="s">
        <v>12</v>
      </c>
      <c r="I830" s="117" t="s">
        <v>12</v>
      </c>
      <c r="J830" s="117" t="s">
        <v>12</v>
      </c>
      <c r="K830" s="117" t="s">
        <v>12</v>
      </c>
      <c r="L830" s="117" t="s">
        <v>12</v>
      </c>
      <c r="M830" s="117" t="s">
        <v>12</v>
      </c>
      <c r="N830" s="117" t="s">
        <v>12</v>
      </c>
      <c r="O830" s="117" t="s">
        <v>12</v>
      </c>
      <c r="P830" s="117" t="s">
        <v>12</v>
      </c>
      <c r="Q830" s="117" t="s">
        <v>12</v>
      </c>
      <c r="R830" s="117" t="s">
        <v>12</v>
      </c>
      <c r="S830" s="117" t="s">
        <v>12</v>
      </c>
      <c r="T830" s="117" t="s">
        <v>12</v>
      </c>
      <c r="U830" s="117" t="s">
        <v>12</v>
      </c>
      <c r="V830" s="117" t="s">
        <v>12</v>
      </c>
      <c r="W830" s="117" t="s">
        <v>12</v>
      </c>
      <c r="X830" s="117" t="s">
        <v>12</v>
      </c>
      <c r="Y830" s="117" t="s">
        <v>12</v>
      </c>
      <c r="Z830" s="117" t="s">
        <v>12</v>
      </c>
      <c r="AA830" s="393" t="s">
        <v>12</v>
      </c>
      <c r="AB830" s="393" t="s">
        <v>12</v>
      </c>
      <c r="AC830" s="393" t="s">
        <v>12</v>
      </c>
      <c r="AD830" s="393"/>
      <c r="AE830" s="393"/>
      <c r="AF830" s="393"/>
      <c r="AG830" s="78"/>
      <c r="AH830" s="78"/>
      <c r="AI830" s="78"/>
      <c r="AJ830" s="78"/>
      <c r="AK830" s="79"/>
      <c r="AL830" s="79"/>
      <c r="AM830" s="79"/>
      <c r="AN830" s="90"/>
      <c r="AO830" s="90"/>
      <c r="AP830" s="90"/>
      <c r="AQ830" s="90"/>
      <c r="AR830" s="90"/>
      <c r="AS830" s="90"/>
      <c r="AT830" s="90"/>
      <c r="AU830" s="90"/>
      <c r="AV830" s="90"/>
      <c r="AW830" s="90"/>
      <c r="AX830" s="90"/>
      <c r="AY830" s="90"/>
      <c r="AZ830" s="90"/>
      <c r="BA830" s="90"/>
      <c r="BB830" s="163"/>
      <c r="BC830" s="163"/>
      <c r="BD830" s="163"/>
      <c r="BE830" s="163"/>
      <c r="BF830" s="163"/>
      <c r="BG830" s="163"/>
      <c r="BH830" s="163"/>
      <c r="BI830" s="163"/>
      <c r="BJ830" s="163"/>
      <c r="BK830" s="163"/>
      <c r="BL830" s="163"/>
      <c r="BM830" s="163"/>
      <c r="BN830" s="163"/>
      <c r="BO830" s="315"/>
      <c r="BP830" s="163"/>
      <c r="BQ830" s="90"/>
      <c r="BR830" s="163"/>
      <c r="BS830" s="90"/>
      <c r="BT830" s="90"/>
      <c r="BU830" s="394" t="e">
        <v>#N/A</v>
      </c>
      <c r="BV830" s="88"/>
    </row>
    <row r="831" spans="1:74" x14ac:dyDescent="0.3">
      <c r="A831" s="413"/>
      <c r="B831" s="414"/>
      <c r="C831" s="415"/>
      <c r="D831" s="416"/>
      <c r="E831" s="417"/>
      <c r="F831" s="415"/>
      <c r="G831" s="418" t="s">
        <v>15</v>
      </c>
      <c r="H831" s="117" t="s">
        <v>12</v>
      </c>
      <c r="I831" s="117" t="s">
        <v>12</v>
      </c>
      <c r="J831" s="117" t="s">
        <v>12</v>
      </c>
      <c r="K831" s="117" t="s">
        <v>12</v>
      </c>
      <c r="L831" s="117" t="s">
        <v>12</v>
      </c>
      <c r="M831" s="117" t="s">
        <v>12</v>
      </c>
      <c r="N831" s="117" t="s">
        <v>12</v>
      </c>
      <c r="O831" s="117" t="s">
        <v>12</v>
      </c>
      <c r="P831" s="117" t="s">
        <v>12</v>
      </c>
      <c r="Q831" s="117" t="s">
        <v>12</v>
      </c>
      <c r="R831" s="117" t="s">
        <v>12</v>
      </c>
      <c r="S831" s="117" t="s">
        <v>12</v>
      </c>
      <c r="T831" s="117" t="s">
        <v>12</v>
      </c>
      <c r="U831" s="117" t="s">
        <v>12</v>
      </c>
      <c r="V831" s="117" t="s">
        <v>12</v>
      </c>
      <c r="W831" s="117" t="s">
        <v>12</v>
      </c>
      <c r="X831" s="117" t="s">
        <v>12</v>
      </c>
      <c r="Y831" s="117" t="s">
        <v>12</v>
      </c>
      <c r="Z831" s="117" t="s">
        <v>12</v>
      </c>
      <c r="AA831" s="393" t="s">
        <v>12</v>
      </c>
      <c r="AB831" s="393" t="s">
        <v>12</v>
      </c>
      <c r="AC831" s="393" t="s">
        <v>12</v>
      </c>
      <c r="AD831" s="393"/>
      <c r="AE831" s="393"/>
      <c r="AF831" s="393"/>
      <c r="AG831" s="78"/>
      <c r="AH831" s="78"/>
      <c r="AI831" s="78"/>
      <c r="AJ831" s="78"/>
      <c r="AK831" s="79"/>
      <c r="AL831" s="79"/>
      <c r="AM831" s="79"/>
      <c r="AN831" s="90"/>
      <c r="AO831" s="90"/>
      <c r="AP831" s="90"/>
      <c r="AQ831" s="90"/>
      <c r="AR831" s="90"/>
      <c r="AS831" s="90"/>
      <c r="AT831" s="90"/>
      <c r="AU831" s="90"/>
      <c r="AV831" s="90"/>
      <c r="AW831" s="90"/>
      <c r="AX831" s="90"/>
      <c r="AY831" s="90"/>
      <c r="AZ831" s="90"/>
      <c r="BA831" s="90"/>
      <c r="BB831" s="163"/>
      <c r="BC831" s="163"/>
      <c r="BD831" s="163"/>
      <c r="BE831" s="163"/>
      <c r="BF831" s="163"/>
      <c r="BG831" s="163"/>
      <c r="BH831" s="163"/>
      <c r="BI831" s="163"/>
      <c r="BJ831" s="163"/>
      <c r="BK831" s="163"/>
      <c r="BL831" s="163"/>
      <c r="BM831" s="163"/>
      <c r="BN831" s="163"/>
      <c r="BO831" s="315"/>
      <c r="BP831" s="163"/>
      <c r="BQ831" s="90"/>
      <c r="BR831" s="163"/>
      <c r="BS831" s="90"/>
      <c r="BT831" s="90"/>
      <c r="BU831" s="394" t="e">
        <v>#N/A</v>
      </c>
      <c r="BV831" s="88"/>
    </row>
    <row r="832" spans="1:74" x14ac:dyDescent="0.3">
      <c r="A832" s="413"/>
      <c r="B832" s="414"/>
      <c r="C832" s="415"/>
      <c r="D832" s="416"/>
      <c r="E832" s="417"/>
      <c r="F832" s="415"/>
      <c r="G832" s="418" t="s">
        <v>15</v>
      </c>
      <c r="H832" s="117" t="s">
        <v>12</v>
      </c>
      <c r="I832" s="117" t="s">
        <v>12</v>
      </c>
      <c r="J832" s="117" t="s">
        <v>12</v>
      </c>
      <c r="K832" s="117" t="s">
        <v>12</v>
      </c>
      <c r="L832" s="117" t="s">
        <v>12</v>
      </c>
      <c r="M832" s="117" t="s">
        <v>12</v>
      </c>
      <c r="N832" s="117" t="s">
        <v>12</v>
      </c>
      <c r="O832" s="117" t="s">
        <v>12</v>
      </c>
      <c r="P832" s="117" t="s">
        <v>12</v>
      </c>
      <c r="Q832" s="117" t="s">
        <v>12</v>
      </c>
      <c r="R832" s="117" t="s">
        <v>12</v>
      </c>
      <c r="S832" s="117" t="s">
        <v>12</v>
      </c>
      <c r="T832" s="117" t="s">
        <v>12</v>
      </c>
      <c r="U832" s="117" t="s">
        <v>12</v>
      </c>
      <c r="V832" s="117" t="s">
        <v>12</v>
      </c>
      <c r="W832" s="117" t="s">
        <v>12</v>
      </c>
      <c r="X832" s="117" t="s">
        <v>12</v>
      </c>
      <c r="Y832" s="117" t="s">
        <v>12</v>
      </c>
      <c r="Z832" s="117" t="s">
        <v>12</v>
      </c>
      <c r="AA832" s="393" t="s">
        <v>12</v>
      </c>
      <c r="AB832" s="393" t="s">
        <v>12</v>
      </c>
      <c r="AC832" s="393" t="s">
        <v>12</v>
      </c>
      <c r="AD832" s="393"/>
      <c r="AE832" s="393"/>
      <c r="AF832" s="393"/>
      <c r="AG832" s="78"/>
      <c r="AH832" s="78"/>
      <c r="AI832" s="78"/>
      <c r="AJ832" s="78"/>
      <c r="AK832" s="79"/>
      <c r="AL832" s="79"/>
      <c r="AM832" s="79"/>
      <c r="AN832" s="90"/>
      <c r="AO832" s="90"/>
      <c r="AP832" s="90"/>
      <c r="AQ832" s="90"/>
      <c r="AR832" s="90"/>
      <c r="AS832" s="90"/>
      <c r="AT832" s="90"/>
      <c r="AU832" s="90"/>
      <c r="AV832" s="90"/>
      <c r="AW832" s="90"/>
      <c r="AX832" s="90"/>
      <c r="AY832" s="90"/>
      <c r="AZ832" s="90"/>
      <c r="BA832" s="90"/>
      <c r="BB832" s="163"/>
      <c r="BC832" s="163"/>
      <c r="BD832" s="163"/>
      <c r="BE832" s="163"/>
      <c r="BF832" s="163"/>
      <c r="BG832" s="163"/>
      <c r="BH832" s="163"/>
      <c r="BI832" s="163"/>
      <c r="BJ832" s="163"/>
      <c r="BK832" s="163"/>
      <c r="BL832" s="163"/>
      <c r="BM832" s="163"/>
      <c r="BN832" s="163"/>
      <c r="BO832" s="315"/>
      <c r="BP832" s="163"/>
      <c r="BQ832" s="90"/>
      <c r="BR832" s="163"/>
      <c r="BS832" s="90"/>
      <c r="BT832" s="90"/>
      <c r="BU832" s="394" t="e">
        <v>#N/A</v>
      </c>
      <c r="BV832" s="88"/>
    </row>
    <row r="833" spans="1:74" ht="26.4" x14ac:dyDescent="0.3">
      <c r="A833" s="413" t="s">
        <v>2117</v>
      </c>
      <c r="B833" s="414" t="s">
        <v>2118</v>
      </c>
      <c r="C833" s="415"/>
      <c r="D833" s="416"/>
      <c r="E833" s="417"/>
      <c r="F833" s="415"/>
      <c r="G833" s="418" t="s">
        <v>15</v>
      </c>
      <c r="H833" s="117" t="s">
        <v>12</v>
      </c>
      <c r="I833" s="117" t="s">
        <v>12</v>
      </c>
      <c r="J833" s="117" t="s">
        <v>12</v>
      </c>
      <c r="K833" s="117" t="s">
        <v>12</v>
      </c>
      <c r="L833" s="117" t="s">
        <v>12</v>
      </c>
      <c r="M833" s="117" t="s">
        <v>12</v>
      </c>
      <c r="N833" s="117" t="s">
        <v>12</v>
      </c>
      <c r="O833" s="117" t="s">
        <v>12</v>
      </c>
      <c r="P833" s="117" t="s">
        <v>12</v>
      </c>
      <c r="Q833" s="117" t="s">
        <v>12</v>
      </c>
      <c r="R833" s="117" t="s">
        <v>12</v>
      </c>
      <c r="S833" s="117" t="s">
        <v>12</v>
      </c>
      <c r="T833" s="117" t="s">
        <v>12</v>
      </c>
      <c r="U833" s="117" t="s">
        <v>12</v>
      </c>
      <c r="V833" s="117" t="s">
        <v>12</v>
      </c>
      <c r="W833" s="117" t="s">
        <v>12</v>
      </c>
      <c r="X833" s="117" t="s">
        <v>12</v>
      </c>
      <c r="Y833" s="117" t="s">
        <v>12</v>
      </c>
      <c r="Z833" s="117" t="s">
        <v>12</v>
      </c>
      <c r="AA833" s="393" t="s">
        <v>12</v>
      </c>
      <c r="AB833" s="393" t="s">
        <v>12</v>
      </c>
      <c r="AC833" s="393" t="s">
        <v>12</v>
      </c>
      <c r="AD833" s="393"/>
      <c r="AE833" s="393"/>
      <c r="AF833" s="393"/>
      <c r="AG833" s="78"/>
      <c r="AH833" s="78"/>
      <c r="AI833" s="78"/>
      <c r="AJ833" s="78"/>
      <c r="AK833" s="79"/>
      <c r="AL833" s="79"/>
      <c r="AM833" s="79"/>
      <c r="AN833" s="90"/>
      <c r="AO833" s="90"/>
      <c r="AP833" s="90"/>
      <c r="AQ833" s="90"/>
      <c r="AR833" s="90"/>
      <c r="AS833" s="90"/>
      <c r="AT833" s="90"/>
      <c r="AU833" s="90"/>
      <c r="AV833" s="90"/>
      <c r="AW833" s="90"/>
      <c r="AX833" s="90"/>
      <c r="AY833" s="90"/>
      <c r="AZ833" s="90"/>
      <c r="BA833" s="90"/>
      <c r="BB833" s="163"/>
      <c r="BC833" s="163"/>
      <c r="BD833" s="163"/>
      <c r="BE833" s="163"/>
      <c r="BF833" s="163"/>
      <c r="BG833" s="163"/>
      <c r="BH833" s="163"/>
      <c r="BI833" s="163"/>
      <c r="BJ833" s="163"/>
      <c r="BK833" s="163"/>
      <c r="BL833" s="163"/>
      <c r="BM833" s="163"/>
      <c r="BN833" s="163"/>
      <c r="BO833" s="315"/>
      <c r="BP833" s="163"/>
      <c r="BQ833" s="90"/>
      <c r="BR833" s="163"/>
      <c r="BS833" s="90"/>
      <c r="BT833" s="90"/>
      <c r="BU833" s="394" t="e">
        <v>#N/A</v>
      </c>
      <c r="BV833" s="88"/>
    </row>
    <row r="834" spans="1:74" ht="26.4" x14ac:dyDescent="0.3">
      <c r="A834" s="413" t="s">
        <v>2119</v>
      </c>
      <c r="B834" s="414" t="s">
        <v>2120</v>
      </c>
      <c r="C834" s="415"/>
      <c r="D834" s="416"/>
      <c r="E834" s="417"/>
      <c r="F834" s="415"/>
      <c r="G834" s="418" t="s">
        <v>15</v>
      </c>
      <c r="H834" s="117" t="s">
        <v>12</v>
      </c>
      <c r="I834" s="117" t="s">
        <v>12</v>
      </c>
      <c r="J834" s="117" t="s">
        <v>12</v>
      </c>
      <c r="K834" s="117" t="s">
        <v>12</v>
      </c>
      <c r="L834" s="117" t="s">
        <v>12</v>
      </c>
      <c r="M834" s="117" t="s">
        <v>12</v>
      </c>
      <c r="N834" s="117" t="s">
        <v>12</v>
      </c>
      <c r="O834" s="117" t="s">
        <v>12</v>
      </c>
      <c r="P834" s="117" t="s">
        <v>12</v>
      </c>
      <c r="Q834" s="117" t="s">
        <v>12</v>
      </c>
      <c r="R834" s="117" t="s">
        <v>12</v>
      </c>
      <c r="S834" s="117" t="s">
        <v>12</v>
      </c>
      <c r="T834" s="117" t="s">
        <v>12</v>
      </c>
      <c r="U834" s="117" t="s">
        <v>12</v>
      </c>
      <c r="V834" s="117" t="s">
        <v>12</v>
      </c>
      <c r="W834" s="117" t="s">
        <v>12</v>
      </c>
      <c r="X834" s="117" t="s">
        <v>12</v>
      </c>
      <c r="Y834" s="117" t="s">
        <v>12</v>
      </c>
      <c r="Z834" s="117" t="s">
        <v>12</v>
      </c>
      <c r="AA834" s="393" t="s">
        <v>12</v>
      </c>
      <c r="AB834" s="393" t="s">
        <v>12</v>
      </c>
      <c r="AC834" s="393" t="s">
        <v>12</v>
      </c>
      <c r="AD834" s="393"/>
      <c r="AE834" s="393"/>
      <c r="AF834" s="393"/>
      <c r="AG834" s="78"/>
      <c r="AH834" s="78"/>
      <c r="AI834" s="78"/>
      <c r="AJ834" s="78"/>
      <c r="AK834" s="79"/>
      <c r="AL834" s="79"/>
      <c r="AM834" s="79"/>
      <c r="AN834" s="90"/>
      <c r="AO834" s="90"/>
      <c r="AP834" s="90"/>
      <c r="AQ834" s="90"/>
      <c r="AR834" s="90"/>
      <c r="AS834" s="90"/>
      <c r="AT834" s="90"/>
      <c r="AU834" s="90"/>
      <c r="AV834" s="90"/>
      <c r="AW834" s="90"/>
      <c r="AX834" s="90"/>
      <c r="AY834" s="90"/>
      <c r="AZ834" s="90"/>
      <c r="BA834" s="90"/>
      <c r="BB834" s="163"/>
      <c r="BC834" s="163"/>
      <c r="BD834" s="163"/>
      <c r="BE834" s="163"/>
      <c r="BF834" s="163"/>
      <c r="BG834" s="163"/>
      <c r="BH834" s="163"/>
      <c r="BI834" s="163"/>
      <c r="BJ834" s="163"/>
      <c r="BK834" s="163"/>
      <c r="BL834" s="163"/>
      <c r="BM834" s="163"/>
      <c r="BN834" s="163"/>
      <c r="BO834" s="315"/>
      <c r="BP834" s="163"/>
      <c r="BQ834" s="90"/>
      <c r="BR834" s="163"/>
      <c r="BS834" s="90"/>
      <c r="BT834" s="90"/>
      <c r="BU834" s="394" t="e">
        <v>#N/A</v>
      </c>
      <c r="BV834" s="88"/>
    </row>
    <row r="835" spans="1:74" ht="26.4" x14ac:dyDescent="0.3">
      <c r="A835" s="413" t="s">
        <v>2121</v>
      </c>
      <c r="B835" s="414" t="s">
        <v>2122</v>
      </c>
      <c r="C835" s="415"/>
      <c r="D835" s="416"/>
      <c r="E835" s="417"/>
      <c r="F835" s="415"/>
      <c r="G835" s="418" t="s">
        <v>15</v>
      </c>
      <c r="H835" s="117" t="s">
        <v>12</v>
      </c>
      <c r="I835" s="117" t="s">
        <v>12</v>
      </c>
      <c r="J835" s="117" t="s">
        <v>12</v>
      </c>
      <c r="K835" s="117" t="s">
        <v>12</v>
      </c>
      <c r="L835" s="117" t="s">
        <v>12</v>
      </c>
      <c r="M835" s="117" t="s">
        <v>12</v>
      </c>
      <c r="N835" s="117" t="s">
        <v>12</v>
      </c>
      <c r="O835" s="117" t="s">
        <v>12</v>
      </c>
      <c r="P835" s="117" t="s">
        <v>12</v>
      </c>
      <c r="Q835" s="117" t="s">
        <v>12</v>
      </c>
      <c r="R835" s="117" t="s">
        <v>12</v>
      </c>
      <c r="S835" s="117" t="s">
        <v>12</v>
      </c>
      <c r="T835" s="117" t="s">
        <v>12</v>
      </c>
      <c r="U835" s="117" t="s">
        <v>12</v>
      </c>
      <c r="V835" s="117" t="s">
        <v>12</v>
      </c>
      <c r="W835" s="117" t="s">
        <v>12</v>
      </c>
      <c r="X835" s="117" t="s">
        <v>12</v>
      </c>
      <c r="Y835" s="117" t="s">
        <v>12</v>
      </c>
      <c r="Z835" s="117" t="s">
        <v>12</v>
      </c>
      <c r="AA835" s="393" t="s">
        <v>12</v>
      </c>
      <c r="AB835" s="393" t="s">
        <v>12</v>
      </c>
      <c r="AC835" s="393" t="s">
        <v>12</v>
      </c>
      <c r="AD835" s="393"/>
      <c r="AE835" s="393"/>
      <c r="AF835" s="393"/>
      <c r="AG835" s="78"/>
      <c r="AH835" s="78"/>
      <c r="AI835" s="78"/>
      <c r="AJ835" s="78"/>
      <c r="AK835" s="79"/>
      <c r="AL835" s="79"/>
      <c r="AM835" s="79"/>
      <c r="AN835" s="90"/>
      <c r="AO835" s="90"/>
      <c r="AP835" s="90"/>
      <c r="AQ835" s="90"/>
      <c r="AR835" s="90"/>
      <c r="AS835" s="90"/>
      <c r="AT835" s="90"/>
      <c r="AU835" s="90"/>
      <c r="AV835" s="90"/>
      <c r="AW835" s="90"/>
      <c r="AX835" s="90"/>
      <c r="AY835" s="90"/>
      <c r="AZ835" s="90"/>
      <c r="BA835" s="90"/>
      <c r="BB835" s="163"/>
      <c r="BC835" s="163"/>
      <c r="BD835" s="163"/>
      <c r="BE835" s="163"/>
      <c r="BF835" s="163"/>
      <c r="BG835" s="163"/>
      <c r="BH835" s="163"/>
      <c r="BI835" s="163"/>
      <c r="BJ835" s="163"/>
      <c r="BK835" s="163"/>
      <c r="BL835" s="163"/>
      <c r="BM835" s="163"/>
      <c r="BN835" s="163"/>
      <c r="BO835" s="315"/>
      <c r="BP835" s="163"/>
      <c r="BQ835" s="90"/>
      <c r="BR835" s="163"/>
      <c r="BS835" s="90"/>
      <c r="BT835" s="90"/>
      <c r="BU835" s="394" t="e">
        <v>#N/A</v>
      </c>
      <c r="BV835" s="88"/>
    </row>
    <row r="836" spans="1:74" ht="26.4" x14ac:dyDescent="0.3">
      <c r="A836" s="413" t="s">
        <v>2123</v>
      </c>
      <c r="B836" s="414" t="s">
        <v>2124</v>
      </c>
      <c r="C836" s="415"/>
      <c r="D836" s="416"/>
      <c r="E836" s="417"/>
      <c r="F836" s="415"/>
      <c r="G836" s="418" t="s">
        <v>15</v>
      </c>
      <c r="H836" s="117" t="s">
        <v>12</v>
      </c>
      <c r="I836" s="117" t="s">
        <v>12</v>
      </c>
      <c r="J836" s="117" t="s">
        <v>12</v>
      </c>
      <c r="K836" s="117" t="s">
        <v>12</v>
      </c>
      <c r="L836" s="117" t="s">
        <v>12</v>
      </c>
      <c r="M836" s="117" t="s">
        <v>12</v>
      </c>
      <c r="N836" s="117" t="s">
        <v>12</v>
      </c>
      <c r="O836" s="117" t="s">
        <v>12</v>
      </c>
      <c r="P836" s="117" t="s">
        <v>12</v>
      </c>
      <c r="Q836" s="117" t="s">
        <v>12</v>
      </c>
      <c r="R836" s="117" t="s">
        <v>12</v>
      </c>
      <c r="S836" s="117" t="s">
        <v>12</v>
      </c>
      <c r="T836" s="117" t="s">
        <v>12</v>
      </c>
      <c r="U836" s="117" t="s">
        <v>12</v>
      </c>
      <c r="V836" s="117" t="s">
        <v>12</v>
      </c>
      <c r="W836" s="117" t="s">
        <v>12</v>
      </c>
      <c r="X836" s="117" t="s">
        <v>12</v>
      </c>
      <c r="Y836" s="117" t="s">
        <v>12</v>
      </c>
      <c r="Z836" s="117" t="s">
        <v>12</v>
      </c>
      <c r="AA836" s="393" t="s">
        <v>12</v>
      </c>
      <c r="AB836" s="393" t="s">
        <v>12</v>
      </c>
      <c r="AC836" s="393" t="s">
        <v>12</v>
      </c>
      <c r="AD836" s="393"/>
      <c r="AE836" s="393"/>
      <c r="AF836" s="393"/>
      <c r="AG836" s="78"/>
      <c r="AH836" s="78"/>
      <c r="AI836" s="78"/>
      <c r="AJ836" s="78"/>
      <c r="AK836" s="79"/>
      <c r="AL836" s="79"/>
      <c r="AM836" s="79"/>
      <c r="AN836" s="90"/>
      <c r="AO836" s="90"/>
      <c r="AP836" s="90"/>
      <c r="AQ836" s="90"/>
      <c r="AR836" s="90"/>
      <c r="AS836" s="90"/>
      <c r="AT836" s="90"/>
      <c r="AU836" s="90"/>
      <c r="AV836" s="90"/>
      <c r="AW836" s="90"/>
      <c r="AX836" s="90"/>
      <c r="AY836" s="90"/>
      <c r="AZ836" s="90"/>
      <c r="BA836" s="90"/>
      <c r="BB836" s="163"/>
      <c r="BC836" s="163"/>
      <c r="BD836" s="163"/>
      <c r="BE836" s="163"/>
      <c r="BF836" s="163"/>
      <c r="BG836" s="163"/>
      <c r="BH836" s="163"/>
      <c r="BI836" s="163"/>
      <c r="BJ836" s="163"/>
      <c r="BK836" s="163"/>
      <c r="BL836" s="163"/>
      <c r="BM836" s="163"/>
      <c r="BN836" s="163"/>
      <c r="BO836" s="315"/>
      <c r="BP836" s="163"/>
      <c r="BQ836" s="90"/>
      <c r="BR836" s="163"/>
      <c r="BS836" s="90"/>
      <c r="BT836" s="90"/>
      <c r="BU836" s="394" t="e">
        <v>#N/A</v>
      </c>
      <c r="BV836" s="88"/>
    </row>
    <row r="837" spans="1:74" ht="26.4" x14ac:dyDescent="0.3">
      <c r="A837" s="413" t="s">
        <v>2125</v>
      </c>
      <c r="B837" s="414" t="s">
        <v>2126</v>
      </c>
      <c r="C837" s="415"/>
      <c r="D837" s="416"/>
      <c r="E837" s="417"/>
      <c r="F837" s="415"/>
      <c r="G837" s="418" t="s">
        <v>15</v>
      </c>
      <c r="H837" s="117" t="s">
        <v>12</v>
      </c>
      <c r="I837" s="117" t="s">
        <v>12</v>
      </c>
      <c r="J837" s="117" t="s">
        <v>12</v>
      </c>
      <c r="K837" s="117" t="s">
        <v>12</v>
      </c>
      <c r="L837" s="117" t="s">
        <v>12</v>
      </c>
      <c r="M837" s="117" t="s">
        <v>12</v>
      </c>
      <c r="N837" s="117" t="s">
        <v>12</v>
      </c>
      <c r="O837" s="117" t="s">
        <v>12</v>
      </c>
      <c r="P837" s="117" t="s">
        <v>12</v>
      </c>
      <c r="Q837" s="117" t="s">
        <v>12</v>
      </c>
      <c r="R837" s="117" t="s">
        <v>12</v>
      </c>
      <c r="S837" s="117" t="s">
        <v>12</v>
      </c>
      <c r="T837" s="117" t="s">
        <v>12</v>
      </c>
      <c r="U837" s="117" t="s">
        <v>12</v>
      </c>
      <c r="V837" s="117" t="s">
        <v>12</v>
      </c>
      <c r="W837" s="117" t="s">
        <v>12</v>
      </c>
      <c r="X837" s="117" t="s">
        <v>12</v>
      </c>
      <c r="Y837" s="117" t="s">
        <v>12</v>
      </c>
      <c r="Z837" s="117" t="s">
        <v>12</v>
      </c>
      <c r="AA837" s="393" t="s">
        <v>12</v>
      </c>
      <c r="AB837" s="393" t="s">
        <v>12</v>
      </c>
      <c r="AC837" s="393" t="s">
        <v>12</v>
      </c>
      <c r="AD837" s="393"/>
      <c r="AE837" s="393"/>
      <c r="AF837" s="393"/>
      <c r="AG837" s="78"/>
      <c r="AH837" s="78"/>
      <c r="AI837" s="78"/>
      <c r="AJ837" s="78"/>
      <c r="AK837" s="79"/>
      <c r="AL837" s="79"/>
      <c r="AM837" s="79"/>
      <c r="AN837" s="90"/>
      <c r="AO837" s="90"/>
      <c r="AP837" s="90"/>
      <c r="AQ837" s="90"/>
      <c r="AR837" s="90"/>
      <c r="AS837" s="90"/>
      <c r="AT837" s="90"/>
      <c r="AU837" s="90"/>
      <c r="AV837" s="90"/>
      <c r="AW837" s="90"/>
      <c r="AX837" s="90"/>
      <c r="AY837" s="90"/>
      <c r="AZ837" s="90"/>
      <c r="BA837" s="90"/>
      <c r="BB837" s="163"/>
      <c r="BC837" s="163"/>
      <c r="BD837" s="163"/>
      <c r="BE837" s="163"/>
      <c r="BF837" s="163"/>
      <c r="BG837" s="163"/>
      <c r="BH837" s="163"/>
      <c r="BI837" s="163"/>
      <c r="BJ837" s="163"/>
      <c r="BK837" s="163"/>
      <c r="BL837" s="163"/>
      <c r="BM837" s="163"/>
      <c r="BN837" s="163"/>
      <c r="BO837" s="315"/>
      <c r="BP837" s="163"/>
      <c r="BQ837" s="90"/>
      <c r="BR837" s="163"/>
      <c r="BS837" s="90"/>
      <c r="BT837" s="90"/>
      <c r="BU837" s="394" t="e">
        <v>#N/A</v>
      </c>
      <c r="BV837" s="88"/>
    </row>
    <row r="838" spans="1:74" ht="26.4" x14ac:dyDescent="0.3">
      <c r="A838" s="413" t="s">
        <v>2127</v>
      </c>
      <c r="B838" s="414" t="s">
        <v>2128</v>
      </c>
      <c r="C838" s="415"/>
      <c r="D838" s="416"/>
      <c r="E838" s="417"/>
      <c r="F838" s="415"/>
      <c r="G838" s="418" t="s">
        <v>15</v>
      </c>
      <c r="H838" s="117" t="s">
        <v>12</v>
      </c>
      <c r="I838" s="117" t="s">
        <v>12</v>
      </c>
      <c r="J838" s="117" t="s">
        <v>12</v>
      </c>
      <c r="K838" s="117" t="s">
        <v>12</v>
      </c>
      <c r="L838" s="117" t="s">
        <v>12</v>
      </c>
      <c r="M838" s="117" t="s">
        <v>12</v>
      </c>
      <c r="N838" s="117" t="s">
        <v>12</v>
      </c>
      <c r="O838" s="117" t="s">
        <v>12</v>
      </c>
      <c r="P838" s="117" t="s">
        <v>12</v>
      </c>
      <c r="Q838" s="117" t="s">
        <v>12</v>
      </c>
      <c r="R838" s="117" t="s">
        <v>12</v>
      </c>
      <c r="S838" s="117" t="s">
        <v>12</v>
      </c>
      <c r="T838" s="117" t="s">
        <v>12</v>
      </c>
      <c r="U838" s="117" t="s">
        <v>12</v>
      </c>
      <c r="V838" s="117" t="s">
        <v>12</v>
      </c>
      <c r="W838" s="117" t="s">
        <v>12</v>
      </c>
      <c r="X838" s="117" t="s">
        <v>12</v>
      </c>
      <c r="Y838" s="117" t="s">
        <v>12</v>
      </c>
      <c r="Z838" s="117" t="s">
        <v>12</v>
      </c>
      <c r="AA838" s="393" t="s">
        <v>12</v>
      </c>
      <c r="AB838" s="393" t="s">
        <v>12</v>
      </c>
      <c r="AC838" s="393" t="s">
        <v>12</v>
      </c>
      <c r="AD838" s="393"/>
      <c r="AE838" s="393"/>
      <c r="AF838" s="393"/>
      <c r="AG838" s="78"/>
      <c r="AH838" s="78"/>
      <c r="AI838" s="78"/>
      <c r="AJ838" s="78"/>
      <c r="AK838" s="79"/>
      <c r="AL838" s="79"/>
      <c r="AM838" s="79"/>
      <c r="AN838" s="90"/>
      <c r="AO838" s="90"/>
      <c r="AP838" s="90"/>
      <c r="AQ838" s="90"/>
      <c r="AR838" s="90"/>
      <c r="AS838" s="90"/>
      <c r="AT838" s="90"/>
      <c r="AU838" s="90"/>
      <c r="AV838" s="90"/>
      <c r="AW838" s="90"/>
      <c r="AX838" s="90"/>
      <c r="AY838" s="90"/>
      <c r="AZ838" s="90"/>
      <c r="BA838" s="90"/>
      <c r="BB838" s="163"/>
      <c r="BC838" s="163"/>
      <c r="BD838" s="163"/>
      <c r="BE838" s="163"/>
      <c r="BF838" s="163"/>
      <c r="BG838" s="163"/>
      <c r="BH838" s="163"/>
      <c r="BI838" s="163"/>
      <c r="BJ838" s="163"/>
      <c r="BK838" s="163"/>
      <c r="BL838" s="163"/>
      <c r="BM838" s="163"/>
      <c r="BN838" s="163"/>
      <c r="BO838" s="315"/>
      <c r="BP838" s="163"/>
      <c r="BQ838" s="90"/>
      <c r="BR838" s="163"/>
      <c r="BS838" s="90"/>
      <c r="BT838" s="90"/>
      <c r="BU838" s="394" t="e">
        <v>#N/A</v>
      </c>
      <c r="BV838" s="88"/>
    </row>
    <row r="839" spans="1:74" ht="26.4" x14ac:dyDescent="0.3">
      <c r="A839" s="413" t="s">
        <v>2129</v>
      </c>
      <c r="B839" s="414" t="s">
        <v>2130</v>
      </c>
      <c r="C839" s="415"/>
      <c r="D839" s="416"/>
      <c r="E839" s="417"/>
      <c r="F839" s="415"/>
      <c r="G839" s="418" t="s">
        <v>15</v>
      </c>
      <c r="H839" s="117" t="s">
        <v>12</v>
      </c>
      <c r="I839" s="117" t="s">
        <v>12</v>
      </c>
      <c r="J839" s="117" t="s">
        <v>12</v>
      </c>
      <c r="K839" s="117" t="s">
        <v>12</v>
      </c>
      <c r="L839" s="117" t="s">
        <v>12</v>
      </c>
      <c r="M839" s="117" t="s">
        <v>12</v>
      </c>
      <c r="N839" s="117" t="s">
        <v>12</v>
      </c>
      <c r="O839" s="117" t="s">
        <v>12</v>
      </c>
      <c r="P839" s="117" t="s">
        <v>12</v>
      </c>
      <c r="Q839" s="117" t="s">
        <v>12</v>
      </c>
      <c r="R839" s="117" t="s">
        <v>12</v>
      </c>
      <c r="S839" s="117" t="s">
        <v>12</v>
      </c>
      <c r="T839" s="117" t="s">
        <v>12</v>
      </c>
      <c r="U839" s="117" t="s">
        <v>12</v>
      </c>
      <c r="V839" s="117" t="s">
        <v>12</v>
      </c>
      <c r="W839" s="117" t="s">
        <v>12</v>
      </c>
      <c r="X839" s="117" t="s">
        <v>12</v>
      </c>
      <c r="Y839" s="117" t="s">
        <v>12</v>
      </c>
      <c r="Z839" s="117" t="s">
        <v>12</v>
      </c>
      <c r="AA839" s="393" t="s">
        <v>12</v>
      </c>
      <c r="AB839" s="393" t="s">
        <v>12</v>
      </c>
      <c r="AC839" s="393" t="s">
        <v>12</v>
      </c>
      <c r="AD839" s="393"/>
      <c r="AE839" s="393"/>
      <c r="AF839" s="393"/>
      <c r="AG839" s="78"/>
      <c r="AH839" s="78"/>
      <c r="AI839" s="78"/>
      <c r="AJ839" s="78"/>
      <c r="AK839" s="79"/>
      <c r="AL839" s="79"/>
      <c r="AM839" s="79"/>
      <c r="AN839" s="90"/>
      <c r="AO839" s="90"/>
      <c r="AP839" s="90"/>
      <c r="AQ839" s="90"/>
      <c r="AR839" s="90"/>
      <c r="AS839" s="90"/>
      <c r="AT839" s="90"/>
      <c r="AU839" s="90"/>
      <c r="AV839" s="90"/>
      <c r="AW839" s="90"/>
      <c r="AX839" s="90"/>
      <c r="AY839" s="90"/>
      <c r="AZ839" s="90"/>
      <c r="BA839" s="90"/>
      <c r="BB839" s="163"/>
      <c r="BC839" s="163"/>
      <c r="BD839" s="163"/>
      <c r="BE839" s="163"/>
      <c r="BF839" s="163"/>
      <c r="BG839" s="163"/>
      <c r="BH839" s="163"/>
      <c r="BI839" s="163"/>
      <c r="BJ839" s="163"/>
      <c r="BK839" s="163"/>
      <c r="BL839" s="163"/>
      <c r="BM839" s="163"/>
      <c r="BN839" s="163"/>
      <c r="BO839" s="315"/>
      <c r="BP839" s="163"/>
      <c r="BQ839" s="90"/>
      <c r="BR839" s="163"/>
      <c r="BS839" s="90"/>
      <c r="BT839" s="90"/>
      <c r="BU839" s="394" t="e">
        <v>#N/A</v>
      </c>
      <c r="BV839" s="88"/>
    </row>
    <row r="840" spans="1:74" ht="26.4" x14ac:dyDescent="0.3">
      <c r="A840" s="413" t="s">
        <v>2131</v>
      </c>
      <c r="B840" s="414" t="s">
        <v>2132</v>
      </c>
      <c r="C840" s="415"/>
      <c r="D840" s="416"/>
      <c r="E840" s="417"/>
      <c r="F840" s="415"/>
      <c r="G840" s="418" t="s">
        <v>15</v>
      </c>
      <c r="H840" s="117" t="s">
        <v>12</v>
      </c>
      <c r="I840" s="117" t="s">
        <v>12</v>
      </c>
      <c r="J840" s="117" t="s">
        <v>12</v>
      </c>
      <c r="K840" s="117" t="s">
        <v>12</v>
      </c>
      <c r="L840" s="117" t="s">
        <v>12</v>
      </c>
      <c r="M840" s="117" t="s">
        <v>12</v>
      </c>
      <c r="N840" s="117" t="s">
        <v>12</v>
      </c>
      <c r="O840" s="117" t="s">
        <v>12</v>
      </c>
      <c r="P840" s="117" t="s">
        <v>12</v>
      </c>
      <c r="Q840" s="117" t="s">
        <v>12</v>
      </c>
      <c r="R840" s="117" t="s">
        <v>12</v>
      </c>
      <c r="S840" s="117" t="s">
        <v>12</v>
      </c>
      <c r="T840" s="117" t="s">
        <v>12</v>
      </c>
      <c r="U840" s="117" t="s">
        <v>12</v>
      </c>
      <c r="V840" s="117" t="s">
        <v>12</v>
      </c>
      <c r="W840" s="117" t="s">
        <v>12</v>
      </c>
      <c r="X840" s="117" t="s">
        <v>12</v>
      </c>
      <c r="Y840" s="117" t="s">
        <v>12</v>
      </c>
      <c r="Z840" s="117" t="s">
        <v>12</v>
      </c>
      <c r="AA840" s="393" t="s">
        <v>12</v>
      </c>
      <c r="AB840" s="393" t="s">
        <v>12</v>
      </c>
      <c r="AC840" s="393" t="s">
        <v>12</v>
      </c>
      <c r="AD840" s="393"/>
      <c r="AE840" s="393"/>
      <c r="AF840" s="393"/>
      <c r="AG840" s="78"/>
      <c r="AH840" s="78"/>
      <c r="AI840" s="78"/>
      <c r="AJ840" s="78"/>
      <c r="AK840" s="79"/>
      <c r="AL840" s="79"/>
      <c r="AM840" s="79"/>
      <c r="AN840" s="90"/>
      <c r="AO840" s="90"/>
      <c r="AP840" s="90"/>
      <c r="AQ840" s="90"/>
      <c r="AR840" s="90"/>
      <c r="AS840" s="90"/>
      <c r="AT840" s="90"/>
      <c r="AU840" s="90"/>
      <c r="AV840" s="90"/>
      <c r="AW840" s="90"/>
      <c r="AX840" s="90"/>
      <c r="AY840" s="90"/>
      <c r="AZ840" s="90"/>
      <c r="BA840" s="90"/>
      <c r="BB840" s="163"/>
      <c r="BC840" s="163"/>
      <c r="BD840" s="163"/>
      <c r="BE840" s="163"/>
      <c r="BF840" s="163"/>
      <c r="BG840" s="163"/>
      <c r="BH840" s="163"/>
      <c r="BI840" s="163"/>
      <c r="BJ840" s="163"/>
      <c r="BK840" s="163"/>
      <c r="BL840" s="163"/>
      <c r="BM840" s="163"/>
      <c r="BN840" s="163"/>
      <c r="BO840" s="315"/>
      <c r="BP840" s="163"/>
      <c r="BQ840" s="90"/>
      <c r="BR840" s="163"/>
      <c r="BS840" s="90"/>
      <c r="BT840" s="90"/>
      <c r="BU840" s="394" t="e">
        <v>#N/A</v>
      </c>
      <c r="BV840" s="88"/>
    </row>
    <row r="841" spans="1:74" ht="26.4" x14ac:dyDescent="0.3">
      <c r="A841" s="413" t="s">
        <v>2133</v>
      </c>
      <c r="B841" s="414" t="s">
        <v>2134</v>
      </c>
      <c r="C841" s="415"/>
      <c r="D841" s="416"/>
      <c r="E841" s="417"/>
      <c r="F841" s="415"/>
      <c r="G841" s="418" t="s">
        <v>15</v>
      </c>
      <c r="H841" s="117" t="s">
        <v>12</v>
      </c>
      <c r="I841" s="117" t="s">
        <v>12</v>
      </c>
      <c r="J841" s="117" t="s">
        <v>12</v>
      </c>
      <c r="K841" s="117" t="s">
        <v>12</v>
      </c>
      <c r="L841" s="117" t="s">
        <v>12</v>
      </c>
      <c r="M841" s="117" t="s">
        <v>12</v>
      </c>
      <c r="N841" s="117" t="s">
        <v>12</v>
      </c>
      <c r="O841" s="117" t="s">
        <v>12</v>
      </c>
      <c r="P841" s="117" t="s">
        <v>12</v>
      </c>
      <c r="Q841" s="117" t="s">
        <v>12</v>
      </c>
      <c r="R841" s="117" t="s">
        <v>12</v>
      </c>
      <c r="S841" s="117" t="s">
        <v>12</v>
      </c>
      <c r="T841" s="117" t="s">
        <v>12</v>
      </c>
      <c r="U841" s="117" t="s">
        <v>12</v>
      </c>
      <c r="V841" s="117" t="s">
        <v>12</v>
      </c>
      <c r="W841" s="117" t="s">
        <v>12</v>
      </c>
      <c r="X841" s="117" t="s">
        <v>12</v>
      </c>
      <c r="Y841" s="117" t="s">
        <v>12</v>
      </c>
      <c r="Z841" s="117" t="s">
        <v>12</v>
      </c>
      <c r="AA841" s="393" t="s">
        <v>12</v>
      </c>
      <c r="AB841" s="393" t="s">
        <v>12</v>
      </c>
      <c r="AC841" s="393" t="s">
        <v>12</v>
      </c>
      <c r="AD841" s="393"/>
      <c r="AE841" s="393"/>
      <c r="AF841" s="393"/>
      <c r="AG841" s="78"/>
      <c r="AH841" s="78"/>
      <c r="AI841" s="78"/>
      <c r="AJ841" s="78"/>
      <c r="AK841" s="79"/>
      <c r="AL841" s="79"/>
      <c r="AM841" s="79"/>
      <c r="AN841" s="90"/>
      <c r="AO841" s="90"/>
      <c r="AP841" s="90"/>
      <c r="AQ841" s="90"/>
      <c r="AR841" s="90"/>
      <c r="AS841" s="90"/>
      <c r="AT841" s="90"/>
      <c r="AU841" s="90"/>
      <c r="AV841" s="90"/>
      <c r="AW841" s="90"/>
      <c r="AX841" s="90"/>
      <c r="AY841" s="90"/>
      <c r="AZ841" s="90"/>
      <c r="BA841" s="90"/>
      <c r="BB841" s="163"/>
      <c r="BC841" s="163"/>
      <c r="BD841" s="163"/>
      <c r="BE841" s="163"/>
      <c r="BF841" s="163"/>
      <c r="BG841" s="163"/>
      <c r="BH841" s="163"/>
      <c r="BI841" s="163"/>
      <c r="BJ841" s="163"/>
      <c r="BK841" s="163"/>
      <c r="BL841" s="163"/>
      <c r="BM841" s="163"/>
      <c r="BN841" s="163"/>
      <c r="BO841" s="315"/>
      <c r="BP841" s="163"/>
      <c r="BQ841" s="90"/>
      <c r="BR841" s="163"/>
      <c r="BS841" s="90"/>
      <c r="BT841" s="90"/>
      <c r="BU841" s="394" t="e">
        <v>#N/A</v>
      </c>
      <c r="BV841" s="88"/>
    </row>
    <row r="842" spans="1:74" x14ac:dyDescent="0.3">
      <c r="A842" s="413"/>
      <c r="B842" s="414"/>
      <c r="C842" s="415"/>
      <c r="D842" s="416"/>
      <c r="E842" s="417"/>
      <c r="F842" s="415"/>
      <c r="G842" s="418" t="s">
        <v>15</v>
      </c>
      <c r="H842" s="117" t="s">
        <v>12</v>
      </c>
      <c r="I842" s="117" t="s">
        <v>12</v>
      </c>
      <c r="J842" s="117" t="s">
        <v>12</v>
      </c>
      <c r="K842" s="117" t="s">
        <v>12</v>
      </c>
      <c r="L842" s="117" t="s">
        <v>12</v>
      </c>
      <c r="M842" s="117" t="s">
        <v>12</v>
      </c>
      <c r="N842" s="117" t="s">
        <v>12</v>
      </c>
      <c r="O842" s="117" t="s">
        <v>12</v>
      </c>
      <c r="P842" s="117" t="s">
        <v>12</v>
      </c>
      <c r="Q842" s="117" t="s">
        <v>12</v>
      </c>
      <c r="R842" s="117" t="s">
        <v>12</v>
      </c>
      <c r="S842" s="117" t="s">
        <v>12</v>
      </c>
      <c r="T842" s="117" t="s">
        <v>12</v>
      </c>
      <c r="U842" s="117" t="s">
        <v>12</v>
      </c>
      <c r="V842" s="117" t="s">
        <v>12</v>
      </c>
      <c r="W842" s="117" t="s">
        <v>12</v>
      </c>
      <c r="X842" s="117" t="s">
        <v>12</v>
      </c>
      <c r="Y842" s="117" t="s">
        <v>12</v>
      </c>
      <c r="Z842" s="117" t="s">
        <v>12</v>
      </c>
      <c r="AA842" s="393" t="s">
        <v>12</v>
      </c>
      <c r="AB842" s="393" t="s">
        <v>12</v>
      </c>
      <c r="AC842" s="393" t="s">
        <v>12</v>
      </c>
      <c r="AD842" s="393"/>
      <c r="AE842" s="393"/>
      <c r="AF842" s="393"/>
      <c r="AG842" s="78"/>
      <c r="AH842" s="78"/>
      <c r="AI842" s="78"/>
      <c r="AJ842" s="78"/>
      <c r="AK842" s="79"/>
      <c r="AL842" s="79"/>
      <c r="AM842" s="79"/>
      <c r="AN842" s="90"/>
      <c r="AO842" s="90"/>
      <c r="AP842" s="90"/>
      <c r="AQ842" s="90"/>
      <c r="AR842" s="90"/>
      <c r="AS842" s="90"/>
      <c r="AT842" s="90"/>
      <c r="AU842" s="90"/>
      <c r="AV842" s="90"/>
      <c r="AW842" s="90"/>
      <c r="AX842" s="90"/>
      <c r="AY842" s="90"/>
      <c r="AZ842" s="90"/>
      <c r="BA842" s="90"/>
      <c r="BB842" s="163"/>
      <c r="BC842" s="163"/>
      <c r="BD842" s="163"/>
      <c r="BE842" s="163"/>
      <c r="BF842" s="163"/>
      <c r="BG842" s="163"/>
      <c r="BH842" s="163"/>
      <c r="BI842" s="163"/>
      <c r="BJ842" s="163"/>
      <c r="BK842" s="163"/>
      <c r="BL842" s="163"/>
      <c r="BM842" s="163"/>
      <c r="BN842" s="163"/>
      <c r="BO842" s="315"/>
      <c r="BP842" s="163"/>
      <c r="BQ842" s="90"/>
      <c r="BR842" s="163"/>
      <c r="BS842" s="90"/>
      <c r="BT842" s="90"/>
      <c r="BU842" s="394" t="e">
        <v>#N/A</v>
      </c>
      <c r="BV842" s="88"/>
    </row>
    <row r="843" spans="1:74" ht="26.4" x14ac:dyDescent="0.3">
      <c r="A843" s="413" t="s">
        <v>2135</v>
      </c>
      <c r="B843" s="414" t="s">
        <v>2136</v>
      </c>
      <c r="C843" s="415"/>
      <c r="D843" s="416"/>
      <c r="E843" s="417"/>
      <c r="F843" s="415"/>
      <c r="G843" s="418" t="s">
        <v>15</v>
      </c>
      <c r="H843" s="117" t="s">
        <v>12</v>
      </c>
      <c r="I843" s="117" t="s">
        <v>12</v>
      </c>
      <c r="J843" s="117" t="s">
        <v>12</v>
      </c>
      <c r="K843" s="117" t="s">
        <v>12</v>
      </c>
      <c r="L843" s="117" t="s">
        <v>12</v>
      </c>
      <c r="M843" s="117" t="s">
        <v>12</v>
      </c>
      <c r="N843" s="117" t="s">
        <v>12</v>
      </c>
      <c r="O843" s="117" t="s">
        <v>12</v>
      </c>
      <c r="P843" s="117" t="s">
        <v>12</v>
      </c>
      <c r="Q843" s="117" t="s">
        <v>12</v>
      </c>
      <c r="R843" s="117" t="s">
        <v>12</v>
      </c>
      <c r="S843" s="117" t="s">
        <v>12</v>
      </c>
      <c r="T843" s="117" t="s">
        <v>12</v>
      </c>
      <c r="U843" s="117" t="s">
        <v>12</v>
      </c>
      <c r="V843" s="117" t="s">
        <v>12</v>
      </c>
      <c r="W843" s="117" t="s">
        <v>12</v>
      </c>
      <c r="X843" s="117" t="s">
        <v>12</v>
      </c>
      <c r="Y843" s="117" t="s">
        <v>12</v>
      </c>
      <c r="Z843" s="117" t="s">
        <v>12</v>
      </c>
      <c r="AA843" s="393" t="s">
        <v>12</v>
      </c>
      <c r="AB843" s="393" t="s">
        <v>12</v>
      </c>
      <c r="AC843" s="393" t="s">
        <v>12</v>
      </c>
      <c r="AD843" s="393"/>
      <c r="AE843" s="393"/>
      <c r="AF843" s="393"/>
      <c r="AG843" s="78"/>
      <c r="AH843" s="78"/>
      <c r="AI843" s="78"/>
      <c r="AJ843" s="78"/>
      <c r="AK843" s="79"/>
      <c r="AL843" s="79"/>
      <c r="AM843" s="79"/>
      <c r="AN843" s="90"/>
      <c r="AO843" s="90"/>
      <c r="AP843" s="90"/>
      <c r="AQ843" s="90"/>
      <c r="AR843" s="90"/>
      <c r="AS843" s="90"/>
      <c r="AT843" s="90"/>
      <c r="AU843" s="90"/>
      <c r="AV843" s="90"/>
      <c r="AW843" s="90"/>
      <c r="AX843" s="90"/>
      <c r="AY843" s="90"/>
      <c r="AZ843" s="90"/>
      <c r="BA843" s="90"/>
      <c r="BB843" s="163"/>
      <c r="BC843" s="163"/>
      <c r="BD843" s="163"/>
      <c r="BE843" s="163"/>
      <c r="BF843" s="163"/>
      <c r="BG843" s="163"/>
      <c r="BH843" s="163"/>
      <c r="BI843" s="163"/>
      <c r="BJ843" s="163"/>
      <c r="BK843" s="163"/>
      <c r="BL843" s="163"/>
      <c r="BM843" s="163"/>
      <c r="BN843" s="163"/>
      <c r="BO843" s="315"/>
      <c r="BP843" s="163"/>
      <c r="BQ843" s="90"/>
      <c r="BR843" s="163"/>
      <c r="BS843" s="90"/>
      <c r="BT843" s="90"/>
      <c r="BU843" s="394" t="e">
        <v>#N/A</v>
      </c>
      <c r="BV843" s="88"/>
    </row>
    <row r="844" spans="1:74" ht="26.4" x14ac:dyDescent="0.3">
      <c r="A844" s="413" t="s">
        <v>2137</v>
      </c>
      <c r="B844" s="414" t="s">
        <v>2138</v>
      </c>
      <c r="C844" s="415"/>
      <c r="D844" s="416"/>
      <c r="E844" s="417"/>
      <c r="F844" s="415"/>
      <c r="G844" s="418" t="s">
        <v>15</v>
      </c>
      <c r="H844" s="117" t="s">
        <v>12</v>
      </c>
      <c r="I844" s="117" t="s">
        <v>12</v>
      </c>
      <c r="J844" s="117" t="s">
        <v>12</v>
      </c>
      <c r="K844" s="117" t="s">
        <v>12</v>
      </c>
      <c r="L844" s="117" t="s">
        <v>12</v>
      </c>
      <c r="M844" s="117" t="s">
        <v>12</v>
      </c>
      <c r="N844" s="117" t="s">
        <v>12</v>
      </c>
      <c r="O844" s="117" t="s">
        <v>12</v>
      </c>
      <c r="P844" s="117" t="s">
        <v>12</v>
      </c>
      <c r="Q844" s="117" t="s">
        <v>12</v>
      </c>
      <c r="R844" s="117" t="s">
        <v>12</v>
      </c>
      <c r="S844" s="117" t="s">
        <v>12</v>
      </c>
      <c r="T844" s="117" t="s">
        <v>12</v>
      </c>
      <c r="U844" s="117" t="s">
        <v>12</v>
      </c>
      <c r="V844" s="117" t="s">
        <v>12</v>
      </c>
      <c r="W844" s="117" t="s">
        <v>12</v>
      </c>
      <c r="X844" s="117" t="s">
        <v>12</v>
      </c>
      <c r="Y844" s="117" t="s">
        <v>12</v>
      </c>
      <c r="Z844" s="117" t="s">
        <v>12</v>
      </c>
      <c r="AA844" s="393" t="s">
        <v>12</v>
      </c>
      <c r="AB844" s="393" t="s">
        <v>12</v>
      </c>
      <c r="AC844" s="393" t="s">
        <v>12</v>
      </c>
      <c r="AD844" s="393"/>
      <c r="AE844" s="393"/>
      <c r="AF844" s="393"/>
      <c r="AG844" s="78"/>
      <c r="AH844" s="78"/>
      <c r="AI844" s="78"/>
      <c r="AJ844" s="78"/>
      <c r="AK844" s="79"/>
      <c r="AL844" s="79"/>
      <c r="AM844" s="79"/>
      <c r="AN844" s="90"/>
      <c r="AO844" s="90"/>
      <c r="AP844" s="90"/>
      <c r="AQ844" s="90"/>
      <c r="AR844" s="90"/>
      <c r="AS844" s="90"/>
      <c r="AT844" s="90"/>
      <c r="AU844" s="90"/>
      <c r="AV844" s="90"/>
      <c r="AW844" s="90"/>
      <c r="AX844" s="90"/>
      <c r="AY844" s="90"/>
      <c r="AZ844" s="90"/>
      <c r="BA844" s="90"/>
      <c r="BB844" s="163"/>
      <c r="BC844" s="163"/>
      <c r="BD844" s="163"/>
      <c r="BE844" s="163"/>
      <c r="BF844" s="163"/>
      <c r="BG844" s="163"/>
      <c r="BH844" s="163"/>
      <c r="BI844" s="163"/>
      <c r="BJ844" s="163"/>
      <c r="BK844" s="163"/>
      <c r="BL844" s="163"/>
      <c r="BM844" s="163"/>
      <c r="BN844" s="163"/>
      <c r="BO844" s="315"/>
      <c r="BP844" s="163"/>
      <c r="BQ844" s="90"/>
      <c r="BR844" s="163"/>
      <c r="BS844" s="90"/>
      <c r="BT844" s="90"/>
      <c r="BU844" s="394" t="e">
        <v>#N/A</v>
      </c>
      <c r="BV844" s="88"/>
    </row>
    <row r="845" spans="1:74" ht="26.4" x14ac:dyDescent="0.3">
      <c r="A845" s="413" t="s">
        <v>2139</v>
      </c>
      <c r="B845" s="414" t="s">
        <v>2140</v>
      </c>
      <c r="C845" s="415"/>
      <c r="D845" s="416"/>
      <c r="E845" s="417"/>
      <c r="F845" s="415"/>
      <c r="G845" s="418" t="s">
        <v>15</v>
      </c>
      <c r="H845" s="117" t="s">
        <v>12</v>
      </c>
      <c r="I845" s="117" t="s">
        <v>12</v>
      </c>
      <c r="J845" s="117" t="s">
        <v>12</v>
      </c>
      <c r="K845" s="117" t="s">
        <v>12</v>
      </c>
      <c r="L845" s="117" t="s">
        <v>12</v>
      </c>
      <c r="M845" s="117" t="s">
        <v>12</v>
      </c>
      <c r="N845" s="117" t="s">
        <v>12</v>
      </c>
      <c r="O845" s="117" t="s">
        <v>12</v>
      </c>
      <c r="P845" s="117" t="s">
        <v>12</v>
      </c>
      <c r="Q845" s="117" t="s">
        <v>12</v>
      </c>
      <c r="R845" s="117" t="s">
        <v>12</v>
      </c>
      <c r="S845" s="117" t="s">
        <v>12</v>
      </c>
      <c r="T845" s="117" t="s">
        <v>12</v>
      </c>
      <c r="U845" s="117" t="s">
        <v>12</v>
      </c>
      <c r="V845" s="117" t="s">
        <v>12</v>
      </c>
      <c r="W845" s="117" t="s">
        <v>12</v>
      </c>
      <c r="X845" s="117" t="s">
        <v>12</v>
      </c>
      <c r="Y845" s="117" t="s">
        <v>12</v>
      </c>
      <c r="Z845" s="117" t="s">
        <v>12</v>
      </c>
      <c r="AA845" s="393" t="s">
        <v>12</v>
      </c>
      <c r="AB845" s="393" t="s">
        <v>12</v>
      </c>
      <c r="AC845" s="393" t="s">
        <v>12</v>
      </c>
      <c r="AD845" s="393"/>
      <c r="AE845" s="393"/>
      <c r="AF845" s="393"/>
      <c r="AG845" s="78"/>
      <c r="AH845" s="78"/>
      <c r="AI845" s="78"/>
      <c r="AJ845" s="78"/>
      <c r="AK845" s="79"/>
      <c r="AL845" s="79"/>
      <c r="AM845" s="79"/>
      <c r="AN845" s="90"/>
      <c r="AO845" s="90"/>
      <c r="AP845" s="90"/>
      <c r="AQ845" s="90"/>
      <c r="AR845" s="90"/>
      <c r="AS845" s="90"/>
      <c r="AT845" s="90"/>
      <c r="AU845" s="90"/>
      <c r="AV845" s="90"/>
      <c r="AW845" s="90"/>
      <c r="AX845" s="90"/>
      <c r="AY845" s="90"/>
      <c r="AZ845" s="90"/>
      <c r="BA845" s="90"/>
      <c r="BB845" s="163"/>
      <c r="BC845" s="163"/>
      <c r="BD845" s="163"/>
      <c r="BE845" s="163"/>
      <c r="BF845" s="163"/>
      <c r="BG845" s="163"/>
      <c r="BH845" s="163"/>
      <c r="BI845" s="163"/>
      <c r="BJ845" s="163"/>
      <c r="BK845" s="163"/>
      <c r="BL845" s="163"/>
      <c r="BM845" s="163"/>
      <c r="BN845" s="163"/>
      <c r="BO845" s="315"/>
      <c r="BP845" s="163"/>
      <c r="BQ845" s="90"/>
      <c r="BR845" s="163"/>
      <c r="BS845" s="90"/>
      <c r="BT845" s="90"/>
      <c r="BU845" s="394" t="e">
        <v>#N/A</v>
      </c>
      <c r="BV845" s="88"/>
    </row>
    <row r="846" spans="1:74" ht="26.4" x14ac:dyDescent="0.3">
      <c r="A846" s="413" t="s">
        <v>2141</v>
      </c>
      <c r="B846" s="414" t="s">
        <v>2142</v>
      </c>
      <c r="C846" s="415"/>
      <c r="D846" s="416"/>
      <c r="E846" s="417"/>
      <c r="F846" s="415"/>
      <c r="G846" s="418" t="s">
        <v>15</v>
      </c>
      <c r="H846" s="117" t="s">
        <v>12</v>
      </c>
      <c r="I846" s="117" t="s">
        <v>12</v>
      </c>
      <c r="J846" s="117" t="s">
        <v>12</v>
      </c>
      <c r="K846" s="117" t="s">
        <v>12</v>
      </c>
      <c r="L846" s="117" t="s">
        <v>12</v>
      </c>
      <c r="M846" s="117" t="s">
        <v>12</v>
      </c>
      <c r="N846" s="117" t="s">
        <v>12</v>
      </c>
      <c r="O846" s="117" t="s">
        <v>12</v>
      </c>
      <c r="P846" s="117" t="s">
        <v>12</v>
      </c>
      <c r="Q846" s="117" t="s">
        <v>12</v>
      </c>
      <c r="R846" s="117" t="s">
        <v>12</v>
      </c>
      <c r="S846" s="117" t="s">
        <v>12</v>
      </c>
      <c r="T846" s="117" t="s">
        <v>12</v>
      </c>
      <c r="U846" s="117" t="s">
        <v>12</v>
      </c>
      <c r="V846" s="117" t="s">
        <v>12</v>
      </c>
      <c r="W846" s="117" t="s">
        <v>12</v>
      </c>
      <c r="X846" s="117" t="s">
        <v>12</v>
      </c>
      <c r="Y846" s="117" t="s">
        <v>12</v>
      </c>
      <c r="Z846" s="117" t="s">
        <v>12</v>
      </c>
      <c r="AA846" s="393" t="s">
        <v>12</v>
      </c>
      <c r="AB846" s="393" t="s">
        <v>12</v>
      </c>
      <c r="AC846" s="393" t="s">
        <v>12</v>
      </c>
      <c r="AD846" s="393"/>
      <c r="AE846" s="393"/>
      <c r="AF846" s="393"/>
      <c r="AG846" s="78"/>
      <c r="AH846" s="78"/>
      <c r="AI846" s="78"/>
      <c r="AJ846" s="78"/>
      <c r="AK846" s="79"/>
      <c r="AL846" s="79"/>
      <c r="AM846" s="79"/>
      <c r="AN846" s="90"/>
      <c r="AO846" s="90"/>
      <c r="AP846" s="90"/>
      <c r="AQ846" s="90"/>
      <c r="AR846" s="90"/>
      <c r="AS846" s="90"/>
      <c r="AT846" s="90"/>
      <c r="AU846" s="90"/>
      <c r="AV846" s="90"/>
      <c r="AW846" s="90"/>
      <c r="AX846" s="90"/>
      <c r="AY846" s="90"/>
      <c r="AZ846" s="90"/>
      <c r="BA846" s="90"/>
      <c r="BB846" s="163"/>
      <c r="BC846" s="163"/>
      <c r="BD846" s="163"/>
      <c r="BE846" s="163"/>
      <c r="BF846" s="163"/>
      <c r="BG846" s="163"/>
      <c r="BH846" s="163"/>
      <c r="BI846" s="163"/>
      <c r="BJ846" s="163"/>
      <c r="BK846" s="163"/>
      <c r="BL846" s="163"/>
      <c r="BM846" s="163"/>
      <c r="BN846" s="163"/>
      <c r="BO846" s="315"/>
      <c r="BP846" s="163"/>
      <c r="BQ846" s="90"/>
      <c r="BR846" s="163"/>
      <c r="BS846" s="90"/>
      <c r="BT846" s="90"/>
      <c r="BU846" s="394" t="e">
        <v>#N/A</v>
      </c>
      <c r="BV846" s="88"/>
    </row>
    <row r="847" spans="1:74" ht="26.4" x14ac:dyDescent="0.3">
      <c r="A847" s="413" t="s">
        <v>2143</v>
      </c>
      <c r="B847" s="414" t="s">
        <v>2144</v>
      </c>
      <c r="C847" s="415"/>
      <c r="D847" s="416"/>
      <c r="E847" s="417"/>
      <c r="F847" s="415"/>
      <c r="G847" s="418" t="s">
        <v>15</v>
      </c>
      <c r="H847" s="117" t="s">
        <v>12</v>
      </c>
      <c r="I847" s="117" t="s">
        <v>12</v>
      </c>
      <c r="J847" s="117" t="s">
        <v>12</v>
      </c>
      <c r="K847" s="117" t="s">
        <v>12</v>
      </c>
      <c r="L847" s="117" t="s">
        <v>12</v>
      </c>
      <c r="M847" s="117" t="s">
        <v>12</v>
      </c>
      <c r="N847" s="117" t="s">
        <v>12</v>
      </c>
      <c r="O847" s="117" t="s">
        <v>12</v>
      </c>
      <c r="P847" s="117" t="s">
        <v>12</v>
      </c>
      <c r="Q847" s="117" t="s">
        <v>12</v>
      </c>
      <c r="R847" s="117" t="s">
        <v>12</v>
      </c>
      <c r="S847" s="117" t="s">
        <v>12</v>
      </c>
      <c r="T847" s="117" t="s">
        <v>12</v>
      </c>
      <c r="U847" s="117" t="s">
        <v>12</v>
      </c>
      <c r="V847" s="117" t="s">
        <v>12</v>
      </c>
      <c r="W847" s="117" t="s">
        <v>12</v>
      </c>
      <c r="X847" s="117" t="s">
        <v>12</v>
      </c>
      <c r="Y847" s="117" t="s">
        <v>12</v>
      </c>
      <c r="Z847" s="117" t="s">
        <v>12</v>
      </c>
      <c r="AA847" s="393" t="s">
        <v>12</v>
      </c>
      <c r="AB847" s="393" t="s">
        <v>12</v>
      </c>
      <c r="AC847" s="393" t="s">
        <v>12</v>
      </c>
      <c r="AD847" s="393"/>
      <c r="AE847" s="393"/>
      <c r="AF847" s="393"/>
      <c r="AG847" s="78"/>
      <c r="AH847" s="78"/>
      <c r="AI847" s="78"/>
      <c r="AJ847" s="78"/>
      <c r="AK847" s="79"/>
      <c r="AL847" s="79"/>
      <c r="AM847" s="79"/>
      <c r="AN847" s="90"/>
      <c r="AO847" s="90"/>
      <c r="AP847" s="90"/>
      <c r="AQ847" s="90"/>
      <c r="AR847" s="90"/>
      <c r="AS847" s="90"/>
      <c r="AT847" s="90"/>
      <c r="AU847" s="90"/>
      <c r="AV847" s="90"/>
      <c r="AW847" s="90"/>
      <c r="AX847" s="90"/>
      <c r="AY847" s="90"/>
      <c r="AZ847" s="90"/>
      <c r="BA847" s="90"/>
      <c r="BB847" s="163"/>
      <c r="BC847" s="163"/>
      <c r="BD847" s="163"/>
      <c r="BE847" s="163"/>
      <c r="BF847" s="163"/>
      <c r="BG847" s="163"/>
      <c r="BH847" s="163"/>
      <c r="BI847" s="163"/>
      <c r="BJ847" s="163"/>
      <c r="BK847" s="163"/>
      <c r="BL847" s="163"/>
      <c r="BM847" s="163"/>
      <c r="BN847" s="163"/>
      <c r="BO847" s="315"/>
      <c r="BP847" s="163"/>
      <c r="BQ847" s="90"/>
      <c r="BR847" s="163"/>
      <c r="BS847" s="90"/>
      <c r="BT847" s="90"/>
      <c r="BU847" s="394" t="e">
        <v>#N/A</v>
      </c>
      <c r="BV847" s="88"/>
    </row>
    <row r="848" spans="1:74" ht="26.4" x14ac:dyDescent="0.3">
      <c r="A848" s="413" t="s">
        <v>2145</v>
      </c>
      <c r="B848" s="414" t="s">
        <v>2146</v>
      </c>
      <c r="C848" s="415"/>
      <c r="D848" s="416"/>
      <c r="E848" s="417"/>
      <c r="F848" s="415"/>
      <c r="G848" s="418" t="s">
        <v>15</v>
      </c>
      <c r="H848" s="117" t="s">
        <v>12</v>
      </c>
      <c r="I848" s="117" t="s">
        <v>12</v>
      </c>
      <c r="J848" s="117" t="s">
        <v>12</v>
      </c>
      <c r="K848" s="117" t="s">
        <v>12</v>
      </c>
      <c r="L848" s="117" t="s">
        <v>12</v>
      </c>
      <c r="M848" s="117" t="s">
        <v>12</v>
      </c>
      <c r="N848" s="117" t="s">
        <v>12</v>
      </c>
      <c r="O848" s="117" t="s">
        <v>12</v>
      </c>
      <c r="P848" s="117" t="s">
        <v>12</v>
      </c>
      <c r="Q848" s="117" t="s">
        <v>12</v>
      </c>
      <c r="R848" s="117" t="s">
        <v>12</v>
      </c>
      <c r="S848" s="117" t="s">
        <v>12</v>
      </c>
      <c r="T848" s="117" t="s">
        <v>12</v>
      </c>
      <c r="U848" s="117" t="s">
        <v>12</v>
      </c>
      <c r="V848" s="117" t="s">
        <v>12</v>
      </c>
      <c r="W848" s="117" t="s">
        <v>12</v>
      </c>
      <c r="X848" s="117" t="s">
        <v>12</v>
      </c>
      <c r="Y848" s="117" t="s">
        <v>12</v>
      </c>
      <c r="Z848" s="117" t="s">
        <v>12</v>
      </c>
      <c r="AA848" s="393" t="s">
        <v>12</v>
      </c>
      <c r="AB848" s="393" t="s">
        <v>12</v>
      </c>
      <c r="AC848" s="393" t="s">
        <v>12</v>
      </c>
      <c r="AD848" s="393"/>
      <c r="AE848" s="393"/>
      <c r="AF848" s="393"/>
      <c r="AG848" s="78"/>
      <c r="AH848" s="78"/>
      <c r="AI848" s="78"/>
      <c r="AJ848" s="78"/>
      <c r="AK848" s="79"/>
      <c r="AL848" s="79"/>
      <c r="AM848" s="79"/>
      <c r="AN848" s="90"/>
      <c r="AO848" s="90"/>
      <c r="AP848" s="90"/>
      <c r="AQ848" s="90"/>
      <c r="AR848" s="90"/>
      <c r="AS848" s="90"/>
      <c r="AT848" s="90"/>
      <c r="AU848" s="90"/>
      <c r="AV848" s="90"/>
      <c r="AW848" s="90"/>
      <c r="AX848" s="90"/>
      <c r="AY848" s="90"/>
      <c r="AZ848" s="90"/>
      <c r="BA848" s="90"/>
      <c r="BB848" s="163"/>
      <c r="BC848" s="163"/>
      <c r="BD848" s="163"/>
      <c r="BE848" s="163"/>
      <c r="BF848" s="163"/>
      <c r="BG848" s="163"/>
      <c r="BH848" s="163"/>
      <c r="BI848" s="163"/>
      <c r="BJ848" s="163"/>
      <c r="BK848" s="163"/>
      <c r="BL848" s="163"/>
      <c r="BM848" s="163"/>
      <c r="BN848" s="163"/>
      <c r="BO848" s="315"/>
      <c r="BP848" s="163"/>
      <c r="BQ848" s="90"/>
      <c r="BR848" s="163"/>
      <c r="BS848" s="90"/>
      <c r="BT848" s="90"/>
      <c r="BU848" s="394" t="e">
        <v>#N/A</v>
      </c>
      <c r="BV848" s="88"/>
    </row>
    <row r="849" spans="1:74" ht="27" thickBot="1" x14ac:dyDescent="0.35">
      <c r="A849" s="419" t="s">
        <v>151</v>
      </c>
      <c r="B849" s="420" t="s">
        <v>152</v>
      </c>
      <c r="C849" s="421"/>
      <c r="D849" s="422"/>
      <c r="E849" s="423"/>
      <c r="F849" s="421"/>
      <c r="G849" s="424" t="s">
        <v>15</v>
      </c>
      <c r="H849" s="425" t="s">
        <v>12</v>
      </c>
      <c r="I849" s="425" t="s">
        <v>12</v>
      </c>
      <c r="J849" s="425" t="s">
        <v>12</v>
      </c>
      <c r="K849" s="425" t="s">
        <v>12</v>
      </c>
      <c r="L849" s="425" t="s">
        <v>12</v>
      </c>
      <c r="M849" s="425" t="s">
        <v>12</v>
      </c>
      <c r="N849" s="425" t="s">
        <v>12</v>
      </c>
      <c r="O849" s="425" t="s">
        <v>12</v>
      </c>
      <c r="P849" s="425" t="s">
        <v>12</v>
      </c>
      <c r="Q849" s="425" t="s">
        <v>12</v>
      </c>
      <c r="R849" s="425" t="s">
        <v>12</v>
      </c>
      <c r="S849" s="425" t="s">
        <v>12</v>
      </c>
      <c r="T849" s="425" t="s">
        <v>12</v>
      </c>
      <c r="U849" s="425" t="s">
        <v>12</v>
      </c>
      <c r="V849" s="425" t="s">
        <v>12</v>
      </c>
      <c r="W849" s="425" t="s">
        <v>12</v>
      </c>
      <c r="X849" s="425" t="s">
        <v>12</v>
      </c>
      <c r="Y849" s="425" t="s">
        <v>12</v>
      </c>
      <c r="Z849" s="425" t="s">
        <v>12</v>
      </c>
      <c r="AA849" s="426" t="s">
        <v>12</v>
      </c>
      <c r="AB849" s="426" t="s">
        <v>12</v>
      </c>
      <c r="AC849" s="426" t="s">
        <v>12</v>
      </c>
      <c r="AD849" s="427"/>
      <c r="AE849" s="427"/>
      <c r="AF849" s="427"/>
      <c r="AG849" s="174"/>
      <c r="AH849" s="174"/>
      <c r="AI849" s="174"/>
      <c r="AJ849" s="174"/>
      <c r="AK849" s="79"/>
      <c r="AL849" s="79"/>
      <c r="AM849" s="79"/>
      <c r="AN849" s="90"/>
      <c r="AO849" s="90"/>
      <c r="AP849" s="90"/>
      <c r="AQ849" s="90"/>
      <c r="AR849" s="90"/>
      <c r="AS849" s="90"/>
      <c r="AT849" s="90"/>
      <c r="AU849" s="90"/>
      <c r="AV849" s="90"/>
      <c r="AW849" s="90"/>
      <c r="AX849" s="90"/>
      <c r="AY849" s="90"/>
      <c r="AZ849" s="90"/>
      <c r="BA849" s="90"/>
      <c r="BB849" s="163"/>
      <c r="BC849" s="163"/>
      <c r="BD849" s="163"/>
      <c r="BE849" s="163"/>
      <c r="BF849" s="163"/>
      <c r="BG849" s="163"/>
      <c r="BH849" s="163"/>
      <c r="BI849" s="163"/>
      <c r="BJ849" s="163"/>
      <c r="BK849" s="163"/>
      <c r="BL849" s="163"/>
      <c r="BM849" s="163"/>
      <c r="BN849" s="163"/>
      <c r="BO849" s="315"/>
      <c r="BP849" s="163"/>
      <c r="BQ849" s="90"/>
      <c r="BR849" s="163"/>
      <c r="BS849" s="90"/>
      <c r="BT849" s="201"/>
      <c r="BU849" s="428" t="e">
        <v>#N/A</v>
      </c>
      <c r="BV849" s="223"/>
    </row>
    <row r="850" spans="1:74" x14ac:dyDescent="0.3">
      <c r="C850" s="309"/>
      <c r="D850" s="177"/>
      <c r="E850" s="178"/>
      <c r="F850" s="309"/>
      <c r="G850" s="309"/>
      <c r="H850" s="309"/>
      <c r="I850" s="309"/>
      <c r="J850" s="309"/>
      <c r="K850" s="309"/>
      <c r="L850" s="309"/>
      <c r="M850" s="309"/>
      <c r="N850" s="309"/>
      <c r="O850" s="309"/>
      <c r="P850" s="309"/>
      <c r="Q850" s="309"/>
      <c r="R850" s="309"/>
      <c r="S850" s="309"/>
      <c r="T850" s="309"/>
      <c r="U850" s="309"/>
      <c r="V850" s="309"/>
      <c r="W850" s="309"/>
      <c r="X850" s="309"/>
      <c r="Y850" s="309"/>
      <c r="Z850" s="309"/>
      <c r="AA850" s="429"/>
      <c r="AB850" s="429"/>
      <c r="AC850" s="429"/>
      <c r="AD850" s="429"/>
      <c r="AE850" s="429"/>
      <c r="AF850" s="429"/>
      <c r="AG850" s="430"/>
      <c r="AH850" s="430"/>
      <c r="AI850" s="430"/>
      <c r="AJ850" s="430"/>
    </row>
  </sheetData>
  <mergeCells count="2">
    <mergeCell ref="A1:B7"/>
    <mergeCell ref="F7:N7"/>
  </mergeCells>
  <conditionalFormatting sqref="G280:G287">
    <cfRule type="cellIs" dxfId="557" priority="546" operator="equal">
      <formula>"OK"</formula>
    </cfRule>
    <cfRule type="cellIs" dxfId="556" priority="547" operator="equal">
      <formula>4</formula>
    </cfRule>
    <cfRule type="cellIs" dxfId="555" priority="548" operator="equal">
      <formula>3</formula>
    </cfRule>
    <cfRule type="cellIs" dxfId="554" priority="549" operator="equal">
      <formula>2</formula>
    </cfRule>
    <cfRule type="cellIs" dxfId="553" priority="550" operator="equal">
      <formula>1</formula>
    </cfRule>
    <cfRule type="containsText" dxfId="552" priority="551" operator="containsText" text="NR">
      <formula>NOT(ISERROR(SEARCH("NR",G280)))</formula>
    </cfRule>
  </conditionalFormatting>
  <conditionalFormatting sqref="G301">
    <cfRule type="cellIs" dxfId="551" priority="540" operator="equal">
      <formula>"OK"</formula>
    </cfRule>
    <cfRule type="cellIs" dxfId="550" priority="541" operator="equal">
      <formula>4</formula>
    </cfRule>
    <cfRule type="cellIs" dxfId="549" priority="542" operator="equal">
      <formula>3</formula>
    </cfRule>
    <cfRule type="cellIs" dxfId="548" priority="543" operator="equal">
      <formula>2</formula>
    </cfRule>
    <cfRule type="cellIs" dxfId="547" priority="544" operator="equal">
      <formula>1</formula>
    </cfRule>
    <cfRule type="containsText" dxfId="546" priority="545" operator="containsText" text="NR">
      <formula>NOT(ISERROR(SEARCH("NR",G301)))</formula>
    </cfRule>
  </conditionalFormatting>
  <conditionalFormatting sqref="G304">
    <cfRule type="cellIs" dxfId="545" priority="534" operator="equal">
      <formula>"OK"</formula>
    </cfRule>
    <cfRule type="cellIs" dxfId="544" priority="535" operator="equal">
      <formula>4</formula>
    </cfRule>
    <cfRule type="cellIs" dxfId="543" priority="536" operator="equal">
      <formula>3</formula>
    </cfRule>
    <cfRule type="cellIs" dxfId="542" priority="537" operator="equal">
      <formula>2</formula>
    </cfRule>
    <cfRule type="cellIs" dxfId="541" priority="538" operator="equal">
      <formula>1</formula>
    </cfRule>
    <cfRule type="containsText" dxfId="540" priority="539" operator="containsText" text="NR">
      <formula>NOT(ISERROR(SEARCH("NR",G304)))</formula>
    </cfRule>
  </conditionalFormatting>
  <conditionalFormatting sqref="G414:AP423">
    <cfRule type="cellIs" dxfId="536" priority="375" operator="equal">
      <formula>"OK"</formula>
    </cfRule>
    <cfRule type="cellIs" dxfId="535" priority="376" operator="equal">
      <formula>4</formula>
    </cfRule>
    <cfRule type="cellIs" dxfId="534" priority="377" operator="equal">
      <formula>3</formula>
    </cfRule>
    <cfRule type="cellIs" dxfId="533" priority="378" operator="equal">
      <formula>2</formula>
    </cfRule>
    <cfRule type="cellIs" dxfId="532" priority="379" operator="equal">
      <formula>1</formula>
    </cfRule>
    <cfRule type="containsText" dxfId="531" priority="380" operator="containsText" text="NR">
      <formula>NOT(ISERROR(SEARCH("NR",G414)))</formula>
    </cfRule>
  </conditionalFormatting>
  <conditionalFormatting sqref="I161:K161">
    <cfRule type="cellIs" dxfId="529" priority="527" operator="equal">
      <formula>"OK"</formula>
    </cfRule>
    <cfRule type="cellIs" dxfId="528" priority="528" operator="equal">
      <formula>4</formula>
    </cfRule>
    <cfRule type="cellIs" dxfId="527" priority="529" operator="equal">
      <formula>3</formula>
    </cfRule>
    <cfRule type="cellIs" dxfId="526" priority="530" operator="equal">
      <formula>2</formula>
    </cfRule>
    <cfRule type="cellIs" dxfId="525" priority="531" operator="equal">
      <formula>1</formula>
    </cfRule>
    <cfRule type="containsText" dxfId="524" priority="532" operator="containsText" text="NR">
      <formula>NOT(ISERROR(SEARCH("NR",I161)))</formula>
    </cfRule>
  </conditionalFormatting>
  <conditionalFormatting sqref="AA424:AB446 G424:Z461 AF424:AP461 AD436:AE438 AD439:AD441 AC443:AC446 AD443:AD447 AA447:AC447 AA448:AB461 AE424:AE435 AD428:AD429 AD434 AD461">
    <cfRule type="cellIs" dxfId="522" priority="368" operator="equal">
      <formula>"OK"</formula>
    </cfRule>
    <cfRule type="containsText" dxfId="521" priority="373" operator="containsText" text="NR">
      <formula>NOT(ISERROR(SEARCH("NR",G424)))</formula>
    </cfRule>
  </conditionalFormatting>
  <conditionalFormatting sqref="AA424:AB446 AF424:AP461 G424:Z488 AD436:AE438 AD439:AD441 AC443:AC446 AD443:AD447 AA447:AC447 AA448:AB494 BD381:BP381 BQ381:BS382 BB382:BP382 BD383:BS405 BB383:BC413 BD406:BP413 BD377:BS380 BB377:BC381 AC373:AD413 G376:AB413 AE376:AO413 AP114:AP413 AQ376:BA740 BR377:BR413 BQ377:BQ740">
    <cfRule type="cellIs" dxfId="519" priority="369" operator="equal">
      <formula>4</formula>
    </cfRule>
    <cfRule type="cellIs" dxfId="518" priority="370" operator="equal">
      <formula>3</formula>
    </cfRule>
    <cfRule type="cellIs" dxfId="517" priority="371" operator="equal">
      <formula>2</formula>
    </cfRule>
    <cfRule type="cellIs" dxfId="516" priority="372" operator="equal">
      <formula>1</formula>
    </cfRule>
  </conditionalFormatting>
  <conditionalFormatting sqref="AA744:AB755 AA770:AB849">
    <cfRule type="cellIs" dxfId="515" priority="521" operator="equal">
      <formula>4</formula>
    </cfRule>
    <cfRule type="cellIs" dxfId="514" priority="522" operator="equal">
      <formula>3</formula>
    </cfRule>
    <cfRule type="cellIs" dxfId="513" priority="523" operator="equal">
      <formula>2</formula>
    </cfRule>
    <cfRule type="cellIs" dxfId="512" priority="524" operator="equal">
      <formula>1</formula>
    </cfRule>
    <cfRule type="containsText" dxfId="511" priority="525" operator="containsText" text="NR">
      <formula>NOT(ISERROR(SEARCH("NR",AA744)))</formula>
    </cfRule>
  </conditionalFormatting>
  <conditionalFormatting sqref="AB240:AB243 AC373:AD413 G376:AB405 AE376:AP405 AQ376:BA461 BR377:BR413 BQ377:BQ490 BD377:BS380 BB377:BC381">
    <cfRule type="cellIs" dxfId="510" priority="519" operator="equal">
      <formula>"OK"</formula>
    </cfRule>
  </conditionalFormatting>
  <conditionalFormatting sqref="AB245:AB248">
    <cfRule type="cellIs" dxfId="509" priority="518" operator="equal">
      <formula>"OK"</formula>
    </cfRule>
  </conditionalFormatting>
  <conditionalFormatting sqref="AB250:AB251">
    <cfRule type="cellIs" dxfId="508" priority="517" operator="equal">
      <formula>"OK"</formula>
    </cfRule>
  </conditionalFormatting>
  <conditionalFormatting sqref="AB253">
    <cfRule type="cellIs" dxfId="507" priority="516" operator="equal">
      <formula>"OK"</formula>
    </cfRule>
  </conditionalFormatting>
  <conditionalFormatting sqref="AB259:AB261">
    <cfRule type="cellIs" dxfId="506" priority="515" operator="equal">
      <formula>"OK"</formula>
    </cfRule>
  </conditionalFormatting>
  <conditionalFormatting sqref="AB271">
    <cfRule type="cellIs" dxfId="505" priority="514" operator="equal">
      <formula>"OK"</formula>
    </cfRule>
  </conditionalFormatting>
  <conditionalFormatting sqref="AB273:AB274">
    <cfRule type="cellIs" dxfId="504" priority="513" operator="equal">
      <formula>"OK"</formula>
    </cfRule>
  </conditionalFormatting>
  <conditionalFormatting sqref="AB277:AB278">
    <cfRule type="cellIs" dxfId="503" priority="512" operator="equal">
      <formula>"OK"</formula>
    </cfRule>
  </conditionalFormatting>
  <conditionalFormatting sqref="AB280:AB289">
    <cfRule type="cellIs" dxfId="502" priority="511" operator="equal">
      <formula>"OK"</formula>
    </cfRule>
  </conditionalFormatting>
  <conditionalFormatting sqref="AB291">
    <cfRule type="cellIs" dxfId="501" priority="510" operator="equal">
      <formula>"OK"</formula>
    </cfRule>
  </conditionalFormatting>
  <conditionalFormatting sqref="AB295:AB297 AB307:AB310">
    <cfRule type="cellIs" dxfId="500" priority="533" operator="equal">
      <formula>"OK"</formula>
    </cfRule>
  </conditionalFormatting>
  <conditionalFormatting sqref="AB424:AB429">
    <cfRule type="cellIs" dxfId="499" priority="366" operator="equal">
      <formula>"OK"</formula>
    </cfRule>
  </conditionalFormatting>
  <conditionalFormatting sqref="AB451">
    <cfRule type="cellIs" dxfId="498" priority="365" operator="equal">
      <formula>"OK"</formula>
    </cfRule>
  </conditionalFormatting>
  <conditionalFormatting sqref="AB453">
    <cfRule type="cellIs" dxfId="497" priority="364" operator="equal">
      <formula>"OK"</formula>
    </cfRule>
  </conditionalFormatting>
  <conditionalFormatting sqref="AB455">
    <cfRule type="cellIs" dxfId="496" priority="363" operator="equal">
      <formula>"OK"</formula>
    </cfRule>
  </conditionalFormatting>
  <conditionalFormatting sqref="AB457:AB461">
    <cfRule type="cellIs" dxfId="495" priority="362" operator="equal">
      <formula>"OK"</formula>
    </cfRule>
  </conditionalFormatting>
  <conditionalFormatting sqref="AB436:AC441">
    <cfRule type="cellIs" dxfId="494" priority="352" operator="equal">
      <formula>"OK"</formula>
    </cfRule>
  </conditionalFormatting>
  <conditionalFormatting sqref="AB444:AC445">
    <cfRule type="cellIs" dxfId="493" priority="351" operator="equal">
      <formula>"OK"</formula>
    </cfRule>
  </conditionalFormatting>
  <conditionalFormatting sqref="AC240:AC251">
    <cfRule type="cellIs" dxfId="492" priority="482" operator="equal">
      <formula>"OK"</formula>
    </cfRule>
  </conditionalFormatting>
  <conditionalFormatting sqref="AC244">
    <cfRule type="cellIs" dxfId="491" priority="480" operator="equal">
      <formula>"OK"</formula>
    </cfRule>
    <cfRule type="cellIs" dxfId="489" priority="483" operator="equal">
      <formula>4</formula>
    </cfRule>
    <cfRule type="cellIs" dxfId="488" priority="484" operator="equal">
      <formula>3</formula>
    </cfRule>
    <cfRule type="cellIs" dxfId="487" priority="485" operator="equal">
      <formula>2</formula>
    </cfRule>
    <cfRule type="cellIs" dxfId="486" priority="486" operator="equal">
      <formula>1</formula>
    </cfRule>
    <cfRule type="containsText" dxfId="485" priority="487" operator="containsText" text="NR">
      <formula>NOT(ISERROR(SEARCH("NR",AC244)))</formula>
    </cfRule>
  </conditionalFormatting>
  <conditionalFormatting sqref="AC254 AC272:AD272 AD279:AD280 AC289:AD289 AC292:AD292 AC293 AC294:AD294 AC295:AC297 AC298:AD298 AC299 AC300:AD301 AC302:AC303 AC304:AD304 AC305 AC306:AD306 AC307:AC309 AC310:AD311 AC312:AC330 AC331:AD331 AC332 AC333:AD333 AC334 AC335:AD335 Y336:AF336 AC341:AD341 AC342 AC343:AD347 AC348:AC350 AC351:AD351 AC352 AC353:AD353 AC354 AC372:AE372">
    <cfRule type="cellIs" dxfId="483" priority="503" operator="equal">
      <formula>"OK"</formula>
    </cfRule>
  </conditionalFormatting>
  <conditionalFormatting sqref="AC268:AC271">
    <cfRule type="cellIs" dxfId="482" priority="499" operator="equal">
      <formula>"OK"</formula>
    </cfRule>
  </conditionalFormatting>
  <conditionalFormatting sqref="AC273:AC288">
    <cfRule type="cellIs" dxfId="481" priority="498" operator="equal">
      <formula>"OK"</formula>
    </cfRule>
  </conditionalFormatting>
  <conditionalFormatting sqref="AC290:AC291">
    <cfRule type="cellIs" dxfId="480" priority="496" operator="equal">
      <formula>"OK"</formula>
    </cfRule>
  </conditionalFormatting>
  <conditionalFormatting sqref="AC428:AC429">
    <cfRule type="cellIs" dxfId="479" priority="353" operator="equal">
      <formula>"OK"</formula>
    </cfRule>
  </conditionalFormatting>
  <conditionalFormatting sqref="AC461">
    <cfRule type="cellIs" dxfId="478" priority="350" operator="equal">
      <formula>"OK"</formula>
    </cfRule>
  </conditionalFormatting>
  <conditionalFormatting sqref="AC231:AD239">
    <cfRule type="cellIs" dxfId="476" priority="491" operator="equal">
      <formula>4</formula>
    </cfRule>
    <cfRule type="cellIs" dxfId="475" priority="492" operator="equal">
      <formula>3</formula>
    </cfRule>
    <cfRule type="cellIs" dxfId="474" priority="493" operator="equal">
      <formula>2</formula>
    </cfRule>
    <cfRule type="cellIs" dxfId="473" priority="494" operator="equal">
      <formula>1</formula>
    </cfRule>
    <cfRule type="containsText" dxfId="472" priority="495" operator="containsText" text="NR">
      <formula>NOT(ISERROR(SEARCH("NR",AC231)))</formula>
    </cfRule>
  </conditionalFormatting>
  <conditionalFormatting sqref="AC231:AD243">
    <cfRule type="cellIs" dxfId="471" priority="490" operator="equal">
      <formula>"OK"</formula>
    </cfRule>
  </conditionalFormatting>
  <conditionalFormatting sqref="AC239:AD239">
    <cfRule type="cellIs" dxfId="470" priority="488" operator="equal">
      <formula>"OK"</formula>
    </cfRule>
  </conditionalFormatting>
  <conditionalFormatting sqref="AC240:AD243 AC245:AC251 AC252:AD253 AC254 AC255:AD261 AC263:AD267 AC268:AC271 AC272:AD272 AC273:AC288 AD276:AD288 AC289:AD289 AC290:AC291 AC292:AD292 AC293 AC294:AD294 AC295:AC297 AC298:AD298 AC299 AC300:AD301 AC302:AC303 AC304:AD304 AC305 AC306:AD306 AC307:AC309 AC310:AD311 AC312:AC330 AC331:AD331 AC332 AC333:AD333 AC334 AC335:AD335 Y336:AF336 AC341:AD341 AC342 AC343:AD347 AC348:AC350 AC351:AD351 AC352 AC353:AD353 AC354 AC355:AD356 AC369:AD371 AC372:AE372 AC462:AD488 AC489:AG494">
    <cfRule type="cellIs" dxfId="469" priority="505" operator="equal">
      <formula>4</formula>
    </cfRule>
    <cfRule type="cellIs" dxfId="468" priority="506" operator="equal">
      <formula>3</formula>
    </cfRule>
    <cfRule type="cellIs" dxfId="467" priority="507" operator="equal">
      <formula>2</formula>
    </cfRule>
    <cfRule type="cellIs" dxfId="466" priority="508" operator="equal">
      <formula>1</formula>
    </cfRule>
  </conditionalFormatting>
  <conditionalFormatting sqref="AC240:AD243 AC245:AC251 AC252:AD253 AC254 AC255:AD261 AC263:AD267 AC268:AC271 AC272:AD272 AC273:AC288 AD279:AD280 AC289:AD289 AC290:AC291 AC292:AD292 AC293 AC294:AD294 AC295:AC297 AC298:AD298 AC299 AC300:AD301 AC302:AC303 AC304:AD304 AC305 AC306:AD306 AC307:AC309 AC310:AD311 AC312:AC330 AC331:AD331 AC332 AC333:AD333 AC334 AC335:AD335 Y336:AF336 AC341:AD341 AC342 AC343:AD347 AC348:AC350 AC351:AD351 AC352 AC353:AD353 AC354 AC355:AD356 AC369:AD371 AC372:AE372 AC462:AD488 AC490:AF490 BD381:BP381 BQ381:BS382 BB382:BP382 BD383:BS405 BB383:BC413 BD406:BP413 AC373:AD413 G376:AB405 AE376:AO405 BD377:BS380 BB377:BC381 AP114:AP413 AQ376:BA740 BR377:BR413 BQ377:BQ740">
    <cfRule type="containsText" dxfId="465" priority="509" operator="containsText" text="NR">
      <formula>NOT(ISERROR(SEARCH("NR",G114)))</formula>
    </cfRule>
  </conditionalFormatting>
  <conditionalFormatting sqref="AC252:AD253">
    <cfRule type="cellIs" dxfId="464" priority="502" operator="equal">
      <formula>"OK"</formula>
    </cfRule>
  </conditionalFormatting>
  <conditionalFormatting sqref="AC255:AD261">
    <cfRule type="cellIs" dxfId="463" priority="501" operator="equal">
      <formula>"OK"</formula>
    </cfRule>
  </conditionalFormatting>
  <conditionalFormatting sqref="AC263:AD267">
    <cfRule type="cellIs" dxfId="462" priority="500" operator="equal">
      <formula>"OK"</formula>
    </cfRule>
  </conditionalFormatting>
  <conditionalFormatting sqref="AC280:AD280">
    <cfRule type="cellIs" dxfId="461" priority="497" operator="equal">
      <formula>"OK"</formula>
    </cfRule>
  </conditionalFormatting>
  <conditionalFormatting sqref="AC355:AD357">
    <cfRule type="cellIs" dxfId="460" priority="474" operator="equal">
      <formula>"OK"</formula>
    </cfRule>
  </conditionalFormatting>
  <conditionalFormatting sqref="AC357:AD357">
    <cfRule type="cellIs" dxfId="458" priority="475" operator="equal">
      <formula>4</formula>
    </cfRule>
    <cfRule type="cellIs" dxfId="457" priority="476" operator="equal">
      <formula>3</formula>
    </cfRule>
    <cfRule type="cellIs" dxfId="456" priority="477" operator="equal">
      <formula>2</formula>
    </cfRule>
    <cfRule type="cellIs" dxfId="455" priority="478" operator="equal">
      <formula>1</formula>
    </cfRule>
    <cfRule type="containsText" dxfId="454" priority="479" operator="containsText" text="NR">
      <formula>NOT(ISERROR(SEARCH("NR",AC357)))</formula>
    </cfRule>
  </conditionalFormatting>
  <conditionalFormatting sqref="AC357:AD358">
    <cfRule type="cellIs" dxfId="453" priority="467" operator="equal">
      <formula>"OK"</formula>
    </cfRule>
  </conditionalFormatting>
  <conditionalFormatting sqref="AC358:AD358">
    <cfRule type="cellIs" dxfId="452" priority="465" operator="equal">
      <formula>"OK"</formula>
    </cfRule>
    <cfRule type="cellIs" dxfId="450" priority="468" operator="equal">
      <formula>4</formula>
    </cfRule>
    <cfRule type="cellIs" dxfId="449" priority="469" operator="equal">
      <formula>3</formula>
    </cfRule>
    <cfRule type="cellIs" dxfId="448" priority="470" operator="equal">
      <formula>2</formula>
    </cfRule>
    <cfRule type="cellIs" dxfId="447" priority="471" operator="equal">
      <formula>1</formula>
    </cfRule>
    <cfRule type="containsText" dxfId="446" priority="472" operator="containsText" text="NR">
      <formula>NOT(ISERROR(SEARCH("NR",AC358)))</formula>
    </cfRule>
  </conditionalFormatting>
  <conditionalFormatting sqref="AC368:AD368">
    <cfRule type="cellIs" dxfId="445" priority="457" operator="equal">
      <formula>"OK"</formula>
    </cfRule>
    <cfRule type="cellIs" dxfId="443" priority="460" operator="equal">
      <formula>4</formula>
    </cfRule>
    <cfRule type="cellIs" dxfId="442" priority="461" operator="equal">
      <formula>3</formula>
    </cfRule>
    <cfRule type="cellIs" dxfId="441" priority="462" operator="equal">
      <formula>2</formula>
    </cfRule>
    <cfRule type="cellIs" dxfId="440" priority="463" operator="equal">
      <formula>1</formula>
    </cfRule>
    <cfRule type="containsText" dxfId="439" priority="464" operator="containsText" text="NR">
      <formula>NOT(ISERROR(SEARCH("NR",AC368)))</formula>
    </cfRule>
  </conditionalFormatting>
  <conditionalFormatting sqref="AC368:AD371">
    <cfRule type="cellIs" dxfId="438" priority="459" operator="equal">
      <formula>"OK"</formula>
    </cfRule>
  </conditionalFormatting>
  <conditionalFormatting sqref="AC424:AD427 AC428:AC429 AC430:AD433 AC434 AC435:AD435 AC436:AC441 AC442:AD442 AC448:AD449 AC450:AC452 AC453:AD460 AC461">
    <cfRule type="containsText" dxfId="437" priority="361" operator="containsText" text="NR">
      <formula>NOT(ISERROR(SEARCH("NR",AC424)))</formula>
    </cfRule>
  </conditionalFormatting>
  <conditionalFormatting sqref="AC424:AD427">
    <cfRule type="cellIs" dxfId="436" priority="354" operator="equal">
      <formula>"OK"</formula>
    </cfRule>
  </conditionalFormatting>
  <conditionalFormatting sqref="AC430:AD433 AC434 AC435:AD435 AC442:AD442">
    <cfRule type="cellIs" dxfId="435" priority="355" operator="equal">
      <formula>"OK"</formula>
    </cfRule>
  </conditionalFormatting>
  <conditionalFormatting sqref="AC448:AD460">
    <cfRule type="cellIs" dxfId="434" priority="344" operator="equal">
      <formula>"OK"</formula>
    </cfRule>
  </conditionalFormatting>
  <conditionalFormatting sqref="AC496:AD496">
    <cfRule type="cellIs" dxfId="433" priority="449" operator="equal">
      <formula>"OK"</formula>
    </cfRule>
    <cfRule type="cellIs" dxfId="431" priority="451" operator="equal">
      <formula>"OK"</formula>
    </cfRule>
    <cfRule type="cellIs" dxfId="430" priority="452" operator="equal">
      <formula>4</formula>
    </cfRule>
    <cfRule type="cellIs" dxfId="429" priority="453" operator="equal">
      <formula>3</formula>
    </cfRule>
    <cfRule type="cellIs" dxfId="428" priority="454" operator="equal">
      <formula>2</formula>
    </cfRule>
    <cfRule type="cellIs" dxfId="427" priority="455" operator="equal">
      <formula>1</formula>
    </cfRule>
    <cfRule type="containsText" dxfId="426" priority="456" operator="containsText" text="NR">
      <formula>NOT(ISERROR(SEARCH("NR",AC496)))</formula>
    </cfRule>
  </conditionalFormatting>
  <conditionalFormatting sqref="AC424:AE435 AC436:AC441 AC442:AD442 AC448:AD449 AC450:AC452 AC453:AD461">
    <cfRule type="cellIs" dxfId="425" priority="357" operator="equal">
      <formula>4</formula>
    </cfRule>
    <cfRule type="cellIs" dxfId="424" priority="358" operator="equal">
      <formula>3</formula>
    </cfRule>
    <cfRule type="cellIs" dxfId="423" priority="359" operator="equal">
      <formula>2</formula>
    </cfRule>
    <cfRule type="cellIs" dxfId="422" priority="360" operator="equal">
      <formula>1</formula>
    </cfRule>
  </conditionalFormatting>
  <conditionalFormatting sqref="AD270:AD271">
    <cfRule type="cellIs" dxfId="419" priority="436" operator="equal">
      <formula>"OK"</formula>
    </cfRule>
    <cfRule type="cellIs" dxfId="418" priority="437" operator="equal">
      <formula>4</formula>
    </cfRule>
    <cfRule type="cellIs" dxfId="417" priority="438" operator="equal">
      <formula>3</formula>
    </cfRule>
    <cfRule type="cellIs" dxfId="416" priority="439" operator="equal">
      <formula>2</formula>
    </cfRule>
    <cfRule type="cellIs" dxfId="415" priority="440" operator="equal">
      <formula>1</formula>
    </cfRule>
    <cfRule type="containsText" dxfId="414" priority="441" operator="containsText" text="NR">
      <formula>NOT(ISERROR(SEARCH("NR",AD270)))</formula>
    </cfRule>
  </conditionalFormatting>
  <conditionalFormatting sqref="AD450:AD452">
    <cfRule type="cellIs" dxfId="412" priority="345" operator="equal">
      <formula>4</formula>
    </cfRule>
    <cfRule type="cellIs" dxfId="411" priority="346" operator="equal">
      <formula>3</formula>
    </cfRule>
    <cfRule type="cellIs" dxfId="410" priority="347" operator="equal">
      <formula>2</formula>
    </cfRule>
    <cfRule type="cellIs" dxfId="409" priority="348" operator="equal">
      <formula>1</formula>
    </cfRule>
    <cfRule type="containsText" dxfId="408" priority="349" operator="containsText" text="NR">
      <formula>NOT(ISERROR(SEARCH("NR",AD450)))</formula>
    </cfRule>
  </conditionalFormatting>
  <conditionalFormatting sqref="AE263:AE268 AE270:AE273 AE276:AE292 AE341:AE355 AE368:AE371 AE373:AE375 G462:AG488">
    <cfRule type="cellIs" dxfId="407" priority="443" operator="equal">
      <formula>"OK"</formula>
    </cfRule>
  </conditionalFormatting>
  <conditionalFormatting sqref="AE263:AE268 AE270:AE273 AE276:AE292 AE341:AE355 AE368:AE371 AE373:AE375 AE462:AG488">
    <cfRule type="cellIs" dxfId="405" priority="444" operator="equal">
      <formula>4</formula>
    </cfRule>
    <cfRule type="cellIs" dxfId="404" priority="445" operator="equal">
      <formula>3</formula>
    </cfRule>
    <cfRule type="cellIs" dxfId="403" priority="446" operator="equal">
      <formula>2</formula>
    </cfRule>
    <cfRule type="cellIs" dxfId="402" priority="447" operator="equal">
      <formula>1</formula>
    </cfRule>
    <cfRule type="containsText" dxfId="401" priority="448" operator="containsText" text="NR">
      <formula>NOT(ISERROR(SEARCH("NR",AE263)))</formula>
    </cfRule>
  </conditionalFormatting>
  <conditionalFormatting sqref="AE439:AE461">
    <cfRule type="cellIs" dxfId="399" priority="337" operator="equal">
      <formula>"OK"</formula>
    </cfRule>
    <cfRule type="cellIs" dxfId="398" priority="338" operator="equal">
      <formula>4</formula>
    </cfRule>
    <cfRule type="cellIs" dxfId="397" priority="339" operator="equal">
      <formula>3</formula>
    </cfRule>
    <cfRule type="cellIs" dxfId="396" priority="340" operator="equal">
      <formula>2</formula>
    </cfRule>
    <cfRule type="cellIs" dxfId="395" priority="341" operator="equal">
      <formula>1</formula>
    </cfRule>
    <cfRule type="containsText" dxfId="394" priority="342" operator="containsText" text="NR">
      <formula>NOT(ISERROR(SEARCH("NR",AE439)))</formula>
    </cfRule>
  </conditionalFormatting>
  <conditionalFormatting sqref="AH271:AJ271">
    <cfRule type="cellIs" dxfId="393" priority="420" operator="equal">
      <formula>"OK"</formula>
    </cfRule>
  </conditionalFormatting>
  <conditionalFormatting sqref="AH273:AJ274">
    <cfRule type="cellIs" dxfId="392" priority="419" operator="equal">
      <formula>"OK"</formula>
    </cfRule>
  </conditionalFormatting>
  <conditionalFormatting sqref="AH277:AJ278">
    <cfRule type="cellIs" dxfId="391" priority="418" operator="equal">
      <formula>"OK"</formula>
    </cfRule>
  </conditionalFormatting>
  <conditionalFormatting sqref="AH280:AJ289">
    <cfRule type="cellIs" dxfId="390" priority="417" operator="equal">
      <formula>"OK"</formula>
    </cfRule>
  </conditionalFormatting>
  <conditionalFormatting sqref="AH291:AJ291">
    <cfRule type="cellIs" dxfId="389" priority="416" operator="equal">
      <formula>"OK"</formula>
    </cfRule>
  </conditionalFormatting>
  <conditionalFormatting sqref="AH295:AJ297 AH307:AJ310">
    <cfRule type="cellIs" dxfId="388" priority="427" operator="equal">
      <formula>"OK"</formula>
    </cfRule>
  </conditionalFormatting>
  <conditionalFormatting sqref="AH453:AJ453">
    <cfRule type="cellIs" dxfId="387" priority="335" operator="equal">
      <formula>"OK"</formula>
    </cfRule>
  </conditionalFormatting>
  <conditionalFormatting sqref="AH455:AJ455">
    <cfRule type="cellIs" dxfId="386" priority="334" operator="equal">
      <formula>"OK"</formula>
    </cfRule>
  </conditionalFormatting>
  <conditionalFormatting sqref="AH457:AJ461">
    <cfRule type="cellIs" dxfId="385" priority="333" operator="equal">
      <formula>"OK"</formula>
    </cfRule>
  </conditionalFormatting>
  <conditionalFormatting sqref="AH500:AJ501">
    <cfRule type="cellIs" dxfId="383" priority="429" operator="equal">
      <formula>"OK"</formula>
    </cfRule>
    <cfRule type="cellIs" dxfId="382" priority="430" operator="equal">
      <formula>4</formula>
    </cfRule>
    <cfRule type="cellIs" dxfId="381" priority="431" operator="equal">
      <formula>3</formula>
    </cfRule>
    <cfRule type="cellIs" dxfId="380" priority="432" operator="equal">
      <formula>2</formula>
    </cfRule>
    <cfRule type="cellIs" dxfId="379" priority="433" operator="equal">
      <formula>1</formula>
    </cfRule>
    <cfRule type="containsText" dxfId="378" priority="434" operator="containsText" text="NR">
      <formula>NOT(ISERROR(SEARCH("NR",AH500)))</formula>
    </cfRule>
  </conditionalFormatting>
  <conditionalFormatting sqref="AH504:AJ550">
    <cfRule type="cellIs" dxfId="377" priority="421" operator="equal">
      <formula>"OK"</formula>
    </cfRule>
  </conditionalFormatting>
  <conditionalFormatting sqref="AH744:AJ755 AH770:AJ849">
    <cfRule type="cellIs" dxfId="376" priority="422" operator="equal">
      <formula>4</formula>
    </cfRule>
    <cfRule type="cellIs" dxfId="375" priority="423" operator="equal">
      <formula>3</formula>
    </cfRule>
    <cfRule type="cellIs" dxfId="374" priority="424" operator="equal">
      <formula>2</formula>
    </cfRule>
    <cfRule type="cellIs" dxfId="373" priority="425" operator="equal">
      <formula>1</formula>
    </cfRule>
    <cfRule type="containsText" dxfId="372" priority="426" operator="containsText" text="NR">
      <formula>NOT(ISERROR(SEARCH("NR",AH744)))</formula>
    </cfRule>
  </conditionalFormatting>
  <conditionalFormatting sqref="AI114 AK114:AO114">
    <cfRule type="cellIs" dxfId="370" priority="390" operator="equal">
      <formula>"OK"</formula>
    </cfRule>
    <cfRule type="cellIs" dxfId="369" priority="391" operator="equal">
      <formula>4</formula>
    </cfRule>
    <cfRule type="cellIs" dxfId="368" priority="392" operator="equal">
      <formula>3</formula>
    </cfRule>
    <cfRule type="cellIs" dxfId="367" priority="393" operator="equal">
      <formula>2</formula>
    </cfRule>
    <cfRule type="cellIs" dxfId="366" priority="394" operator="equal">
      <formula>1</formula>
    </cfRule>
    <cfRule type="containsText" dxfId="365" priority="395" operator="containsText" text="NR">
      <formula>NOT(ISERROR(SEARCH("NR",AI114)))</formula>
    </cfRule>
  </conditionalFormatting>
  <conditionalFormatting sqref="AL500:AP501 AL504:AP550">
    <cfRule type="cellIs" dxfId="362" priority="398" operator="equal">
      <formula>"OK"</formula>
    </cfRule>
  </conditionalFormatting>
  <conditionalFormatting sqref="AL744:AP755 AL770:AP849">
    <cfRule type="cellIs" dxfId="361" priority="399" operator="equal">
      <formula>4</formula>
    </cfRule>
    <cfRule type="cellIs" dxfId="360" priority="400" operator="equal">
      <formula>3</formula>
    </cfRule>
    <cfRule type="cellIs" dxfId="359" priority="401" operator="equal">
      <formula>2</formula>
    </cfRule>
    <cfRule type="cellIs" dxfId="358" priority="402" operator="equal">
      <formula>1</formula>
    </cfRule>
    <cfRule type="containsText" dxfId="357" priority="403" operator="containsText" text="NR">
      <formula>NOT(ISERROR(SEARCH("NR",AL744)))</formula>
    </cfRule>
  </conditionalFormatting>
  <conditionalFormatting sqref="AP495:AP496">
    <cfRule type="cellIs" dxfId="351" priority="405" operator="equal">
      <formula>"OK"</formula>
    </cfRule>
    <cfRule type="cellIs" dxfId="350" priority="406" operator="equal">
      <formula>4</formula>
    </cfRule>
    <cfRule type="cellIs" dxfId="349" priority="407" operator="equal">
      <formula>3</formula>
    </cfRule>
    <cfRule type="cellIs" dxfId="348" priority="408" operator="equal">
      <formula>2</formula>
    </cfRule>
    <cfRule type="cellIs" dxfId="347" priority="409" operator="equal">
      <formula>1</formula>
    </cfRule>
    <cfRule type="containsText" dxfId="346" priority="410" operator="containsText" text="NR">
      <formula>NOT(ISERROR(SEARCH("NR",AP495)))</formula>
    </cfRule>
  </conditionalFormatting>
  <conditionalFormatting sqref="AV340:AZ340 AV342:AZ342 AV368:AZ368 AV370:AZ370">
    <cfRule type="cellIs" dxfId="344" priority="382" operator="equal">
      <formula>"OK"</formula>
    </cfRule>
    <cfRule type="cellIs" dxfId="343" priority="383" operator="equal">
      <formula>4</formula>
    </cfRule>
    <cfRule type="cellIs" dxfId="342" priority="384" operator="equal">
      <formula>3</formula>
    </cfRule>
    <cfRule type="cellIs" dxfId="341" priority="385" operator="equal">
      <formula>2</formula>
    </cfRule>
    <cfRule type="cellIs" dxfId="340" priority="386" operator="equal">
      <formula>1</formula>
    </cfRule>
    <cfRule type="containsText" dxfId="339" priority="387" operator="containsText" text="NR">
      <formula>NOT(ISERROR(SEARCH("NR",AV340)))</formula>
    </cfRule>
  </conditionalFormatting>
  <conditionalFormatting sqref="BB9:BB376">
    <cfRule type="cellIs" dxfId="337" priority="332" operator="equal">
      <formula>"OK"</formula>
    </cfRule>
  </conditionalFormatting>
  <conditionalFormatting sqref="BB12">
    <cfRule type="cellIs" dxfId="336" priority="326" operator="equal">
      <formula>4</formula>
    </cfRule>
    <cfRule type="cellIs" dxfId="335" priority="327" operator="equal">
      <formula>3</formula>
    </cfRule>
    <cfRule type="cellIs" dxfId="334" priority="328" operator="equal">
      <formula>2</formula>
    </cfRule>
    <cfRule type="cellIs" dxfId="333" priority="329" operator="equal">
      <formula>1</formula>
    </cfRule>
    <cfRule type="containsText" dxfId="332" priority="330" operator="containsText" text="NR">
      <formula>NOT(ISERROR(SEARCH("NR",BB12)))</formula>
    </cfRule>
  </conditionalFormatting>
  <conditionalFormatting sqref="BB9:BH11 G9:AP111 AQ9:BA338 BC12:BO12 BC13:BH38 BL19:BL65 BJ31:BK31 BM31:BO31 BJ36:BK46 BM36:BO46 BC39:BI41 BC42:BH86 BJ48:BK48 BM48:BO48 BJ60:BK60 BM60 BO60 BJ66:BN66 BJ67:BK78 BM67:BO78 BJ80:BK80 BM80:BO80 BJ81:BO81 BM82:BO82 BJ82:BK83 BL82:BL100 BO83 BM85:BN99 BI86:BJ86 BO86 BK86:BK91 BC87:BJ88 BO88:BO92 BC89:BG90 BJ89:BJ91 BC91:BI92 BJ92:BK92 BC93:BG93 BC94:BH94 BC95:BG95 BC96:BH97 BC98:BG98 BC99:BH124 BK101:BN108 BJ103 BO103 BM109:BM110 BL109:BL133 G112:AI113 AK112:AP113 AJ112:AJ116 AH115:AI116 AK115:AO116 G115:Z124 AA115:AF160 AG115:AG336 AH117:AO361 G125:X126 BC125:BK127 BM125:BO127 Y125:Y134 Z125:Z141 X127:X134 G127:W135 BM128:BN128 BC128:BH132 BC133:BI134 BK134:BN140 X135:Y135 BC135:BH135 BC136:BJ140 BO136:BO140 G136:Y141 BC141:BK141 BM141:BO141 BC142:BH155 G142:Z160 BM148:BN148 BC156:BM156 BO156:BO170 BJ157:BK163 BM157:BM169 BC157:BH175 AA162:AE171 G162:Z183 AF162:AF335 BJ164:BJ170 AA172:AD183 AE172:AE189 BJ176 BO176 BC176:BI178 BJ178:BM178 BO178 BC179:BH180 BC181:BO181 BC182:BH182 BL182:BL271 BC183:BI183 G184:AD186 BC184:BH202 AC187:AD189 G187:G302 H187:AB335 AC190:AE230 BM191:BN202 BC203:BK203 BM203:BO203 BC204:BJ204 BO204 BK204:BK219 BM204:BN219 BC205:BG205 BJ206 BO206 BC206:BH207 BJ208:BJ209 BO208:BO209 BC208:BI210 BC211:BH212 BC213:BJ215 BO214:BO215 BC216:BH257 BJ217:BJ219 BO217:BO219 BM222:BN222 BM227:BN233 BJ229:BJ230 BO230 AE231:AE243 BJ234:BK234 BM234:BO234 BM235:BN238 AD244:AE251 AE252:AE261 AD254 BC258:BK261 BM258:BO261 AC262:AE262 BJ262:BJ263 BC262:BH291 BO263 AD268 AD269:AE269 AD273 BL273:BL339 AD274:AE275 BJ283 BO283 BM289:BN292 AD290:AD291 BJ291 BO291:BO292 BC292:BK292 AD293:AE293 BJ293:BK293 BM293:BO293 BC293:BH300 AE294:AE302 AD295:AD297 BJ297:BJ300 BK297:BK301 BM297:BO301 AD299 BC301:BJ301 AD302 BC302:BH320 AD303:AE303 BK303:BK314 BM303:BN314 G304:G306 AE304:AE335 AD305 BJ305:BJ314 BO305:BO314 AD307:AD309 AD312:AD330 G313:G317 G320:G321 BC321:BJ321 BO321 BC322:BH323 G323:G328 BC324:BJ324 BO324 BC325:BH326 BC327:BI327 BC328:BH358 G330:G331 BJ331:BK334 BM331:BO334 AD332 AD334 G334:G342 H336:X337 Y337:AG337 H338:Z339 AC338:AE340 AF338:AG355 AA338:AB358 AQ339:AZ339 BA339:BA342 AQ340:AU340 BK340:BN340 H340:T342 U340:Z358 AQ341:AZ341 BJ341:BJ343 BO341:BO343 AD342 AQ342:AU342 G343:T343 AQ343:BA364 H344:T346 G346 G347:T347 AD348:AD350 G348:G351 BJ348:BJ351 BO348:BO351 H348:T361 AD352 G353:G355 AD354 BJ354 BO354 AE356:AG358 BJ357:BK357 BM357:BO357 G357:G361 BK358:BN360 BC359:BJ360 BO359:BO360 U359:AG361 BM361:BN364 BC361:BH365 BL361:BL374 G362:T362 AC362:AE367 U362:AB368 AF362:AO375 H363:T366 G364:G365 AQ365:AZ367 BA365:BA375 BC366:BK366 BM366:BO366 G367:T368 BC367:BH369 AQ368:AU368 AQ369:AZ369 G369:AB375 AQ370:AU370 BC370:BK370 BM370:BO370 BC371:BH373 AQ371:AZ375 BC374:BK374 BM374:BO374 BC375:BH376 BS406:BT413 BR414:BS461 BB414:BP740 AH462:AP494 BR462:BT740 H491:R497 T491:Z497 AA495:AP740 G496:G497 S496:S497 H498:Z545 G500:G501 G504:G544 G546:Z548 G549:G550 H549:Z555 G556:Z559 H560:Z560 G561:Z565 H566:Z566 G567:Z568 H569:Z574 G575:Z578 H579:Z591 G592:Z615 I616:I628 K616:Z628 G629:Z740 G744:Z755 AC744:AG755 AI744:AK755 AQ744:BT755 G770:Z849 AC770:AG849 AI770:AK849 AQ770:BT849 H489:Z490 BB13:BB376 BJ9:BO9 BK10 BM10:BN10 BL10:BL11 BN11 BM13:BN16 BL13:BL17 BJ18:BO18 BK19 BM19:BN19 BK21 BM21:BN21 BN23 BK23:BK24 BM24:BN24 BN25:BN27 BK26:BK29 BM27 BM28:BN29 BK32:BK35 BM32:BN35 BK49 BM49:BN49 BN51:BN57 BK57 BM57 BK59 BM59:BN59 BN60:BN63 BL67:BL80 BM83 BN83:BN84 BK94 BK97:BK100 BK109:BK110 BN109:BN111 BM112:BN114 BK112:BK115 BM115 BN115:BN123 BK118:BK119 BM118:BM119 BK122:BK123 BM122:BM123 BK128 BK132:BK133 BM132:BN133 BL141:BL155 BK143 BM143:BN143 BK146 BM146:BN146 BK148 BK150:BK151 BM151:BN151 BM153:BN154 BK153:BK155 BN156:BN169 BL157:BL175 BK164:BK175 BM170:BN173 BM175:BN175 BK176:BN177 BN178:BN179 BL179:BL180 BK183:BK186 BM183:BN186 BK202 BK227:BK231 BK235:BK238 BK240 BM240:BN240 BK242 BM242:BN242 BM244:BN244 BK244:BK246 BM246:BN246 BK249 BM249:BN249 BM251:BN252 BK251:BK257 BM254:BN255 BM257:BN257 BK262:BK264 BM262:BN264 BK266:BK268 BM266:BN268 BK272:BN272 BK273 BM273:BN273 BK275:BK277 BM275:BN277 BK280:BK281 BM280:BN281 BK283:BK286 BM283:BN286 BK289:BK291 BK294 BM294:BN294 BK317 BM317:BN317 BK319:BK321 BM319:BN321 BK323:BK329 BM323:BN329 BK337 BM337:BN337 BK341:BK344 BK348:BK352 BM348:BN352 BK354:BK355 BM354:BN355 BK363:BK364 BK367:BK368 BM367:BN368 BK375:BN376 BM341:BN344 BL341:BL357 A278:A333 B288:B333 A334:B375 B488 A488:A495 A496:B496 A497:A505 A506:B510 A511:A591 B542:B550">
    <cfRule type="cellIs" dxfId="331" priority="554" operator="equal">
      <formula>4</formula>
    </cfRule>
    <cfRule type="cellIs" dxfId="330" priority="555" operator="equal">
      <formula>3</formula>
    </cfRule>
    <cfRule type="cellIs" dxfId="329" priority="556" operator="equal">
      <formula>2</formula>
    </cfRule>
    <cfRule type="cellIs" dxfId="328" priority="557" operator="equal">
      <formula>1</formula>
    </cfRule>
  </conditionalFormatting>
  <conditionalFormatting sqref="BC9:BH38 G9:AP111 AQ9:BA338 BJ31:BK31 BM31:BO31 BJ36:BO41 BC39:BI41 BJ42:BK46 BM42:BO46 BC42:BH86 BJ48:BK48 BM48:BO48 BJ60:BM60 BO60 BJ66:BJ78 BO67:BO78 BJ80:BK80 BM80:BO80 BJ81:BJ83 BO81:BO83 BM85:BN86 BI86:BJ86 BO86 BC87:BJ88 BO88 BC89:BG90 BJ89:BO91 BC91:BI92 BJ92:BL92 BO92 BM92:BN98 BC93:BG93 BC94:BH94 BC95:BG95 BC96:BH97 BC98:BG98 BC99:BH124 BJ103 BO103 BM104:BN107 BM109 G112:AI113 AK112:AP113 AJ112:AJ116 AP114:AP116 AH115:AI116 AK115:AO116 G115:Z124 AA115:AF160 AG115:AG336 AH117:AP375 G125:X126 BC125:BO127 Y125:Y134 Z125:Z141 X127:X134 G127:W135 BM128:BN128 BC128:BH132 BC133:BI134 X135:Y135 BC135:BH135 BC136:BO140 G136:Y141 BC141:BK141 BM141:BO141 BC142:BH155 G142:Z160 BM148:BN148 BC156:BM156 BO156:BO170 BJ157:BK163 BM157:BM163 BC157:BH175 AA162:AE171 G162:Z261 AF162:AF335 BJ164:BJ170 AA172:AD186 AE172:AE189 BJ176 BO176 BC176:BI178 BJ178 BO178 BC179:BH180 BC181:BO181 BC182:BH182 BC183:BI183 BC184:BH202 AC187:AD189 AA187:AB261 AC190:AE230 BM193:BN193 BM196:BN196 BM198:BN202 BC203:BO203 BC204:BJ204 BO204 BC205:BG205 BJ206 BO206 BC206:BH207 BJ208 BO208 BC208:BI210 BJ209:BO209 BC211:BH212 BC213:BI215 BJ214 BO214 BJ215:BO215 BC216:BH257 BJ217:BJ219 BO217:BO219 BM222:BN222 BM228:BN230 BJ229:BJ230 BO230 AE231:AE243 BM232:BN233 BJ234:BK234 BM234:BO234 BM235:BN235 AD244:AE251 AE252:AE261 AD254 BC258:BO261 AC262:AE262 BJ262:BJ263 BC262:BH291 G262:AB335 BO263 AD268 AD269:AE269 AD273 AD274:AE275 BJ283 BO283 AD290:AD291 BJ291 BO291 BC292:BK292 BM292:BO292 AD293:AE293 BJ293:BO293 BC293:BH300 AE294:AE302 AD295:AD297 BJ297:BJ300 BO297:BO300 AD299 BC301:BO301 AD302 BC302:BH320 AD303:AE303 AE304:AE335 AD305 BJ305:BJ312 BO305:BO312 AD307:AD309 AD312:AD330 BJ313:BK313 BM313:BO313 BJ314 BO314 BC321:BJ321 BO321 BC322:BH323 BC324:BJ324 BO324 BC325:BH326 BC327:BI327 BC328:BH358 BJ331:BJ334 BO331:BO334 AD332 AD334 G336:X337 Y337:AG337 AC338:AE340 AF338:AG355 G338:AB358 AQ339:AZ339 BA339:BA342 AQ340:AU340 BM340:BN340 AQ341:AZ341 BJ341:BJ343 BO341:BO343 AD342 AQ342:AU342 AQ343:BA364 AD348:AD350 BJ348:BJ351 BO348:BO351 AD352 AD354 BJ354 BO354 AE356:AG358 BJ357 BO357 BM358:BN358 BC359:BJ360 BO359:BO360 G359:AG361 BM361:BN364 BC361:BH365 AC362:AE367 G362:AB375 AF362:AG375 AQ365:AZ367 BA365:BA375 BC366:BO366 BC367:BH369 AQ368:AU368 AQ369:AZ369 AQ370:AU370 BC370:BJ370 BO370 BC371:BH373 AQ371:AZ375 BC374:BO374 BC375:BH376 BS406:BT413 BB414:BP461 BR414:BS461 AH462:BP490 BR462:BT490 H489:H495 W495:AB495 AC495:AO496 AQ495:BT497 G496:AB496 G497:AP497 H498:H499 G500:AG501 AI500:AK501 AQ500:BT501 H502:H615 G504:G550 I504:Z550 AC504:AG550 AI504:AK550 AQ504:BT550 H629:H740 H744:H755 H770:H849 AD276:AD278 AD281:AD288 G406:AB413 AE406:AP413 AG490">
    <cfRule type="cellIs" dxfId="326" priority="553" operator="equal">
      <formula>"OK"</formula>
    </cfRule>
  </conditionalFormatting>
  <conditionalFormatting sqref="BD381:BP381 BQ381:BS382 BB382:BP382 BD383:BS405 BB383:BC413 BD406:BP413 AA504:AB550">
    <cfRule type="cellIs" dxfId="325" priority="520" operator="equal">
      <formula>"OK"</formula>
    </cfRule>
  </conditionalFormatting>
  <conditionalFormatting sqref="BH212">
    <cfRule type="cellIs" dxfId="323" priority="45" operator="equal">
      <formula>"OK"</formula>
    </cfRule>
  </conditionalFormatting>
  <conditionalFormatting sqref="BI21">
    <cfRule type="cellIs" dxfId="321" priority="317" operator="equal">
      <formula>"OK"</formula>
    </cfRule>
    <cfRule type="cellIs" dxfId="320" priority="318" operator="equal">
      <formula>4</formula>
    </cfRule>
    <cfRule type="cellIs" dxfId="319" priority="319" operator="equal">
      <formula>3</formula>
    </cfRule>
    <cfRule type="cellIs" dxfId="318" priority="320" operator="equal">
      <formula>2</formula>
    </cfRule>
    <cfRule type="cellIs" dxfId="317" priority="321" operator="equal">
      <formula>1</formula>
    </cfRule>
    <cfRule type="containsText" dxfId="316" priority="322" operator="containsText" text="NR">
      <formula>NOT(ISERROR(SEARCH("NR",BI21)))</formula>
    </cfRule>
  </conditionalFormatting>
  <conditionalFormatting sqref="BI29">
    <cfRule type="cellIs" dxfId="314" priority="310" operator="equal">
      <formula>"OK"</formula>
    </cfRule>
    <cfRule type="cellIs" dxfId="313" priority="311" operator="equal">
      <formula>4</formula>
    </cfRule>
    <cfRule type="cellIs" dxfId="312" priority="312" operator="equal">
      <formula>3</formula>
    </cfRule>
    <cfRule type="cellIs" dxfId="311" priority="313" operator="equal">
      <formula>2</formula>
    </cfRule>
    <cfRule type="cellIs" dxfId="310" priority="314" operator="equal">
      <formula>1</formula>
    </cfRule>
    <cfRule type="containsText" dxfId="309" priority="315" operator="containsText" text="NR">
      <formula>NOT(ISERROR(SEARCH("NR",BI29)))</formula>
    </cfRule>
  </conditionalFormatting>
  <conditionalFormatting sqref="BI36:BI38">
    <cfRule type="cellIs" dxfId="307" priority="303" operator="equal">
      <formula>"OK"</formula>
    </cfRule>
    <cfRule type="cellIs" dxfId="306" priority="304" operator="equal">
      <formula>4</formula>
    </cfRule>
    <cfRule type="cellIs" dxfId="305" priority="305" operator="equal">
      <formula>3</formula>
    </cfRule>
    <cfRule type="cellIs" dxfId="304" priority="306" operator="equal">
      <formula>2</formula>
    </cfRule>
    <cfRule type="cellIs" dxfId="303" priority="307" operator="equal">
      <formula>1</formula>
    </cfRule>
    <cfRule type="containsText" dxfId="302" priority="308" operator="containsText" text="NR">
      <formula>NOT(ISERROR(SEARCH("NR",BI36)))</formula>
    </cfRule>
  </conditionalFormatting>
  <conditionalFormatting sqref="BI86">
    <cfRule type="cellIs" dxfId="300" priority="31" operator="equal">
      <formula>"OK"</formula>
    </cfRule>
  </conditionalFormatting>
  <conditionalFormatting sqref="BI132">
    <cfRule type="cellIs" dxfId="297" priority="34" operator="equal">
      <formula>"OK"</formula>
    </cfRule>
    <cfRule type="cellIs" dxfId="296" priority="35" operator="equal">
      <formula>4</formula>
    </cfRule>
    <cfRule type="cellIs" dxfId="295" priority="36" operator="equal">
      <formula>3</formula>
    </cfRule>
    <cfRule type="cellIs" dxfId="294" priority="37" operator="equal">
      <formula>2</formula>
    </cfRule>
    <cfRule type="cellIs" dxfId="293" priority="38" operator="equal">
      <formula>1</formula>
    </cfRule>
    <cfRule type="containsText" dxfId="292" priority="39" operator="containsText" text="NR">
      <formula>NOT(ISERROR(SEARCH("NR",BI132)))</formula>
    </cfRule>
  </conditionalFormatting>
  <conditionalFormatting sqref="BI212">
    <cfRule type="cellIs" dxfId="290" priority="47" operator="equal">
      <formula>"OK"</formula>
    </cfRule>
    <cfRule type="cellIs" dxfId="289" priority="48" operator="equal">
      <formula>4</formula>
    </cfRule>
    <cfRule type="cellIs" dxfId="288" priority="49" operator="equal">
      <formula>3</formula>
    </cfRule>
    <cfRule type="cellIs" dxfId="287" priority="50" operator="equal">
      <formula>2</formula>
    </cfRule>
    <cfRule type="cellIs" dxfId="286" priority="51" operator="equal">
      <formula>1</formula>
    </cfRule>
    <cfRule type="containsText" dxfId="285" priority="52" operator="containsText" text="NR">
      <formula>NOT(ISERROR(SEARCH("NR",BI212)))</formula>
    </cfRule>
  </conditionalFormatting>
  <conditionalFormatting sqref="BI12:BO12">
    <cfRule type="cellIs" dxfId="283" priority="324" operator="equal">
      <formula>"OK"</formula>
    </cfRule>
  </conditionalFormatting>
  <conditionalFormatting sqref="BJ17">
    <cfRule type="cellIs" dxfId="281" priority="75" operator="equal">
      <formula>"OK"</formula>
    </cfRule>
    <cfRule type="cellIs" dxfId="280" priority="78" operator="equal">
      <formula>4</formula>
    </cfRule>
    <cfRule type="cellIs" dxfId="279" priority="79" operator="equal">
      <formula>3</formula>
    </cfRule>
    <cfRule type="cellIs" dxfId="278" priority="80" operator="equal">
      <formula>2</formula>
    </cfRule>
    <cfRule type="cellIs" dxfId="277" priority="81" operator="equal">
      <formula>1</formula>
    </cfRule>
    <cfRule type="containsText" dxfId="276" priority="82" operator="containsText" text="NR">
      <formula>NOT(ISERROR(SEARCH("NR",BJ17)))</formula>
    </cfRule>
  </conditionalFormatting>
  <conditionalFormatting sqref="BJ17:BJ18">
    <cfRule type="cellIs" dxfId="274" priority="77" operator="equal">
      <formula>"OK"</formula>
    </cfRule>
  </conditionalFormatting>
  <conditionalFormatting sqref="BJ21 BO21">
    <cfRule type="cellIs" dxfId="272" priority="292" operator="equal">
      <formula>"OK"</formula>
    </cfRule>
    <cfRule type="cellIs" dxfId="271" priority="293" operator="equal">
      <formula>4</formula>
    </cfRule>
    <cfRule type="cellIs" dxfId="270" priority="294" operator="equal">
      <formula>3</formula>
    </cfRule>
    <cfRule type="cellIs" dxfId="269" priority="295" operator="equal">
      <formula>2</formula>
    </cfRule>
    <cfRule type="cellIs" dxfId="268" priority="296" operator="equal">
      <formula>1</formula>
    </cfRule>
    <cfRule type="containsText" dxfId="267" priority="297" operator="containsText" text="NR">
      <formula>NOT(ISERROR(SEARCH("NR",BJ21)))</formula>
    </cfRule>
  </conditionalFormatting>
  <conditionalFormatting sqref="BJ24 BO24">
    <cfRule type="cellIs" dxfId="265" priority="285" operator="equal">
      <formula>"OK"</formula>
    </cfRule>
    <cfRule type="cellIs" dxfId="264" priority="286" operator="equal">
      <formula>4</formula>
    </cfRule>
    <cfRule type="cellIs" dxfId="263" priority="287" operator="equal">
      <formula>3</formula>
    </cfRule>
    <cfRule type="cellIs" dxfId="262" priority="288" operator="equal">
      <formula>2</formula>
    </cfRule>
    <cfRule type="cellIs" dxfId="261" priority="289" operator="equal">
      <formula>1</formula>
    </cfRule>
    <cfRule type="containsText" dxfId="260" priority="290" operator="containsText" text="NR">
      <formula>NOT(ISERROR(SEARCH("NR",BJ24)))</formula>
    </cfRule>
  </conditionalFormatting>
  <conditionalFormatting sqref="BJ29 BO29">
    <cfRule type="cellIs" dxfId="258" priority="278" operator="equal">
      <formula>"OK"</formula>
    </cfRule>
    <cfRule type="cellIs" dxfId="257" priority="279" operator="equal">
      <formula>4</formula>
    </cfRule>
    <cfRule type="cellIs" dxfId="256" priority="280" operator="equal">
      <formula>3</formula>
    </cfRule>
    <cfRule type="cellIs" dxfId="255" priority="281" operator="equal">
      <formula>2</formula>
    </cfRule>
    <cfRule type="cellIs" dxfId="254" priority="282" operator="equal">
      <formula>1</formula>
    </cfRule>
    <cfRule type="containsText" dxfId="253" priority="283" operator="containsText" text="NR">
      <formula>NOT(ISERROR(SEARCH("NR",BJ29)))</formula>
    </cfRule>
  </conditionalFormatting>
  <conditionalFormatting sqref="BJ66:BJ78 BO67:BO78">
    <cfRule type="cellIs" dxfId="251" priority="272" operator="equal">
      <formula>"OK"</formula>
    </cfRule>
  </conditionalFormatting>
  <conditionalFormatting sqref="BJ87:BJ88">
    <cfRule type="cellIs" dxfId="249" priority="73" operator="equal">
      <formula>"OK"</formula>
    </cfRule>
  </conditionalFormatting>
  <conditionalFormatting sqref="BJ97">
    <cfRule type="cellIs" dxfId="247" priority="132" operator="equal">
      <formula>"OK"</formula>
    </cfRule>
    <cfRule type="cellIs" dxfId="246" priority="133" operator="equal">
      <formula>4</formula>
    </cfRule>
    <cfRule type="cellIs" dxfId="245" priority="134" operator="equal">
      <formula>3</formula>
    </cfRule>
    <cfRule type="cellIs" dxfId="244" priority="135" operator="equal">
      <formula>2</formula>
    </cfRule>
    <cfRule type="cellIs" dxfId="243" priority="136" operator="equal">
      <formula>1</formula>
    </cfRule>
    <cfRule type="containsText" dxfId="242" priority="137" operator="containsText" text="NR">
      <formula>NOT(ISERROR(SEARCH("NR",BJ97)))</formula>
    </cfRule>
  </conditionalFormatting>
  <conditionalFormatting sqref="BJ103 BO103">
    <cfRule type="cellIs" dxfId="240" priority="266" operator="equal">
      <formula>"OK"</formula>
    </cfRule>
  </conditionalFormatting>
  <conditionalFormatting sqref="BJ114:BJ115">
    <cfRule type="cellIs" dxfId="238" priority="89" operator="equal">
      <formula>"OK"</formula>
    </cfRule>
    <cfRule type="cellIs" dxfId="237" priority="90" operator="equal">
      <formula>4</formula>
    </cfRule>
    <cfRule type="cellIs" dxfId="236" priority="91" operator="equal">
      <formula>3</formula>
    </cfRule>
    <cfRule type="cellIs" dxfId="235" priority="92" operator="equal">
      <formula>2</formula>
    </cfRule>
    <cfRule type="cellIs" dxfId="234" priority="93" operator="equal">
      <formula>1</formula>
    </cfRule>
    <cfRule type="containsText" dxfId="233" priority="94" operator="containsText" text="NR">
      <formula>NOT(ISERROR(SEARCH("NR",BJ114)))</formula>
    </cfRule>
  </conditionalFormatting>
  <conditionalFormatting sqref="BJ155">
    <cfRule type="cellIs" dxfId="231" priority="2" operator="equal">
      <formula>"OK"</formula>
    </cfRule>
    <cfRule type="cellIs" dxfId="230" priority="3" operator="equal">
      <formula>4</formula>
    </cfRule>
    <cfRule type="cellIs" dxfId="229" priority="4" operator="equal">
      <formula>3</formula>
    </cfRule>
    <cfRule type="cellIs" dxfId="228" priority="5" operator="equal">
      <formula>2</formula>
    </cfRule>
    <cfRule type="cellIs" dxfId="227" priority="6" operator="equal">
      <formula>1</formula>
    </cfRule>
    <cfRule type="containsText" dxfId="226" priority="7" operator="containsText" text="NR">
      <formula>NOT(ISERROR(SEARCH("NR",BJ155)))</formula>
    </cfRule>
  </conditionalFormatting>
  <conditionalFormatting sqref="BJ176 BO176">
    <cfRule type="cellIs" dxfId="224" priority="244" operator="equal">
      <formula>"OK"</formula>
    </cfRule>
  </conditionalFormatting>
  <conditionalFormatting sqref="BJ178 BO178">
    <cfRule type="cellIs" dxfId="222" priority="242" operator="equal">
      <formula>"OK"</formula>
    </cfRule>
  </conditionalFormatting>
  <conditionalFormatting sqref="BJ206 BO206">
    <cfRule type="cellIs" dxfId="220" priority="236" operator="equal">
      <formula>"OK"</formula>
    </cfRule>
  </conditionalFormatting>
  <conditionalFormatting sqref="BJ208 BO208 BJ209:BO209">
    <cfRule type="cellIs" dxfId="218" priority="234" operator="equal">
      <formula>"OK"</formula>
    </cfRule>
  </conditionalFormatting>
  <conditionalFormatting sqref="BJ213:BJ214">
    <cfRule type="cellIs" dxfId="216" priority="54" operator="equal">
      <formula>"OK"</formula>
    </cfRule>
  </conditionalFormatting>
  <conditionalFormatting sqref="BJ217:BJ219 BO217:BO219">
    <cfRule type="cellIs" dxfId="214" priority="230" operator="equal">
      <formula>"OK"</formula>
    </cfRule>
  </conditionalFormatting>
  <conditionalFormatting sqref="BJ229:BJ230">
    <cfRule type="cellIs" dxfId="212" priority="103" operator="equal">
      <formula>"OK"</formula>
    </cfRule>
  </conditionalFormatting>
  <conditionalFormatting sqref="BJ233">
    <cfRule type="cellIs" dxfId="210" priority="18" operator="equal">
      <formula>"OK"</formula>
    </cfRule>
    <cfRule type="cellIs" dxfId="208" priority="20" operator="equal">
      <formula>"OK"</formula>
    </cfRule>
    <cfRule type="cellIs" dxfId="207" priority="21" operator="equal">
      <formula>4</formula>
    </cfRule>
    <cfRule type="cellIs" dxfId="206" priority="22" operator="equal">
      <formula>3</formula>
    </cfRule>
    <cfRule type="cellIs" dxfId="205" priority="23" operator="equal">
      <formula>2</formula>
    </cfRule>
    <cfRule type="cellIs" dxfId="204" priority="24" operator="equal">
      <formula>1</formula>
    </cfRule>
    <cfRule type="containsText" dxfId="203" priority="25" operator="containsText" text="NR">
      <formula>NOT(ISERROR(SEARCH("NR",BJ233)))</formula>
    </cfRule>
  </conditionalFormatting>
  <conditionalFormatting sqref="BJ262">
    <cfRule type="cellIs" dxfId="201" priority="27" operator="equal">
      <formula>"OK"</formula>
    </cfRule>
  </conditionalFormatting>
  <conditionalFormatting sqref="BJ262:BJ263">
    <cfRule type="cellIs" dxfId="199" priority="29" operator="equal">
      <formula>"OK"</formula>
    </cfRule>
  </conditionalFormatting>
  <conditionalFormatting sqref="BJ263 BO263">
    <cfRule type="cellIs" dxfId="198" priority="212" operator="equal">
      <formula>"OK"</formula>
    </cfRule>
  </conditionalFormatting>
  <conditionalFormatting sqref="BJ291 BO291 BJ292:BK292 BM292:BO292">
    <cfRule type="cellIs" dxfId="197" priority="206" operator="equal">
      <formula>"OK"</formula>
    </cfRule>
  </conditionalFormatting>
  <conditionalFormatting sqref="BJ291 BO291">
    <cfRule type="cellIs" dxfId="195" priority="208" operator="equal">
      <formula>"OK"</formula>
    </cfRule>
  </conditionalFormatting>
  <conditionalFormatting sqref="BJ297 BO297">
    <cfRule type="cellIs" dxfId="193" priority="200" operator="equal">
      <formula>"OK"</formula>
    </cfRule>
  </conditionalFormatting>
  <conditionalFormatting sqref="BJ297:BJ298 BO297:BO298">
    <cfRule type="cellIs" dxfId="191" priority="198" operator="equal">
      <formula>"OK"</formula>
    </cfRule>
  </conditionalFormatting>
  <conditionalFormatting sqref="BJ298:BJ299 BO298:BO299">
    <cfRule type="cellIs" dxfId="189" priority="196" operator="equal">
      <formula>"OK"</formula>
    </cfRule>
  </conditionalFormatting>
  <conditionalFormatting sqref="BJ299:BJ300 BO299:BO300">
    <cfRule type="cellIs" dxfId="187" priority="194" operator="equal">
      <formula>"OK"</formula>
    </cfRule>
  </conditionalFormatting>
  <conditionalFormatting sqref="BJ300 BO300 BJ301:BO301">
    <cfRule type="cellIs" dxfId="186" priority="192" operator="equal">
      <formula>"OK"</formula>
    </cfRule>
  </conditionalFormatting>
  <conditionalFormatting sqref="BJ305 BO305">
    <cfRule type="cellIs" dxfId="184" priority="188" operator="equal">
      <formula>"OK"</formula>
    </cfRule>
  </conditionalFormatting>
  <conditionalFormatting sqref="BJ305:BJ306 BO305:BO306">
    <cfRule type="cellIs" dxfId="182" priority="186" operator="equal">
      <formula>"OK"</formula>
    </cfRule>
  </conditionalFormatting>
  <conditionalFormatting sqref="BJ306:BJ307 BO306:BO307">
    <cfRule type="cellIs" dxfId="180" priority="184" operator="equal">
      <formula>"OK"</formula>
    </cfRule>
  </conditionalFormatting>
  <conditionalFormatting sqref="BJ307:BJ308 BO307:BO308">
    <cfRule type="cellIs" dxfId="178" priority="182" operator="equal">
      <formula>"OK"</formula>
    </cfRule>
  </conditionalFormatting>
  <conditionalFormatting sqref="BJ308:BJ309 BO308:BO309">
    <cfRule type="cellIs" dxfId="176" priority="180" operator="equal">
      <formula>"OK"</formula>
    </cfRule>
  </conditionalFormatting>
  <conditionalFormatting sqref="BJ309:BJ310 BO309:BO310">
    <cfRule type="cellIs" dxfId="174" priority="178" operator="equal">
      <formula>"OK"</formula>
    </cfRule>
  </conditionalFormatting>
  <conditionalFormatting sqref="BJ310:BJ311 BO310:BO311">
    <cfRule type="cellIs" dxfId="172" priority="176" operator="equal">
      <formula>"OK"</formula>
    </cfRule>
  </conditionalFormatting>
  <conditionalFormatting sqref="BJ311:BJ312 BO311:BO312">
    <cfRule type="cellIs" dxfId="170" priority="174" operator="equal">
      <formula>"OK"</formula>
    </cfRule>
  </conditionalFormatting>
  <conditionalFormatting sqref="BJ312 BO312 BJ313:BK313 BM313:BO313">
    <cfRule type="cellIs" dxfId="169" priority="172" operator="equal">
      <formula>"OK"</formula>
    </cfRule>
  </conditionalFormatting>
  <conditionalFormatting sqref="BJ314 BO314">
    <cfRule type="cellIs" dxfId="166" priority="168" operator="equal">
      <formula>"OK"</formula>
    </cfRule>
  </conditionalFormatting>
  <conditionalFormatting sqref="BJ321 BO321">
    <cfRule type="cellIs" dxfId="164" priority="164" operator="equal">
      <formula>"OK"</formula>
    </cfRule>
    <cfRule type="cellIs" dxfId="162" priority="166" operator="equal">
      <formula>"OK"</formula>
    </cfRule>
  </conditionalFormatting>
  <conditionalFormatting sqref="BJ324 BO324">
    <cfRule type="cellIs" dxfId="160" priority="160" operator="equal">
      <formula>"OK"</formula>
    </cfRule>
    <cfRule type="cellIs" dxfId="158" priority="162" operator="equal">
      <formula>"OK"</formula>
    </cfRule>
  </conditionalFormatting>
  <conditionalFormatting sqref="BJ331 BO331">
    <cfRule type="cellIs" dxfId="156" priority="158" operator="equal">
      <formula>"OK"</formula>
    </cfRule>
  </conditionalFormatting>
  <conditionalFormatting sqref="BJ331:BJ332 BO331:BO332">
    <cfRule type="cellIs" dxfId="154" priority="156" operator="equal">
      <formula>"OK"</formula>
    </cfRule>
  </conditionalFormatting>
  <conditionalFormatting sqref="BJ332:BJ333 BO332:BO333">
    <cfRule type="cellIs" dxfId="152" priority="154" operator="equal">
      <formula>"OK"</formula>
    </cfRule>
  </conditionalFormatting>
  <conditionalFormatting sqref="BJ333:BJ334 BO333:BO334">
    <cfRule type="cellIs" dxfId="150" priority="152" operator="equal">
      <formula>"OK"</formula>
    </cfRule>
  </conditionalFormatting>
  <conditionalFormatting sqref="BJ334 BO334">
    <cfRule type="cellIs" dxfId="148" priority="150" operator="equal">
      <formula>"OK"</formula>
    </cfRule>
  </conditionalFormatting>
  <conditionalFormatting sqref="BJ341 BO341">
    <cfRule type="cellIs" dxfId="146" priority="148" operator="equal">
      <formula>"OK"</formula>
    </cfRule>
  </conditionalFormatting>
  <conditionalFormatting sqref="BJ341:BJ343 BO341:BO343">
    <cfRule type="cellIs" dxfId="144" priority="146" operator="equal">
      <formula>"OK"</formula>
    </cfRule>
  </conditionalFormatting>
  <conditionalFormatting sqref="BJ342 BO342">
    <cfRule type="cellIs" dxfId="142" priority="144" operator="equal">
      <formula>"OK"</formula>
    </cfRule>
  </conditionalFormatting>
  <conditionalFormatting sqref="BJ348:BJ351 BO348:BO351">
    <cfRule type="cellIs" dxfId="140" priority="252" operator="equal">
      <formula>"OK"</formula>
    </cfRule>
  </conditionalFormatting>
  <conditionalFormatting sqref="BJ354 BO354">
    <cfRule type="cellIs" dxfId="138" priority="254" operator="equal">
      <formula>"OK"</formula>
    </cfRule>
  </conditionalFormatting>
  <conditionalFormatting sqref="BJ357 BO357">
    <cfRule type="cellIs" dxfId="136" priority="256" operator="equal">
      <formula>"OK"</formula>
    </cfRule>
  </conditionalFormatting>
  <conditionalFormatting sqref="BJ359:BJ360 BO359:BO360">
    <cfRule type="cellIs" dxfId="134" priority="258" operator="equal">
      <formula>"OK"</formula>
    </cfRule>
  </conditionalFormatting>
  <conditionalFormatting sqref="BJ370 BO370">
    <cfRule type="cellIs" dxfId="132" priority="262" operator="equal">
      <formula>"OK"</formula>
    </cfRule>
  </conditionalFormatting>
  <conditionalFormatting sqref="BJ48:BK48 BM48:BO48">
    <cfRule type="cellIs" dxfId="130" priority="274" operator="equal">
      <formula>"OK"</formula>
    </cfRule>
  </conditionalFormatting>
  <conditionalFormatting sqref="BJ80:BK80 BM80:BO80 BJ81:BJ83 BO81:BO83">
    <cfRule type="cellIs" dxfId="128" priority="270" operator="equal">
      <formula>"OK"</formula>
    </cfRule>
  </conditionalFormatting>
  <conditionalFormatting sqref="BJ157:BK163 BM157:BM163 BO157:BO170 BJ164:BJ170">
    <cfRule type="cellIs" dxfId="126" priority="246" operator="equal">
      <formula>"OK"</formula>
    </cfRule>
  </conditionalFormatting>
  <conditionalFormatting sqref="BJ234:BK234 BM234:BO234">
    <cfRule type="cellIs" dxfId="124" priority="224" operator="equal">
      <formula>"OK"</formula>
    </cfRule>
    <cfRule type="cellIs" dxfId="122" priority="226" operator="equal">
      <formula>"OK"</formula>
    </cfRule>
  </conditionalFormatting>
  <conditionalFormatting sqref="BJ292:BK292 BM292:BO292 BJ293:BO293">
    <cfRule type="cellIs" dxfId="120" priority="204" operator="equal">
      <formula>"OK"</formula>
    </cfRule>
  </conditionalFormatting>
  <conditionalFormatting sqref="BJ313:BK313 BM313:BO313 BJ314 BO314">
    <cfRule type="cellIs" dxfId="118" priority="170" operator="equal">
      <formula>"OK"</formula>
    </cfRule>
  </conditionalFormatting>
  <conditionalFormatting sqref="BJ9:BO9 BB9:BH11 G9:AP111 AQ9:BA338 BK10 BM10:BN10 BL10:BL11 BN11 BC12:BO12 BM13:BN16 BL13:BL17 BC13:BH38 BB13:BB376 BJ18:BO18 BK19 BM19:BN19 BL19:BL65 BK21 BM21:BN21 BN23 BK23:BK24 BM24:BN24 BN25:BN27 BK26:BK29 BM27 BM28:BN29 BJ31:BK31 BM31:BO31 BK32:BK35 BM32:BN35 BJ36:BK46 BM36:BO46 BC39:BI41 BC42:BH86 BJ48:BK48 BM48:BO48 BK49 BM49:BN49 BN51:BN57 BK57 BM57 BK59 BM59:BN59 BJ60:BK60 BM60 BO60 BN60:BN63 BJ66:BN66 BJ67:BK78 BM67:BO78 BL67:BL80 BJ80:BK80 BM80:BO80 BJ81:BO81 BM82:BO82 BJ82:BK83 BL82:BL100 BM83 BO83 BN83:BN84 BM85:BN99 BI86:BJ86 BO86 BK86:BK91 BC87:BJ88 BO88:BO92 BC89:BG90 BJ89:BJ91 BC91:BI92 BJ92:BK92 BC93:BG93 BC94:BH94 BK94 BC95:BG95 BC96:BH97 BK97:BK100 BC98:BG98 BC99:BH124 BK101:BN108 BJ103 BO103 BK109:BK110 BM109:BM110 BN109:BN111 BL109:BL133 G112:AI113 AK112:AP113 BM112:BN114 BK112:BK115 AJ112:AJ116 BM115 AH115:AI116 AK115:AO116 BN115:BN123 G115:Z124 AA115:AF160 AG115:AG336 AH117:AO361 BK118:BK119 BM118:BM119 BK122:BK123 BM122:BM123 G125:X126 BC125:BK127 BM125:BO127 Y125:Y134 Z125:Z141 X127:X134 G127:W135 BK128 BM128:BN128 BC128:BH132 BK132:BK133 BM132:BN133 BC133:BI134 BK134:BN140 X135:Y135 BC135:BH135 BC136:BJ140 BO136:BO140 G136:Y141 BC141:BK141 BM141:BO141 BL141:BL155 BC142:BH155 G142:Z160 BK143 BM143:BN143 BK146 BM146:BN146 BK148 BM148:BN148 BK150:BK151 BM151:BN151 BM153:BN154 BK153:BK155 BC156:BM156 BN156:BN169 BO156:BO170 BJ157:BK163 BM157:BM169 BC157:BH175 BL157:BL175 AA162:AE171 G162:Z183 AF162:AF335 BJ164:BJ170 BK164:BK175 BM170:BN173 AA172:AD183 AE172:AE189 BM175:BN175 BJ176 BO176 BK176:BN177 BC176:BI178 BJ178:BM178 BO178 BN178:BN179 BC179:BH180 BL179:BL180 BC181:BO181 BC182:BH182 BL182:BL271 BC183:BI183 BK183:BK186 BM183:BN186 G184:AD186 BC184:BH202 AC187:AD189 G187:G302 H187:AB335 AC190:AE230 BM191:BN202 BK202 BC203:BK203 BM203:BO203 BC204:BJ204 BO204 BK204:BK219 BM204:BN219 BC205:BG205 BJ206 BO206 BC206:BH207 BJ208:BJ209 BO208:BO209 BC208:BI210 BC211:BH212 BC213:BJ215 BO214:BO215 BC216:BH257 BJ217:BJ219 BO217:BO219 BM222:BN222 BK227:BK231 BM227:BN233 BJ229:BJ230 BO230 AE231:AE243 BJ234:BK234 BM234:BO234 BK235:BK238 BM235:BN238 BK240 BM240:BN240 BK242 BM242:BN242 BM244:BN244 BK244:BK246 AD244:AE251 BM246:BN246 BK249 BM249:BN249 BM251:BN252 BK251:BK257 AE252:AE261 AD254 BM254:BN255 BM257:BN257 BC258:BK261 BM258:BO261 AC262:AE262 BJ262:BJ263 BK262:BK264 BM262:BN264 BC262:BH291 BO263 BK266:BK268 BM266:BN268 AD268 AD269:AE269 BK272:BN272 AD273 BK273 BM273:BN273 BL273:BL339 AD274:AE275 BK275:BK277 BM275:BN277 A278:A333 BK280:BK281 BM280:BN281 BJ283 BO283 BK283:BK286 BM283:BN286 B288:B333 BK289:BK291 BM289:BN292 AD290:AD291 BJ291 BO291:BO292 BC292:BK292 AD293:AE293 BJ293:BK293 BM293:BO293 BC293:BH300 BK294 BM294:BN294 AE294:AE302 AD295:AD297 BJ297:BJ300 BK297:BK301 BM297:BO301 AD299 BC301:BJ301 AD302 BC302:BH320 AD303:AE303 BK303:BK314 BM303:BN314 G304:G306 AE304:AE335 AD305 BJ305:BJ314 BO305:BO314 AD307:AD309 AD312:AD330 G313:G317 BK317 BM317:BN317 BK319:BK321 BM319:BN321 G320:G321 BC321:BJ321 BO321 BC322:BH323 G323:G328 BK323:BK329 BM323:BN329 BC324:BJ324 BO324 BC325:BH326 BC327:BI327 BC328:BH358 G330:G331 BJ331:BK334 BM331:BO334 AD332 AD334 G334:G342 A334:B375 H336:X337 Y337:AG337 BK337 BM337:BN337 H338:Z339 AC338:AE340 AF338:AG355 AA338:AB358 AQ339:AZ339 BA339:BA342 AQ340:AU340 BK340:BN340 H340:T342 U340:Z358 AQ341:AZ341 BJ341:BJ343 BO341:BO343 BK341:BK344 BM341:BN344 BL341:BL374 AD342 AQ342:AU342 G343:T343 AQ343:BA364 H344:T346 G346 G347:T347 AD348:AD350 G348:G351 BJ348:BJ351 BO348:BO351 BK348:BK352 BM348:BN352 H348:T361 AD352 G353:G355 AD354 BJ354 BO354 BK354:BK355 BM354:BN355 AE356:AG358 BJ357:BK357 BM357:BO357 G357:G361 BK358:BK360 BM358:BN364 BC359:BJ360 BO359:BO360 U359:AG361 BC361:BH365 G362:T362 AC362:AE367 U362:AB368 AF362:AO375 BK363:BK364 H363:T366 G364:G365 AQ365:AZ367 BA365:BA375 BC366:BK366 BM366:BO366 G367:T368 BK367:BK368 BM367:BN368 BC367:BH369 AQ368:AU368 AQ369:AZ369 G369:AB375 AQ370:AU370 BC370:BK370 BM370:BO370 BC371:BH373 AQ371:AZ375 BC374:BK374 BM374:BO374 BC375:BH376 BK375:BN376 BS406:BT413 BR414:BS461 BB414:BP740 AH462:AP494 BR462:BT740 B488 A488:A495 H489:Z490 H491:R497 T491:Z497 AA495:AP740 A496:B496 G496:G497 S496:S497 A497:A505 H498:Z545 G500:G501 G504:G544 A506:B510 A511:A591 B542:B550 G546:Z548 G549:G550 H549:Z555 G556:Z559 H560:Z560 G561:Z565 H566:Z566 G567:Z568 H569:Z574 G575:Z578 H579:Z591 G592:Z615 I616:I628 K616:Z628 G629:Z740 G744:Z755 AC744:AG755 AI744:AK755 AQ744:BT755 G770:Z849 AC770:AG849 AI770:AK849 AQ770:BT849 AD276:AD278 AD281:AD288 G406:AB413 AE406:AO413 AG490 AC489:AG489 AC491:AG494 G462:Z488 AA462:AB494">
    <cfRule type="containsText" dxfId="117" priority="558" operator="containsText" text="NR">
      <formula>NOT(ISERROR(SEARCH("NR",A9)))</formula>
    </cfRule>
  </conditionalFormatting>
  <conditionalFormatting sqref="BJ9:BO9 BK10 BM10:BN10 BL10:BL11 BN11 BM13:BN16 BL13:BL17 BK18:BN18 BK19 BM19:BN19 BL19:BL65 BK21 BM21:BN21 BN23 BK23:BK24 BM24:BN24 BN25:BN27 BK26:BK29 BM27 BM28:BN29 BK31:BK46 BM31:BN46 BK48:BK49 BM48:BN49 BN51:BN57 BK57 BM57 BM59:BN59 BK59:BK60 BM60 BN60:BN63 BK66:BN66 BK67:BK78 BM67:BN78 BL67:BL80 BK80 BM80:BN80 BK81:BN81 BM82:BN82 BK82:BK83 BL82:BL87 BM83 BN83:BN84 BM85:BN87 BK86:BK87 BK88:BN91 BK92:BL92 BM92:BN99 BL93:BL100 BK94 BK97:BK100 BK101:BN108 BK109:BK110 BM109:BM110 BN109:BN111 BL109:BL127 BM112:BN114 BK112:BK115 BM115 BN115:BN123 BK118:BK119 BM118:BM119 BK122:BK123 BM122:BM123 BK125:BK128 BM125:BN128 BK132:BK133 BM132:BN133 BK134:BN140 BK141 BM141:BN141 BL141:BL155 BK143 BM143:BN143 BK146 BM146:BN146 BK148 BM148:BN148 BK150:BK151 BM151:BN151 BM153:BN154 BK153:BK155 BK156:BM156 BN156:BN169 BM157:BM169 BK157:BL175 BM170:BN173 BM175:BN175 BK176:BN177 BK178:BM178 BN178:BN179 BL179:BL180 BK181:BN181 BL182:BL271 BK183:BK186 BM183:BN186 BM191:BN219 BK202:BK219 BM222:BN222 BK227:BK231 BM227:BN238 BK234:BK238 BK240 BM240:BN240 BK242 BM242:BN242 BM244:BN244 BK244:BK246 BM246:BN246 BK249 BM249:BN249 BM251:BN252 BK251:BK264 BM254:BN255 BM257:BN264 BK266:BK268 BM266:BN268 BK272:BN272 BK273 BM273:BN273 BL273:BL339 BK275:BK277 BM275:BN277 BK280:BK281 BM280:BN281 BK283:BK286 BM283:BN286 BK289:BK294 BM289:BN294 BK297:BK301 BM297:BN301 BK303:BK314 BM303:BN314 BK317 BM317:BN317 BK319:BK321 BM319:BN321 BK323:BK329 BM323:BN329 BK331:BK334 BM331:BN334 BK337 BM337:BN337 BK340:BN340 BK341:BK344 BL341:BL376 BK348:BK352 BM348:BN352 BK354:BK355 BM354:BN355 BK357:BK360 BM357:BN364 BK363:BK364 BK366:BK368 BM366:BN368 BK370 BM370:BN370 BK374:BK376 BM374:BN376">
    <cfRule type="cellIs" dxfId="116" priority="301" operator="equal">
      <formula>"OK"</formula>
    </cfRule>
  </conditionalFormatting>
  <conditionalFormatting sqref="BJ36:BO41 BJ42:BK46 BM42:BO46 BM85:BN86 BM92:BN98 BM104:BN107 BM109 BM128:BN128 BM148:BN148 BM193:BN193 BM196:BN196 BM198:BN202 BM222:BN222 BM228:BN230 BM232:BN233 BM235:BN235 BM340:BN344 BM358:BN358 BM361:BN364">
    <cfRule type="cellIs" dxfId="114" priority="276" operator="equal">
      <formula>"OK"</formula>
    </cfRule>
  </conditionalFormatting>
  <conditionalFormatting sqref="BJ125:BO127">
    <cfRule type="cellIs" dxfId="111" priority="250" operator="equal">
      <formula>"OK"</formula>
    </cfRule>
  </conditionalFormatting>
  <conditionalFormatting sqref="BJ136:BO140 BJ141 BO141">
    <cfRule type="cellIs" dxfId="109" priority="248" operator="equal">
      <formula>"OK"</formula>
    </cfRule>
  </conditionalFormatting>
  <conditionalFormatting sqref="BJ181:BO181">
    <cfRule type="cellIs" dxfId="107" priority="240" operator="equal">
      <formula>"OK"</formula>
    </cfRule>
  </conditionalFormatting>
  <conditionalFormatting sqref="BJ203:BO203 BJ204 BO204">
    <cfRule type="cellIs" dxfId="105" priority="238" operator="equal">
      <formula>"OK"</formula>
    </cfRule>
  </conditionalFormatting>
  <conditionalFormatting sqref="BJ258:BO258">
    <cfRule type="cellIs" dxfId="103" priority="222" operator="equal">
      <formula>"OK"</formula>
    </cfRule>
  </conditionalFormatting>
  <conditionalFormatting sqref="BJ258:BO259">
    <cfRule type="cellIs" dxfId="101" priority="220" operator="equal">
      <formula>"OK"</formula>
    </cfRule>
  </conditionalFormatting>
  <conditionalFormatting sqref="BJ259:BO260">
    <cfRule type="cellIs" dxfId="99" priority="218" operator="equal">
      <formula>"OK"</formula>
    </cfRule>
  </conditionalFormatting>
  <conditionalFormatting sqref="BJ260:BO261">
    <cfRule type="cellIs" dxfId="97" priority="216" operator="equal">
      <formula>"OK"</formula>
    </cfRule>
  </conditionalFormatting>
  <conditionalFormatting sqref="BJ261:BO261">
    <cfRule type="cellIs" dxfId="95" priority="214" operator="equal">
      <formula>"OK"</formula>
    </cfRule>
  </conditionalFormatting>
  <conditionalFormatting sqref="BJ293:BO293">
    <cfRule type="cellIs" dxfId="92" priority="202" operator="equal">
      <formula>"OK"</formula>
    </cfRule>
  </conditionalFormatting>
  <conditionalFormatting sqref="BJ301:BO301">
    <cfRule type="cellIs" dxfId="89" priority="190" operator="equal">
      <formula>"OK"</formula>
    </cfRule>
  </conditionalFormatting>
  <conditionalFormatting sqref="BJ366:BO366">
    <cfRule type="cellIs" dxfId="87" priority="260" operator="equal">
      <formula>"OK"</formula>
    </cfRule>
  </conditionalFormatting>
  <conditionalFormatting sqref="BJ374:BO374">
    <cfRule type="cellIs" dxfId="85" priority="264" operator="equal">
      <formula>"OK"</formula>
    </cfRule>
  </conditionalFormatting>
  <conditionalFormatting sqref="BK13:BK17">
    <cfRule type="cellIs" dxfId="83" priority="66" operator="equal">
      <formula>"OK"</formula>
    </cfRule>
    <cfRule type="cellIs" dxfId="82" priority="67" operator="equal">
      <formula>4</formula>
    </cfRule>
    <cfRule type="cellIs" dxfId="81" priority="68" operator="equal">
      <formula>3</formula>
    </cfRule>
    <cfRule type="cellIs" dxfId="80" priority="69" operator="equal">
      <formula>2</formula>
    </cfRule>
    <cfRule type="cellIs" dxfId="79" priority="70" operator="equal">
      <formula>1</formula>
    </cfRule>
    <cfRule type="containsText" dxfId="78" priority="71" operator="containsText" text="NR">
      <formula>NOT(ISERROR(SEARCH("NR",BK13)))</formula>
    </cfRule>
  </conditionalFormatting>
  <conditionalFormatting sqref="BK17">
    <cfRule type="cellIs" dxfId="76" priority="62" operator="equal">
      <formula>"OK"</formula>
    </cfRule>
    <cfRule type="cellIs" dxfId="74" priority="64" operator="equal">
      <formula>"OK"</formula>
    </cfRule>
  </conditionalFormatting>
  <conditionalFormatting sqref="BK23">
    <cfRule type="cellIs" dxfId="72" priority="56" operator="equal">
      <formula>"OK"</formula>
    </cfRule>
  </conditionalFormatting>
  <conditionalFormatting sqref="BK51:BK55">
    <cfRule type="cellIs" dxfId="70" priority="84" operator="equal">
      <formula>4</formula>
    </cfRule>
    <cfRule type="cellIs" dxfId="69" priority="85" operator="equal">
      <formula>3</formula>
    </cfRule>
    <cfRule type="cellIs" dxfId="68" priority="86" operator="equal">
      <formula>2</formula>
    </cfRule>
    <cfRule type="cellIs" dxfId="67" priority="87" operator="equal">
      <formula>1</formula>
    </cfRule>
  </conditionalFormatting>
  <conditionalFormatting sqref="BK59 BM59:BN59">
    <cfRule type="cellIs" dxfId="65" priority="140" operator="equal">
      <formula>"OK"</formula>
    </cfRule>
    <cfRule type="cellIs" dxfId="63" priority="142" operator="equal">
      <formula>"OK"</formula>
    </cfRule>
  </conditionalFormatting>
  <conditionalFormatting sqref="BK64 BM64:BN64">
    <cfRule type="cellIs" dxfId="61" priority="105" operator="equal">
      <formula>"OK"</formula>
    </cfRule>
    <cfRule type="cellIs" dxfId="59" priority="107" operator="equal">
      <formula>"OK"</formula>
    </cfRule>
    <cfRule type="cellIs" dxfId="57" priority="109" operator="equal">
      <formula>"OK"</formula>
    </cfRule>
    <cfRule type="cellIs" dxfId="56" priority="110" operator="equal">
      <formula>4</formula>
    </cfRule>
    <cfRule type="cellIs" dxfId="55" priority="111" operator="equal">
      <formula>3</formula>
    </cfRule>
    <cfRule type="cellIs" dxfId="54" priority="112" operator="equal">
      <formula>2</formula>
    </cfRule>
    <cfRule type="cellIs" dxfId="53" priority="113" operator="equal">
      <formula>1</formula>
    </cfRule>
    <cfRule type="containsText" dxfId="52" priority="114" operator="containsText" text="NR">
      <formula>NOT(ISERROR(SEARCH("NR",BK64)))</formula>
    </cfRule>
  </conditionalFormatting>
  <conditionalFormatting sqref="BK141 BM141:BN141">
    <cfRule type="cellIs" dxfId="50" priority="139" operator="equal">
      <formula>"OK"</formula>
    </cfRule>
  </conditionalFormatting>
  <conditionalFormatting sqref="BK150">
    <cfRule type="cellIs" dxfId="48" priority="41" operator="equal">
      <formula>"OK"</formula>
    </cfRule>
    <cfRule type="cellIs" dxfId="46" priority="43" operator="equal">
      <formula>"OK"</formula>
    </cfRule>
  </conditionalFormatting>
  <conditionalFormatting sqref="BK233">
    <cfRule type="cellIs" dxfId="44" priority="9" operator="equal">
      <formula>"OK"</formula>
    </cfRule>
    <cfRule type="cellIs" dxfId="42" priority="11" operator="equal">
      <formula>"OK"</formula>
    </cfRule>
    <cfRule type="cellIs" dxfId="41" priority="12" operator="equal">
      <formula>4</formula>
    </cfRule>
    <cfRule type="cellIs" dxfId="40" priority="13" operator="equal">
      <formula>3</formula>
    </cfRule>
    <cfRule type="cellIs" dxfId="39" priority="14" operator="equal">
      <formula>2</formula>
    </cfRule>
    <cfRule type="cellIs" dxfId="38" priority="15" operator="equal">
      <formula>1</formula>
    </cfRule>
    <cfRule type="containsText" dxfId="37" priority="16" operator="containsText" text="NR">
      <formula>NOT(ISERROR(SEARCH("NR",BK233)))</formula>
    </cfRule>
  </conditionalFormatting>
  <conditionalFormatting sqref="BK60:BM60">
    <cfRule type="cellIs" dxfId="36" priority="116" operator="equal">
      <formula>"OK"</formula>
    </cfRule>
  </conditionalFormatting>
  <conditionalFormatting sqref="BL58 BL65 BL90:BL91 BL102:BL103 BL124:BL126 BL134 BL136:BL139 BL175 BL177 BL180 BL183 BL203 BL207:BL208 BL257:BL260 BL290 BL293 BL301 BL323:BL324 BL327 BL358 BL360 BL366 BL374 BL376">
    <cfRule type="cellIs" dxfId="33" priority="58" operator="equal">
      <formula>"OK"</formula>
    </cfRule>
  </conditionalFormatting>
  <conditionalFormatting sqref="BL58 BL65 BL102:BL103 BL124 BL128:BL134 BL175 BL177 BL180 BL183 BL207:BL208 BL257 BL290 BL323:BL324 BL327 BL358 BL360 BL376">
    <cfRule type="cellIs" dxfId="31" priority="60" operator="equal">
      <formula>"OK"</formula>
    </cfRule>
  </conditionalFormatting>
  <conditionalFormatting sqref="BM51 BK51:BK55">
    <cfRule type="cellIs" dxfId="30" priority="96" operator="equal">
      <formula>"OK"</formula>
    </cfRule>
    <cfRule type="containsText" dxfId="29" priority="101" operator="containsText" text="NR">
      <formula>NOT(ISERROR(SEARCH("NR",BK51)))</formula>
    </cfRule>
  </conditionalFormatting>
  <conditionalFormatting sqref="BM51">
    <cfRule type="cellIs" dxfId="27" priority="97" operator="equal">
      <formula>4</formula>
    </cfRule>
    <cfRule type="cellIs" dxfId="26" priority="98" operator="equal">
      <formula>3</formula>
    </cfRule>
    <cfRule type="cellIs" dxfId="25" priority="99" operator="equal">
      <formula>2</formula>
    </cfRule>
    <cfRule type="cellIs" dxfId="24" priority="100" operator="equal">
      <formula>1</formula>
    </cfRule>
  </conditionalFormatting>
  <conditionalFormatting sqref="BM53:BM55">
    <cfRule type="cellIs" dxfId="22" priority="118" operator="equal">
      <formula>"OK"</formula>
    </cfRule>
    <cfRule type="cellIs" dxfId="21" priority="119" operator="equal">
      <formula>4</formula>
    </cfRule>
    <cfRule type="cellIs" dxfId="20" priority="120" operator="equal">
      <formula>3</formula>
    </cfRule>
    <cfRule type="cellIs" dxfId="19" priority="121" operator="equal">
      <formula>2</formula>
    </cfRule>
    <cfRule type="cellIs" dxfId="18" priority="122" operator="equal">
      <formula>1</formula>
    </cfRule>
    <cfRule type="containsText" dxfId="17" priority="123" operator="containsText" text="NR">
      <formula>NOT(ISERROR(SEARCH("NR",BM53)))</formula>
    </cfRule>
  </conditionalFormatting>
  <conditionalFormatting sqref="BM189:BN189 BK189:BK201">
    <cfRule type="cellIs" dxfId="15" priority="125" operator="equal">
      <formula>"OK"</formula>
    </cfRule>
    <cfRule type="cellIs" dxfId="14" priority="126" operator="equal">
      <formula>4</formula>
    </cfRule>
    <cfRule type="cellIs" dxfId="13" priority="127" operator="equal">
      <formula>3</formula>
    </cfRule>
    <cfRule type="cellIs" dxfId="12" priority="128" operator="equal">
      <formula>2</formula>
    </cfRule>
    <cfRule type="cellIs" dxfId="11" priority="129" operator="equal">
      <formula>1</formula>
    </cfRule>
    <cfRule type="containsText" dxfId="10" priority="130" operator="containsText" text="NR">
      <formula>NOT(ISERROR(SEARCH("NR",BK189)))</formula>
    </cfRule>
  </conditionalFormatting>
  <conditionalFormatting sqref="BO18">
    <cfRule type="cellIs" dxfId="8" priority="299" operator="equal">
      <formula>"OK"</formula>
    </cfRule>
  </conditionalFormatting>
  <conditionalFormatting sqref="BO88 BJ89:BO91 BJ92:BL92 BO92">
    <cfRule type="cellIs" dxfId="7" priority="268" operator="equal">
      <formula>"OK"</formula>
    </cfRule>
  </conditionalFormatting>
  <conditionalFormatting sqref="BO214 BJ215:BO215">
    <cfRule type="cellIs" dxfId="5" priority="232" operator="equal">
      <formula>"OK"</formula>
    </cfRule>
  </conditionalFormatting>
  <conditionalFormatting sqref="BO230">
    <cfRule type="cellIs" dxfId="3" priority="228" operator="equal">
      <formula>"OK"</formula>
    </cfRule>
  </conditionalFormatting>
  <conditionalFormatting sqref="BO263">
    <cfRule type="cellIs" dxfId="0" priority="210" operator="equal">
      <formula>"OK"</formula>
    </cfRule>
  </conditionalFormatting>
  <printOptions gridLines="1"/>
  <pageMargins left="0.25" right="0.25" top="0.25" bottom="0.25" header="0" footer="0"/>
  <pageSetup scale="55" fitToHeight="0" orientation="landscape" r:id="rId1"/>
  <headerFooter alignWithMargins="0">
    <oddHeader>&amp;C&amp;"Calibri"&amp;10&amp;K000000 Internal&amp;1#_x000D_</oddHeader>
    <oddFooter>&amp;C_x000D_&amp;1#&amp;"Calibri"&amp;10&amp;K000000 Internal</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552" operator="containsText" id="{2129F29A-04B8-4E2A-A2A5-BDD08D24FAD1}">
            <xm:f>NOT(ISERROR(SEARCH("WR",G1)))</xm:f>
            <xm:f>"WR"</xm:f>
            <x14:dxf>
              <fill>
                <patternFill>
                  <bgColor rgb="FF00B0F0"/>
                </patternFill>
              </fill>
            </x14:dxf>
          </x14:cfRule>
          <xm:sqref>G162:Z335 AA187:AB335 AA495:AP1048576 BD381:BP381 BS381:BS405 BR381:BR413 BQ381:BQ1048576 BB382:BP1048576 AH117:AL361 BJ31:BK31 BM31:BO31 BJ36:BO41 BJ42:BK46 BM42:BO46 BJ48:BK48 BM48:BO48 BJ60:BM60 BJ80:BK80 BM80:BO80 BM85:BN86 BJ89:BO91 BJ92:BL92 BM92:BN98 BM104:BN107 BM109 BD125:BO127 BM128:BN128 BD136:BO140 BD141:BK141 BM141:BO141 BM148:BN148 BD156:BM156 BJ157:BK163 BM157:BM163 BD181:BO181 BM193:BN193 BM196:BN196 BM198:BN202 BD203:BO203 BJ209:BO209 BJ215:BO215 BM222:BN222 BM228:BN230 BM232:BN233 BJ234:BK234 BM234:BO234 BM235:BN235 BD258:BO261 BD292:BK292 BM292:BO292 BJ293:BO293 BD301:BO301 BJ313:BK313 BM313:BO313 BM340:BN340 BM358:BN358 BM361:BN364 BD366:BO366 BD374:BO374 BJ66:BJ78 BO67:BO78 BJ81:BJ83 BO81:BO83 BO88 BO92 BJ103 BO103 BD370:BJ370 BO370 BD359:BJ360 BO359:BO360 BJ357 BO357 BJ354 BO354 BJ348:BJ351 BO348:BO351 BO156:BO170 BJ164:BJ170 BJ176 BO176 BJ178 BO178 BD204:BJ204 BO204 BJ206 BO206 BJ208 BO208 BO214 BJ217:BJ219 BO217:BO219 BO230 BJ262:BJ263 BO263 BJ291 BO291 BJ297:BJ300 BO297:BO300 BJ305:BJ312 BO305:BO312 BJ314 BO314 BD321:BJ321 BO321 BD324:BJ324 BO324 BJ331:BJ334 BO331:BO334 BJ341:BJ343 BO341:BO343 BJ229:BJ230 BJ86:BJ88 BJ214 BD211:BH212 BQ1:BS7 AQ1:BA338 BC8:BQ8 G8:AL111 BC9:BH9 AM9:AP113 BD10:BH38 BC10:BC376 BD39:BI41 BD42:BH86 BO60 BO86 BD87:BI88 BD89:BG90 BD91:BI92 BD93:BG93 BD94:BH94 BD95:BG95 BD96:BH97 BD98:BG98 BD99:BH124 G112:AI113 AK112:AL113 AJ112:AJ116 AP114 AH115:AI116 AK115:AL116 G115:Z124 AA115:AF160 AG115:AG336 AM115:AP375 G125:X126 Y125:Y134 Z125:Z141 X127:X134 G127:W135 BD128:BH132 BD133:BI134 X135:Y135 BD135:BH135 G136:Y141 BD142:BH155 G142:Z160 BD157:BH175 AA162:AE171 AF162:AF335 AA172:AD186 AE172:AE189 BD176:BI178 BD179:BH180 BD182:BH182 BD183:BI183 BD184:BH202 AC187:AD189 AC190:AE230 BD205:BG205 BD206:BH207 BD208:BI210 BD213:BI215 BD216:BH257 AE231:AE243 AD244:AE251 AE252:AE261 AD254 AC262:AE262 BD262:BH291 AD268 AD269:AE269 AD273 AD274:AE275 BJ283 BO283 AD290:AD291 AD293:AE293 BD293:BH300 AE294:AE302 AD295:AD297 AD299 AD302 BD302:BH320 AD303:AE303 AE304:AE335 AD305 AD307:AD309 AD312:AD330 BD322:BH323 BD325:BH326 BD327:BI327 BD328:BH358 AD332 AD334 G336:X337 Y337:AG337 AC338:AE340 AF338:AG355 G338:AB358 AQ339:AZ339 BA339:BA342 AQ340:AU340 AQ341:AZ341 AD342 AQ342:AU342 AQ343:BA364 AD348:AD350 AD352 AD354 AE356:AG358 G359:AG361 BD361:BH365 AC362:AE367 AF362:AL375 AQ365:AZ367 BA365:BA375 BD367:BH369 AQ368:AU368 AQ369:AZ369 AQ370:AU370 BD371:BH373 AQ371:AZ375 BD375:BH376 BS406:BT413 BR414:BS461 AH462:AP494 BR462:BT1048576 G491:R497 T491:Z497 S496:S497 G498:Z1048576 BD377:BS380 BB377:BC381 AQ376:BA1048576 AC373:AD413 G362:AB413 AE376:AP413</xm:sqref>
        </x14:conditionalFormatting>
        <x14:conditionalFormatting xmlns:xm="http://schemas.microsoft.com/office/excel/2006/main">
          <x14:cfRule type="containsText" priority="412" operator="containsText" id="{B2F60C0D-895C-4E40-811F-B4F1D441E355}">
            <xm:f>NOT(ISERROR(SEARCH("WR",G1)))</xm:f>
            <xm:f>"WR"</xm:f>
            <x14:dxf>
              <fill>
                <patternFill>
                  <bgColor rgb="FF00B0F0"/>
                </patternFill>
              </fill>
            </x14:dxf>
          </x14:cfRule>
          <xm:sqref>G1:AN6</xm:sqref>
        </x14:conditionalFormatting>
        <x14:conditionalFormatting xmlns:xm="http://schemas.microsoft.com/office/excel/2006/main">
          <x14:cfRule type="containsText" priority="374" operator="containsText" id="{8F2B050A-1B6A-4296-BD56-C8E796CA99C9}">
            <xm:f>NOT(ISERROR(SEARCH("WR",G414)))</xm:f>
            <xm:f>"WR"</xm:f>
            <x14:dxf>
              <fill>
                <patternFill>
                  <bgColor rgb="FF00B0F0"/>
                </patternFill>
              </fill>
            </x14:dxf>
          </x14:cfRule>
          <xm:sqref>G414:AP423</xm:sqref>
        </x14:conditionalFormatting>
        <x14:conditionalFormatting xmlns:xm="http://schemas.microsoft.com/office/excel/2006/main">
          <x14:cfRule type="containsText" priority="526" operator="containsText" id="{0EAED6FF-B8D2-40ED-A6B0-EC117BDE9712}">
            <xm:f>NOT(ISERROR(SEARCH("WR",I161)))</xm:f>
            <xm:f>"WR"</xm:f>
            <x14:dxf>
              <fill>
                <patternFill>
                  <bgColor rgb="FF00B0F0"/>
                </patternFill>
              </fill>
            </x14:dxf>
          </x14:cfRule>
          <xm:sqref>I161:K161</xm:sqref>
        </x14:conditionalFormatting>
        <x14:conditionalFormatting xmlns:xm="http://schemas.microsoft.com/office/excel/2006/main">
          <x14:cfRule type="containsText" priority="388" operator="containsText" id="{8A8196C5-0A99-41CC-91F4-62E9D9E49DB6}">
            <xm:f>NOT(ISERROR(SEARCH("WR",O7)))</xm:f>
            <xm:f>"WR"</xm:f>
            <x14:dxf>
              <fill>
                <patternFill>
                  <bgColor rgb="FF00B0F0"/>
                </patternFill>
              </fill>
            </x14:dxf>
          </x14:cfRule>
          <xm:sqref>O7:AN7</xm:sqref>
        </x14:conditionalFormatting>
        <x14:conditionalFormatting xmlns:xm="http://schemas.microsoft.com/office/excel/2006/main">
          <x14:cfRule type="containsText" priority="367" operator="containsText" id="{AE2B93AA-CD0F-4C5E-A3DD-151039F85441}">
            <xm:f>NOT(ISERROR(SEARCH("WR",G424)))</xm:f>
            <xm:f>"WR"</xm:f>
            <x14:dxf>
              <fill>
                <patternFill>
                  <bgColor rgb="FF00B0F0"/>
                </patternFill>
              </fill>
            </x14:dxf>
          </x14:cfRule>
          <xm:sqref>AA424:AB446 AA448:AB494 AC443:AC446 AF424:AP461 G424:Z490 AD436:AE438 AD439:AD441 AD443:AD447 AA447:AC447</xm:sqref>
        </x14:conditionalFormatting>
        <x14:conditionalFormatting xmlns:xm="http://schemas.microsoft.com/office/excel/2006/main">
          <x14:cfRule type="containsText" priority="481" operator="containsText" id="{CE4D4CD5-44D0-4C33-9F49-1782B5226EDA}">
            <xm:f>NOT(ISERROR(SEARCH("WR",AC244)))</xm:f>
            <xm:f>"WR"</xm:f>
            <x14:dxf>
              <fill>
                <patternFill>
                  <bgColor rgb="FF00B0F0"/>
                </patternFill>
              </fill>
            </x14:dxf>
          </x14:cfRule>
          <xm:sqref>AC244</xm:sqref>
        </x14:conditionalFormatting>
        <x14:conditionalFormatting xmlns:xm="http://schemas.microsoft.com/office/excel/2006/main">
          <x14:cfRule type="containsText" priority="504" operator="containsText" id="{414F2682-3412-4587-B260-42AB7736124C}">
            <xm:f>NOT(ISERROR(SEARCH("WR",Y240)))</xm:f>
            <xm:f>"WR"</xm:f>
            <x14:dxf>
              <fill>
                <patternFill>
                  <bgColor rgb="FF00B0F0"/>
                </patternFill>
              </fill>
            </x14:dxf>
          </x14:cfRule>
          <xm:sqref>AC254 AC272:AD272 AD276:AD288 AC289:AD289 AC292:AD292 AC293 AC294:AD294 AC295:AC297 AC298:AD298 AC299 AC300:AD301 AC302:AC303 AC304:AD304 AC305 AC306:AD306 AC307:AC309 AC310:AD311 AC312:AC330 AC331:AD331 AC332 AC333:AD333 AC334 AC335:AD335 Y336:AF336 AC341:AD341 AC342 AC343:AD347 AC348:AC350 AC351:AD351 AC352 AC353:AD353 AC354 AC372:AE372 AC252:AD253 AC255:AD261 AC263:AD267 AC268:AC271 AC273:AC288 AC290:AC291 AC240:AD243 AC245:AC251 AC355:AD356 AC369:AD371 AC462:AD488 AC489:AG494</xm:sqref>
        </x14:conditionalFormatting>
        <x14:conditionalFormatting xmlns:xm="http://schemas.microsoft.com/office/excel/2006/main">
          <x14:cfRule type="containsText" priority="489" operator="containsText" id="{9206B23B-E6B0-48CD-B03E-3B6E6D3DE843}">
            <xm:f>NOT(ISERROR(SEARCH("WR",AC231)))</xm:f>
            <xm:f>"WR"</xm:f>
            <x14:dxf>
              <fill>
                <patternFill>
                  <bgColor rgb="FF00B0F0"/>
                </patternFill>
              </fill>
            </x14:dxf>
          </x14:cfRule>
          <xm:sqref>AC231:AD239</xm:sqref>
        </x14:conditionalFormatting>
        <x14:conditionalFormatting xmlns:xm="http://schemas.microsoft.com/office/excel/2006/main">
          <x14:cfRule type="containsText" priority="473" operator="containsText" id="{0E68FC5B-E7D0-47D8-8776-4FF84638E0E7}">
            <xm:f>NOT(ISERROR(SEARCH("WR",AC357)))</xm:f>
            <xm:f>"WR"</xm:f>
            <x14:dxf>
              <fill>
                <patternFill>
                  <bgColor rgb="FF00B0F0"/>
                </patternFill>
              </fill>
            </x14:dxf>
          </x14:cfRule>
          <xm:sqref>AC357:AD357</xm:sqref>
        </x14:conditionalFormatting>
        <x14:conditionalFormatting xmlns:xm="http://schemas.microsoft.com/office/excel/2006/main">
          <x14:cfRule type="containsText" priority="466" operator="containsText" id="{802221E3-80D4-49AB-BD89-7F42400DA50B}">
            <xm:f>NOT(ISERROR(SEARCH("WR",AC358)))</xm:f>
            <xm:f>"WR"</xm:f>
            <x14:dxf>
              <fill>
                <patternFill>
                  <bgColor rgb="FF00B0F0"/>
                </patternFill>
              </fill>
            </x14:dxf>
          </x14:cfRule>
          <xm:sqref>AC358:AD358</xm:sqref>
        </x14:conditionalFormatting>
        <x14:conditionalFormatting xmlns:xm="http://schemas.microsoft.com/office/excel/2006/main">
          <x14:cfRule type="containsText" priority="458" operator="containsText" id="{B31A506C-8350-4EED-85FA-5EDB1E7AADFB}">
            <xm:f>NOT(ISERROR(SEARCH("WR",AC368)))</xm:f>
            <xm:f>"WR"</xm:f>
            <x14:dxf>
              <fill>
                <patternFill>
                  <bgColor rgb="FF00B0F0"/>
                </patternFill>
              </fill>
            </x14:dxf>
          </x14:cfRule>
          <xm:sqref>AC368:AD368</xm:sqref>
        </x14:conditionalFormatting>
        <x14:conditionalFormatting xmlns:xm="http://schemas.microsoft.com/office/excel/2006/main">
          <x14:cfRule type="containsText" priority="450" operator="containsText" id="{49BBDC31-0D1F-4028-80A4-4CB599FF3E50}">
            <xm:f>NOT(ISERROR(SEARCH("WR",AC496)))</xm:f>
            <xm:f>"WR"</xm:f>
            <x14:dxf>
              <fill>
                <patternFill>
                  <bgColor rgb="FF00B0F0"/>
                </patternFill>
              </fill>
            </x14:dxf>
          </x14:cfRule>
          <xm:sqref>AC496:AD496</xm:sqref>
        </x14:conditionalFormatting>
        <x14:conditionalFormatting xmlns:xm="http://schemas.microsoft.com/office/excel/2006/main">
          <x14:cfRule type="containsText" priority="356" operator="containsText" id="{4D295B6F-9EA3-4260-A13F-E18FA3543802}">
            <xm:f>NOT(ISERROR(SEARCH("WR",AC424)))</xm:f>
            <xm:f>"WR"</xm:f>
            <x14:dxf>
              <fill>
                <patternFill>
                  <bgColor rgb="FF00B0F0"/>
                </patternFill>
              </fill>
            </x14:dxf>
          </x14:cfRule>
          <xm:sqref>AC424:AE435 AC442:AD442 AC436:AC441 AC453:AD461 AC448:AD449 AC450:AC452</xm:sqref>
        </x14:conditionalFormatting>
        <x14:conditionalFormatting xmlns:xm="http://schemas.microsoft.com/office/excel/2006/main">
          <x14:cfRule type="containsText" priority="435" operator="containsText" id="{CF3CAE19-7CC8-4F8C-A34F-0B5AF95760BB}">
            <xm:f>NOT(ISERROR(SEARCH("WR",AD270)))</xm:f>
            <xm:f>"WR"</xm:f>
            <x14:dxf>
              <fill>
                <patternFill>
                  <bgColor rgb="FF00B0F0"/>
                </patternFill>
              </fill>
            </x14:dxf>
          </x14:cfRule>
          <xm:sqref>AD270:AD271</xm:sqref>
        </x14:conditionalFormatting>
        <x14:conditionalFormatting xmlns:xm="http://schemas.microsoft.com/office/excel/2006/main">
          <x14:cfRule type="containsText" priority="343" operator="containsText" id="{0A058CBE-72F0-43C1-ACB0-879B95C789D7}">
            <xm:f>NOT(ISERROR(SEARCH("WR",AD450)))</xm:f>
            <xm:f>"WR"</xm:f>
            <x14:dxf>
              <fill>
                <patternFill>
                  <bgColor rgb="FF00B0F0"/>
                </patternFill>
              </fill>
            </x14:dxf>
          </x14:cfRule>
          <xm:sqref>AD450:AD452</xm:sqref>
        </x14:conditionalFormatting>
        <x14:conditionalFormatting xmlns:xm="http://schemas.microsoft.com/office/excel/2006/main">
          <x14:cfRule type="containsText" priority="442" operator="containsText" id="{E3B54421-A3F6-4793-A838-2E3675C0DC5F}">
            <xm:f>NOT(ISERROR(SEARCH("WR",AE263)))</xm:f>
            <xm:f>"WR"</xm:f>
            <x14:dxf>
              <fill>
                <patternFill>
                  <bgColor rgb="FF00B0F0"/>
                </patternFill>
              </fill>
            </x14:dxf>
          </x14:cfRule>
          <xm:sqref>AE263:AE268 AE270:AE273 AE276:AE292 AE341:AE355 AE368:AE371 AE373:AE375 AE462:AG488</xm:sqref>
        </x14:conditionalFormatting>
        <x14:conditionalFormatting xmlns:xm="http://schemas.microsoft.com/office/excel/2006/main">
          <x14:cfRule type="containsText" priority="336" operator="containsText" id="{1949C3C5-3A03-46F2-98F2-BA7FEDDFC671}">
            <xm:f>NOT(ISERROR(SEARCH("WR",AE439)))</xm:f>
            <xm:f>"WR"</xm:f>
            <x14:dxf>
              <fill>
                <patternFill>
                  <bgColor rgb="FF00B0F0"/>
                </patternFill>
              </fill>
            </x14:dxf>
          </x14:cfRule>
          <xm:sqref>AE439:AE461</xm:sqref>
        </x14:conditionalFormatting>
        <x14:conditionalFormatting xmlns:xm="http://schemas.microsoft.com/office/excel/2006/main">
          <x14:cfRule type="containsText" priority="428" operator="containsText" id="{E612D64C-CC61-4AF2-89A9-71E24D9BA748}">
            <xm:f>NOT(ISERROR(SEARCH("WR",AH500)))</xm:f>
            <xm:f>"WR"</xm:f>
            <x14:dxf>
              <fill>
                <patternFill>
                  <bgColor rgb="FF00B0F0"/>
                </patternFill>
              </fill>
            </x14:dxf>
          </x14:cfRule>
          <xm:sqref>AH500:AJ501</xm:sqref>
        </x14:conditionalFormatting>
        <x14:conditionalFormatting xmlns:xm="http://schemas.microsoft.com/office/excel/2006/main">
          <x14:cfRule type="containsText" priority="389" operator="containsText" id="{E6F2CE96-94A3-43F4-956E-9D78CDA9002E}">
            <xm:f>NOT(ISERROR(SEARCH("WR",AI114)))</xm:f>
            <xm:f>"WR"</xm:f>
            <x14:dxf>
              <fill>
                <patternFill>
                  <bgColor rgb="FF00B0F0"/>
                </patternFill>
              </fill>
            </x14:dxf>
          </x14:cfRule>
          <xm:sqref>AI114 AK114:AO114</xm:sqref>
        </x14:conditionalFormatting>
        <x14:conditionalFormatting xmlns:xm="http://schemas.microsoft.com/office/excel/2006/main">
          <x14:cfRule type="containsText" priority="415" operator="containsText" id="{41DA33F3-40E8-4B0C-BCC1-C6B89C4DBC00}">
            <xm:f>NOT(ISERROR(SEARCH("WR",AK8)))</xm:f>
            <xm:f>"WR"</xm:f>
            <x14:dxf>
              <fill>
                <patternFill>
                  <bgColor rgb="FF00B0F0"/>
                </patternFill>
              </fill>
            </x14:dxf>
          </x14:cfRule>
          <xm:sqref>AK8</xm:sqref>
        </x14:conditionalFormatting>
        <x14:conditionalFormatting xmlns:xm="http://schemas.microsoft.com/office/excel/2006/main">
          <x14:cfRule type="containsText" priority="414" operator="containsText" id="{828CD38E-72B7-4B42-A3EA-0A25DCFDA2C1}">
            <xm:f>NOT(ISERROR(SEARCH("WR",AL8)))</xm:f>
            <xm:f>"WR"</xm:f>
            <x14:dxf>
              <fill>
                <patternFill>
                  <bgColor rgb="FF00B0F0"/>
                </patternFill>
              </fill>
            </x14:dxf>
          </x14:cfRule>
          <xm:sqref>AL8</xm:sqref>
        </x14:conditionalFormatting>
        <x14:conditionalFormatting xmlns:xm="http://schemas.microsoft.com/office/excel/2006/main">
          <x14:cfRule type="containsText" priority="413" operator="containsText" id="{37CDBEBC-6AD3-4E1E-96E7-7F16E098443B}">
            <xm:f>NOT(ISERROR(SEARCH("WR",AM8)))</xm:f>
            <xm:f>"WR"</xm:f>
            <x14:dxf>
              <fill>
                <patternFill>
                  <bgColor rgb="FF00B0F0"/>
                </patternFill>
              </fill>
            </x14:dxf>
          </x14:cfRule>
          <xm:sqref>AM8:AN8</xm:sqref>
        </x14:conditionalFormatting>
        <x14:conditionalFormatting xmlns:xm="http://schemas.microsoft.com/office/excel/2006/main">
          <x14:cfRule type="containsText" priority="411" operator="containsText" id="{D9B13E3B-E103-424B-A76A-4B1D8179CC5F}">
            <xm:f>NOT(ISERROR(SEARCH("WR",AO8)))</xm:f>
            <xm:f>"WR"</xm:f>
            <x14:dxf>
              <fill>
                <patternFill>
                  <bgColor rgb="FF00B0F0"/>
                </patternFill>
              </fill>
            </x14:dxf>
          </x14:cfRule>
          <xm:sqref>AO8</xm:sqref>
        </x14:conditionalFormatting>
        <x14:conditionalFormatting xmlns:xm="http://schemas.microsoft.com/office/excel/2006/main">
          <x14:cfRule type="containsText" priority="396" operator="containsText" id="{5E94FAC9-BBA0-413B-99CE-DAB86A598ED9}">
            <xm:f>NOT(ISERROR(SEARCH("WR",AO1)))</xm:f>
            <xm:f>"WR"</xm:f>
            <x14:dxf>
              <fill>
                <patternFill>
                  <bgColor rgb="FF00B0F0"/>
                </patternFill>
              </fill>
            </x14:dxf>
          </x14:cfRule>
          <xm:sqref>AO1:AP7</xm:sqref>
        </x14:conditionalFormatting>
        <x14:conditionalFormatting xmlns:xm="http://schemas.microsoft.com/office/excel/2006/main">
          <x14:cfRule type="containsText" priority="397" operator="containsText" id="{603ADD48-4DA1-42B8-BF23-0A349224E9AD}">
            <xm:f>NOT(ISERROR(SEARCH("WR",AP8)))</xm:f>
            <xm:f>"WR"</xm:f>
            <x14:dxf>
              <fill>
                <patternFill>
                  <bgColor rgb="FF00B0F0"/>
                </patternFill>
              </fill>
            </x14:dxf>
          </x14:cfRule>
          <xm:sqref>AP8</xm:sqref>
        </x14:conditionalFormatting>
        <x14:conditionalFormatting xmlns:xm="http://schemas.microsoft.com/office/excel/2006/main">
          <x14:cfRule type="containsText" priority="404" operator="containsText" id="{8986DDE8-4228-43F6-B3F9-A5A7A100470D}">
            <xm:f>NOT(ISERROR(SEARCH("WR",AP495)))</xm:f>
            <xm:f>"WR"</xm:f>
            <x14:dxf>
              <fill>
                <patternFill>
                  <bgColor rgb="FF00B0F0"/>
                </patternFill>
              </fill>
            </x14:dxf>
          </x14:cfRule>
          <xm:sqref>AP495:AP496</xm:sqref>
        </x14:conditionalFormatting>
        <x14:conditionalFormatting xmlns:xm="http://schemas.microsoft.com/office/excel/2006/main">
          <x14:cfRule type="containsText" priority="381" operator="containsText" id="{6C028D45-FBC2-4E66-A20B-172F1A40A909}">
            <xm:f>NOT(ISERROR(SEARCH("WR",AV340)))</xm:f>
            <xm:f>"WR"</xm:f>
            <x14:dxf>
              <fill>
                <patternFill>
                  <bgColor rgb="FF00B0F0"/>
                </patternFill>
              </fill>
            </x14:dxf>
          </x14:cfRule>
          <xm:sqref>AV340:AZ340 AV342:AZ342 AV368:AZ368 AV370:AZ370</xm:sqref>
        </x14:conditionalFormatting>
        <x14:conditionalFormatting xmlns:xm="http://schemas.microsoft.com/office/excel/2006/main">
          <x14:cfRule type="containsText" priority="331" operator="containsText" id="{0C93578E-2C9D-4D0B-B7ED-505DFFF73C51}">
            <xm:f>NOT(ISERROR(SEARCH("WR",BB9)))</xm:f>
            <xm:f>"WR"</xm:f>
            <x14:dxf>
              <fill>
                <patternFill>
                  <bgColor rgb="FF00B0F0"/>
                </patternFill>
              </fill>
            </x14:dxf>
          </x14:cfRule>
          <xm:sqref>BB9:BB376</xm:sqref>
        </x14:conditionalFormatting>
        <x14:conditionalFormatting xmlns:xm="http://schemas.microsoft.com/office/excel/2006/main">
          <x14:cfRule type="containsText" priority="325" operator="containsText" id="{EC823001-FF84-469B-8AAC-32AD3471C6D6}">
            <xm:f>NOT(ISERROR(SEARCH("WR",BB1)))</xm:f>
            <xm:f>"WR"</xm:f>
            <x14:dxf>
              <fill>
                <patternFill>
                  <bgColor rgb="FF00B0F0"/>
                </patternFill>
              </fill>
            </x14:dxf>
          </x14:cfRule>
          <xm:sqref>BB1:BP8</xm:sqref>
        </x14:conditionalFormatting>
        <x14:conditionalFormatting xmlns:xm="http://schemas.microsoft.com/office/excel/2006/main">
          <x14:cfRule type="containsText" priority="44" operator="containsText" id="{D5102E0F-62CC-4CE5-AEF9-A3DD77067BBD}">
            <xm:f>NOT(ISERROR(SEARCH("WR",BH212)))</xm:f>
            <xm:f>"WR"</xm:f>
            <x14:dxf>
              <fill>
                <patternFill>
                  <bgColor rgb="FF00B0F0"/>
                </patternFill>
              </fill>
            </x14:dxf>
          </x14:cfRule>
          <xm:sqref>BH212</xm:sqref>
        </x14:conditionalFormatting>
        <x14:conditionalFormatting xmlns:xm="http://schemas.microsoft.com/office/excel/2006/main">
          <x14:cfRule type="containsText" priority="316" operator="containsText" id="{826744DC-567C-4252-8E41-A50443CCADCF}">
            <xm:f>NOT(ISERROR(SEARCH("WR",BI21)))</xm:f>
            <xm:f>"WR"</xm:f>
            <x14:dxf>
              <fill>
                <patternFill>
                  <bgColor rgb="FF00B0F0"/>
                </patternFill>
              </fill>
            </x14:dxf>
          </x14:cfRule>
          <xm:sqref>BI21</xm:sqref>
        </x14:conditionalFormatting>
        <x14:conditionalFormatting xmlns:xm="http://schemas.microsoft.com/office/excel/2006/main">
          <x14:cfRule type="containsText" priority="309" operator="containsText" id="{9331F488-8916-4D5B-A190-430F246F34DC}">
            <xm:f>NOT(ISERROR(SEARCH("WR",BI29)))</xm:f>
            <xm:f>"WR"</xm:f>
            <x14:dxf>
              <fill>
                <patternFill>
                  <bgColor rgb="FF00B0F0"/>
                </patternFill>
              </fill>
            </x14:dxf>
          </x14:cfRule>
          <xm:sqref>BI29</xm:sqref>
        </x14:conditionalFormatting>
        <x14:conditionalFormatting xmlns:xm="http://schemas.microsoft.com/office/excel/2006/main">
          <x14:cfRule type="containsText" priority="302" operator="containsText" id="{0591A883-1900-47C8-B5DC-2128D6E7716C}">
            <xm:f>NOT(ISERROR(SEARCH("WR",BI36)))</xm:f>
            <xm:f>"WR"</xm:f>
            <x14:dxf>
              <fill>
                <patternFill>
                  <bgColor rgb="FF00B0F0"/>
                </patternFill>
              </fill>
            </x14:dxf>
          </x14:cfRule>
          <xm:sqref>BI36:BI38</xm:sqref>
        </x14:conditionalFormatting>
        <x14:conditionalFormatting xmlns:xm="http://schemas.microsoft.com/office/excel/2006/main">
          <x14:cfRule type="containsText" priority="30" operator="containsText" id="{21C97CC1-49DF-4AE0-8A34-92DCF064652D}">
            <xm:f>NOT(ISERROR(SEARCH("WR",BI86)))</xm:f>
            <xm:f>"WR"</xm:f>
            <x14:dxf>
              <fill>
                <patternFill>
                  <bgColor rgb="FF00B0F0"/>
                </patternFill>
              </fill>
            </x14:dxf>
          </x14:cfRule>
          <x14:cfRule type="containsText" priority="32" operator="containsText" id="{D43EA2DC-F642-4CD0-A72F-BC5C4F0F1E2B}">
            <xm:f>NOT(ISERROR(SEARCH("WR",BI86)))</xm:f>
            <xm:f>"WR"</xm:f>
            <x14:dxf>
              <fill>
                <patternFill>
                  <bgColor rgb="FF00B0F0"/>
                </patternFill>
              </fill>
            </x14:dxf>
          </x14:cfRule>
          <xm:sqref>BI86</xm:sqref>
        </x14:conditionalFormatting>
        <x14:conditionalFormatting xmlns:xm="http://schemas.microsoft.com/office/excel/2006/main">
          <x14:cfRule type="containsText" priority="33" operator="containsText" id="{EC125C28-6A44-45C5-91DE-399CFA668E91}">
            <xm:f>NOT(ISERROR(SEARCH("WR",BI132)))</xm:f>
            <xm:f>"WR"</xm:f>
            <x14:dxf>
              <fill>
                <patternFill>
                  <bgColor rgb="FF00B0F0"/>
                </patternFill>
              </fill>
            </x14:dxf>
          </x14:cfRule>
          <xm:sqref>BI132</xm:sqref>
        </x14:conditionalFormatting>
        <x14:conditionalFormatting xmlns:xm="http://schemas.microsoft.com/office/excel/2006/main">
          <x14:cfRule type="containsText" priority="46" operator="containsText" id="{3FD37D30-6C75-4474-B84C-BEF7567E077A}">
            <xm:f>NOT(ISERROR(SEARCH("WR",BI212)))</xm:f>
            <xm:f>"WR"</xm:f>
            <x14:dxf>
              <fill>
                <patternFill>
                  <bgColor rgb="FF00B0F0"/>
                </patternFill>
              </fill>
            </x14:dxf>
          </x14:cfRule>
          <xm:sqref>BI212</xm:sqref>
        </x14:conditionalFormatting>
        <x14:conditionalFormatting xmlns:xm="http://schemas.microsoft.com/office/excel/2006/main">
          <x14:cfRule type="containsText" priority="323" operator="containsText" id="{042C95D1-2967-4EE7-B71B-E8BC1C56CD2A}">
            <xm:f>NOT(ISERROR(SEARCH("WR",BI12)))</xm:f>
            <xm:f>"WR"</xm:f>
            <x14:dxf>
              <fill>
                <patternFill>
                  <bgColor rgb="FF00B0F0"/>
                </patternFill>
              </fill>
            </x14:dxf>
          </x14:cfRule>
          <xm:sqref>BI12:BO12</xm:sqref>
        </x14:conditionalFormatting>
        <x14:conditionalFormatting xmlns:xm="http://schemas.microsoft.com/office/excel/2006/main">
          <x14:cfRule type="containsText" priority="74" operator="containsText" id="{857796D9-E177-4C61-AE7F-86A13788C06B}">
            <xm:f>NOT(ISERROR(SEARCH("WR",BJ17)))</xm:f>
            <xm:f>"WR"</xm:f>
            <x14:dxf>
              <fill>
                <patternFill>
                  <bgColor rgb="FF00B0F0"/>
                </patternFill>
              </fill>
            </x14:dxf>
          </x14:cfRule>
          <xm:sqref>BJ17</xm:sqref>
        </x14:conditionalFormatting>
        <x14:conditionalFormatting xmlns:xm="http://schemas.microsoft.com/office/excel/2006/main">
          <x14:cfRule type="containsText" priority="76" operator="containsText" id="{598F7283-F07C-4315-909B-4E2E27763BC2}">
            <xm:f>NOT(ISERROR(SEARCH("WR",BJ17)))</xm:f>
            <xm:f>"WR"</xm:f>
            <x14:dxf>
              <fill>
                <patternFill>
                  <bgColor rgb="FF00B0F0"/>
                </patternFill>
              </fill>
            </x14:dxf>
          </x14:cfRule>
          <xm:sqref>BJ17:BJ18</xm:sqref>
        </x14:conditionalFormatting>
        <x14:conditionalFormatting xmlns:xm="http://schemas.microsoft.com/office/excel/2006/main">
          <x14:cfRule type="containsText" priority="291" operator="containsText" id="{606DF2E2-EAD0-4C5C-83DB-C5EEB6F76479}">
            <xm:f>NOT(ISERROR(SEARCH("WR",BJ21)))</xm:f>
            <xm:f>"WR"</xm:f>
            <x14:dxf>
              <fill>
                <patternFill>
                  <bgColor rgb="FF00B0F0"/>
                </patternFill>
              </fill>
            </x14:dxf>
          </x14:cfRule>
          <xm:sqref>BJ21 BO21</xm:sqref>
        </x14:conditionalFormatting>
        <x14:conditionalFormatting xmlns:xm="http://schemas.microsoft.com/office/excel/2006/main">
          <x14:cfRule type="containsText" priority="284" operator="containsText" id="{D831A669-D0B8-497E-B0DB-89550FBF55E5}">
            <xm:f>NOT(ISERROR(SEARCH("WR",BJ24)))</xm:f>
            <xm:f>"WR"</xm:f>
            <x14:dxf>
              <fill>
                <patternFill>
                  <bgColor rgb="FF00B0F0"/>
                </patternFill>
              </fill>
            </x14:dxf>
          </x14:cfRule>
          <xm:sqref>BJ24 BO24</xm:sqref>
        </x14:conditionalFormatting>
        <x14:conditionalFormatting xmlns:xm="http://schemas.microsoft.com/office/excel/2006/main">
          <x14:cfRule type="containsText" priority="277" operator="containsText" id="{5347AE87-52E3-4CB0-890E-E60652254065}">
            <xm:f>NOT(ISERROR(SEARCH("WR",BJ29)))</xm:f>
            <xm:f>"WR"</xm:f>
            <x14:dxf>
              <fill>
                <patternFill>
                  <bgColor rgb="FF00B0F0"/>
                </patternFill>
              </fill>
            </x14:dxf>
          </x14:cfRule>
          <xm:sqref>BJ29 BO29</xm:sqref>
        </x14:conditionalFormatting>
        <x14:conditionalFormatting xmlns:xm="http://schemas.microsoft.com/office/excel/2006/main">
          <x14:cfRule type="containsText" priority="271" operator="containsText" id="{50FB3E61-7514-486C-B489-5165EF338F13}">
            <xm:f>NOT(ISERROR(SEARCH("WR",BJ66)))</xm:f>
            <xm:f>"WR"</xm:f>
            <x14:dxf>
              <fill>
                <patternFill>
                  <bgColor rgb="FF00B0F0"/>
                </patternFill>
              </fill>
            </x14:dxf>
          </x14:cfRule>
          <xm:sqref>BJ66:BJ78 BO67:BO78</xm:sqref>
        </x14:conditionalFormatting>
        <x14:conditionalFormatting xmlns:xm="http://schemas.microsoft.com/office/excel/2006/main">
          <x14:cfRule type="containsText" priority="72" operator="containsText" id="{94930ECE-E1AD-49F3-8C12-746CAC22477B}">
            <xm:f>NOT(ISERROR(SEARCH("WR",BJ87)))</xm:f>
            <xm:f>"WR"</xm:f>
            <x14:dxf>
              <fill>
                <patternFill>
                  <bgColor rgb="FF00B0F0"/>
                </patternFill>
              </fill>
            </x14:dxf>
          </x14:cfRule>
          <xm:sqref>BJ87:BJ88</xm:sqref>
        </x14:conditionalFormatting>
        <x14:conditionalFormatting xmlns:xm="http://schemas.microsoft.com/office/excel/2006/main">
          <x14:cfRule type="containsText" priority="131" operator="containsText" id="{A8081EFE-E64A-42D6-9695-D75874AF2822}">
            <xm:f>NOT(ISERROR(SEARCH("WR",BJ97)))</xm:f>
            <xm:f>"WR"</xm:f>
            <x14:dxf>
              <fill>
                <patternFill>
                  <bgColor rgb="FF00B0F0"/>
                </patternFill>
              </fill>
            </x14:dxf>
          </x14:cfRule>
          <xm:sqref>BJ97</xm:sqref>
        </x14:conditionalFormatting>
        <x14:conditionalFormatting xmlns:xm="http://schemas.microsoft.com/office/excel/2006/main">
          <x14:cfRule type="containsText" priority="265" operator="containsText" id="{BE98B0BC-365E-4F57-90A1-110358623254}">
            <xm:f>NOT(ISERROR(SEARCH("WR",BJ103)))</xm:f>
            <xm:f>"WR"</xm:f>
            <x14:dxf>
              <fill>
                <patternFill>
                  <bgColor rgb="FF00B0F0"/>
                </patternFill>
              </fill>
            </x14:dxf>
          </x14:cfRule>
          <xm:sqref>BJ103 BO103</xm:sqref>
        </x14:conditionalFormatting>
        <x14:conditionalFormatting xmlns:xm="http://schemas.microsoft.com/office/excel/2006/main">
          <x14:cfRule type="containsText" priority="88" operator="containsText" id="{8D1E78D1-9B9B-4703-B84E-21BF6368EE39}">
            <xm:f>NOT(ISERROR(SEARCH("WR",BJ114)))</xm:f>
            <xm:f>"WR"</xm:f>
            <x14:dxf>
              <fill>
                <patternFill>
                  <bgColor rgb="FF00B0F0"/>
                </patternFill>
              </fill>
            </x14:dxf>
          </x14:cfRule>
          <xm:sqref>BJ114:BJ115</xm:sqref>
        </x14:conditionalFormatting>
        <x14:conditionalFormatting xmlns:xm="http://schemas.microsoft.com/office/excel/2006/main">
          <x14:cfRule type="containsText" priority="1" operator="containsText" id="{6088FAEC-DE4B-40F4-899D-07326428E2F4}">
            <xm:f>NOT(ISERROR(SEARCH("WR",BJ155)))</xm:f>
            <xm:f>"WR"</xm:f>
            <x14:dxf>
              <fill>
                <patternFill>
                  <bgColor rgb="FF00B0F0"/>
                </patternFill>
              </fill>
            </x14:dxf>
          </x14:cfRule>
          <xm:sqref>BJ155</xm:sqref>
        </x14:conditionalFormatting>
        <x14:conditionalFormatting xmlns:xm="http://schemas.microsoft.com/office/excel/2006/main">
          <x14:cfRule type="containsText" priority="243" operator="containsText" id="{47834D9D-2822-4905-9D33-6D95751DCDA0}">
            <xm:f>NOT(ISERROR(SEARCH("WR",BJ176)))</xm:f>
            <xm:f>"WR"</xm:f>
            <x14:dxf>
              <fill>
                <patternFill>
                  <bgColor rgb="FF00B0F0"/>
                </patternFill>
              </fill>
            </x14:dxf>
          </x14:cfRule>
          <xm:sqref>BJ176 BO176</xm:sqref>
        </x14:conditionalFormatting>
        <x14:conditionalFormatting xmlns:xm="http://schemas.microsoft.com/office/excel/2006/main">
          <x14:cfRule type="containsText" priority="241" operator="containsText" id="{C32C8588-EEDF-428F-BD7B-BF63E305C2F4}">
            <xm:f>NOT(ISERROR(SEARCH("WR",BJ178)))</xm:f>
            <xm:f>"WR"</xm:f>
            <x14:dxf>
              <fill>
                <patternFill>
                  <bgColor rgb="FF00B0F0"/>
                </patternFill>
              </fill>
            </x14:dxf>
          </x14:cfRule>
          <xm:sqref>BJ178 BO178</xm:sqref>
        </x14:conditionalFormatting>
        <x14:conditionalFormatting xmlns:xm="http://schemas.microsoft.com/office/excel/2006/main">
          <x14:cfRule type="containsText" priority="235" operator="containsText" id="{0932F23D-88BA-4680-BF06-796D31CD984E}">
            <xm:f>NOT(ISERROR(SEARCH("WR",BJ206)))</xm:f>
            <xm:f>"WR"</xm:f>
            <x14:dxf>
              <fill>
                <patternFill>
                  <bgColor rgb="FF00B0F0"/>
                </patternFill>
              </fill>
            </x14:dxf>
          </x14:cfRule>
          <xm:sqref>BJ206 BO206</xm:sqref>
        </x14:conditionalFormatting>
        <x14:conditionalFormatting xmlns:xm="http://schemas.microsoft.com/office/excel/2006/main">
          <x14:cfRule type="containsText" priority="233" operator="containsText" id="{D16DBAFC-BC68-4507-B1D7-BAB5995E1002}">
            <xm:f>NOT(ISERROR(SEARCH("WR",BJ208)))</xm:f>
            <xm:f>"WR"</xm:f>
            <x14:dxf>
              <fill>
                <patternFill>
                  <bgColor rgb="FF00B0F0"/>
                </patternFill>
              </fill>
            </x14:dxf>
          </x14:cfRule>
          <xm:sqref>BJ208 BO208 BJ209:BO209</xm:sqref>
        </x14:conditionalFormatting>
        <x14:conditionalFormatting xmlns:xm="http://schemas.microsoft.com/office/excel/2006/main">
          <x14:cfRule type="containsText" priority="53" operator="containsText" id="{C6F2877F-001A-46BC-AF26-76D794057475}">
            <xm:f>NOT(ISERROR(SEARCH("WR",BJ213)))</xm:f>
            <xm:f>"WR"</xm:f>
            <x14:dxf>
              <fill>
                <patternFill>
                  <bgColor rgb="FF00B0F0"/>
                </patternFill>
              </fill>
            </x14:dxf>
          </x14:cfRule>
          <xm:sqref>BJ213:BJ214</xm:sqref>
        </x14:conditionalFormatting>
        <x14:conditionalFormatting xmlns:xm="http://schemas.microsoft.com/office/excel/2006/main">
          <x14:cfRule type="containsText" priority="229" operator="containsText" id="{FA2ACF4C-8D5A-4754-B7A8-A355ECB523EE}">
            <xm:f>NOT(ISERROR(SEARCH("WR",BJ217)))</xm:f>
            <xm:f>"WR"</xm:f>
            <x14:dxf>
              <fill>
                <patternFill>
                  <bgColor rgb="FF00B0F0"/>
                </patternFill>
              </fill>
            </x14:dxf>
          </x14:cfRule>
          <xm:sqref>BJ217:BJ219 BO217:BO219</xm:sqref>
        </x14:conditionalFormatting>
        <x14:conditionalFormatting xmlns:xm="http://schemas.microsoft.com/office/excel/2006/main">
          <x14:cfRule type="containsText" priority="102" operator="containsText" id="{B72DD74F-B738-4ED1-ACC2-F23DFEBDCC43}">
            <xm:f>NOT(ISERROR(SEARCH("WR",BJ229)))</xm:f>
            <xm:f>"WR"</xm:f>
            <x14:dxf>
              <fill>
                <patternFill>
                  <bgColor rgb="FF00B0F0"/>
                </patternFill>
              </fill>
            </x14:dxf>
          </x14:cfRule>
          <xm:sqref>BJ229:BJ230</xm:sqref>
        </x14:conditionalFormatting>
        <x14:conditionalFormatting xmlns:xm="http://schemas.microsoft.com/office/excel/2006/main">
          <x14:cfRule type="containsText" priority="17" operator="containsText" id="{2BA7BF56-71C5-4E49-A77B-50AF9988E02B}">
            <xm:f>NOT(ISERROR(SEARCH("WR",BJ233)))</xm:f>
            <xm:f>"WR"</xm:f>
            <x14:dxf>
              <fill>
                <patternFill>
                  <bgColor rgb="FF00B0F0"/>
                </patternFill>
              </fill>
            </x14:dxf>
          </x14:cfRule>
          <x14:cfRule type="containsText" priority="19" operator="containsText" id="{91146C7B-B049-4CE1-A348-86385E4B366E}">
            <xm:f>NOT(ISERROR(SEARCH("WR",BJ233)))</xm:f>
            <xm:f>"WR"</xm:f>
            <x14:dxf>
              <fill>
                <patternFill>
                  <bgColor rgb="FF00B0F0"/>
                </patternFill>
              </fill>
            </x14:dxf>
          </x14:cfRule>
          <xm:sqref>BJ233</xm:sqref>
        </x14:conditionalFormatting>
        <x14:conditionalFormatting xmlns:xm="http://schemas.microsoft.com/office/excel/2006/main">
          <x14:cfRule type="containsText" priority="26" operator="containsText" id="{F91EF8F3-D866-422E-A500-500CBA98CEA8}">
            <xm:f>NOT(ISERROR(SEARCH("WR",BJ262)))</xm:f>
            <xm:f>"WR"</xm:f>
            <x14:dxf>
              <fill>
                <patternFill>
                  <bgColor rgb="FF00B0F0"/>
                </patternFill>
              </fill>
            </x14:dxf>
          </x14:cfRule>
          <xm:sqref>BJ262</xm:sqref>
        </x14:conditionalFormatting>
        <x14:conditionalFormatting xmlns:xm="http://schemas.microsoft.com/office/excel/2006/main">
          <x14:cfRule type="containsText" priority="28" operator="containsText" id="{A0EE4C40-DAD1-49AF-B9FD-294151C870A0}">
            <xm:f>NOT(ISERROR(SEARCH("WR",BJ262)))</xm:f>
            <xm:f>"WR"</xm:f>
            <x14:dxf>
              <fill>
                <patternFill>
                  <bgColor rgb="FF00B0F0"/>
                </patternFill>
              </fill>
            </x14:dxf>
          </x14:cfRule>
          <xm:sqref>BJ262:BJ263</xm:sqref>
        </x14:conditionalFormatting>
        <x14:conditionalFormatting xmlns:xm="http://schemas.microsoft.com/office/excel/2006/main">
          <x14:cfRule type="containsText" priority="207" operator="containsText" id="{66F45338-A1F6-49E8-A7D7-8A57ACD2C15C}">
            <xm:f>NOT(ISERROR(SEARCH("WR",BJ291)))</xm:f>
            <xm:f>"WR"</xm:f>
            <x14:dxf>
              <fill>
                <patternFill>
                  <bgColor rgb="FF00B0F0"/>
                </patternFill>
              </fill>
            </x14:dxf>
          </x14:cfRule>
          <xm:sqref>BJ291 BO291</xm:sqref>
        </x14:conditionalFormatting>
        <x14:conditionalFormatting xmlns:xm="http://schemas.microsoft.com/office/excel/2006/main">
          <x14:cfRule type="containsText" priority="199" operator="containsText" id="{B2B96297-77F8-4FC7-B122-B919EA810C3C}">
            <xm:f>NOT(ISERROR(SEARCH("WR",BJ297)))</xm:f>
            <xm:f>"WR"</xm:f>
            <x14:dxf>
              <fill>
                <patternFill>
                  <bgColor rgb="FF00B0F0"/>
                </patternFill>
              </fill>
            </x14:dxf>
          </x14:cfRule>
          <xm:sqref>BJ297 BO297</xm:sqref>
        </x14:conditionalFormatting>
        <x14:conditionalFormatting xmlns:xm="http://schemas.microsoft.com/office/excel/2006/main">
          <x14:cfRule type="containsText" priority="197" operator="containsText" id="{7A241086-29AC-4E7B-830D-9FFA59729B9B}">
            <xm:f>NOT(ISERROR(SEARCH("WR",BJ297)))</xm:f>
            <xm:f>"WR"</xm:f>
            <x14:dxf>
              <fill>
                <patternFill>
                  <bgColor rgb="FF00B0F0"/>
                </patternFill>
              </fill>
            </x14:dxf>
          </x14:cfRule>
          <xm:sqref>BJ297:BJ298 BO297:BO298</xm:sqref>
        </x14:conditionalFormatting>
        <x14:conditionalFormatting xmlns:xm="http://schemas.microsoft.com/office/excel/2006/main">
          <x14:cfRule type="containsText" priority="195" operator="containsText" id="{D629C8D8-DBF5-4053-8438-23FB7A70E9D9}">
            <xm:f>NOT(ISERROR(SEARCH("WR",BJ298)))</xm:f>
            <xm:f>"WR"</xm:f>
            <x14:dxf>
              <fill>
                <patternFill>
                  <bgColor rgb="FF00B0F0"/>
                </patternFill>
              </fill>
            </x14:dxf>
          </x14:cfRule>
          <xm:sqref>BJ298:BJ299 BO298:BO299</xm:sqref>
        </x14:conditionalFormatting>
        <x14:conditionalFormatting xmlns:xm="http://schemas.microsoft.com/office/excel/2006/main">
          <x14:cfRule type="containsText" priority="193" operator="containsText" id="{3C6F9D10-BDCA-44B9-96C0-18E1CA7E733D}">
            <xm:f>NOT(ISERROR(SEARCH("WR",BJ299)))</xm:f>
            <xm:f>"WR"</xm:f>
            <x14:dxf>
              <fill>
                <patternFill>
                  <bgColor rgb="FF00B0F0"/>
                </patternFill>
              </fill>
            </x14:dxf>
          </x14:cfRule>
          <xm:sqref>BJ299:BJ300 BO299:BO300</xm:sqref>
        </x14:conditionalFormatting>
        <x14:conditionalFormatting xmlns:xm="http://schemas.microsoft.com/office/excel/2006/main">
          <x14:cfRule type="containsText" priority="187" operator="containsText" id="{005AE628-5CCA-41A6-82C9-D05EBCDE1840}">
            <xm:f>NOT(ISERROR(SEARCH("WR",BJ305)))</xm:f>
            <xm:f>"WR"</xm:f>
            <x14:dxf>
              <fill>
                <patternFill>
                  <bgColor rgb="FF00B0F0"/>
                </patternFill>
              </fill>
            </x14:dxf>
          </x14:cfRule>
          <xm:sqref>BJ305 BO305</xm:sqref>
        </x14:conditionalFormatting>
        <x14:conditionalFormatting xmlns:xm="http://schemas.microsoft.com/office/excel/2006/main">
          <x14:cfRule type="containsText" priority="185" operator="containsText" id="{ED0586B4-9F63-4247-A561-6577E525DF13}">
            <xm:f>NOT(ISERROR(SEARCH("WR",BJ305)))</xm:f>
            <xm:f>"WR"</xm:f>
            <x14:dxf>
              <fill>
                <patternFill>
                  <bgColor rgb="FF00B0F0"/>
                </patternFill>
              </fill>
            </x14:dxf>
          </x14:cfRule>
          <xm:sqref>BJ305:BJ306 BO305:BO306</xm:sqref>
        </x14:conditionalFormatting>
        <x14:conditionalFormatting xmlns:xm="http://schemas.microsoft.com/office/excel/2006/main">
          <x14:cfRule type="containsText" priority="183" operator="containsText" id="{42093F9C-B9B6-45C3-848F-0B0DB742B091}">
            <xm:f>NOT(ISERROR(SEARCH("WR",BJ306)))</xm:f>
            <xm:f>"WR"</xm:f>
            <x14:dxf>
              <fill>
                <patternFill>
                  <bgColor rgb="FF00B0F0"/>
                </patternFill>
              </fill>
            </x14:dxf>
          </x14:cfRule>
          <xm:sqref>BJ306:BJ307 BO306:BO307</xm:sqref>
        </x14:conditionalFormatting>
        <x14:conditionalFormatting xmlns:xm="http://schemas.microsoft.com/office/excel/2006/main">
          <x14:cfRule type="containsText" priority="181" operator="containsText" id="{0BCE5AA7-E09E-4222-AA53-0F969D84F57E}">
            <xm:f>NOT(ISERROR(SEARCH("WR",BJ307)))</xm:f>
            <xm:f>"WR"</xm:f>
            <x14:dxf>
              <fill>
                <patternFill>
                  <bgColor rgb="FF00B0F0"/>
                </patternFill>
              </fill>
            </x14:dxf>
          </x14:cfRule>
          <xm:sqref>BJ307:BJ308 BO307:BO308</xm:sqref>
        </x14:conditionalFormatting>
        <x14:conditionalFormatting xmlns:xm="http://schemas.microsoft.com/office/excel/2006/main">
          <x14:cfRule type="containsText" priority="179" operator="containsText" id="{484B49DC-60B6-4503-B31B-4962BF66AB73}">
            <xm:f>NOT(ISERROR(SEARCH("WR",BJ308)))</xm:f>
            <xm:f>"WR"</xm:f>
            <x14:dxf>
              <fill>
                <patternFill>
                  <bgColor rgb="FF00B0F0"/>
                </patternFill>
              </fill>
            </x14:dxf>
          </x14:cfRule>
          <xm:sqref>BJ308:BJ309 BO308:BO309</xm:sqref>
        </x14:conditionalFormatting>
        <x14:conditionalFormatting xmlns:xm="http://schemas.microsoft.com/office/excel/2006/main">
          <x14:cfRule type="containsText" priority="177" operator="containsText" id="{34C07CF9-71B5-42E3-BE84-5EF296E4883C}">
            <xm:f>NOT(ISERROR(SEARCH("WR",BJ309)))</xm:f>
            <xm:f>"WR"</xm:f>
            <x14:dxf>
              <fill>
                <patternFill>
                  <bgColor rgb="FF00B0F0"/>
                </patternFill>
              </fill>
            </x14:dxf>
          </x14:cfRule>
          <xm:sqref>BJ309:BJ310 BO309:BO310</xm:sqref>
        </x14:conditionalFormatting>
        <x14:conditionalFormatting xmlns:xm="http://schemas.microsoft.com/office/excel/2006/main">
          <x14:cfRule type="containsText" priority="175" operator="containsText" id="{4857C5CC-5402-4479-A890-7AA2C801A62D}">
            <xm:f>NOT(ISERROR(SEARCH("WR",BJ310)))</xm:f>
            <xm:f>"WR"</xm:f>
            <x14:dxf>
              <fill>
                <patternFill>
                  <bgColor rgb="FF00B0F0"/>
                </patternFill>
              </fill>
            </x14:dxf>
          </x14:cfRule>
          <xm:sqref>BJ310:BJ311 BO310:BO311</xm:sqref>
        </x14:conditionalFormatting>
        <x14:conditionalFormatting xmlns:xm="http://schemas.microsoft.com/office/excel/2006/main">
          <x14:cfRule type="containsText" priority="173" operator="containsText" id="{4F4A1038-E9EF-40ED-B881-CDE665669ECF}">
            <xm:f>NOT(ISERROR(SEARCH("WR",BJ311)))</xm:f>
            <xm:f>"WR"</xm:f>
            <x14:dxf>
              <fill>
                <patternFill>
                  <bgColor rgb="FF00B0F0"/>
                </patternFill>
              </fill>
            </x14:dxf>
          </x14:cfRule>
          <xm:sqref>BJ311:BJ312 BO311:BO312</xm:sqref>
        </x14:conditionalFormatting>
        <x14:conditionalFormatting xmlns:xm="http://schemas.microsoft.com/office/excel/2006/main">
          <x14:cfRule type="containsText" priority="169" operator="containsText" id="{71B24510-DCAA-4DF4-9BBC-414EE0A1098A}">
            <xm:f>NOT(ISERROR(SEARCH("WR",BJ313)))</xm:f>
            <xm:f>"WR"</xm:f>
            <x14:dxf>
              <fill>
                <patternFill>
                  <bgColor rgb="FF00B0F0"/>
                </patternFill>
              </fill>
            </x14:dxf>
          </x14:cfRule>
          <xm:sqref>BJ314 BO314 BJ313:BK313 BM313:BO313</xm:sqref>
        </x14:conditionalFormatting>
        <x14:conditionalFormatting xmlns:xm="http://schemas.microsoft.com/office/excel/2006/main">
          <x14:cfRule type="containsText" priority="167" operator="containsText" id="{FCD92DA7-EA64-4531-96CD-CD5FE4DE8A2E}">
            <xm:f>NOT(ISERROR(SEARCH("WR",BJ314)))</xm:f>
            <xm:f>"WR"</xm:f>
            <x14:dxf>
              <fill>
                <patternFill>
                  <bgColor rgb="FF00B0F0"/>
                </patternFill>
              </fill>
            </x14:dxf>
          </x14:cfRule>
          <xm:sqref>BJ314 BO314</xm:sqref>
        </x14:conditionalFormatting>
        <x14:conditionalFormatting xmlns:xm="http://schemas.microsoft.com/office/excel/2006/main">
          <x14:cfRule type="containsText" priority="163" operator="containsText" id="{1474F9E6-DE2E-4FF7-B238-BA49119D0469}">
            <xm:f>NOT(ISERROR(SEARCH("WR",BJ321)))</xm:f>
            <xm:f>"WR"</xm:f>
            <x14:dxf>
              <fill>
                <patternFill>
                  <bgColor rgb="FF00B0F0"/>
                </patternFill>
              </fill>
            </x14:dxf>
          </x14:cfRule>
          <x14:cfRule type="containsText" priority="165" operator="containsText" id="{6E40F559-07C1-42A1-8238-5BFC15254D20}">
            <xm:f>NOT(ISERROR(SEARCH("WR",BJ321)))</xm:f>
            <xm:f>"WR"</xm:f>
            <x14:dxf>
              <fill>
                <patternFill>
                  <bgColor rgb="FF00B0F0"/>
                </patternFill>
              </fill>
            </x14:dxf>
          </x14:cfRule>
          <xm:sqref>BJ321 BO321</xm:sqref>
        </x14:conditionalFormatting>
        <x14:conditionalFormatting xmlns:xm="http://schemas.microsoft.com/office/excel/2006/main">
          <x14:cfRule type="containsText" priority="159" operator="containsText" id="{5946F7D7-EC87-488F-8A77-9D1B4AA14B98}">
            <xm:f>NOT(ISERROR(SEARCH("WR",BJ324)))</xm:f>
            <xm:f>"WR"</xm:f>
            <x14:dxf>
              <fill>
                <patternFill>
                  <bgColor rgb="FF00B0F0"/>
                </patternFill>
              </fill>
            </x14:dxf>
          </x14:cfRule>
          <x14:cfRule type="containsText" priority="161" operator="containsText" id="{532A8C76-ADF1-4998-A98C-A06708A9BC97}">
            <xm:f>NOT(ISERROR(SEARCH("WR",BJ324)))</xm:f>
            <xm:f>"WR"</xm:f>
            <x14:dxf>
              <fill>
                <patternFill>
                  <bgColor rgb="FF00B0F0"/>
                </patternFill>
              </fill>
            </x14:dxf>
          </x14:cfRule>
          <xm:sqref>BJ324 BO324</xm:sqref>
        </x14:conditionalFormatting>
        <x14:conditionalFormatting xmlns:xm="http://schemas.microsoft.com/office/excel/2006/main">
          <x14:cfRule type="containsText" priority="157" operator="containsText" id="{CD73F410-713A-4188-85BC-E503F00F08B8}">
            <xm:f>NOT(ISERROR(SEARCH("WR",BJ331)))</xm:f>
            <xm:f>"WR"</xm:f>
            <x14:dxf>
              <fill>
                <patternFill>
                  <bgColor rgb="FF00B0F0"/>
                </patternFill>
              </fill>
            </x14:dxf>
          </x14:cfRule>
          <xm:sqref>BJ331 BO331</xm:sqref>
        </x14:conditionalFormatting>
        <x14:conditionalFormatting xmlns:xm="http://schemas.microsoft.com/office/excel/2006/main">
          <x14:cfRule type="containsText" priority="155" operator="containsText" id="{583B968C-7537-4D07-A80E-24F64B1ABD95}">
            <xm:f>NOT(ISERROR(SEARCH("WR",BJ331)))</xm:f>
            <xm:f>"WR"</xm:f>
            <x14:dxf>
              <fill>
                <patternFill>
                  <bgColor rgb="FF00B0F0"/>
                </patternFill>
              </fill>
            </x14:dxf>
          </x14:cfRule>
          <xm:sqref>BJ331:BJ332 BO331:BO332</xm:sqref>
        </x14:conditionalFormatting>
        <x14:conditionalFormatting xmlns:xm="http://schemas.microsoft.com/office/excel/2006/main">
          <x14:cfRule type="containsText" priority="153" operator="containsText" id="{F4816775-4602-4408-8809-4A6E92C38EA1}">
            <xm:f>NOT(ISERROR(SEARCH("WR",BJ332)))</xm:f>
            <xm:f>"WR"</xm:f>
            <x14:dxf>
              <fill>
                <patternFill>
                  <bgColor rgb="FF00B0F0"/>
                </patternFill>
              </fill>
            </x14:dxf>
          </x14:cfRule>
          <xm:sqref>BJ332:BJ333 BO332:BO333</xm:sqref>
        </x14:conditionalFormatting>
        <x14:conditionalFormatting xmlns:xm="http://schemas.microsoft.com/office/excel/2006/main">
          <x14:cfRule type="containsText" priority="151" operator="containsText" id="{BFBDB940-FE68-4A3D-9C71-95E139F31F1C}">
            <xm:f>NOT(ISERROR(SEARCH("WR",BJ333)))</xm:f>
            <xm:f>"WR"</xm:f>
            <x14:dxf>
              <fill>
                <patternFill>
                  <bgColor rgb="FF00B0F0"/>
                </patternFill>
              </fill>
            </x14:dxf>
          </x14:cfRule>
          <xm:sqref>BJ333:BJ334 BO333:BO334</xm:sqref>
        </x14:conditionalFormatting>
        <x14:conditionalFormatting xmlns:xm="http://schemas.microsoft.com/office/excel/2006/main">
          <x14:cfRule type="containsText" priority="149" operator="containsText" id="{C4819CAE-53A5-4E25-92DF-5B8F03C5EFA0}">
            <xm:f>NOT(ISERROR(SEARCH("WR",BJ334)))</xm:f>
            <xm:f>"WR"</xm:f>
            <x14:dxf>
              <fill>
                <patternFill>
                  <bgColor rgb="FF00B0F0"/>
                </patternFill>
              </fill>
            </x14:dxf>
          </x14:cfRule>
          <xm:sqref>BJ334 BO334</xm:sqref>
        </x14:conditionalFormatting>
        <x14:conditionalFormatting xmlns:xm="http://schemas.microsoft.com/office/excel/2006/main">
          <x14:cfRule type="containsText" priority="147" operator="containsText" id="{3216D807-C76F-496D-AA94-557F2189C578}">
            <xm:f>NOT(ISERROR(SEARCH("WR",BJ341)))</xm:f>
            <xm:f>"WR"</xm:f>
            <x14:dxf>
              <fill>
                <patternFill>
                  <bgColor rgb="FF00B0F0"/>
                </patternFill>
              </fill>
            </x14:dxf>
          </x14:cfRule>
          <xm:sqref>BJ341 BO341</xm:sqref>
        </x14:conditionalFormatting>
        <x14:conditionalFormatting xmlns:xm="http://schemas.microsoft.com/office/excel/2006/main">
          <x14:cfRule type="containsText" priority="145" operator="containsText" id="{E4C50814-0509-4703-A48F-A5406EF87B2D}">
            <xm:f>NOT(ISERROR(SEARCH("WR",BJ341)))</xm:f>
            <xm:f>"WR"</xm:f>
            <x14:dxf>
              <fill>
                <patternFill>
                  <bgColor rgb="FF00B0F0"/>
                </patternFill>
              </fill>
            </x14:dxf>
          </x14:cfRule>
          <xm:sqref>BJ341:BJ343 BO341:BO343</xm:sqref>
        </x14:conditionalFormatting>
        <x14:conditionalFormatting xmlns:xm="http://schemas.microsoft.com/office/excel/2006/main">
          <x14:cfRule type="containsText" priority="143" operator="containsText" id="{AC398270-2AEB-4694-AA9E-33C0E08C90BB}">
            <xm:f>NOT(ISERROR(SEARCH("WR",BJ342)))</xm:f>
            <xm:f>"WR"</xm:f>
            <x14:dxf>
              <fill>
                <patternFill>
                  <bgColor rgb="FF00B0F0"/>
                </patternFill>
              </fill>
            </x14:dxf>
          </x14:cfRule>
          <xm:sqref>BJ342 BO342</xm:sqref>
        </x14:conditionalFormatting>
        <x14:conditionalFormatting xmlns:xm="http://schemas.microsoft.com/office/excel/2006/main">
          <x14:cfRule type="containsText" priority="251" operator="containsText" id="{0E5064AF-0015-4736-854F-6C3C0560FBEE}">
            <xm:f>NOT(ISERROR(SEARCH("WR",BJ348)))</xm:f>
            <xm:f>"WR"</xm:f>
            <x14:dxf>
              <fill>
                <patternFill>
                  <bgColor rgb="FF00B0F0"/>
                </patternFill>
              </fill>
            </x14:dxf>
          </x14:cfRule>
          <xm:sqref>BJ348:BJ351 BO348:BO351</xm:sqref>
        </x14:conditionalFormatting>
        <x14:conditionalFormatting xmlns:xm="http://schemas.microsoft.com/office/excel/2006/main">
          <x14:cfRule type="containsText" priority="253" operator="containsText" id="{DDCD09A2-C682-477E-A31A-69CF2CB14724}">
            <xm:f>NOT(ISERROR(SEARCH("WR",BJ354)))</xm:f>
            <xm:f>"WR"</xm:f>
            <x14:dxf>
              <fill>
                <patternFill>
                  <bgColor rgb="FF00B0F0"/>
                </patternFill>
              </fill>
            </x14:dxf>
          </x14:cfRule>
          <xm:sqref>BJ354 BO354</xm:sqref>
        </x14:conditionalFormatting>
        <x14:conditionalFormatting xmlns:xm="http://schemas.microsoft.com/office/excel/2006/main">
          <x14:cfRule type="containsText" priority="255" operator="containsText" id="{6C9CCB5D-860C-4950-A16A-2F6053D6F5C1}">
            <xm:f>NOT(ISERROR(SEARCH("WR",BJ357)))</xm:f>
            <xm:f>"WR"</xm:f>
            <x14:dxf>
              <fill>
                <patternFill>
                  <bgColor rgb="FF00B0F0"/>
                </patternFill>
              </fill>
            </x14:dxf>
          </x14:cfRule>
          <xm:sqref>BJ357 BO357</xm:sqref>
        </x14:conditionalFormatting>
        <x14:conditionalFormatting xmlns:xm="http://schemas.microsoft.com/office/excel/2006/main">
          <x14:cfRule type="containsText" priority="257" operator="containsText" id="{10FD0EF2-156E-4E8C-8DD0-1E66640A1F28}">
            <xm:f>NOT(ISERROR(SEARCH("WR",BJ359)))</xm:f>
            <xm:f>"WR"</xm:f>
            <x14:dxf>
              <fill>
                <patternFill>
                  <bgColor rgb="FF00B0F0"/>
                </patternFill>
              </fill>
            </x14:dxf>
          </x14:cfRule>
          <xm:sqref>BJ359:BJ360 BO359:BO360</xm:sqref>
        </x14:conditionalFormatting>
        <x14:conditionalFormatting xmlns:xm="http://schemas.microsoft.com/office/excel/2006/main">
          <x14:cfRule type="containsText" priority="261" operator="containsText" id="{A38421D5-FF14-431D-A94B-E679A3EBBC1B}">
            <xm:f>NOT(ISERROR(SEARCH("WR",BJ370)))</xm:f>
            <xm:f>"WR"</xm:f>
            <x14:dxf>
              <fill>
                <patternFill>
                  <bgColor rgb="FF00B0F0"/>
                </patternFill>
              </fill>
            </x14:dxf>
          </x14:cfRule>
          <xm:sqref>BJ370 BO370</xm:sqref>
        </x14:conditionalFormatting>
        <x14:conditionalFormatting xmlns:xm="http://schemas.microsoft.com/office/excel/2006/main">
          <x14:cfRule type="containsText" priority="273" operator="containsText" id="{7402BC47-DD1C-474A-86B3-D0F1263105D1}">
            <xm:f>NOT(ISERROR(SEARCH("WR",BJ48)))</xm:f>
            <xm:f>"WR"</xm:f>
            <x14:dxf>
              <fill>
                <patternFill>
                  <bgColor rgb="FF00B0F0"/>
                </patternFill>
              </fill>
            </x14:dxf>
          </x14:cfRule>
          <xm:sqref>BJ48:BK48 BM48:BO48</xm:sqref>
        </x14:conditionalFormatting>
        <x14:conditionalFormatting xmlns:xm="http://schemas.microsoft.com/office/excel/2006/main">
          <x14:cfRule type="containsText" priority="269" operator="containsText" id="{F57061A4-8B69-402F-B389-27D27380A02C}">
            <xm:f>NOT(ISERROR(SEARCH("WR",BJ80)))</xm:f>
            <xm:f>"WR"</xm:f>
            <x14:dxf>
              <fill>
                <patternFill>
                  <bgColor rgb="FF00B0F0"/>
                </patternFill>
              </fill>
            </x14:dxf>
          </x14:cfRule>
          <xm:sqref>BJ80:BK80 BM80:BO80 BJ81:BJ83 BO81:BO83</xm:sqref>
        </x14:conditionalFormatting>
        <x14:conditionalFormatting xmlns:xm="http://schemas.microsoft.com/office/excel/2006/main">
          <x14:cfRule type="containsText" priority="245" operator="containsText" id="{69693A6E-4202-478E-8D8E-2C0CF0AEEB22}">
            <xm:f>NOT(ISERROR(SEARCH("WR",BJ157)))</xm:f>
            <xm:f>"WR"</xm:f>
            <x14:dxf>
              <fill>
                <patternFill>
                  <bgColor rgb="FF00B0F0"/>
                </patternFill>
              </fill>
            </x14:dxf>
          </x14:cfRule>
          <xm:sqref>BJ157:BK163 BM157:BM163 BO157:BO170 BJ164:BJ170</xm:sqref>
        </x14:conditionalFormatting>
        <x14:conditionalFormatting xmlns:xm="http://schemas.microsoft.com/office/excel/2006/main">
          <x14:cfRule type="containsText" priority="223" operator="containsText" id="{05ABC02B-D685-4B19-A277-D108811712CA}">
            <xm:f>NOT(ISERROR(SEARCH("WR",BJ234)))</xm:f>
            <xm:f>"WR"</xm:f>
            <x14:dxf>
              <fill>
                <patternFill>
                  <bgColor rgb="FF00B0F0"/>
                </patternFill>
              </fill>
            </x14:dxf>
          </x14:cfRule>
          <x14:cfRule type="containsText" priority="225" operator="containsText" id="{4987CD78-B500-49BF-9CA2-2533BC682119}">
            <xm:f>NOT(ISERROR(SEARCH("WR",BJ234)))</xm:f>
            <xm:f>"WR"</xm:f>
            <x14:dxf>
              <fill>
                <patternFill>
                  <bgColor rgb="FF00B0F0"/>
                </patternFill>
              </fill>
            </x14:dxf>
          </x14:cfRule>
          <xm:sqref>BJ234:BK234 BM234:BO234</xm:sqref>
        </x14:conditionalFormatting>
        <x14:conditionalFormatting xmlns:xm="http://schemas.microsoft.com/office/excel/2006/main">
          <x14:cfRule type="containsText" priority="205" operator="containsText" id="{2FD2DBF6-EA92-4503-8CB0-CD679D4763D6}">
            <xm:f>NOT(ISERROR(SEARCH("WR",BJ291)))</xm:f>
            <xm:f>"WR"</xm:f>
            <x14:dxf>
              <fill>
                <patternFill>
                  <bgColor rgb="FF00B0F0"/>
                </patternFill>
              </fill>
            </x14:dxf>
          </x14:cfRule>
          <xm:sqref>BJ292:BK292 BM292:BO292 BJ291 BO291</xm:sqref>
        </x14:conditionalFormatting>
        <x14:conditionalFormatting xmlns:xm="http://schemas.microsoft.com/office/excel/2006/main">
          <x14:cfRule type="containsText" priority="171" operator="containsText" id="{43A050D8-667E-437A-A9B0-3190436EA544}">
            <xm:f>NOT(ISERROR(SEARCH("WR",BJ312)))</xm:f>
            <xm:f>"WR"</xm:f>
            <x14:dxf>
              <fill>
                <patternFill>
                  <bgColor rgb="FF00B0F0"/>
                </patternFill>
              </fill>
            </x14:dxf>
          </x14:cfRule>
          <xm:sqref>BJ313:BK313 BM313:BO313 BJ312 BO312</xm:sqref>
        </x14:conditionalFormatting>
        <x14:conditionalFormatting xmlns:xm="http://schemas.microsoft.com/office/excel/2006/main">
          <x14:cfRule type="containsText" priority="275" operator="containsText" id="{651ABBF9-FCD0-48C1-A254-61378E6A5BD5}">
            <xm:f>NOT(ISERROR(SEARCH("WR",BJ36)))</xm:f>
            <xm:f>"WR"</xm:f>
            <x14:dxf>
              <fill>
                <patternFill>
                  <bgColor rgb="FF00B0F0"/>
                </patternFill>
              </fill>
            </x14:dxf>
          </x14:cfRule>
          <xm:sqref>BJ36:BO41 BJ42:BK46 BM42:BO46 BM85:BN86 BM92:BN98 BM104:BN107 BM109 BM128:BN128 BM148:BN148 BM193:BN193 BM196:BN196 BM198:BN202 BM222:BN222 BM228:BN230 BM232:BN233 BM235:BN235 BM340:BN344 BM358:BN358 BM361:BN364</xm:sqref>
        </x14:conditionalFormatting>
        <x14:conditionalFormatting xmlns:xm="http://schemas.microsoft.com/office/excel/2006/main">
          <x14:cfRule type="containsText" priority="267" operator="containsText" id="{5097DB47-9475-4CDF-88E0-D5E2599AA4E0}">
            <xm:f>NOT(ISERROR(SEARCH("WR",BJ88)))</xm:f>
            <xm:f>"WR"</xm:f>
            <x14:dxf>
              <fill>
                <patternFill>
                  <bgColor rgb="FF00B0F0"/>
                </patternFill>
              </fill>
            </x14:dxf>
          </x14:cfRule>
          <xm:sqref>BJ89:BO91 BO88 BJ92:BL92 BO92</xm:sqref>
        </x14:conditionalFormatting>
        <x14:conditionalFormatting xmlns:xm="http://schemas.microsoft.com/office/excel/2006/main">
          <x14:cfRule type="containsText" priority="249" operator="containsText" id="{F82DE599-D075-4B79-8DC9-76DD343C6509}">
            <xm:f>NOT(ISERROR(SEARCH("WR",BJ125)))</xm:f>
            <xm:f>"WR"</xm:f>
            <x14:dxf>
              <fill>
                <patternFill>
                  <bgColor rgb="FF00B0F0"/>
                </patternFill>
              </fill>
            </x14:dxf>
          </x14:cfRule>
          <xm:sqref>BJ125:BO127</xm:sqref>
        </x14:conditionalFormatting>
        <x14:conditionalFormatting xmlns:xm="http://schemas.microsoft.com/office/excel/2006/main">
          <x14:cfRule type="containsText" priority="247" operator="containsText" id="{AEB9BF95-998F-4ADD-9127-BA7D01F19D0A}">
            <xm:f>NOT(ISERROR(SEARCH("WR",BJ136)))</xm:f>
            <xm:f>"WR"</xm:f>
            <x14:dxf>
              <fill>
                <patternFill>
                  <bgColor rgb="FF00B0F0"/>
                </patternFill>
              </fill>
            </x14:dxf>
          </x14:cfRule>
          <xm:sqref>BJ136:BO140 BJ141 BO141</xm:sqref>
        </x14:conditionalFormatting>
        <x14:conditionalFormatting xmlns:xm="http://schemas.microsoft.com/office/excel/2006/main">
          <x14:cfRule type="containsText" priority="239" operator="containsText" id="{43A2E84A-56CA-415F-95ED-80234E9F6E2D}">
            <xm:f>NOT(ISERROR(SEARCH("WR",BJ181)))</xm:f>
            <xm:f>"WR"</xm:f>
            <x14:dxf>
              <fill>
                <patternFill>
                  <bgColor rgb="FF00B0F0"/>
                </patternFill>
              </fill>
            </x14:dxf>
          </x14:cfRule>
          <xm:sqref>BJ181:BO181</xm:sqref>
        </x14:conditionalFormatting>
        <x14:conditionalFormatting xmlns:xm="http://schemas.microsoft.com/office/excel/2006/main">
          <x14:cfRule type="containsText" priority="237" operator="containsText" id="{CEFA9738-ACA5-4011-8638-00DD9ED0016B}">
            <xm:f>NOT(ISERROR(SEARCH("WR",BJ203)))</xm:f>
            <xm:f>"WR"</xm:f>
            <x14:dxf>
              <fill>
                <patternFill>
                  <bgColor rgb="FF00B0F0"/>
                </patternFill>
              </fill>
            </x14:dxf>
          </x14:cfRule>
          <xm:sqref>BJ203:BO203 BJ204 BO204</xm:sqref>
        </x14:conditionalFormatting>
        <x14:conditionalFormatting xmlns:xm="http://schemas.microsoft.com/office/excel/2006/main">
          <x14:cfRule type="containsText" priority="221" operator="containsText" id="{46E92860-3374-4D86-B661-D15A5C06F555}">
            <xm:f>NOT(ISERROR(SEARCH("WR",BJ258)))</xm:f>
            <xm:f>"WR"</xm:f>
            <x14:dxf>
              <fill>
                <patternFill>
                  <bgColor rgb="FF00B0F0"/>
                </patternFill>
              </fill>
            </x14:dxf>
          </x14:cfRule>
          <xm:sqref>BJ258:BO258</xm:sqref>
        </x14:conditionalFormatting>
        <x14:conditionalFormatting xmlns:xm="http://schemas.microsoft.com/office/excel/2006/main">
          <x14:cfRule type="containsText" priority="219" operator="containsText" id="{3EAF4B97-9322-4959-A418-5A6EF0D3FDDD}">
            <xm:f>NOT(ISERROR(SEARCH("WR",BJ258)))</xm:f>
            <xm:f>"WR"</xm:f>
            <x14:dxf>
              <fill>
                <patternFill>
                  <bgColor rgb="FF00B0F0"/>
                </patternFill>
              </fill>
            </x14:dxf>
          </x14:cfRule>
          <xm:sqref>BJ258:BO259</xm:sqref>
        </x14:conditionalFormatting>
        <x14:conditionalFormatting xmlns:xm="http://schemas.microsoft.com/office/excel/2006/main">
          <x14:cfRule type="containsText" priority="217" operator="containsText" id="{C2AEDBD2-AD88-4AE1-87AA-2D418E02C63A}">
            <xm:f>NOT(ISERROR(SEARCH("WR",BJ259)))</xm:f>
            <xm:f>"WR"</xm:f>
            <x14:dxf>
              <fill>
                <patternFill>
                  <bgColor rgb="FF00B0F0"/>
                </patternFill>
              </fill>
            </x14:dxf>
          </x14:cfRule>
          <xm:sqref>BJ259:BO260</xm:sqref>
        </x14:conditionalFormatting>
        <x14:conditionalFormatting xmlns:xm="http://schemas.microsoft.com/office/excel/2006/main">
          <x14:cfRule type="containsText" priority="215" operator="containsText" id="{55C8C9A4-6DC2-41B5-A31D-0416F0545117}">
            <xm:f>NOT(ISERROR(SEARCH("WR",BJ260)))</xm:f>
            <xm:f>"WR"</xm:f>
            <x14:dxf>
              <fill>
                <patternFill>
                  <bgColor rgb="FF00B0F0"/>
                </patternFill>
              </fill>
            </x14:dxf>
          </x14:cfRule>
          <xm:sqref>BJ260:BO261</xm:sqref>
        </x14:conditionalFormatting>
        <x14:conditionalFormatting xmlns:xm="http://schemas.microsoft.com/office/excel/2006/main">
          <x14:cfRule type="containsText" priority="213" operator="containsText" id="{5BAEF35A-6943-4322-B426-9F515A1D7E6C}">
            <xm:f>NOT(ISERROR(SEARCH("WR",BJ261)))</xm:f>
            <xm:f>"WR"</xm:f>
            <x14:dxf>
              <fill>
                <patternFill>
                  <bgColor rgb="FF00B0F0"/>
                </patternFill>
              </fill>
            </x14:dxf>
          </x14:cfRule>
          <xm:sqref>BJ261:BO261</xm:sqref>
        </x14:conditionalFormatting>
        <x14:conditionalFormatting xmlns:xm="http://schemas.microsoft.com/office/excel/2006/main">
          <x14:cfRule type="containsText" priority="203" operator="containsText" id="{17637149-7259-40C1-A736-6B4964010F25}">
            <xm:f>NOT(ISERROR(SEARCH("WR",BJ292)))</xm:f>
            <xm:f>"WR"</xm:f>
            <x14:dxf>
              <fill>
                <patternFill>
                  <bgColor rgb="FF00B0F0"/>
                </patternFill>
              </fill>
            </x14:dxf>
          </x14:cfRule>
          <xm:sqref>BJ293:BO293 BJ292:BK292 BM292:BO292</xm:sqref>
        </x14:conditionalFormatting>
        <x14:conditionalFormatting xmlns:xm="http://schemas.microsoft.com/office/excel/2006/main">
          <x14:cfRule type="containsText" priority="201" operator="containsText" id="{A90E34BC-7511-48D7-9737-41833E31F1B7}">
            <xm:f>NOT(ISERROR(SEARCH("WR",BJ293)))</xm:f>
            <xm:f>"WR"</xm:f>
            <x14:dxf>
              <fill>
                <patternFill>
                  <bgColor rgb="FF00B0F0"/>
                </patternFill>
              </fill>
            </x14:dxf>
          </x14:cfRule>
          <xm:sqref>BJ293:BO293</xm:sqref>
        </x14:conditionalFormatting>
        <x14:conditionalFormatting xmlns:xm="http://schemas.microsoft.com/office/excel/2006/main">
          <x14:cfRule type="containsText" priority="191" operator="containsText" id="{767D5368-BD10-4ADD-8403-7CA8178790DB}">
            <xm:f>NOT(ISERROR(SEARCH("WR",BJ300)))</xm:f>
            <xm:f>"WR"</xm:f>
            <x14:dxf>
              <fill>
                <patternFill>
                  <bgColor rgb="FF00B0F0"/>
                </patternFill>
              </fill>
            </x14:dxf>
          </x14:cfRule>
          <xm:sqref>BJ301:BO301 BJ300 BO300</xm:sqref>
        </x14:conditionalFormatting>
        <x14:conditionalFormatting xmlns:xm="http://schemas.microsoft.com/office/excel/2006/main">
          <x14:cfRule type="containsText" priority="189" operator="containsText" id="{F0429E5F-0CF6-4156-9F4A-0265536435D5}">
            <xm:f>NOT(ISERROR(SEARCH("WR",BJ301)))</xm:f>
            <xm:f>"WR"</xm:f>
            <x14:dxf>
              <fill>
                <patternFill>
                  <bgColor rgb="FF00B0F0"/>
                </patternFill>
              </fill>
            </x14:dxf>
          </x14:cfRule>
          <xm:sqref>BJ301:BO301</xm:sqref>
        </x14:conditionalFormatting>
        <x14:conditionalFormatting xmlns:xm="http://schemas.microsoft.com/office/excel/2006/main">
          <x14:cfRule type="containsText" priority="259" operator="containsText" id="{6358D025-19D3-42C2-9B29-EBC6BE3CA873}">
            <xm:f>NOT(ISERROR(SEARCH("WR",BJ366)))</xm:f>
            <xm:f>"WR"</xm:f>
            <x14:dxf>
              <fill>
                <patternFill>
                  <bgColor rgb="FF00B0F0"/>
                </patternFill>
              </fill>
            </x14:dxf>
          </x14:cfRule>
          <xm:sqref>BJ366:BO366</xm:sqref>
        </x14:conditionalFormatting>
        <x14:conditionalFormatting xmlns:xm="http://schemas.microsoft.com/office/excel/2006/main">
          <x14:cfRule type="containsText" priority="263" operator="containsText" id="{1967459B-1962-47CF-81BB-F09C1081DB11}">
            <xm:f>NOT(ISERROR(SEARCH("WR",BJ374)))</xm:f>
            <xm:f>"WR"</xm:f>
            <x14:dxf>
              <fill>
                <patternFill>
                  <bgColor rgb="FF00B0F0"/>
                </patternFill>
              </fill>
            </x14:dxf>
          </x14:cfRule>
          <xm:sqref>BJ374:BO374</xm:sqref>
        </x14:conditionalFormatting>
        <x14:conditionalFormatting xmlns:xm="http://schemas.microsoft.com/office/excel/2006/main">
          <x14:cfRule type="containsText" priority="65" operator="containsText" id="{514478CB-8FD6-4B29-A593-972CD2DC80A7}">
            <xm:f>NOT(ISERROR(SEARCH("WR",BK13)))</xm:f>
            <xm:f>"WR"</xm:f>
            <x14:dxf>
              <fill>
                <patternFill>
                  <bgColor rgb="FF00B0F0"/>
                </patternFill>
              </fill>
            </x14:dxf>
          </x14:cfRule>
          <xm:sqref>BK13:BK17</xm:sqref>
        </x14:conditionalFormatting>
        <x14:conditionalFormatting xmlns:xm="http://schemas.microsoft.com/office/excel/2006/main">
          <x14:cfRule type="containsText" priority="61" operator="containsText" id="{1597674C-2F0F-4482-BACA-9BDF3B75673D}">
            <xm:f>NOT(ISERROR(SEARCH("WR",BK17)))</xm:f>
            <xm:f>"WR"</xm:f>
            <x14:dxf>
              <fill>
                <patternFill>
                  <bgColor rgb="FF00B0F0"/>
                </patternFill>
              </fill>
            </x14:dxf>
          </x14:cfRule>
          <x14:cfRule type="containsText" priority="63" operator="containsText" id="{DE17D126-585E-4579-A25A-A6B442F148E5}">
            <xm:f>NOT(ISERROR(SEARCH("WR",BK17)))</xm:f>
            <xm:f>"WR"</xm:f>
            <x14:dxf>
              <fill>
                <patternFill>
                  <bgColor rgb="FF00B0F0"/>
                </patternFill>
              </fill>
            </x14:dxf>
          </x14:cfRule>
          <xm:sqref>BK17</xm:sqref>
        </x14:conditionalFormatting>
        <x14:conditionalFormatting xmlns:xm="http://schemas.microsoft.com/office/excel/2006/main">
          <x14:cfRule type="containsText" priority="55" operator="containsText" id="{97C2809B-45E6-4C45-910B-32A499B8A2AB}">
            <xm:f>NOT(ISERROR(SEARCH("WR",BK23)))</xm:f>
            <xm:f>"WR"</xm:f>
            <x14:dxf>
              <fill>
                <patternFill>
                  <bgColor rgb="FF00B0F0"/>
                </patternFill>
              </fill>
            </x14:dxf>
          </x14:cfRule>
          <xm:sqref>BK23</xm:sqref>
        </x14:conditionalFormatting>
        <x14:conditionalFormatting xmlns:xm="http://schemas.microsoft.com/office/excel/2006/main">
          <x14:cfRule type="containsText" priority="83" operator="containsText" id="{85DC66CF-1EE9-4F50-B7FB-AE51B5EB0526}">
            <xm:f>NOT(ISERROR(SEARCH("WR",BK51)))</xm:f>
            <xm:f>"WR"</xm:f>
            <x14:dxf>
              <fill>
                <patternFill>
                  <bgColor rgb="FF00B0F0"/>
                </patternFill>
              </fill>
            </x14:dxf>
          </x14:cfRule>
          <xm:sqref>BK51:BK55</xm:sqref>
        </x14:conditionalFormatting>
        <x14:conditionalFormatting xmlns:xm="http://schemas.microsoft.com/office/excel/2006/main">
          <x14:cfRule type="containsText" priority="115" operator="containsText" id="{DB66E9BF-3B37-49E0-9F37-C89F7093F92A}">
            <xm:f>NOT(ISERROR(SEARCH("WR",BK59)))</xm:f>
            <xm:f>"WR"</xm:f>
            <x14:dxf>
              <fill>
                <patternFill>
                  <bgColor rgb="FF00B0F0"/>
                </patternFill>
              </fill>
            </x14:dxf>
          </x14:cfRule>
          <xm:sqref>BK59 BM59:BN59 BK60:BM60</xm:sqref>
        </x14:conditionalFormatting>
        <x14:conditionalFormatting xmlns:xm="http://schemas.microsoft.com/office/excel/2006/main">
          <x14:cfRule type="containsText" priority="141" operator="containsText" id="{01CF8E64-BDF9-4E33-83F7-5E4C3951507E}">
            <xm:f>NOT(ISERROR(SEARCH("WR",BK59)))</xm:f>
            <xm:f>"WR"</xm:f>
            <x14:dxf>
              <fill>
                <patternFill>
                  <bgColor rgb="FF00B0F0"/>
                </patternFill>
              </fill>
            </x14:dxf>
          </x14:cfRule>
          <xm:sqref>BK59 BM59:BN59</xm:sqref>
        </x14:conditionalFormatting>
        <x14:conditionalFormatting xmlns:xm="http://schemas.microsoft.com/office/excel/2006/main">
          <x14:cfRule type="containsText" priority="104" operator="containsText" id="{0241BA61-B0C0-454C-9CDF-3811E1DE1C9D}">
            <xm:f>NOT(ISERROR(SEARCH("WR",BK64)))</xm:f>
            <xm:f>"WR"</xm:f>
            <x14:dxf>
              <fill>
                <patternFill>
                  <bgColor rgb="FF00B0F0"/>
                </patternFill>
              </fill>
            </x14:dxf>
          </x14:cfRule>
          <x14:cfRule type="containsText" priority="106" operator="containsText" id="{9671CC75-87F5-4191-8178-F13E25B318F7}">
            <xm:f>NOT(ISERROR(SEARCH("WR",BK64)))</xm:f>
            <xm:f>"WR"</xm:f>
            <x14:dxf>
              <fill>
                <patternFill>
                  <bgColor rgb="FF00B0F0"/>
                </patternFill>
              </fill>
            </x14:dxf>
          </x14:cfRule>
          <x14:cfRule type="containsText" priority="108" operator="containsText" id="{55E60FF3-AD9C-40FF-8A52-DC6ECD5A02EF}">
            <xm:f>NOT(ISERROR(SEARCH("WR",BK64)))</xm:f>
            <xm:f>"WR"</xm:f>
            <x14:dxf>
              <fill>
                <patternFill>
                  <bgColor rgb="FF00B0F0"/>
                </patternFill>
              </fill>
            </x14:dxf>
          </x14:cfRule>
          <xm:sqref>BK64 BM64:BN64</xm:sqref>
        </x14:conditionalFormatting>
        <x14:conditionalFormatting xmlns:xm="http://schemas.microsoft.com/office/excel/2006/main">
          <x14:cfRule type="containsText" priority="138" operator="containsText" id="{28A752DE-1786-47C1-951F-F490D7B152F3}">
            <xm:f>NOT(ISERROR(SEARCH("WR",BK141)))</xm:f>
            <xm:f>"WR"</xm:f>
            <x14:dxf>
              <fill>
                <patternFill>
                  <bgColor rgb="FF00B0F0"/>
                </patternFill>
              </fill>
            </x14:dxf>
          </x14:cfRule>
          <xm:sqref>BK141 BM141:BN141</xm:sqref>
        </x14:conditionalFormatting>
        <x14:conditionalFormatting xmlns:xm="http://schemas.microsoft.com/office/excel/2006/main">
          <x14:cfRule type="containsText" priority="40" operator="containsText" id="{A0465A4B-81CB-4399-8034-806A8CB0517D}">
            <xm:f>NOT(ISERROR(SEARCH("WR",BK150)))</xm:f>
            <xm:f>"WR"</xm:f>
            <x14:dxf>
              <fill>
                <patternFill>
                  <bgColor rgb="FF00B0F0"/>
                </patternFill>
              </fill>
            </x14:dxf>
          </x14:cfRule>
          <x14:cfRule type="containsText" priority="42" operator="containsText" id="{459162D6-8A30-4D32-82A9-F159339067B6}">
            <xm:f>NOT(ISERROR(SEARCH("WR",BK150)))</xm:f>
            <xm:f>"WR"</xm:f>
            <x14:dxf>
              <fill>
                <patternFill>
                  <bgColor rgb="FF00B0F0"/>
                </patternFill>
              </fill>
            </x14:dxf>
          </x14:cfRule>
          <xm:sqref>BK150</xm:sqref>
        </x14:conditionalFormatting>
        <x14:conditionalFormatting xmlns:xm="http://schemas.microsoft.com/office/excel/2006/main">
          <x14:cfRule type="containsText" priority="8" operator="containsText" id="{4F7E5186-B902-4611-83B8-F6CC701C5918}">
            <xm:f>NOT(ISERROR(SEARCH("WR",BK233)))</xm:f>
            <xm:f>"WR"</xm:f>
            <x14:dxf>
              <fill>
                <patternFill>
                  <bgColor rgb="FF00B0F0"/>
                </patternFill>
              </fill>
            </x14:dxf>
          </x14:cfRule>
          <x14:cfRule type="containsText" priority="10" operator="containsText" id="{77CF16F2-8950-4381-A8D1-2FDC93445DCA}">
            <xm:f>NOT(ISERROR(SEARCH("WR",BK233)))</xm:f>
            <xm:f>"WR"</xm:f>
            <x14:dxf>
              <fill>
                <patternFill>
                  <bgColor rgb="FF00B0F0"/>
                </patternFill>
              </fill>
            </x14:dxf>
          </x14:cfRule>
          <xm:sqref>BK233</xm:sqref>
        </x14:conditionalFormatting>
        <x14:conditionalFormatting xmlns:xm="http://schemas.microsoft.com/office/excel/2006/main">
          <x14:cfRule type="containsText" priority="300" operator="containsText" id="{3D9C0FA0-690D-4322-94DB-57FE9BAF0F23}">
            <xm:f>NOT(ISERROR(SEARCH("WR",BJ9)))</xm:f>
            <xm:f>"WR"</xm:f>
            <x14:dxf>
              <fill>
                <patternFill>
                  <bgColor rgb="FF00B0F0"/>
                </patternFill>
              </fill>
            </x14:dxf>
          </x14:cfRule>
          <xm:sqref>BL19:BL65 BK31:BK46 BM31:BN46 BM85:BN87 BM92:BN99 BK101:BN108 BM109:BM110 BM125:BN128 BM148:BN148 BM191:BN219 BM222:BN222 BM227:BN238 BK340:BN340 BM357:BN364 BK48:BK49 BM48:BN49 BK80 BM80:BN80 BK88:BN91 BK92:BL92 BL361:BL376 BK374:BK376 BM374:BN376 BK366:BK368 BM366:BN368 BL109:BL127 BK125:BK128 BK134:BN140 BM157:BM169 BK157:BL175 BK181:BN181 BL182:BL271 BK202:BK219 BK234:BK238 BK251:BK264 BM257:BN264 BK289:BK294 BM289:BN294 BL273:BL339 BK297:BK301 BM297:BN301 BK303:BK314 BM303:BN314 BM59:BN59 BK59:BK60 BK141 BM141:BN141 BM60 BK176:BN177 BL179:BL180 BK358:BL360 BK23:BK24 BK150:BK151 BJ9:BO9 BK10 BM10:BN10 BL10:BL11 BN11 BM13:BN16 BL13:BL17 BK18:BN18 BK19 BM19:BN19 BK21 BM21:BN21 BN23 BM24:BN24 BN25:BN27 BK26:BK29 BM27 BM28:BN29 BN51:BN57 BK57 BM57 BN60:BN63 BK66:BN66 BK67:BK78 BM67:BN78 BL67:BL80 BK81:BN81 BM82:BN82 BK82:BK83 BL82:BL87 BM83 BN83:BN84 BK86:BK87 BL93:BL100 BK94 BK97:BK100 BK109:BK110 BN109:BN111 BM112:BN114 BK112:BK115 BM115 BN115:BN123 BK118:BK119 BM118:BM119 BK122:BK123 BM122:BM123 BK132:BK133 BM132:BN133 BL141:BL155 BK143 BM143:BN143 BK146 BM146:BN146 BK148 BM151:BN151 BM153:BN154 BK153:BK155 BK156:BM156 BN156:BN169 BM170:BN173 BM175:BN175 BK178:BM178 BN178:BN179 BK183:BK186 BM183:BN186 BK227:BK231 BK240 BM240:BN240 BK242 BM242:BN242 BM244:BN244 BK244:BK246 BM246:BN246 BK249 BM249:BN249 BM251:BN252 BM254:BN255 BK266:BK268 BM266:BN268 BK272:BN272 BK273 BM273:BN273 BK275:BK277 BM275:BN277 BK280:BK281 BM280:BN281 BK283:BK286 BM283:BN286 BK317 BM317:BN317 BK319:BK321 BM319:BN321 BK323:BK329 BM323:BN329 BK331:BK334 BM331:BN334 BK337 BM337:BN337 BK341:BK344 BK348:BK352 BM348:BN352 BK354:BK355 BM354:BN355 BK357 BK363:BK364 BK370 BM370:BN370</xm:sqref>
        </x14:conditionalFormatting>
        <x14:conditionalFormatting xmlns:xm="http://schemas.microsoft.com/office/excel/2006/main">
          <x14:cfRule type="containsText" priority="57" operator="containsText" id="{095FC6CD-C878-465B-A89A-B631C5EF564F}">
            <xm:f>NOT(ISERROR(SEARCH("WR",BL58)))</xm:f>
            <xm:f>"WR"</xm:f>
            <x14:dxf>
              <fill>
                <patternFill>
                  <bgColor rgb="FF00B0F0"/>
                </patternFill>
              </fill>
            </x14:dxf>
          </x14:cfRule>
          <xm:sqref>BL58 BL65 BL90:BL91 BL102:BL103 BL124:BL126 BL134 BL136:BL139 BL175 BL177 BL180 BL183 BL203 BL207:BL208 BL257:BL260 BL290 BL293 BL301 BL323:BL324 BL327 BL358 BL360 BL366 BL374 BL376</xm:sqref>
        </x14:conditionalFormatting>
        <x14:conditionalFormatting xmlns:xm="http://schemas.microsoft.com/office/excel/2006/main">
          <x14:cfRule type="containsText" priority="59" operator="containsText" id="{B70FF37E-066E-4CDC-B26F-9E64B14AAD7B}">
            <xm:f>NOT(ISERROR(SEARCH("WR",BL58)))</xm:f>
            <xm:f>"WR"</xm:f>
            <x14:dxf>
              <fill>
                <patternFill>
                  <bgColor rgb="FF00B0F0"/>
                </patternFill>
              </fill>
            </x14:dxf>
          </x14:cfRule>
          <xm:sqref>BL58 BL65 BL102:BL103 BL124 BL128:BL134 BL175 BL177 BL180 BL183 BL207:BL208 BL257 BL290 BL323:BL324 BL327 BL341:BL358 BL360 BL376</xm:sqref>
        </x14:conditionalFormatting>
        <x14:conditionalFormatting xmlns:xm="http://schemas.microsoft.com/office/excel/2006/main">
          <x14:cfRule type="containsText" priority="95" operator="containsText" id="{448B28C9-43A9-42AD-8EE3-F897FEBC2007}">
            <xm:f>NOT(ISERROR(SEARCH("WR",BM51)))</xm:f>
            <xm:f>"WR"</xm:f>
            <x14:dxf>
              <fill>
                <patternFill>
                  <bgColor rgb="FF00B0F0"/>
                </patternFill>
              </fill>
            </x14:dxf>
          </x14:cfRule>
          <xm:sqref>BM51</xm:sqref>
        </x14:conditionalFormatting>
        <x14:conditionalFormatting xmlns:xm="http://schemas.microsoft.com/office/excel/2006/main">
          <x14:cfRule type="containsText" priority="117" operator="containsText" id="{0FD06A0D-3636-45DB-BCCE-F6D34644767C}">
            <xm:f>NOT(ISERROR(SEARCH("WR",BM53)))</xm:f>
            <xm:f>"WR"</xm:f>
            <x14:dxf>
              <fill>
                <patternFill>
                  <bgColor rgb="FF00B0F0"/>
                </patternFill>
              </fill>
            </x14:dxf>
          </x14:cfRule>
          <xm:sqref>BM53:BM55</xm:sqref>
        </x14:conditionalFormatting>
        <x14:conditionalFormatting xmlns:xm="http://schemas.microsoft.com/office/excel/2006/main">
          <x14:cfRule type="containsText" priority="124" operator="containsText" id="{B8702979-5AFD-40ED-BD12-9EDD0DBCEE49}">
            <xm:f>NOT(ISERROR(SEARCH("WR",BK189)))</xm:f>
            <xm:f>"WR"</xm:f>
            <x14:dxf>
              <fill>
                <patternFill>
                  <bgColor rgb="FF00B0F0"/>
                </patternFill>
              </fill>
            </x14:dxf>
          </x14:cfRule>
          <xm:sqref>BM189:BN189 BK189:BK201</xm:sqref>
        </x14:conditionalFormatting>
        <x14:conditionalFormatting xmlns:xm="http://schemas.microsoft.com/office/excel/2006/main">
          <x14:cfRule type="containsText" priority="298" operator="containsText" id="{76315083-26D4-4EF0-9B77-89EA1B9E6240}">
            <xm:f>NOT(ISERROR(SEARCH("WR",BO18)))</xm:f>
            <xm:f>"WR"</xm:f>
            <x14:dxf>
              <fill>
                <patternFill>
                  <bgColor rgb="FF00B0F0"/>
                </patternFill>
              </fill>
            </x14:dxf>
          </x14:cfRule>
          <xm:sqref>BO18</xm:sqref>
        </x14:conditionalFormatting>
        <x14:conditionalFormatting xmlns:xm="http://schemas.microsoft.com/office/excel/2006/main">
          <x14:cfRule type="containsText" priority="231" operator="containsText" id="{C0F9971A-74FE-45EF-8503-BF96F4A5B630}">
            <xm:f>NOT(ISERROR(SEARCH("WR",BJ214)))</xm:f>
            <xm:f>"WR"</xm:f>
            <x14:dxf>
              <fill>
                <patternFill>
                  <bgColor rgb="FF00B0F0"/>
                </patternFill>
              </fill>
            </x14:dxf>
          </x14:cfRule>
          <xm:sqref>BO214 BJ215:BO215</xm:sqref>
        </x14:conditionalFormatting>
        <x14:conditionalFormatting xmlns:xm="http://schemas.microsoft.com/office/excel/2006/main">
          <x14:cfRule type="containsText" priority="227" operator="containsText" id="{0C583B78-942E-488D-9A31-9838382B2D81}">
            <xm:f>NOT(ISERROR(SEARCH("WR",BO230)))</xm:f>
            <xm:f>"WR"</xm:f>
            <x14:dxf>
              <fill>
                <patternFill>
                  <bgColor rgb="FF00B0F0"/>
                </patternFill>
              </fill>
            </x14:dxf>
          </x14:cfRule>
          <xm:sqref>BO230</xm:sqref>
        </x14:conditionalFormatting>
        <x14:conditionalFormatting xmlns:xm="http://schemas.microsoft.com/office/excel/2006/main">
          <x14:cfRule type="containsText" priority="211" operator="containsText" id="{E9E15720-3BE6-4B80-9A16-952AB585884D}">
            <xm:f>NOT(ISERROR(SEARCH("WR",BJ263)))</xm:f>
            <xm:f>"WR"</xm:f>
            <x14:dxf>
              <fill>
                <patternFill>
                  <bgColor rgb="FF00B0F0"/>
                </patternFill>
              </fill>
            </x14:dxf>
          </x14:cfRule>
          <xm:sqref>BO263 BJ263</xm:sqref>
        </x14:conditionalFormatting>
        <x14:conditionalFormatting xmlns:xm="http://schemas.microsoft.com/office/excel/2006/main">
          <x14:cfRule type="containsText" priority="209" operator="containsText" id="{552F1370-7264-4844-8AE9-79703ACAE4C5}">
            <xm:f>NOT(ISERROR(SEARCH("WR",BO263)))</xm:f>
            <xm:f>"WR"</xm:f>
            <x14:dxf>
              <fill>
                <patternFill>
                  <bgColor rgb="FF00B0F0"/>
                </patternFill>
              </fill>
            </x14:dxf>
          </x14:cfRule>
          <xm:sqref>BO263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P21ConfigWorkBook xmlns:xsi="http://www.w3.org/2001/XMLSchema-instance" xmlns:xsd="http://www.w3.org/2001/XMLSchema" xmlns="http://www.aspentech.com/ProcessData/ExcelAddIn/IP21ConfigWorkBook">
  <WorkBookName>Book1</WorkBookName>
  <MappingTemplateName/>
  <ColumnMaps/>
</IP21ConfigWorkBook>
</file>

<file path=customXml/itemProps1.xml><?xml version="1.0" encoding="utf-8"?>
<ds:datastoreItem xmlns:ds="http://schemas.openxmlformats.org/officeDocument/2006/customXml" ds:itemID="{86A67500-9ACB-4148-ADED-37498B41C729}">
  <ds:schemaRefs>
    <ds:schemaRef ds:uri="http://www.w3.org/2001/XMLSchema"/>
    <ds:schemaRef ds:uri="http://www.aspentech.com/ProcessData/ExcelAddIn/IP21ConfigWorkBoo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Vibration Matrix New </vt:lpstr>
      <vt:lpstr>'Vibration Matrix New '!first</vt:lpstr>
      <vt:lpstr>'Vibration Matrix New '!Print_Area</vt:lpstr>
      <vt:lpstr>'Vibration Matrix New '!Print_Titles</vt:lpstr>
      <vt:lpstr>'Vibration Matrix New '!vibelist2</vt:lpstr>
      <vt:lpstr>'Vibration Matrix New '!vibematrix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Foster</dc:creator>
  <cp:lastModifiedBy>KW Maxwell</cp:lastModifiedBy>
  <dcterms:created xsi:type="dcterms:W3CDTF">2025-07-03T16:21:59Z</dcterms:created>
  <dcterms:modified xsi:type="dcterms:W3CDTF">2025-07-18T18:21:01Z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bd7a18-54e6-45d9-8525-7703eb491273_Enabled">
    <vt:lpwstr>true</vt:lpwstr>
  </property>
  <property fmtid="{D5CDD505-2E9C-101B-9397-08002B2CF9AE}" pid="3" name="MSIP_Label_76bd7a18-54e6-45d9-8525-7703eb491273_SetDate">
    <vt:lpwstr>2025-07-03T16:22:17Z</vt:lpwstr>
  </property>
  <property fmtid="{D5CDD505-2E9C-101B-9397-08002B2CF9AE}" pid="4" name="MSIP_Label_76bd7a18-54e6-45d9-8525-7703eb491273_Method">
    <vt:lpwstr>Standard</vt:lpwstr>
  </property>
  <property fmtid="{D5CDD505-2E9C-101B-9397-08002B2CF9AE}" pid="5" name="MSIP_Label_76bd7a18-54e6-45d9-8525-7703eb491273_Name">
    <vt:lpwstr>Internal</vt:lpwstr>
  </property>
  <property fmtid="{D5CDD505-2E9C-101B-9397-08002B2CF9AE}" pid="6" name="MSIP_Label_76bd7a18-54e6-45d9-8525-7703eb491273_SiteId">
    <vt:lpwstr>a2a9bf31-fc44-425c-a6d2-3ae9379573ea</vt:lpwstr>
  </property>
  <property fmtid="{D5CDD505-2E9C-101B-9397-08002B2CF9AE}" pid="7" name="MSIP_Label_76bd7a18-54e6-45d9-8525-7703eb491273_ActionId">
    <vt:lpwstr>f5c0eaa9-7d5a-44a7-821f-1ddc32644abf</vt:lpwstr>
  </property>
  <property fmtid="{D5CDD505-2E9C-101B-9397-08002B2CF9AE}" pid="8" name="MSIP_Label_76bd7a18-54e6-45d9-8525-7703eb491273_ContentBits">
    <vt:lpwstr>3</vt:lpwstr>
  </property>
</Properties>
</file>